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税と手取り" sheetId="1" state="visible" r:id="rId1"/>
    <sheet xmlns:r="http://schemas.openxmlformats.org/officeDocument/2006/relationships" name="2_勤続年数ごと" sheetId="2" state="visible" r:id="rId2"/>
    <sheet xmlns:r="http://schemas.openxmlformats.org/officeDocument/2006/relationships" name="3_早見表" sheetId="3" state="visible" r:id="rId3"/>
    <sheet xmlns:r="http://schemas.openxmlformats.org/officeDocument/2006/relationships" name="4_1日の差" sheetId="4" state="visible" r:id="rId4"/>
    <sheet xmlns:r="http://schemas.openxmlformats.org/officeDocument/2006/relationships" name="5_勤続年数の数え方" sheetId="5" state="visible" r:id="rId5"/>
    <sheet xmlns:r="http://schemas.openxmlformats.org/officeDocument/2006/relationships" name="6_使い方" sheetId="6" state="visible" r:id="rId6"/>
    <sheet xmlns:r="http://schemas.openxmlformats.org/officeDocument/2006/relationships" name="計算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/d"/>
    <numFmt numFmtId="166" formatCode="0.0%"/>
    <numFmt numFmtId="167" formatCode="+#,##0;-#,##0;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  <fill>
      <patternFill patternType="solid">
        <fgColor rgb="00E6F4EA"/>
        <bgColor rgb="00E6F4EA"/>
      </patternFill>
    </fill>
  </fills>
  <borders count="5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3" borderId="1" pivotButton="0" quotePrefix="0" xfId="0"/>
    <xf numFmtId="3" fontId="0" fillId="4" borderId="1" pivotButton="0" quotePrefix="0" xfId="0"/>
    <xf numFmtId="165" fontId="0" fillId="3" borderId="1" pivotButton="0" quotePrefix="0" xfId="0"/>
    <xf numFmtId="1" fontId="0" fillId="3" borderId="1" pivotButton="0" quotePrefix="0" xfId="0"/>
    <xf numFmtId="0" fontId="0" fillId="3" borderId="1" pivotButton="0" quotePrefix="0" xfId="0"/>
    <xf numFmtId="0" fontId="2" fillId="0" borderId="1" pivotButton="0" quotePrefix="0" xfId="0"/>
    <xf numFmtId="3" fontId="2" fillId="5" borderId="1" pivotButton="0" quotePrefix="0" xfId="0"/>
    <xf numFmtId="1" fontId="0" fillId="4" borderId="1" pivotButton="0" quotePrefix="0" xfId="0"/>
    <xf numFmtId="166" fontId="0" fillId="4" borderId="1" pivotButton="0" quotePrefix="0" xfId="0"/>
    <xf numFmtId="1" fontId="2" fillId="4" borderId="1" pivotButton="0" quotePrefix="0" xfId="0"/>
    <xf numFmtId="0" fontId="0" fillId="0" borderId="4" pivotButton="0" quotePrefix="0" xfId="0"/>
    <xf numFmtId="0" fontId="2" fillId="2" borderId="1" pivotButton="0" quotePrefix="0" xfId="0"/>
    <xf numFmtId="1" fontId="0" fillId="0" borderId="1" pivotButton="0" quotePrefix="0" xfId="0"/>
    <xf numFmtId="3" fontId="0" fillId="0" borderId="1" pivotButton="0" quotePrefix="0" xfId="0"/>
    <xf numFmtId="167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0D9"/>
          <bgColor rgb="00FFF0D9"/>
        </patternFill>
      </fill>
    </dxf>
    <dxf>
      <fill>
        <patternFill patternType="solid">
          <fgColor rgb="00FDE8E8"/>
          <bgColor rgb="00FDE8E8"/>
        </patternFill>
      </fill>
    </dxf>
    <dxf>
      <fill>
        <patternFill patternType="solid">
          <fgColor rgb="00E6F4EA"/>
          <b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44" customWidth="1" min="3" max="3"/>
    <col width="40" customWidth="1" min="5" max="5"/>
    <col width="15" customWidth="1" min="6" max="6"/>
    <col width="17" customWidth="1" min="7" max="7"/>
  </cols>
  <sheetData>
    <row r="1">
      <c r="A1" s="1" t="inlineStr">
        <is>
          <t>退職金にかかる所得税と住民税、手取り（令和8年4月1日現在の法令）。黄色を埋める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>
        <is>
          <t>メモ</t>
        </is>
      </c>
      <c r="E2" s="2" t="inlineStr">
        <is>
          <t>税の計算</t>
        </is>
      </c>
      <c r="F2" s="2" t="inlineStr">
        <is>
          <t>この勤続年数</t>
        </is>
      </c>
      <c r="G2" s="2" t="inlineStr">
        <is>
          <t>勤続年数が1年多いとき</t>
        </is>
      </c>
    </row>
    <row r="3">
      <c r="A3" s="3" t="inlineStr">
        <is>
          <t>退職金の額（税引き前）</t>
        </is>
      </c>
      <c r="B3" s="4" t="n">
        <v>20000000</v>
      </c>
      <c r="C3" s="3" t="inlineStr">
        <is>
          <t>退職所得の源泉徴収票の支払金額</t>
        </is>
      </c>
      <c r="E3" s="3" t="inlineStr">
        <is>
          <t>退職所得控除</t>
        </is>
      </c>
      <c r="F3" s="5">
        <f>(IF($B$13&lt;=20,MAX(800000,400000*$B$13),8000000+700000*($B$13-20))+IF($B$17=1,1000000,0))</f>
        <v/>
      </c>
      <c r="G3" s="5">
        <f>(IF(($B$13+1)&lt;=20,MAX(800000,400000*($B$13+1)),8000000+700000*(($B$13+1)-20))+IF($B$17=1,1000000,0))</f>
        <v/>
      </c>
    </row>
    <row r="4">
      <c r="A4" s="3" t="inlineStr">
        <is>
          <t>入社日（勤続期間の初日）</t>
        </is>
      </c>
      <c r="B4" s="6" t="n">
        <v>38808</v>
      </c>
      <c r="C4" s="3" t="inlineStr">
        <is>
          <t>前の会社の期間を通算する規程ならその初日</t>
        </is>
      </c>
      <c r="E4" s="3" t="inlineStr">
        <is>
          <t>退職所得の金額</t>
        </is>
      </c>
      <c r="F4" s="5">
        <f>IF(AND($B$16=3,$B$13&lt;=5),MAX(0,$B$3-F3),IF(AND($B$16=2,$B$13&lt;=5,MAX(0,$B$3-F3)&gt;3000000),1500000+MAX(0,$B$3-F3)-3000000,MAX(0,$B$3-F3)/2))</f>
        <v/>
      </c>
      <c r="G4" s="5">
        <f>IF(AND(IF($B$13+1&gt;5,1,$B$16)=3,($B$13+1)&lt;=5),MAX(0,$B$3-G3),IF(AND(IF($B$13+1&gt;5,1,$B$16)=2,($B$13+1)&lt;=5,MAX(0,$B$3-G3)&gt;3000000),1500000+MAX(0,$B$3-G3)-3000000,MAX(0,$B$3-G3)/2))</f>
        <v/>
      </c>
    </row>
    <row r="5">
      <c r="A5" s="3" t="inlineStr">
        <is>
          <t>退職日</t>
        </is>
      </c>
      <c r="B5" s="6" t="n">
        <v>46112</v>
      </c>
      <c r="C5" s="3" t="inlineStr">
        <is>
          <t>最後に在籍した日</t>
        </is>
      </c>
      <c r="E5" s="3" t="inlineStr">
        <is>
          <t>課税退職所得金額（1,000円未満切り捨て）</t>
        </is>
      </c>
      <c r="F5" s="5">
        <f>ROUNDDOWN(F4,-3)</f>
        <v/>
      </c>
      <c r="G5" s="5">
        <f>ROUNDDOWN(G4,-3)</f>
        <v/>
      </c>
    </row>
    <row r="6">
      <c r="A6" s="3" t="inlineStr">
        <is>
          <t>勤続年数（入れると日付より優先）</t>
        </is>
      </c>
      <c r="B6" s="7" t="n"/>
      <c r="C6" s="3" t="inlineStr">
        <is>
          <t>休職などで日付から出せないとき</t>
        </is>
      </c>
      <c r="E6" s="3" t="inlineStr">
        <is>
          <t>所得税と復興特別所得税</t>
        </is>
      </c>
      <c r="F6" s="5">
        <f>IF(F5&lt;=0,0,ROUNDDOWN(ROUND((F5*LOOKUP(F5,{0,1950001,3300001,6950001,9000001,18000001,40000001},{0.05,0.1,0.2,0.23,0.33,0.4,0.45})-LOOKUP(F5,{0,1950001,3300001,6950001,9000001,18000001,40000001},{0,97500,427500,636000,1536000,2796000,4796000}))*1.021,3),0))</f>
        <v/>
      </c>
      <c r="G6" s="5">
        <f>IF(G5&lt;=0,0,ROUNDDOWN(ROUND((G5*LOOKUP(G5,{0,1950001,3300001,6950001,9000001,18000001,40000001},{0.05,0.1,0.2,0.23,0.33,0.4,0.45})-LOOKUP(G5,{0,1950001,3300001,6950001,9000001,18000001,40000001},{0,97500,427500,636000,1536000,2796000,4796000}))*1.021,3),0))</f>
        <v/>
      </c>
    </row>
    <row r="7">
      <c r="A7" s="3" t="inlineStr">
        <is>
          <t>役員等として5年以下で辞めるか</t>
        </is>
      </c>
      <c r="B7" s="8" t="inlineStr">
        <is>
          <t>いいえ</t>
        </is>
      </c>
      <c r="C7" s="3" t="inlineStr">
        <is>
          <t>取締役、監査役、公務員など。全期間が役員等のときだけ</t>
        </is>
      </c>
      <c r="E7" s="3" t="inlineStr">
        <is>
          <t>住民税（市町村民税6%）</t>
        </is>
      </c>
      <c r="F7" s="5">
        <f>ROUNDDOWN(ROUND(F5*0.06,2),-2)</f>
        <v/>
      </c>
      <c r="G7" s="5">
        <f>ROUNDDOWN(ROUND(G5*0.06,2),-2)</f>
        <v/>
      </c>
    </row>
    <row r="8">
      <c r="A8" s="3" t="inlineStr">
        <is>
          <t>障害者になったことが直接の原因の退職か</t>
        </is>
      </c>
      <c r="B8" s="8" t="inlineStr">
        <is>
          <t>いいえ</t>
        </is>
      </c>
      <c r="C8" s="3" t="inlineStr">
        <is>
          <t>はいなら控除に100万円を足す</t>
        </is>
      </c>
      <c r="E8" s="3" t="inlineStr">
        <is>
          <t>住民税（道府県民税4%）</t>
        </is>
      </c>
      <c r="F8" s="5">
        <f>ROUNDDOWN(ROUND(F5*0.04,2),-2)</f>
        <v/>
      </c>
      <c r="G8" s="5">
        <f>ROUNDDOWN(ROUND(G5*0.04,2),-2)</f>
        <v/>
      </c>
    </row>
    <row r="9">
      <c r="A9" s="3" t="inlineStr">
        <is>
          <t>退職所得の受給に関する申告書を出したか</t>
        </is>
      </c>
      <c r="B9" s="8" t="inlineStr">
        <is>
          <t>はい</t>
        </is>
      </c>
      <c r="C9" s="3" t="inlineStr">
        <is>
          <t>いいえなら支払額の20.42%が天引きされる</t>
        </is>
      </c>
      <c r="E9" s="9" t="inlineStr">
        <is>
          <t>税の合計</t>
        </is>
      </c>
      <c r="F9" s="10">
        <f>F6+F7+F8</f>
        <v/>
      </c>
      <c r="G9" s="5">
        <f>G6+G7+G8</f>
        <v/>
      </c>
    </row>
    <row r="10">
      <c r="E10" s="9" t="inlineStr">
        <is>
          <t>手取り</t>
        </is>
      </c>
      <c r="F10" s="10">
        <f>$B$3-F9</f>
        <v/>
      </c>
      <c r="G10" s="5">
        <f>$B$3-G9</f>
        <v/>
      </c>
    </row>
    <row r="11">
      <c r="E11" s="9" t="inlineStr">
        <is>
          <t>勤続年数が1年多いと減る税</t>
        </is>
      </c>
      <c r="G11" s="10">
        <f>F9-G9</f>
        <v/>
      </c>
    </row>
    <row r="12">
      <c r="A12" s="3" t="inlineStr">
        <is>
          <t>日付から出した勤続年数</t>
        </is>
      </c>
      <c r="B12" s="11">
        <f>IF(OR(B4="",B5="",B5&lt;B4),"",DATEDIF(B4,B5+1,"Y")+IF(EDATE(B4,12*DATEDIF(B4,B5+1,"Y"))&lt;B5+1,1,0))</f>
        <v/>
      </c>
      <c r="C12" s="3" t="inlineStr">
        <is>
          <t>両端の日を含め、端数は1日でも1年</t>
        </is>
      </c>
      <c r="E12" s="3" t="inlineStr">
        <is>
          <t>退職金に対する税の割合</t>
        </is>
      </c>
      <c r="F12" s="12">
        <f>IF($B$3=0,0,F9/$B$3)</f>
        <v/>
      </c>
      <c r="G12" s="12">
        <f>IF($B$3=0,0,G9/$B$3)</f>
        <v/>
      </c>
    </row>
    <row r="13">
      <c r="A13" s="9" t="inlineStr">
        <is>
          <t>計算に使う勤続年数</t>
        </is>
      </c>
      <c r="B13" s="13">
        <f>IF(B6&lt;&gt;"",B6,B12)</f>
        <v/>
      </c>
      <c r="E13" s="2" t="inlineStr">
        <is>
          <t>申告書を出さなかったとき</t>
        </is>
      </c>
      <c r="F13" s="2" t="inlineStr">
        <is>
          <t>この勤続年数</t>
        </is>
      </c>
      <c r="G13" s="2" t="inlineStr"/>
    </row>
    <row r="14">
      <c r="A14" s="3" t="inlineStr">
        <is>
          <t>勤続期間に端数があるか</t>
        </is>
      </c>
      <c r="B14" s="3">
        <f>IF(B6&lt;&gt;"","―",IFERROR(IF(EDATE(B4,12*DATEDIF(B4,B5+1,"Y"))=B5+1,"ちょうど","端数あり"),""))</f>
        <v/>
      </c>
      <c r="C14" s="3" t="inlineStr">
        <is>
          <t>ちょうどなら1日遅い退職で1年増える</t>
        </is>
      </c>
      <c r="E14" s="3" t="inlineStr">
        <is>
          <t>天引きされる所得税（支払額×20.42%）</t>
        </is>
      </c>
      <c r="F14" s="5">
        <f>ROUNDDOWN(ROUND($B$3*0.2042,2),0)</f>
        <v/>
      </c>
    </row>
    <row r="15">
      <c r="A15" s="3" t="inlineStr">
        <is>
          <t>区分</t>
        </is>
      </c>
      <c r="B15" s="3">
        <f>IF(B13&gt;5,"一般",IF(B7="はい","特定役員","短期"))</f>
        <v/>
      </c>
      <c r="E15" s="3" t="inlineStr">
        <is>
          <t>確定申告で戻る所得税</t>
        </is>
      </c>
      <c r="F15" s="5">
        <f>F14-F6</f>
        <v/>
      </c>
    </row>
    <row r="16">
      <c r="A16" s="3" t="inlineStr">
        <is>
          <t>区分の番号（計算用）</t>
        </is>
      </c>
      <c r="B16" s="11">
        <f>IF(B13&gt;5,1,IF(B7="はい",3,2))</f>
        <v/>
      </c>
      <c r="E16" s="3" t="inlineStr">
        <is>
          <t>このブックでの状態</t>
        </is>
      </c>
      <c r="F16" s="3">
        <f>IF(B9="はい","申告書を出したので天引きはF6",IF(F15&gt;0,"確定申告で取り戻す額がある","取り戻す額はない"))</f>
        <v/>
      </c>
      <c r="G16" s="14" t="n"/>
    </row>
    <row r="17">
      <c r="A17" s="3" t="inlineStr">
        <is>
          <t>障害の番号（計算用）</t>
        </is>
      </c>
      <c r="B17" s="11">
        <f>IF(B8="はい",1,0)</f>
        <v/>
      </c>
    </row>
    <row r="18">
      <c r="E18" s="2" t="inlineStr">
        <is>
          <t>配偶者の控除への影響</t>
        </is>
      </c>
      <c r="F18" s="2" t="inlineStr">
        <is>
          <t>値</t>
        </is>
      </c>
      <c r="G18" s="2" t="inlineStr"/>
    </row>
    <row r="19">
      <c r="E19" s="3" t="inlineStr">
        <is>
          <t>合計所得金額に入る退職所得の金額</t>
        </is>
      </c>
      <c r="F19" s="5">
        <f>F4</f>
        <v/>
      </c>
    </row>
    <row r="20">
      <c r="E20" s="3" t="inlineStr">
        <is>
          <t>所得税の配偶者控除・配偶者特別控除</t>
        </is>
      </c>
      <c r="F20" s="3">
        <f>IF(F19=0,"影響なし",IF(F19&gt;1330000,"133万円超で配偶者の控除なし",IF(F19&gt;620000,"62万円超で配偶者控除なし","ほかの所得と合計して判定")))</f>
        <v/>
      </c>
      <c r="G20" s="14" t="n"/>
    </row>
    <row r="21">
      <c r="E21" s="3" t="inlineStr">
        <is>
          <t>注意</t>
        </is>
      </c>
      <c r="F21" s="3">
        <f>IF(B13="","入社日と退職日を入れる",IF(AND(B13&lt;=5,B7="いいえ",F4&lt;&gt;(MAX(0,B3-F3))/2),"勤続5年以下。300万円超の部分は1/2なし",""))</f>
        <v/>
      </c>
      <c r="G21" s="14" t="n"/>
    </row>
  </sheetData>
  <mergeCells count="3">
    <mergeCell ref="F16:G16"/>
    <mergeCell ref="F20:G20"/>
    <mergeCell ref="F21:G21"/>
  </mergeCells>
  <conditionalFormatting sqref="F16">
    <cfRule type="expression" priority="1" dxfId="0">
      <formula>$B$9="いいえ"</formula>
    </cfRule>
  </conditionalFormatting>
  <conditionalFormatting sqref="F20">
    <cfRule type="expression" priority="2" dxfId="1">
      <formula>AND($F$19&gt;0,$F$19&gt;620000)</formula>
    </cfRule>
  </conditionalFormatting>
  <conditionalFormatting sqref="F21">
    <cfRule type="expression" priority="3" dxfId="0">
      <formula>$F$21&lt;&gt;""</formula>
    </cfRule>
  </conditionalFormatting>
  <dataValidations count="3">
    <dataValidation sqref="B7" showDropDown="0" showInputMessage="0" showErrorMessage="0" allowBlank="0" type="list">
      <formula1>"はい,いいえ"</formula1>
    </dataValidation>
    <dataValidation sqref="B8" showDropDown="0" showInputMessage="0" showErrorMessage="0" allowBlank="0" type="list">
      <formula1>"はい,いいえ"</formula1>
    </dataValidation>
    <dataValidation sqref="B9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3" customWidth="1" min="2" max="2"/>
    <col width="15" customWidth="1" min="3" max="3"/>
    <col width="12" customWidth="1" min="4" max="4"/>
    <col width="12" customWidth="1" min="5" max="5"/>
    <col width="12" customWidth="1" min="6" max="6"/>
    <col width="14" customWidth="1" min="7" max="7"/>
    <col width="12" customWidth="1" min="8" max="8"/>
    <col width="40" customWidth="1" min="10" max="10"/>
    <col width="14" customWidth="1" min="11" max="11"/>
  </cols>
  <sheetData>
    <row r="1">
      <c r="A1" s="1" t="inlineStr">
        <is>
          <t>1_税と手取り の退職金で、勤続1〜45年の税と手取り（使用人、障害退職なし）。緑は前の年より税が減ったところ</t>
        </is>
      </c>
    </row>
    <row r="2">
      <c r="A2" s="2" t="inlineStr">
        <is>
          <t>勤続年数</t>
        </is>
      </c>
      <c r="B2" s="2" t="inlineStr">
        <is>
          <t>退職所得控除</t>
        </is>
      </c>
      <c r="C2" s="2" t="inlineStr">
        <is>
          <t>課税退職所得金額</t>
        </is>
      </c>
      <c r="D2" s="2" t="inlineStr">
        <is>
          <t>所得税等</t>
        </is>
      </c>
      <c r="E2" s="2" t="inlineStr">
        <is>
          <t>住民税</t>
        </is>
      </c>
      <c r="F2" s="2" t="inlineStr">
        <is>
          <t>税の合計</t>
        </is>
      </c>
      <c r="G2" s="2" t="inlineStr">
        <is>
          <t>手取り</t>
        </is>
      </c>
      <c r="H2" s="2" t="inlineStr">
        <is>
          <t>前の年との差</t>
        </is>
      </c>
      <c r="J2" s="15" t="inlineStr">
        <is>
          <t>集計</t>
        </is>
      </c>
      <c r="K2" s="15" t="inlineStr">
        <is>
          <t>値</t>
        </is>
      </c>
    </row>
    <row r="3">
      <c r="A3" s="16" t="n">
        <v>1</v>
      </c>
      <c r="B3" s="17">
        <f>計算!$F$3</f>
        <v/>
      </c>
      <c r="C3" s="17">
        <f>計算!$H$3</f>
        <v/>
      </c>
      <c r="D3" s="17">
        <f>計算!$I$3</f>
        <v/>
      </c>
      <c r="E3" s="17">
        <f>計算!$J$3+計算!$K$3</f>
        <v/>
      </c>
      <c r="F3" s="17">
        <f>計算!$L$3</f>
        <v/>
      </c>
      <c r="G3" s="17">
        <f>計算!$M$3</f>
        <v/>
      </c>
      <c r="H3" s="18" t="inlineStr"/>
      <c r="J3" s="3" t="inlineStr">
        <is>
          <t>税が0円になる最短の勤続年数</t>
        </is>
      </c>
      <c r="K3" s="5">
        <f>IFERROR(_xlfn.AGGREGATE(15,6,A3:A47/(F3:F47=0),1),"45年でも0円にならない")</f>
        <v/>
      </c>
    </row>
    <row r="4">
      <c r="A4" s="16" t="n">
        <v>2</v>
      </c>
      <c r="B4" s="17">
        <f>計算!$F$4</f>
        <v/>
      </c>
      <c r="C4" s="17">
        <f>計算!$H$4</f>
        <v/>
      </c>
      <c r="D4" s="17">
        <f>計算!$I$4</f>
        <v/>
      </c>
      <c r="E4" s="17">
        <f>計算!$J$4+計算!$K$4</f>
        <v/>
      </c>
      <c r="F4" s="17">
        <f>計算!$L$4</f>
        <v/>
      </c>
      <c r="G4" s="17">
        <f>計算!$M$4</f>
        <v/>
      </c>
      <c r="H4" s="18">
        <f>F4-F3</f>
        <v/>
      </c>
      <c r="J4" s="3" t="inlineStr">
        <is>
          <t>1年で一番大きく減る額</t>
        </is>
      </c>
      <c r="K4" s="5">
        <f>-MIN(H4:H47)</f>
        <v/>
      </c>
    </row>
    <row r="5">
      <c r="A5" s="16" t="n">
        <v>3</v>
      </c>
      <c r="B5" s="17">
        <f>計算!$F$5</f>
        <v/>
      </c>
      <c r="C5" s="17">
        <f>計算!$H$5</f>
        <v/>
      </c>
      <c r="D5" s="17">
        <f>計算!$I$5</f>
        <v/>
      </c>
      <c r="E5" s="17">
        <f>計算!$J$5+計算!$K$5</f>
        <v/>
      </c>
      <c r="F5" s="17">
        <f>計算!$L$5</f>
        <v/>
      </c>
      <c r="G5" s="17">
        <f>計算!$M$5</f>
        <v/>
      </c>
      <c r="H5" s="18">
        <f>F5-F4</f>
        <v/>
      </c>
      <c r="J5" s="3" t="inlineStr">
        <is>
          <t>そのときの勤続年数（増えたあと）</t>
        </is>
      </c>
      <c r="K5" s="5">
        <f>IFERROR(INDEX(A4:A47,MATCH(MIN(H4:H47),H4:H47,0)),"")</f>
        <v/>
      </c>
    </row>
    <row r="6">
      <c r="A6" s="16" t="n">
        <v>4</v>
      </c>
      <c r="B6" s="17">
        <f>計算!$F$6</f>
        <v/>
      </c>
      <c r="C6" s="17">
        <f>計算!$H$6</f>
        <v/>
      </c>
      <c r="D6" s="17">
        <f>計算!$I$6</f>
        <v/>
      </c>
      <c r="E6" s="17">
        <f>計算!$J$6+計算!$K$6</f>
        <v/>
      </c>
      <c r="F6" s="17">
        <f>計算!$L$6</f>
        <v/>
      </c>
      <c r="G6" s="17">
        <f>計算!$M$6</f>
        <v/>
      </c>
      <c r="H6" s="18">
        <f>F6-F5</f>
        <v/>
      </c>
      <c r="J6" s="3" t="inlineStr">
        <is>
          <t>勤続20年から21年で減る額</t>
        </is>
      </c>
      <c r="K6" s="5">
        <f>-H23</f>
        <v/>
      </c>
    </row>
    <row r="7">
      <c r="A7" s="16" t="n">
        <v>5</v>
      </c>
      <c r="B7" s="17">
        <f>計算!$F$7</f>
        <v/>
      </c>
      <c r="C7" s="17">
        <f>計算!$H$7</f>
        <v/>
      </c>
      <c r="D7" s="17">
        <f>計算!$I$7</f>
        <v/>
      </c>
      <c r="E7" s="17">
        <f>計算!$J$7+計算!$K$7</f>
        <v/>
      </c>
      <c r="F7" s="17">
        <f>計算!$L$7</f>
        <v/>
      </c>
      <c r="G7" s="17">
        <f>計算!$M$7</f>
        <v/>
      </c>
      <c r="H7" s="18">
        <f>F7-F6</f>
        <v/>
      </c>
      <c r="J7" s="3" t="inlineStr">
        <is>
          <t>勤続19年から20年で減る額</t>
        </is>
      </c>
      <c r="K7" s="5">
        <f>-H22</f>
        <v/>
      </c>
    </row>
    <row r="8">
      <c r="A8" s="16" t="n">
        <v>6</v>
      </c>
      <c r="B8" s="17">
        <f>計算!$F$8</f>
        <v/>
      </c>
      <c r="C8" s="17">
        <f>計算!$H$8</f>
        <v/>
      </c>
      <c r="D8" s="17">
        <f>計算!$I$8</f>
        <v/>
      </c>
      <c r="E8" s="17">
        <f>計算!$J$8+計算!$K$8</f>
        <v/>
      </c>
      <c r="F8" s="17">
        <f>計算!$L$8</f>
        <v/>
      </c>
      <c r="G8" s="17">
        <f>計算!$M$8</f>
        <v/>
      </c>
      <c r="H8" s="18">
        <f>F8-F7</f>
        <v/>
      </c>
    </row>
    <row r="9">
      <c r="A9" s="16" t="n">
        <v>7</v>
      </c>
      <c r="B9" s="17">
        <f>計算!$F$9</f>
        <v/>
      </c>
      <c r="C9" s="17">
        <f>計算!$H$9</f>
        <v/>
      </c>
      <c r="D9" s="17">
        <f>計算!$I$9</f>
        <v/>
      </c>
      <c r="E9" s="17">
        <f>計算!$J$9+計算!$K$9</f>
        <v/>
      </c>
      <c r="F9" s="17">
        <f>計算!$L$9</f>
        <v/>
      </c>
      <c r="G9" s="17">
        <f>計算!$M$9</f>
        <v/>
      </c>
      <c r="H9" s="18">
        <f>F9-F8</f>
        <v/>
      </c>
    </row>
    <row r="10">
      <c r="A10" s="16" t="n">
        <v>8</v>
      </c>
      <c r="B10" s="17">
        <f>計算!$F$10</f>
        <v/>
      </c>
      <c r="C10" s="17">
        <f>計算!$H$10</f>
        <v/>
      </c>
      <c r="D10" s="17">
        <f>計算!$I$10</f>
        <v/>
      </c>
      <c r="E10" s="17">
        <f>計算!$J$10+計算!$K$10</f>
        <v/>
      </c>
      <c r="F10" s="17">
        <f>計算!$L$10</f>
        <v/>
      </c>
      <c r="G10" s="17">
        <f>計算!$M$10</f>
        <v/>
      </c>
      <c r="H10" s="18">
        <f>F10-F9</f>
        <v/>
      </c>
    </row>
    <row r="11">
      <c r="A11" s="16" t="n">
        <v>9</v>
      </c>
      <c r="B11" s="17">
        <f>計算!$F$11</f>
        <v/>
      </c>
      <c r="C11" s="17">
        <f>計算!$H$11</f>
        <v/>
      </c>
      <c r="D11" s="17">
        <f>計算!$I$11</f>
        <v/>
      </c>
      <c r="E11" s="17">
        <f>計算!$J$11+計算!$K$11</f>
        <v/>
      </c>
      <c r="F11" s="17">
        <f>計算!$L$11</f>
        <v/>
      </c>
      <c r="G11" s="17">
        <f>計算!$M$11</f>
        <v/>
      </c>
      <c r="H11" s="18">
        <f>F11-F10</f>
        <v/>
      </c>
    </row>
    <row r="12">
      <c r="A12" s="16" t="n">
        <v>10</v>
      </c>
      <c r="B12" s="17">
        <f>計算!$F$12</f>
        <v/>
      </c>
      <c r="C12" s="17">
        <f>計算!$H$12</f>
        <v/>
      </c>
      <c r="D12" s="17">
        <f>計算!$I$12</f>
        <v/>
      </c>
      <c r="E12" s="17">
        <f>計算!$J$12+計算!$K$12</f>
        <v/>
      </c>
      <c r="F12" s="17">
        <f>計算!$L$12</f>
        <v/>
      </c>
      <c r="G12" s="17">
        <f>計算!$M$12</f>
        <v/>
      </c>
      <c r="H12" s="18">
        <f>F12-F11</f>
        <v/>
      </c>
    </row>
    <row r="13">
      <c r="A13" s="16" t="n">
        <v>11</v>
      </c>
      <c r="B13" s="17">
        <f>計算!$F$13</f>
        <v/>
      </c>
      <c r="C13" s="17">
        <f>計算!$H$13</f>
        <v/>
      </c>
      <c r="D13" s="17">
        <f>計算!$I$13</f>
        <v/>
      </c>
      <c r="E13" s="17">
        <f>計算!$J$13+計算!$K$13</f>
        <v/>
      </c>
      <c r="F13" s="17">
        <f>計算!$L$13</f>
        <v/>
      </c>
      <c r="G13" s="17">
        <f>計算!$M$13</f>
        <v/>
      </c>
      <c r="H13" s="18">
        <f>F13-F12</f>
        <v/>
      </c>
    </row>
    <row r="14">
      <c r="A14" s="16" t="n">
        <v>12</v>
      </c>
      <c r="B14" s="17">
        <f>計算!$F$14</f>
        <v/>
      </c>
      <c r="C14" s="17">
        <f>計算!$H$14</f>
        <v/>
      </c>
      <c r="D14" s="17">
        <f>計算!$I$14</f>
        <v/>
      </c>
      <c r="E14" s="17">
        <f>計算!$J$14+計算!$K$14</f>
        <v/>
      </c>
      <c r="F14" s="17">
        <f>計算!$L$14</f>
        <v/>
      </c>
      <c r="G14" s="17">
        <f>計算!$M$14</f>
        <v/>
      </c>
      <c r="H14" s="18">
        <f>F14-F13</f>
        <v/>
      </c>
    </row>
    <row r="15">
      <c r="A15" s="16" t="n">
        <v>13</v>
      </c>
      <c r="B15" s="17">
        <f>計算!$F$15</f>
        <v/>
      </c>
      <c r="C15" s="17">
        <f>計算!$H$15</f>
        <v/>
      </c>
      <c r="D15" s="17">
        <f>計算!$I$15</f>
        <v/>
      </c>
      <c r="E15" s="17">
        <f>計算!$J$15+計算!$K$15</f>
        <v/>
      </c>
      <c r="F15" s="17">
        <f>計算!$L$15</f>
        <v/>
      </c>
      <c r="G15" s="17">
        <f>計算!$M$15</f>
        <v/>
      </c>
      <c r="H15" s="18">
        <f>F15-F14</f>
        <v/>
      </c>
    </row>
    <row r="16">
      <c r="A16" s="16" t="n">
        <v>14</v>
      </c>
      <c r="B16" s="17">
        <f>計算!$F$16</f>
        <v/>
      </c>
      <c r="C16" s="17">
        <f>計算!$H$16</f>
        <v/>
      </c>
      <c r="D16" s="17">
        <f>計算!$I$16</f>
        <v/>
      </c>
      <c r="E16" s="17">
        <f>計算!$J$16+計算!$K$16</f>
        <v/>
      </c>
      <c r="F16" s="17">
        <f>計算!$L$16</f>
        <v/>
      </c>
      <c r="G16" s="17">
        <f>計算!$M$16</f>
        <v/>
      </c>
      <c r="H16" s="18">
        <f>F16-F15</f>
        <v/>
      </c>
    </row>
    <row r="17">
      <c r="A17" s="16" t="n">
        <v>15</v>
      </c>
      <c r="B17" s="17">
        <f>計算!$F$17</f>
        <v/>
      </c>
      <c r="C17" s="17">
        <f>計算!$H$17</f>
        <v/>
      </c>
      <c r="D17" s="17">
        <f>計算!$I$17</f>
        <v/>
      </c>
      <c r="E17" s="17">
        <f>計算!$J$17+計算!$K$17</f>
        <v/>
      </c>
      <c r="F17" s="17">
        <f>計算!$L$17</f>
        <v/>
      </c>
      <c r="G17" s="17">
        <f>計算!$M$17</f>
        <v/>
      </c>
      <c r="H17" s="18">
        <f>F17-F16</f>
        <v/>
      </c>
    </row>
    <row r="18">
      <c r="A18" s="16" t="n">
        <v>16</v>
      </c>
      <c r="B18" s="17">
        <f>計算!$F$18</f>
        <v/>
      </c>
      <c r="C18" s="17">
        <f>計算!$H$18</f>
        <v/>
      </c>
      <c r="D18" s="17">
        <f>計算!$I$18</f>
        <v/>
      </c>
      <c r="E18" s="17">
        <f>計算!$J$18+計算!$K$18</f>
        <v/>
      </c>
      <c r="F18" s="17">
        <f>計算!$L$18</f>
        <v/>
      </c>
      <c r="G18" s="17">
        <f>計算!$M$18</f>
        <v/>
      </c>
      <c r="H18" s="18">
        <f>F18-F17</f>
        <v/>
      </c>
    </row>
    <row r="19">
      <c r="A19" s="16" t="n">
        <v>17</v>
      </c>
      <c r="B19" s="17">
        <f>計算!$F$19</f>
        <v/>
      </c>
      <c r="C19" s="17">
        <f>計算!$H$19</f>
        <v/>
      </c>
      <c r="D19" s="17">
        <f>計算!$I$19</f>
        <v/>
      </c>
      <c r="E19" s="17">
        <f>計算!$J$19+計算!$K$19</f>
        <v/>
      </c>
      <c r="F19" s="17">
        <f>計算!$L$19</f>
        <v/>
      </c>
      <c r="G19" s="17">
        <f>計算!$M$19</f>
        <v/>
      </c>
      <c r="H19" s="18">
        <f>F19-F18</f>
        <v/>
      </c>
    </row>
    <row r="20">
      <c r="A20" s="16" t="n">
        <v>18</v>
      </c>
      <c r="B20" s="17">
        <f>計算!$F$20</f>
        <v/>
      </c>
      <c r="C20" s="17">
        <f>計算!$H$20</f>
        <v/>
      </c>
      <c r="D20" s="17">
        <f>計算!$I$20</f>
        <v/>
      </c>
      <c r="E20" s="17">
        <f>計算!$J$20+計算!$K$20</f>
        <v/>
      </c>
      <c r="F20" s="17">
        <f>計算!$L$20</f>
        <v/>
      </c>
      <c r="G20" s="17">
        <f>計算!$M$20</f>
        <v/>
      </c>
      <c r="H20" s="18">
        <f>F20-F19</f>
        <v/>
      </c>
    </row>
    <row r="21">
      <c r="A21" s="16" t="n">
        <v>19</v>
      </c>
      <c r="B21" s="17">
        <f>計算!$F$21</f>
        <v/>
      </c>
      <c r="C21" s="17">
        <f>計算!$H$21</f>
        <v/>
      </c>
      <c r="D21" s="17">
        <f>計算!$I$21</f>
        <v/>
      </c>
      <c r="E21" s="17">
        <f>計算!$J$21+計算!$K$21</f>
        <v/>
      </c>
      <c r="F21" s="17">
        <f>計算!$L$21</f>
        <v/>
      </c>
      <c r="G21" s="17">
        <f>計算!$M$21</f>
        <v/>
      </c>
      <c r="H21" s="18">
        <f>F21-F20</f>
        <v/>
      </c>
    </row>
    <row r="22">
      <c r="A22" s="16" t="n">
        <v>20</v>
      </c>
      <c r="B22" s="17">
        <f>計算!$F$22</f>
        <v/>
      </c>
      <c r="C22" s="17">
        <f>計算!$H$22</f>
        <v/>
      </c>
      <c r="D22" s="17">
        <f>計算!$I$22</f>
        <v/>
      </c>
      <c r="E22" s="17">
        <f>計算!$J$22+計算!$K$22</f>
        <v/>
      </c>
      <c r="F22" s="17">
        <f>計算!$L$22</f>
        <v/>
      </c>
      <c r="G22" s="17">
        <f>計算!$M$22</f>
        <v/>
      </c>
      <c r="H22" s="18">
        <f>F22-F21</f>
        <v/>
      </c>
    </row>
    <row r="23">
      <c r="A23" s="16" t="n">
        <v>21</v>
      </c>
      <c r="B23" s="17">
        <f>計算!$F$23</f>
        <v/>
      </c>
      <c r="C23" s="17">
        <f>計算!$H$23</f>
        <v/>
      </c>
      <c r="D23" s="17">
        <f>計算!$I$23</f>
        <v/>
      </c>
      <c r="E23" s="17">
        <f>計算!$J$23+計算!$K$23</f>
        <v/>
      </c>
      <c r="F23" s="17">
        <f>計算!$L$23</f>
        <v/>
      </c>
      <c r="G23" s="17">
        <f>計算!$M$23</f>
        <v/>
      </c>
      <c r="H23" s="18">
        <f>F23-F22</f>
        <v/>
      </c>
    </row>
    <row r="24">
      <c r="A24" s="16" t="n">
        <v>22</v>
      </c>
      <c r="B24" s="17">
        <f>計算!$F$24</f>
        <v/>
      </c>
      <c r="C24" s="17">
        <f>計算!$H$24</f>
        <v/>
      </c>
      <c r="D24" s="17">
        <f>計算!$I$24</f>
        <v/>
      </c>
      <c r="E24" s="17">
        <f>計算!$J$24+計算!$K$24</f>
        <v/>
      </c>
      <c r="F24" s="17">
        <f>計算!$L$24</f>
        <v/>
      </c>
      <c r="G24" s="17">
        <f>計算!$M$24</f>
        <v/>
      </c>
      <c r="H24" s="18">
        <f>F24-F23</f>
        <v/>
      </c>
    </row>
    <row r="25">
      <c r="A25" s="16" t="n">
        <v>23</v>
      </c>
      <c r="B25" s="17">
        <f>計算!$F$25</f>
        <v/>
      </c>
      <c r="C25" s="17">
        <f>計算!$H$25</f>
        <v/>
      </c>
      <c r="D25" s="17">
        <f>計算!$I$25</f>
        <v/>
      </c>
      <c r="E25" s="17">
        <f>計算!$J$25+計算!$K$25</f>
        <v/>
      </c>
      <c r="F25" s="17">
        <f>計算!$L$25</f>
        <v/>
      </c>
      <c r="G25" s="17">
        <f>計算!$M$25</f>
        <v/>
      </c>
      <c r="H25" s="18">
        <f>F25-F24</f>
        <v/>
      </c>
    </row>
    <row r="26">
      <c r="A26" s="16" t="n">
        <v>24</v>
      </c>
      <c r="B26" s="17">
        <f>計算!$F$26</f>
        <v/>
      </c>
      <c r="C26" s="17">
        <f>計算!$H$26</f>
        <v/>
      </c>
      <c r="D26" s="17">
        <f>計算!$I$26</f>
        <v/>
      </c>
      <c r="E26" s="17">
        <f>計算!$J$26+計算!$K$26</f>
        <v/>
      </c>
      <c r="F26" s="17">
        <f>計算!$L$26</f>
        <v/>
      </c>
      <c r="G26" s="17">
        <f>計算!$M$26</f>
        <v/>
      </c>
      <c r="H26" s="18">
        <f>F26-F25</f>
        <v/>
      </c>
    </row>
    <row r="27">
      <c r="A27" s="16" t="n">
        <v>25</v>
      </c>
      <c r="B27" s="17">
        <f>計算!$F$27</f>
        <v/>
      </c>
      <c r="C27" s="17">
        <f>計算!$H$27</f>
        <v/>
      </c>
      <c r="D27" s="17">
        <f>計算!$I$27</f>
        <v/>
      </c>
      <c r="E27" s="17">
        <f>計算!$J$27+計算!$K$27</f>
        <v/>
      </c>
      <c r="F27" s="17">
        <f>計算!$L$27</f>
        <v/>
      </c>
      <c r="G27" s="17">
        <f>計算!$M$27</f>
        <v/>
      </c>
      <c r="H27" s="18">
        <f>F27-F26</f>
        <v/>
      </c>
    </row>
    <row r="28">
      <c r="A28" s="16" t="n">
        <v>26</v>
      </c>
      <c r="B28" s="17">
        <f>計算!$F$28</f>
        <v/>
      </c>
      <c r="C28" s="17">
        <f>計算!$H$28</f>
        <v/>
      </c>
      <c r="D28" s="17">
        <f>計算!$I$28</f>
        <v/>
      </c>
      <c r="E28" s="17">
        <f>計算!$J$28+計算!$K$28</f>
        <v/>
      </c>
      <c r="F28" s="17">
        <f>計算!$L$28</f>
        <v/>
      </c>
      <c r="G28" s="17">
        <f>計算!$M$28</f>
        <v/>
      </c>
      <c r="H28" s="18">
        <f>F28-F27</f>
        <v/>
      </c>
    </row>
    <row r="29">
      <c r="A29" s="16" t="n">
        <v>27</v>
      </c>
      <c r="B29" s="17">
        <f>計算!$F$29</f>
        <v/>
      </c>
      <c r="C29" s="17">
        <f>計算!$H$29</f>
        <v/>
      </c>
      <c r="D29" s="17">
        <f>計算!$I$29</f>
        <v/>
      </c>
      <c r="E29" s="17">
        <f>計算!$J$29+計算!$K$29</f>
        <v/>
      </c>
      <c r="F29" s="17">
        <f>計算!$L$29</f>
        <v/>
      </c>
      <c r="G29" s="17">
        <f>計算!$M$29</f>
        <v/>
      </c>
      <c r="H29" s="18">
        <f>F29-F28</f>
        <v/>
      </c>
    </row>
    <row r="30">
      <c r="A30" s="16" t="n">
        <v>28</v>
      </c>
      <c r="B30" s="17">
        <f>計算!$F$30</f>
        <v/>
      </c>
      <c r="C30" s="17">
        <f>計算!$H$30</f>
        <v/>
      </c>
      <c r="D30" s="17">
        <f>計算!$I$30</f>
        <v/>
      </c>
      <c r="E30" s="17">
        <f>計算!$J$30+計算!$K$30</f>
        <v/>
      </c>
      <c r="F30" s="17">
        <f>計算!$L$30</f>
        <v/>
      </c>
      <c r="G30" s="17">
        <f>計算!$M$30</f>
        <v/>
      </c>
      <c r="H30" s="18">
        <f>F30-F29</f>
        <v/>
      </c>
    </row>
    <row r="31">
      <c r="A31" s="16" t="n">
        <v>29</v>
      </c>
      <c r="B31" s="17">
        <f>計算!$F$31</f>
        <v/>
      </c>
      <c r="C31" s="17">
        <f>計算!$H$31</f>
        <v/>
      </c>
      <c r="D31" s="17">
        <f>計算!$I$31</f>
        <v/>
      </c>
      <c r="E31" s="17">
        <f>計算!$J$31+計算!$K$31</f>
        <v/>
      </c>
      <c r="F31" s="17">
        <f>計算!$L$31</f>
        <v/>
      </c>
      <c r="G31" s="17">
        <f>計算!$M$31</f>
        <v/>
      </c>
      <c r="H31" s="18">
        <f>F31-F30</f>
        <v/>
      </c>
    </row>
    <row r="32">
      <c r="A32" s="16" t="n">
        <v>30</v>
      </c>
      <c r="B32" s="17">
        <f>計算!$F$32</f>
        <v/>
      </c>
      <c r="C32" s="17">
        <f>計算!$H$32</f>
        <v/>
      </c>
      <c r="D32" s="17">
        <f>計算!$I$32</f>
        <v/>
      </c>
      <c r="E32" s="17">
        <f>計算!$J$32+計算!$K$32</f>
        <v/>
      </c>
      <c r="F32" s="17">
        <f>計算!$L$32</f>
        <v/>
      </c>
      <c r="G32" s="17">
        <f>計算!$M$32</f>
        <v/>
      </c>
      <c r="H32" s="18">
        <f>F32-F31</f>
        <v/>
      </c>
    </row>
    <row r="33">
      <c r="A33" s="16" t="n">
        <v>31</v>
      </c>
      <c r="B33" s="17">
        <f>計算!$F$33</f>
        <v/>
      </c>
      <c r="C33" s="17">
        <f>計算!$H$33</f>
        <v/>
      </c>
      <c r="D33" s="17">
        <f>計算!$I$33</f>
        <v/>
      </c>
      <c r="E33" s="17">
        <f>計算!$J$33+計算!$K$33</f>
        <v/>
      </c>
      <c r="F33" s="17">
        <f>計算!$L$33</f>
        <v/>
      </c>
      <c r="G33" s="17">
        <f>計算!$M$33</f>
        <v/>
      </c>
      <c r="H33" s="18">
        <f>F33-F32</f>
        <v/>
      </c>
    </row>
    <row r="34">
      <c r="A34" s="16" t="n">
        <v>32</v>
      </c>
      <c r="B34" s="17">
        <f>計算!$F$34</f>
        <v/>
      </c>
      <c r="C34" s="17">
        <f>計算!$H$34</f>
        <v/>
      </c>
      <c r="D34" s="17">
        <f>計算!$I$34</f>
        <v/>
      </c>
      <c r="E34" s="17">
        <f>計算!$J$34+計算!$K$34</f>
        <v/>
      </c>
      <c r="F34" s="17">
        <f>計算!$L$34</f>
        <v/>
      </c>
      <c r="G34" s="17">
        <f>計算!$M$34</f>
        <v/>
      </c>
      <c r="H34" s="18">
        <f>F34-F33</f>
        <v/>
      </c>
    </row>
    <row r="35">
      <c r="A35" s="16" t="n">
        <v>33</v>
      </c>
      <c r="B35" s="17">
        <f>計算!$F$35</f>
        <v/>
      </c>
      <c r="C35" s="17">
        <f>計算!$H$35</f>
        <v/>
      </c>
      <c r="D35" s="17">
        <f>計算!$I$35</f>
        <v/>
      </c>
      <c r="E35" s="17">
        <f>計算!$J$35+計算!$K$35</f>
        <v/>
      </c>
      <c r="F35" s="17">
        <f>計算!$L$35</f>
        <v/>
      </c>
      <c r="G35" s="17">
        <f>計算!$M$35</f>
        <v/>
      </c>
      <c r="H35" s="18">
        <f>F35-F34</f>
        <v/>
      </c>
    </row>
    <row r="36">
      <c r="A36" s="16" t="n">
        <v>34</v>
      </c>
      <c r="B36" s="17">
        <f>計算!$F$36</f>
        <v/>
      </c>
      <c r="C36" s="17">
        <f>計算!$H$36</f>
        <v/>
      </c>
      <c r="D36" s="17">
        <f>計算!$I$36</f>
        <v/>
      </c>
      <c r="E36" s="17">
        <f>計算!$J$36+計算!$K$36</f>
        <v/>
      </c>
      <c r="F36" s="17">
        <f>計算!$L$36</f>
        <v/>
      </c>
      <c r="G36" s="17">
        <f>計算!$M$36</f>
        <v/>
      </c>
      <c r="H36" s="18">
        <f>F36-F35</f>
        <v/>
      </c>
    </row>
    <row r="37">
      <c r="A37" s="16" t="n">
        <v>35</v>
      </c>
      <c r="B37" s="17">
        <f>計算!$F$37</f>
        <v/>
      </c>
      <c r="C37" s="17">
        <f>計算!$H$37</f>
        <v/>
      </c>
      <c r="D37" s="17">
        <f>計算!$I$37</f>
        <v/>
      </c>
      <c r="E37" s="17">
        <f>計算!$J$37+計算!$K$37</f>
        <v/>
      </c>
      <c r="F37" s="17">
        <f>計算!$L$37</f>
        <v/>
      </c>
      <c r="G37" s="17">
        <f>計算!$M$37</f>
        <v/>
      </c>
      <c r="H37" s="18">
        <f>F37-F36</f>
        <v/>
      </c>
    </row>
    <row r="38">
      <c r="A38" s="16" t="n">
        <v>36</v>
      </c>
      <c r="B38" s="17">
        <f>計算!$F$38</f>
        <v/>
      </c>
      <c r="C38" s="17">
        <f>計算!$H$38</f>
        <v/>
      </c>
      <c r="D38" s="17">
        <f>計算!$I$38</f>
        <v/>
      </c>
      <c r="E38" s="17">
        <f>計算!$J$38+計算!$K$38</f>
        <v/>
      </c>
      <c r="F38" s="17">
        <f>計算!$L$38</f>
        <v/>
      </c>
      <c r="G38" s="17">
        <f>計算!$M$38</f>
        <v/>
      </c>
      <c r="H38" s="18">
        <f>F38-F37</f>
        <v/>
      </c>
    </row>
    <row r="39">
      <c r="A39" s="16" t="n">
        <v>37</v>
      </c>
      <c r="B39" s="17">
        <f>計算!$F$39</f>
        <v/>
      </c>
      <c r="C39" s="17">
        <f>計算!$H$39</f>
        <v/>
      </c>
      <c r="D39" s="17">
        <f>計算!$I$39</f>
        <v/>
      </c>
      <c r="E39" s="17">
        <f>計算!$J$39+計算!$K$39</f>
        <v/>
      </c>
      <c r="F39" s="17">
        <f>計算!$L$39</f>
        <v/>
      </c>
      <c r="G39" s="17">
        <f>計算!$M$39</f>
        <v/>
      </c>
      <c r="H39" s="18">
        <f>F39-F38</f>
        <v/>
      </c>
    </row>
    <row r="40">
      <c r="A40" s="16" t="n">
        <v>38</v>
      </c>
      <c r="B40" s="17">
        <f>計算!$F$40</f>
        <v/>
      </c>
      <c r="C40" s="17">
        <f>計算!$H$40</f>
        <v/>
      </c>
      <c r="D40" s="17">
        <f>計算!$I$40</f>
        <v/>
      </c>
      <c r="E40" s="17">
        <f>計算!$J$40+計算!$K$40</f>
        <v/>
      </c>
      <c r="F40" s="17">
        <f>計算!$L$40</f>
        <v/>
      </c>
      <c r="G40" s="17">
        <f>計算!$M$40</f>
        <v/>
      </c>
      <c r="H40" s="18">
        <f>F40-F39</f>
        <v/>
      </c>
    </row>
    <row r="41">
      <c r="A41" s="16" t="n">
        <v>39</v>
      </c>
      <c r="B41" s="17">
        <f>計算!$F$41</f>
        <v/>
      </c>
      <c r="C41" s="17">
        <f>計算!$H$41</f>
        <v/>
      </c>
      <c r="D41" s="17">
        <f>計算!$I$41</f>
        <v/>
      </c>
      <c r="E41" s="17">
        <f>計算!$J$41+計算!$K$41</f>
        <v/>
      </c>
      <c r="F41" s="17">
        <f>計算!$L$41</f>
        <v/>
      </c>
      <c r="G41" s="17">
        <f>計算!$M$41</f>
        <v/>
      </c>
      <c r="H41" s="18">
        <f>F41-F40</f>
        <v/>
      </c>
    </row>
    <row r="42">
      <c r="A42" s="16" t="n">
        <v>40</v>
      </c>
      <c r="B42" s="17">
        <f>計算!$F$42</f>
        <v/>
      </c>
      <c r="C42" s="17">
        <f>計算!$H$42</f>
        <v/>
      </c>
      <c r="D42" s="17">
        <f>計算!$I$42</f>
        <v/>
      </c>
      <c r="E42" s="17">
        <f>計算!$J$42+計算!$K$42</f>
        <v/>
      </c>
      <c r="F42" s="17">
        <f>計算!$L$42</f>
        <v/>
      </c>
      <c r="G42" s="17">
        <f>計算!$M$42</f>
        <v/>
      </c>
      <c r="H42" s="18">
        <f>F42-F41</f>
        <v/>
      </c>
    </row>
    <row r="43">
      <c r="A43" s="16" t="n">
        <v>41</v>
      </c>
      <c r="B43" s="17">
        <f>計算!$F$43</f>
        <v/>
      </c>
      <c r="C43" s="17">
        <f>計算!$H$43</f>
        <v/>
      </c>
      <c r="D43" s="17">
        <f>計算!$I$43</f>
        <v/>
      </c>
      <c r="E43" s="17">
        <f>計算!$J$43+計算!$K$43</f>
        <v/>
      </c>
      <c r="F43" s="17">
        <f>計算!$L$43</f>
        <v/>
      </c>
      <c r="G43" s="17">
        <f>計算!$M$43</f>
        <v/>
      </c>
      <c r="H43" s="18">
        <f>F43-F42</f>
        <v/>
      </c>
    </row>
    <row r="44">
      <c r="A44" s="16" t="n">
        <v>42</v>
      </c>
      <c r="B44" s="17">
        <f>計算!$F$44</f>
        <v/>
      </c>
      <c r="C44" s="17">
        <f>計算!$H$44</f>
        <v/>
      </c>
      <c r="D44" s="17">
        <f>計算!$I$44</f>
        <v/>
      </c>
      <c r="E44" s="17">
        <f>計算!$J$44+計算!$K$44</f>
        <v/>
      </c>
      <c r="F44" s="17">
        <f>計算!$L$44</f>
        <v/>
      </c>
      <c r="G44" s="17">
        <f>計算!$M$44</f>
        <v/>
      </c>
      <c r="H44" s="18">
        <f>F44-F43</f>
        <v/>
      </c>
    </row>
    <row r="45">
      <c r="A45" s="16" t="n">
        <v>43</v>
      </c>
      <c r="B45" s="17">
        <f>計算!$F$45</f>
        <v/>
      </c>
      <c r="C45" s="17">
        <f>計算!$H$45</f>
        <v/>
      </c>
      <c r="D45" s="17">
        <f>計算!$I$45</f>
        <v/>
      </c>
      <c r="E45" s="17">
        <f>計算!$J$45+計算!$K$45</f>
        <v/>
      </c>
      <c r="F45" s="17">
        <f>計算!$L$45</f>
        <v/>
      </c>
      <c r="G45" s="17">
        <f>計算!$M$45</f>
        <v/>
      </c>
      <c r="H45" s="18">
        <f>F45-F44</f>
        <v/>
      </c>
    </row>
    <row r="46">
      <c r="A46" s="16" t="n">
        <v>44</v>
      </c>
      <c r="B46" s="17">
        <f>計算!$F$46</f>
        <v/>
      </c>
      <c r="C46" s="17">
        <f>計算!$H$46</f>
        <v/>
      </c>
      <c r="D46" s="17">
        <f>計算!$I$46</f>
        <v/>
      </c>
      <c r="E46" s="17">
        <f>計算!$J$46+計算!$K$46</f>
        <v/>
      </c>
      <c r="F46" s="17">
        <f>計算!$L$46</f>
        <v/>
      </c>
      <c r="G46" s="17">
        <f>計算!$M$46</f>
        <v/>
      </c>
      <c r="H46" s="18">
        <f>F46-F45</f>
        <v/>
      </c>
    </row>
    <row r="47">
      <c r="A47" s="16" t="n">
        <v>45</v>
      </c>
      <c r="B47" s="17">
        <f>計算!$F$47</f>
        <v/>
      </c>
      <c r="C47" s="17">
        <f>計算!$H$47</f>
        <v/>
      </c>
      <c r="D47" s="17">
        <f>計算!$I$47</f>
        <v/>
      </c>
      <c r="E47" s="17">
        <f>計算!$J$47+計算!$K$47</f>
        <v/>
      </c>
      <c r="F47" s="17">
        <f>計算!$L$47</f>
        <v/>
      </c>
      <c r="G47" s="17">
        <f>計算!$M$47</f>
        <v/>
      </c>
      <c r="H47" s="18">
        <f>F47-F46</f>
        <v/>
      </c>
    </row>
  </sheetData>
  <conditionalFormatting sqref="H4:H47">
    <cfRule type="expression" priority="1" dxfId="2">
      <formula>AND(H4&lt;&gt;"",H4&lt;0)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1" t="inlineStr">
        <is>
          <t>退職金と勤続年数ごとの所得税と住民税の合計（使用人、障害退職なし。勤続5年以下は短期退職手当等で計算）</t>
        </is>
      </c>
    </row>
    <row r="2">
      <c r="A2" s="2" t="inlineStr">
        <is>
          <t>退職金＼勤続</t>
        </is>
      </c>
      <c r="B2" s="2" t="inlineStr">
        <is>
          <t>3年</t>
        </is>
      </c>
      <c r="C2" s="2" t="inlineStr">
        <is>
          <t>5年</t>
        </is>
      </c>
      <c r="D2" s="2" t="inlineStr">
        <is>
          <t>6年</t>
        </is>
      </c>
      <c r="E2" s="2" t="inlineStr">
        <is>
          <t>10年</t>
        </is>
      </c>
      <c r="F2" s="2" t="inlineStr">
        <is>
          <t>15年</t>
        </is>
      </c>
      <c r="G2" s="2" t="inlineStr">
        <is>
          <t>19年</t>
        </is>
      </c>
      <c r="H2" s="2" t="inlineStr">
        <is>
          <t>20年</t>
        </is>
      </c>
      <c r="I2" s="2" t="inlineStr">
        <is>
          <t>21年</t>
        </is>
      </c>
      <c r="J2" s="2" t="inlineStr">
        <is>
          <t>22年</t>
        </is>
      </c>
      <c r="K2" s="2" t="inlineStr">
        <is>
          <t>25年</t>
        </is>
      </c>
      <c r="L2" s="2" t="inlineStr">
        <is>
          <t>30年</t>
        </is>
      </c>
      <c r="M2" s="2" t="inlineStr">
        <is>
          <t>35年</t>
        </is>
      </c>
      <c r="N2" s="2" t="inlineStr">
        <is>
          <t>38年</t>
        </is>
      </c>
      <c r="O2" s="2" t="inlineStr">
        <is>
          <t>40年</t>
        </is>
      </c>
    </row>
    <row r="3">
      <c r="A3" s="17" t="n">
        <v>5000000</v>
      </c>
      <c r="B3" s="17">
        <f>計算!$L$48</f>
        <v/>
      </c>
      <c r="C3" s="17">
        <f>計算!$L$49</f>
        <v/>
      </c>
      <c r="D3" s="17">
        <f>計算!$L$50</f>
        <v/>
      </c>
      <c r="E3" s="17">
        <f>計算!$L$51</f>
        <v/>
      </c>
      <c r="F3" s="17">
        <f>計算!$L$52</f>
        <v/>
      </c>
      <c r="G3" s="17">
        <f>計算!$L$53</f>
        <v/>
      </c>
      <c r="H3" s="17">
        <f>計算!$L$54</f>
        <v/>
      </c>
      <c r="I3" s="17">
        <f>計算!$L$55</f>
        <v/>
      </c>
      <c r="J3" s="17">
        <f>計算!$L$56</f>
        <v/>
      </c>
      <c r="K3" s="17">
        <f>計算!$L$57</f>
        <v/>
      </c>
      <c r="L3" s="17">
        <f>計算!$L$58</f>
        <v/>
      </c>
      <c r="M3" s="17">
        <f>計算!$L$59</f>
        <v/>
      </c>
      <c r="N3" s="17">
        <f>計算!$L$60</f>
        <v/>
      </c>
      <c r="O3" s="17">
        <f>計算!$L$61</f>
        <v/>
      </c>
    </row>
    <row r="4">
      <c r="A4" s="17" t="n">
        <v>8000000</v>
      </c>
      <c r="B4" s="17">
        <f>計算!$L$62</f>
        <v/>
      </c>
      <c r="C4" s="17">
        <f>計算!$L$63</f>
        <v/>
      </c>
      <c r="D4" s="17">
        <f>計算!$L$64</f>
        <v/>
      </c>
      <c r="E4" s="17">
        <f>計算!$L$65</f>
        <v/>
      </c>
      <c r="F4" s="17">
        <f>計算!$L$66</f>
        <v/>
      </c>
      <c r="G4" s="17">
        <f>計算!$L$67</f>
        <v/>
      </c>
      <c r="H4" s="17">
        <f>計算!$L$68</f>
        <v/>
      </c>
      <c r="I4" s="17">
        <f>計算!$L$69</f>
        <v/>
      </c>
      <c r="J4" s="17">
        <f>計算!$L$70</f>
        <v/>
      </c>
      <c r="K4" s="17">
        <f>計算!$L$71</f>
        <v/>
      </c>
      <c r="L4" s="17">
        <f>計算!$L$72</f>
        <v/>
      </c>
      <c r="M4" s="17">
        <f>計算!$L$73</f>
        <v/>
      </c>
      <c r="N4" s="17">
        <f>計算!$L$74</f>
        <v/>
      </c>
      <c r="O4" s="17">
        <f>計算!$L$75</f>
        <v/>
      </c>
    </row>
    <row r="5">
      <c r="A5" s="17" t="n">
        <v>10000000</v>
      </c>
      <c r="B5" s="17">
        <f>計算!$L$76</f>
        <v/>
      </c>
      <c r="C5" s="17">
        <f>計算!$L$77</f>
        <v/>
      </c>
      <c r="D5" s="17">
        <f>計算!$L$78</f>
        <v/>
      </c>
      <c r="E5" s="17">
        <f>計算!$L$79</f>
        <v/>
      </c>
      <c r="F5" s="17">
        <f>計算!$L$80</f>
        <v/>
      </c>
      <c r="G5" s="17">
        <f>計算!$L$81</f>
        <v/>
      </c>
      <c r="H5" s="17">
        <f>計算!$L$82</f>
        <v/>
      </c>
      <c r="I5" s="17">
        <f>計算!$L$83</f>
        <v/>
      </c>
      <c r="J5" s="17">
        <f>計算!$L$84</f>
        <v/>
      </c>
      <c r="K5" s="17">
        <f>計算!$L$85</f>
        <v/>
      </c>
      <c r="L5" s="17">
        <f>計算!$L$86</f>
        <v/>
      </c>
      <c r="M5" s="17">
        <f>計算!$L$87</f>
        <v/>
      </c>
      <c r="N5" s="17">
        <f>計算!$L$88</f>
        <v/>
      </c>
      <c r="O5" s="17">
        <f>計算!$L$89</f>
        <v/>
      </c>
    </row>
    <row r="6">
      <c r="A6" s="17" t="n">
        <v>12000000</v>
      </c>
      <c r="B6" s="17">
        <f>計算!$L$90</f>
        <v/>
      </c>
      <c r="C6" s="17">
        <f>計算!$L$91</f>
        <v/>
      </c>
      <c r="D6" s="17">
        <f>計算!$L$92</f>
        <v/>
      </c>
      <c r="E6" s="17">
        <f>計算!$L$93</f>
        <v/>
      </c>
      <c r="F6" s="17">
        <f>計算!$L$94</f>
        <v/>
      </c>
      <c r="G6" s="17">
        <f>計算!$L$95</f>
        <v/>
      </c>
      <c r="H6" s="17">
        <f>計算!$L$96</f>
        <v/>
      </c>
      <c r="I6" s="17">
        <f>計算!$L$97</f>
        <v/>
      </c>
      <c r="J6" s="17">
        <f>計算!$L$98</f>
        <v/>
      </c>
      <c r="K6" s="17">
        <f>計算!$L$99</f>
        <v/>
      </c>
      <c r="L6" s="17">
        <f>計算!$L$100</f>
        <v/>
      </c>
      <c r="M6" s="17">
        <f>計算!$L$101</f>
        <v/>
      </c>
      <c r="N6" s="17">
        <f>計算!$L$102</f>
        <v/>
      </c>
      <c r="O6" s="17">
        <f>計算!$L$103</f>
        <v/>
      </c>
    </row>
    <row r="7">
      <c r="A7" s="17" t="n">
        <v>15000000</v>
      </c>
      <c r="B7" s="17">
        <f>計算!$L$104</f>
        <v/>
      </c>
      <c r="C7" s="17">
        <f>計算!$L$105</f>
        <v/>
      </c>
      <c r="D7" s="17">
        <f>計算!$L$106</f>
        <v/>
      </c>
      <c r="E7" s="17">
        <f>計算!$L$107</f>
        <v/>
      </c>
      <c r="F7" s="17">
        <f>計算!$L$108</f>
        <v/>
      </c>
      <c r="G7" s="17">
        <f>計算!$L$109</f>
        <v/>
      </c>
      <c r="H7" s="17">
        <f>計算!$L$110</f>
        <v/>
      </c>
      <c r="I7" s="17">
        <f>計算!$L$111</f>
        <v/>
      </c>
      <c r="J7" s="17">
        <f>計算!$L$112</f>
        <v/>
      </c>
      <c r="K7" s="17">
        <f>計算!$L$113</f>
        <v/>
      </c>
      <c r="L7" s="17">
        <f>計算!$L$114</f>
        <v/>
      </c>
      <c r="M7" s="17">
        <f>計算!$L$115</f>
        <v/>
      </c>
      <c r="N7" s="17">
        <f>計算!$L$116</f>
        <v/>
      </c>
      <c r="O7" s="17">
        <f>計算!$L$117</f>
        <v/>
      </c>
    </row>
    <row r="8">
      <c r="A8" s="17" t="n">
        <v>18000000</v>
      </c>
      <c r="B8" s="17">
        <f>計算!$L$118</f>
        <v/>
      </c>
      <c r="C8" s="17">
        <f>計算!$L$119</f>
        <v/>
      </c>
      <c r="D8" s="17">
        <f>計算!$L$120</f>
        <v/>
      </c>
      <c r="E8" s="17">
        <f>計算!$L$121</f>
        <v/>
      </c>
      <c r="F8" s="17">
        <f>計算!$L$122</f>
        <v/>
      </c>
      <c r="G8" s="17">
        <f>計算!$L$123</f>
        <v/>
      </c>
      <c r="H8" s="17">
        <f>計算!$L$124</f>
        <v/>
      </c>
      <c r="I8" s="17">
        <f>計算!$L$125</f>
        <v/>
      </c>
      <c r="J8" s="17">
        <f>計算!$L$126</f>
        <v/>
      </c>
      <c r="K8" s="17">
        <f>計算!$L$127</f>
        <v/>
      </c>
      <c r="L8" s="17">
        <f>計算!$L$128</f>
        <v/>
      </c>
      <c r="M8" s="17">
        <f>計算!$L$129</f>
        <v/>
      </c>
      <c r="N8" s="17">
        <f>計算!$L$130</f>
        <v/>
      </c>
      <c r="O8" s="17">
        <f>計算!$L$131</f>
        <v/>
      </c>
    </row>
    <row r="9">
      <c r="A9" s="17" t="n">
        <v>18960000</v>
      </c>
      <c r="B9" s="17">
        <f>計算!$L$132</f>
        <v/>
      </c>
      <c r="C9" s="17">
        <f>計算!$L$133</f>
        <v/>
      </c>
      <c r="D9" s="17">
        <f>計算!$L$134</f>
        <v/>
      </c>
      <c r="E9" s="17">
        <f>計算!$L$135</f>
        <v/>
      </c>
      <c r="F9" s="17">
        <f>計算!$L$136</f>
        <v/>
      </c>
      <c r="G9" s="17">
        <f>計算!$L$137</f>
        <v/>
      </c>
      <c r="H9" s="17">
        <f>計算!$L$138</f>
        <v/>
      </c>
      <c r="I9" s="17">
        <f>計算!$L$139</f>
        <v/>
      </c>
      <c r="J9" s="17">
        <f>計算!$L$140</f>
        <v/>
      </c>
      <c r="K9" s="17">
        <f>計算!$L$141</f>
        <v/>
      </c>
      <c r="L9" s="17">
        <f>計算!$L$142</f>
        <v/>
      </c>
      <c r="M9" s="17">
        <f>計算!$L$143</f>
        <v/>
      </c>
      <c r="N9" s="17">
        <f>計算!$L$144</f>
        <v/>
      </c>
      <c r="O9" s="17">
        <f>計算!$L$145</f>
        <v/>
      </c>
    </row>
    <row r="10">
      <c r="A10" s="17" t="n">
        <v>20000000</v>
      </c>
      <c r="B10" s="17">
        <f>計算!$L$146</f>
        <v/>
      </c>
      <c r="C10" s="17">
        <f>計算!$L$147</f>
        <v/>
      </c>
      <c r="D10" s="17">
        <f>計算!$L$148</f>
        <v/>
      </c>
      <c r="E10" s="17">
        <f>計算!$L$149</f>
        <v/>
      </c>
      <c r="F10" s="17">
        <f>計算!$L$150</f>
        <v/>
      </c>
      <c r="G10" s="17">
        <f>計算!$L$151</f>
        <v/>
      </c>
      <c r="H10" s="17">
        <f>計算!$L$152</f>
        <v/>
      </c>
      <c r="I10" s="17">
        <f>計算!$L$153</f>
        <v/>
      </c>
      <c r="J10" s="17">
        <f>計算!$L$154</f>
        <v/>
      </c>
      <c r="K10" s="17">
        <f>計算!$L$155</f>
        <v/>
      </c>
      <c r="L10" s="17">
        <f>計算!$L$156</f>
        <v/>
      </c>
      <c r="M10" s="17">
        <f>計算!$L$157</f>
        <v/>
      </c>
      <c r="N10" s="17">
        <f>計算!$L$158</f>
        <v/>
      </c>
      <c r="O10" s="17">
        <f>計算!$L$159</f>
        <v/>
      </c>
    </row>
    <row r="11">
      <c r="A11" s="17" t="n">
        <v>22660000</v>
      </c>
      <c r="B11" s="17">
        <f>計算!$L$160</f>
        <v/>
      </c>
      <c r="C11" s="17">
        <f>計算!$L$161</f>
        <v/>
      </c>
      <c r="D11" s="17">
        <f>計算!$L$162</f>
        <v/>
      </c>
      <c r="E11" s="17">
        <f>計算!$L$163</f>
        <v/>
      </c>
      <c r="F11" s="17">
        <f>計算!$L$164</f>
        <v/>
      </c>
      <c r="G11" s="17">
        <f>計算!$L$165</f>
        <v/>
      </c>
      <c r="H11" s="17">
        <f>計算!$L$166</f>
        <v/>
      </c>
      <c r="I11" s="17">
        <f>計算!$L$167</f>
        <v/>
      </c>
      <c r="J11" s="17">
        <f>計算!$L$168</f>
        <v/>
      </c>
      <c r="K11" s="17">
        <f>計算!$L$169</f>
        <v/>
      </c>
      <c r="L11" s="17">
        <f>計算!$L$170</f>
        <v/>
      </c>
      <c r="M11" s="17">
        <f>計算!$L$171</f>
        <v/>
      </c>
      <c r="N11" s="17">
        <f>計算!$L$172</f>
        <v/>
      </c>
      <c r="O11" s="17">
        <f>計算!$L$173</f>
        <v/>
      </c>
    </row>
    <row r="12">
      <c r="A12" s="17" t="n">
        <v>25000000</v>
      </c>
      <c r="B12" s="17">
        <f>計算!$L$174</f>
        <v/>
      </c>
      <c r="C12" s="17">
        <f>計算!$L$175</f>
        <v/>
      </c>
      <c r="D12" s="17">
        <f>計算!$L$176</f>
        <v/>
      </c>
      <c r="E12" s="17">
        <f>計算!$L$177</f>
        <v/>
      </c>
      <c r="F12" s="17">
        <f>計算!$L$178</f>
        <v/>
      </c>
      <c r="G12" s="17">
        <f>計算!$L$179</f>
        <v/>
      </c>
      <c r="H12" s="17">
        <f>計算!$L$180</f>
        <v/>
      </c>
      <c r="I12" s="17">
        <f>計算!$L$181</f>
        <v/>
      </c>
      <c r="J12" s="17">
        <f>計算!$L$182</f>
        <v/>
      </c>
      <c r="K12" s="17">
        <f>計算!$L$183</f>
        <v/>
      </c>
      <c r="L12" s="17">
        <f>計算!$L$184</f>
        <v/>
      </c>
      <c r="M12" s="17">
        <f>計算!$L$185</f>
        <v/>
      </c>
      <c r="N12" s="17">
        <f>計算!$L$186</f>
        <v/>
      </c>
      <c r="O12" s="17">
        <f>計算!$L$187</f>
        <v/>
      </c>
    </row>
    <row r="13">
      <c r="A13" s="17" t="n">
        <v>30000000</v>
      </c>
      <c r="B13" s="17">
        <f>計算!$L$188</f>
        <v/>
      </c>
      <c r="C13" s="17">
        <f>計算!$L$189</f>
        <v/>
      </c>
      <c r="D13" s="17">
        <f>計算!$L$190</f>
        <v/>
      </c>
      <c r="E13" s="17">
        <f>計算!$L$191</f>
        <v/>
      </c>
      <c r="F13" s="17">
        <f>計算!$L$192</f>
        <v/>
      </c>
      <c r="G13" s="17">
        <f>計算!$L$193</f>
        <v/>
      </c>
      <c r="H13" s="17">
        <f>計算!$L$194</f>
        <v/>
      </c>
      <c r="I13" s="17">
        <f>計算!$L$195</f>
        <v/>
      </c>
      <c r="J13" s="17">
        <f>計算!$L$196</f>
        <v/>
      </c>
      <c r="K13" s="17">
        <f>計算!$L$197</f>
        <v/>
      </c>
      <c r="L13" s="17">
        <f>計算!$L$198</f>
        <v/>
      </c>
      <c r="M13" s="17">
        <f>計算!$L$199</f>
        <v/>
      </c>
      <c r="N13" s="17">
        <f>計算!$L$200</f>
        <v/>
      </c>
      <c r="O13" s="17">
        <f>計算!$L$201</f>
        <v/>
      </c>
    </row>
    <row r="14">
      <c r="A14" s="17" t="n">
        <v>35000000</v>
      </c>
      <c r="B14" s="17">
        <f>計算!$L$202</f>
        <v/>
      </c>
      <c r="C14" s="17">
        <f>計算!$L$203</f>
        <v/>
      </c>
      <c r="D14" s="17">
        <f>計算!$L$204</f>
        <v/>
      </c>
      <c r="E14" s="17">
        <f>計算!$L$205</f>
        <v/>
      </c>
      <c r="F14" s="17">
        <f>計算!$L$206</f>
        <v/>
      </c>
      <c r="G14" s="17">
        <f>計算!$L$207</f>
        <v/>
      </c>
      <c r="H14" s="17">
        <f>計算!$L$208</f>
        <v/>
      </c>
      <c r="I14" s="17">
        <f>計算!$L$209</f>
        <v/>
      </c>
      <c r="J14" s="17">
        <f>計算!$L$210</f>
        <v/>
      </c>
      <c r="K14" s="17">
        <f>計算!$L$211</f>
        <v/>
      </c>
      <c r="L14" s="17">
        <f>計算!$L$212</f>
        <v/>
      </c>
      <c r="M14" s="17">
        <f>計算!$L$213</f>
        <v/>
      </c>
      <c r="N14" s="17">
        <f>計算!$L$214</f>
        <v/>
      </c>
      <c r="O14" s="17">
        <f>計算!$L$215</f>
        <v/>
      </c>
    </row>
    <row r="15">
      <c r="A15" s="17" t="n">
        <v>40000000</v>
      </c>
      <c r="B15" s="17">
        <f>計算!$L$216</f>
        <v/>
      </c>
      <c r="C15" s="17">
        <f>計算!$L$217</f>
        <v/>
      </c>
      <c r="D15" s="17">
        <f>計算!$L$218</f>
        <v/>
      </c>
      <c r="E15" s="17">
        <f>計算!$L$219</f>
        <v/>
      </c>
      <c r="F15" s="17">
        <f>計算!$L$220</f>
        <v/>
      </c>
      <c r="G15" s="17">
        <f>計算!$L$221</f>
        <v/>
      </c>
      <c r="H15" s="17">
        <f>計算!$L$222</f>
        <v/>
      </c>
      <c r="I15" s="17">
        <f>計算!$L$223</f>
        <v/>
      </c>
      <c r="J15" s="17">
        <f>計算!$L$224</f>
        <v/>
      </c>
      <c r="K15" s="17">
        <f>計算!$L$225</f>
        <v/>
      </c>
      <c r="L15" s="17">
        <f>計算!$L$226</f>
        <v/>
      </c>
      <c r="M15" s="17">
        <f>計算!$L$227</f>
        <v/>
      </c>
      <c r="N15" s="17">
        <f>計算!$L$228</f>
        <v/>
      </c>
      <c r="O15" s="17">
        <f>計算!$L$229</f>
        <v/>
      </c>
    </row>
    <row r="16">
      <c r="A16" s="17" t="n">
        <v>50000000</v>
      </c>
      <c r="B16" s="17">
        <f>計算!$L$230</f>
        <v/>
      </c>
      <c r="C16" s="17">
        <f>計算!$L$231</f>
        <v/>
      </c>
      <c r="D16" s="17">
        <f>計算!$L$232</f>
        <v/>
      </c>
      <c r="E16" s="17">
        <f>計算!$L$233</f>
        <v/>
      </c>
      <c r="F16" s="17">
        <f>計算!$L$234</f>
        <v/>
      </c>
      <c r="G16" s="17">
        <f>計算!$L$235</f>
        <v/>
      </c>
      <c r="H16" s="17">
        <f>計算!$L$236</f>
        <v/>
      </c>
      <c r="I16" s="17">
        <f>計算!$L$237</f>
        <v/>
      </c>
      <c r="J16" s="17">
        <f>計算!$L$238</f>
        <v/>
      </c>
      <c r="K16" s="17">
        <f>計算!$L$239</f>
        <v/>
      </c>
      <c r="L16" s="17">
        <f>計算!$L$240</f>
        <v/>
      </c>
      <c r="M16" s="17">
        <f>計算!$L$241</f>
        <v/>
      </c>
      <c r="N16" s="17">
        <f>計算!$L$242</f>
        <v/>
      </c>
      <c r="O16" s="17">
        <f>計算!$L$243</f>
        <v/>
      </c>
    </row>
    <row r="18">
      <c r="A18" t="inlineStr">
        <is>
          <t>緑は税が0円。手取りは退職金からこの額を引いた額。</t>
        </is>
      </c>
    </row>
    <row r="19">
      <c r="A19" t="inlineStr">
        <is>
          <t>1,896万円は厚生労働省の令和5年就労条件総合調査で、大学・大学院卒（管理・事務・技術職）の定年退職者の1人平均退職給付額（年金の現価を含む）。</t>
        </is>
      </c>
    </row>
    <row r="20">
      <c r="A20" t="inlineStr">
        <is>
          <t>2,266万円は同じ調査の早期優遇の退職者の額。</t>
        </is>
      </c>
    </row>
  </sheetData>
  <conditionalFormatting sqref="B3:O16">
    <cfRule type="expression" priority="1" dxfId="2">
      <formula>B3=0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勤続N年ちょうど（例: 4月1日入社、N年後の3月31日退職）で辞めた場合と、1日遅く辞めて勤続N+1年になった場合の税の差。退職金の額は同じとする。5年の列は、使用人の短期退職手当等から一般の退職手当等に変わる差</t>
        </is>
      </c>
    </row>
    <row r="2">
      <c r="A2" s="2" t="inlineStr">
        <is>
          <t>退職金＼N</t>
        </is>
      </c>
      <c r="B2" s="2" t="inlineStr">
        <is>
          <t>5年→6年</t>
        </is>
      </c>
      <c r="C2" s="2" t="inlineStr">
        <is>
          <t>10年→11年</t>
        </is>
      </c>
      <c r="D2" s="2" t="inlineStr">
        <is>
          <t>15年→16年</t>
        </is>
      </c>
      <c r="E2" s="2" t="inlineStr">
        <is>
          <t>19年→20年</t>
        </is>
      </c>
      <c r="F2" s="2" t="inlineStr">
        <is>
          <t>20年→21年</t>
        </is>
      </c>
      <c r="G2" s="2" t="inlineStr">
        <is>
          <t>25年→26年</t>
        </is>
      </c>
      <c r="H2" s="2" t="inlineStr">
        <is>
          <t>30年→31年</t>
        </is>
      </c>
      <c r="I2" s="2" t="inlineStr">
        <is>
          <t>35年→36年</t>
        </is>
      </c>
      <c r="J2" s="2" t="inlineStr">
        <is>
          <t>37年→38年</t>
        </is>
      </c>
    </row>
    <row r="3">
      <c r="A3" s="17" t="n">
        <v>10000000</v>
      </c>
      <c r="B3" s="17">
        <f>計算!$L$244-計算!$L$245</f>
        <v/>
      </c>
      <c r="C3" s="17">
        <f>計算!$L$246-計算!$L$247</f>
        <v/>
      </c>
      <c r="D3" s="17">
        <f>計算!$L$248-計算!$L$249</f>
        <v/>
      </c>
      <c r="E3" s="17">
        <f>計算!$L$250-計算!$L$251</f>
        <v/>
      </c>
      <c r="F3" s="17">
        <f>計算!$L$252-計算!$L$253</f>
        <v/>
      </c>
      <c r="G3" s="17">
        <f>計算!$L$254-計算!$L$255</f>
        <v/>
      </c>
      <c r="H3" s="17">
        <f>計算!$L$256-計算!$L$257</f>
        <v/>
      </c>
      <c r="I3" s="17">
        <f>計算!$L$258-計算!$L$259</f>
        <v/>
      </c>
      <c r="J3" s="17">
        <f>計算!$L$260-計算!$L$261</f>
        <v/>
      </c>
    </row>
    <row r="4">
      <c r="A4" s="17" t="n">
        <v>11000000</v>
      </c>
      <c r="B4" s="17">
        <f>計算!$L$262-計算!$L$263</f>
        <v/>
      </c>
      <c r="C4" s="17">
        <f>計算!$L$264-計算!$L$265</f>
        <v/>
      </c>
      <c r="D4" s="17">
        <f>計算!$L$266-計算!$L$267</f>
        <v/>
      </c>
      <c r="E4" s="17">
        <f>計算!$L$268-計算!$L$269</f>
        <v/>
      </c>
      <c r="F4" s="17">
        <f>計算!$L$270-計算!$L$271</f>
        <v/>
      </c>
      <c r="G4" s="17">
        <f>計算!$L$272-計算!$L$273</f>
        <v/>
      </c>
      <c r="H4" s="17">
        <f>計算!$L$274-計算!$L$275</f>
        <v/>
      </c>
      <c r="I4" s="17">
        <f>計算!$L$276-計算!$L$277</f>
        <v/>
      </c>
      <c r="J4" s="17">
        <f>計算!$L$278-計算!$L$279</f>
        <v/>
      </c>
    </row>
    <row r="5">
      <c r="A5" s="17" t="n">
        <v>12000000</v>
      </c>
      <c r="B5" s="17">
        <f>計算!$L$280-計算!$L$281</f>
        <v/>
      </c>
      <c r="C5" s="17">
        <f>計算!$L$282-計算!$L$283</f>
        <v/>
      </c>
      <c r="D5" s="17">
        <f>計算!$L$284-計算!$L$285</f>
        <v/>
      </c>
      <c r="E5" s="17">
        <f>計算!$L$286-計算!$L$287</f>
        <v/>
      </c>
      <c r="F5" s="17">
        <f>計算!$L$288-計算!$L$289</f>
        <v/>
      </c>
      <c r="G5" s="17">
        <f>計算!$L$290-計算!$L$291</f>
        <v/>
      </c>
      <c r="H5" s="17">
        <f>計算!$L$292-計算!$L$293</f>
        <v/>
      </c>
      <c r="I5" s="17">
        <f>計算!$L$294-計算!$L$295</f>
        <v/>
      </c>
      <c r="J5" s="17">
        <f>計算!$L$296-計算!$L$297</f>
        <v/>
      </c>
    </row>
    <row r="6">
      <c r="A6" s="17" t="n">
        <v>13000000</v>
      </c>
      <c r="B6" s="17">
        <f>計算!$L$298-計算!$L$299</f>
        <v/>
      </c>
      <c r="C6" s="17">
        <f>計算!$L$300-計算!$L$301</f>
        <v/>
      </c>
      <c r="D6" s="17">
        <f>計算!$L$302-計算!$L$303</f>
        <v/>
      </c>
      <c r="E6" s="17">
        <f>計算!$L$304-計算!$L$305</f>
        <v/>
      </c>
      <c r="F6" s="17">
        <f>計算!$L$306-計算!$L$307</f>
        <v/>
      </c>
      <c r="G6" s="17">
        <f>計算!$L$308-計算!$L$309</f>
        <v/>
      </c>
      <c r="H6" s="17">
        <f>計算!$L$310-計算!$L$311</f>
        <v/>
      </c>
      <c r="I6" s="17">
        <f>計算!$L$312-計算!$L$313</f>
        <v/>
      </c>
      <c r="J6" s="17">
        <f>計算!$L$314-計算!$L$315</f>
        <v/>
      </c>
    </row>
    <row r="7">
      <c r="A7" s="17" t="n">
        <v>14000000</v>
      </c>
      <c r="B7" s="17">
        <f>計算!$L$316-計算!$L$317</f>
        <v/>
      </c>
      <c r="C7" s="17">
        <f>計算!$L$318-計算!$L$319</f>
        <v/>
      </c>
      <c r="D7" s="17">
        <f>計算!$L$320-計算!$L$321</f>
        <v/>
      </c>
      <c r="E7" s="17">
        <f>計算!$L$322-計算!$L$323</f>
        <v/>
      </c>
      <c r="F7" s="17">
        <f>計算!$L$324-計算!$L$325</f>
        <v/>
      </c>
      <c r="G7" s="17">
        <f>計算!$L$326-計算!$L$327</f>
        <v/>
      </c>
      <c r="H7" s="17">
        <f>計算!$L$328-計算!$L$329</f>
        <v/>
      </c>
      <c r="I7" s="17">
        <f>計算!$L$330-計算!$L$331</f>
        <v/>
      </c>
      <c r="J7" s="17">
        <f>計算!$L$332-計算!$L$333</f>
        <v/>
      </c>
    </row>
    <row r="8">
      <c r="A8" s="17" t="n">
        <v>15000000</v>
      </c>
      <c r="B8" s="17">
        <f>計算!$L$334-計算!$L$335</f>
        <v/>
      </c>
      <c r="C8" s="17">
        <f>計算!$L$336-計算!$L$337</f>
        <v/>
      </c>
      <c r="D8" s="17">
        <f>計算!$L$338-計算!$L$339</f>
        <v/>
      </c>
      <c r="E8" s="17">
        <f>計算!$L$340-計算!$L$341</f>
        <v/>
      </c>
      <c r="F8" s="17">
        <f>計算!$L$342-計算!$L$343</f>
        <v/>
      </c>
      <c r="G8" s="17">
        <f>計算!$L$344-計算!$L$345</f>
        <v/>
      </c>
      <c r="H8" s="17">
        <f>計算!$L$346-計算!$L$347</f>
        <v/>
      </c>
      <c r="I8" s="17">
        <f>計算!$L$348-計算!$L$349</f>
        <v/>
      </c>
      <c r="J8" s="17">
        <f>計算!$L$350-計算!$L$351</f>
        <v/>
      </c>
    </row>
    <row r="9">
      <c r="A9" s="17" t="n">
        <v>16000000</v>
      </c>
      <c r="B9" s="17">
        <f>計算!$L$352-計算!$L$353</f>
        <v/>
      </c>
      <c r="C9" s="17">
        <f>計算!$L$354-計算!$L$355</f>
        <v/>
      </c>
      <c r="D9" s="17">
        <f>計算!$L$356-計算!$L$357</f>
        <v/>
      </c>
      <c r="E9" s="17">
        <f>計算!$L$358-計算!$L$359</f>
        <v/>
      </c>
      <c r="F9" s="17">
        <f>計算!$L$360-計算!$L$361</f>
        <v/>
      </c>
      <c r="G9" s="17">
        <f>計算!$L$362-計算!$L$363</f>
        <v/>
      </c>
      <c r="H9" s="17">
        <f>計算!$L$364-計算!$L$365</f>
        <v/>
      </c>
      <c r="I9" s="17">
        <f>計算!$L$366-計算!$L$367</f>
        <v/>
      </c>
      <c r="J9" s="17">
        <f>計算!$L$368-計算!$L$369</f>
        <v/>
      </c>
    </row>
    <row r="10">
      <c r="A10" s="17" t="n">
        <v>17000000</v>
      </c>
      <c r="B10" s="17">
        <f>計算!$L$370-計算!$L$371</f>
        <v/>
      </c>
      <c r="C10" s="17">
        <f>計算!$L$372-計算!$L$373</f>
        <v/>
      </c>
      <c r="D10" s="17">
        <f>計算!$L$374-計算!$L$375</f>
        <v/>
      </c>
      <c r="E10" s="17">
        <f>計算!$L$376-計算!$L$377</f>
        <v/>
      </c>
      <c r="F10" s="17">
        <f>計算!$L$378-計算!$L$379</f>
        <v/>
      </c>
      <c r="G10" s="17">
        <f>計算!$L$380-計算!$L$381</f>
        <v/>
      </c>
      <c r="H10" s="17">
        <f>計算!$L$382-計算!$L$383</f>
        <v/>
      </c>
      <c r="I10" s="17">
        <f>計算!$L$384-計算!$L$385</f>
        <v/>
      </c>
      <c r="J10" s="17">
        <f>計算!$L$386-計算!$L$387</f>
        <v/>
      </c>
    </row>
    <row r="11">
      <c r="A11" s="17" t="n">
        <v>18000000</v>
      </c>
      <c r="B11" s="17">
        <f>計算!$L$388-計算!$L$389</f>
        <v/>
      </c>
      <c r="C11" s="17">
        <f>計算!$L$390-計算!$L$391</f>
        <v/>
      </c>
      <c r="D11" s="17">
        <f>計算!$L$392-計算!$L$393</f>
        <v/>
      </c>
      <c r="E11" s="17">
        <f>計算!$L$394-計算!$L$395</f>
        <v/>
      </c>
      <c r="F11" s="17">
        <f>計算!$L$396-計算!$L$397</f>
        <v/>
      </c>
      <c r="G11" s="17">
        <f>計算!$L$398-計算!$L$399</f>
        <v/>
      </c>
      <c r="H11" s="17">
        <f>計算!$L$400-計算!$L$401</f>
        <v/>
      </c>
      <c r="I11" s="17">
        <f>計算!$L$402-計算!$L$403</f>
        <v/>
      </c>
      <c r="J11" s="17">
        <f>計算!$L$404-計算!$L$405</f>
        <v/>
      </c>
    </row>
    <row r="12">
      <c r="A12" s="17" t="n">
        <v>19000000</v>
      </c>
      <c r="B12" s="17">
        <f>計算!$L$406-計算!$L$407</f>
        <v/>
      </c>
      <c r="C12" s="17">
        <f>計算!$L$408-計算!$L$409</f>
        <v/>
      </c>
      <c r="D12" s="17">
        <f>計算!$L$410-計算!$L$411</f>
        <v/>
      </c>
      <c r="E12" s="17">
        <f>計算!$L$412-計算!$L$413</f>
        <v/>
      </c>
      <c r="F12" s="17">
        <f>計算!$L$414-計算!$L$415</f>
        <v/>
      </c>
      <c r="G12" s="17">
        <f>計算!$L$416-計算!$L$417</f>
        <v/>
      </c>
      <c r="H12" s="17">
        <f>計算!$L$418-計算!$L$419</f>
        <v/>
      </c>
      <c r="I12" s="17">
        <f>計算!$L$420-計算!$L$421</f>
        <v/>
      </c>
      <c r="J12" s="17">
        <f>計算!$L$422-計算!$L$423</f>
        <v/>
      </c>
    </row>
    <row r="13">
      <c r="A13" s="17" t="n">
        <v>20000000</v>
      </c>
      <c r="B13" s="17">
        <f>計算!$L$424-計算!$L$425</f>
        <v/>
      </c>
      <c r="C13" s="17">
        <f>計算!$L$426-計算!$L$427</f>
        <v/>
      </c>
      <c r="D13" s="17">
        <f>計算!$L$428-計算!$L$429</f>
        <v/>
      </c>
      <c r="E13" s="17">
        <f>計算!$L$430-計算!$L$431</f>
        <v/>
      </c>
      <c r="F13" s="17">
        <f>計算!$L$432-計算!$L$433</f>
        <v/>
      </c>
      <c r="G13" s="17">
        <f>計算!$L$434-計算!$L$435</f>
        <v/>
      </c>
      <c r="H13" s="17">
        <f>計算!$L$436-計算!$L$437</f>
        <v/>
      </c>
      <c r="I13" s="17">
        <f>計算!$L$438-計算!$L$439</f>
        <v/>
      </c>
      <c r="J13" s="17">
        <f>計算!$L$440-計算!$L$441</f>
        <v/>
      </c>
    </row>
    <row r="14">
      <c r="A14" s="17" t="n">
        <v>21000000</v>
      </c>
      <c r="B14" s="17">
        <f>計算!$L$442-計算!$L$443</f>
        <v/>
      </c>
      <c r="C14" s="17">
        <f>計算!$L$444-計算!$L$445</f>
        <v/>
      </c>
      <c r="D14" s="17">
        <f>計算!$L$446-計算!$L$447</f>
        <v/>
      </c>
      <c r="E14" s="17">
        <f>計算!$L$448-計算!$L$449</f>
        <v/>
      </c>
      <c r="F14" s="17">
        <f>計算!$L$450-計算!$L$451</f>
        <v/>
      </c>
      <c r="G14" s="17">
        <f>計算!$L$452-計算!$L$453</f>
        <v/>
      </c>
      <c r="H14" s="17">
        <f>計算!$L$454-計算!$L$455</f>
        <v/>
      </c>
      <c r="I14" s="17">
        <f>計算!$L$456-計算!$L$457</f>
        <v/>
      </c>
      <c r="J14" s="17">
        <f>計算!$L$458-計算!$L$459</f>
        <v/>
      </c>
    </row>
    <row r="15">
      <c r="A15" s="17" t="n">
        <v>22000000</v>
      </c>
      <c r="B15" s="17">
        <f>計算!$L$460-計算!$L$461</f>
        <v/>
      </c>
      <c r="C15" s="17">
        <f>計算!$L$462-計算!$L$463</f>
        <v/>
      </c>
      <c r="D15" s="17">
        <f>計算!$L$464-計算!$L$465</f>
        <v/>
      </c>
      <c r="E15" s="17">
        <f>計算!$L$466-計算!$L$467</f>
        <v/>
      </c>
      <c r="F15" s="17">
        <f>計算!$L$468-計算!$L$469</f>
        <v/>
      </c>
      <c r="G15" s="17">
        <f>計算!$L$470-計算!$L$471</f>
        <v/>
      </c>
      <c r="H15" s="17">
        <f>計算!$L$472-計算!$L$473</f>
        <v/>
      </c>
      <c r="I15" s="17">
        <f>計算!$L$474-計算!$L$475</f>
        <v/>
      </c>
      <c r="J15" s="17">
        <f>計算!$L$476-計算!$L$477</f>
        <v/>
      </c>
    </row>
    <row r="16">
      <c r="A16" s="17" t="n">
        <v>23000000</v>
      </c>
      <c r="B16" s="17">
        <f>計算!$L$478-計算!$L$479</f>
        <v/>
      </c>
      <c r="C16" s="17">
        <f>計算!$L$480-計算!$L$481</f>
        <v/>
      </c>
      <c r="D16" s="17">
        <f>計算!$L$482-計算!$L$483</f>
        <v/>
      </c>
      <c r="E16" s="17">
        <f>計算!$L$484-計算!$L$485</f>
        <v/>
      </c>
      <c r="F16" s="17">
        <f>計算!$L$486-計算!$L$487</f>
        <v/>
      </c>
      <c r="G16" s="17">
        <f>計算!$L$488-計算!$L$489</f>
        <v/>
      </c>
      <c r="H16" s="17">
        <f>計算!$L$490-計算!$L$491</f>
        <v/>
      </c>
      <c r="I16" s="17">
        <f>計算!$L$492-計算!$L$493</f>
        <v/>
      </c>
      <c r="J16" s="17">
        <f>計算!$L$494-計算!$L$495</f>
        <v/>
      </c>
    </row>
    <row r="17">
      <c r="A17" s="17" t="n">
        <v>24000000</v>
      </c>
      <c r="B17" s="17">
        <f>計算!$L$496-計算!$L$497</f>
        <v/>
      </c>
      <c r="C17" s="17">
        <f>計算!$L$498-計算!$L$499</f>
        <v/>
      </c>
      <c r="D17" s="17">
        <f>計算!$L$500-計算!$L$501</f>
        <v/>
      </c>
      <c r="E17" s="17">
        <f>計算!$L$502-計算!$L$503</f>
        <v/>
      </c>
      <c r="F17" s="17">
        <f>計算!$L$504-計算!$L$505</f>
        <v/>
      </c>
      <c r="G17" s="17">
        <f>計算!$L$506-計算!$L$507</f>
        <v/>
      </c>
      <c r="H17" s="17">
        <f>計算!$L$508-計算!$L$509</f>
        <v/>
      </c>
      <c r="I17" s="17">
        <f>計算!$L$510-計算!$L$511</f>
        <v/>
      </c>
      <c r="J17" s="17">
        <f>計算!$L$512-計算!$L$513</f>
        <v/>
      </c>
    </row>
    <row r="18">
      <c r="A18" s="17" t="n">
        <v>25000000</v>
      </c>
      <c r="B18" s="17">
        <f>計算!$L$514-計算!$L$515</f>
        <v/>
      </c>
      <c r="C18" s="17">
        <f>計算!$L$516-計算!$L$517</f>
        <v/>
      </c>
      <c r="D18" s="17">
        <f>計算!$L$518-計算!$L$519</f>
        <v/>
      </c>
      <c r="E18" s="17">
        <f>計算!$L$520-計算!$L$521</f>
        <v/>
      </c>
      <c r="F18" s="17">
        <f>計算!$L$522-計算!$L$523</f>
        <v/>
      </c>
      <c r="G18" s="17">
        <f>計算!$L$524-計算!$L$525</f>
        <v/>
      </c>
      <c r="H18" s="17">
        <f>計算!$L$526-計算!$L$527</f>
        <v/>
      </c>
      <c r="I18" s="17">
        <f>計算!$L$528-計算!$L$529</f>
        <v/>
      </c>
      <c r="J18" s="17">
        <f>計算!$L$530-計算!$L$531</f>
        <v/>
      </c>
    </row>
    <row r="19">
      <c r="A19" s="17" t="n">
        <v>26000000</v>
      </c>
      <c r="B19" s="17">
        <f>計算!$L$532-計算!$L$533</f>
        <v/>
      </c>
      <c r="C19" s="17">
        <f>計算!$L$534-計算!$L$535</f>
        <v/>
      </c>
      <c r="D19" s="17">
        <f>計算!$L$536-計算!$L$537</f>
        <v/>
      </c>
      <c r="E19" s="17">
        <f>計算!$L$538-計算!$L$539</f>
        <v/>
      </c>
      <c r="F19" s="17">
        <f>計算!$L$540-計算!$L$541</f>
        <v/>
      </c>
      <c r="G19" s="17">
        <f>計算!$L$542-計算!$L$543</f>
        <v/>
      </c>
      <c r="H19" s="17">
        <f>計算!$L$544-計算!$L$545</f>
        <v/>
      </c>
      <c r="I19" s="17">
        <f>計算!$L$546-計算!$L$547</f>
        <v/>
      </c>
      <c r="J19" s="17">
        <f>計算!$L$548-計算!$L$549</f>
        <v/>
      </c>
    </row>
    <row r="20">
      <c r="A20" s="17" t="n">
        <v>27000000</v>
      </c>
      <c r="B20" s="17">
        <f>計算!$L$550-計算!$L$551</f>
        <v/>
      </c>
      <c r="C20" s="17">
        <f>計算!$L$552-計算!$L$553</f>
        <v/>
      </c>
      <c r="D20" s="17">
        <f>計算!$L$554-計算!$L$555</f>
        <v/>
      </c>
      <c r="E20" s="17">
        <f>計算!$L$556-計算!$L$557</f>
        <v/>
      </c>
      <c r="F20" s="17">
        <f>計算!$L$558-計算!$L$559</f>
        <v/>
      </c>
      <c r="G20" s="17">
        <f>計算!$L$560-計算!$L$561</f>
        <v/>
      </c>
      <c r="H20" s="17">
        <f>計算!$L$562-計算!$L$563</f>
        <v/>
      </c>
      <c r="I20" s="17">
        <f>計算!$L$564-計算!$L$565</f>
        <v/>
      </c>
      <c r="J20" s="17">
        <f>計算!$L$566-計算!$L$567</f>
        <v/>
      </c>
    </row>
    <row r="21">
      <c r="A21" s="17" t="n">
        <v>28000000</v>
      </c>
      <c r="B21" s="17">
        <f>計算!$L$568-計算!$L$569</f>
        <v/>
      </c>
      <c r="C21" s="17">
        <f>計算!$L$570-計算!$L$571</f>
        <v/>
      </c>
      <c r="D21" s="17">
        <f>計算!$L$572-計算!$L$573</f>
        <v/>
      </c>
      <c r="E21" s="17">
        <f>計算!$L$574-計算!$L$575</f>
        <v/>
      </c>
      <c r="F21" s="17">
        <f>計算!$L$576-計算!$L$577</f>
        <v/>
      </c>
      <c r="G21" s="17">
        <f>計算!$L$578-計算!$L$579</f>
        <v/>
      </c>
      <c r="H21" s="17">
        <f>計算!$L$580-計算!$L$581</f>
        <v/>
      </c>
      <c r="I21" s="17">
        <f>計算!$L$582-計算!$L$583</f>
        <v/>
      </c>
      <c r="J21" s="17">
        <f>計算!$L$584-計算!$L$585</f>
        <v/>
      </c>
    </row>
    <row r="22">
      <c r="A22" s="17" t="n">
        <v>29000000</v>
      </c>
      <c r="B22" s="17">
        <f>計算!$L$586-計算!$L$587</f>
        <v/>
      </c>
      <c r="C22" s="17">
        <f>計算!$L$588-計算!$L$589</f>
        <v/>
      </c>
      <c r="D22" s="17">
        <f>計算!$L$590-計算!$L$591</f>
        <v/>
      </c>
      <c r="E22" s="17">
        <f>計算!$L$592-計算!$L$593</f>
        <v/>
      </c>
      <c r="F22" s="17">
        <f>計算!$L$594-計算!$L$595</f>
        <v/>
      </c>
      <c r="G22" s="17">
        <f>計算!$L$596-計算!$L$597</f>
        <v/>
      </c>
      <c r="H22" s="17">
        <f>計算!$L$598-計算!$L$599</f>
        <v/>
      </c>
      <c r="I22" s="17">
        <f>計算!$L$600-計算!$L$601</f>
        <v/>
      </c>
      <c r="J22" s="17">
        <f>計算!$L$602-計算!$L$603</f>
        <v/>
      </c>
    </row>
    <row r="23">
      <c r="A23" s="17" t="n">
        <v>30000000</v>
      </c>
      <c r="B23" s="17">
        <f>計算!$L$604-計算!$L$605</f>
        <v/>
      </c>
      <c r="C23" s="17">
        <f>計算!$L$606-計算!$L$607</f>
        <v/>
      </c>
      <c r="D23" s="17">
        <f>計算!$L$608-計算!$L$609</f>
        <v/>
      </c>
      <c r="E23" s="17">
        <f>計算!$L$610-計算!$L$611</f>
        <v/>
      </c>
      <c r="F23" s="17">
        <f>計算!$L$612-計算!$L$613</f>
        <v/>
      </c>
      <c r="G23" s="17">
        <f>計算!$L$614-計算!$L$615</f>
        <v/>
      </c>
      <c r="H23" s="17">
        <f>計算!$L$616-計算!$L$617</f>
        <v/>
      </c>
      <c r="I23" s="17">
        <f>計算!$L$618-計算!$L$619</f>
        <v/>
      </c>
      <c r="J23" s="17">
        <f>計算!$L$620-計算!$L$621</f>
        <v/>
      </c>
    </row>
    <row r="25">
      <c r="A25" s="15" t="inlineStr">
        <is>
          <t>集計</t>
        </is>
      </c>
      <c r="B25" s="15" t="inlineStr">
        <is>
          <t>値</t>
        </is>
      </c>
    </row>
    <row r="26">
      <c r="A26" s="3" t="inlineStr">
        <is>
          <t>20年→21年で10万円以上減る行</t>
        </is>
      </c>
      <c r="B26" s="5">
        <f>COUNTIF(F3:F23,"&gt;=100000")</f>
        <v/>
      </c>
    </row>
    <row r="27">
      <c r="A27" s="3" t="inlineStr">
        <is>
          <t>20年→21年の最大</t>
        </is>
      </c>
      <c r="B27" s="5">
        <f>MAX(F3:F23)</f>
        <v/>
      </c>
    </row>
    <row r="28">
      <c r="A28" s="3" t="inlineStr">
        <is>
          <t>19年→20年の最大</t>
        </is>
      </c>
      <c r="B28" s="5">
        <f>MAX(E3:E23)</f>
        <v/>
      </c>
    </row>
    <row r="29">
      <c r="A29" s="3" t="inlineStr">
        <is>
          <t>5年→6年の最大</t>
        </is>
      </c>
      <c r="B29" s="5">
        <f>MAX(B3:B23)</f>
        <v/>
      </c>
    </row>
    <row r="30">
      <c r="A30" s="3" t="inlineStr">
        <is>
          <t>2,000万円・20年→21年</t>
        </is>
      </c>
      <c r="B30" s="5">
        <f>INDEX(F3:F23,MATCH(20000000,A3:A23,0))</f>
        <v/>
      </c>
    </row>
    <row r="32">
      <c r="A32" t="inlineStr">
        <is>
          <t>黄色は10万円以上。差が0円の欄は、勤続N年の時点で税がすでに0円。</t>
        </is>
      </c>
    </row>
    <row r="33">
      <c r="A33" t="inlineStr">
        <is>
          <t>会社の退職金規程で、1日遅く辞めると退職金の額そのものが変わることがある。ここでは同じ額として比べた。</t>
        </is>
      </c>
    </row>
  </sheetData>
  <conditionalFormatting sqref="B3:J23">
    <cfRule type="expression" priority="1" dxfId="0">
      <formula>B3&gt;=100000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9" customWidth="1" min="7" max="7"/>
    <col width="9" customWidth="1" min="8" max="8"/>
    <col width="9" customWidth="1" min="9" max="9"/>
    <col width="34" customWidth="1" min="11" max="11"/>
    <col width="10" customWidth="1" min="12" max="12"/>
  </cols>
  <sheetData>
    <row r="1">
      <c r="A1" s="1" t="inlineStr">
        <is>
          <t>入社日と退職日から勤続年数を出す式を3つ比べる。D列が正しい式。E列は日数を365で割る式、F列は退職日を数えに入れない式。C列はPythonで別に数えた正解</t>
        </is>
      </c>
    </row>
    <row r="2">
      <c r="A2" s="2" t="inlineStr">
        <is>
          <t>入社日</t>
        </is>
      </c>
      <c r="B2" s="2" t="inlineStr">
        <is>
          <t>退職日</t>
        </is>
      </c>
      <c r="C2" s="2" t="inlineStr">
        <is>
          <t>正解（Python）</t>
        </is>
      </c>
      <c r="D2" s="2" t="inlineStr">
        <is>
          <t>正しい式</t>
        </is>
      </c>
      <c r="E2" s="2" t="inlineStr">
        <is>
          <t>日数÷365</t>
        </is>
      </c>
      <c r="F2" s="2" t="inlineStr">
        <is>
          <t>退職日を含めない</t>
        </is>
      </c>
      <c r="G2" s="2" t="inlineStr">
        <is>
          <t>D列の誤り</t>
        </is>
      </c>
      <c r="H2" s="2" t="inlineStr">
        <is>
          <t>E列の誤り</t>
        </is>
      </c>
      <c r="I2" s="2" t="inlineStr">
        <is>
          <t>F列の誤り</t>
        </is>
      </c>
      <c r="K2" s="15" t="inlineStr">
        <is>
          <t>集計</t>
        </is>
      </c>
      <c r="L2" s="15" t="inlineStr">
        <is>
          <t>値</t>
        </is>
      </c>
    </row>
    <row r="3">
      <c r="A3" s="19" t="n">
        <v>45748</v>
      </c>
      <c r="B3" s="19" t="n">
        <v>46112</v>
      </c>
      <c r="C3" s="16" t="n">
        <v>1</v>
      </c>
      <c r="D3" s="16">
        <f>IF(OR(A3="",B3="",B3&lt;A3),"",DATEDIF(A3,B3+1,"Y")+IF(EDATE(A3,12*DATEDIF(A3,B3+1,"Y"))&lt;B3+1,1,0))</f>
        <v/>
      </c>
      <c r="E3" s="16">
        <f>ROUNDUP((B3-A3+1)/365,0)</f>
        <v/>
      </c>
      <c r="F3" s="16">
        <f>DATEDIF(A3,B3,"Y")+IF(DATEDIF(A3,B3,"YD")&gt;0,1,0)</f>
        <v/>
      </c>
      <c r="G3" s="16">
        <f>IF(D3&lt;&gt;C3,1,0)</f>
        <v/>
      </c>
      <c r="H3" s="16">
        <f>IF(E3&lt;&gt;C3,1,0)</f>
        <v/>
      </c>
      <c r="I3" s="16">
        <f>IF(F3&lt;&gt;C3,1,0)</f>
        <v/>
      </c>
      <c r="K3" s="3" t="inlineStr">
        <is>
          <t>行数</t>
        </is>
      </c>
      <c r="L3" s="5">
        <f>COUNT(C3:C202)</f>
        <v/>
      </c>
    </row>
    <row r="4">
      <c r="A4" s="19" t="n">
        <v>45748</v>
      </c>
      <c r="B4" s="19" t="n">
        <v>46113</v>
      </c>
      <c r="C4" s="16" t="n">
        <v>2</v>
      </c>
      <c r="D4" s="16">
        <f>IF(OR(A4="",B4="",B4&lt;A4),"",DATEDIF(A4,B4+1,"Y")+IF(EDATE(A4,12*DATEDIF(A4,B4+1,"Y"))&lt;B4+1,1,0))</f>
        <v/>
      </c>
      <c r="E4" s="16">
        <f>ROUNDUP((B4-A4+1)/365,0)</f>
        <v/>
      </c>
      <c r="F4" s="16">
        <f>DATEDIF(A4,B4,"Y")+IF(DATEDIF(A4,B4,"YD")&gt;0,1,0)</f>
        <v/>
      </c>
      <c r="G4" s="16">
        <f>IF(D4&lt;&gt;C4,1,0)</f>
        <v/>
      </c>
      <c r="H4" s="16">
        <f>IF(E4&lt;&gt;C4,1,0)</f>
        <v/>
      </c>
      <c r="I4" s="16">
        <f>IF(F4&lt;&gt;C4,1,0)</f>
        <v/>
      </c>
      <c r="K4" s="3" t="inlineStr">
        <is>
          <t>正しい式が外れた行</t>
        </is>
      </c>
      <c r="L4" s="5">
        <f>SUM(G3:G202)</f>
        <v/>
      </c>
    </row>
    <row r="5">
      <c r="A5" s="19" t="n">
        <v>45383</v>
      </c>
      <c r="B5" s="19" t="n">
        <v>46112</v>
      </c>
      <c r="C5" s="16" t="n">
        <v>2</v>
      </c>
      <c r="D5" s="16">
        <f>IF(OR(A5="",B5="",B5&lt;A5),"",DATEDIF(A5,B5+1,"Y")+IF(EDATE(A5,12*DATEDIF(A5,B5+1,"Y"))&lt;B5+1,1,0))</f>
        <v/>
      </c>
      <c r="E5" s="16">
        <f>ROUNDUP((B5-A5+1)/365,0)</f>
        <v/>
      </c>
      <c r="F5" s="16">
        <f>DATEDIF(A5,B5,"Y")+IF(DATEDIF(A5,B5,"YD")&gt;0,1,0)</f>
        <v/>
      </c>
      <c r="G5" s="16">
        <f>IF(D5&lt;&gt;C5,1,0)</f>
        <v/>
      </c>
      <c r="H5" s="16">
        <f>IF(E5&lt;&gt;C5,1,0)</f>
        <v/>
      </c>
      <c r="I5" s="16">
        <f>IF(F5&lt;&gt;C5,1,0)</f>
        <v/>
      </c>
      <c r="K5" s="3" t="inlineStr">
        <is>
          <t>日数÷365が外れた行</t>
        </is>
      </c>
      <c r="L5" s="5">
        <f>SUM(H3:H202)</f>
        <v/>
      </c>
    </row>
    <row r="6">
      <c r="A6" s="19" t="n">
        <v>45383</v>
      </c>
      <c r="B6" s="19" t="n">
        <v>46113</v>
      </c>
      <c r="C6" s="16" t="n">
        <v>3</v>
      </c>
      <c r="D6" s="16">
        <f>IF(OR(A6="",B6="",B6&lt;A6),"",DATEDIF(A6,B6+1,"Y")+IF(EDATE(A6,12*DATEDIF(A6,B6+1,"Y"))&lt;B6+1,1,0))</f>
        <v/>
      </c>
      <c r="E6" s="16">
        <f>ROUNDUP((B6-A6+1)/365,0)</f>
        <v/>
      </c>
      <c r="F6" s="16">
        <f>DATEDIF(A6,B6,"Y")+IF(DATEDIF(A6,B6,"YD")&gt;0,1,0)</f>
        <v/>
      </c>
      <c r="G6" s="16">
        <f>IF(D6&lt;&gt;C6,1,0)</f>
        <v/>
      </c>
      <c r="H6" s="16">
        <f>IF(E6&lt;&gt;C6,1,0)</f>
        <v/>
      </c>
      <c r="I6" s="16">
        <f>IF(F6&lt;&gt;C6,1,0)</f>
        <v/>
      </c>
      <c r="K6" s="3" t="inlineStr">
        <is>
          <t>退職日を含めない式が外れた行</t>
        </is>
      </c>
      <c r="L6" s="5">
        <f>SUM(I3:I202)</f>
        <v/>
      </c>
    </row>
    <row r="7">
      <c r="A7" s="19" t="n">
        <v>45017</v>
      </c>
      <c r="B7" s="19" t="n">
        <v>46112</v>
      </c>
      <c r="C7" s="16" t="n">
        <v>3</v>
      </c>
      <c r="D7" s="16">
        <f>IF(OR(A7="",B7="",B7&lt;A7),"",DATEDIF(A7,B7+1,"Y")+IF(EDATE(A7,12*DATEDIF(A7,B7+1,"Y"))&lt;B7+1,1,0))</f>
        <v/>
      </c>
      <c r="E7" s="16">
        <f>ROUNDUP((B7-A7+1)/365,0)</f>
        <v/>
      </c>
      <c r="F7" s="16">
        <f>DATEDIF(A7,B7,"Y")+IF(DATEDIF(A7,B7,"YD")&gt;0,1,0)</f>
        <v/>
      </c>
      <c r="G7" s="16">
        <f>IF(D7&lt;&gt;C7,1,0)</f>
        <v/>
      </c>
      <c r="H7" s="16">
        <f>IF(E7&lt;&gt;C7,1,0)</f>
        <v/>
      </c>
      <c r="I7" s="16">
        <f>IF(F7&lt;&gt;C7,1,0)</f>
        <v/>
      </c>
      <c r="K7" s="3" t="inlineStr">
        <is>
          <t>4月1日入社・3月31日退職で÷365が外れた行</t>
        </is>
      </c>
      <c r="L7" s="5">
        <f>SUMPRODUCT((MONTH(A3:A82)=4)*(MONTH(B3:B82)=3)*H3:H82)</f>
        <v/>
      </c>
    </row>
    <row r="8">
      <c r="A8" s="19" t="n">
        <v>45017</v>
      </c>
      <c r="B8" s="19" t="n">
        <v>46113</v>
      </c>
      <c r="C8" s="16" t="n">
        <v>4</v>
      </c>
      <c r="D8" s="16">
        <f>IF(OR(A8="",B8="",B8&lt;A8),"",DATEDIF(A8,B8+1,"Y")+IF(EDATE(A8,12*DATEDIF(A8,B8+1,"Y"))&lt;B8+1,1,0))</f>
        <v/>
      </c>
      <c r="E8" s="16">
        <f>ROUNDUP((B8-A8+1)/365,0)</f>
        <v/>
      </c>
      <c r="F8" s="16">
        <f>DATEDIF(A8,B8,"Y")+IF(DATEDIF(A8,B8,"YD")&gt;0,1,0)</f>
        <v/>
      </c>
      <c r="G8" s="16">
        <f>IF(D8&lt;&gt;C8,1,0)</f>
        <v/>
      </c>
      <c r="H8" s="16">
        <f>IF(E8&lt;&gt;C8,1,0)</f>
        <v/>
      </c>
      <c r="I8" s="16">
        <f>IF(F8&lt;&gt;C8,1,0)</f>
        <v/>
      </c>
      <c r="K8" s="3" t="inlineStr">
        <is>
          <t>4月1日入社・4月1日退職で退職日を含めない式が外れた行</t>
        </is>
      </c>
      <c r="L8" s="5">
        <f>SUMPRODUCT((MONTH(A3:A82)=4)*(MONTH(B3:B82)=4)*I3:I82)</f>
        <v/>
      </c>
    </row>
    <row r="9">
      <c r="A9" s="19" t="n">
        <v>44652</v>
      </c>
      <c r="B9" s="19" t="n">
        <v>46112</v>
      </c>
      <c r="C9" s="16" t="n">
        <v>4</v>
      </c>
      <c r="D9" s="16">
        <f>IF(OR(A9="",B9="",B9&lt;A9),"",DATEDIF(A9,B9+1,"Y")+IF(EDATE(A9,12*DATEDIF(A9,B9+1,"Y"))&lt;B9+1,1,0))</f>
        <v/>
      </c>
      <c r="E9" s="16">
        <f>ROUNDUP((B9-A9+1)/365,0)</f>
        <v/>
      </c>
      <c r="F9" s="16">
        <f>DATEDIF(A9,B9,"Y")+IF(DATEDIF(A9,B9,"YD")&gt;0,1,0)</f>
        <v/>
      </c>
      <c r="G9" s="16">
        <f>IF(D9&lt;&gt;C9,1,0)</f>
        <v/>
      </c>
      <c r="H9" s="16">
        <f>IF(E9&lt;&gt;C9,1,0)</f>
        <v/>
      </c>
      <c r="I9" s="16">
        <f>IF(F9&lt;&gt;C9,1,0)</f>
        <v/>
      </c>
    </row>
    <row r="10">
      <c r="A10" s="19" t="n">
        <v>44652</v>
      </c>
      <c r="B10" s="19" t="n">
        <v>46113</v>
      </c>
      <c r="C10" s="16" t="n">
        <v>5</v>
      </c>
      <c r="D10" s="16">
        <f>IF(OR(A10="",B10="",B10&lt;A10),"",DATEDIF(A10,B10+1,"Y")+IF(EDATE(A10,12*DATEDIF(A10,B10+1,"Y"))&lt;B10+1,1,0))</f>
        <v/>
      </c>
      <c r="E10" s="16">
        <f>ROUNDUP((B10-A10+1)/365,0)</f>
        <v/>
      </c>
      <c r="F10" s="16">
        <f>DATEDIF(A10,B10,"Y")+IF(DATEDIF(A10,B10,"YD")&gt;0,1,0)</f>
        <v/>
      </c>
      <c r="G10" s="16">
        <f>IF(D10&lt;&gt;C10,1,0)</f>
        <v/>
      </c>
      <c r="H10" s="16">
        <f>IF(E10&lt;&gt;C10,1,0)</f>
        <v/>
      </c>
      <c r="I10" s="16">
        <f>IF(F10&lt;&gt;C10,1,0)</f>
        <v/>
      </c>
      <c r="K10" t="inlineStr">
        <is>
          <t>正しい式: =DATEDIF(入社日,退職日+1,"Y")+IF(EDATE(入社日,12*DATEDIF(入社日,退職日+1,"Y"))&lt;退職日+1,1,0)</t>
        </is>
      </c>
    </row>
    <row r="11">
      <c r="A11" s="19" t="n">
        <v>44287</v>
      </c>
      <c r="B11" s="19" t="n">
        <v>46112</v>
      </c>
      <c r="C11" s="16" t="n">
        <v>5</v>
      </c>
      <c r="D11" s="16">
        <f>IF(OR(A11="",B11="",B11&lt;A11),"",DATEDIF(A11,B11+1,"Y")+IF(EDATE(A11,12*DATEDIF(A11,B11+1,"Y"))&lt;B11+1,1,0))</f>
        <v/>
      </c>
      <c r="E11" s="16">
        <f>ROUNDUP((B11-A11+1)/365,0)</f>
        <v/>
      </c>
      <c r="F11" s="16">
        <f>DATEDIF(A11,B11,"Y")+IF(DATEDIF(A11,B11,"YD")&gt;0,1,0)</f>
        <v/>
      </c>
      <c r="G11" s="16">
        <f>IF(D11&lt;&gt;C11,1,0)</f>
        <v/>
      </c>
      <c r="H11" s="16">
        <f>IF(E11&lt;&gt;C11,1,0)</f>
        <v/>
      </c>
      <c r="I11" s="16">
        <f>IF(F11&lt;&gt;C11,1,0)</f>
        <v/>
      </c>
    </row>
    <row r="12">
      <c r="A12" s="19" t="n">
        <v>44287</v>
      </c>
      <c r="B12" s="19" t="n">
        <v>46113</v>
      </c>
      <c r="C12" s="16" t="n">
        <v>6</v>
      </c>
      <c r="D12" s="16">
        <f>IF(OR(A12="",B12="",B12&lt;A12),"",DATEDIF(A12,B12+1,"Y")+IF(EDATE(A12,12*DATEDIF(A12,B12+1,"Y"))&lt;B12+1,1,0))</f>
        <v/>
      </c>
      <c r="E12" s="16">
        <f>ROUNDUP((B12-A12+1)/365,0)</f>
        <v/>
      </c>
      <c r="F12" s="16">
        <f>DATEDIF(A12,B12,"Y")+IF(DATEDIF(A12,B12,"YD")&gt;0,1,0)</f>
        <v/>
      </c>
      <c r="G12" s="16">
        <f>IF(D12&lt;&gt;C12,1,0)</f>
        <v/>
      </c>
      <c r="H12" s="16">
        <f>IF(E12&lt;&gt;C12,1,0)</f>
        <v/>
      </c>
      <c r="I12" s="16">
        <f>IF(F12&lt;&gt;C12,1,0)</f>
        <v/>
      </c>
    </row>
    <row r="13">
      <c r="A13" s="19" t="n">
        <v>43922</v>
      </c>
      <c r="B13" s="19" t="n">
        <v>46112</v>
      </c>
      <c r="C13" s="16" t="n">
        <v>6</v>
      </c>
      <c r="D13" s="16">
        <f>IF(OR(A13="",B13="",B13&lt;A13),"",DATEDIF(A13,B13+1,"Y")+IF(EDATE(A13,12*DATEDIF(A13,B13+1,"Y"))&lt;B13+1,1,0))</f>
        <v/>
      </c>
      <c r="E13" s="16">
        <f>ROUNDUP((B13-A13+1)/365,0)</f>
        <v/>
      </c>
      <c r="F13" s="16">
        <f>DATEDIF(A13,B13,"Y")+IF(DATEDIF(A13,B13,"YD")&gt;0,1,0)</f>
        <v/>
      </c>
      <c r="G13" s="16">
        <f>IF(D13&lt;&gt;C13,1,0)</f>
        <v/>
      </c>
      <c r="H13" s="16">
        <f>IF(E13&lt;&gt;C13,1,0)</f>
        <v/>
      </c>
      <c r="I13" s="16">
        <f>IF(F13&lt;&gt;C13,1,0)</f>
        <v/>
      </c>
    </row>
    <row r="14">
      <c r="A14" s="19" t="n">
        <v>43922</v>
      </c>
      <c r="B14" s="19" t="n">
        <v>46113</v>
      </c>
      <c r="C14" s="16" t="n">
        <v>7</v>
      </c>
      <c r="D14" s="16">
        <f>IF(OR(A14="",B14="",B14&lt;A14),"",DATEDIF(A14,B14+1,"Y")+IF(EDATE(A14,12*DATEDIF(A14,B14+1,"Y"))&lt;B14+1,1,0))</f>
        <v/>
      </c>
      <c r="E14" s="16">
        <f>ROUNDUP((B14-A14+1)/365,0)</f>
        <v/>
      </c>
      <c r="F14" s="16">
        <f>DATEDIF(A14,B14,"Y")+IF(DATEDIF(A14,B14,"YD")&gt;0,1,0)</f>
        <v/>
      </c>
      <c r="G14" s="16">
        <f>IF(D14&lt;&gt;C14,1,0)</f>
        <v/>
      </c>
      <c r="H14" s="16">
        <f>IF(E14&lt;&gt;C14,1,0)</f>
        <v/>
      </c>
      <c r="I14" s="16">
        <f>IF(F14&lt;&gt;C14,1,0)</f>
        <v/>
      </c>
    </row>
    <row r="15">
      <c r="A15" s="19" t="n">
        <v>43556</v>
      </c>
      <c r="B15" s="19" t="n">
        <v>46112</v>
      </c>
      <c r="C15" s="16" t="n">
        <v>7</v>
      </c>
      <c r="D15" s="16">
        <f>IF(OR(A15="",B15="",B15&lt;A15),"",DATEDIF(A15,B15+1,"Y")+IF(EDATE(A15,12*DATEDIF(A15,B15+1,"Y"))&lt;B15+1,1,0))</f>
        <v/>
      </c>
      <c r="E15" s="16">
        <f>ROUNDUP((B15-A15+1)/365,0)</f>
        <v/>
      </c>
      <c r="F15" s="16">
        <f>DATEDIF(A15,B15,"Y")+IF(DATEDIF(A15,B15,"YD")&gt;0,1,0)</f>
        <v/>
      </c>
      <c r="G15" s="16">
        <f>IF(D15&lt;&gt;C15,1,0)</f>
        <v/>
      </c>
      <c r="H15" s="16">
        <f>IF(E15&lt;&gt;C15,1,0)</f>
        <v/>
      </c>
      <c r="I15" s="16">
        <f>IF(F15&lt;&gt;C15,1,0)</f>
        <v/>
      </c>
    </row>
    <row r="16">
      <c r="A16" s="19" t="n">
        <v>43556</v>
      </c>
      <c r="B16" s="19" t="n">
        <v>46113</v>
      </c>
      <c r="C16" s="16" t="n">
        <v>8</v>
      </c>
      <c r="D16" s="16">
        <f>IF(OR(A16="",B16="",B16&lt;A16),"",DATEDIF(A16,B16+1,"Y")+IF(EDATE(A16,12*DATEDIF(A16,B16+1,"Y"))&lt;B16+1,1,0))</f>
        <v/>
      </c>
      <c r="E16" s="16">
        <f>ROUNDUP((B16-A16+1)/365,0)</f>
        <v/>
      </c>
      <c r="F16" s="16">
        <f>DATEDIF(A16,B16,"Y")+IF(DATEDIF(A16,B16,"YD")&gt;0,1,0)</f>
        <v/>
      </c>
      <c r="G16" s="16">
        <f>IF(D16&lt;&gt;C16,1,0)</f>
        <v/>
      </c>
      <c r="H16" s="16">
        <f>IF(E16&lt;&gt;C16,1,0)</f>
        <v/>
      </c>
      <c r="I16" s="16">
        <f>IF(F16&lt;&gt;C16,1,0)</f>
        <v/>
      </c>
    </row>
    <row r="17">
      <c r="A17" s="19" t="n">
        <v>43191</v>
      </c>
      <c r="B17" s="19" t="n">
        <v>46112</v>
      </c>
      <c r="C17" s="16" t="n">
        <v>8</v>
      </c>
      <c r="D17" s="16">
        <f>IF(OR(A17="",B17="",B17&lt;A17),"",DATEDIF(A17,B17+1,"Y")+IF(EDATE(A17,12*DATEDIF(A17,B17+1,"Y"))&lt;B17+1,1,0))</f>
        <v/>
      </c>
      <c r="E17" s="16">
        <f>ROUNDUP((B17-A17+1)/365,0)</f>
        <v/>
      </c>
      <c r="F17" s="16">
        <f>DATEDIF(A17,B17,"Y")+IF(DATEDIF(A17,B17,"YD")&gt;0,1,0)</f>
        <v/>
      </c>
      <c r="G17" s="16">
        <f>IF(D17&lt;&gt;C17,1,0)</f>
        <v/>
      </c>
      <c r="H17" s="16">
        <f>IF(E17&lt;&gt;C17,1,0)</f>
        <v/>
      </c>
      <c r="I17" s="16">
        <f>IF(F17&lt;&gt;C17,1,0)</f>
        <v/>
      </c>
    </row>
    <row r="18">
      <c r="A18" s="19" t="n">
        <v>43191</v>
      </c>
      <c r="B18" s="19" t="n">
        <v>46113</v>
      </c>
      <c r="C18" s="16" t="n">
        <v>9</v>
      </c>
      <c r="D18" s="16">
        <f>IF(OR(A18="",B18="",B18&lt;A18),"",DATEDIF(A18,B18+1,"Y")+IF(EDATE(A18,12*DATEDIF(A18,B18+1,"Y"))&lt;B18+1,1,0))</f>
        <v/>
      </c>
      <c r="E18" s="16">
        <f>ROUNDUP((B18-A18+1)/365,0)</f>
        <v/>
      </c>
      <c r="F18" s="16">
        <f>DATEDIF(A18,B18,"Y")+IF(DATEDIF(A18,B18,"YD")&gt;0,1,0)</f>
        <v/>
      </c>
      <c r="G18" s="16">
        <f>IF(D18&lt;&gt;C18,1,0)</f>
        <v/>
      </c>
      <c r="H18" s="16">
        <f>IF(E18&lt;&gt;C18,1,0)</f>
        <v/>
      </c>
      <c r="I18" s="16">
        <f>IF(F18&lt;&gt;C18,1,0)</f>
        <v/>
      </c>
    </row>
    <row r="19">
      <c r="A19" s="19" t="n">
        <v>42826</v>
      </c>
      <c r="B19" s="19" t="n">
        <v>46112</v>
      </c>
      <c r="C19" s="16" t="n">
        <v>9</v>
      </c>
      <c r="D19" s="16">
        <f>IF(OR(A19="",B19="",B19&lt;A19),"",DATEDIF(A19,B19+1,"Y")+IF(EDATE(A19,12*DATEDIF(A19,B19+1,"Y"))&lt;B19+1,1,0))</f>
        <v/>
      </c>
      <c r="E19" s="16">
        <f>ROUNDUP((B19-A19+1)/365,0)</f>
        <v/>
      </c>
      <c r="F19" s="16">
        <f>DATEDIF(A19,B19,"Y")+IF(DATEDIF(A19,B19,"YD")&gt;0,1,0)</f>
        <v/>
      </c>
      <c r="G19" s="16">
        <f>IF(D19&lt;&gt;C19,1,0)</f>
        <v/>
      </c>
      <c r="H19" s="16">
        <f>IF(E19&lt;&gt;C19,1,0)</f>
        <v/>
      </c>
      <c r="I19" s="16">
        <f>IF(F19&lt;&gt;C19,1,0)</f>
        <v/>
      </c>
    </row>
    <row r="20">
      <c r="A20" s="19" t="n">
        <v>42826</v>
      </c>
      <c r="B20" s="19" t="n">
        <v>46113</v>
      </c>
      <c r="C20" s="16" t="n">
        <v>10</v>
      </c>
      <c r="D20" s="16">
        <f>IF(OR(A20="",B20="",B20&lt;A20),"",DATEDIF(A20,B20+1,"Y")+IF(EDATE(A20,12*DATEDIF(A20,B20+1,"Y"))&lt;B20+1,1,0))</f>
        <v/>
      </c>
      <c r="E20" s="16">
        <f>ROUNDUP((B20-A20+1)/365,0)</f>
        <v/>
      </c>
      <c r="F20" s="16">
        <f>DATEDIF(A20,B20,"Y")+IF(DATEDIF(A20,B20,"YD")&gt;0,1,0)</f>
        <v/>
      </c>
      <c r="G20" s="16">
        <f>IF(D20&lt;&gt;C20,1,0)</f>
        <v/>
      </c>
      <c r="H20" s="16">
        <f>IF(E20&lt;&gt;C20,1,0)</f>
        <v/>
      </c>
      <c r="I20" s="16">
        <f>IF(F20&lt;&gt;C20,1,0)</f>
        <v/>
      </c>
    </row>
    <row r="21">
      <c r="A21" s="19" t="n">
        <v>42461</v>
      </c>
      <c r="B21" s="19" t="n">
        <v>46112</v>
      </c>
      <c r="C21" s="16" t="n">
        <v>10</v>
      </c>
      <c r="D21" s="16">
        <f>IF(OR(A21="",B21="",B21&lt;A21),"",DATEDIF(A21,B21+1,"Y")+IF(EDATE(A21,12*DATEDIF(A21,B21+1,"Y"))&lt;B21+1,1,0))</f>
        <v/>
      </c>
      <c r="E21" s="16">
        <f>ROUNDUP((B21-A21+1)/365,0)</f>
        <v/>
      </c>
      <c r="F21" s="16">
        <f>DATEDIF(A21,B21,"Y")+IF(DATEDIF(A21,B21,"YD")&gt;0,1,0)</f>
        <v/>
      </c>
      <c r="G21" s="16">
        <f>IF(D21&lt;&gt;C21,1,0)</f>
        <v/>
      </c>
      <c r="H21" s="16">
        <f>IF(E21&lt;&gt;C21,1,0)</f>
        <v/>
      </c>
      <c r="I21" s="16">
        <f>IF(F21&lt;&gt;C21,1,0)</f>
        <v/>
      </c>
    </row>
    <row r="22">
      <c r="A22" s="19" t="n">
        <v>42461</v>
      </c>
      <c r="B22" s="19" t="n">
        <v>46113</v>
      </c>
      <c r="C22" s="16" t="n">
        <v>11</v>
      </c>
      <c r="D22" s="16">
        <f>IF(OR(A22="",B22="",B22&lt;A22),"",DATEDIF(A22,B22+1,"Y")+IF(EDATE(A22,12*DATEDIF(A22,B22+1,"Y"))&lt;B22+1,1,0))</f>
        <v/>
      </c>
      <c r="E22" s="16">
        <f>ROUNDUP((B22-A22+1)/365,0)</f>
        <v/>
      </c>
      <c r="F22" s="16">
        <f>DATEDIF(A22,B22,"Y")+IF(DATEDIF(A22,B22,"YD")&gt;0,1,0)</f>
        <v/>
      </c>
      <c r="G22" s="16">
        <f>IF(D22&lt;&gt;C22,1,0)</f>
        <v/>
      </c>
      <c r="H22" s="16">
        <f>IF(E22&lt;&gt;C22,1,0)</f>
        <v/>
      </c>
      <c r="I22" s="16">
        <f>IF(F22&lt;&gt;C22,1,0)</f>
        <v/>
      </c>
    </row>
    <row r="23">
      <c r="A23" s="19" t="n">
        <v>42095</v>
      </c>
      <c r="B23" s="19" t="n">
        <v>46112</v>
      </c>
      <c r="C23" s="16" t="n">
        <v>11</v>
      </c>
      <c r="D23" s="16">
        <f>IF(OR(A23="",B23="",B23&lt;A23),"",DATEDIF(A23,B23+1,"Y")+IF(EDATE(A23,12*DATEDIF(A23,B23+1,"Y"))&lt;B23+1,1,0))</f>
        <v/>
      </c>
      <c r="E23" s="16">
        <f>ROUNDUP((B23-A23+1)/365,0)</f>
        <v/>
      </c>
      <c r="F23" s="16">
        <f>DATEDIF(A23,B23,"Y")+IF(DATEDIF(A23,B23,"YD")&gt;0,1,0)</f>
        <v/>
      </c>
      <c r="G23" s="16">
        <f>IF(D23&lt;&gt;C23,1,0)</f>
        <v/>
      </c>
      <c r="H23" s="16">
        <f>IF(E23&lt;&gt;C23,1,0)</f>
        <v/>
      </c>
      <c r="I23" s="16">
        <f>IF(F23&lt;&gt;C23,1,0)</f>
        <v/>
      </c>
    </row>
    <row r="24">
      <c r="A24" s="19" t="n">
        <v>42095</v>
      </c>
      <c r="B24" s="19" t="n">
        <v>46113</v>
      </c>
      <c r="C24" s="16" t="n">
        <v>12</v>
      </c>
      <c r="D24" s="16">
        <f>IF(OR(A24="",B24="",B24&lt;A24),"",DATEDIF(A24,B24+1,"Y")+IF(EDATE(A24,12*DATEDIF(A24,B24+1,"Y"))&lt;B24+1,1,0))</f>
        <v/>
      </c>
      <c r="E24" s="16">
        <f>ROUNDUP((B24-A24+1)/365,0)</f>
        <v/>
      </c>
      <c r="F24" s="16">
        <f>DATEDIF(A24,B24,"Y")+IF(DATEDIF(A24,B24,"YD")&gt;0,1,0)</f>
        <v/>
      </c>
      <c r="G24" s="16">
        <f>IF(D24&lt;&gt;C24,1,0)</f>
        <v/>
      </c>
      <c r="H24" s="16">
        <f>IF(E24&lt;&gt;C24,1,0)</f>
        <v/>
      </c>
      <c r="I24" s="16">
        <f>IF(F24&lt;&gt;C24,1,0)</f>
        <v/>
      </c>
    </row>
    <row r="25">
      <c r="A25" s="19" t="n">
        <v>41730</v>
      </c>
      <c r="B25" s="19" t="n">
        <v>46112</v>
      </c>
      <c r="C25" s="16" t="n">
        <v>12</v>
      </c>
      <c r="D25" s="16">
        <f>IF(OR(A25="",B25="",B25&lt;A25),"",DATEDIF(A25,B25+1,"Y")+IF(EDATE(A25,12*DATEDIF(A25,B25+1,"Y"))&lt;B25+1,1,0))</f>
        <v/>
      </c>
      <c r="E25" s="16">
        <f>ROUNDUP((B25-A25+1)/365,0)</f>
        <v/>
      </c>
      <c r="F25" s="16">
        <f>DATEDIF(A25,B25,"Y")+IF(DATEDIF(A25,B25,"YD")&gt;0,1,0)</f>
        <v/>
      </c>
      <c r="G25" s="16">
        <f>IF(D25&lt;&gt;C25,1,0)</f>
        <v/>
      </c>
      <c r="H25" s="16">
        <f>IF(E25&lt;&gt;C25,1,0)</f>
        <v/>
      </c>
      <c r="I25" s="16">
        <f>IF(F25&lt;&gt;C25,1,0)</f>
        <v/>
      </c>
    </row>
    <row r="26">
      <c r="A26" s="19" t="n">
        <v>41730</v>
      </c>
      <c r="B26" s="19" t="n">
        <v>46113</v>
      </c>
      <c r="C26" s="16" t="n">
        <v>13</v>
      </c>
      <c r="D26" s="16">
        <f>IF(OR(A26="",B26="",B26&lt;A26),"",DATEDIF(A26,B26+1,"Y")+IF(EDATE(A26,12*DATEDIF(A26,B26+1,"Y"))&lt;B26+1,1,0))</f>
        <v/>
      </c>
      <c r="E26" s="16">
        <f>ROUNDUP((B26-A26+1)/365,0)</f>
        <v/>
      </c>
      <c r="F26" s="16">
        <f>DATEDIF(A26,B26,"Y")+IF(DATEDIF(A26,B26,"YD")&gt;0,1,0)</f>
        <v/>
      </c>
      <c r="G26" s="16">
        <f>IF(D26&lt;&gt;C26,1,0)</f>
        <v/>
      </c>
      <c r="H26" s="16">
        <f>IF(E26&lt;&gt;C26,1,0)</f>
        <v/>
      </c>
      <c r="I26" s="16">
        <f>IF(F26&lt;&gt;C26,1,0)</f>
        <v/>
      </c>
    </row>
    <row r="27">
      <c r="A27" s="19" t="n">
        <v>41365</v>
      </c>
      <c r="B27" s="19" t="n">
        <v>46112</v>
      </c>
      <c r="C27" s="16" t="n">
        <v>13</v>
      </c>
      <c r="D27" s="16">
        <f>IF(OR(A27="",B27="",B27&lt;A27),"",DATEDIF(A27,B27+1,"Y")+IF(EDATE(A27,12*DATEDIF(A27,B27+1,"Y"))&lt;B27+1,1,0))</f>
        <v/>
      </c>
      <c r="E27" s="16">
        <f>ROUNDUP((B27-A27+1)/365,0)</f>
        <v/>
      </c>
      <c r="F27" s="16">
        <f>DATEDIF(A27,B27,"Y")+IF(DATEDIF(A27,B27,"YD")&gt;0,1,0)</f>
        <v/>
      </c>
      <c r="G27" s="16">
        <f>IF(D27&lt;&gt;C27,1,0)</f>
        <v/>
      </c>
      <c r="H27" s="16">
        <f>IF(E27&lt;&gt;C27,1,0)</f>
        <v/>
      </c>
      <c r="I27" s="16">
        <f>IF(F27&lt;&gt;C27,1,0)</f>
        <v/>
      </c>
    </row>
    <row r="28">
      <c r="A28" s="19" t="n">
        <v>41365</v>
      </c>
      <c r="B28" s="19" t="n">
        <v>46113</v>
      </c>
      <c r="C28" s="16" t="n">
        <v>14</v>
      </c>
      <c r="D28" s="16">
        <f>IF(OR(A28="",B28="",B28&lt;A28),"",DATEDIF(A28,B28+1,"Y")+IF(EDATE(A28,12*DATEDIF(A28,B28+1,"Y"))&lt;B28+1,1,0))</f>
        <v/>
      </c>
      <c r="E28" s="16">
        <f>ROUNDUP((B28-A28+1)/365,0)</f>
        <v/>
      </c>
      <c r="F28" s="16">
        <f>DATEDIF(A28,B28,"Y")+IF(DATEDIF(A28,B28,"YD")&gt;0,1,0)</f>
        <v/>
      </c>
      <c r="G28" s="16">
        <f>IF(D28&lt;&gt;C28,1,0)</f>
        <v/>
      </c>
      <c r="H28" s="16">
        <f>IF(E28&lt;&gt;C28,1,0)</f>
        <v/>
      </c>
      <c r="I28" s="16">
        <f>IF(F28&lt;&gt;C28,1,0)</f>
        <v/>
      </c>
    </row>
    <row r="29">
      <c r="A29" s="19" t="n">
        <v>41000</v>
      </c>
      <c r="B29" s="19" t="n">
        <v>46112</v>
      </c>
      <c r="C29" s="16" t="n">
        <v>14</v>
      </c>
      <c r="D29" s="16">
        <f>IF(OR(A29="",B29="",B29&lt;A29),"",DATEDIF(A29,B29+1,"Y")+IF(EDATE(A29,12*DATEDIF(A29,B29+1,"Y"))&lt;B29+1,1,0))</f>
        <v/>
      </c>
      <c r="E29" s="16">
        <f>ROUNDUP((B29-A29+1)/365,0)</f>
        <v/>
      </c>
      <c r="F29" s="16">
        <f>DATEDIF(A29,B29,"Y")+IF(DATEDIF(A29,B29,"YD")&gt;0,1,0)</f>
        <v/>
      </c>
      <c r="G29" s="16">
        <f>IF(D29&lt;&gt;C29,1,0)</f>
        <v/>
      </c>
      <c r="H29" s="16">
        <f>IF(E29&lt;&gt;C29,1,0)</f>
        <v/>
      </c>
      <c r="I29" s="16">
        <f>IF(F29&lt;&gt;C29,1,0)</f>
        <v/>
      </c>
    </row>
    <row r="30">
      <c r="A30" s="19" t="n">
        <v>41000</v>
      </c>
      <c r="B30" s="19" t="n">
        <v>46113</v>
      </c>
      <c r="C30" s="16" t="n">
        <v>15</v>
      </c>
      <c r="D30" s="16">
        <f>IF(OR(A30="",B30="",B30&lt;A30),"",DATEDIF(A30,B30+1,"Y")+IF(EDATE(A30,12*DATEDIF(A30,B30+1,"Y"))&lt;B30+1,1,0))</f>
        <v/>
      </c>
      <c r="E30" s="16">
        <f>ROUNDUP((B30-A30+1)/365,0)</f>
        <v/>
      </c>
      <c r="F30" s="16">
        <f>DATEDIF(A30,B30,"Y")+IF(DATEDIF(A30,B30,"YD")&gt;0,1,0)</f>
        <v/>
      </c>
      <c r="G30" s="16">
        <f>IF(D30&lt;&gt;C30,1,0)</f>
        <v/>
      </c>
      <c r="H30" s="16">
        <f>IF(E30&lt;&gt;C30,1,0)</f>
        <v/>
      </c>
      <c r="I30" s="16">
        <f>IF(F30&lt;&gt;C30,1,0)</f>
        <v/>
      </c>
    </row>
    <row r="31">
      <c r="A31" s="19" t="n">
        <v>40634</v>
      </c>
      <c r="B31" s="19" t="n">
        <v>46112</v>
      </c>
      <c r="C31" s="16" t="n">
        <v>15</v>
      </c>
      <c r="D31" s="16">
        <f>IF(OR(A31="",B31="",B31&lt;A31),"",DATEDIF(A31,B31+1,"Y")+IF(EDATE(A31,12*DATEDIF(A31,B31+1,"Y"))&lt;B31+1,1,0))</f>
        <v/>
      </c>
      <c r="E31" s="16">
        <f>ROUNDUP((B31-A31+1)/365,0)</f>
        <v/>
      </c>
      <c r="F31" s="16">
        <f>DATEDIF(A31,B31,"Y")+IF(DATEDIF(A31,B31,"YD")&gt;0,1,0)</f>
        <v/>
      </c>
      <c r="G31" s="16">
        <f>IF(D31&lt;&gt;C31,1,0)</f>
        <v/>
      </c>
      <c r="H31" s="16">
        <f>IF(E31&lt;&gt;C31,1,0)</f>
        <v/>
      </c>
      <c r="I31" s="16">
        <f>IF(F31&lt;&gt;C31,1,0)</f>
        <v/>
      </c>
    </row>
    <row r="32">
      <c r="A32" s="19" t="n">
        <v>40634</v>
      </c>
      <c r="B32" s="19" t="n">
        <v>46113</v>
      </c>
      <c r="C32" s="16" t="n">
        <v>16</v>
      </c>
      <c r="D32" s="16">
        <f>IF(OR(A32="",B32="",B32&lt;A32),"",DATEDIF(A32,B32+1,"Y")+IF(EDATE(A32,12*DATEDIF(A32,B32+1,"Y"))&lt;B32+1,1,0))</f>
        <v/>
      </c>
      <c r="E32" s="16">
        <f>ROUNDUP((B32-A32+1)/365,0)</f>
        <v/>
      </c>
      <c r="F32" s="16">
        <f>DATEDIF(A32,B32,"Y")+IF(DATEDIF(A32,B32,"YD")&gt;0,1,0)</f>
        <v/>
      </c>
      <c r="G32" s="16">
        <f>IF(D32&lt;&gt;C32,1,0)</f>
        <v/>
      </c>
      <c r="H32" s="16">
        <f>IF(E32&lt;&gt;C32,1,0)</f>
        <v/>
      </c>
      <c r="I32" s="16">
        <f>IF(F32&lt;&gt;C32,1,0)</f>
        <v/>
      </c>
    </row>
    <row r="33">
      <c r="A33" s="19" t="n">
        <v>40269</v>
      </c>
      <c r="B33" s="19" t="n">
        <v>46112</v>
      </c>
      <c r="C33" s="16" t="n">
        <v>16</v>
      </c>
      <c r="D33" s="16">
        <f>IF(OR(A33="",B33="",B33&lt;A33),"",DATEDIF(A33,B33+1,"Y")+IF(EDATE(A33,12*DATEDIF(A33,B33+1,"Y"))&lt;B33+1,1,0))</f>
        <v/>
      </c>
      <c r="E33" s="16">
        <f>ROUNDUP((B33-A33+1)/365,0)</f>
        <v/>
      </c>
      <c r="F33" s="16">
        <f>DATEDIF(A33,B33,"Y")+IF(DATEDIF(A33,B33,"YD")&gt;0,1,0)</f>
        <v/>
      </c>
      <c r="G33" s="16">
        <f>IF(D33&lt;&gt;C33,1,0)</f>
        <v/>
      </c>
      <c r="H33" s="16">
        <f>IF(E33&lt;&gt;C33,1,0)</f>
        <v/>
      </c>
      <c r="I33" s="16">
        <f>IF(F33&lt;&gt;C33,1,0)</f>
        <v/>
      </c>
    </row>
    <row r="34">
      <c r="A34" s="19" t="n">
        <v>40269</v>
      </c>
      <c r="B34" s="19" t="n">
        <v>46113</v>
      </c>
      <c r="C34" s="16" t="n">
        <v>17</v>
      </c>
      <c r="D34" s="16">
        <f>IF(OR(A34="",B34="",B34&lt;A34),"",DATEDIF(A34,B34+1,"Y")+IF(EDATE(A34,12*DATEDIF(A34,B34+1,"Y"))&lt;B34+1,1,0))</f>
        <v/>
      </c>
      <c r="E34" s="16">
        <f>ROUNDUP((B34-A34+1)/365,0)</f>
        <v/>
      </c>
      <c r="F34" s="16">
        <f>DATEDIF(A34,B34,"Y")+IF(DATEDIF(A34,B34,"YD")&gt;0,1,0)</f>
        <v/>
      </c>
      <c r="G34" s="16">
        <f>IF(D34&lt;&gt;C34,1,0)</f>
        <v/>
      </c>
      <c r="H34" s="16">
        <f>IF(E34&lt;&gt;C34,1,0)</f>
        <v/>
      </c>
      <c r="I34" s="16">
        <f>IF(F34&lt;&gt;C34,1,0)</f>
        <v/>
      </c>
    </row>
    <row r="35">
      <c r="A35" s="19" t="n">
        <v>39904</v>
      </c>
      <c r="B35" s="19" t="n">
        <v>46112</v>
      </c>
      <c r="C35" s="16" t="n">
        <v>17</v>
      </c>
      <c r="D35" s="16">
        <f>IF(OR(A35="",B35="",B35&lt;A35),"",DATEDIF(A35,B35+1,"Y")+IF(EDATE(A35,12*DATEDIF(A35,B35+1,"Y"))&lt;B35+1,1,0))</f>
        <v/>
      </c>
      <c r="E35" s="16">
        <f>ROUNDUP((B35-A35+1)/365,0)</f>
        <v/>
      </c>
      <c r="F35" s="16">
        <f>DATEDIF(A35,B35,"Y")+IF(DATEDIF(A35,B35,"YD")&gt;0,1,0)</f>
        <v/>
      </c>
      <c r="G35" s="16">
        <f>IF(D35&lt;&gt;C35,1,0)</f>
        <v/>
      </c>
      <c r="H35" s="16">
        <f>IF(E35&lt;&gt;C35,1,0)</f>
        <v/>
      </c>
      <c r="I35" s="16">
        <f>IF(F35&lt;&gt;C35,1,0)</f>
        <v/>
      </c>
    </row>
    <row r="36">
      <c r="A36" s="19" t="n">
        <v>39904</v>
      </c>
      <c r="B36" s="19" t="n">
        <v>46113</v>
      </c>
      <c r="C36" s="16" t="n">
        <v>18</v>
      </c>
      <c r="D36" s="16">
        <f>IF(OR(A36="",B36="",B36&lt;A36),"",DATEDIF(A36,B36+1,"Y")+IF(EDATE(A36,12*DATEDIF(A36,B36+1,"Y"))&lt;B36+1,1,0))</f>
        <v/>
      </c>
      <c r="E36" s="16">
        <f>ROUNDUP((B36-A36+1)/365,0)</f>
        <v/>
      </c>
      <c r="F36" s="16">
        <f>DATEDIF(A36,B36,"Y")+IF(DATEDIF(A36,B36,"YD")&gt;0,1,0)</f>
        <v/>
      </c>
      <c r="G36" s="16">
        <f>IF(D36&lt;&gt;C36,1,0)</f>
        <v/>
      </c>
      <c r="H36" s="16">
        <f>IF(E36&lt;&gt;C36,1,0)</f>
        <v/>
      </c>
      <c r="I36" s="16">
        <f>IF(F36&lt;&gt;C36,1,0)</f>
        <v/>
      </c>
    </row>
    <row r="37">
      <c r="A37" s="19" t="n">
        <v>39539</v>
      </c>
      <c r="B37" s="19" t="n">
        <v>46112</v>
      </c>
      <c r="C37" s="16" t="n">
        <v>18</v>
      </c>
      <c r="D37" s="16">
        <f>IF(OR(A37="",B37="",B37&lt;A37),"",DATEDIF(A37,B37+1,"Y")+IF(EDATE(A37,12*DATEDIF(A37,B37+1,"Y"))&lt;B37+1,1,0))</f>
        <v/>
      </c>
      <c r="E37" s="16">
        <f>ROUNDUP((B37-A37+1)/365,0)</f>
        <v/>
      </c>
      <c r="F37" s="16">
        <f>DATEDIF(A37,B37,"Y")+IF(DATEDIF(A37,B37,"YD")&gt;0,1,0)</f>
        <v/>
      </c>
      <c r="G37" s="16">
        <f>IF(D37&lt;&gt;C37,1,0)</f>
        <v/>
      </c>
      <c r="H37" s="16">
        <f>IF(E37&lt;&gt;C37,1,0)</f>
        <v/>
      </c>
      <c r="I37" s="16">
        <f>IF(F37&lt;&gt;C37,1,0)</f>
        <v/>
      </c>
    </row>
    <row r="38">
      <c r="A38" s="19" t="n">
        <v>39539</v>
      </c>
      <c r="B38" s="19" t="n">
        <v>46113</v>
      </c>
      <c r="C38" s="16" t="n">
        <v>19</v>
      </c>
      <c r="D38" s="16">
        <f>IF(OR(A38="",B38="",B38&lt;A38),"",DATEDIF(A38,B38+1,"Y")+IF(EDATE(A38,12*DATEDIF(A38,B38+1,"Y"))&lt;B38+1,1,0))</f>
        <v/>
      </c>
      <c r="E38" s="16">
        <f>ROUNDUP((B38-A38+1)/365,0)</f>
        <v/>
      </c>
      <c r="F38" s="16">
        <f>DATEDIF(A38,B38,"Y")+IF(DATEDIF(A38,B38,"YD")&gt;0,1,0)</f>
        <v/>
      </c>
      <c r="G38" s="16">
        <f>IF(D38&lt;&gt;C38,1,0)</f>
        <v/>
      </c>
      <c r="H38" s="16">
        <f>IF(E38&lt;&gt;C38,1,0)</f>
        <v/>
      </c>
      <c r="I38" s="16">
        <f>IF(F38&lt;&gt;C38,1,0)</f>
        <v/>
      </c>
    </row>
    <row r="39">
      <c r="A39" s="19" t="n">
        <v>39173</v>
      </c>
      <c r="B39" s="19" t="n">
        <v>46112</v>
      </c>
      <c r="C39" s="16" t="n">
        <v>19</v>
      </c>
      <c r="D39" s="16">
        <f>IF(OR(A39="",B39="",B39&lt;A39),"",DATEDIF(A39,B39+1,"Y")+IF(EDATE(A39,12*DATEDIF(A39,B39+1,"Y"))&lt;B39+1,1,0))</f>
        <v/>
      </c>
      <c r="E39" s="16">
        <f>ROUNDUP((B39-A39+1)/365,0)</f>
        <v/>
      </c>
      <c r="F39" s="16">
        <f>DATEDIF(A39,B39,"Y")+IF(DATEDIF(A39,B39,"YD")&gt;0,1,0)</f>
        <v/>
      </c>
      <c r="G39" s="16">
        <f>IF(D39&lt;&gt;C39,1,0)</f>
        <v/>
      </c>
      <c r="H39" s="16">
        <f>IF(E39&lt;&gt;C39,1,0)</f>
        <v/>
      </c>
      <c r="I39" s="16">
        <f>IF(F39&lt;&gt;C39,1,0)</f>
        <v/>
      </c>
    </row>
    <row r="40">
      <c r="A40" s="19" t="n">
        <v>39173</v>
      </c>
      <c r="B40" s="19" t="n">
        <v>46113</v>
      </c>
      <c r="C40" s="16" t="n">
        <v>20</v>
      </c>
      <c r="D40" s="16">
        <f>IF(OR(A40="",B40="",B40&lt;A40),"",DATEDIF(A40,B40+1,"Y")+IF(EDATE(A40,12*DATEDIF(A40,B40+1,"Y"))&lt;B40+1,1,0))</f>
        <v/>
      </c>
      <c r="E40" s="16">
        <f>ROUNDUP((B40-A40+1)/365,0)</f>
        <v/>
      </c>
      <c r="F40" s="16">
        <f>DATEDIF(A40,B40,"Y")+IF(DATEDIF(A40,B40,"YD")&gt;0,1,0)</f>
        <v/>
      </c>
      <c r="G40" s="16">
        <f>IF(D40&lt;&gt;C40,1,0)</f>
        <v/>
      </c>
      <c r="H40" s="16">
        <f>IF(E40&lt;&gt;C40,1,0)</f>
        <v/>
      </c>
      <c r="I40" s="16">
        <f>IF(F40&lt;&gt;C40,1,0)</f>
        <v/>
      </c>
    </row>
    <row r="41">
      <c r="A41" s="19" t="n">
        <v>38808</v>
      </c>
      <c r="B41" s="19" t="n">
        <v>46112</v>
      </c>
      <c r="C41" s="16" t="n">
        <v>20</v>
      </c>
      <c r="D41" s="16">
        <f>IF(OR(A41="",B41="",B41&lt;A41),"",DATEDIF(A41,B41+1,"Y")+IF(EDATE(A41,12*DATEDIF(A41,B41+1,"Y"))&lt;B41+1,1,0))</f>
        <v/>
      </c>
      <c r="E41" s="16">
        <f>ROUNDUP((B41-A41+1)/365,0)</f>
        <v/>
      </c>
      <c r="F41" s="16">
        <f>DATEDIF(A41,B41,"Y")+IF(DATEDIF(A41,B41,"YD")&gt;0,1,0)</f>
        <v/>
      </c>
      <c r="G41" s="16">
        <f>IF(D41&lt;&gt;C41,1,0)</f>
        <v/>
      </c>
      <c r="H41" s="16">
        <f>IF(E41&lt;&gt;C41,1,0)</f>
        <v/>
      </c>
      <c r="I41" s="16">
        <f>IF(F41&lt;&gt;C41,1,0)</f>
        <v/>
      </c>
    </row>
    <row r="42">
      <c r="A42" s="19" t="n">
        <v>38808</v>
      </c>
      <c r="B42" s="19" t="n">
        <v>46113</v>
      </c>
      <c r="C42" s="16" t="n">
        <v>21</v>
      </c>
      <c r="D42" s="16">
        <f>IF(OR(A42="",B42="",B42&lt;A42),"",DATEDIF(A42,B42+1,"Y")+IF(EDATE(A42,12*DATEDIF(A42,B42+1,"Y"))&lt;B42+1,1,0))</f>
        <v/>
      </c>
      <c r="E42" s="16">
        <f>ROUNDUP((B42-A42+1)/365,0)</f>
        <v/>
      </c>
      <c r="F42" s="16">
        <f>DATEDIF(A42,B42,"Y")+IF(DATEDIF(A42,B42,"YD")&gt;0,1,0)</f>
        <v/>
      </c>
      <c r="G42" s="16">
        <f>IF(D42&lt;&gt;C42,1,0)</f>
        <v/>
      </c>
      <c r="H42" s="16">
        <f>IF(E42&lt;&gt;C42,1,0)</f>
        <v/>
      </c>
      <c r="I42" s="16">
        <f>IF(F42&lt;&gt;C42,1,0)</f>
        <v/>
      </c>
    </row>
    <row r="43">
      <c r="A43" s="19" t="n">
        <v>38443</v>
      </c>
      <c r="B43" s="19" t="n">
        <v>46112</v>
      </c>
      <c r="C43" s="16" t="n">
        <v>21</v>
      </c>
      <c r="D43" s="16">
        <f>IF(OR(A43="",B43="",B43&lt;A43),"",DATEDIF(A43,B43+1,"Y")+IF(EDATE(A43,12*DATEDIF(A43,B43+1,"Y"))&lt;B43+1,1,0))</f>
        <v/>
      </c>
      <c r="E43" s="16">
        <f>ROUNDUP((B43-A43+1)/365,0)</f>
        <v/>
      </c>
      <c r="F43" s="16">
        <f>DATEDIF(A43,B43,"Y")+IF(DATEDIF(A43,B43,"YD")&gt;0,1,0)</f>
        <v/>
      </c>
      <c r="G43" s="16">
        <f>IF(D43&lt;&gt;C43,1,0)</f>
        <v/>
      </c>
      <c r="H43" s="16">
        <f>IF(E43&lt;&gt;C43,1,0)</f>
        <v/>
      </c>
      <c r="I43" s="16">
        <f>IF(F43&lt;&gt;C43,1,0)</f>
        <v/>
      </c>
    </row>
    <row r="44">
      <c r="A44" s="19" t="n">
        <v>38443</v>
      </c>
      <c r="B44" s="19" t="n">
        <v>46113</v>
      </c>
      <c r="C44" s="16" t="n">
        <v>22</v>
      </c>
      <c r="D44" s="16">
        <f>IF(OR(A44="",B44="",B44&lt;A44),"",DATEDIF(A44,B44+1,"Y")+IF(EDATE(A44,12*DATEDIF(A44,B44+1,"Y"))&lt;B44+1,1,0))</f>
        <v/>
      </c>
      <c r="E44" s="16">
        <f>ROUNDUP((B44-A44+1)/365,0)</f>
        <v/>
      </c>
      <c r="F44" s="16">
        <f>DATEDIF(A44,B44,"Y")+IF(DATEDIF(A44,B44,"YD")&gt;0,1,0)</f>
        <v/>
      </c>
      <c r="G44" s="16">
        <f>IF(D44&lt;&gt;C44,1,0)</f>
        <v/>
      </c>
      <c r="H44" s="16">
        <f>IF(E44&lt;&gt;C44,1,0)</f>
        <v/>
      </c>
      <c r="I44" s="16">
        <f>IF(F44&lt;&gt;C44,1,0)</f>
        <v/>
      </c>
    </row>
    <row r="45">
      <c r="A45" s="19" t="n">
        <v>38078</v>
      </c>
      <c r="B45" s="19" t="n">
        <v>46112</v>
      </c>
      <c r="C45" s="16" t="n">
        <v>22</v>
      </c>
      <c r="D45" s="16">
        <f>IF(OR(A45="",B45="",B45&lt;A45),"",DATEDIF(A45,B45+1,"Y")+IF(EDATE(A45,12*DATEDIF(A45,B45+1,"Y"))&lt;B45+1,1,0))</f>
        <v/>
      </c>
      <c r="E45" s="16">
        <f>ROUNDUP((B45-A45+1)/365,0)</f>
        <v/>
      </c>
      <c r="F45" s="16">
        <f>DATEDIF(A45,B45,"Y")+IF(DATEDIF(A45,B45,"YD")&gt;0,1,0)</f>
        <v/>
      </c>
      <c r="G45" s="16">
        <f>IF(D45&lt;&gt;C45,1,0)</f>
        <v/>
      </c>
      <c r="H45" s="16">
        <f>IF(E45&lt;&gt;C45,1,0)</f>
        <v/>
      </c>
      <c r="I45" s="16">
        <f>IF(F45&lt;&gt;C45,1,0)</f>
        <v/>
      </c>
    </row>
    <row r="46">
      <c r="A46" s="19" t="n">
        <v>38078</v>
      </c>
      <c r="B46" s="19" t="n">
        <v>46113</v>
      </c>
      <c r="C46" s="16" t="n">
        <v>23</v>
      </c>
      <c r="D46" s="16">
        <f>IF(OR(A46="",B46="",B46&lt;A46),"",DATEDIF(A46,B46+1,"Y")+IF(EDATE(A46,12*DATEDIF(A46,B46+1,"Y"))&lt;B46+1,1,0))</f>
        <v/>
      </c>
      <c r="E46" s="16">
        <f>ROUNDUP((B46-A46+1)/365,0)</f>
        <v/>
      </c>
      <c r="F46" s="16">
        <f>DATEDIF(A46,B46,"Y")+IF(DATEDIF(A46,B46,"YD")&gt;0,1,0)</f>
        <v/>
      </c>
      <c r="G46" s="16">
        <f>IF(D46&lt;&gt;C46,1,0)</f>
        <v/>
      </c>
      <c r="H46" s="16">
        <f>IF(E46&lt;&gt;C46,1,0)</f>
        <v/>
      </c>
      <c r="I46" s="16">
        <f>IF(F46&lt;&gt;C46,1,0)</f>
        <v/>
      </c>
    </row>
    <row r="47">
      <c r="A47" s="19" t="n">
        <v>37712</v>
      </c>
      <c r="B47" s="19" t="n">
        <v>46112</v>
      </c>
      <c r="C47" s="16" t="n">
        <v>23</v>
      </c>
      <c r="D47" s="16">
        <f>IF(OR(A47="",B47="",B47&lt;A47),"",DATEDIF(A47,B47+1,"Y")+IF(EDATE(A47,12*DATEDIF(A47,B47+1,"Y"))&lt;B47+1,1,0))</f>
        <v/>
      </c>
      <c r="E47" s="16">
        <f>ROUNDUP((B47-A47+1)/365,0)</f>
        <v/>
      </c>
      <c r="F47" s="16">
        <f>DATEDIF(A47,B47,"Y")+IF(DATEDIF(A47,B47,"YD")&gt;0,1,0)</f>
        <v/>
      </c>
      <c r="G47" s="16">
        <f>IF(D47&lt;&gt;C47,1,0)</f>
        <v/>
      </c>
      <c r="H47" s="16">
        <f>IF(E47&lt;&gt;C47,1,0)</f>
        <v/>
      </c>
      <c r="I47" s="16">
        <f>IF(F47&lt;&gt;C47,1,0)</f>
        <v/>
      </c>
    </row>
    <row r="48">
      <c r="A48" s="19" t="n">
        <v>37712</v>
      </c>
      <c r="B48" s="19" t="n">
        <v>46113</v>
      </c>
      <c r="C48" s="16" t="n">
        <v>24</v>
      </c>
      <c r="D48" s="16">
        <f>IF(OR(A48="",B48="",B48&lt;A48),"",DATEDIF(A48,B48+1,"Y")+IF(EDATE(A48,12*DATEDIF(A48,B48+1,"Y"))&lt;B48+1,1,0))</f>
        <v/>
      </c>
      <c r="E48" s="16">
        <f>ROUNDUP((B48-A48+1)/365,0)</f>
        <v/>
      </c>
      <c r="F48" s="16">
        <f>DATEDIF(A48,B48,"Y")+IF(DATEDIF(A48,B48,"YD")&gt;0,1,0)</f>
        <v/>
      </c>
      <c r="G48" s="16">
        <f>IF(D48&lt;&gt;C48,1,0)</f>
        <v/>
      </c>
      <c r="H48" s="16">
        <f>IF(E48&lt;&gt;C48,1,0)</f>
        <v/>
      </c>
      <c r="I48" s="16">
        <f>IF(F48&lt;&gt;C48,1,0)</f>
        <v/>
      </c>
    </row>
    <row r="49">
      <c r="A49" s="19" t="n">
        <v>37347</v>
      </c>
      <c r="B49" s="19" t="n">
        <v>46112</v>
      </c>
      <c r="C49" s="16" t="n">
        <v>24</v>
      </c>
      <c r="D49" s="16">
        <f>IF(OR(A49="",B49="",B49&lt;A49),"",DATEDIF(A49,B49+1,"Y")+IF(EDATE(A49,12*DATEDIF(A49,B49+1,"Y"))&lt;B49+1,1,0))</f>
        <v/>
      </c>
      <c r="E49" s="16">
        <f>ROUNDUP((B49-A49+1)/365,0)</f>
        <v/>
      </c>
      <c r="F49" s="16">
        <f>DATEDIF(A49,B49,"Y")+IF(DATEDIF(A49,B49,"YD")&gt;0,1,0)</f>
        <v/>
      </c>
      <c r="G49" s="16">
        <f>IF(D49&lt;&gt;C49,1,0)</f>
        <v/>
      </c>
      <c r="H49" s="16">
        <f>IF(E49&lt;&gt;C49,1,0)</f>
        <v/>
      </c>
      <c r="I49" s="16">
        <f>IF(F49&lt;&gt;C49,1,0)</f>
        <v/>
      </c>
    </row>
    <row r="50">
      <c r="A50" s="19" t="n">
        <v>37347</v>
      </c>
      <c r="B50" s="19" t="n">
        <v>46113</v>
      </c>
      <c r="C50" s="16" t="n">
        <v>25</v>
      </c>
      <c r="D50" s="16">
        <f>IF(OR(A50="",B50="",B50&lt;A50),"",DATEDIF(A50,B50+1,"Y")+IF(EDATE(A50,12*DATEDIF(A50,B50+1,"Y"))&lt;B50+1,1,0))</f>
        <v/>
      </c>
      <c r="E50" s="16">
        <f>ROUNDUP((B50-A50+1)/365,0)</f>
        <v/>
      </c>
      <c r="F50" s="16">
        <f>DATEDIF(A50,B50,"Y")+IF(DATEDIF(A50,B50,"YD")&gt;0,1,0)</f>
        <v/>
      </c>
      <c r="G50" s="16">
        <f>IF(D50&lt;&gt;C50,1,0)</f>
        <v/>
      </c>
      <c r="H50" s="16">
        <f>IF(E50&lt;&gt;C50,1,0)</f>
        <v/>
      </c>
      <c r="I50" s="16">
        <f>IF(F50&lt;&gt;C50,1,0)</f>
        <v/>
      </c>
    </row>
    <row r="51">
      <c r="A51" s="19" t="n">
        <v>36982</v>
      </c>
      <c r="B51" s="19" t="n">
        <v>46112</v>
      </c>
      <c r="C51" s="16" t="n">
        <v>25</v>
      </c>
      <c r="D51" s="16">
        <f>IF(OR(A51="",B51="",B51&lt;A51),"",DATEDIF(A51,B51+1,"Y")+IF(EDATE(A51,12*DATEDIF(A51,B51+1,"Y"))&lt;B51+1,1,0))</f>
        <v/>
      </c>
      <c r="E51" s="16">
        <f>ROUNDUP((B51-A51+1)/365,0)</f>
        <v/>
      </c>
      <c r="F51" s="16">
        <f>DATEDIF(A51,B51,"Y")+IF(DATEDIF(A51,B51,"YD")&gt;0,1,0)</f>
        <v/>
      </c>
      <c r="G51" s="16">
        <f>IF(D51&lt;&gt;C51,1,0)</f>
        <v/>
      </c>
      <c r="H51" s="16">
        <f>IF(E51&lt;&gt;C51,1,0)</f>
        <v/>
      </c>
      <c r="I51" s="16">
        <f>IF(F51&lt;&gt;C51,1,0)</f>
        <v/>
      </c>
    </row>
    <row r="52">
      <c r="A52" s="19" t="n">
        <v>36982</v>
      </c>
      <c r="B52" s="19" t="n">
        <v>46113</v>
      </c>
      <c r="C52" s="16" t="n">
        <v>26</v>
      </c>
      <c r="D52" s="16">
        <f>IF(OR(A52="",B52="",B52&lt;A52),"",DATEDIF(A52,B52+1,"Y")+IF(EDATE(A52,12*DATEDIF(A52,B52+1,"Y"))&lt;B52+1,1,0))</f>
        <v/>
      </c>
      <c r="E52" s="16">
        <f>ROUNDUP((B52-A52+1)/365,0)</f>
        <v/>
      </c>
      <c r="F52" s="16">
        <f>DATEDIF(A52,B52,"Y")+IF(DATEDIF(A52,B52,"YD")&gt;0,1,0)</f>
        <v/>
      </c>
      <c r="G52" s="16">
        <f>IF(D52&lt;&gt;C52,1,0)</f>
        <v/>
      </c>
      <c r="H52" s="16">
        <f>IF(E52&lt;&gt;C52,1,0)</f>
        <v/>
      </c>
      <c r="I52" s="16">
        <f>IF(F52&lt;&gt;C52,1,0)</f>
        <v/>
      </c>
    </row>
    <row r="53">
      <c r="A53" s="19" t="n">
        <v>36617</v>
      </c>
      <c r="B53" s="19" t="n">
        <v>46112</v>
      </c>
      <c r="C53" s="16" t="n">
        <v>26</v>
      </c>
      <c r="D53" s="16">
        <f>IF(OR(A53="",B53="",B53&lt;A53),"",DATEDIF(A53,B53+1,"Y")+IF(EDATE(A53,12*DATEDIF(A53,B53+1,"Y"))&lt;B53+1,1,0))</f>
        <v/>
      </c>
      <c r="E53" s="16">
        <f>ROUNDUP((B53-A53+1)/365,0)</f>
        <v/>
      </c>
      <c r="F53" s="16">
        <f>DATEDIF(A53,B53,"Y")+IF(DATEDIF(A53,B53,"YD")&gt;0,1,0)</f>
        <v/>
      </c>
      <c r="G53" s="16">
        <f>IF(D53&lt;&gt;C53,1,0)</f>
        <v/>
      </c>
      <c r="H53" s="16">
        <f>IF(E53&lt;&gt;C53,1,0)</f>
        <v/>
      </c>
      <c r="I53" s="16">
        <f>IF(F53&lt;&gt;C53,1,0)</f>
        <v/>
      </c>
    </row>
    <row r="54">
      <c r="A54" s="19" t="n">
        <v>36617</v>
      </c>
      <c r="B54" s="19" t="n">
        <v>46113</v>
      </c>
      <c r="C54" s="16" t="n">
        <v>27</v>
      </c>
      <c r="D54" s="16">
        <f>IF(OR(A54="",B54="",B54&lt;A54),"",DATEDIF(A54,B54+1,"Y")+IF(EDATE(A54,12*DATEDIF(A54,B54+1,"Y"))&lt;B54+1,1,0))</f>
        <v/>
      </c>
      <c r="E54" s="16">
        <f>ROUNDUP((B54-A54+1)/365,0)</f>
        <v/>
      </c>
      <c r="F54" s="16">
        <f>DATEDIF(A54,B54,"Y")+IF(DATEDIF(A54,B54,"YD")&gt;0,1,0)</f>
        <v/>
      </c>
      <c r="G54" s="16">
        <f>IF(D54&lt;&gt;C54,1,0)</f>
        <v/>
      </c>
      <c r="H54" s="16">
        <f>IF(E54&lt;&gt;C54,1,0)</f>
        <v/>
      </c>
      <c r="I54" s="16">
        <f>IF(F54&lt;&gt;C54,1,0)</f>
        <v/>
      </c>
    </row>
    <row r="55">
      <c r="A55" s="19" t="n">
        <v>36251</v>
      </c>
      <c r="B55" s="19" t="n">
        <v>46112</v>
      </c>
      <c r="C55" s="16" t="n">
        <v>27</v>
      </c>
      <c r="D55" s="16">
        <f>IF(OR(A55="",B55="",B55&lt;A55),"",DATEDIF(A55,B55+1,"Y")+IF(EDATE(A55,12*DATEDIF(A55,B55+1,"Y"))&lt;B55+1,1,0))</f>
        <v/>
      </c>
      <c r="E55" s="16">
        <f>ROUNDUP((B55-A55+1)/365,0)</f>
        <v/>
      </c>
      <c r="F55" s="16">
        <f>DATEDIF(A55,B55,"Y")+IF(DATEDIF(A55,B55,"YD")&gt;0,1,0)</f>
        <v/>
      </c>
      <c r="G55" s="16">
        <f>IF(D55&lt;&gt;C55,1,0)</f>
        <v/>
      </c>
      <c r="H55" s="16">
        <f>IF(E55&lt;&gt;C55,1,0)</f>
        <v/>
      </c>
      <c r="I55" s="16">
        <f>IF(F55&lt;&gt;C55,1,0)</f>
        <v/>
      </c>
    </row>
    <row r="56">
      <c r="A56" s="19" t="n">
        <v>36251</v>
      </c>
      <c r="B56" s="19" t="n">
        <v>46113</v>
      </c>
      <c r="C56" s="16" t="n">
        <v>28</v>
      </c>
      <c r="D56" s="16">
        <f>IF(OR(A56="",B56="",B56&lt;A56),"",DATEDIF(A56,B56+1,"Y")+IF(EDATE(A56,12*DATEDIF(A56,B56+1,"Y"))&lt;B56+1,1,0))</f>
        <v/>
      </c>
      <c r="E56" s="16">
        <f>ROUNDUP((B56-A56+1)/365,0)</f>
        <v/>
      </c>
      <c r="F56" s="16">
        <f>DATEDIF(A56,B56,"Y")+IF(DATEDIF(A56,B56,"YD")&gt;0,1,0)</f>
        <v/>
      </c>
      <c r="G56" s="16">
        <f>IF(D56&lt;&gt;C56,1,0)</f>
        <v/>
      </c>
      <c r="H56" s="16">
        <f>IF(E56&lt;&gt;C56,1,0)</f>
        <v/>
      </c>
      <c r="I56" s="16">
        <f>IF(F56&lt;&gt;C56,1,0)</f>
        <v/>
      </c>
    </row>
    <row r="57">
      <c r="A57" s="19" t="n">
        <v>35886</v>
      </c>
      <c r="B57" s="19" t="n">
        <v>46112</v>
      </c>
      <c r="C57" s="16" t="n">
        <v>28</v>
      </c>
      <c r="D57" s="16">
        <f>IF(OR(A57="",B57="",B57&lt;A57),"",DATEDIF(A57,B57+1,"Y")+IF(EDATE(A57,12*DATEDIF(A57,B57+1,"Y"))&lt;B57+1,1,0))</f>
        <v/>
      </c>
      <c r="E57" s="16">
        <f>ROUNDUP((B57-A57+1)/365,0)</f>
        <v/>
      </c>
      <c r="F57" s="16">
        <f>DATEDIF(A57,B57,"Y")+IF(DATEDIF(A57,B57,"YD")&gt;0,1,0)</f>
        <v/>
      </c>
      <c r="G57" s="16">
        <f>IF(D57&lt;&gt;C57,1,0)</f>
        <v/>
      </c>
      <c r="H57" s="16">
        <f>IF(E57&lt;&gt;C57,1,0)</f>
        <v/>
      </c>
      <c r="I57" s="16">
        <f>IF(F57&lt;&gt;C57,1,0)</f>
        <v/>
      </c>
    </row>
    <row r="58">
      <c r="A58" s="19" t="n">
        <v>35886</v>
      </c>
      <c r="B58" s="19" t="n">
        <v>46113</v>
      </c>
      <c r="C58" s="16" t="n">
        <v>29</v>
      </c>
      <c r="D58" s="16">
        <f>IF(OR(A58="",B58="",B58&lt;A58),"",DATEDIF(A58,B58+1,"Y")+IF(EDATE(A58,12*DATEDIF(A58,B58+1,"Y"))&lt;B58+1,1,0))</f>
        <v/>
      </c>
      <c r="E58" s="16">
        <f>ROUNDUP((B58-A58+1)/365,0)</f>
        <v/>
      </c>
      <c r="F58" s="16">
        <f>DATEDIF(A58,B58,"Y")+IF(DATEDIF(A58,B58,"YD")&gt;0,1,0)</f>
        <v/>
      </c>
      <c r="G58" s="16">
        <f>IF(D58&lt;&gt;C58,1,0)</f>
        <v/>
      </c>
      <c r="H58" s="16">
        <f>IF(E58&lt;&gt;C58,1,0)</f>
        <v/>
      </c>
      <c r="I58" s="16">
        <f>IF(F58&lt;&gt;C58,1,0)</f>
        <v/>
      </c>
    </row>
    <row r="59">
      <c r="A59" s="19" t="n">
        <v>35521</v>
      </c>
      <c r="B59" s="19" t="n">
        <v>46112</v>
      </c>
      <c r="C59" s="16" t="n">
        <v>29</v>
      </c>
      <c r="D59" s="16">
        <f>IF(OR(A59="",B59="",B59&lt;A59),"",DATEDIF(A59,B59+1,"Y")+IF(EDATE(A59,12*DATEDIF(A59,B59+1,"Y"))&lt;B59+1,1,0))</f>
        <v/>
      </c>
      <c r="E59" s="16">
        <f>ROUNDUP((B59-A59+1)/365,0)</f>
        <v/>
      </c>
      <c r="F59" s="16">
        <f>DATEDIF(A59,B59,"Y")+IF(DATEDIF(A59,B59,"YD")&gt;0,1,0)</f>
        <v/>
      </c>
      <c r="G59" s="16">
        <f>IF(D59&lt;&gt;C59,1,0)</f>
        <v/>
      </c>
      <c r="H59" s="16">
        <f>IF(E59&lt;&gt;C59,1,0)</f>
        <v/>
      </c>
      <c r="I59" s="16">
        <f>IF(F59&lt;&gt;C59,1,0)</f>
        <v/>
      </c>
    </row>
    <row r="60">
      <c r="A60" s="19" t="n">
        <v>35521</v>
      </c>
      <c r="B60" s="19" t="n">
        <v>46113</v>
      </c>
      <c r="C60" s="16" t="n">
        <v>30</v>
      </c>
      <c r="D60" s="16">
        <f>IF(OR(A60="",B60="",B60&lt;A60),"",DATEDIF(A60,B60+1,"Y")+IF(EDATE(A60,12*DATEDIF(A60,B60+1,"Y"))&lt;B60+1,1,0))</f>
        <v/>
      </c>
      <c r="E60" s="16">
        <f>ROUNDUP((B60-A60+1)/365,0)</f>
        <v/>
      </c>
      <c r="F60" s="16">
        <f>DATEDIF(A60,B60,"Y")+IF(DATEDIF(A60,B60,"YD")&gt;0,1,0)</f>
        <v/>
      </c>
      <c r="G60" s="16">
        <f>IF(D60&lt;&gt;C60,1,0)</f>
        <v/>
      </c>
      <c r="H60" s="16">
        <f>IF(E60&lt;&gt;C60,1,0)</f>
        <v/>
      </c>
      <c r="I60" s="16">
        <f>IF(F60&lt;&gt;C60,1,0)</f>
        <v/>
      </c>
    </row>
    <row r="61">
      <c r="A61" s="19" t="n">
        <v>35156</v>
      </c>
      <c r="B61" s="19" t="n">
        <v>46112</v>
      </c>
      <c r="C61" s="16" t="n">
        <v>30</v>
      </c>
      <c r="D61" s="16">
        <f>IF(OR(A61="",B61="",B61&lt;A61),"",DATEDIF(A61,B61+1,"Y")+IF(EDATE(A61,12*DATEDIF(A61,B61+1,"Y"))&lt;B61+1,1,0))</f>
        <v/>
      </c>
      <c r="E61" s="16">
        <f>ROUNDUP((B61-A61+1)/365,0)</f>
        <v/>
      </c>
      <c r="F61" s="16">
        <f>DATEDIF(A61,B61,"Y")+IF(DATEDIF(A61,B61,"YD")&gt;0,1,0)</f>
        <v/>
      </c>
      <c r="G61" s="16">
        <f>IF(D61&lt;&gt;C61,1,0)</f>
        <v/>
      </c>
      <c r="H61" s="16">
        <f>IF(E61&lt;&gt;C61,1,0)</f>
        <v/>
      </c>
      <c r="I61" s="16">
        <f>IF(F61&lt;&gt;C61,1,0)</f>
        <v/>
      </c>
    </row>
    <row r="62">
      <c r="A62" s="19" t="n">
        <v>35156</v>
      </c>
      <c r="B62" s="19" t="n">
        <v>46113</v>
      </c>
      <c r="C62" s="16" t="n">
        <v>31</v>
      </c>
      <c r="D62" s="16">
        <f>IF(OR(A62="",B62="",B62&lt;A62),"",DATEDIF(A62,B62+1,"Y")+IF(EDATE(A62,12*DATEDIF(A62,B62+1,"Y"))&lt;B62+1,1,0))</f>
        <v/>
      </c>
      <c r="E62" s="16">
        <f>ROUNDUP((B62-A62+1)/365,0)</f>
        <v/>
      </c>
      <c r="F62" s="16">
        <f>DATEDIF(A62,B62,"Y")+IF(DATEDIF(A62,B62,"YD")&gt;0,1,0)</f>
        <v/>
      </c>
      <c r="G62" s="16">
        <f>IF(D62&lt;&gt;C62,1,0)</f>
        <v/>
      </c>
      <c r="H62" s="16">
        <f>IF(E62&lt;&gt;C62,1,0)</f>
        <v/>
      </c>
      <c r="I62" s="16">
        <f>IF(F62&lt;&gt;C62,1,0)</f>
        <v/>
      </c>
    </row>
    <row r="63">
      <c r="A63" s="19" t="n">
        <v>34790</v>
      </c>
      <c r="B63" s="19" t="n">
        <v>46112</v>
      </c>
      <c r="C63" s="16" t="n">
        <v>31</v>
      </c>
      <c r="D63" s="16">
        <f>IF(OR(A63="",B63="",B63&lt;A63),"",DATEDIF(A63,B63+1,"Y")+IF(EDATE(A63,12*DATEDIF(A63,B63+1,"Y"))&lt;B63+1,1,0))</f>
        <v/>
      </c>
      <c r="E63" s="16">
        <f>ROUNDUP((B63-A63+1)/365,0)</f>
        <v/>
      </c>
      <c r="F63" s="16">
        <f>DATEDIF(A63,B63,"Y")+IF(DATEDIF(A63,B63,"YD")&gt;0,1,0)</f>
        <v/>
      </c>
      <c r="G63" s="16">
        <f>IF(D63&lt;&gt;C63,1,0)</f>
        <v/>
      </c>
      <c r="H63" s="16">
        <f>IF(E63&lt;&gt;C63,1,0)</f>
        <v/>
      </c>
      <c r="I63" s="16">
        <f>IF(F63&lt;&gt;C63,1,0)</f>
        <v/>
      </c>
    </row>
    <row r="64">
      <c r="A64" s="19" t="n">
        <v>34790</v>
      </c>
      <c r="B64" s="19" t="n">
        <v>46113</v>
      </c>
      <c r="C64" s="16" t="n">
        <v>32</v>
      </c>
      <c r="D64" s="16">
        <f>IF(OR(A64="",B64="",B64&lt;A64),"",DATEDIF(A64,B64+1,"Y")+IF(EDATE(A64,12*DATEDIF(A64,B64+1,"Y"))&lt;B64+1,1,0))</f>
        <v/>
      </c>
      <c r="E64" s="16">
        <f>ROUNDUP((B64-A64+1)/365,0)</f>
        <v/>
      </c>
      <c r="F64" s="16">
        <f>DATEDIF(A64,B64,"Y")+IF(DATEDIF(A64,B64,"YD")&gt;0,1,0)</f>
        <v/>
      </c>
      <c r="G64" s="16">
        <f>IF(D64&lt;&gt;C64,1,0)</f>
        <v/>
      </c>
      <c r="H64" s="16">
        <f>IF(E64&lt;&gt;C64,1,0)</f>
        <v/>
      </c>
      <c r="I64" s="16">
        <f>IF(F64&lt;&gt;C64,1,0)</f>
        <v/>
      </c>
    </row>
    <row r="65">
      <c r="A65" s="19" t="n">
        <v>34425</v>
      </c>
      <c r="B65" s="19" t="n">
        <v>46112</v>
      </c>
      <c r="C65" s="16" t="n">
        <v>32</v>
      </c>
      <c r="D65" s="16">
        <f>IF(OR(A65="",B65="",B65&lt;A65),"",DATEDIF(A65,B65+1,"Y")+IF(EDATE(A65,12*DATEDIF(A65,B65+1,"Y"))&lt;B65+1,1,0))</f>
        <v/>
      </c>
      <c r="E65" s="16">
        <f>ROUNDUP((B65-A65+1)/365,0)</f>
        <v/>
      </c>
      <c r="F65" s="16">
        <f>DATEDIF(A65,B65,"Y")+IF(DATEDIF(A65,B65,"YD")&gt;0,1,0)</f>
        <v/>
      </c>
      <c r="G65" s="16">
        <f>IF(D65&lt;&gt;C65,1,0)</f>
        <v/>
      </c>
      <c r="H65" s="16">
        <f>IF(E65&lt;&gt;C65,1,0)</f>
        <v/>
      </c>
      <c r="I65" s="16">
        <f>IF(F65&lt;&gt;C65,1,0)</f>
        <v/>
      </c>
    </row>
    <row r="66">
      <c r="A66" s="19" t="n">
        <v>34425</v>
      </c>
      <c r="B66" s="19" t="n">
        <v>46113</v>
      </c>
      <c r="C66" s="16" t="n">
        <v>33</v>
      </c>
      <c r="D66" s="16">
        <f>IF(OR(A66="",B66="",B66&lt;A66),"",DATEDIF(A66,B66+1,"Y")+IF(EDATE(A66,12*DATEDIF(A66,B66+1,"Y"))&lt;B66+1,1,0))</f>
        <v/>
      </c>
      <c r="E66" s="16">
        <f>ROUNDUP((B66-A66+1)/365,0)</f>
        <v/>
      </c>
      <c r="F66" s="16">
        <f>DATEDIF(A66,B66,"Y")+IF(DATEDIF(A66,B66,"YD")&gt;0,1,0)</f>
        <v/>
      </c>
      <c r="G66" s="16">
        <f>IF(D66&lt;&gt;C66,1,0)</f>
        <v/>
      </c>
      <c r="H66" s="16">
        <f>IF(E66&lt;&gt;C66,1,0)</f>
        <v/>
      </c>
      <c r="I66" s="16">
        <f>IF(F66&lt;&gt;C66,1,0)</f>
        <v/>
      </c>
    </row>
    <row r="67">
      <c r="A67" s="19" t="n">
        <v>34060</v>
      </c>
      <c r="B67" s="19" t="n">
        <v>46112</v>
      </c>
      <c r="C67" s="16" t="n">
        <v>33</v>
      </c>
      <c r="D67" s="16">
        <f>IF(OR(A67="",B67="",B67&lt;A67),"",DATEDIF(A67,B67+1,"Y")+IF(EDATE(A67,12*DATEDIF(A67,B67+1,"Y"))&lt;B67+1,1,0))</f>
        <v/>
      </c>
      <c r="E67" s="16">
        <f>ROUNDUP((B67-A67+1)/365,0)</f>
        <v/>
      </c>
      <c r="F67" s="16">
        <f>DATEDIF(A67,B67,"Y")+IF(DATEDIF(A67,B67,"YD")&gt;0,1,0)</f>
        <v/>
      </c>
      <c r="G67" s="16">
        <f>IF(D67&lt;&gt;C67,1,0)</f>
        <v/>
      </c>
      <c r="H67" s="16">
        <f>IF(E67&lt;&gt;C67,1,0)</f>
        <v/>
      </c>
      <c r="I67" s="16">
        <f>IF(F67&lt;&gt;C67,1,0)</f>
        <v/>
      </c>
    </row>
    <row r="68">
      <c r="A68" s="19" t="n">
        <v>34060</v>
      </c>
      <c r="B68" s="19" t="n">
        <v>46113</v>
      </c>
      <c r="C68" s="16" t="n">
        <v>34</v>
      </c>
      <c r="D68" s="16">
        <f>IF(OR(A68="",B68="",B68&lt;A68),"",DATEDIF(A68,B68+1,"Y")+IF(EDATE(A68,12*DATEDIF(A68,B68+1,"Y"))&lt;B68+1,1,0))</f>
        <v/>
      </c>
      <c r="E68" s="16">
        <f>ROUNDUP((B68-A68+1)/365,0)</f>
        <v/>
      </c>
      <c r="F68" s="16">
        <f>DATEDIF(A68,B68,"Y")+IF(DATEDIF(A68,B68,"YD")&gt;0,1,0)</f>
        <v/>
      </c>
      <c r="G68" s="16">
        <f>IF(D68&lt;&gt;C68,1,0)</f>
        <v/>
      </c>
      <c r="H68" s="16">
        <f>IF(E68&lt;&gt;C68,1,0)</f>
        <v/>
      </c>
      <c r="I68" s="16">
        <f>IF(F68&lt;&gt;C68,1,0)</f>
        <v/>
      </c>
    </row>
    <row r="69">
      <c r="A69" s="19" t="n">
        <v>33695</v>
      </c>
      <c r="B69" s="19" t="n">
        <v>46112</v>
      </c>
      <c r="C69" s="16" t="n">
        <v>34</v>
      </c>
      <c r="D69" s="16">
        <f>IF(OR(A69="",B69="",B69&lt;A69),"",DATEDIF(A69,B69+1,"Y")+IF(EDATE(A69,12*DATEDIF(A69,B69+1,"Y"))&lt;B69+1,1,0))</f>
        <v/>
      </c>
      <c r="E69" s="16">
        <f>ROUNDUP((B69-A69+1)/365,0)</f>
        <v/>
      </c>
      <c r="F69" s="16">
        <f>DATEDIF(A69,B69,"Y")+IF(DATEDIF(A69,B69,"YD")&gt;0,1,0)</f>
        <v/>
      </c>
      <c r="G69" s="16">
        <f>IF(D69&lt;&gt;C69,1,0)</f>
        <v/>
      </c>
      <c r="H69" s="16">
        <f>IF(E69&lt;&gt;C69,1,0)</f>
        <v/>
      </c>
      <c r="I69" s="16">
        <f>IF(F69&lt;&gt;C69,1,0)</f>
        <v/>
      </c>
    </row>
    <row r="70">
      <c r="A70" s="19" t="n">
        <v>33695</v>
      </c>
      <c r="B70" s="19" t="n">
        <v>46113</v>
      </c>
      <c r="C70" s="16" t="n">
        <v>35</v>
      </c>
      <c r="D70" s="16">
        <f>IF(OR(A70="",B70="",B70&lt;A70),"",DATEDIF(A70,B70+1,"Y")+IF(EDATE(A70,12*DATEDIF(A70,B70+1,"Y"))&lt;B70+1,1,0))</f>
        <v/>
      </c>
      <c r="E70" s="16">
        <f>ROUNDUP((B70-A70+1)/365,0)</f>
        <v/>
      </c>
      <c r="F70" s="16">
        <f>DATEDIF(A70,B70,"Y")+IF(DATEDIF(A70,B70,"YD")&gt;0,1,0)</f>
        <v/>
      </c>
      <c r="G70" s="16">
        <f>IF(D70&lt;&gt;C70,1,0)</f>
        <v/>
      </c>
      <c r="H70" s="16">
        <f>IF(E70&lt;&gt;C70,1,0)</f>
        <v/>
      </c>
      <c r="I70" s="16">
        <f>IF(F70&lt;&gt;C70,1,0)</f>
        <v/>
      </c>
    </row>
    <row r="71">
      <c r="A71" s="19" t="n">
        <v>33329</v>
      </c>
      <c r="B71" s="19" t="n">
        <v>46112</v>
      </c>
      <c r="C71" s="16" t="n">
        <v>35</v>
      </c>
      <c r="D71" s="16">
        <f>IF(OR(A71="",B71="",B71&lt;A71),"",DATEDIF(A71,B71+1,"Y")+IF(EDATE(A71,12*DATEDIF(A71,B71+1,"Y"))&lt;B71+1,1,0))</f>
        <v/>
      </c>
      <c r="E71" s="16">
        <f>ROUNDUP((B71-A71+1)/365,0)</f>
        <v/>
      </c>
      <c r="F71" s="16">
        <f>DATEDIF(A71,B71,"Y")+IF(DATEDIF(A71,B71,"YD")&gt;0,1,0)</f>
        <v/>
      </c>
      <c r="G71" s="16">
        <f>IF(D71&lt;&gt;C71,1,0)</f>
        <v/>
      </c>
      <c r="H71" s="16">
        <f>IF(E71&lt;&gt;C71,1,0)</f>
        <v/>
      </c>
      <c r="I71" s="16">
        <f>IF(F71&lt;&gt;C71,1,0)</f>
        <v/>
      </c>
    </row>
    <row r="72">
      <c r="A72" s="19" t="n">
        <v>33329</v>
      </c>
      <c r="B72" s="19" t="n">
        <v>46113</v>
      </c>
      <c r="C72" s="16" t="n">
        <v>36</v>
      </c>
      <c r="D72" s="16">
        <f>IF(OR(A72="",B72="",B72&lt;A72),"",DATEDIF(A72,B72+1,"Y")+IF(EDATE(A72,12*DATEDIF(A72,B72+1,"Y"))&lt;B72+1,1,0))</f>
        <v/>
      </c>
      <c r="E72" s="16">
        <f>ROUNDUP((B72-A72+1)/365,0)</f>
        <v/>
      </c>
      <c r="F72" s="16">
        <f>DATEDIF(A72,B72,"Y")+IF(DATEDIF(A72,B72,"YD")&gt;0,1,0)</f>
        <v/>
      </c>
      <c r="G72" s="16">
        <f>IF(D72&lt;&gt;C72,1,0)</f>
        <v/>
      </c>
      <c r="H72" s="16">
        <f>IF(E72&lt;&gt;C72,1,0)</f>
        <v/>
      </c>
      <c r="I72" s="16">
        <f>IF(F72&lt;&gt;C72,1,0)</f>
        <v/>
      </c>
    </row>
    <row r="73">
      <c r="A73" s="19" t="n">
        <v>32964</v>
      </c>
      <c r="B73" s="19" t="n">
        <v>46112</v>
      </c>
      <c r="C73" s="16" t="n">
        <v>36</v>
      </c>
      <c r="D73" s="16">
        <f>IF(OR(A73="",B73="",B73&lt;A73),"",DATEDIF(A73,B73+1,"Y")+IF(EDATE(A73,12*DATEDIF(A73,B73+1,"Y"))&lt;B73+1,1,0))</f>
        <v/>
      </c>
      <c r="E73" s="16">
        <f>ROUNDUP((B73-A73+1)/365,0)</f>
        <v/>
      </c>
      <c r="F73" s="16">
        <f>DATEDIF(A73,B73,"Y")+IF(DATEDIF(A73,B73,"YD")&gt;0,1,0)</f>
        <v/>
      </c>
      <c r="G73" s="16">
        <f>IF(D73&lt;&gt;C73,1,0)</f>
        <v/>
      </c>
      <c r="H73" s="16">
        <f>IF(E73&lt;&gt;C73,1,0)</f>
        <v/>
      </c>
      <c r="I73" s="16">
        <f>IF(F73&lt;&gt;C73,1,0)</f>
        <v/>
      </c>
    </row>
    <row r="74">
      <c r="A74" s="19" t="n">
        <v>32964</v>
      </c>
      <c r="B74" s="19" t="n">
        <v>46113</v>
      </c>
      <c r="C74" s="16" t="n">
        <v>37</v>
      </c>
      <c r="D74" s="16">
        <f>IF(OR(A74="",B74="",B74&lt;A74),"",DATEDIF(A74,B74+1,"Y")+IF(EDATE(A74,12*DATEDIF(A74,B74+1,"Y"))&lt;B74+1,1,0))</f>
        <v/>
      </c>
      <c r="E74" s="16">
        <f>ROUNDUP((B74-A74+1)/365,0)</f>
        <v/>
      </c>
      <c r="F74" s="16">
        <f>DATEDIF(A74,B74,"Y")+IF(DATEDIF(A74,B74,"YD")&gt;0,1,0)</f>
        <v/>
      </c>
      <c r="G74" s="16">
        <f>IF(D74&lt;&gt;C74,1,0)</f>
        <v/>
      </c>
      <c r="H74" s="16">
        <f>IF(E74&lt;&gt;C74,1,0)</f>
        <v/>
      </c>
      <c r="I74" s="16">
        <f>IF(F74&lt;&gt;C74,1,0)</f>
        <v/>
      </c>
    </row>
    <row r="75">
      <c r="A75" s="19" t="n">
        <v>32599</v>
      </c>
      <c r="B75" s="19" t="n">
        <v>46112</v>
      </c>
      <c r="C75" s="16" t="n">
        <v>37</v>
      </c>
      <c r="D75" s="16">
        <f>IF(OR(A75="",B75="",B75&lt;A75),"",DATEDIF(A75,B75+1,"Y")+IF(EDATE(A75,12*DATEDIF(A75,B75+1,"Y"))&lt;B75+1,1,0))</f>
        <v/>
      </c>
      <c r="E75" s="16">
        <f>ROUNDUP((B75-A75+1)/365,0)</f>
        <v/>
      </c>
      <c r="F75" s="16">
        <f>DATEDIF(A75,B75,"Y")+IF(DATEDIF(A75,B75,"YD")&gt;0,1,0)</f>
        <v/>
      </c>
      <c r="G75" s="16">
        <f>IF(D75&lt;&gt;C75,1,0)</f>
        <v/>
      </c>
      <c r="H75" s="16">
        <f>IF(E75&lt;&gt;C75,1,0)</f>
        <v/>
      </c>
      <c r="I75" s="16">
        <f>IF(F75&lt;&gt;C75,1,0)</f>
        <v/>
      </c>
    </row>
    <row r="76">
      <c r="A76" s="19" t="n">
        <v>32599</v>
      </c>
      <c r="B76" s="19" t="n">
        <v>46113</v>
      </c>
      <c r="C76" s="16" t="n">
        <v>38</v>
      </c>
      <c r="D76" s="16">
        <f>IF(OR(A76="",B76="",B76&lt;A76),"",DATEDIF(A76,B76+1,"Y")+IF(EDATE(A76,12*DATEDIF(A76,B76+1,"Y"))&lt;B76+1,1,0))</f>
        <v/>
      </c>
      <c r="E76" s="16">
        <f>ROUNDUP((B76-A76+1)/365,0)</f>
        <v/>
      </c>
      <c r="F76" s="16">
        <f>DATEDIF(A76,B76,"Y")+IF(DATEDIF(A76,B76,"YD")&gt;0,1,0)</f>
        <v/>
      </c>
      <c r="G76" s="16">
        <f>IF(D76&lt;&gt;C76,1,0)</f>
        <v/>
      </c>
      <c r="H76" s="16">
        <f>IF(E76&lt;&gt;C76,1,0)</f>
        <v/>
      </c>
      <c r="I76" s="16">
        <f>IF(F76&lt;&gt;C76,1,0)</f>
        <v/>
      </c>
    </row>
    <row r="77">
      <c r="A77" s="19" t="n">
        <v>32234</v>
      </c>
      <c r="B77" s="19" t="n">
        <v>46112</v>
      </c>
      <c r="C77" s="16" t="n">
        <v>38</v>
      </c>
      <c r="D77" s="16">
        <f>IF(OR(A77="",B77="",B77&lt;A77),"",DATEDIF(A77,B77+1,"Y")+IF(EDATE(A77,12*DATEDIF(A77,B77+1,"Y"))&lt;B77+1,1,0))</f>
        <v/>
      </c>
      <c r="E77" s="16">
        <f>ROUNDUP((B77-A77+1)/365,0)</f>
        <v/>
      </c>
      <c r="F77" s="16">
        <f>DATEDIF(A77,B77,"Y")+IF(DATEDIF(A77,B77,"YD")&gt;0,1,0)</f>
        <v/>
      </c>
      <c r="G77" s="16">
        <f>IF(D77&lt;&gt;C77,1,0)</f>
        <v/>
      </c>
      <c r="H77" s="16">
        <f>IF(E77&lt;&gt;C77,1,0)</f>
        <v/>
      </c>
      <c r="I77" s="16">
        <f>IF(F77&lt;&gt;C77,1,0)</f>
        <v/>
      </c>
    </row>
    <row r="78">
      <c r="A78" s="19" t="n">
        <v>32234</v>
      </c>
      <c r="B78" s="19" t="n">
        <v>46113</v>
      </c>
      <c r="C78" s="16" t="n">
        <v>39</v>
      </c>
      <c r="D78" s="16">
        <f>IF(OR(A78="",B78="",B78&lt;A78),"",DATEDIF(A78,B78+1,"Y")+IF(EDATE(A78,12*DATEDIF(A78,B78+1,"Y"))&lt;B78+1,1,0))</f>
        <v/>
      </c>
      <c r="E78" s="16">
        <f>ROUNDUP((B78-A78+1)/365,0)</f>
        <v/>
      </c>
      <c r="F78" s="16">
        <f>DATEDIF(A78,B78,"Y")+IF(DATEDIF(A78,B78,"YD")&gt;0,1,0)</f>
        <v/>
      </c>
      <c r="G78" s="16">
        <f>IF(D78&lt;&gt;C78,1,0)</f>
        <v/>
      </c>
      <c r="H78" s="16">
        <f>IF(E78&lt;&gt;C78,1,0)</f>
        <v/>
      </c>
      <c r="I78" s="16">
        <f>IF(F78&lt;&gt;C78,1,0)</f>
        <v/>
      </c>
    </row>
    <row r="79">
      <c r="A79" s="19" t="n">
        <v>31868</v>
      </c>
      <c r="B79" s="19" t="n">
        <v>46112</v>
      </c>
      <c r="C79" s="16" t="n">
        <v>39</v>
      </c>
      <c r="D79" s="16">
        <f>IF(OR(A79="",B79="",B79&lt;A79),"",DATEDIF(A79,B79+1,"Y")+IF(EDATE(A79,12*DATEDIF(A79,B79+1,"Y"))&lt;B79+1,1,0))</f>
        <v/>
      </c>
      <c r="E79" s="16">
        <f>ROUNDUP((B79-A79+1)/365,0)</f>
        <v/>
      </c>
      <c r="F79" s="16">
        <f>DATEDIF(A79,B79,"Y")+IF(DATEDIF(A79,B79,"YD")&gt;0,1,0)</f>
        <v/>
      </c>
      <c r="G79" s="16">
        <f>IF(D79&lt;&gt;C79,1,0)</f>
        <v/>
      </c>
      <c r="H79" s="16">
        <f>IF(E79&lt;&gt;C79,1,0)</f>
        <v/>
      </c>
      <c r="I79" s="16">
        <f>IF(F79&lt;&gt;C79,1,0)</f>
        <v/>
      </c>
    </row>
    <row r="80">
      <c r="A80" s="19" t="n">
        <v>31868</v>
      </c>
      <c r="B80" s="19" t="n">
        <v>46113</v>
      </c>
      <c r="C80" s="16" t="n">
        <v>40</v>
      </c>
      <c r="D80" s="16">
        <f>IF(OR(A80="",B80="",B80&lt;A80),"",DATEDIF(A80,B80+1,"Y")+IF(EDATE(A80,12*DATEDIF(A80,B80+1,"Y"))&lt;B80+1,1,0))</f>
        <v/>
      </c>
      <c r="E80" s="16">
        <f>ROUNDUP((B80-A80+1)/365,0)</f>
        <v/>
      </c>
      <c r="F80" s="16">
        <f>DATEDIF(A80,B80,"Y")+IF(DATEDIF(A80,B80,"YD")&gt;0,1,0)</f>
        <v/>
      </c>
      <c r="G80" s="16">
        <f>IF(D80&lt;&gt;C80,1,0)</f>
        <v/>
      </c>
      <c r="H80" s="16">
        <f>IF(E80&lt;&gt;C80,1,0)</f>
        <v/>
      </c>
      <c r="I80" s="16">
        <f>IF(F80&lt;&gt;C80,1,0)</f>
        <v/>
      </c>
    </row>
    <row r="81">
      <c r="A81" s="19" t="n">
        <v>31503</v>
      </c>
      <c r="B81" s="19" t="n">
        <v>46112</v>
      </c>
      <c r="C81" s="16" t="n">
        <v>40</v>
      </c>
      <c r="D81" s="16">
        <f>IF(OR(A81="",B81="",B81&lt;A81),"",DATEDIF(A81,B81+1,"Y")+IF(EDATE(A81,12*DATEDIF(A81,B81+1,"Y"))&lt;B81+1,1,0))</f>
        <v/>
      </c>
      <c r="E81" s="16">
        <f>ROUNDUP((B81-A81+1)/365,0)</f>
        <v/>
      </c>
      <c r="F81" s="16">
        <f>DATEDIF(A81,B81,"Y")+IF(DATEDIF(A81,B81,"YD")&gt;0,1,0)</f>
        <v/>
      </c>
      <c r="G81" s="16">
        <f>IF(D81&lt;&gt;C81,1,0)</f>
        <v/>
      </c>
      <c r="H81" s="16">
        <f>IF(E81&lt;&gt;C81,1,0)</f>
        <v/>
      </c>
      <c r="I81" s="16">
        <f>IF(F81&lt;&gt;C81,1,0)</f>
        <v/>
      </c>
    </row>
    <row r="82">
      <c r="A82" s="19" t="n">
        <v>31503</v>
      </c>
      <c r="B82" s="19" t="n">
        <v>46113</v>
      </c>
      <c r="C82" s="16" t="n">
        <v>41</v>
      </c>
      <c r="D82" s="16">
        <f>IF(OR(A82="",B82="",B82&lt;A82),"",DATEDIF(A82,B82+1,"Y")+IF(EDATE(A82,12*DATEDIF(A82,B82+1,"Y"))&lt;B82+1,1,0))</f>
        <v/>
      </c>
      <c r="E82" s="16">
        <f>ROUNDUP((B82-A82+1)/365,0)</f>
        <v/>
      </c>
      <c r="F82" s="16">
        <f>DATEDIF(A82,B82,"Y")+IF(DATEDIF(A82,B82,"YD")&gt;0,1,0)</f>
        <v/>
      </c>
      <c r="G82" s="16">
        <f>IF(D82&lt;&gt;C82,1,0)</f>
        <v/>
      </c>
      <c r="H82" s="16">
        <f>IF(E82&lt;&gt;C82,1,0)</f>
        <v/>
      </c>
      <c r="I82" s="16">
        <f>IF(F82&lt;&gt;C82,1,0)</f>
        <v/>
      </c>
    </row>
    <row r="83">
      <c r="A83" s="19" t="n">
        <v>45816</v>
      </c>
      <c r="B83" s="19" t="n">
        <v>46180</v>
      </c>
      <c r="C83" s="16" t="n">
        <v>1</v>
      </c>
      <c r="D83" s="16">
        <f>IF(OR(A83="",B83="",B83&lt;A83),"",DATEDIF(A83,B83+1,"Y")+IF(EDATE(A83,12*DATEDIF(A83,B83+1,"Y"))&lt;B83+1,1,0))</f>
        <v/>
      </c>
      <c r="E83" s="16">
        <f>ROUNDUP((B83-A83+1)/365,0)</f>
        <v/>
      </c>
      <c r="F83" s="16">
        <f>DATEDIF(A83,B83,"Y")+IF(DATEDIF(A83,B83,"YD")&gt;0,1,0)</f>
        <v/>
      </c>
      <c r="G83" s="16">
        <f>IF(D83&lt;&gt;C83,1,0)</f>
        <v/>
      </c>
      <c r="H83" s="16">
        <f>IF(E83&lt;&gt;C83,1,0)</f>
        <v/>
      </c>
      <c r="I83" s="16">
        <f>IF(F83&lt;&gt;C83,1,0)</f>
        <v/>
      </c>
    </row>
    <row r="84">
      <c r="A84" s="19" t="n">
        <v>45816</v>
      </c>
      <c r="B84" s="19" t="n">
        <v>46181</v>
      </c>
      <c r="C84" s="16" t="n">
        <v>2</v>
      </c>
      <c r="D84" s="16">
        <f>IF(OR(A84="",B84="",B84&lt;A84),"",DATEDIF(A84,B84+1,"Y")+IF(EDATE(A84,12*DATEDIF(A84,B84+1,"Y"))&lt;B84+1,1,0))</f>
        <v/>
      </c>
      <c r="E84" s="16">
        <f>ROUNDUP((B84-A84+1)/365,0)</f>
        <v/>
      </c>
      <c r="F84" s="16">
        <f>DATEDIF(A84,B84,"Y")+IF(DATEDIF(A84,B84,"YD")&gt;0,1,0)</f>
        <v/>
      </c>
      <c r="G84" s="16">
        <f>IF(D84&lt;&gt;C84,1,0)</f>
        <v/>
      </c>
      <c r="H84" s="16">
        <f>IF(E84&lt;&gt;C84,1,0)</f>
        <v/>
      </c>
      <c r="I84" s="16">
        <f>IF(F84&lt;&gt;C84,1,0)</f>
        <v/>
      </c>
    </row>
    <row r="85">
      <c r="A85" s="19" t="n">
        <v>45816</v>
      </c>
      <c r="B85" s="19" t="n">
        <v>46281</v>
      </c>
      <c r="C85" s="16" t="n">
        <v>2</v>
      </c>
      <c r="D85" s="16">
        <f>IF(OR(A85="",B85="",B85&lt;A85),"",DATEDIF(A85,B85+1,"Y")+IF(EDATE(A85,12*DATEDIF(A85,B85+1,"Y"))&lt;B85+1,1,0))</f>
        <v/>
      </c>
      <c r="E85" s="16">
        <f>ROUNDUP((B85-A85+1)/365,0)</f>
        <v/>
      </c>
      <c r="F85" s="16">
        <f>DATEDIF(A85,B85,"Y")+IF(DATEDIF(A85,B85,"YD")&gt;0,1,0)</f>
        <v/>
      </c>
      <c r="G85" s="16">
        <f>IF(D85&lt;&gt;C85,1,0)</f>
        <v/>
      </c>
      <c r="H85" s="16">
        <f>IF(E85&lt;&gt;C85,1,0)</f>
        <v/>
      </c>
      <c r="I85" s="16">
        <f>IF(F85&lt;&gt;C85,1,0)</f>
        <v/>
      </c>
    </row>
    <row r="86">
      <c r="A86" s="19" t="n">
        <v>45611</v>
      </c>
      <c r="B86" s="19" t="n">
        <v>46340</v>
      </c>
      <c r="C86" s="16" t="n">
        <v>2</v>
      </c>
      <c r="D86" s="16">
        <f>IF(OR(A86="",B86="",B86&lt;A86),"",DATEDIF(A86,B86+1,"Y")+IF(EDATE(A86,12*DATEDIF(A86,B86+1,"Y"))&lt;B86+1,1,0))</f>
        <v/>
      </c>
      <c r="E86" s="16">
        <f>ROUNDUP((B86-A86+1)/365,0)</f>
        <v/>
      </c>
      <c r="F86" s="16">
        <f>DATEDIF(A86,B86,"Y")+IF(DATEDIF(A86,B86,"YD")&gt;0,1,0)</f>
        <v/>
      </c>
      <c r="G86" s="16">
        <f>IF(D86&lt;&gt;C86,1,0)</f>
        <v/>
      </c>
      <c r="H86" s="16">
        <f>IF(E86&lt;&gt;C86,1,0)</f>
        <v/>
      </c>
      <c r="I86" s="16">
        <f>IF(F86&lt;&gt;C86,1,0)</f>
        <v/>
      </c>
    </row>
    <row r="87">
      <c r="A87" s="19" t="n">
        <v>45611</v>
      </c>
      <c r="B87" s="19" t="n">
        <v>46341</v>
      </c>
      <c r="C87" s="16" t="n">
        <v>3</v>
      </c>
      <c r="D87" s="16">
        <f>IF(OR(A87="",B87="",B87&lt;A87),"",DATEDIF(A87,B87+1,"Y")+IF(EDATE(A87,12*DATEDIF(A87,B87+1,"Y"))&lt;B87+1,1,0))</f>
        <v/>
      </c>
      <c r="E87" s="16">
        <f>ROUNDUP((B87-A87+1)/365,0)</f>
        <v/>
      </c>
      <c r="F87" s="16">
        <f>DATEDIF(A87,B87,"Y")+IF(DATEDIF(A87,B87,"YD")&gt;0,1,0)</f>
        <v/>
      </c>
      <c r="G87" s="16">
        <f>IF(D87&lt;&gt;C87,1,0)</f>
        <v/>
      </c>
      <c r="H87" s="16">
        <f>IF(E87&lt;&gt;C87,1,0)</f>
        <v/>
      </c>
      <c r="I87" s="16">
        <f>IF(F87&lt;&gt;C87,1,0)</f>
        <v/>
      </c>
    </row>
    <row r="88">
      <c r="A88" s="19" t="n">
        <v>45611</v>
      </c>
      <c r="B88" s="19" t="n">
        <v>46441</v>
      </c>
      <c r="C88" s="16" t="n">
        <v>3</v>
      </c>
      <c r="D88" s="16">
        <f>IF(OR(A88="",B88="",B88&lt;A88),"",DATEDIF(A88,B88+1,"Y")+IF(EDATE(A88,12*DATEDIF(A88,B88+1,"Y"))&lt;B88+1,1,0))</f>
        <v/>
      </c>
      <c r="E88" s="16">
        <f>ROUNDUP((B88-A88+1)/365,0)</f>
        <v/>
      </c>
      <c r="F88" s="16">
        <f>DATEDIF(A88,B88,"Y")+IF(DATEDIF(A88,B88,"YD")&gt;0,1,0)</f>
        <v/>
      </c>
      <c r="G88" s="16">
        <f>IF(D88&lt;&gt;C88,1,0)</f>
        <v/>
      </c>
      <c r="H88" s="16">
        <f>IF(E88&lt;&gt;C88,1,0)</f>
        <v/>
      </c>
      <c r="I88" s="16">
        <f>IF(F88&lt;&gt;C88,1,0)</f>
        <v/>
      </c>
    </row>
    <row r="89">
      <c r="A89" s="19" t="n">
        <v>45038</v>
      </c>
      <c r="B89" s="19" t="n">
        <v>46133</v>
      </c>
      <c r="C89" s="16" t="n">
        <v>3</v>
      </c>
      <c r="D89" s="16">
        <f>IF(OR(A89="",B89="",B89&lt;A89),"",DATEDIF(A89,B89+1,"Y")+IF(EDATE(A89,12*DATEDIF(A89,B89+1,"Y"))&lt;B89+1,1,0))</f>
        <v/>
      </c>
      <c r="E89" s="16">
        <f>ROUNDUP((B89-A89+1)/365,0)</f>
        <v/>
      </c>
      <c r="F89" s="16">
        <f>DATEDIF(A89,B89,"Y")+IF(DATEDIF(A89,B89,"YD")&gt;0,1,0)</f>
        <v/>
      </c>
      <c r="G89" s="16">
        <f>IF(D89&lt;&gt;C89,1,0)</f>
        <v/>
      </c>
      <c r="H89" s="16">
        <f>IF(E89&lt;&gt;C89,1,0)</f>
        <v/>
      </c>
      <c r="I89" s="16">
        <f>IF(F89&lt;&gt;C89,1,0)</f>
        <v/>
      </c>
    </row>
    <row r="90">
      <c r="A90" s="19" t="n">
        <v>45038</v>
      </c>
      <c r="B90" s="19" t="n">
        <v>46134</v>
      </c>
      <c r="C90" s="16" t="n">
        <v>4</v>
      </c>
      <c r="D90" s="16">
        <f>IF(OR(A90="",B90="",B90&lt;A90),"",DATEDIF(A90,B90+1,"Y")+IF(EDATE(A90,12*DATEDIF(A90,B90+1,"Y"))&lt;B90+1,1,0))</f>
        <v/>
      </c>
      <c r="E90" s="16">
        <f>ROUNDUP((B90-A90+1)/365,0)</f>
        <v/>
      </c>
      <c r="F90" s="16">
        <f>DATEDIF(A90,B90,"Y")+IF(DATEDIF(A90,B90,"YD")&gt;0,1,0)</f>
        <v/>
      </c>
      <c r="G90" s="16">
        <f>IF(D90&lt;&gt;C90,1,0)</f>
        <v/>
      </c>
      <c r="H90" s="16">
        <f>IF(E90&lt;&gt;C90,1,0)</f>
        <v/>
      </c>
      <c r="I90" s="16">
        <f>IF(F90&lt;&gt;C90,1,0)</f>
        <v/>
      </c>
    </row>
    <row r="91">
      <c r="A91" s="19" t="n">
        <v>45038</v>
      </c>
      <c r="B91" s="19" t="n">
        <v>46234</v>
      </c>
      <c r="C91" s="16" t="n">
        <v>4</v>
      </c>
      <c r="D91" s="16">
        <f>IF(OR(A91="",B91="",B91&lt;A91),"",DATEDIF(A91,B91+1,"Y")+IF(EDATE(A91,12*DATEDIF(A91,B91+1,"Y"))&lt;B91+1,1,0))</f>
        <v/>
      </c>
      <c r="E91" s="16">
        <f>ROUNDUP((B91-A91+1)/365,0)</f>
        <v/>
      </c>
      <c r="F91" s="16">
        <f>DATEDIF(A91,B91,"Y")+IF(DATEDIF(A91,B91,"YD")&gt;0,1,0)</f>
        <v/>
      </c>
      <c r="G91" s="16">
        <f>IF(D91&lt;&gt;C91,1,0)</f>
        <v/>
      </c>
      <c r="H91" s="16">
        <f>IF(E91&lt;&gt;C91,1,0)</f>
        <v/>
      </c>
      <c r="I91" s="16">
        <f>IF(F91&lt;&gt;C91,1,0)</f>
        <v/>
      </c>
    </row>
    <row r="92">
      <c r="A92" s="19" t="n">
        <v>44805</v>
      </c>
      <c r="B92" s="19" t="n">
        <v>46265</v>
      </c>
      <c r="C92" s="16" t="n">
        <v>4</v>
      </c>
      <c r="D92" s="16">
        <f>IF(OR(A92="",B92="",B92&lt;A92),"",DATEDIF(A92,B92+1,"Y")+IF(EDATE(A92,12*DATEDIF(A92,B92+1,"Y"))&lt;B92+1,1,0))</f>
        <v/>
      </c>
      <c r="E92" s="16">
        <f>ROUNDUP((B92-A92+1)/365,0)</f>
        <v/>
      </c>
      <c r="F92" s="16">
        <f>DATEDIF(A92,B92,"Y")+IF(DATEDIF(A92,B92,"YD")&gt;0,1,0)</f>
        <v/>
      </c>
      <c r="G92" s="16">
        <f>IF(D92&lt;&gt;C92,1,0)</f>
        <v/>
      </c>
      <c r="H92" s="16">
        <f>IF(E92&lt;&gt;C92,1,0)</f>
        <v/>
      </c>
      <c r="I92" s="16">
        <f>IF(F92&lt;&gt;C92,1,0)</f>
        <v/>
      </c>
    </row>
    <row r="93">
      <c r="A93" s="19" t="n">
        <v>44805</v>
      </c>
      <c r="B93" s="19" t="n">
        <v>46266</v>
      </c>
      <c r="C93" s="16" t="n">
        <v>5</v>
      </c>
      <c r="D93" s="16">
        <f>IF(OR(A93="",B93="",B93&lt;A93),"",DATEDIF(A93,B93+1,"Y")+IF(EDATE(A93,12*DATEDIF(A93,B93+1,"Y"))&lt;B93+1,1,0))</f>
        <v/>
      </c>
      <c r="E93" s="16">
        <f>ROUNDUP((B93-A93+1)/365,0)</f>
        <v/>
      </c>
      <c r="F93" s="16">
        <f>DATEDIF(A93,B93,"Y")+IF(DATEDIF(A93,B93,"YD")&gt;0,1,0)</f>
        <v/>
      </c>
      <c r="G93" s="16">
        <f>IF(D93&lt;&gt;C93,1,0)</f>
        <v/>
      </c>
      <c r="H93" s="16">
        <f>IF(E93&lt;&gt;C93,1,0)</f>
        <v/>
      </c>
      <c r="I93" s="16">
        <f>IF(F93&lt;&gt;C93,1,0)</f>
        <v/>
      </c>
    </row>
    <row r="94">
      <c r="A94" s="19" t="n">
        <v>44805</v>
      </c>
      <c r="B94" s="19" t="n">
        <v>46366</v>
      </c>
      <c r="C94" s="16" t="n">
        <v>5</v>
      </c>
      <c r="D94" s="16">
        <f>IF(OR(A94="",B94="",B94&lt;A94),"",DATEDIF(A94,B94+1,"Y")+IF(EDATE(A94,12*DATEDIF(A94,B94+1,"Y"))&lt;B94+1,1,0))</f>
        <v/>
      </c>
      <c r="E94" s="16">
        <f>ROUNDUP((B94-A94+1)/365,0)</f>
        <v/>
      </c>
      <c r="F94" s="16">
        <f>DATEDIF(A94,B94,"Y")+IF(DATEDIF(A94,B94,"YD")&gt;0,1,0)</f>
        <v/>
      </c>
      <c r="G94" s="16">
        <f>IF(D94&lt;&gt;C94,1,0)</f>
        <v/>
      </c>
      <c r="H94" s="16">
        <f>IF(E94&lt;&gt;C94,1,0)</f>
        <v/>
      </c>
      <c r="I94" s="16">
        <f>IF(F94&lt;&gt;C94,1,0)</f>
        <v/>
      </c>
    </row>
    <row r="95">
      <c r="A95" s="19" t="n">
        <v>44235</v>
      </c>
      <c r="B95" s="19" t="n">
        <v>46060</v>
      </c>
      <c r="C95" s="16" t="n">
        <v>5</v>
      </c>
      <c r="D95" s="16">
        <f>IF(OR(A95="",B95="",B95&lt;A95),"",DATEDIF(A95,B95+1,"Y")+IF(EDATE(A95,12*DATEDIF(A95,B95+1,"Y"))&lt;B95+1,1,0))</f>
        <v/>
      </c>
      <c r="E95" s="16">
        <f>ROUNDUP((B95-A95+1)/365,0)</f>
        <v/>
      </c>
      <c r="F95" s="16">
        <f>DATEDIF(A95,B95,"Y")+IF(DATEDIF(A95,B95,"YD")&gt;0,1,0)</f>
        <v/>
      </c>
      <c r="G95" s="16">
        <f>IF(D95&lt;&gt;C95,1,0)</f>
        <v/>
      </c>
      <c r="H95" s="16">
        <f>IF(E95&lt;&gt;C95,1,0)</f>
        <v/>
      </c>
      <c r="I95" s="16">
        <f>IF(F95&lt;&gt;C95,1,0)</f>
        <v/>
      </c>
    </row>
    <row r="96">
      <c r="A96" s="19" t="n">
        <v>44235</v>
      </c>
      <c r="B96" s="19" t="n">
        <v>46061</v>
      </c>
      <c r="C96" s="16" t="n">
        <v>6</v>
      </c>
      <c r="D96" s="16">
        <f>IF(OR(A96="",B96="",B96&lt;A96),"",DATEDIF(A96,B96+1,"Y")+IF(EDATE(A96,12*DATEDIF(A96,B96+1,"Y"))&lt;B96+1,1,0))</f>
        <v/>
      </c>
      <c r="E96" s="16">
        <f>ROUNDUP((B96-A96+1)/365,0)</f>
        <v/>
      </c>
      <c r="F96" s="16">
        <f>DATEDIF(A96,B96,"Y")+IF(DATEDIF(A96,B96,"YD")&gt;0,1,0)</f>
        <v/>
      </c>
      <c r="G96" s="16">
        <f>IF(D96&lt;&gt;C96,1,0)</f>
        <v/>
      </c>
      <c r="H96" s="16">
        <f>IF(E96&lt;&gt;C96,1,0)</f>
        <v/>
      </c>
      <c r="I96" s="16">
        <f>IF(F96&lt;&gt;C96,1,0)</f>
        <v/>
      </c>
    </row>
    <row r="97">
      <c r="A97" s="19" t="n">
        <v>44235</v>
      </c>
      <c r="B97" s="19" t="n">
        <v>46161</v>
      </c>
      <c r="C97" s="16" t="n">
        <v>6</v>
      </c>
      <c r="D97" s="16">
        <f>IF(OR(A97="",B97="",B97&lt;A97),"",DATEDIF(A97,B97+1,"Y")+IF(EDATE(A97,12*DATEDIF(A97,B97+1,"Y"))&lt;B97+1,1,0))</f>
        <v/>
      </c>
      <c r="E97" s="16">
        <f>ROUNDUP((B97-A97+1)/365,0)</f>
        <v/>
      </c>
      <c r="F97" s="16">
        <f>DATEDIF(A97,B97,"Y")+IF(DATEDIF(A97,B97,"YD")&gt;0,1,0)</f>
        <v/>
      </c>
      <c r="G97" s="16">
        <f>IF(D97&lt;&gt;C97,1,0)</f>
        <v/>
      </c>
      <c r="H97" s="16">
        <f>IF(E97&lt;&gt;C97,1,0)</f>
        <v/>
      </c>
      <c r="I97" s="16">
        <f>IF(F97&lt;&gt;C97,1,0)</f>
        <v/>
      </c>
    </row>
    <row r="98">
      <c r="A98" s="19" t="n">
        <v>44027</v>
      </c>
      <c r="B98" s="19" t="n">
        <v>46217</v>
      </c>
      <c r="C98" s="16" t="n">
        <v>6</v>
      </c>
      <c r="D98" s="16">
        <f>IF(OR(A98="",B98="",B98&lt;A98),"",DATEDIF(A98,B98+1,"Y")+IF(EDATE(A98,12*DATEDIF(A98,B98+1,"Y"))&lt;B98+1,1,0))</f>
        <v/>
      </c>
      <c r="E98" s="16">
        <f>ROUNDUP((B98-A98+1)/365,0)</f>
        <v/>
      </c>
      <c r="F98" s="16">
        <f>DATEDIF(A98,B98,"Y")+IF(DATEDIF(A98,B98,"YD")&gt;0,1,0)</f>
        <v/>
      </c>
      <c r="G98" s="16">
        <f>IF(D98&lt;&gt;C98,1,0)</f>
        <v/>
      </c>
      <c r="H98" s="16">
        <f>IF(E98&lt;&gt;C98,1,0)</f>
        <v/>
      </c>
      <c r="I98" s="16">
        <f>IF(F98&lt;&gt;C98,1,0)</f>
        <v/>
      </c>
    </row>
    <row r="99">
      <c r="A99" s="19" t="n">
        <v>44027</v>
      </c>
      <c r="B99" s="19" t="n">
        <v>46218</v>
      </c>
      <c r="C99" s="16" t="n">
        <v>7</v>
      </c>
      <c r="D99" s="16">
        <f>IF(OR(A99="",B99="",B99&lt;A99),"",DATEDIF(A99,B99+1,"Y")+IF(EDATE(A99,12*DATEDIF(A99,B99+1,"Y"))&lt;B99+1,1,0))</f>
        <v/>
      </c>
      <c r="E99" s="16">
        <f>ROUNDUP((B99-A99+1)/365,0)</f>
        <v/>
      </c>
      <c r="F99" s="16">
        <f>DATEDIF(A99,B99,"Y")+IF(DATEDIF(A99,B99,"YD")&gt;0,1,0)</f>
        <v/>
      </c>
      <c r="G99" s="16">
        <f>IF(D99&lt;&gt;C99,1,0)</f>
        <v/>
      </c>
      <c r="H99" s="16">
        <f>IF(E99&lt;&gt;C99,1,0)</f>
        <v/>
      </c>
      <c r="I99" s="16">
        <f>IF(F99&lt;&gt;C99,1,0)</f>
        <v/>
      </c>
    </row>
    <row r="100">
      <c r="A100" s="19" t="n">
        <v>44027</v>
      </c>
      <c r="B100" s="19" t="n">
        <v>46318</v>
      </c>
      <c r="C100" s="16" t="n">
        <v>7</v>
      </c>
      <c r="D100" s="16">
        <f>IF(OR(A100="",B100="",B100&lt;A100),"",DATEDIF(A100,B100+1,"Y")+IF(EDATE(A100,12*DATEDIF(A100,B100+1,"Y"))&lt;B100+1,1,0))</f>
        <v/>
      </c>
      <c r="E100" s="16">
        <f>ROUNDUP((B100-A100+1)/365,0)</f>
        <v/>
      </c>
      <c r="F100" s="16">
        <f>DATEDIF(A100,B100,"Y")+IF(DATEDIF(A100,B100,"YD")&gt;0,1,0)</f>
        <v/>
      </c>
      <c r="G100" s="16">
        <f>IF(D100&lt;&gt;C100,1,0)</f>
        <v/>
      </c>
      <c r="H100" s="16">
        <f>IF(E100&lt;&gt;C100,1,0)</f>
        <v/>
      </c>
      <c r="I100" s="16">
        <f>IF(F100&lt;&gt;C100,1,0)</f>
        <v/>
      </c>
    </row>
    <row r="101">
      <c r="A101" s="19" t="n">
        <v>43821</v>
      </c>
      <c r="B101" s="19" t="n">
        <v>46377</v>
      </c>
      <c r="C101" s="16" t="n">
        <v>7</v>
      </c>
      <c r="D101" s="16">
        <f>IF(OR(A101="",B101="",B101&lt;A101),"",DATEDIF(A101,B101+1,"Y")+IF(EDATE(A101,12*DATEDIF(A101,B101+1,"Y"))&lt;B101+1,1,0))</f>
        <v/>
      </c>
      <c r="E101" s="16">
        <f>ROUNDUP((B101-A101+1)/365,0)</f>
        <v/>
      </c>
      <c r="F101" s="16">
        <f>DATEDIF(A101,B101,"Y")+IF(DATEDIF(A101,B101,"YD")&gt;0,1,0)</f>
        <v/>
      </c>
      <c r="G101" s="16">
        <f>IF(D101&lt;&gt;C101,1,0)</f>
        <v/>
      </c>
      <c r="H101" s="16">
        <f>IF(E101&lt;&gt;C101,1,0)</f>
        <v/>
      </c>
      <c r="I101" s="16">
        <f>IF(F101&lt;&gt;C101,1,0)</f>
        <v/>
      </c>
    </row>
    <row r="102">
      <c r="A102" s="19" t="n">
        <v>43821</v>
      </c>
      <c r="B102" s="19" t="n">
        <v>46378</v>
      </c>
      <c r="C102" s="16" t="n">
        <v>8</v>
      </c>
      <c r="D102" s="16">
        <f>IF(OR(A102="",B102="",B102&lt;A102),"",DATEDIF(A102,B102+1,"Y")+IF(EDATE(A102,12*DATEDIF(A102,B102+1,"Y"))&lt;B102+1,1,0))</f>
        <v/>
      </c>
      <c r="E102" s="16">
        <f>ROUNDUP((B102-A102+1)/365,0)</f>
        <v/>
      </c>
      <c r="F102" s="16">
        <f>DATEDIF(A102,B102,"Y")+IF(DATEDIF(A102,B102,"YD")&gt;0,1,0)</f>
        <v/>
      </c>
      <c r="G102" s="16">
        <f>IF(D102&lt;&gt;C102,1,0)</f>
        <v/>
      </c>
      <c r="H102" s="16">
        <f>IF(E102&lt;&gt;C102,1,0)</f>
        <v/>
      </c>
      <c r="I102" s="16">
        <f>IF(F102&lt;&gt;C102,1,0)</f>
        <v/>
      </c>
    </row>
    <row r="103">
      <c r="A103" s="19" t="n">
        <v>43821</v>
      </c>
      <c r="B103" s="19" t="n">
        <v>46478</v>
      </c>
      <c r="C103" s="16" t="n">
        <v>8</v>
      </c>
      <c r="D103" s="16">
        <f>IF(OR(A103="",B103="",B103&lt;A103),"",DATEDIF(A103,B103+1,"Y")+IF(EDATE(A103,12*DATEDIF(A103,B103+1,"Y"))&lt;B103+1,1,0))</f>
        <v/>
      </c>
      <c r="E103" s="16">
        <f>ROUNDUP((B103-A103+1)/365,0)</f>
        <v/>
      </c>
      <c r="F103" s="16">
        <f>DATEDIF(A103,B103,"Y")+IF(DATEDIF(A103,B103,"YD")&gt;0,1,0)</f>
        <v/>
      </c>
      <c r="G103" s="16">
        <f>IF(D103&lt;&gt;C103,1,0)</f>
        <v/>
      </c>
      <c r="H103" s="16">
        <f>IF(E103&lt;&gt;C103,1,0)</f>
        <v/>
      </c>
      <c r="I103" s="16">
        <f>IF(F103&lt;&gt;C103,1,0)</f>
        <v/>
      </c>
    </row>
    <row r="104">
      <c r="A104" s="19" t="n">
        <v>43221</v>
      </c>
      <c r="B104" s="19" t="n">
        <v>46142</v>
      </c>
      <c r="C104" s="16" t="n">
        <v>8</v>
      </c>
      <c r="D104" s="16">
        <f>IF(OR(A104="",B104="",B104&lt;A104),"",DATEDIF(A104,B104+1,"Y")+IF(EDATE(A104,12*DATEDIF(A104,B104+1,"Y"))&lt;B104+1,1,0))</f>
        <v/>
      </c>
      <c r="E104" s="16">
        <f>ROUNDUP((B104-A104+1)/365,0)</f>
        <v/>
      </c>
      <c r="F104" s="16">
        <f>DATEDIF(A104,B104,"Y")+IF(DATEDIF(A104,B104,"YD")&gt;0,1,0)</f>
        <v/>
      </c>
      <c r="G104" s="16">
        <f>IF(D104&lt;&gt;C104,1,0)</f>
        <v/>
      </c>
      <c r="H104" s="16">
        <f>IF(E104&lt;&gt;C104,1,0)</f>
        <v/>
      </c>
      <c r="I104" s="16">
        <f>IF(F104&lt;&gt;C104,1,0)</f>
        <v/>
      </c>
    </row>
    <row r="105">
      <c r="A105" s="19" t="n">
        <v>43221</v>
      </c>
      <c r="B105" s="19" t="n">
        <v>46143</v>
      </c>
      <c r="C105" s="16" t="n">
        <v>9</v>
      </c>
      <c r="D105" s="16">
        <f>IF(OR(A105="",B105="",B105&lt;A105),"",DATEDIF(A105,B105+1,"Y")+IF(EDATE(A105,12*DATEDIF(A105,B105+1,"Y"))&lt;B105+1,1,0))</f>
        <v/>
      </c>
      <c r="E105" s="16">
        <f>ROUNDUP((B105-A105+1)/365,0)</f>
        <v/>
      </c>
      <c r="F105" s="16">
        <f>DATEDIF(A105,B105,"Y")+IF(DATEDIF(A105,B105,"YD")&gt;0,1,0)</f>
        <v/>
      </c>
      <c r="G105" s="16">
        <f>IF(D105&lt;&gt;C105,1,0)</f>
        <v/>
      </c>
      <c r="H105" s="16">
        <f>IF(E105&lt;&gt;C105,1,0)</f>
        <v/>
      </c>
      <c r="I105" s="16">
        <f>IF(F105&lt;&gt;C105,1,0)</f>
        <v/>
      </c>
    </row>
    <row r="106">
      <c r="A106" s="19" t="n">
        <v>43221</v>
      </c>
      <c r="B106" s="19" t="n">
        <v>46243</v>
      </c>
      <c r="C106" s="16" t="n">
        <v>9</v>
      </c>
      <c r="D106" s="16">
        <f>IF(OR(A106="",B106="",B106&lt;A106),"",DATEDIF(A106,B106+1,"Y")+IF(EDATE(A106,12*DATEDIF(A106,B106+1,"Y"))&lt;B106+1,1,0))</f>
        <v/>
      </c>
      <c r="E106" s="16">
        <f>ROUNDUP((B106-A106+1)/365,0)</f>
        <v/>
      </c>
      <c r="F106" s="16">
        <f>DATEDIF(A106,B106,"Y")+IF(DATEDIF(A106,B106,"YD")&gt;0,1,0)</f>
        <v/>
      </c>
      <c r="G106" s="16">
        <f>IF(D106&lt;&gt;C106,1,0)</f>
        <v/>
      </c>
      <c r="H106" s="16">
        <f>IF(E106&lt;&gt;C106,1,0)</f>
        <v/>
      </c>
      <c r="I106" s="16">
        <f>IF(F106&lt;&gt;C106,1,0)</f>
        <v/>
      </c>
    </row>
    <row r="107">
      <c r="A107" s="19" t="n">
        <v>43016</v>
      </c>
      <c r="B107" s="19" t="n">
        <v>46302</v>
      </c>
      <c r="C107" s="16" t="n">
        <v>9</v>
      </c>
      <c r="D107" s="16">
        <f>IF(OR(A107="",B107="",B107&lt;A107),"",DATEDIF(A107,B107+1,"Y")+IF(EDATE(A107,12*DATEDIF(A107,B107+1,"Y"))&lt;B107+1,1,0))</f>
        <v/>
      </c>
      <c r="E107" s="16">
        <f>ROUNDUP((B107-A107+1)/365,0)</f>
        <v/>
      </c>
      <c r="F107" s="16">
        <f>DATEDIF(A107,B107,"Y")+IF(DATEDIF(A107,B107,"YD")&gt;0,1,0)</f>
        <v/>
      </c>
      <c r="G107" s="16">
        <f>IF(D107&lt;&gt;C107,1,0)</f>
        <v/>
      </c>
      <c r="H107" s="16">
        <f>IF(E107&lt;&gt;C107,1,0)</f>
        <v/>
      </c>
      <c r="I107" s="16">
        <f>IF(F107&lt;&gt;C107,1,0)</f>
        <v/>
      </c>
    </row>
    <row r="108">
      <c r="A108" s="19" t="n">
        <v>43016</v>
      </c>
      <c r="B108" s="19" t="n">
        <v>46303</v>
      </c>
      <c r="C108" s="16" t="n">
        <v>10</v>
      </c>
      <c r="D108" s="16">
        <f>IF(OR(A108="",B108="",B108&lt;A108),"",DATEDIF(A108,B108+1,"Y")+IF(EDATE(A108,12*DATEDIF(A108,B108+1,"Y"))&lt;B108+1,1,0))</f>
        <v/>
      </c>
      <c r="E108" s="16">
        <f>ROUNDUP((B108-A108+1)/365,0)</f>
        <v/>
      </c>
      <c r="F108" s="16">
        <f>DATEDIF(A108,B108,"Y")+IF(DATEDIF(A108,B108,"YD")&gt;0,1,0)</f>
        <v/>
      </c>
      <c r="G108" s="16">
        <f>IF(D108&lt;&gt;C108,1,0)</f>
        <v/>
      </c>
      <c r="H108" s="16">
        <f>IF(E108&lt;&gt;C108,1,0)</f>
        <v/>
      </c>
      <c r="I108" s="16">
        <f>IF(F108&lt;&gt;C108,1,0)</f>
        <v/>
      </c>
    </row>
    <row r="109">
      <c r="A109" s="19" t="n">
        <v>43016</v>
      </c>
      <c r="B109" s="19" t="n">
        <v>46403</v>
      </c>
      <c r="C109" s="16" t="n">
        <v>10</v>
      </c>
      <c r="D109" s="16">
        <f>IF(OR(A109="",B109="",B109&lt;A109),"",DATEDIF(A109,B109+1,"Y")+IF(EDATE(A109,12*DATEDIF(A109,B109+1,"Y"))&lt;B109+1,1,0))</f>
        <v/>
      </c>
      <c r="E109" s="16">
        <f>ROUNDUP((B109-A109+1)/365,0)</f>
        <v/>
      </c>
      <c r="F109" s="16">
        <f>DATEDIF(A109,B109,"Y")+IF(DATEDIF(A109,B109,"YD")&gt;0,1,0)</f>
        <v/>
      </c>
      <c r="G109" s="16">
        <f>IF(D109&lt;&gt;C109,1,0)</f>
        <v/>
      </c>
      <c r="H109" s="16">
        <f>IF(E109&lt;&gt;C109,1,0)</f>
        <v/>
      </c>
      <c r="I109" s="16">
        <f>IF(F109&lt;&gt;C109,1,0)</f>
        <v/>
      </c>
    </row>
    <row r="110">
      <c r="A110" s="19" t="n">
        <v>42444</v>
      </c>
      <c r="B110" s="19" t="n">
        <v>46095</v>
      </c>
      <c r="C110" s="16" t="n">
        <v>10</v>
      </c>
      <c r="D110" s="16">
        <f>IF(OR(A110="",B110="",B110&lt;A110),"",DATEDIF(A110,B110+1,"Y")+IF(EDATE(A110,12*DATEDIF(A110,B110+1,"Y"))&lt;B110+1,1,0))</f>
        <v/>
      </c>
      <c r="E110" s="16">
        <f>ROUNDUP((B110-A110+1)/365,0)</f>
        <v/>
      </c>
      <c r="F110" s="16">
        <f>DATEDIF(A110,B110,"Y")+IF(DATEDIF(A110,B110,"YD")&gt;0,1,0)</f>
        <v/>
      </c>
      <c r="G110" s="16">
        <f>IF(D110&lt;&gt;C110,1,0)</f>
        <v/>
      </c>
      <c r="H110" s="16">
        <f>IF(E110&lt;&gt;C110,1,0)</f>
        <v/>
      </c>
      <c r="I110" s="16">
        <f>IF(F110&lt;&gt;C110,1,0)</f>
        <v/>
      </c>
    </row>
    <row r="111">
      <c r="A111" s="19" t="n">
        <v>42444</v>
      </c>
      <c r="B111" s="19" t="n">
        <v>46096</v>
      </c>
      <c r="C111" s="16" t="n">
        <v>11</v>
      </c>
      <c r="D111" s="16">
        <f>IF(OR(A111="",B111="",B111&lt;A111),"",DATEDIF(A111,B111+1,"Y")+IF(EDATE(A111,12*DATEDIF(A111,B111+1,"Y"))&lt;B111+1,1,0))</f>
        <v/>
      </c>
      <c r="E111" s="16">
        <f>ROUNDUP((B111-A111+1)/365,0)</f>
        <v/>
      </c>
      <c r="F111" s="16">
        <f>DATEDIF(A111,B111,"Y")+IF(DATEDIF(A111,B111,"YD")&gt;0,1,0)</f>
        <v/>
      </c>
      <c r="G111" s="16">
        <f>IF(D111&lt;&gt;C111,1,0)</f>
        <v/>
      </c>
      <c r="H111" s="16">
        <f>IF(E111&lt;&gt;C111,1,0)</f>
        <v/>
      </c>
      <c r="I111" s="16">
        <f>IF(F111&lt;&gt;C111,1,0)</f>
        <v/>
      </c>
    </row>
    <row r="112">
      <c r="A112" s="19" t="n">
        <v>42444</v>
      </c>
      <c r="B112" s="19" t="n">
        <v>46196</v>
      </c>
      <c r="C112" s="16" t="n">
        <v>11</v>
      </c>
      <c r="D112" s="16">
        <f>IF(OR(A112="",B112="",B112&lt;A112),"",DATEDIF(A112,B112+1,"Y")+IF(EDATE(A112,12*DATEDIF(A112,B112+1,"Y"))&lt;B112+1,1,0))</f>
        <v/>
      </c>
      <c r="E112" s="16">
        <f>ROUNDUP((B112-A112+1)/365,0)</f>
        <v/>
      </c>
      <c r="F112" s="16">
        <f>DATEDIF(A112,B112,"Y")+IF(DATEDIF(A112,B112,"YD")&gt;0,1,0)</f>
        <v/>
      </c>
      <c r="G112" s="16">
        <f>IF(D112&lt;&gt;C112,1,0)</f>
        <v/>
      </c>
      <c r="H112" s="16">
        <f>IF(E112&lt;&gt;C112,1,0)</f>
        <v/>
      </c>
      <c r="I112" s="16">
        <f>IF(F112&lt;&gt;C112,1,0)</f>
        <v/>
      </c>
    </row>
    <row r="113">
      <c r="A113" s="19" t="n">
        <v>42238</v>
      </c>
      <c r="B113" s="19" t="n">
        <v>46255</v>
      </c>
      <c r="C113" s="16" t="n">
        <v>11</v>
      </c>
      <c r="D113" s="16">
        <f>IF(OR(A113="",B113="",B113&lt;A113),"",DATEDIF(A113,B113+1,"Y")+IF(EDATE(A113,12*DATEDIF(A113,B113+1,"Y"))&lt;B113+1,1,0))</f>
        <v/>
      </c>
      <c r="E113" s="16">
        <f>ROUNDUP((B113-A113+1)/365,0)</f>
        <v/>
      </c>
      <c r="F113" s="16">
        <f>DATEDIF(A113,B113,"Y")+IF(DATEDIF(A113,B113,"YD")&gt;0,1,0)</f>
        <v/>
      </c>
      <c r="G113" s="16">
        <f>IF(D113&lt;&gt;C113,1,0)</f>
        <v/>
      </c>
      <c r="H113" s="16">
        <f>IF(E113&lt;&gt;C113,1,0)</f>
        <v/>
      </c>
      <c r="I113" s="16">
        <f>IF(F113&lt;&gt;C113,1,0)</f>
        <v/>
      </c>
    </row>
    <row r="114">
      <c r="A114" s="19" t="n">
        <v>42238</v>
      </c>
      <c r="B114" s="19" t="n">
        <v>46256</v>
      </c>
      <c r="C114" s="16" t="n">
        <v>12</v>
      </c>
      <c r="D114" s="16">
        <f>IF(OR(A114="",B114="",B114&lt;A114),"",DATEDIF(A114,B114+1,"Y")+IF(EDATE(A114,12*DATEDIF(A114,B114+1,"Y"))&lt;B114+1,1,0))</f>
        <v/>
      </c>
      <c r="E114" s="16">
        <f>ROUNDUP((B114-A114+1)/365,0)</f>
        <v/>
      </c>
      <c r="F114" s="16">
        <f>DATEDIF(A114,B114,"Y")+IF(DATEDIF(A114,B114,"YD")&gt;0,1,0)</f>
        <v/>
      </c>
      <c r="G114" s="16">
        <f>IF(D114&lt;&gt;C114,1,0)</f>
        <v/>
      </c>
      <c r="H114" s="16">
        <f>IF(E114&lt;&gt;C114,1,0)</f>
        <v/>
      </c>
      <c r="I114" s="16">
        <f>IF(F114&lt;&gt;C114,1,0)</f>
        <v/>
      </c>
    </row>
    <row r="115">
      <c r="A115" s="19" t="n">
        <v>42238</v>
      </c>
      <c r="B115" s="19" t="n">
        <v>46356</v>
      </c>
      <c r="C115" s="16" t="n">
        <v>12</v>
      </c>
      <c r="D115" s="16">
        <f>IF(OR(A115="",B115="",B115&lt;A115),"",DATEDIF(A115,B115+1,"Y")+IF(EDATE(A115,12*DATEDIF(A115,B115+1,"Y"))&lt;B115+1,1,0))</f>
        <v/>
      </c>
      <c r="E115" s="16">
        <f>ROUNDUP((B115-A115+1)/365,0)</f>
        <v/>
      </c>
      <c r="F115" s="16">
        <f>DATEDIF(A115,B115,"Y")+IF(DATEDIF(A115,B115,"YD")&gt;0,1,0)</f>
        <v/>
      </c>
      <c r="G115" s="16">
        <f>IF(D115&lt;&gt;C115,1,0)</f>
        <v/>
      </c>
      <c r="H115" s="16">
        <f>IF(E115&lt;&gt;C115,1,0)</f>
        <v/>
      </c>
      <c r="I115" s="16">
        <f>IF(F115&lt;&gt;C115,1,0)</f>
        <v/>
      </c>
    </row>
    <row r="116">
      <c r="A116" s="19" t="n">
        <v>41640</v>
      </c>
      <c r="B116" s="19" t="n">
        <v>46022</v>
      </c>
      <c r="C116" s="16" t="n">
        <v>12</v>
      </c>
      <c r="D116" s="16">
        <f>IF(OR(A116="",B116="",B116&lt;A116),"",DATEDIF(A116,B116+1,"Y")+IF(EDATE(A116,12*DATEDIF(A116,B116+1,"Y"))&lt;B116+1,1,0))</f>
        <v/>
      </c>
      <c r="E116" s="16">
        <f>ROUNDUP((B116-A116+1)/365,0)</f>
        <v/>
      </c>
      <c r="F116" s="16">
        <f>DATEDIF(A116,B116,"Y")+IF(DATEDIF(A116,B116,"YD")&gt;0,1,0)</f>
        <v/>
      </c>
      <c r="G116" s="16">
        <f>IF(D116&lt;&gt;C116,1,0)</f>
        <v/>
      </c>
      <c r="H116" s="16">
        <f>IF(E116&lt;&gt;C116,1,0)</f>
        <v/>
      </c>
      <c r="I116" s="16">
        <f>IF(F116&lt;&gt;C116,1,0)</f>
        <v/>
      </c>
    </row>
    <row r="117">
      <c r="A117" s="19" t="n">
        <v>41640</v>
      </c>
      <c r="B117" s="19" t="n">
        <v>46023</v>
      </c>
      <c r="C117" s="16" t="n">
        <v>13</v>
      </c>
      <c r="D117" s="16">
        <f>IF(OR(A117="",B117="",B117&lt;A117),"",DATEDIF(A117,B117+1,"Y")+IF(EDATE(A117,12*DATEDIF(A117,B117+1,"Y"))&lt;B117+1,1,0))</f>
        <v/>
      </c>
      <c r="E117" s="16">
        <f>ROUNDUP((B117-A117+1)/365,0)</f>
        <v/>
      </c>
      <c r="F117" s="16">
        <f>DATEDIF(A117,B117,"Y")+IF(DATEDIF(A117,B117,"YD")&gt;0,1,0)</f>
        <v/>
      </c>
      <c r="G117" s="16">
        <f>IF(D117&lt;&gt;C117,1,0)</f>
        <v/>
      </c>
      <c r="H117" s="16">
        <f>IF(E117&lt;&gt;C117,1,0)</f>
        <v/>
      </c>
      <c r="I117" s="16">
        <f>IF(F117&lt;&gt;C117,1,0)</f>
        <v/>
      </c>
    </row>
    <row r="118">
      <c r="A118" s="19" t="n">
        <v>41640</v>
      </c>
      <c r="B118" s="19" t="n">
        <v>46123</v>
      </c>
      <c r="C118" s="16" t="n">
        <v>13</v>
      </c>
      <c r="D118" s="16">
        <f>IF(OR(A118="",B118="",B118&lt;A118),"",DATEDIF(A118,B118+1,"Y")+IF(EDATE(A118,12*DATEDIF(A118,B118+1,"Y"))&lt;B118+1,1,0))</f>
        <v/>
      </c>
      <c r="E118" s="16">
        <f>ROUNDUP((B118-A118+1)/365,0)</f>
        <v/>
      </c>
      <c r="F118" s="16">
        <f>DATEDIF(A118,B118,"Y")+IF(DATEDIF(A118,B118,"YD")&gt;0,1,0)</f>
        <v/>
      </c>
      <c r="G118" s="16">
        <f>IF(D118&lt;&gt;C118,1,0)</f>
        <v/>
      </c>
      <c r="H118" s="16">
        <f>IF(E118&lt;&gt;C118,1,0)</f>
        <v/>
      </c>
      <c r="I118" s="16">
        <f>IF(F118&lt;&gt;C118,1,0)</f>
        <v/>
      </c>
    </row>
    <row r="119">
      <c r="A119" s="19" t="n">
        <v>41433</v>
      </c>
      <c r="B119" s="19" t="n">
        <v>46180</v>
      </c>
      <c r="C119" s="16" t="n">
        <v>13</v>
      </c>
      <c r="D119" s="16">
        <f>IF(OR(A119="",B119="",B119&lt;A119),"",DATEDIF(A119,B119+1,"Y")+IF(EDATE(A119,12*DATEDIF(A119,B119+1,"Y"))&lt;B119+1,1,0))</f>
        <v/>
      </c>
      <c r="E119" s="16">
        <f>ROUNDUP((B119-A119+1)/365,0)</f>
        <v/>
      </c>
      <c r="F119" s="16">
        <f>DATEDIF(A119,B119,"Y")+IF(DATEDIF(A119,B119,"YD")&gt;0,1,0)</f>
        <v/>
      </c>
      <c r="G119" s="16">
        <f>IF(D119&lt;&gt;C119,1,0)</f>
        <v/>
      </c>
      <c r="H119" s="16">
        <f>IF(E119&lt;&gt;C119,1,0)</f>
        <v/>
      </c>
      <c r="I119" s="16">
        <f>IF(F119&lt;&gt;C119,1,0)</f>
        <v/>
      </c>
    </row>
    <row r="120">
      <c r="A120" s="19" t="n">
        <v>41433</v>
      </c>
      <c r="B120" s="19" t="n">
        <v>46181</v>
      </c>
      <c r="C120" s="16" t="n">
        <v>14</v>
      </c>
      <c r="D120" s="16">
        <f>IF(OR(A120="",B120="",B120&lt;A120),"",DATEDIF(A120,B120+1,"Y")+IF(EDATE(A120,12*DATEDIF(A120,B120+1,"Y"))&lt;B120+1,1,0))</f>
        <v/>
      </c>
      <c r="E120" s="16">
        <f>ROUNDUP((B120-A120+1)/365,0)</f>
        <v/>
      </c>
      <c r="F120" s="16">
        <f>DATEDIF(A120,B120,"Y")+IF(DATEDIF(A120,B120,"YD")&gt;0,1,0)</f>
        <v/>
      </c>
      <c r="G120" s="16">
        <f>IF(D120&lt;&gt;C120,1,0)</f>
        <v/>
      </c>
      <c r="H120" s="16">
        <f>IF(E120&lt;&gt;C120,1,0)</f>
        <v/>
      </c>
      <c r="I120" s="16">
        <f>IF(F120&lt;&gt;C120,1,0)</f>
        <v/>
      </c>
    </row>
    <row r="121">
      <c r="A121" s="19" t="n">
        <v>41433</v>
      </c>
      <c r="B121" s="19" t="n">
        <v>46281</v>
      </c>
      <c r="C121" s="16" t="n">
        <v>14</v>
      </c>
      <c r="D121" s="16">
        <f>IF(OR(A121="",B121="",B121&lt;A121),"",DATEDIF(A121,B121+1,"Y")+IF(EDATE(A121,12*DATEDIF(A121,B121+1,"Y"))&lt;B121+1,1,0))</f>
        <v/>
      </c>
      <c r="E121" s="16">
        <f>ROUNDUP((B121-A121+1)/365,0)</f>
        <v/>
      </c>
      <c r="F121" s="16">
        <f>DATEDIF(A121,B121,"Y")+IF(DATEDIF(A121,B121,"YD")&gt;0,1,0)</f>
        <v/>
      </c>
      <c r="G121" s="16">
        <f>IF(D121&lt;&gt;C121,1,0)</f>
        <v/>
      </c>
      <c r="H121" s="16">
        <f>IF(E121&lt;&gt;C121,1,0)</f>
        <v/>
      </c>
      <c r="I121" s="16">
        <f>IF(F121&lt;&gt;C121,1,0)</f>
        <v/>
      </c>
    </row>
    <row r="122">
      <c r="A122" s="19" t="n">
        <v>41228</v>
      </c>
      <c r="B122" s="19" t="n">
        <v>46340</v>
      </c>
      <c r="C122" s="16" t="n">
        <v>14</v>
      </c>
      <c r="D122" s="16">
        <f>IF(OR(A122="",B122="",B122&lt;A122),"",DATEDIF(A122,B122+1,"Y")+IF(EDATE(A122,12*DATEDIF(A122,B122+1,"Y"))&lt;B122+1,1,0))</f>
        <v/>
      </c>
      <c r="E122" s="16">
        <f>ROUNDUP((B122-A122+1)/365,0)</f>
        <v/>
      </c>
      <c r="F122" s="16">
        <f>DATEDIF(A122,B122,"Y")+IF(DATEDIF(A122,B122,"YD")&gt;0,1,0)</f>
        <v/>
      </c>
      <c r="G122" s="16">
        <f>IF(D122&lt;&gt;C122,1,0)</f>
        <v/>
      </c>
      <c r="H122" s="16">
        <f>IF(E122&lt;&gt;C122,1,0)</f>
        <v/>
      </c>
      <c r="I122" s="16">
        <f>IF(F122&lt;&gt;C122,1,0)</f>
        <v/>
      </c>
    </row>
    <row r="123">
      <c r="A123" s="19" t="n">
        <v>41228</v>
      </c>
      <c r="B123" s="19" t="n">
        <v>46341</v>
      </c>
      <c r="C123" s="16" t="n">
        <v>15</v>
      </c>
      <c r="D123" s="16">
        <f>IF(OR(A123="",B123="",B123&lt;A123),"",DATEDIF(A123,B123+1,"Y")+IF(EDATE(A123,12*DATEDIF(A123,B123+1,"Y"))&lt;B123+1,1,0))</f>
        <v/>
      </c>
      <c r="E123" s="16">
        <f>ROUNDUP((B123-A123+1)/365,0)</f>
        <v/>
      </c>
      <c r="F123" s="16">
        <f>DATEDIF(A123,B123,"Y")+IF(DATEDIF(A123,B123,"YD")&gt;0,1,0)</f>
        <v/>
      </c>
      <c r="G123" s="16">
        <f>IF(D123&lt;&gt;C123,1,0)</f>
        <v/>
      </c>
      <c r="H123" s="16">
        <f>IF(E123&lt;&gt;C123,1,0)</f>
        <v/>
      </c>
      <c r="I123" s="16">
        <f>IF(F123&lt;&gt;C123,1,0)</f>
        <v/>
      </c>
    </row>
    <row r="124">
      <c r="A124" s="19" t="n">
        <v>41228</v>
      </c>
      <c r="B124" s="19" t="n">
        <v>46441</v>
      </c>
      <c r="C124" s="16" t="n">
        <v>15</v>
      </c>
      <c r="D124" s="16">
        <f>IF(OR(A124="",B124="",B124&lt;A124),"",DATEDIF(A124,B124+1,"Y")+IF(EDATE(A124,12*DATEDIF(A124,B124+1,"Y"))&lt;B124+1,1,0))</f>
        <v/>
      </c>
      <c r="E124" s="16">
        <f>ROUNDUP((B124-A124+1)/365,0)</f>
        <v/>
      </c>
      <c r="F124" s="16">
        <f>DATEDIF(A124,B124,"Y")+IF(DATEDIF(A124,B124,"YD")&gt;0,1,0)</f>
        <v/>
      </c>
      <c r="G124" s="16">
        <f>IF(D124&lt;&gt;C124,1,0)</f>
        <v/>
      </c>
      <c r="H124" s="16">
        <f>IF(E124&lt;&gt;C124,1,0)</f>
        <v/>
      </c>
      <c r="I124" s="16">
        <f>IF(F124&lt;&gt;C124,1,0)</f>
        <v/>
      </c>
    </row>
    <row r="125">
      <c r="A125" s="19" t="n">
        <v>40655</v>
      </c>
      <c r="B125" s="19" t="n">
        <v>46133</v>
      </c>
      <c r="C125" s="16" t="n">
        <v>15</v>
      </c>
      <c r="D125" s="16">
        <f>IF(OR(A125="",B125="",B125&lt;A125),"",DATEDIF(A125,B125+1,"Y")+IF(EDATE(A125,12*DATEDIF(A125,B125+1,"Y"))&lt;B125+1,1,0))</f>
        <v/>
      </c>
      <c r="E125" s="16">
        <f>ROUNDUP((B125-A125+1)/365,0)</f>
        <v/>
      </c>
      <c r="F125" s="16">
        <f>DATEDIF(A125,B125,"Y")+IF(DATEDIF(A125,B125,"YD")&gt;0,1,0)</f>
        <v/>
      </c>
      <c r="G125" s="16">
        <f>IF(D125&lt;&gt;C125,1,0)</f>
        <v/>
      </c>
      <c r="H125" s="16">
        <f>IF(E125&lt;&gt;C125,1,0)</f>
        <v/>
      </c>
      <c r="I125" s="16">
        <f>IF(F125&lt;&gt;C125,1,0)</f>
        <v/>
      </c>
    </row>
    <row r="126">
      <c r="A126" s="19" t="n">
        <v>40655</v>
      </c>
      <c r="B126" s="19" t="n">
        <v>46134</v>
      </c>
      <c r="C126" s="16" t="n">
        <v>16</v>
      </c>
      <c r="D126" s="16">
        <f>IF(OR(A126="",B126="",B126&lt;A126),"",DATEDIF(A126,B126+1,"Y")+IF(EDATE(A126,12*DATEDIF(A126,B126+1,"Y"))&lt;B126+1,1,0))</f>
        <v/>
      </c>
      <c r="E126" s="16">
        <f>ROUNDUP((B126-A126+1)/365,0)</f>
        <v/>
      </c>
      <c r="F126" s="16">
        <f>DATEDIF(A126,B126,"Y")+IF(DATEDIF(A126,B126,"YD")&gt;0,1,0)</f>
        <v/>
      </c>
      <c r="G126" s="16">
        <f>IF(D126&lt;&gt;C126,1,0)</f>
        <v/>
      </c>
      <c r="H126" s="16">
        <f>IF(E126&lt;&gt;C126,1,0)</f>
        <v/>
      </c>
      <c r="I126" s="16">
        <f>IF(F126&lt;&gt;C126,1,0)</f>
        <v/>
      </c>
    </row>
    <row r="127">
      <c r="A127" s="19" t="n">
        <v>40655</v>
      </c>
      <c r="B127" s="19" t="n">
        <v>46234</v>
      </c>
      <c r="C127" s="16" t="n">
        <v>16</v>
      </c>
      <c r="D127" s="16">
        <f>IF(OR(A127="",B127="",B127&lt;A127),"",DATEDIF(A127,B127+1,"Y")+IF(EDATE(A127,12*DATEDIF(A127,B127+1,"Y"))&lt;B127+1,1,0))</f>
        <v/>
      </c>
      <c r="E127" s="16">
        <f>ROUNDUP((B127-A127+1)/365,0)</f>
        <v/>
      </c>
      <c r="F127" s="16">
        <f>DATEDIF(A127,B127,"Y")+IF(DATEDIF(A127,B127,"YD")&gt;0,1,0)</f>
        <v/>
      </c>
      <c r="G127" s="16">
        <f>IF(D127&lt;&gt;C127,1,0)</f>
        <v/>
      </c>
      <c r="H127" s="16">
        <f>IF(E127&lt;&gt;C127,1,0)</f>
        <v/>
      </c>
      <c r="I127" s="16">
        <f>IF(F127&lt;&gt;C127,1,0)</f>
        <v/>
      </c>
    </row>
    <row r="128">
      <c r="A128" s="19" t="n">
        <v>40422</v>
      </c>
      <c r="B128" s="19" t="n">
        <v>46265</v>
      </c>
      <c r="C128" s="16" t="n">
        <v>16</v>
      </c>
      <c r="D128" s="16">
        <f>IF(OR(A128="",B128="",B128&lt;A128),"",DATEDIF(A128,B128+1,"Y")+IF(EDATE(A128,12*DATEDIF(A128,B128+1,"Y"))&lt;B128+1,1,0))</f>
        <v/>
      </c>
      <c r="E128" s="16">
        <f>ROUNDUP((B128-A128+1)/365,0)</f>
        <v/>
      </c>
      <c r="F128" s="16">
        <f>DATEDIF(A128,B128,"Y")+IF(DATEDIF(A128,B128,"YD")&gt;0,1,0)</f>
        <v/>
      </c>
      <c r="G128" s="16">
        <f>IF(D128&lt;&gt;C128,1,0)</f>
        <v/>
      </c>
      <c r="H128" s="16">
        <f>IF(E128&lt;&gt;C128,1,0)</f>
        <v/>
      </c>
      <c r="I128" s="16">
        <f>IF(F128&lt;&gt;C128,1,0)</f>
        <v/>
      </c>
    </row>
    <row r="129">
      <c r="A129" s="19" t="n">
        <v>40422</v>
      </c>
      <c r="B129" s="19" t="n">
        <v>46266</v>
      </c>
      <c r="C129" s="16" t="n">
        <v>17</v>
      </c>
      <c r="D129" s="16">
        <f>IF(OR(A129="",B129="",B129&lt;A129),"",DATEDIF(A129,B129+1,"Y")+IF(EDATE(A129,12*DATEDIF(A129,B129+1,"Y"))&lt;B129+1,1,0))</f>
        <v/>
      </c>
      <c r="E129" s="16">
        <f>ROUNDUP((B129-A129+1)/365,0)</f>
        <v/>
      </c>
      <c r="F129" s="16">
        <f>DATEDIF(A129,B129,"Y")+IF(DATEDIF(A129,B129,"YD")&gt;0,1,0)</f>
        <v/>
      </c>
      <c r="G129" s="16">
        <f>IF(D129&lt;&gt;C129,1,0)</f>
        <v/>
      </c>
      <c r="H129" s="16">
        <f>IF(E129&lt;&gt;C129,1,0)</f>
        <v/>
      </c>
      <c r="I129" s="16">
        <f>IF(F129&lt;&gt;C129,1,0)</f>
        <v/>
      </c>
    </row>
    <row r="130">
      <c r="A130" s="19" t="n">
        <v>40422</v>
      </c>
      <c r="B130" s="19" t="n">
        <v>46366</v>
      </c>
      <c r="C130" s="16" t="n">
        <v>17</v>
      </c>
      <c r="D130" s="16">
        <f>IF(OR(A130="",B130="",B130&lt;A130),"",DATEDIF(A130,B130+1,"Y")+IF(EDATE(A130,12*DATEDIF(A130,B130+1,"Y"))&lt;B130+1,1,0))</f>
        <v/>
      </c>
      <c r="E130" s="16">
        <f>ROUNDUP((B130-A130+1)/365,0)</f>
        <v/>
      </c>
      <c r="F130" s="16">
        <f>DATEDIF(A130,B130,"Y")+IF(DATEDIF(A130,B130,"YD")&gt;0,1,0)</f>
        <v/>
      </c>
      <c r="G130" s="16">
        <f>IF(D130&lt;&gt;C130,1,0)</f>
        <v/>
      </c>
      <c r="H130" s="16">
        <f>IF(E130&lt;&gt;C130,1,0)</f>
        <v/>
      </c>
      <c r="I130" s="16">
        <f>IF(F130&lt;&gt;C130,1,0)</f>
        <v/>
      </c>
    </row>
    <row r="131">
      <c r="A131" s="19" t="n">
        <v>39852</v>
      </c>
      <c r="B131" s="19" t="n">
        <v>46060</v>
      </c>
      <c r="C131" s="16" t="n">
        <v>17</v>
      </c>
      <c r="D131" s="16">
        <f>IF(OR(A131="",B131="",B131&lt;A131),"",DATEDIF(A131,B131+1,"Y")+IF(EDATE(A131,12*DATEDIF(A131,B131+1,"Y"))&lt;B131+1,1,0))</f>
        <v/>
      </c>
      <c r="E131" s="16">
        <f>ROUNDUP((B131-A131+1)/365,0)</f>
        <v/>
      </c>
      <c r="F131" s="16">
        <f>DATEDIF(A131,B131,"Y")+IF(DATEDIF(A131,B131,"YD")&gt;0,1,0)</f>
        <v/>
      </c>
      <c r="G131" s="16">
        <f>IF(D131&lt;&gt;C131,1,0)</f>
        <v/>
      </c>
      <c r="H131" s="16">
        <f>IF(E131&lt;&gt;C131,1,0)</f>
        <v/>
      </c>
      <c r="I131" s="16">
        <f>IF(F131&lt;&gt;C131,1,0)</f>
        <v/>
      </c>
    </row>
    <row r="132">
      <c r="A132" s="19" t="n">
        <v>39852</v>
      </c>
      <c r="B132" s="19" t="n">
        <v>46061</v>
      </c>
      <c r="C132" s="16" t="n">
        <v>18</v>
      </c>
      <c r="D132" s="16">
        <f>IF(OR(A132="",B132="",B132&lt;A132),"",DATEDIF(A132,B132+1,"Y")+IF(EDATE(A132,12*DATEDIF(A132,B132+1,"Y"))&lt;B132+1,1,0))</f>
        <v/>
      </c>
      <c r="E132" s="16">
        <f>ROUNDUP((B132-A132+1)/365,0)</f>
        <v/>
      </c>
      <c r="F132" s="16">
        <f>DATEDIF(A132,B132,"Y")+IF(DATEDIF(A132,B132,"YD")&gt;0,1,0)</f>
        <v/>
      </c>
      <c r="G132" s="16">
        <f>IF(D132&lt;&gt;C132,1,0)</f>
        <v/>
      </c>
      <c r="H132" s="16">
        <f>IF(E132&lt;&gt;C132,1,0)</f>
        <v/>
      </c>
      <c r="I132" s="16">
        <f>IF(F132&lt;&gt;C132,1,0)</f>
        <v/>
      </c>
    </row>
    <row r="133">
      <c r="A133" s="19" t="n">
        <v>39852</v>
      </c>
      <c r="B133" s="19" t="n">
        <v>46161</v>
      </c>
      <c r="C133" s="16" t="n">
        <v>18</v>
      </c>
      <c r="D133" s="16">
        <f>IF(OR(A133="",B133="",B133&lt;A133),"",DATEDIF(A133,B133+1,"Y")+IF(EDATE(A133,12*DATEDIF(A133,B133+1,"Y"))&lt;B133+1,1,0))</f>
        <v/>
      </c>
      <c r="E133" s="16">
        <f>ROUNDUP((B133-A133+1)/365,0)</f>
        <v/>
      </c>
      <c r="F133" s="16">
        <f>DATEDIF(A133,B133,"Y")+IF(DATEDIF(A133,B133,"YD")&gt;0,1,0)</f>
        <v/>
      </c>
      <c r="G133" s="16">
        <f>IF(D133&lt;&gt;C133,1,0)</f>
        <v/>
      </c>
      <c r="H133" s="16">
        <f>IF(E133&lt;&gt;C133,1,0)</f>
        <v/>
      </c>
      <c r="I133" s="16">
        <f>IF(F133&lt;&gt;C133,1,0)</f>
        <v/>
      </c>
    </row>
    <row r="134">
      <c r="A134" s="19" t="n">
        <v>39644</v>
      </c>
      <c r="B134" s="19" t="n">
        <v>46217</v>
      </c>
      <c r="C134" s="16" t="n">
        <v>18</v>
      </c>
      <c r="D134" s="16">
        <f>IF(OR(A134="",B134="",B134&lt;A134),"",DATEDIF(A134,B134+1,"Y")+IF(EDATE(A134,12*DATEDIF(A134,B134+1,"Y"))&lt;B134+1,1,0))</f>
        <v/>
      </c>
      <c r="E134" s="16">
        <f>ROUNDUP((B134-A134+1)/365,0)</f>
        <v/>
      </c>
      <c r="F134" s="16">
        <f>DATEDIF(A134,B134,"Y")+IF(DATEDIF(A134,B134,"YD")&gt;0,1,0)</f>
        <v/>
      </c>
      <c r="G134" s="16">
        <f>IF(D134&lt;&gt;C134,1,0)</f>
        <v/>
      </c>
      <c r="H134" s="16">
        <f>IF(E134&lt;&gt;C134,1,0)</f>
        <v/>
      </c>
      <c r="I134" s="16">
        <f>IF(F134&lt;&gt;C134,1,0)</f>
        <v/>
      </c>
    </row>
    <row r="135">
      <c r="A135" s="19" t="n">
        <v>39644</v>
      </c>
      <c r="B135" s="19" t="n">
        <v>46218</v>
      </c>
      <c r="C135" s="16" t="n">
        <v>19</v>
      </c>
      <c r="D135" s="16">
        <f>IF(OR(A135="",B135="",B135&lt;A135),"",DATEDIF(A135,B135+1,"Y")+IF(EDATE(A135,12*DATEDIF(A135,B135+1,"Y"))&lt;B135+1,1,0))</f>
        <v/>
      </c>
      <c r="E135" s="16">
        <f>ROUNDUP((B135-A135+1)/365,0)</f>
        <v/>
      </c>
      <c r="F135" s="16">
        <f>DATEDIF(A135,B135,"Y")+IF(DATEDIF(A135,B135,"YD")&gt;0,1,0)</f>
        <v/>
      </c>
      <c r="G135" s="16">
        <f>IF(D135&lt;&gt;C135,1,0)</f>
        <v/>
      </c>
      <c r="H135" s="16">
        <f>IF(E135&lt;&gt;C135,1,0)</f>
        <v/>
      </c>
      <c r="I135" s="16">
        <f>IF(F135&lt;&gt;C135,1,0)</f>
        <v/>
      </c>
    </row>
    <row r="136">
      <c r="A136" s="19" t="n">
        <v>39644</v>
      </c>
      <c r="B136" s="19" t="n">
        <v>46318</v>
      </c>
      <c r="C136" s="16" t="n">
        <v>19</v>
      </c>
      <c r="D136" s="16">
        <f>IF(OR(A136="",B136="",B136&lt;A136),"",DATEDIF(A136,B136+1,"Y")+IF(EDATE(A136,12*DATEDIF(A136,B136+1,"Y"))&lt;B136+1,1,0))</f>
        <v/>
      </c>
      <c r="E136" s="16">
        <f>ROUNDUP((B136-A136+1)/365,0)</f>
        <v/>
      </c>
      <c r="F136" s="16">
        <f>DATEDIF(A136,B136,"Y")+IF(DATEDIF(A136,B136,"YD")&gt;0,1,0)</f>
        <v/>
      </c>
      <c r="G136" s="16">
        <f>IF(D136&lt;&gt;C136,1,0)</f>
        <v/>
      </c>
      <c r="H136" s="16">
        <f>IF(E136&lt;&gt;C136,1,0)</f>
        <v/>
      </c>
      <c r="I136" s="16">
        <f>IF(F136&lt;&gt;C136,1,0)</f>
        <v/>
      </c>
    </row>
    <row r="137">
      <c r="A137" s="19" t="n">
        <v>39438</v>
      </c>
      <c r="B137" s="19" t="n">
        <v>46377</v>
      </c>
      <c r="C137" s="16" t="n">
        <v>19</v>
      </c>
      <c r="D137" s="16">
        <f>IF(OR(A137="",B137="",B137&lt;A137),"",DATEDIF(A137,B137+1,"Y")+IF(EDATE(A137,12*DATEDIF(A137,B137+1,"Y"))&lt;B137+1,1,0))</f>
        <v/>
      </c>
      <c r="E137" s="16">
        <f>ROUNDUP((B137-A137+1)/365,0)</f>
        <v/>
      </c>
      <c r="F137" s="16">
        <f>DATEDIF(A137,B137,"Y")+IF(DATEDIF(A137,B137,"YD")&gt;0,1,0)</f>
        <v/>
      </c>
      <c r="G137" s="16">
        <f>IF(D137&lt;&gt;C137,1,0)</f>
        <v/>
      </c>
      <c r="H137" s="16">
        <f>IF(E137&lt;&gt;C137,1,0)</f>
        <v/>
      </c>
      <c r="I137" s="16">
        <f>IF(F137&lt;&gt;C137,1,0)</f>
        <v/>
      </c>
    </row>
    <row r="138">
      <c r="A138" s="19" t="n">
        <v>39438</v>
      </c>
      <c r="B138" s="19" t="n">
        <v>46378</v>
      </c>
      <c r="C138" s="16" t="n">
        <v>20</v>
      </c>
      <c r="D138" s="16">
        <f>IF(OR(A138="",B138="",B138&lt;A138),"",DATEDIF(A138,B138+1,"Y")+IF(EDATE(A138,12*DATEDIF(A138,B138+1,"Y"))&lt;B138+1,1,0))</f>
        <v/>
      </c>
      <c r="E138" s="16">
        <f>ROUNDUP((B138-A138+1)/365,0)</f>
        <v/>
      </c>
      <c r="F138" s="16">
        <f>DATEDIF(A138,B138,"Y")+IF(DATEDIF(A138,B138,"YD")&gt;0,1,0)</f>
        <v/>
      </c>
      <c r="G138" s="16">
        <f>IF(D138&lt;&gt;C138,1,0)</f>
        <v/>
      </c>
      <c r="H138" s="16">
        <f>IF(E138&lt;&gt;C138,1,0)</f>
        <v/>
      </c>
      <c r="I138" s="16">
        <f>IF(F138&lt;&gt;C138,1,0)</f>
        <v/>
      </c>
    </row>
    <row r="139">
      <c r="A139" s="19" t="n">
        <v>39438</v>
      </c>
      <c r="B139" s="19" t="n">
        <v>46478</v>
      </c>
      <c r="C139" s="16" t="n">
        <v>20</v>
      </c>
      <c r="D139" s="16">
        <f>IF(OR(A139="",B139="",B139&lt;A139),"",DATEDIF(A139,B139+1,"Y")+IF(EDATE(A139,12*DATEDIF(A139,B139+1,"Y"))&lt;B139+1,1,0))</f>
        <v/>
      </c>
      <c r="E139" s="16">
        <f>ROUNDUP((B139-A139+1)/365,0)</f>
        <v/>
      </c>
      <c r="F139" s="16">
        <f>DATEDIF(A139,B139,"Y")+IF(DATEDIF(A139,B139,"YD")&gt;0,1,0)</f>
        <v/>
      </c>
      <c r="G139" s="16">
        <f>IF(D139&lt;&gt;C139,1,0)</f>
        <v/>
      </c>
      <c r="H139" s="16">
        <f>IF(E139&lt;&gt;C139,1,0)</f>
        <v/>
      </c>
      <c r="I139" s="16">
        <f>IF(F139&lt;&gt;C139,1,0)</f>
        <v/>
      </c>
    </row>
    <row r="140">
      <c r="A140" s="19" t="n">
        <v>38838</v>
      </c>
      <c r="B140" s="19" t="n">
        <v>46142</v>
      </c>
      <c r="C140" s="16" t="n">
        <v>20</v>
      </c>
      <c r="D140" s="16">
        <f>IF(OR(A140="",B140="",B140&lt;A140),"",DATEDIF(A140,B140+1,"Y")+IF(EDATE(A140,12*DATEDIF(A140,B140+1,"Y"))&lt;B140+1,1,0))</f>
        <v/>
      </c>
      <c r="E140" s="16">
        <f>ROUNDUP((B140-A140+1)/365,0)</f>
        <v/>
      </c>
      <c r="F140" s="16">
        <f>DATEDIF(A140,B140,"Y")+IF(DATEDIF(A140,B140,"YD")&gt;0,1,0)</f>
        <v/>
      </c>
      <c r="G140" s="16">
        <f>IF(D140&lt;&gt;C140,1,0)</f>
        <v/>
      </c>
      <c r="H140" s="16">
        <f>IF(E140&lt;&gt;C140,1,0)</f>
        <v/>
      </c>
      <c r="I140" s="16">
        <f>IF(F140&lt;&gt;C140,1,0)</f>
        <v/>
      </c>
    </row>
    <row r="141">
      <c r="A141" s="19" t="n">
        <v>38838</v>
      </c>
      <c r="B141" s="19" t="n">
        <v>46143</v>
      </c>
      <c r="C141" s="16" t="n">
        <v>21</v>
      </c>
      <c r="D141" s="16">
        <f>IF(OR(A141="",B141="",B141&lt;A141),"",DATEDIF(A141,B141+1,"Y")+IF(EDATE(A141,12*DATEDIF(A141,B141+1,"Y"))&lt;B141+1,1,0))</f>
        <v/>
      </c>
      <c r="E141" s="16">
        <f>ROUNDUP((B141-A141+1)/365,0)</f>
        <v/>
      </c>
      <c r="F141" s="16">
        <f>DATEDIF(A141,B141,"Y")+IF(DATEDIF(A141,B141,"YD")&gt;0,1,0)</f>
        <v/>
      </c>
      <c r="G141" s="16">
        <f>IF(D141&lt;&gt;C141,1,0)</f>
        <v/>
      </c>
      <c r="H141" s="16">
        <f>IF(E141&lt;&gt;C141,1,0)</f>
        <v/>
      </c>
      <c r="I141" s="16">
        <f>IF(F141&lt;&gt;C141,1,0)</f>
        <v/>
      </c>
    </row>
    <row r="142">
      <c r="A142" s="19" t="n">
        <v>38838</v>
      </c>
      <c r="B142" s="19" t="n">
        <v>46243</v>
      </c>
      <c r="C142" s="16" t="n">
        <v>21</v>
      </c>
      <c r="D142" s="16">
        <f>IF(OR(A142="",B142="",B142&lt;A142),"",DATEDIF(A142,B142+1,"Y")+IF(EDATE(A142,12*DATEDIF(A142,B142+1,"Y"))&lt;B142+1,1,0))</f>
        <v/>
      </c>
      <c r="E142" s="16">
        <f>ROUNDUP((B142-A142+1)/365,0)</f>
        <v/>
      </c>
      <c r="F142" s="16">
        <f>DATEDIF(A142,B142,"Y")+IF(DATEDIF(A142,B142,"YD")&gt;0,1,0)</f>
        <v/>
      </c>
      <c r="G142" s="16">
        <f>IF(D142&lt;&gt;C142,1,0)</f>
        <v/>
      </c>
      <c r="H142" s="16">
        <f>IF(E142&lt;&gt;C142,1,0)</f>
        <v/>
      </c>
      <c r="I142" s="16">
        <f>IF(F142&lt;&gt;C142,1,0)</f>
        <v/>
      </c>
    </row>
    <row r="143">
      <c r="A143" s="19" t="n">
        <v>38633</v>
      </c>
      <c r="B143" s="19" t="n">
        <v>46302</v>
      </c>
      <c r="C143" s="16" t="n">
        <v>21</v>
      </c>
      <c r="D143" s="16">
        <f>IF(OR(A143="",B143="",B143&lt;A143),"",DATEDIF(A143,B143+1,"Y")+IF(EDATE(A143,12*DATEDIF(A143,B143+1,"Y"))&lt;B143+1,1,0))</f>
        <v/>
      </c>
      <c r="E143" s="16">
        <f>ROUNDUP((B143-A143+1)/365,0)</f>
        <v/>
      </c>
      <c r="F143" s="16">
        <f>DATEDIF(A143,B143,"Y")+IF(DATEDIF(A143,B143,"YD")&gt;0,1,0)</f>
        <v/>
      </c>
      <c r="G143" s="16">
        <f>IF(D143&lt;&gt;C143,1,0)</f>
        <v/>
      </c>
      <c r="H143" s="16">
        <f>IF(E143&lt;&gt;C143,1,0)</f>
        <v/>
      </c>
      <c r="I143" s="16">
        <f>IF(F143&lt;&gt;C143,1,0)</f>
        <v/>
      </c>
    </row>
    <row r="144">
      <c r="A144" s="19" t="n">
        <v>38633</v>
      </c>
      <c r="B144" s="19" t="n">
        <v>46303</v>
      </c>
      <c r="C144" s="16" t="n">
        <v>22</v>
      </c>
      <c r="D144" s="16">
        <f>IF(OR(A144="",B144="",B144&lt;A144),"",DATEDIF(A144,B144+1,"Y")+IF(EDATE(A144,12*DATEDIF(A144,B144+1,"Y"))&lt;B144+1,1,0))</f>
        <v/>
      </c>
      <c r="E144" s="16">
        <f>ROUNDUP((B144-A144+1)/365,0)</f>
        <v/>
      </c>
      <c r="F144" s="16">
        <f>DATEDIF(A144,B144,"Y")+IF(DATEDIF(A144,B144,"YD")&gt;0,1,0)</f>
        <v/>
      </c>
      <c r="G144" s="16">
        <f>IF(D144&lt;&gt;C144,1,0)</f>
        <v/>
      </c>
      <c r="H144" s="16">
        <f>IF(E144&lt;&gt;C144,1,0)</f>
        <v/>
      </c>
      <c r="I144" s="16">
        <f>IF(F144&lt;&gt;C144,1,0)</f>
        <v/>
      </c>
    </row>
    <row r="145">
      <c r="A145" s="19" t="n">
        <v>38633</v>
      </c>
      <c r="B145" s="19" t="n">
        <v>46403</v>
      </c>
      <c r="C145" s="16" t="n">
        <v>22</v>
      </c>
      <c r="D145" s="16">
        <f>IF(OR(A145="",B145="",B145&lt;A145),"",DATEDIF(A145,B145+1,"Y")+IF(EDATE(A145,12*DATEDIF(A145,B145+1,"Y"))&lt;B145+1,1,0))</f>
        <v/>
      </c>
      <c r="E145" s="16">
        <f>ROUNDUP((B145-A145+1)/365,0)</f>
        <v/>
      </c>
      <c r="F145" s="16">
        <f>DATEDIF(A145,B145,"Y")+IF(DATEDIF(A145,B145,"YD")&gt;0,1,0)</f>
        <v/>
      </c>
      <c r="G145" s="16">
        <f>IF(D145&lt;&gt;C145,1,0)</f>
        <v/>
      </c>
      <c r="H145" s="16">
        <f>IF(E145&lt;&gt;C145,1,0)</f>
        <v/>
      </c>
      <c r="I145" s="16">
        <f>IF(F145&lt;&gt;C145,1,0)</f>
        <v/>
      </c>
    </row>
    <row r="146">
      <c r="A146" s="19" t="n">
        <v>38061</v>
      </c>
      <c r="B146" s="19" t="n">
        <v>46095</v>
      </c>
      <c r="C146" s="16" t="n">
        <v>22</v>
      </c>
      <c r="D146" s="16">
        <f>IF(OR(A146="",B146="",B146&lt;A146),"",DATEDIF(A146,B146+1,"Y")+IF(EDATE(A146,12*DATEDIF(A146,B146+1,"Y"))&lt;B146+1,1,0))</f>
        <v/>
      </c>
      <c r="E146" s="16">
        <f>ROUNDUP((B146-A146+1)/365,0)</f>
        <v/>
      </c>
      <c r="F146" s="16">
        <f>DATEDIF(A146,B146,"Y")+IF(DATEDIF(A146,B146,"YD")&gt;0,1,0)</f>
        <v/>
      </c>
      <c r="G146" s="16">
        <f>IF(D146&lt;&gt;C146,1,0)</f>
        <v/>
      </c>
      <c r="H146" s="16">
        <f>IF(E146&lt;&gt;C146,1,0)</f>
        <v/>
      </c>
      <c r="I146" s="16">
        <f>IF(F146&lt;&gt;C146,1,0)</f>
        <v/>
      </c>
    </row>
    <row r="147">
      <c r="A147" s="19" t="n">
        <v>38061</v>
      </c>
      <c r="B147" s="19" t="n">
        <v>46096</v>
      </c>
      <c r="C147" s="16" t="n">
        <v>23</v>
      </c>
      <c r="D147" s="16">
        <f>IF(OR(A147="",B147="",B147&lt;A147),"",DATEDIF(A147,B147+1,"Y")+IF(EDATE(A147,12*DATEDIF(A147,B147+1,"Y"))&lt;B147+1,1,0))</f>
        <v/>
      </c>
      <c r="E147" s="16">
        <f>ROUNDUP((B147-A147+1)/365,0)</f>
        <v/>
      </c>
      <c r="F147" s="16">
        <f>DATEDIF(A147,B147,"Y")+IF(DATEDIF(A147,B147,"YD")&gt;0,1,0)</f>
        <v/>
      </c>
      <c r="G147" s="16">
        <f>IF(D147&lt;&gt;C147,1,0)</f>
        <v/>
      </c>
      <c r="H147" s="16">
        <f>IF(E147&lt;&gt;C147,1,0)</f>
        <v/>
      </c>
      <c r="I147" s="16">
        <f>IF(F147&lt;&gt;C147,1,0)</f>
        <v/>
      </c>
    </row>
    <row r="148">
      <c r="A148" s="19" t="n">
        <v>38061</v>
      </c>
      <c r="B148" s="19" t="n">
        <v>46196</v>
      </c>
      <c r="C148" s="16" t="n">
        <v>23</v>
      </c>
      <c r="D148" s="16">
        <f>IF(OR(A148="",B148="",B148&lt;A148),"",DATEDIF(A148,B148+1,"Y")+IF(EDATE(A148,12*DATEDIF(A148,B148+1,"Y"))&lt;B148+1,1,0))</f>
        <v/>
      </c>
      <c r="E148" s="16">
        <f>ROUNDUP((B148-A148+1)/365,0)</f>
        <v/>
      </c>
      <c r="F148" s="16">
        <f>DATEDIF(A148,B148,"Y")+IF(DATEDIF(A148,B148,"YD")&gt;0,1,0)</f>
        <v/>
      </c>
      <c r="G148" s="16">
        <f>IF(D148&lt;&gt;C148,1,0)</f>
        <v/>
      </c>
      <c r="H148" s="16">
        <f>IF(E148&lt;&gt;C148,1,0)</f>
        <v/>
      </c>
      <c r="I148" s="16">
        <f>IF(F148&lt;&gt;C148,1,0)</f>
        <v/>
      </c>
    </row>
    <row r="149">
      <c r="A149" s="19" t="n">
        <v>37855</v>
      </c>
      <c r="B149" s="19" t="n">
        <v>46255</v>
      </c>
      <c r="C149" s="16" t="n">
        <v>23</v>
      </c>
      <c r="D149" s="16">
        <f>IF(OR(A149="",B149="",B149&lt;A149),"",DATEDIF(A149,B149+1,"Y")+IF(EDATE(A149,12*DATEDIF(A149,B149+1,"Y"))&lt;B149+1,1,0))</f>
        <v/>
      </c>
      <c r="E149" s="16">
        <f>ROUNDUP((B149-A149+1)/365,0)</f>
        <v/>
      </c>
      <c r="F149" s="16">
        <f>DATEDIF(A149,B149,"Y")+IF(DATEDIF(A149,B149,"YD")&gt;0,1,0)</f>
        <v/>
      </c>
      <c r="G149" s="16">
        <f>IF(D149&lt;&gt;C149,1,0)</f>
        <v/>
      </c>
      <c r="H149" s="16">
        <f>IF(E149&lt;&gt;C149,1,0)</f>
        <v/>
      </c>
      <c r="I149" s="16">
        <f>IF(F149&lt;&gt;C149,1,0)</f>
        <v/>
      </c>
    </row>
    <row r="150">
      <c r="A150" s="19" t="n">
        <v>37855</v>
      </c>
      <c r="B150" s="19" t="n">
        <v>46256</v>
      </c>
      <c r="C150" s="16" t="n">
        <v>24</v>
      </c>
      <c r="D150" s="16">
        <f>IF(OR(A150="",B150="",B150&lt;A150),"",DATEDIF(A150,B150+1,"Y")+IF(EDATE(A150,12*DATEDIF(A150,B150+1,"Y"))&lt;B150+1,1,0))</f>
        <v/>
      </c>
      <c r="E150" s="16">
        <f>ROUNDUP((B150-A150+1)/365,0)</f>
        <v/>
      </c>
      <c r="F150" s="16">
        <f>DATEDIF(A150,B150,"Y")+IF(DATEDIF(A150,B150,"YD")&gt;0,1,0)</f>
        <v/>
      </c>
      <c r="G150" s="16">
        <f>IF(D150&lt;&gt;C150,1,0)</f>
        <v/>
      </c>
      <c r="H150" s="16">
        <f>IF(E150&lt;&gt;C150,1,0)</f>
        <v/>
      </c>
      <c r="I150" s="16">
        <f>IF(F150&lt;&gt;C150,1,0)</f>
        <v/>
      </c>
    </row>
    <row r="151">
      <c r="A151" s="19" t="n">
        <v>37855</v>
      </c>
      <c r="B151" s="19" t="n">
        <v>46356</v>
      </c>
      <c r="C151" s="16" t="n">
        <v>24</v>
      </c>
      <c r="D151" s="16">
        <f>IF(OR(A151="",B151="",B151&lt;A151),"",DATEDIF(A151,B151+1,"Y")+IF(EDATE(A151,12*DATEDIF(A151,B151+1,"Y"))&lt;B151+1,1,0))</f>
        <v/>
      </c>
      <c r="E151" s="16">
        <f>ROUNDUP((B151-A151+1)/365,0)</f>
        <v/>
      </c>
      <c r="F151" s="16">
        <f>DATEDIF(A151,B151,"Y")+IF(DATEDIF(A151,B151,"YD")&gt;0,1,0)</f>
        <v/>
      </c>
      <c r="G151" s="16">
        <f>IF(D151&lt;&gt;C151,1,0)</f>
        <v/>
      </c>
      <c r="H151" s="16">
        <f>IF(E151&lt;&gt;C151,1,0)</f>
        <v/>
      </c>
      <c r="I151" s="16">
        <f>IF(F151&lt;&gt;C151,1,0)</f>
        <v/>
      </c>
    </row>
    <row r="152">
      <c r="A152" s="19" t="n">
        <v>37257</v>
      </c>
      <c r="B152" s="19" t="n">
        <v>46022</v>
      </c>
      <c r="C152" s="16" t="n">
        <v>24</v>
      </c>
      <c r="D152" s="16">
        <f>IF(OR(A152="",B152="",B152&lt;A152),"",DATEDIF(A152,B152+1,"Y")+IF(EDATE(A152,12*DATEDIF(A152,B152+1,"Y"))&lt;B152+1,1,0))</f>
        <v/>
      </c>
      <c r="E152" s="16">
        <f>ROUNDUP((B152-A152+1)/365,0)</f>
        <v/>
      </c>
      <c r="F152" s="16">
        <f>DATEDIF(A152,B152,"Y")+IF(DATEDIF(A152,B152,"YD")&gt;0,1,0)</f>
        <v/>
      </c>
      <c r="G152" s="16">
        <f>IF(D152&lt;&gt;C152,1,0)</f>
        <v/>
      </c>
      <c r="H152" s="16">
        <f>IF(E152&lt;&gt;C152,1,0)</f>
        <v/>
      </c>
      <c r="I152" s="16">
        <f>IF(F152&lt;&gt;C152,1,0)</f>
        <v/>
      </c>
    </row>
    <row r="153">
      <c r="A153" s="19" t="n">
        <v>37257</v>
      </c>
      <c r="B153" s="19" t="n">
        <v>46023</v>
      </c>
      <c r="C153" s="16" t="n">
        <v>25</v>
      </c>
      <c r="D153" s="16">
        <f>IF(OR(A153="",B153="",B153&lt;A153),"",DATEDIF(A153,B153+1,"Y")+IF(EDATE(A153,12*DATEDIF(A153,B153+1,"Y"))&lt;B153+1,1,0))</f>
        <v/>
      </c>
      <c r="E153" s="16">
        <f>ROUNDUP((B153-A153+1)/365,0)</f>
        <v/>
      </c>
      <c r="F153" s="16">
        <f>DATEDIF(A153,B153,"Y")+IF(DATEDIF(A153,B153,"YD")&gt;0,1,0)</f>
        <v/>
      </c>
      <c r="G153" s="16">
        <f>IF(D153&lt;&gt;C153,1,0)</f>
        <v/>
      </c>
      <c r="H153" s="16">
        <f>IF(E153&lt;&gt;C153,1,0)</f>
        <v/>
      </c>
      <c r="I153" s="16">
        <f>IF(F153&lt;&gt;C153,1,0)</f>
        <v/>
      </c>
    </row>
    <row r="154">
      <c r="A154" s="19" t="n">
        <v>37257</v>
      </c>
      <c r="B154" s="19" t="n">
        <v>46123</v>
      </c>
      <c r="C154" s="16" t="n">
        <v>25</v>
      </c>
      <c r="D154" s="16">
        <f>IF(OR(A154="",B154="",B154&lt;A154),"",DATEDIF(A154,B154+1,"Y")+IF(EDATE(A154,12*DATEDIF(A154,B154+1,"Y"))&lt;B154+1,1,0))</f>
        <v/>
      </c>
      <c r="E154" s="16">
        <f>ROUNDUP((B154-A154+1)/365,0)</f>
        <v/>
      </c>
      <c r="F154" s="16">
        <f>DATEDIF(A154,B154,"Y")+IF(DATEDIF(A154,B154,"YD")&gt;0,1,0)</f>
        <v/>
      </c>
      <c r="G154" s="16">
        <f>IF(D154&lt;&gt;C154,1,0)</f>
        <v/>
      </c>
      <c r="H154" s="16">
        <f>IF(E154&lt;&gt;C154,1,0)</f>
        <v/>
      </c>
      <c r="I154" s="16">
        <f>IF(F154&lt;&gt;C154,1,0)</f>
        <v/>
      </c>
    </row>
    <row r="155">
      <c r="A155" s="19" t="n">
        <v>37050</v>
      </c>
      <c r="B155" s="19" t="n">
        <v>46180</v>
      </c>
      <c r="C155" s="16" t="n">
        <v>25</v>
      </c>
      <c r="D155" s="16">
        <f>IF(OR(A155="",B155="",B155&lt;A155),"",DATEDIF(A155,B155+1,"Y")+IF(EDATE(A155,12*DATEDIF(A155,B155+1,"Y"))&lt;B155+1,1,0))</f>
        <v/>
      </c>
      <c r="E155" s="16">
        <f>ROUNDUP((B155-A155+1)/365,0)</f>
        <v/>
      </c>
      <c r="F155" s="16">
        <f>DATEDIF(A155,B155,"Y")+IF(DATEDIF(A155,B155,"YD")&gt;0,1,0)</f>
        <v/>
      </c>
      <c r="G155" s="16">
        <f>IF(D155&lt;&gt;C155,1,0)</f>
        <v/>
      </c>
      <c r="H155" s="16">
        <f>IF(E155&lt;&gt;C155,1,0)</f>
        <v/>
      </c>
      <c r="I155" s="16">
        <f>IF(F155&lt;&gt;C155,1,0)</f>
        <v/>
      </c>
    </row>
    <row r="156">
      <c r="A156" s="19" t="n">
        <v>37050</v>
      </c>
      <c r="B156" s="19" t="n">
        <v>46181</v>
      </c>
      <c r="C156" s="16" t="n">
        <v>26</v>
      </c>
      <c r="D156" s="16">
        <f>IF(OR(A156="",B156="",B156&lt;A156),"",DATEDIF(A156,B156+1,"Y")+IF(EDATE(A156,12*DATEDIF(A156,B156+1,"Y"))&lt;B156+1,1,0))</f>
        <v/>
      </c>
      <c r="E156" s="16">
        <f>ROUNDUP((B156-A156+1)/365,0)</f>
        <v/>
      </c>
      <c r="F156" s="16">
        <f>DATEDIF(A156,B156,"Y")+IF(DATEDIF(A156,B156,"YD")&gt;0,1,0)</f>
        <v/>
      </c>
      <c r="G156" s="16">
        <f>IF(D156&lt;&gt;C156,1,0)</f>
        <v/>
      </c>
      <c r="H156" s="16">
        <f>IF(E156&lt;&gt;C156,1,0)</f>
        <v/>
      </c>
      <c r="I156" s="16">
        <f>IF(F156&lt;&gt;C156,1,0)</f>
        <v/>
      </c>
    </row>
    <row r="157">
      <c r="A157" s="19" t="n">
        <v>37050</v>
      </c>
      <c r="B157" s="19" t="n">
        <v>46281</v>
      </c>
      <c r="C157" s="16" t="n">
        <v>26</v>
      </c>
      <c r="D157" s="16">
        <f>IF(OR(A157="",B157="",B157&lt;A157),"",DATEDIF(A157,B157+1,"Y")+IF(EDATE(A157,12*DATEDIF(A157,B157+1,"Y"))&lt;B157+1,1,0))</f>
        <v/>
      </c>
      <c r="E157" s="16">
        <f>ROUNDUP((B157-A157+1)/365,0)</f>
        <v/>
      </c>
      <c r="F157" s="16">
        <f>DATEDIF(A157,B157,"Y")+IF(DATEDIF(A157,B157,"YD")&gt;0,1,0)</f>
        <v/>
      </c>
      <c r="G157" s="16">
        <f>IF(D157&lt;&gt;C157,1,0)</f>
        <v/>
      </c>
      <c r="H157" s="16">
        <f>IF(E157&lt;&gt;C157,1,0)</f>
        <v/>
      </c>
      <c r="I157" s="16">
        <f>IF(F157&lt;&gt;C157,1,0)</f>
        <v/>
      </c>
    </row>
    <row r="158">
      <c r="A158" s="19" t="n">
        <v>36845</v>
      </c>
      <c r="B158" s="19" t="n">
        <v>46340</v>
      </c>
      <c r="C158" s="16" t="n">
        <v>26</v>
      </c>
      <c r="D158" s="16">
        <f>IF(OR(A158="",B158="",B158&lt;A158),"",DATEDIF(A158,B158+1,"Y")+IF(EDATE(A158,12*DATEDIF(A158,B158+1,"Y"))&lt;B158+1,1,0))</f>
        <v/>
      </c>
      <c r="E158" s="16">
        <f>ROUNDUP((B158-A158+1)/365,0)</f>
        <v/>
      </c>
      <c r="F158" s="16">
        <f>DATEDIF(A158,B158,"Y")+IF(DATEDIF(A158,B158,"YD")&gt;0,1,0)</f>
        <v/>
      </c>
      <c r="G158" s="16">
        <f>IF(D158&lt;&gt;C158,1,0)</f>
        <v/>
      </c>
      <c r="H158" s="16">
        <f>IF(E158&lt;&gt;C158,1,0)</f>
        <v/>
      </c>
      <c r="I158" s="16">
        <f>IF(F158&lt;&gt;C158,1,0)</f>
        <v/>
      </c>
    </row>
    <row r="159">
      <c r="A159" s="19" t="n">
        <v>36845</v>
      </c>
      <c r="B159" s="19" t="n">
        <v>46341</v>
      </c>
      <c r="C159" s="16" t="n">
        <v>27</v>
      </c>
      <c r="D159" s="16">
        <f>IF(OR(A159="",B159="",B159&lt;A159),"",DATEDIF(A159,B159+1,"Y")+IF(EDATE(A159,12*DATEDIF(A159,B159+1,"Y"))&lt;B159+1,1,0))</f>
        <v/>
      </c>
      <c r="E159" s="16">
        <f>ROUNDUP((B159-A159+1)/365,0)</f>
        <v/>
      </c>
      <c r="F159" s="16">
        <f>DATEDIF(A159,B159,"Y")+IF(DATEDIF(A159,B159,"YD")&gt;0,1,0)</f>
        <v/>
      </c>
      <c r="G159" s="16">
        <f>IF(D159&lt;&gt;C159,1,0)</f>
        <v/>
      </c>
      <c r="H159" s="16">
        <f>IF(E159&lt;&gt;C159,1,0)</f>
        <v/>
      </c>
      <c r="I159" s="16">
        <f>IF(F159&lt;&gt;C159,1,0)</f>
        <v/>
      </c>
    </row>
    <row r="160">
      <c r="A160" s="19" t="n">
        <v>36845</v>
      </c>
      <c r="B160" s="19" t="n">
        <v>46441</v>
      </c>
      <c r="C160" s="16" t="n">
        <v>27</v>
      </c>
      <c r="D160" s="16">
        <f>IF(OR(A160="",B160="",B160&lt;A160),"",DATEDIF(A160,B160+1,"Y")+IF(EDATE(A160,12*DATEDIF(A160,B160+1,"Y"))&lt;B160+1,1,0))</f>
        <v/>
      </c>
      <c r="E160" s="16">
        <f>ROUNDUP((B160-A160+1)/365,0)</f>
        <v/>
      </c>
      <c r="F160" s="16">
        <f>DATEDIF(A160,B160,"Y")+IF(DATEDIF(A160,B160,"YD")&gt;0,1,0)</f>
        <v/>
      </c>
      <c r="G160" s="16">
        <f>IF(D160&lt;&gt;C160,1,0)</f>
        <v/>
      </c>
      <c r="H160" s="16">
        <f>IF(E160&lt;&gt;C160,1,0)</f>
        <v/>
      </c>
      <c r="I160" s="16">
        <f>IF(F160&lt;&gt;C160,1,0)</f>
        <v/>
      </c>
    </row>
    <row r="161">
      <c r="A161" s="19" t="n">
        <v>36272</v>
      </c>
      <c r="B161" s="19" t="n">
        <v>46133</v>
      </c>
      <c r="C161" s="16" t="n">
        <v>27</v>
      </c>
      <c r="D161" s="16">
        <f>IF(OR(A161="",B161="",B161&lt;A161),"",DATEDIF(A161,B161+1,"Y")+IF(EDATE(A161,12*DATEDIF(A161,B161+1,"Y"))&lt;B161+1,1,0))</f>
        <v/>
      </c>
      <c r="E161" s="16">
        <f>ROUNDUP((B161-A161+1)/365,0)</f>
        <v/>
      </c>
      <c r="F161" s="16">
        <f>DATEDIF(A161,B161,"Y")+IF(DATEDIF(A161,B161,"YD")&gt;0,1,0)</f>
        <v/>
      </c>
      <c r="G161" s="16">
        <f>IF(D161&lt;&gt;C161,1,0)</f>
        <v/>
      </c>
      <c r="H161" s="16">
        <f>IF(E161&lt;&gt;C161,1,0)</f>
        <v/>
      </c>
      <c r="I161" s="16">
        <f>IF(F161&lt;&gt;C161,1,0)</f>
        <v/>
      </c>
    </row>
    <row r="162">
      <c r="A162" s="19" t="n">
        <v>36272</v>
      </c>
      <c r="B162" s="19" t="n">
        <v>46134</v>
      </c>
      <c r="C162" s="16" t="n">
        <v>28</v>
      </c>
      <c r="D162" s="16">
        <f>IF(OR(A162="",B162="",B162&lt;A162),"",DATEDIF(A162,B162+1,"Y")+IF(EDATE(A162,12*DATEDIF(A162,B162+1,"Y"))&lt;B162+1,1,0))</f>
        <v/>
      </c>
      <c r="E162" s="16">
        <f>ROUNDUP((B162-A162+1)/365,0)</f>
        <v/>
      </c>
      <c r="F162" s="16">
        <f>DATEDIF(A162,B162,"Y")+IF(DATEDIF(A162,B162,"YD")&gt;0,1,0)</f>
        <v/>
      </c>
      <c r="G162" s="16">
        <f>IF(D162&lt;&gt;C162,1,0)</f>
        <v/>
      </c>
      <c r="H162" s="16">
        <f>IF(E162&lt;&gt;C162,1,0)</f>
        <v/>
      </c>
      <c r="I162" s="16">
        <f>IF(F162&lt;&gt;C162,1,0)</f>
        <v/>
      </c>
    </row>
    <row r="163">
      <c r="A163" s="19" t="n">
        <v>36272</v>
      </c>
      <c r="B163" s="19" t="n">
        <v>46234</v>
      </c>
      <c r="C163" s="16" t="n">
        <v>28</v>
      </c>
      <c r="D163" s="16">
        <f>IF(OR(A163="",B163="",B163&lt;A163),"",DATEDIF(A163,B163+1,"Y")+IF(EDATE(A163,12*DATEDIF(A163,B163+1,"Y"))&lt;B163+1,1,0))</f>
        <v/>
      </c>
      <c r="E163" s="16">
        <f>ROUNDUP((B163-A163+1)/365,0)</f>
        <v/>
      </c>
      <c r="F163" s="16">
        <f>DATEDIF(A163,B163,"Y")+IF(DATEDIF(A163,B163,"YD")&gt;0,1,0)</f>
        <v/>
      </c>
      <c r="G163" s="16">
        <f>IF(D163&lt;&gt;C163,1,0)</f>
        <v/>
      </c>
      <c r="H163" s="16">
        <f>IF(E163&lt;&gt;C163,1,0)</f>
        <v/>
      </c>
      <c r="I163" s="16">
        <f>IF(F163&lt;&gt;C163,1,0)</f>
        <v/>
      </c>
    </row>
    <row r="164">
      <c r="A164" s="19" t="n">
        <v>36039</v>
      </c>
      <c r="B164" s="19" t="n">
        <v>46265</v>
      </c>
      <c r="C164" s="16" t="n">
        <v>28</v>
      </c>
      <c r="D164" s="16">
        <f>IF(OR(A164="",B164="",B164&lt;A164),"",DATEDIF(A164,B164+1,"Y")+IF(EDATE(A164,12*DATEDIF(A164,B164+1,"Y"))&lt;B164+1,1,0))</f>
        <v/>
      </c>
      <c r="E164" s="16">
        <f>ROUNDUP((B164-A164+1)/365,0)</f>
        <v/>
      </c>
      <c r="F164" s="16">
        <f>DATEDIF(A164,B164,"Y")+IF(DATEDIF(A164,B164,"YD")&gt;0,1,0)</f>
        <v/>
      </c>
      <c r="G164" s="16">
        <f>IF(D164&lt;&gt;C164,1,0)</f>
        <v/>
      </c>
      <c r="H164" s="16">
        <f>IF(E164&lt;&gt;C164,1,0)</f>
        <v/>
      </c>
      <c r="I164" s="16">
        <f>IF(F164&lt;&gt;C164,1,0)</f>
        <v/>
      </c>
    </row>
    <row r="165">
      <c r="A165" s="19" t="n">
        <v>36039</v>
      </c>
      <c r="B165" s="19" t="n">
        <v>46266</v>
      </c>
      <c r="C165" s="16" t="n">
        <v>29</v>
      </c>
      <c r="D165" s="16">
        <f>IF(OR(A165="",B165="",B165&lt;A165),"",DATEDIF(A165,B165+1,"Y")+IF(EDATE(A165,12*DATEDIF(A165,B165+1,"Y"))&lt;B165+1,1,0))</f>
        <v/>
      </c>
      <c r="E165" s="16">
        <f>ROUNDUP((B165-A165+1)/365,0)</f>
        <v/>
      </c>
      <c r="F165" s="16">
        <f>DATEDIF(A165,B165,"Y")+IF(DATEDIF(A165,B165,"YD")&gt;0,1,0)</f>
        <v/>
      </c>
      <c r="G165" s="16">
        <f>IF(D165&lt;&gt;C165,1,0)</f>
        <v/>
      </c>
      <c r="H165" s="16">
        <f>IF(E165&lt;&gt;C165,1,0)</f>
        <v/>
      </c>
      <c r="I165" s="16">
        <f>IF(F165&lt;&gt;C165,1,0)</f>
        <v/>
      </c>
    </row>
    <row r="166">
      <c r="A166" s="19" t="n">
        <v>36039</v>
      </c>
      <c r="B166" s="19" t="n">
        <v>46366</v>
      </c>
      <c r="C166" s="16" t="n">
        <v>29</v>
      </c>
      <c r="D166" s="16">
        <f>IF(OR(A166="",B166="",B166&lt;A166),"",DATEDIF(A166,B166+1,"Y")+IF(EDATE(A166,12*DATEDIF(A166,B166+1,"Y"))&lt;B166+1,1,0))</f>
        <v/>
      </c>
      <c r="E166" s="16">
        <f>ROUNDUP((B166-A166+1)/365,0)</f>
        <v/>
      </c>
      <c r="F166" s="16">
        <f>DATEDIF(A166,B166,"Y")+IF(DATEDIF(A166,B166,"YD")&gt;0,1,0)</f>
        <v/>
      </c>
      <c r="G166" s="16">
        <f>IF(D166&lt;&gt;C166,1,0)</f>
        <v/>
      </c>
      <c r="H166" s="16">
        <f>IF(E166&lt;&gt;C166,1,0)</f>
        <v/>
      </c>
      <c r="I166" s="16">
        <f>IF(F166&lt;&gt;C166,1,0)</f>
        <v/>
      </c>
    </row>
    <row r="167">
      <c r="A167" s="19" t="n">
        <v>35469</v>
      </c>
      <c r="B167" s="19" t="n">
        <v>46060</v>
      </c>
      <c r="C167" s="16" t="n">
        <v>29</v>
      </c>
      <c r="D167" s="16">
        <f>IF(OR(A167="",B167="",B167&lt;A167),"",DATEDIF(A167,B167+1,"Y")+IF(EDATE(A167,12*DATEDIF(A167,B167+1,"Y"))&lt;B167+1,1,0))</f>
        <v/>
      </c>
      <c r="E167" s="16">
        <f>ROUNDUP((B167-A167+1)/365,0)</f>
        <v/>
      </c>
      <c r="F167" s="16">
        <f>DATEDIF(A167,B167,"Y")+IF(DATEDIF(A167,B167,"YD")&gt;0,1,0)</f>
        <v/>
      </c>
      <c r="G167" s="16">
        <f>IF(D167&lt;&gt;C167,1,0)</f>
        <v/>
      </c>
      <c r="H167" s="16">
        <f>IF(E167&lt;&gt;C167,1,0)</f>
        <v/>
      </c>
      <c r="I167" s="16">
        <f>IF(F167&lt;&gt;C167,1,0)</f>
        <v/>
      </c>
    </row>
    <row r="168">
      <c r="A168" s="19" t="n">
        <v>35469</v>
      </c>
      <c r="B168" s="19" t="n">
        <v>46061</v>
      </c>
      <c r="C168" s="16" t="n">
        <v>30</v>
      </c>
      <c r="D168" s="16">
        <f>IF(OR(A168="",B168="",B168&lt;A168),"",DATEDIF(A168,B168+1,"Y")+IF(EDATE(A168,12*DATEDIF(A168,B168+1,"Y"))&lt;B168+1,1,0))</f>
        <v/>
      </c>
      <c r="E168" s="16">
        <f>ROUNDUP((B168-A168+1)/365,0)</f>
        <v/>
      </c>
      <c r="F168" s="16">
        <f>DATEDIF(A168,B168,"Y")+IF(DATEDIF(A168,B168,"YD")&gt;0,1,0)</f>
        <v/>
      </c>
      <c r="G168" s="16">
        <f>IF(D168&lt;&gt;C168,1,0)</f>
        <v/>
      </c>
      <c r="H168" s="16">
        <f>IF(E168&lt;&gt;C168,1,0)</f>
        <v/>
      </c>
      <c r="I168" s="16">
        <f>IF(F168&lt;&gt;C168,1,0)</f>
        <v/>
      </c>
    </row>
    <row r="169">
      <c r="A169" s="19" t="n">
        <v>35469</v>
      </c>
      <c r="B169" s="19" t="n">
        <v>46161</v>
      </c>
      <c r="C169" s="16" t="n">
        <v>30</v>
      </c>
      <c r="D169" s="16">
        <f>IF(OR(A169="",B169="",B169&lt;A169),"",DATEDIF(A169,B169+1,"Y")+IF(EDATE(A169,12*DATEDIF(A169,B169+1,"Y"))&lt;B169+1,1,0))</f>
        <v/>
      </c>
      <c r="E169" s="16">
        <f>ROUNDUP((B169-A169+1)/365,0)</f>
        <v/>
      </c>
      <c r="F169" s="16">
        <f>DATEDIF(A169,B169,"Y")+IF(DATEDIF(A169,B169,"YD")&gt;0,1,0)</f>
        <v/>
      </c>
      <c r="G169" s="16">
        <f>IF(D169&lt;&gt;C169,1,0)</f>
        <v/>
      </c>
      <c r="H169" s="16">
        <f>IF(E169&lt;&gt;C169,1,0)</f>
        <v/>
      </c>
      <c r="I169" s="16">
        <f>IF(F169&lt;&gt;C169,1,0)</f>
        <v/>
      </c>
    </row>
    <row r="170">
      <c r="A170" s="19" t="n">
        <v>35261</v>
      </c>
      <c r="B170" s="19" t="n">
        <v>46217</v>
      </c>
      <c r="C170" s="16" t="n">
        <v>30</v>
      </c>
      <c r="D170" s="16">
        <f>IF(OR(A170="",B170="",B170&lt;A170),"",DATEDIF(A170,B170+1,"Y")+IF(EDATE(A170,12*DATEDIF(A170,B170+1,"Y"))&lt;B170+1,1,0))</f>
        <v/>
      </c>
      <c r="E170" s="16">
        <f>ROUNDUP((B170-A170+1)/365,0)</f>
        <v/>
      </c>
      <c r="F170" s="16">
        <f>DATEDIF(A170,B170,"Y")+IF(DATEDIF(A170,B170,"YD")&gt;0,1,0)</f>
        <v/>
      </c>
      <c r="G170" s="16">
        <f>IF(D170&lt;&gt;C170,1,0)</f>
        <v/>
      </c>
      <c r="H170" s="16">
        <f>IF(E170&lt;&gt;C170,1,0)</f>
        <v/>
      </c>
      <c r="I170" s="16">
        <f>IF(F170&lt;&gt;C170,1,0)</f>
        <v/>
      </c>
    </row>
    <row r="171">
      <c r="A171" s="19" t="n">
        <v>35261</v>
      </c>
      <c r="B171" s="19" t="n">
        <v>46218</v>
      </c>
      <c r="C171" s="16" t="n">
        <v>31</v>
      </c>
      <c r="D171" s="16">
        <f>IF(OR(A171="",B171="",B171&lt;A171),"",DATEDIF(A171,B171+1,"Y")+IF(EDATE(A171,12*DATEDIF(A171,B171+1,"Y"))&lt;B171+1,1,0))</f>
        <v/>
      </c>
      <c r="E171" s="16">
        <f>ROUNDUP((B171-A171+1)/365,0)</f>
        <v/>
      </c>
      <c r="F171" s="16">
        <f>DATEDIF(A171,B171,"Y")+IF(DATEDIF(A171,B171,"YD")&gt;0,1,0)</f>
        <v/>
      </c>
      <c r="G171" s="16">
        <f>IF(D171&lt;&gt;C171,1,0)</f>
        <v/>
      </c>
      <c r="H171" s="16">
        <f>IF(E171&lt;&gt;C171,1,0)</f>
        <v/>
      </c>
      <c r="I171" s="16">
        <f>IF(F171&lt;&gt;C171,1,0)</f>
        <v/>
      </c>
    </row>
    <row r="172">
      <c r="A172" s="19" t="n">
        <v>35261</v>
      </c>
      <c r="B172" s="19" t="n">
        <v>46318</v>
      </c>
      <c r="C172" s="16" t="n">
        <v>31</v>
      </c>
      <c r="D172" s="16">
        <f>IF(OR(A172="",B172="",B172&lt;A172),"",DATEDIF(A172,B172+1,"Y")+IF(EDATE(A172,12*DATEDIF(A172,B172+1,"Y"))&lt;B172+1,1,0))</f>
        <v/>
      </c>
      <c r="E172" s="16">
        <f>ROUNDUP((B172-A172+1)/365,0)</f>
        <v/>
      </c>
      <c r="F172" s="16">
        <f>DATEDIF(A172,B172,"Y")+IF(DATEDIF(A172,B172,"YD")&gt;0,1,0)</f>
        <v/>
      </c>
      <c r="G172" s="16">
        <f>IF(D172&lt;&gt;C172,1,0)</f>
        <v/>
      </c>
      <c r="H172" s="16">
        <f>IF(E172&lt;&gt;C172,1,0)</f>
        <v/>
      </c>
      <c r="I172" s="16">
        <f>IF(F172&lt;&gt;C172,1,0)</f>
        <v/>
      </c>
    </row>
    <row r="173">
      <c r="A173" s="19" t="n">
        <v>35055</v>
      </c>
      <c r="B173" s="19" t="n">
        <v>46377</v>
      </c>
      <c r="C173" s="16" t="n">
        <v>31</v>
      </c>
      <c r="D173" s="16">
        <f>IF(OR(A173="",B173="",B173&lt;A173),"",DATEDIF(A173,B173+1,"Y")+IF(EDATE(A173,12*DATEDIF(A173,B173+1,"Y"))&lt;B173+1,1,0))</f>
        <v/>
      </c>
      <c r="E173" s="16">
        <f>ROUNDUP((B173-A173+1)/365,0)</f>
        <v/>
      </c>
      <c r="F173" s="16">
        <f>DATEDIF(A173,B173,"Y")+IF(DATEDIF(A173,B173,"YD")&gt;0,1,0)</f>
        <v/>
      </c>
      <c r="G173" s="16">
        <f>IF(D173&lt;&gt;C173,1,0)</f>
        <v/>
      </c>
      <c r="H173" s="16">
        <f>IF(E173&lt;&gt;C173,1,0)</f>
        <v/>
      </c>
      <c r="I173" s="16">
        <f>IF(F173&lt;&gt;C173,1,0)</f>
        <v/>
      </c>
    </row>
    <row r="174">
      <c r="A174" s="19" t="n">
        <v>35055</v>
      </c>
      <c r="B174" s="19" t="n">
        <v>46378</v>
      </c>
      <c r="C174" s="16" t="n">
        <v>32</v>
      </c>
      <c r="D174" s="16">
        <f>IF(OR(A174="",B174="",B174&lt;A174),"",DATEDIF(A174,B174+1,"Y")+IF(EDATE(A174,12*DATEDIF(A174,B174+1,"Y"))&lt;B174+1,1,0))</f>
        <v/>
      </c>
      <c r="E174" s="16">
        <f>ROUNDUP((B174-A174+1)/365,0)</f>
        <v/>
      </c>
      <c r="F174" s="16">
        <f>DATEDIF(A174,B174,"Y")+IF(DATEDIF(A174,B174,"YD")&gt;0,1,0)</f>
        <v/>
      </c>
      <c r="G174" s="16">
        <f>IF(D174&lt;&gt;C174,1,0)</f>
        <v/>
      </c>
      <c r="H174" s="16">
        <f>IF(E174&lt;&gt;C174,1,0)</f>
        <v/>
      </c>
      <c r="I174" s="16">
        <f>IF(F174&lt;&gt;C174,1,0)</f>
        <v/>
      </c>
    </row>
    <row r="175">
      <c r="A175" s="19" t="n">
        <v>35055</v>
      </c>
      <c r="B175" s="19" t="n">
        <v>46478</v>
      </c>
      <c r="C175" s="16" t="n">
        <v>32</v>
      </c>
      <c r="D175" s="16">
        <f>IF(OR(A175="",B175="",B175&lt;A175),"",DATEDIF(A175,B175+1,"Y")+IF(EDATE(A175,12*DATEDIF(A175,B175+1,"Y"))&lt;B175+1,1,0))</f>
        <v/>
      </c>
      <c r="E175" s="16">
        <f>ROUNDUP((B175-A175+1)/365,0)</f>
        <v/>
      </c>
      <c r="F175" s="16">
        <f>DATEDIF(A175,B175,"Y")+IF(DATEDIF(A175,B175,"YD")&gt;0,1,0)</f>
        <v/>
      </c>
      <c r="G175" s="16">
        <f>IF(D175&lt;&gt;C175,1,0)</f>
        <v/>
      </c>
      <c r="H175" s="16">
        <f>IF(E175&lt;&gt;C175,1,0)</f>
        <v/>
      </c>
      <c r="I175" s="16">
        <f>IF(F175&lt;&gt;C175,1,0)</f>
        <v/>
      </c>
    </row>
    <row r="176">
      <c r="A176" s="19" t="n">
        <v>34455</v>
      </c>
      <c r="B176" s="19" t="n">
        <v>46142</v>
      </c>
      <c r="C176" s="16" t="n">
        <v>32</v>
      </c>
      <c r="D176" s="16">
        <f>IF(OR(A176="",B176="",B176&lt;A176),"",DATEDIF(A176,B176+1,"Y")+IF(EDATE(A176,12*DATEDIF(A176,B176+1,"Y"))&lt;B176+1,1,0))</f>
        <v/>
      </c>
      <c r="E176" s="16">
        <f>ROUNDUP((B176-A176+1)/365,0)</f>
        <v/>
      </c>
      <c r="F176" s="16">
        <f>DATEDIF(A176,B176,"Y")+IF(DATEDIF(A176,B176,"YD")&gt;0,1,0)</f>
        <v/>
      </c>
      <c r="G176" s="16">
        <f>IF(D176&lt;&gt;C176,1,0)</f>
        <v/>
      </c>
      <c r="H176" s="16">
        <f>IF(E176&lt;&gt;C176,1,0)</f>
        <v/>
      </c>
      <c r="I176" s="16">
        <f>IF(F176&lt;&gt;C176,1,0)</f>
        <v/>
      </c>
    </row>
    <row r="177">
      <c r="A177" s="19" t="n">
        <v>34455</v>
      </c>
      <c r="B177" s="19" t="n">
        <v>46143</v>
      </c>
      <c r="C177" s="16" t="n">
        <v>33</v>
      </c>
      <c r="D177" s="16">
        <f>IF(OR(A177="",B177="",B177&lt;A177),"",DATEDIF(A177,B177+1,"Y")+IF(EDATE(A177,12*DATEDIF(A177,B177+1,"Y"))&lt;B177+1,1,0))</f>
        <v/>
      </c>
      <c r="E177" s="16">
        <f>ROUNDUP((B177-A177+1)/365,0)</f>
        <v/>
      </c>
      <c r="F177" s="16">
        <f>DATEDIF(A177,B177,"Y")+IF(DATEDIF(A177,B177,"YD")&gt;0,1,0)</f>
        <v/>
      </c>
      <c r="G177" s="16">
        <f>IF(D177&lt;&gt;C177,1,0)</f>
        <v/>
      </c>
      <c r="H177" s="16">
        <f>IF(E177&lt;&gt;C177,1,0)</f>
        <v/>
      </c>
      <c r="I177" s="16">
        <f>IF(F177&lt;&gt;C177,1,0)</f>
        <v/>
      </c>
    </row>
    <row r="178">
      <c r="A178" s="19" t="n">
        <v>34455</v>
      </c>
      <c r="B178" s="19" t="n">
        <v>46243</v>
      </c>
      <c r="C178" s="16" t="n">
        <v>33</v>
      </c>
      <c r="D178" s="16">
        <f>IF(OR(A178="",B178="",B178&lt;A178),"",DATEDIF(A178,B178+1,"Y")+IF(EDATE(A178,12*DATEDIF(A178,B178+1,"Y"))&lt;B178+1,1,0))</f>
        <v/>
      </c>
      <c r="E178" s="16">
        <f>ROUNDUP((B178-A178+1)/365,0)</f>
        <v/>
      </c>
      <c r="F178" s="16">
        <f>DATEDIF(A178,B178,"Y")+IF(DATEDIF(A178,B178,"YD")&gt;0,1,0)</f>
        <v/>
      </c>
      <c r="G178" s="16">
        <f>IF(D178&lt;&gt;C178,1,0)</f>
        <v/>
      </c>
      <c r="H178" s="16">
        <f>IF(E178&lt;&gt;C178,1,0)</f>
        <v/>
      </c>
      <c r="I178" s="16">
        <f>IF(F178&lt;&gt;C178,1,0)</f>
        <v/>
      </c>
    </row>
    <row r="179">
      <c r="A179" s="19" t="n">
        <v>34250</v>
      </c>
      <c r="B179" s="19" t="n">
        <v>46302</v>
      </c>
      <c r="C179" s="16" t="n">
        <v>33</v>
      </c>
      <c r="D179" s="16">
        <f>IF(OR(A179="",B179="",B179&lt;A179),"",DATEDIF(A179,B179+1,"Y")+IF(EDATE(A179,12*DATEDIF(A179,B179+1,"Y"))&lt;B179+1,1,0))</f>
        <v/>
      </c>
      <c r="E179" s="16">
        <f>ROUNDUP((B179-A179+1)/365,0)</f>
        <v/>
      </c>
      <c r="F179" s="16">
        <f>DATEDIF(A179,B179,"Y")+IF(DATEDIF(A179,B179,"YD")&gt;0,1,0)</f>
        <v/>
      </c>
      <c r="G179" s="16">
        <f>IF(D179&lt;&gt;C179,1,0)</f>
        <v/>
      </c>
      <c r="H179" s="16">
        <f>IF(E179&lt;&gt;C179,1,0)</f>
        <v/>
      </c>
      <c r="I179" s="16">
        <f>IF(F179&lt;&gt;C179,1,0)</f>
        <v/>
      </c>
    </row>
    <row r="180">
      <c r="A180" s="19" t="n">
        <v>34250</v>
      </c>
      <c r="B180" s="19" t="n">
        <v>46303</v>
      </c>
      <c r="C180" s="16" t="n">
        <v>34</v>
      </c>
      <c r="D180" s="16">
        <f>IF(OR(A180="",B180="",B180&lt;A180),"",DATEDIF(A180,B180+1,"Y")+IF(EDATE(A180,12*DATEDIF(A180,B180+1,"Y"))&lt;B180+1,1,0))</f>
        <v/>
      </c>
      <c r="E180" s="16">
        <f>ROUNDUP((B180-A180+1)/365,0)</f>
        <v/>
      </c>
      <c r="F180" s="16">
        <f>DATEDIF(A180,B180,"Y")+IF(DATEDIF(A180,B180,"YD")&gt;0,1,0)</f>
        <v/>
      </c>
      <c r="G180" s="16">
        <f>IF(D180&lt;&gt;C180,1,0)</f>
        <v/>
      </c>
      <c r="H180" s="16">
        <f>IF(E180&lt;&gt;C180,1,0)</f>
        <v/>
      </c>
      <c r="I180" s="16">
        <f>IF(F180&lt;&gt;C180,1,0)</f>
        <v/>
      </c>
    </row>
    <row r="181">
      <c r="A181" s="19" t="n">
        <v>34250</v>
      </c>
      <c r="B181" s="19" t="n">
        <v>46403</v>
      </c>
      <c r="C181" s="16" t="n">
        <v>34</v>
      </c>
      <c r="D181" s="16">
        <f>IF(OR(A181="",B181="",B181&lt;A181),"",DATEDIF(A181,B181+1,"Y")+IF(EDATE(A181,12*DATEDIF(A181,B181+1,"Y"))&lt;B181+1,1,0))</f>
        <v/>
      </c>
      <c r="E181" s="16">
        <f>ROUNDUP((B181-A181+1)/365,0)</f>
        <v/>
      </c>
      <c r="F181" s="16">
        <f>DATEDIF(A181,B181,"Y")+IF(DATEDIF(A181,B181,"YD")&gt;0,1,0)</f>
        <v/>
      </c>
      <c r="G181" s="16">
        <f>IF(D181&lt;&gt;C181,1,0)</f>
        <v/>
      </c>
      <c r="H181" s="16">
        <f>IF(E181&lt;&gt;C181,1,0)</f>
        <v/>
      </c>
      <c r="I181" s="16">
        <f>IF(F181&lt;&gt;C181,1,0)</f>
        <v/>
      </c>
    </row>
    <row r="182">
      <c r="A182" s="19" t="n">
        <v>33678</v>
      </c>
      <c r="B182" s="19" t="n">
        <v>46095</v>
      </c>
      <c r="C182" s="16" t="n">
        <v>34</v>
      </c>
      <c r="D182" s="16">
        <f>IF(OR(A182="",B182="",B182&lt;A182),"",DATEDIF(A182,B182+1,"Y")+IF(EDATE(A182,12*DATEDIF(A182,B182+1,"Y"))&lt;B182+1,1,0))</f>
        <v/>
      </c>
      <c r="E182" s="16">
        <f>ROUNDUP((B182-A182+1)/365,0)</f>
        <v/>
      </c>
      <c r="F182" s="16">
        <f>DATEDIF(A182,B182,"Y")+IF(DATEDIF(A182,B182,"YD")&gt;0,1,0)</f>
        <v/>
      </c>
      <c r="G182" s="16">
        <f>IF(D182&lt;&gt;C182,1,0)</f>
        <v/>
      </c>
      <c r="H182" s="16">
        <f>IF(E182&lt;&gt;C182,1,0)</f>
        <v/>
      </c>
      <c r="I182" s="16">
        <f>IF(F182&lt;&gt;C182,1,0)</f>
        <v/>
      </c>
    </row>
    <row r="183">
      <c r="A183" s="19" t="n">
        <v>33678</v>
      </c>
      <c r="B183" s="19" t="n">
        <v>46096</v>
      </c>
      <c r="C183" s="16" t="n">
        <v>35</v>
      </c>
      <c r="D183" s="16">
        <f>IF(OR(A183="",B183="",B183&lt;A183),"",DATEDIF(A183,B183+1,"Y")+IF(EDATE(A183,12*DATEDIF(A183,B183+1,"Y"))&lt;B183+1,1,0))</f>
        <v/>
      </c>
      <c r="E183" s="16">
        <f>ROUNDUP((B183-A183+1)/365,0)</f>
        <v/>
      </c>
      <c r="F183" s="16">
        <f>DATEDIF(A183,B183,"Y")+IF(DATEDIF(A183,B183,"YD")&gt;0,1,0)</f>
        <v/>
      </c>
      <c r="G183" s="16">
        <f>IF(D183&lt;&gt;C183,1,0)</f>
        <v/>
      </c>
      <c r="H183" s="16">
        <f>IF(E183&lt;&gt;C183,1,0)</f>
        <v/>
      </c>
      <c r="I183" s="16">
        <f>IF(F183&lt;&gt;C183,1,0)</f>
        <v/>
      </c>
    </row>
    <row r="184">
      <c r="A184" s="19" t="n">
        <v>33678</v>
      </c>
      <c r="B184" s="19" t="n">
        <v>46196</v>
      </c>
      <c r="C184" s="16" t="n">
        <v>35</v>
      </c>
      <c r="D184" s="16">
        <f>IF(OR(A184="",B184="",B184&lt;A184),"",DATEDIF(A184,B184+1,"Y")+IF(EDATE(A184,12*DATEDIF(A184,B184+1,"Y"))&lt;B184+1,1,0))</f>
        <v/>
      </c>
      <c r="E184" s="16">
        <f>ROUNDUP((B184-A184+1)/365,0)</f>
        <v/>
      </c>
      <c r="F184" s="16">
        <f>DATEDIF(A184,B184,"Y")+IF(DATEDIF(A184,B184,"YD")&gt;0,1,0)</f>
        <v/>
      </c>
      <c r="G184" s="16">
        <f>IF(D184&lt;&gt;C184,1,0)</f>
        <v/>
      </c>
      <c r="H184" s="16">
        <f>IF(E184&lt;&gt;C184,1,0)</f>
        <v/>
      </c>
      <c r="I184" s="16">
        <f>IF(F184&lt;&gt;C184,1,0)</f>
        <v/>
      </c>
    </row>
    <row r="185">
      <c r="A185" s="19" t="n">
        <v>33472</v>
      </c>
      <c r="B185" s="19" t="n">
        <v>46255</v>
      </c>
      <c r="C185" s="16" t="n">
        <v>35</v>
      </c>
      <c r="D185" s="16">
        <f>IF(OR(A185="",B185="",B185&lt;A185),"",DATEDIF(A185,B185+1,"Y")+IF(EDATE(A185,12*DATEDIF(A185,B185+1,"Y"))&lt;B185+1,1,0))</f>
        <v/>
      </c>
      <c r="E185" s="16">
        <f>ROUNDUP((B185-A185+1)/365,0)</f>
        <v/>
      </c>
      <c r="F185" s="16">
        <f>DATEDIF(A185,B185,"Y")+IF(DATEDIF(A185,B185,"YD")&gt;0,1,0)</f>
        <v/>
      </c>
      <c r="G185" s="16">
        <f>IF(D185&lt;&gt;C185,1,0)</f>
        <v/>
      </c>
      <c r="H185" s="16">
        <f>IF(E185&lt;&gt;C185,1,0)</f>
        <v/>
      </c>
      <c r="I185" s="16">
        <f>IF(F185&lt;&gt;C185,1,0)</f>
        <v/>
      </c>
    </row>
    <row r="186">
      <c r="A186" s="19" t="n">
        <v>33472</v>
      </c>
      <c r="B186" s="19" t="n">
        <v>46256</v>
      </c>
      <c r="C186" s="16" t="n">
        <v>36</v>
      </c>
      <c r="D186" s="16">
        <f>IF(OR(A186="",B186="",B186&lt;A186),"",DATEDIF(A186,B186+1,"Y")+IF(EDATE(A186,12*DATEDIF(A186,B186+1,"Y"))&lt;B186+1,1,0))</f>
        <v/>
      </c>
      <c r="E186" s="16">
        <f>ROUNDUP((B186-A186+1)/365,0)</f>
        <v/>
      </c>
      <c r="F186" s="16">
        <f>DATEDIF(A186,B186,"Y")+IF(DATEDIF(A186,B186,"YD")&gt;0,1,0)</f>
        <v/>
      </c>
      <c r="G186" s="16">
        <f>IF(D186&lt;&gt;C186,1,0)</f>
        <v/>
      </c>
      <c r="H186" s="16">
        <f>IF(E186&lt;&gt;C186,1,0)</f>
        <v/>
      </c>
      <c r="I186" s="16">
        <f>IF(F186&lt;&gt;C186,1,0)</f>
        <v/>
      </c>
    </row>
    <row r="187">
      <c r="A187" s="19" t="n">
        <v>33472</v>
      </c>
      <c r="B187" s="19" t="n">
        <v>46356</v>
      </c>
      <c r="C187" s="16" t="n">
        <v>36</v>
      </c>
      <c r="D187" s="16">
        <f>IF(OR(A187="",B187="",B187&lt;A187),"",DATEDIF(A187,B187+1,"Y")+IF(EDATE(A187,12*DATEDIF(A187,B187+1,"Y"))&lt;B187+1,1,0))</f>
        <v/>
      </c>
      <c r="E187" s="16">
        <f>ROUNDUP((B187-A187+1)/365,0)</f>
        <v/>
      </c>
      <c r="F187" s="16">
        <f>DATEDIF(A187,B187,"Y")+IF(DATEDIF(A187,B187,"YD")&gt;0,1,0)</f>
        <v/>
      </c>
      <c r="G187" s="16">
        <f>IF(D187&lt;&gt;C187,1,0)</f>
        <v/>
      </c>
      <c r="H187" s="16">
        <f>IF(E187&lt;&gt;C187,1,0)</f>
        <v/>
      </c>
      <c r="I187" s="16">
        <f>IF(F187&lt;&gt;C187,1,0)</f>
        <v/>
      </c>
    </row>
    <row r="188">
      <c r="A188" s="19" t="n">
        <v>32874</v>
      </c>
      <c r="B188" s="19" t="n">
        <v>46022</v>
      </c>
      <c r="C188" s="16" t="n">
        <v>36</v>
      </c>
      <c r="D188" s="16">
        <f>IF(OR(A188="",B188="",B188&lt;A188),"",DATEDIF(A188,B188+1,"Y")+IF(EDATE(A188,12*DATEDIF(A188,B188+1,"Y"))&lt;B188+1,1,0))</f>
        <v/>
      </c>
      <c r="E188" s="16">
        <f>ROUNDUP((B188-A188+1)/365,0)</f>
        <v/>
      </c>
      <c r="F188" s="16">
        <f>DATEDIF(A188,B188,"Y")+IF(DATEDIF(A188,B188,"YD")&gt;0,1,0)</f>
        <v/>
      </c>
      <c r="G188" s="16">
        <f>IF(D188&lt;&gt;C188,1,0)</f>
        <v/>
      </c>
      <c r="H188" s="16">
        <f>IF(E188&lt;&gt;C188,1,0)</f>
        <v/>
      </c>
      <c r="I188" s="16">
        <f>IF(F188&lt;&gt;C188,1,0)</f>
        <v/>
      </c>
    </row>
    <row r="189">
      <c r="A189" s="19" t="n">
        <v>32874</v>
      </c>
      <c r="B189" s="19" t="n">
        <v>46023</v>
      </c>
      <c r="C189" s="16" t="n">
        <v>37</v>
      </c>
      <c r="D189" s="16">
        <f>IF(OR(A189="",B189="",B189&lt;A189),"",DATEDIF(A189,B189+1,"Y")+IF(EDATE(A189,12*DATEDIF(A189,B189+1,"Y"))&lt;B189+1,1,0))</f>
        <v/>
      </c>
      <c r="E189" s="16">
        <f>ROUNDUP((B189-A189+1)/365,0)</f>
        <v/>
      </c>
      <c r="F189" s="16">
        <f>DATEDIF(A189,B189,"Y")+IF(DATEDIF(A189,B189,"YD")&gt;0,1,0)</f>
        <v/>
      </c>
      <c r="G189" s="16">
        <f>IF(D189&lt;&gt;C189,1,0)</f>
        <v/>
      </c>
      <c r="H189" s="16">
        <f>IF(E189&lt;&gt;C189,1,0)</f>
        <v/>
      </c>
      <c r="I189" s="16">
        <f>IF(F189&lt;&gt;C189,1,0)</f>
        <v/>
      </c>
    </row>
    <row r="190">
      <c r="A190" s="19" t="n">
        <v>32874</v>
      </c>
      <c r="B190" s="19" t="n">
        <v>46123</v>
      </c>
      <c r="C190" s="16" t="n">
        <v>37</v>
      </c>
      <c r="D190" s="16">
        <f>IF(OR(A190="",B190="",B190&lt;A190),"",DATEDIF(A190,B190+1,"Y")+IF(EDATE(A190,12*DATEDIF(A190,B190+1,"Y"))&lt;B190+1,1,0))</f>
        <v/>
      </c>
      <c r="E190" s="16">
        <f>ROUNDUP((B190-A190+1)/365,0)</f>
        <v/>
      </c>
      <c r="F190" s="16">
        <f>DATEDIF(A190,B190,"Y")+IF(DATEDIF(A190,B190,"YD")&gt;0,1,0)</f>
        <v/>
      </c>
      <c r="G190" s="16">
        <f>IF(D190&lt;&gt;C190,1,0)</f>
        <v/>
      </c>
      <c r="H190" s="16">
        <f>IF(E190&lt;&gt;C190,1,0)</f>
        <v/>
      </c>
      <c r="I190" s="16">
        <f>IF(F190&lt;&gt;C190,1,0)</f>
        <v/>
      </c>
    </row>
    <row r="191">
      <c r="A191" s="19" t="n">
        <v>32667</v>
      </c>
      <c r="B191" s="19" t="n">
        <v>46180</v>
      </c>
      <c r="C191" s="16" t="n">
        <v>37</v>
      </c>
      <c r="D191" s="16">
        <f>IF(OR(A191="",B191="",B191&lt;A191),"",DATEDIF(A191,B191+1,"Y")+IF(EDATE(A191,12*DATEDIF(A191,B191+1,"Y"))&lt;B191+1,1,0))</f>
        <v/>
      </c>
      <c r="E191" s="16">
        <f>ROUNDUP((B191-A191+1)/365,0)</f>
        <v/>
      </c>
      <c r="F191" s="16">
        <f>DATEDIF(A191,B191,"Y")+IF(DATEDIF(A191,B191,"YD")&gt;0,1,0)</f>
        <v/>
      </c>
      <c r="G191" s="16">
        <f>IF(D191&lt;&gt;C191,1,0)</f>
        <v/>
      </c>
      <c r="H191" s="16">
        <f>IF(E191&lt;&gt;C191,1,0)</f>
        <v/>
      </c>
      <c r="I191" s="16">
        <f>IF(F191&lt;&gt;C191,1,0)</f>
        <v/>
      </c>
    </row>
    <row r="192">
      <c r="A192" s="19" t="n">
        <v>32667</v>
      </c>
      <c r="B192" s="19" t="n">
        <v>46181</v>
      </c>
      <c r="C192" s="16" t="n">
        <v>38</v>
      </c>
      <c r="D192" s="16">
        <f>IF(OR(A192="",B192="",B192&lt;A192),"",DATEDIF(A192,B192+1,"Y")+IF(EDATE(A192,12*DATEDIF(A192,B192+1,"Y"))&lt;B192+1,1,0))</f>
        <v/>
      </c>
      <c r="E192" s="16">
        <f>ROUNDUP((B192-A192+1)/365,0)</f>
        <v/>
      </c>
      <c r="F192" s="16">
        <f>DATEDIF(A192,B192,"Y")+IF(DATEDIF(A192,B192,"YD")&gt;0,1,0)</f>
        <v/>
      </c>
      <c r="G192" s="16">
        <f>IF(D192&lt;&gt;C192,1,0)</f>
        <v/>
      </c>
      <c r="H192" s="16">
        <f>IF(E192&lt;&gt;C192,1,0)</f>
        <v/>
      </c>
      <c r="I192" s="16">
        <f>IF(F192&lt;&gt;C192,1,0)</f>
        <v/>
      </c>
    </row>
    <row r="193">
      <c r="A193" s="19" t="n">
        <v>32667</v>
      </c>
      <c r="B193" s="19" t="n">
        <v>46281</v>
      </c>
      <c r="C193" s="16" t="n">
        <v>38</v>
      </c>
      <c r="D193" s="16">
        <f>IF(OR(A193="",B193="",B193&lt;A193),"",DATEDIF(A193,B193+1,"Y")+IF(EDATE(A193,12*DATEDIF(A193,B193+1,"Y"))&lt;B193+1,1,0))</f>
        <v/>
      </c>
      <c r="E193" s="16">
        <f>ROUNDUP((B193-A193+1)/365,0)</f>
        <v/>
      </c>
      <c r="F193" s="16">
        <f>DATEDIF(A193,B193,"Y")+IF(DATEDIF(A193,B193,"YD")&gt;0,1,0)</f>
        <v/>
      </c>
      <c r="G193" s="16">
        <f>IF(D193&lt;&gt;C193,1,0)</f>
        <v/>
      </c>
      <c r="H193" s="16">
        <f>IF(E193&lt;&gt;C193,1,0)</f>
        <v/>
      </c>
      <c r="I193" s="16">
        <f>IF(F193&lt;&gt;C193,1,0)</f>
        <v/>
      </c>
    </row>
    <row r="194">
      <c r="A194" s="19" t="n">
        <v>32462</v>
      </c>
      <c r="B194" s="19" t="n">
        <v>46340</v>
      </c>
      <c r="C194" s="16" t="n">
        <v>38</v>
      </c>
      <c r="D194" s="16">
        <f>IF(OR(A194="",B194="",B194&lt;A194),"",DATEDIF(A194,B194+1,"Y")+IF(EDATE(A194,12*DATEDIF(A194,B194+1,"Y"))&lt;B194+1,1,0))</f>
        <v/>
      </c>
      <c r="E194" s="16">
        <f>ROUNDUP((B194-A194+1)/365,0)</f>
        <v/>
      </c>
      <c r="F194" s="16">
        <f>DATEDIF(A194,B194,"Y")+IF(DATEDIF(A194,B194,"YD")&gt;0,1,0)</f>
        <v/>
      </c>
      <c r="G194" s="16">
        <f>IF(D194&lt;&gt;C194,1,0)</f>
        <v/>
      </c>
      <c r="H194" s="16">
        <f>IF(E194&lt;&gt;C194,1,0)</f>
        <v/>
      </c>
      <c r="I194" s="16">
        <f>IF(F194&lt;&gt;C194,1,0)</f>
        <v/>
      </c>
    </row>
    <row r="195">
      <c r="A195" s="19" t="n">
        <v>32462</v>
      </c>
      <c r="B195" s="19" t="n">
        <v>46341</v>
      </c>
      <c r="C195" s="16" t="n">
        <v>39</v>
      </c>
      <c r="D195" s="16">
        <f>IF(OR(A195="",B195="",B195&lt;A195),"",DATEDIF(A195,B195+1,"Y")+IF(EDATE(A195,12*DATEDIF(A195,B195+1,"Y"))&lt;B195+1,1,0))</f>
        <v/>
      </c>
      <c r="E195" s="16">
        <f>ROUNDUP((B195-A195+1)/365,0)</f>
        <v/>
      </c>
      <c r="F195" s="16">
        <f>DATEDIF(A195,B195,"Y")+IF(DATEDIF(A195,B195,"YD")&gt;0,1,0)</f>
        <v/>
      </c>
      <c r="G195" s="16">
        <f>IF(D195&lt;&gt;C195,1,0)</f>
        <v/>
      </c>
      <c r="H195" s="16">
        <f>IF(E195&lt;&gt;C195,1,0)</f>
        <v/>
      </c>
      <c r="I195" s="16">
        <f>IF(F195&lt;&gt;C195,1,0)</f>
        <v/>
      </c>
    </row>
    <row r="196">
      <c r="A196" s="19" t="n">
        <v>32462</v>
      </c>
      <c r="B196" s="19" t="n">
        <v>46441</v>
      </c>
      <c r="C196" s="16" t="n">
        <v>39</v>
      </c>
      <c r="D196" s="16">
        <f>IF(OR(A196="",B196="",B196&lt;A196),"",DATEDIF(A196,B196+1,"Y")+IF(EDATE(A196,12*DATEDIF(A196,B196+1,"Y"))&lt;B196+1,1,0))</f>
        <v/>
      </c>
      <c r="E196" s="16">
        <f>ROUNDUP((B196-A196+1)/365,0)</f>
        <v/>
      </c>
      <c r="F196" s="16">
        <f>DATEDIF(A196,B196,"Y")+IF(DATEDIF(A196,B196,"YD")&gt;0,1,0)</f>
        <v/>
      </c>
      <c r="G196" s="16">
        <f>IF(D196&lt;&gt;C196,1,0)</f>
        <v/>
      </c>
      <c r="H196" s="16">
        <f>IF(E196&lt;&gt;C196,1,0)</f>
        <v/>
      </c>
      <c r="I196" s="16">
        <f>IF(F196&lt;&gt;C196,1,0)</f>
        <v/>
      </c>
    </row>
    <row r="197">
      <c r="A197" s="19" t="n">
        <v>31889</v>
      </c>
      <c r="B197" s="19" t="n">
        <v>46133</v>
      </c>
      <c r="C197" s="16" t="n">
        <v>39</v>
      </c>
      <c r="D197" s="16">
        <f>IF(OR(A197="",B197="",B197&lt;A197),"",DATEDIF(A197,B197+1,"Y")+IF(EDATE(A197,12*DATEDIF(A197,B197+1,"Y"))&lt;B197+1,1,0))</f>
        <v/>
      </c>
      <c r="E197" s="16">
        <f>ROUNDUP((B197-A197+1)/365,0)</f>
        <v/>
      </c>
      <c r="F197" s="16">
        <f>DATEDIF(A197,B197,"Y")+IF(DATEDIF(A197,B197,"YD")&gt;0,1,0)</f>
        <v/>
      </c>
      <c r="G197" s="16">
        <f>IF(D197&lt;&gt;C197,1,0)</f>
        <v/>
      </c>
      <c r="H197" s="16">
        <f>IF(E197&lt;&gt;C197,1,0)</f>
        <v/>
      </c>
      <c r="I197" s="16">
        <f>IF(F197&lt;&gt;C197,1,0)</f>
        <v/>
      </c>
    </row>
    <row r="198">
      <c r="A198" s="19" t="n">
        <v>31889</v>
      </c>
      <c r="B198" s="19" t="n">
        <v>46134</v>
      </c>
      <c r="C198" s="16" t="n">
        <v>40</v>
      </c>
      <c r="D198" s="16">
        <f>IF(OR(A198="",B198="",B198&lt;A198),"",DATEDIF(A198,B198+1,"Y")+IF(EDATE(A198,12*DATEDIF(A198,B198+1,"Y"))&lt;B198+1,1,0))</f>
        <v/>
      </c>
      <c r="E198" s="16">
        <f>ROUNDUP((B198-A198+1)/365,0)</f>
        <v/>
      </c>
      <c r="F198" s="16">
        <f>DATEDIF(A198,B198,"Y")+IF(DATEDIF(A198,B198,"YD")&gt;0,1,0)</f>
        <v/>
      </c>
      <c r="G198" s="16">
        <f>IF(D198&lt;&gt;C198,1,0)</f>
        <v/>
      </c>
      <c r="H198" s="16">
        <f>IF(E198&lt;&gt;C198,1,0)</f>
        <v/>
      </c>
      <c r="I198" s="16">
        <f>IF(F198&lt;&gt;C198,1,0)</f>
        <v/>
      </c>
    </row>
    <row r="199">
      <c r="A199" s="19" t="n">
        <v>31889</v>
      </c>
      <c r="B199" s="19" t="n">
        <v>46234</v>
      </c>
      <c r="C199" s="16" t="n">
        <v>40</v>
      </c>
      <c r="D199" s="16">
        <f>IF(OR(A199="",B199="",B199&lt;A199),"",DATEDIF(A199,B199+1,"Y")+IF(EDATE(A199,12*DATEDIF(A199,B199+1,"Y"))&lt;B199+1,1,0))</f>
        <v/>
      </c>
      <c r="E199" s="16">
        <f>ROUNDUP((B199-A199+1)/365,0)</f>
        <v/>
      </c>
      <c r="F199" s="16">
        <f>DATEDIF(A199,B199,"Y")+IF(DATEDIF(A199,B199,"YD")&gt;0,1,0)</f>
        <v/>
      </c>
      <c r="G199" s="16">
        <f>IF(D199&lt;&gt;C199,1,0)</f>
        <v/>
      </c>
      <c r="H199" s="16">
        <f>IF(E199&lt;&gt;C199,1,0)</f>
        <v/>
      </c>
      <c r="I199" s="16">
        <f>IF(F199&lt;&gt;C199,1,0)</f>
        <v/>
      </c>
    </row>
    <row r="200">
      <c r="A200" s="19" t="n">
        <v>31656</v>
      </c>
      <c r="B200" s="19" t="n">
        <v>46265</v>
      </c>
      <c r="C200" s="16" t="n">
        <v>40</v>
      </c>
      <c r="D200" s="16">
        <f>IF(OR(A200="",B200="",B200&lt;A200),"",DATEDIF(A200,B200+1,"Y")+IF(EDATE(A200,12*DATEDIF(A200,B200+1,"Y"))&lt;B200+1,1,0))</f>
        <v/>
      </c>
      <c r="E200" s="16">
        <f>ROUNDUP((B200-A200+1)/365,0)</f>
        <v/>
      </c>
      <c r="F200" s="16">
        <f>DATEDIF(A200,B200,"Y")+IF(DATEDIF(A200,B200,"YD")&gt;0,1,0)</f>
        <v/>
      </c>
      <c r="G200" s="16">
        <f>IF(D200&lt;&gt;C200,1,0)</f>
        <v/>
      </c>
      <c r="H200" s="16">
        <f>IF(E200&lt;&gt;C200,1,0)</f>
        <v/>
      </c>
      <c r="I200" s="16">
        <f>IF(F200&lt;&gt;C200,1,0)</f>
        <v/>
      </c>
    </row>
    <row r="201">
      <c r="A201" s="19" t="n">
        <v>31656</v>
      </c>
      <c r="B201" s="19" t="n">
        <v>46266</v>
      </c>
      <c r="C201" s="16" t="n">
        <v>41</v>
      </c>
      <c r="D201" s="16">
        <f>IF(OR(A201="",B201="",B201&lt;A201),"",DATEDIF(A201,B201+1,"Y")+IF(EDATE(A201,12*DATEDIF(A201,B201+1,"Y"))&lt;B201+1,1,0))</f>
        <v/>
      </c>
      <c r="E201" s="16">
        <f>ROUNDUP((B201-A201+1)/365,0)</f>
        <v/>
      </c>
      <c r="F201" s="16">
        <f>DATEDIF(A201,B201,"Y")+IF(DATEDIF(A201,B201,"YD")&gt;0,1,0)</f>
        <v/>
      </c>
      <c r="G201" s="16">
        <f>IF(D201&lt;&gt;C201,1,0)</f>
        <v/>
      </c>
      <c r="H201" s="16">
        <f>IF(E201&lt;&gt;C201,1,0)</f>
        <v/>
      </c>
      <c r="I201" s="16">
        <f>IF(F201&lt;&gt;C201,1,0)</f>
        <v/>
      </c>
    </row>
    <row r="202">
      <c r="A202" s="19" t="n">
        <v>31656</v>
      </c>
      <c r="B202" s="19" t="n">
        <v>46366</v>
      </c>
      <c r="C202" s="16" t="n">
        <v>41</v>
      </c>
      <c r="D202" s="16">
        <f>IF(OR(A202="",B202="",B202&lt;A202),"",DATEDIF(A202,B202+1,"Y")+IF(EDATE(A202,12*DATEDIF(A202,B202+1,"Y"))&lt;B202+1,1,0))</f>
        <v/>
      </c>
      <c r="E202" s="16">
        <f>ROUNDUP((B202-A202+1)/365,0)</f>
        <v/>
      </c>
      <c r="F202" s="16">
        <f>DATEDIF(A202,B202,"Y")+IF(DATEDIF(A202,B202,"YD")&gt;0,1,0)</f>
        <v/>
      </c>
      <c r="G202" s="16">
        <f>IF(D202&lt;&gt;C202,1,0)</f>
        <v/>
      </c>
      <c r="H202" s="16">
        <f>IF(E202&lt;&gt;C202,1,0)</f>
        <v/>
      </c>
      <c r="I202" s="16">
        <f>IF(F202&lt;&gt;C202,1,0)</f>
        <v/>
      </c>
    </row>
  </sheetData>
  <conditionalFormatting sqref="G3:G202">
    <cfRule type="expression" priority="1" dxfId="1">
      <formula>G3=1</formula>
    </cfRule>
  </conditionalFormatting>
  <conditionalFormatting sqref="H3:H202">
    <cfRule type="expression" priority="2" dxfId="1">
      <formula>H3=1</formula>
    </cfRule>
  </conditionalFormatting>
  <conditionalFormatting sqref="I3:I202">
    <cfRule type="expression" priority="3" dxfId="1">
      <formula>I3=1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使い方</t>
        </is>
      </c>
    </row>
    <row r="3">
      <c r="A3" t="inlineStr">
        <is>
          <t>1_税と手取り の黄色いセルを埋める。B3に退職金の額、B4に入社日、B5に退職日を入れる。</t>
        </is>
      </c>
    </row>
    <row r="4">
      <c r="A4" t="inlineStr">
        <is>
          <t>F9に所得税と住民税の合計、F10に手取りが出る。G列は勤続年数が1年多かった場合で、G11が減る税。</t>
        </is>
      </c>
    </row>
    <row r="5">
      <c r="A5" t="inlineStr">
        <is>
          <t>B14が「ちょうど」なら、勤続期間に端数がない。1日遅く辞めると勤続年数が1年増え、G列の税になる。</t>
        </is>
      </c>
    </row>
    <row r="6">
      <c r="A6" t="inlineStr">
        <is>
          <t>退職金の額が退職日で変わるか、退職日を動かせるかは会社の規程による。このブックは退職金の額を同じとして比べる。</t>
        </is>
      </c>
    </row>
    <row r="7">
      <c r="A7" t="inlineStr"/>
    </row>
    <row r="8">
      <c r="A8" t="inlineStr">
        <is>
          <t>勤続年数（所得税法施行令第69条、国税庁 No.2732）: 入社日から退職日までの期間。1年未満の端数は1年に切り上げる。</t>
        </is>
      </c>
    </row>
    <row r="9">
      <c r="A9" t="inlineStr">
        <is>
          <t xml:space="preserve">  例: 平成18年4月1日入社、令和8年3月31日退職はちょうど20年。令和8年4月1日退職は20年と1日で21年。</t>
        </is>
      </c>
    </row>
    <row r="10">
      <c r="A10" t="inlineStr">
        <is>
          <t>退職所得控除（国税庁 No.1420）: 勤続20年以下は40万円×勤続年数（80万円未満なら80万円）、20年超は800万円＋70万円×（勤続年数−20年）。</t>
        </is>
      </c>
    </row>
    <row r="11">
      <c r="A11" t="inlineStr">
        <is>
          <t xml:space="preserve">  障害者になったことが直接の原因の退職は100万円を足す。</t>
        </is>
      </c>
    </row>
    <row r="12">
      <c r="A12" t="inlineStr">
        <is>
          <t>退職所得の金額: （退職金−退職所得控除）×1/2。</t>
        </is>
      </c>
    </row>
    <row r="13">
      <c r="A13" t="inlineStr">
        <is>
          <t xml:space="preserve">  特定役員退職手当等（役員等勤続年数5年以下）は1/2をしない。</t>
        </is>
      </c>
    </row>
    <row r="14">
      <c r="A14" t="inlineStr">
        <is>
          <t xml:space="preserve">  短期退職手当等（使用人で勤続5年以下）は、控除後300万円を超える部分は1/2をしない。150万円＋（退職金−300万円−控除）。</t>
        </is>
      </c>
    </row>
    <row r="15">
      <c r="A15" t="inlineStr">
        <is>
          <t>課税退職所得金額は1,000円未満を切り捨てる。</t>
        </is>
      </c>
    </row>
    <row r="16">
      <c r="A16" t="inlineStr">
        <is>
          <t>所得税と復興特別所得税（国税庁 No.2732 別紙の速算表）: （課税退職所得金額×税率−控除額）×102.1%。1円未満を切り捨て。</t>
        </is>
      </c>
    </row>
    <row r="17">
      <c r="A17" t="inlineStr">
        <is>
          <t xml:space="preserve">  令和9年分からは防衛特別所得税が加わるが、国税庁 No.1420 によると合計の税率は変わらず、源泉徴収税額の計算も変わらない。</t>
        </is>
      </c>
    </row>
    <row r="18">
      <c r="A18" t="inlineStr">
        <is>
          <t>住民税（地方税法第50条の4、第328条の3）: 課税退職所得金額×市町村民税6%、道府県民税4%。それぞれ100円未満を切り捨て。</t>
        </is>
      </c>
    </row>
    <row r="19">
      <c r="A19" t="inlineStr">
        <is>
          <t>「退職所得の受給に関する申告書」を出さないと、所得税は支払額×20.42%が天引きされ、確定申告で精算する（国税庁 No.2732）。</t>
        </is>
      </c>
    </row>
    <row r="20">
      <c r="A20" t="inlineStr">
        <is>
          <t xml:space="preserve">  住民税は申告書がなくても退職所得控除を引いて計算する（新座市の案内）。</t>
        </is>
      </c>
    </row>
    <row r="21">
      <c r="A21" t="inlineStr">
        <is>
          <t>配偶者の控除: 退職所得の金額は合計所得金額に入る。確定申告が要らない場合も同じ（国税庁 質疑応答事例）。</t>
        </is>
      </c>
    </row>
    <row r="22">
      <c r="A22" t="inlineStr"/>
    </row>
    <row r="23">
      <c r="A23" t="inlineStr">
        <is>
          <t>対象外: 前年以前4年内（確定拠出年金の一時金は9年内）に退職金を受け取った場合の控除の調整、同じ年に2か所以上から受け取る場合、</t>
        </is>
      </c>
    </row>
    <row r="24">
      <c r="A24" t="inlineStr">
        <is>
          <t xml:space="preserve">  一般と短期・特定役員が混ざる場合、役員と使用人の期間が混ざる場合、死亡退職で相続税の対象になる退職金、年金で受け取る場合。</t>
        </is>
      </c>
    </row>
    <row r="25">
      <c r="A25" t="inlineStr">
        <is>
          <t xml:space="preserve">  これらは国税庁 No.2732、No.2735 の手順で計算が変わる。</t>
        </is>
      </c>
    </row>
    <row r="26">
      <c r="A26" t="inlineStr"/>
    </row>
    <row r="27">
      <c r="A27" t="inlineStr">
        <is>
          <t>出典（どれも2026年10月7日に確認）</t>
        </is>
      </c>
    </row>
    <row r="28">
      <c r="A28" t="inlineStr">
        <is>
          <t>国税庁 No.1420 退職金を受け取ったとき https://www.nta.go.jp/taxes/shiraberu/taxanswer/shotoku/1420.htm</t>
        </is>
      </c>
    </row>
    <row r="29">
      <c r="A29" t="inlineStr">
        <is>
          <t>国税庁 No.2732 退職手当等に対する源泉徴収 https://www.nta.go.jp/taxes/shiraberu/taxanswer/gensen/2732.htm</t>
        </is>
      </c>
    </row>
    <row r="30">
      <c r="A30" t="inlineStr">
        <is>
          <t>国税庁 退職所得の源泉徴収税額の速算表 https://www.nta.go.jp/taxes/shiraberu/taxanswer/gensen/2732_besshi.htm</t>
        </is>
      </c>
    </row>
    <row r="31">
      <c r="A31" t="inlineStr">
        <is>
          <t>国税庁 質疑応答事例 退職所得がある場合の配偶者特別控除 https://www.nta.go.jp/law/shitsugi/shotoku/05/85.htm</t>
        </is>
      </c>
    </row>
    <row r="32">
      <c r="A32" t="inlineStr">
        <is>
          <t>国税庁 令和7年分 法定調書の手引 記載例2 https://www.nta.go.jp/publication/pamph/hotei/tebikihtml/3-4-2.htm</t>
        </is>
      </c>
    </row>
    <row r="33">
      <c r="A33" t="inlineStr">
        <is>
          <t>e-Gov法令検索 所得税法施行令第69条 https://laws.e-gov.go.jp/law/340CO0000000096</t>
        </is>
      </c>
    </row>
    <row r="34">
      <c r="A34" t="inlineStr">
        <is>
          <t>e-Gov法令検索 地方税法第50条の2〜第50条の4、第328条〜第328条の3 https://laws.e-gov.go.jp/law/325AC0000000226</t>
        </is>
      </c>
    </row>
    <row r="35">
      <c r="A35" t="inlineStr">
        <is>
          <t>新座市 退職所得に係る市民税・県民税の計算方法 https://www.city.niiza.lg.jp/soshiki/10/taisyoku-keisan.html</t>
        </is>
      </c>
    </row>
    <row r="36">
      <c r="A36" t="inlineStr">
        <is>
          <t>厚生労働省 令和5年就労条件総合調査 退職給付の支給実態 https://www.mhlw.go.jp/toukei/itiran/roudou/jikan/syurou/23/dl/gaiyou04.pdf</t>
        </is>
      </c>
    </row>
    <row r="37">
      <c r="A37" t="inlineStr"/>
    </row>
    <row r="38">
      <c r="A38" t="inlineStr">
        <is>
          <t>この表は目安を出すもの。実際の天引きは退職所得の源泉徴収票と特別徴収票で確かめる。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666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20" t="inlineStr">
        <is>
          <t>1行で1人分を計算する。2_〜4_はここを参照している。区分は1が一般、2が短期退職手当等（使用人で勤続5年以下）、3が特定役員退職手当等（役員等勤続5年以下）。障害は障害者になったことが直接の原因の退職なら1</t>
        </is>
      </c>
    </row>
    <row r="2">
      <c r="A2" s="2" t="inlineStr">
        <is>
          <t>用途</t>
        </is>
      </c>
      <c r="B2" s="2" t="inlineStr">
        <is>
          <t>退職金</t>
        </is>
      </c>
      <c r="C2" s="2" t="inlineStr">
        <is>
          <t>勤続年数</t>
        </is>
      </c>
      <c r="D2" s="2" t="inlineStr">
        <is>
          <t>区分 1一般 2短期 3役員</t>
        </is>
      </c>
      <c r="E2" s="2" t="inlineStr">
        <is>
          <t>障害 1</t>
        </is>
      </c>
      <c r="F2" s="2" t="inlineStr">
        <is>
          <t>退職所得控除</t>
        </is>
      </c>
      <c r="G2" s="2" t="inlineStr">
        <is>
          <t>退職所得の金額</t>
        </is>
      </c>
      <c r="H2" s="2" t="inlineStr">
        <is>
          <t>課税退職所得金額</t>
        </is>
      </c>
      <c r="I2" s="2" t="inlineStr">
        <is>
          <t>所得税等</t>
        </is>
      </c>
      <c r="J2" s="2" t="inlineStr">
        <is>
          <t>市町村民税</t>
        </is>
      </c>
      <c r="K2" s="2" t="inlineStr">
        <is>
          <t>道府県民税</t>
        </is>
      </c>
      <c r="L2" s="2" t="inlineStr">
        <is>
          <t>税の合計</t>
        </is>
      </c>
      <c r="M2" s="2" t="inlineStr">
        <is>
          <t>手取り</t>
        </is>
      </c>
      <c r="N2" s="2" t="inlineStr">
        <is>
          <t>申告書なしの源泉徴収</t>
        </is>
      </c>
    </row>
    <row r="3">
      <c r="A3" t="inlineStr">
        <is>
          <t>勤続年数ごと</t>
        </is>
      </c>
      <c r="B3" s="21">
        <f>'1_税と手取り'!$B$3</f>
        <v/>
      </c>
      <c r="C3" s="22">
        <f>'2_勤続年数ごと'!$A$3</f>
        <v/>
      </c>
      <c r="D3" s="22" t="n">
        <v>2</v>
      </c>
      <c r="E3" s="22" t="n">
        <v>0</v>
      </c>
      <c r="F3" s="21">
        <f>(IF(C3&lt;=20,MAX(800000,400000*C3),8000000+700000*(C3-20))+IF(E3=1,1000000,0))</f>
        <v/>
      </c>
      <c r="G3" s="21">
        <f>IF(AND(D3=3,C3&lt;=5),MAX(0,B3-F3),IF(AND(D3=2,C3&lt;=5,MAX(0,B3-F3)&gt;3000000),1500000+MAX(0,B3-F3)-3000000,MAX(0,B3-F3)/2))</f>
        <v/>
      </c>
      <c r="H3" s="21">
        <f>ROUNDDOWN(G3,-3)</f>
        <v/>
      </c>
      <c r="I3" s="21">
        <f>IF(H3&lt;=0,0,ROUNDDOWN(ROUND((H3*LOOKUP(H3,{0,1950001,3300001,6950001,9000001,18000001,40000001},{0.05,0.1,0.2,0.23,0.33,0.4,0.45})-LOOKUP(H3,{0,1950001,3300001,6950001,9000001,18000001,40000001},{0,97500,427500,636000,1536000,2796000,4796000}))*1.021,3),0))</f>
        <v/>
      </c>
      <c r="J3" s="21">
        <f>ROUNDDOWN(ROUND(H3*0.06,2),-2)</f>
        <v/>
      </c>
      <c r="K3" s="21">
        <f>ROUNDDOWN(ROUND(H3*0.04,2),-2)</f>
        <v/>
      </c>
      <c r="L3" s="21">
        <f>I3+J3+K3</f>
        <v/>
      </c>
      <c r="M3" s="21">
        <f>B3-L3</f>
        <v/>
      </c>
      <c r="N3" s="21">
        <f>ROUNDDOWN(ROUND(B3*0.2042,2),0)</f>
        <v/>
      </c>
    </row>
    <row r="4">
      <c r="A4" t="inlineStr">
        <is>
          <t>勤続年数ごと</t>
        </is>
      </c>
      <c r="B4" s="21">
        <f>'1_税と手取り'!$B$3</f>
        <v/>
      </c>
      <c r="C4" s="22">
        <f>'2_勤続年数ごと'!$A$4</f>
        <v/>
      </c>
      <c r="D4" s="22" t="n">
        <v>2</v>
      </c>
      <c r="E4" s="22" t="n">
        <v>0</v>
      </c>
      <c r="F4" s="21">
        <f>(IF(C4&lt;=20,MAX(800000,400000*C4),8000000+700000*(C4-20))+IF(E4=1,1000000,0))</f>
        <v/>
      </c>
      <c r="G4" s="21">
        <f>IF(AND(D4=3,C4&lt;=5),MAX(0,B4-F4),IF(AND(D4=2,C4&lt;=5,MAX(0,B4-F4)&gt;3000000),1500000+MAX(0,B4-F4)-3000000,MAX(0,B4-F4)/2))</f>
        <v/>
      </c>
      <c r="H4" s="21">
        <f>ROUNDDOWN(G4,-3)</f>
        <v/>
      </c>
      <c r="I4" s="21">
        <f>IF(H4&lt;=0,0,ROUNDDOWN(ROUND((H4*LOOKUP(H4,{0,1950001,3300001,6950001,9000001,18000001,40000001},{0.05,0.1,0.2,0.23,0.33,0.4,0.45})-LOOKUP(H4,{0,1950001,3300001,6950001,9000001,18000001,40000001},{0,97500,427500,636000,1536000,2796000,4796000}))*1.021,3),0))</f>
        <v/>
      </c>
      <c r="J4" s="21">
        <f>ROUNDDOWN(ROUND(H4*0.06,2),-2)</f>
        <v/>
      </c>
      <c r="K4" s="21">
        <f>ROUNDDOWN(ROUND(H4*0.04,2),-2)</f>
        <v/>
      </c>
      <c r="L4" s="21">
        <f>I4+J4+K4</f>
        <v/>
      </c>
      <c r="M4" s="21">
        <f>B4-L4</f>
        <v/>
      </c>
      <c r="N4" s="21">
        <f>ROUNDDOWN(ROUND(B4*0.2042,2),0)</f>
        <v/>
      </c>
    </row>
    <row r="5">
      <c r="A5" t="inlineStr">
        <is>
          <t>勤続年数ごと</t>
        </is>
      </c>
      <c r="B5" s="21">
        <f>'1_税と手取り'!$B$3</f>
        <v/>
      </c>
      <c r="C5" s="22">
        <f>'2_勤続年数ごと'!$A$5</f>
        <v/>
      </c>
      <c r="D5" s="22" t="n">
        <v>2</v>
      </c>
      <c r="E5" s="22" t="n">
        <v>0</v>
      </c>
      <c r="F5" s="21">
        <f>(IF(C5&lt;=20,MAX(800000,400000*C5),8000000+700000*(C5-20))+IF(E5=1,1000000,0))</f>
        <v/>
      </c>
      <c r="G5" s="21">
        <f>IF(AND(D5=3,C5&lt;=5),MAX(0,B5-F5),IF(AND(D5=2,C5&lt;=5,MAX(0,B5-F5)&gt;3000000),1500000+MAX(0,B5-F5)-3000000,MAX(0,B5-F5)/2))</f>
        <v/>
      </c>
      <c r="H5" s="21">
        <f>ROUNDDOWN(G5,-3)</f>
        <v/>
      </c>
      <c r="I5" s="21">
        <f>IF(H5&lt;=0,0,ROUNDDOWN(ROUND((H5*LOOKUP(H5,{0,1950001,3300001,6950001,9000001,18000001,40000001},{0.05,0.1,0.2,0.23,0.33,0.4,0.45})-LOOKUP(H5,{0,1950001,3300001,6950001,9000001,18000001,40000001},{0,97500,427500,636000,1536000,2796000,4796000}))*1.021,3),0))</f>
        <v/>
      </c>
      <c r="J5" s="21">
        <f>ROUNDDOWN(ROUND(H5*0.06,2),-2)</f>
        <v/>
      </c>
      <c r="K5" s="21">
        <f>ROUNDDOWN(ROUND(H5*0.04,2),-2)</f>
        <v/>
      </c>
      <c r="L5" s="21">
        <f>I5+J5+K5</f>
        <v/>
      </c>
      <c r="M5" s="21">
        <f>B5-L5</f>
        <v/>
      </c>
      <c r="N5" s="21">
        <f>ROUNDDOWN(ROUND(B5*0.2042,2),0)</f>
        <v/>
      </c>
    </row>
    <row r="6">
      <c r="A6" t="inlineStr">
        <is>
          <t>勤続年数ごと</t>
        </is>
      </c>
      <c r="B6" s="21">
        <f>'1_税と手取り'!$B$3</f>
        <v/>
      </c>
      <c r="C6" s="22">
        <f>'2_勤続年数ごと'!$A$6</f>
        <v/>
      </c>
      <c r="D6" s="22" t="n">
        <v>2</v>
      </c>
      <c r="E6" s="22" t="n">
        <v>0</v>
      </c>
      <c r="F6" s="21">
        <f>(IF(C6&lt;=20,MAX(800000,400000*C6),8000000+700000*(C6-20))+IF(E6=1,1000000,0))</f>
        <v/>
      </c>
      <c r="G6" s="21">
        <f>IF(AND(D6=3,C6&lt;=5),MAX(0,B6-F6),IF(AND(D6=2,C6&lt;=5,MAX(0,B6-F6)&gt;3000000),1500000+MAX(0,B6-F6)-3000000,MAX(0,B6-F6)/2))</f>
        <v/>
      </c>
      <c r="H6" s="21">
        <f>ROUNDDOWN(G6,-3)</f>
        <v/>
      </c>
      <c r="I6" s="21">
        <f>IF(H6&lt;=0,0,ROUNDDOWN(ROUND((H6*LOOKUP(H6,{0,1950001,3300001,6950001,9000001,18000001,40000001},{0.05,0.1,0.2,0.23,0.33,0.4,0.45})-LOOKUP(H6,{0,1950001,3300001,6950001,9000001,18000001,40000001},{0,97500,427500,636000,1536000,2796000,4796000}))*1.021,3),0))</f>
        <v/>
      </c>
      <c r="J6" s="21">
        <f>ROUNDDOWN(ROUND(H6*0.06,2),-2)</f>
        <v/>
      </c>
      <c r="K6" s="21">
        <f>ROUNDDOWN(ROUND(H6*0.04,2),-2)</f>
        <v/>
      </c>
      <c r="L6" s="21">
        <f>I6+J6+K6</f>
        <v/>
      </c>
      <c r="M6" s="21">
        <f>B6-L6</f>
        <v/>
      </c>
      <c r="N6" s="21">
        <f>ROUNDDOWN(ROUND(B6*0.2042,2),0)</f>
        <v/>
      </c>
    </row>
    <row r="7">
      <c r="A7" t="inlineStr">
        <is>
          <t>勤続年数ごと</t>
        </is>
      </c>
      <c r="B7" s="21">
        <f>'1_税と手取り'!$B$3</f>
        <v/>
      </c>
      <c r="C7" s="22">
        <f>'2_勤続年数ごと'!$A$7</f>
        <v/>
      </c>
      <c r="D7" s="22" t="n">
        <v>2</v>
      </c>
      <c r="E7" s="22" t="n">
        <v>0</v>
      </c>
      <c r="F7" s="21">
        <f>(IF(C7&lt;=20,MAX(800000,400000*C7),8000000+700000*(C7-20))+IF(E7=1,1000000,0))</f>
        <v/>
      </c>
      <c r="G7" s="21">
        <f>IF(AND(D7=3,C7&lt;=5),MAX(0,B7-F7),IF(AND(D7=2,C7&lt;=5,MAX(0,B7-F7)&gt;3000000),1500000+MAX(0,B7-F7)-3000000,MAX(0,B7-F7)/2))</f>
        <v/>
      </c>
      <c r="H7" s="21">
        <f>ROUNDDOWN(G7,-3)</f>
        <v/>
      </c>
      <c r="I7" s="21">
        <f>IF(H7&lt;=0,0,ROUNDDOWN(ROUND((H7*LOOKUP(H7,{0,1950001,3300001,6950001,9000001,18000001,40000001},{0.05,0.1,0.2,0.23,0.33,0.4,0.45})-LOOKUP(H7,{0,1950001,3300001,6950001,9000001,18000001,40000001},{0,97500,427500,636000,1536000,2796000,4796000}))*1.021,3),0))</f>
        <v/>
      </c>
      <c r="J7" s="21">
        <f>ROUNDDOWN(ROUND(H7*0.06,2),-2)</f>
        <v/>
      </c>
      <c r="K7" s="21">
        <f>ROUNDDOWN(ROUND(H7*0.04,2),-2)</f>
        <v/>
      </c>
      <c r="L7" s="21">
        <f>I7+J7+K7</f>
        <v/>
      </c>
      <c r="M7" s="21">
        <f>B7-L7</f>
        <v/>
      </c>
      <c r="N7" s="21">
        <f>ROUNDDOWN(ROUND(B7*0.2042,2),0)</f>
        <v/>
      </c>
    </row>
    <row r="8">
      <c r="A8" t="inlineStr">
        <is>
          <t>勤続年数ごと</t>
        </is>
      </c>
      <c r="B8" s="21">
        <f>'1_税と手取り'!$B$3</f>
        <v/>
      </c>
      <c r="C8" s="22">
        <f>'2_勤続年数ごと'!$A$8</f>
        <v/>
      </c>
      <c r="D8" s="22" t="n">
        <v>1</v>
      </c>
      <c r="E8" s="22" t="n">
        <v>0</v>
      </c>
      <c r="F8" s="21">
        <f>(IF(C8&lt;=20,MAX(800000,400000*C8),8000000+700000*(C8-20))+IF(E8=1,1000000,0))</f>
        <v/>
      </c>
      <c r="G8" s="21">
        <f>IF(AND(D8=3,C8&lt;=5),MAX(0,B8-F8),IF(AND(D8=2,C8&lt;=5,MAX(0,B8-F8)&gt;3000000),1500000+MAX(0,B8-F8)-3000000,MAX(0,B8-F8)/2))</f>
        <v/>
      </c>
      <c r="H8" s="21">
        <f>ROUNDDOWN(G8,-3)</f>
        <v/>
      </c>
      <c r="I8" s="21">
        <f>IF(H8&lt;=0,0,ROUNDDOWN(ROUND((H8*LOOKUP(H8,{0,1950001,3300001,6950001,9000001,18000001,40000001},{0.05,0.1,0.2,0.23,0.33,0.4,0.45})-LOOKUP(H8,{0,1950001,3300001,6950001,9000001,18000001,40000001},{0,97500,427500,636000,1536000,2796000,4796000}))*1.021,3),0))</f>
        <v/>
      </c>
      <c r="J8" s="21">
        <f>ROUNDDOWN(ROUND(H8*0.06,2),-2)</f>
        <v/>
      </c>
      <c r="K8" s="21">
        <f>ROUNDDOWN(ROUND(H8*0.04,2),-2)</f>
        <v/>
      </c>
      <c r="L8" s="21">
        <f>I8+J8+K8</f>
        <v/>
      </c>
      <c r="M8" s="21">
        <f>B8-L8</f>
        <v/>
      </c>
      <c r="N8" s="21">
        <f>ROUNDDOWN(ROUND(B8*0.2042,2),0)</f>
        <v/>
      </c>
    </row>
    <row r="9">
      <c r="A9" t="inlineStr">
        <is>
          <t>勤続年数ごと</t>
        </is>
      </c>
      <c r="B9" s="21">
        <f>'1_税と手取り'!$B$3</f>
        <v/>
      </c>
      <c r="C9" s="22">
        <f>'2_勤続年数ごと'!$A$9</f>
        <v/>
      </c>
      <c r="D9" s="22" t="n">
        <v>1</v>
      </c>
      <c r="E9" s="22" t="n">
        <v>0</v>
      </c>
      <c r="F9" s="21">
        <f>(IF(C9&lt;=20,MAX(800000,400000*C9),8000000+700000*(C9-20))+IF(E9=1,1000000,0))</f>
        <v/>
      </c>
      <c r="G9" s="21">
        <f>IF(AND(D9=3,C9&lt;=5),MAX(0,B9-F9),IF(AND(D9=2,C9&lt;=5,MAX(0,B9-F9)&gt;3000000),1500000+MAX(0,B9-F9)-3000000,MAX(0,B9-F9)/2))</f>
        <v/>
      </c>
      <c r="H9" s="21">
        <f>ROUNDDOWN(G9,-3)</f>
        <v/>
      </c>
      <c r="I9" s="21">
        <f>IF(H9&lt;=0,0,ROUNDDOWN(ROUND((H9*LOOKUP(H9,{0,1950001,3300001,6950001,9000001,18000001,40000001},{0.05,0.1,0.2,0.23,0.33,0.4,0.45})-LOOKUP(H9,{0,1950001,3300001,6950001,9000001,18000001,40000001},{0,97500,427500,636000,1536000,2796000,4796000}))*1.021,3),0))</f>
        <v/>
      </c>
      <c r="J9" s="21">
        <f>ROUNDDOWN(ROUND(H9*0.06,2),-2)</f>
        <v/>
      </c>
      <c r="K9" s="21">
        <f>ROUNDDOWN(ROUND(H9*0.04,2),-2)</f>
        <v/>
      </c>
      <c r="L9" s="21">
        <f>I9+J9+K9</f>
        <v/>
      </c>
      <c r="M9" s="21">
        <f>B9-L9</f>
        <v/>
      </c>
      <c r="N9" s="21">
        <f>ROUNDDOWN(ROUND(B9*0.2042,2),0)</f>
        <v/>
      </c>
    </row>
    <row r="10">
      <c r="A10" t="inlineStr">
        <is>
          <t>勤続年数ごと</t>
        </is>
      </c>
      <c r="B10" s="21">
        <f>'1_税と手取り'!$B$3</f>
        <v/>
      </c>
      <c r="C10" s="22">
        <f>'2_勤続年数ごと'!$A$10</f>
        <v/>
      </c>
      <c r="D10" s="22" t="n">
        <v>1</v>
      </c>
      <c r="E10" s="22" t="n">
        <v>0</v>
      </c>
      <c r="F10" s="21">
        <f>(IF(C10&lt;=20,MAX(800000,400000*C10),8000000+700000*(C10-20))+IF(E10=1,1000000,0))</f>
        <v/>
      </c>
      <c r="G10" s="21">
        <f>IF(AND(D10=3,C10&lt;=5),MAX(0,B10-F10),IF(AND(D10=2,C10&lt;=5,MAX(0,B10-F10)&gt;3000000),1500000+MAX(0,B10-F10)-3000000,MAX(0,B10-F10)/2))</f>
        <v/>
      </c>
      <c r="H10" s="21">
        <f>ROUNDDOWN(G10,-3)</f>
        <v/>
      </c>
      <c r="I10" s="21">
        <f>IF(H10&lt;=0,0,ROUNDDOWN(ROUND((H10*LOOKUP(H10,{0,1950001,3300001,6950001,9000001,18000001,40000001},{0.05,0.1,0.2,0.23,0.33,0.4,0.45})-LOOKUP(H10,{0,1950001,3300001,6950001,9000001,18000001,40000001},{0,97500,427500,636000,1536000,2796000,4796000}))*1.021,3),0))</f>
        <v/>
      </c>
      <c r="J10" s="21">
        <f>ROUNDDOWN(ROUND(H10*0.06,2),-2)</f>
        <v/>
      </c>
      <c r="K10" s="21">
        <f>ROUNDDOWN(ROUND(H10*0.04,2),-2)</f>
        <v/>
      </c>
      <c r="L10" s="21">
        <f>I10+J10+K10</f>
        <v/>
      </c>
      <c r="M10" s="21">
        <f>B10-L10</f>
        <v/>
      </c>
      <c r="N10" s="21">
        <f>ROUNDDOWN(ROUND(B10*0.2042,2),0)</f>
        <v/>
      </c>
    </row>
    <row r="11">
      <c r="A11" t="inlineStr">
        <is>
          <t>勤続年数ごと</t>
        </is>
      </c>
      <c r="B11" s="21">
        <f>'1_税と手取り'!$B$3</f>
        <v/>
      </c>
      <c r="C11" s="22">
        <f>'2_勤続年数ごと'!$A$11</f>
        <v/>
      </c>
      <c r="D11" s="22" t="n">
        <v>1</v>
      </c>
      <c r="E11" s="22" t="n">
        <v>0</v>
      </c>
      <c r="F11" s="21">
        <f>(IF(C11&lt;=20,MAX(800000,400000*C11),8000000+700000*(C11-20))+IF(E11=1,1000000,0))</f>
        <v/>
      </c>
      <c r="G11" s="21">
        <f>IF(AND(D11=3,C11&lt;=5),MAX(0,B11-F11),IF(AND(D11=2,C11&lt;=5,MAX(0,B11-F11)&gt;3000000),1500000+MAX(0,B11-F11)-3000000,MAX(0,B11-F11)/2))</f>
        <v/>
      </c>
      <c r="H11" s="21">
        <f>ROUNDDOWN(G11,-3)</f>
        <v/>
      </c>
      <c r="I11" s="21">
        <f>IF(H11&lt;=0,0,ROUNDDOWN(ROUND((H11*LOOKUP(H11,{0,1950001,3300001,6950001,9000001,18000001,40000001},{0.05,0.1,0.2,0.23,0.33,0.4,0.45})-LOOKUP(H11,{0,1950001,3300001,6950001,9000001,18000001,40000001},{0,97500,427500,636000,1536000,2796000,4796000}))*1.021,3),0))</f>
        <v/>
      </c>
      <c r="J11" s="21">
        <f>ROUNDDOWN(ROUND(H11*0.06,2),-2)</f>
        <v/>
      </c>
      <c r="K11" s="21">
        <f>ROUNDDOWN(ROUND(H11*0.04,2),-2)</f>
        <v/>
      </c>
      <c r="L11" s="21">
        <f>I11+J11+K11</f>
        <v/>
      </c>
      <c r="M11" s="21">
        <f>B11-L11</f>
        <v/>
      </c>
      <c r="N11" s="21">
        <f>ROUNDDOWN(ROUND(B11*0.2042,2),0)</f>
        <v/>
      </c>
    </row>
    <row r="12">
      <c r="A12" t="inlineStr">
        <is>
          <t>勤続年数ごと</t>
        </is>
      </c>
      <c r="B12" s="21">
        <f>'1_税と手取り'!$B$3</f>
        <v/>
      </c>
      <c r="C12" s="22">
        <f>'2_勤続年数ごと'!$A$12</f>
        <v/>
      </c>
      <c r="D12" s="22" t="n">
        <v>1</v>
      </c>
      <c r="E12" s="22" t="n">
        <v>0</v>
      </c>
      <c r="F12" s="21">
        <f>(IF(C12&lt;=20,MAX(800000,400000*C12),8000000+700000*(C12-20))+IF(E12=1,1000000,0))</f>
        <v/>
      </c>
      <c r="G12" s="21">
        <f>IF(AND(D12=3,C12&lt;=5),MAX(0,B12-F12),IF(AND(D12=2,C12&lt;=5,MAX(0,B12-F12)&gt;3000000),1500000+MAX(0,B12-F12)-3000000,MAX(0,B12-F12)/2))</f>
        <v/>
      </c>
      <c r="H12" s="21">
        <f>ROUNDDOWN(G12,-3)</f>
        <v/>
      </c>
      <c r="I12" s="21">
        <f>IF(H12&lt;=0,0,ROUNDDOWN(ROUND((H12*LOOKUP(H12,{0,1950001,3300001,6950001,9000001,18000001,40000001},{0.05,0.1,0.2,0.23,0.33,0.4,0.45})-LOOKUP(H12,{0,1950001,3300001,6950001,9000001,18000001,40000001},{0,97500,427500,636000,1536000,2796000,4796000}))*1.021,3),0))</f>
        <v/>
      </c>
      <c r="J12" s="21">
        <f>ROUNDDOWN(ROUND(H12*0.06,2),-2)</f>
        <v/>
      </c>
      <c r="K12" s="21">
        <f>ROUNDDOWN(ROUND(H12*0.04,2),-2)</f>
        <v/>
      </c>
      <c r="L12" s="21">
        <f>I12+J12+K12</f>
        <v/>
      </c>
      <c r="M12" s="21">
        <f>B12-L12</f>
        <v/>
      </c>
      <c r="N12" s="21">
        <f>ROUNDDOWN(ROUND(B12*0.2042,2),0)</f>
        <v/>
      </c>
    </row>
    <row r="13">
      <c r="A13" t="inlineStr">
        <is>
          <t>勤続年数ごと</t>
        </is>
      </c>
      <c r="B13" s="21">
        <f>'1_税と手取り'!$B$3</f>
        <v/>
      </c>
      <c r="C13" s="22">
        <f>'2_勤続年数ごと'!$A$13</f>
        <v/>
      </c>
      <c r="D13" s="22" t="n">
        <v>1</v>
      </c>
      <c r="E13" s="22" t="n">
        <v>0</v>
      </c>
      <c r="F13" s="21">
        <f>(IF(C13&lt;=20,MAX(800000,400000*C13),8000000+700000*(C13-20))+IF(E13=1,1000000,0))</f>
        <v/>
      </c>
      <c r="G13" s="21">
        <f>IF(AND(D13=3,C13&lt;=5),MAX(0,B13-F13),IF(AND(D13=2,C13&lt;=5,MAX(0,B13-F13)&gt;3000000),1500000+MAX(0,B13-F13)-3000000,MAX(0,B13-F13)/2))</f>
        <v/>
      </c>
      <c r="H13" s="21">
        <f>ROUNDDOWN(G13,-3)</f>
        <v/>
      </c>
      <c r="I13" s="21">
        <f>IF(H13&lt;=0,0,ROUNDDOWN(ROUND((H13*LOOKUP(H13,{0,1950001,3300001,6950001,9000001,18000001,40000001},{0.05,0.1,0.2,0.23,0.33,0.4,0.45})-LOOKUP(H13,{0,1950001,3300001,6950001,9000001,18000001,40000001},{0,97500,427500,636000,1536000,2796000,4796000}))*1.021,3),0))</f>
        <v/>
      </c>
      <c r="J13" s="21">
        <f>ROUNDDOWN(ROUND(H13*0.06,2),-2)</f>
        <v/>
      </c>
      <c r="K13" s="21">
        <f>ROUNDDOWN(ROUND(H13*0.04,2),-2)</f>
        <v/>
      </c>
      <c r="L13" s="21">
        <f>I13+J13+K13</f>
        <v/>
      </c>
      <c r="M13" s="21">
        <f>B13-L13</f>
        <v/>
      </c>
      <c r="N13" s="21">
        <f>ROUNDDOWN(ROUND(B13*0.2042,2),0)</f>
        <v/>
      </c>
    </row>
    <row r="14">
      <c r="A14" t="inlineStr">
        <is>
          <t>勤続年数ごと</t>
        </is>
      </c>
      <c r="B14" s="21">
        <f>'1_税と手取り'!$B$3</f>
        <v/>
      </c>
      <c r="C14" s="22">
        <f>'2_勤続年数ごと'!$A$14</f>
        <v/>
      </c>
      <c r="D14" s="22" t="n">
        <v>1</v>
      </c>
      <c r="E14" s="22" t="n">
        <v>0</v>
      </c>
      <c r="F14" s="21">
        <f>(IF(C14&lt;=20,MAX(800000,400000*C14),8000000+700000*(C14-20))+IF(E14=1,1000000,0))</f>
        <v/>
      </c>
      <c r="G14" s="21">
        <f>IF(AND(D14=3,C14&lt;=5),MAX(0,B14-F14),IF(AND(D14=2,C14&lt;=5,MAX(0,B14-F14)&gt;3000000),1500000+MAX(0,B14-F14)-3000000,MAX(0,B14-F14)/2))</f>
        <v/>
      </c>
      <c r="H14" s="21">
        <f>ROUNDDOWN(G14,-3)</f>
        <v/>
      </c>
      <c r="I14" s="21">
        <f>IF(H14&lt;=0,0,ROUNDDOWN(ROUND((H14*LOOKUP(H14,{0,1950001,3300001,6950001,9000001,18000001,40000001},{0.05,0.1,0.2,0.23,0.33,0.4,0.45})-LOOKUP(H14,{0,1950001,3300001,6950001,9000001,18000001,40000001},{0,97500,427500,636000,1536000,2796000,4796000}))*1.021,3),0))</f>
        <v/>
      </c>
      <c r="J14" s="21">
        <f>ROUNDDOWN(ROUND(H14*0.06,2),-2)</f>
        <v/>
      </c>
      <c r="K14" s="21">
        <f>ROUNDDOWN(ROUND(H14*0.04,2),-2)</f>
        <v/>
      </c>
      <c r="L14" s="21">
        <f>I14+J14+K14</f>
        <v/>
      </c>
      <c r="M14" s="21">
        <f>B14-L14</f>
        <v/>
      </c>
      <c r="N14" s="21">
        <f>ROUNDDOWN(ROUND(B14*0.2042,2),0)</f>
        <v/>
      </c>
    </row>
    <row r="15">
      <c r="A15" t="inlineStr">
        <is>
          <t>勤続年数ごと</t>
        </is>
      </c>
      <c r="B15" s="21">
        <f>'1_税と手取り'!$B$3</f>
        <v/>
      </c>
      <c r="C15" s="22">
        <f>'2_勤続年数ごと'!$A$15</f>
        <v/>
      </c>
      <c r="D15" s="22" t="n">
        <v>1</v>
      </c>
      <c r="E15" s="22" t="n">
        <v>0</v>
      </c>
      <c r="F15" s="21">
        <f>(IF(C15&lt;=20,MAX(800000,400000*C15),8000000+700000*(C15-20))+IF(E15=1,1000000,0))</f>
        <v/>
      </c>
      <c r="G15" s="21">
        <f>IF(AND(D15=3,C15&lt;=5),MAX(0,B15-F15),IF(AND(D15=2,C15&lt;=5,MAX(0,B15-F15)&gt;3000000),1500000+MAX(0,B15-F15)-3000000,MAX(0,B15-F15)/2))</f>
        <v/>
      </c>
      <c r="H15" s="21">
        <f>ROUNDDOWN(G15,-3)</f>
        <v/>
      </c>
      <c r="I15" s="21">
        <f>IF(H15&lt;=0,0,ROUNDDOWN(ROUND((H15*LOOKUP(H15,{0,1950001,3300001,6950001,9000001,18000001,40000001},{0.05,0.1,0.2,0.23,0.33,0.4,0.45})-LOOKUP(H15,{0,1950001,3300001,6950001,9000001,18000001,40000001},{0,97500,427500,636000,1536000,2796000,4796000}))*1.021,3),0))</f>
        <v/>
      </c>
      <c r="J15" s="21">
        <f>ROUNDDOWN(ROUND(H15*0.06,2),-2)</f>
        <v/>
      </c>
      <c r="K15" s="21">
        <f>ROUNDDOWN(ROUND(H15*0.04,2),-2)</f>
        <v/>
      </c>
      <c r="L15" s="21">
        <f>I15+J15+K15</f>
        <v/>
      </c>
      <c r="M15" s="21">
        <f>B15-L15</f>
        <v/>
      </c>
      <c r="N15" s="21">
        <f>ROUNDDOWN(ROUND(B15*0.2042,2),0)</f>
        <v/>
      </c>
    </row>
    <row r="16">
      <c r="A16" t="inlineStr">
        <is>
          <t>勤続年数ごと</t>
        </is>
      </c>
      <c r="B16" s="21">
        <f>'1_税と手取り'!$B$3</f>
        <v/>
      </c>
      <c r="C16" s="22">
        <f>'2_勤続年数ごと'!$A$16</f>
        <v/>
      </c>
      <c r="D16" s="22" t="n">
        <v>1</v>
      </c>
      <c r="E16" s="22" t="n">
        <v>0</v>
      </c>
      <c r="F16" s="21">
        <f>(IF(C16&lt;=20,MAX(800000,400000*C16),8000000+700000*(C16-20))+IF(E16=1,1000000,0))</f>
        <v/>
      </c>
      <c r="G16" s="21">
        <f>IF(AND(D16=3,C16&lt;=5),MAX(0,B16-F16),IF(AND(D16=2,C16&lt;=5,MAX(0,B16-F16)&gt;3000000),1500000+MAX(0,B16-F16)-3000000,MAX(0,B16-F16)/2))</f>
        <v/>
      </c>
      <c r="H16" s="21">
        <f>ROUNDDOWN(G16,-3)</f>
        <v/>
      </c>
      <c r="I16" s="21">
        <f>IF(H16&lt;=0,0,ROUNDDOWN(ROUND((H16*LOOKUP(H16,{0,1950001,3300001,6950001,9000001,18000001,40000001},{0.05,0.1,0.2,0.23,0.33,0.4,0.45})-LOOKUP(H16,{0,1950001,3300001,6950001,9000001,18000001,40000001},{0,97500,427500,636000,1536000,2796000,4796000}))*1.021,3),0))</f>
        <v/>
      </c>
      <c r="J16" s="21">
        <f>ROUNDDOWN(ROUND(H16*0.06,2),-2)</f>
        <v/>
      </c>
      <c r="K16" s="21">
        <f>ROUNDDOWN(ROUND(H16*0.04,2),-2)</f>
        <v/>
      </c>
      <c r="L16" s="21">
        <f>I16+J16+K16</f>
        <v/>
      </c>
      <c r="M16" s="21">
        <f>B16-L16</f>
        <v/>
      </c>
      <c r="N16" s="21">
        <f>ROUNDDOWN(ROUND(B16*0.2042,2),0)</f>
        <v/>
      </c>
    </row>
    <row r="17">
      <c r="A17" t="inlineStr">
        <is>
          <t>勤続年数ごと</t>
        </is>
      </c>
      <c r="B17" s="21">
        <f>'1_税と手取り'!$B$3</f>
        <v/>
      </c>
      <c r="C17" s="22">
        <f>'2_勤続年数ごと'!$A$17</f>
        <v/>
      </c>
      <c r="D17" s="22" t="n">
        <v>1</v>
      </c>
      <c r="E17" s="22" t="n">
        <v>0</v>
      </c>
      <c r="F17" s="21">
        <f>(IF(C17&lt;=20,MAX(800000,400000*C17),8000000+700000*(C17-20))+IF(E17=1,1000000,0))</f>
        <v/>
      </c>
      <c r="G17" s="21">
        <f>IF(AND(D17=3,C17&lt;=5),MAX(0,B17-F17),IF(AND(D17=2,C17&lt;=5,MAX(0,B17-F17)&gt;3000000),1500000+MAX(0,B17-F17)-3000000,MAX(0,B17-F17)/2))</f>
        <v/>
      </c>
      <c r="H17" s="21">
        <f>ROUNDDOWN(G17,-3)</f>
        <v/>
      </c>
      <c r="I17" s="21">
        <f>IF(H17&lt;=0,0,ROUNDDOWN(ROUND((H17*LOOKUP(H17,{0,1950001,3300001,6950001,9000001,18000001,40000001},{0.05,0.1,0.2,0.23,0.33,0.4,0.45})-LOOKUP(H17,{0,1950001,3300001,6950001,9000001,18000001,40000001},{0,97500,427500,636000,1536000,2796000,4796000}))*1.021,3),0))</f>
        <v/>
      </c>
      <c r="J17" s="21">
        <f>ROUNDDOWN(ROUND(H17*0.06,2),-2)</f>
        <v/>
      </c>
      <c r="K17" s="21">
        <f>ROUNDDOWN(ROUND(H17*0.04,2),-2)</f>
        <v/>
      </c>
      <c r="L17" s="21">
        <f>I17+J17+K17</f>
        <v/>
      </c>
      <c r="M17" s="21">
        <f>B17-L17</f>
        <v/>
      </c>
      <c r="N17" s="21">
        <f>ROUNDDOWN(ROUND(B17*0.2042,2),0)</f>
        <v/>
      </c>
    </row>
    <row r="18">
      <c r="A18" t="inlineStr">
        <is>
          <t>勤続年数ごと</t>
        </is>
      </c>
      <c r="B18" s="21">
        <f>'1_税と手取り'!$B$3</f>
        <v/>
      </c>
      <c r="C18" s="22">
        <f>'2_勤続年数ごと'!$A$18</f>
        <v/>
      </c>
      <c r="D18" s="22" t="n">
        <v>1</v>
      </c>
      <c r="E18" s="22" t="n">
        <v>0</v>
      </c>
      <c r="F18" s="21">
        <f>(IF(C18&lt;=20,MAX(800000,400000*C18),8000000+700000*(C18-20))+IF(E18=1,1000000,0))</f>
        <v/>
      </c>
      <c r="G18" s="21">
        <f>IF(AND(D18=3,C18&lt;=5),MAX(0,B18-F18),IF(AND(D18=2,C18&lt;=5,MAX(0,B18-F18)&gt;3000000),1500000+MAX(0,B18-F18)-3000000,MAX(0,B18-F18)/2))</f>
        <v/>
      </c>
      <c r="H18" s="21">
        <f>ROUNDDOWN(G18,-3)</f>
        <v/>
      </c>
      <c r="I18" s="21">
        <f>IF(H18&lt;=0,0,ROUNDDOWN(ROUND((H18*LOOKUP(H18,{0,1950001,3300001,6950001,9000001,18000001,40000001},{0.05,0.1,0.2,0.23,0.33,0.4,0.45})-LOOKUP(H18,{0,1950001,3300001,6950001,9000001,18000001,40000001},{0,97500,427500,636000,1536000,2796000,4796000}))*1.021,3),0))</f>
        <v/>
      </c>
      <c r="J18" s="21">
        <f>ROUNDDOWN(ROUND(H18*0.06,2),-2)</f>
        <v/>
      </c>
      <c r="K18" s="21">
        <f>ROUNDDOWN(ROUND(H18*0.04,2),-2)</f>
        <v/>
      </c>
      <c r="L18" s="21">
        <f>I18+J18+K18</f>
        <v/>
      </c>
      <c r="M18" s="21">
        <f>B18-L18</f>
        <v/>
      </c>
      <c r="N18" s="21">
        <f>ROUNDDOWN(ROUND(B18*0.2042,2),0)</f>
        <v/>
      </c>
    </row>
    <row r="19">
      <c r="A19" t="inlineStr">
        <is>
          <t>勤続年数ごと</t>
        </is>
      </c>
      <c r="B19" s="21">
        <f>'1_税と手取り'!$B$3</f>
        <v/>
      </c>
      <c r="C19" s="22">
        <f>'2_勤続年数ごと'!$A$19</f>
        <v/>
      </c>
      <c r="D19" s="22" t="n">
        <v>1</v>
      </c>
      <c r="E19" s="22" t="n">
        <v>0</v>
      </c>
      <c r="F19" s="21">
        <f>(IF(C19&lt;=20,MAX(800000,400000*C19),8000000+700000*(C19-20))+IF(E19=1,1000000,0))</f>
        <v/>
      </c>
      <c r="G19" s="21">
        <f>IF(AND(D19=3,C19&lt;=5),MAX(0,B19-F19),IF(AND(D19=2,C19&lt;=5,MAX(0,B19-F19)&gt;3000000),1500000+MAX(0,B19-F19)-3000000,MAX(0,B19-F19)/2))</f>
        <v/>
      </c>
      <c r="H19" s="21">
        <f>ROUNDDOWN(G19,-3)</f>
        <v/>
      </c>
      <c r="I19" s="21">
        <f>IF(H19&lt;=0,0,ROUNDDOWN(ROUND((H19*LOOKUP(H19,{0,1950001,3300001,6950001,9000001,18000001,40000001},{0.05,0.1,0.2,0.23,0.33,0.4,0.45})-LOOKUP(H19,{0,1950001,3300001,6950001,9000001,18000001,40000001},{0,97500,427500,636000,1536000,2796000,4796000}))*1.021,3),0))</f>
        <v/>
      </c>
      <c r="J19" s="21">
        <f>ROUNDDOWN(ROUND(H19*0.06,2),-2)</f>
        <v/>
      </c>
      <c r="K19" s="21">
        <f>ROUNDDOWN(ROUND(H19*0.04,2),-2)</f>
        <v/>
      </c>
      <c r="L19" s="21">
        <f>I19+J19+K19</f>
        <v/>
      </c>
      <c r="M19" s="21">
        <f>B19-L19</f>
        <v/>
      </c>
      <c r="N19" s="21">
        <f>ROUNDDOWN(ROUND(B19*0.2042,2),0)</f>
        <v/>
      </c>
    </row>
    <row r="20">
      <c r="A20" t="inlineStr">
        <is>
          <t>勤続年数ごと</t>
        </is>
      </c>
      <c r="B20" s="21">
        <f>'1_税と手取り'!$B$3</f>
        <v/>
      </c>
      <c r="C20" s="22">
        <f>'2_勤続年数ごと'!$A$20</f>
        <v/>
      </c>
      <c r="D20" s="22" t="n">
        <v>1</v>
      </c>
      <c r="E20" s="22" t="n">
        <v>0</v>
      </c>
      <c r="F20" s="21">
        <f>(IF(C20&lt;=20,MAX(800000,400000*C20),8000000+700000*(C20-20))+IF(E20=1,1000000,0))</f>
        <v/>
      </c>
      <c r="G20" s="21">
        <f>IF(AND(D20=3,C20&lt;=5),MAX(0,B20-F20),IF(AND(D20=2,C20&lt;=5,MAX(0,B20-F20)&gt;3000000),1500000+MAX(0,B20-F20)-3000000,MAX(0,B20-F20)/2))</f>
        <v/>
      </c>
      <c r="H20" s="21">
        <f>ROUNDDOWN(G20,-3)</f>
        <v/>
      </c>
      <c r="I20" s="21">
        <f>IF(H20&lt;=0,0,ROUNDDOWN(ROUND((H20*LOOKUP(H20,{0,1950001,3300001,6950001,9000001,18000001,40000001},{0.05,0.1,0.2,0.23,0.33,0.4,0.45})-LOOKUP(H20,{0,1950001,3300001,6950001,9000001,18000001,40000001},{0,97500,427500,636000,1536000,2796000,4796000}))*1.021,3),0))</f>
        <v/>
      </c>
      <c r="J20" s="21">
        <f>ROUNDDOWN(ROUND(H20*0.06,2),-2)</f>
        <v/>
      </c>
      <c r="K20" s="21">
        <f>ROUNDDOWN(ROUND(H20*0.04,2),-2)</f>
        <v/>
      </c>
      <c r="L20" s="21">
        <f>I20+J20+K20</f>
        <v/>
      </c>
      <c r="M20" s="21">
        <f>B20-L20</f>
        <v/>
      </c>
      <c r="N20" s="21">
        <f>ROUNDDOWN(ROUND(B20*0.2042,2),0)</f>
        <v/>
      </c>
    </row>
    <row r="21">
      <c r="A21" t="inlineStr">
        <is>
          <t>勤続年数ごと</t>
        </is>
      </c>
      <c r="B21" s="21">
        <f>'1_税と手取り'!$B$3</f>
        <v/>
      </c>
      <c r="C21" s="22">
        <f>'2_勤続年数ごと'!$A$21</f>
        <v/>
      </c>
      <c r="D21" s="22" t="n">
        <v>1</v>
      </c>
      <c r="E21" s="22" t="n">
        <v>0</v>
      </c>
      <c r="F21" s="21">
        <f>(IF(C21&lt;=20,MAX(800000,400000*C21),8000000+700000*(C21-20))+IF(E21=1,1000000,0))</f>
        <v/>
      </c>
      <c r="G21" s="21">
        <f>IF(AND(D21=3,C21&lt;=5),MAX(0,B21-F21),IF(AND(D21=2,C21&lt;=5,MAX(0,B21-F21)&gt;3000000),1500000+MAX(0,B21-F21)-3000000,MAX(0,B21-F21)/2))</f>
        <v/>
      </c>
      <c r="H21" s="21">
        <f>ROUNDDOWN(G21,-3)</f>
        <v/>
      </c>
      <c r="I21" s="21">
        <f>IF(H21&lt;=0,0,ROUNDDOWN(ROUND((H21*LOOKUP(H21,{0,1950001,3300001,6950001,9000001,18000001,40000001},{0.05,0.1,0.2,0.23,0.33,0.4,0.45})-LOOKUP(H21,{0,1950001,3300001,6950001,9000001,18000001,40000001},{0,97500,427500,636000,1536000,2796000,4796000}))*1.021,3),0))</f>
        <v/>
      </c>
      <c r="J21" s="21">
        <f>ROUNDDOWN(ROUND(H21*0.06,2),-2)</f>
        <v/>
      </c>
      <c r="K21" s="21">
        <f>ROUNDDOWN(ROUND(H21*0.04,2),-2)</f>
        <v/>
      </c>
      <c r="L21" s="21">
        <f>I21+J21+K21</f>
        <v/>
      </c>
      <c r="M21" s="21">
        <f>B21-L21</f>
        <v/>
      </c>
      <c r="N21" s="21">
        <f>ROUNDDOWN(ROUND(B21*0.2042,2),0)</f>
        <v/>
      </c>
    </row>
    <row r="22">
      <c r="A22" t="inlineStr">
        <is>
          <t>勤続年数ごと</t>
        </is>
      </c>
      <c r="B22" s="21">
        <f>'1_税と手取り'!$B$3</f>
        <v/>
      </c>
      <c r="C22" s="22">
        <f>'2_勤続年数ごと'!$A$22</f>
        <v/>
      </c>
      <c r="D22" s="22" t="n">
        <v>1</v>
      </c>
      <c r="E22" s="22" t="n">
        <v>0</v>
      </c>
      <c r="F22" s="21">
        <f>(IF(C22&lt;=20,MAX(800000,400000*C22),8000000+700000*(C22-20))+IF(E22=1,1000000,0))</f>
        <v/>
      </c>
      <c r="G22" s="21">
        <f>IF(AND(D22=3,C22&lt;=5),MAX(0,B22-F22),IF(AND(D22=2,C22&lt;=5,MAX(0,B22-F22)&gt;3000000),1500000+MAX(0,B22-F22)-3000000,MAX(0,B22-F22)/2))</f>
        <v/>
      </c>
      <c r="H22" s="21">
        <f>ROUNDDOWN(G22,-3)</f>
        <v/>
      </c>
      <c r="I22" s="21">
        <f>IF(H22&lt;=0,0,ROUNDDOWN(ROUND((H22*LOOKUP(H22,{0,1950001,3300001,6950001,9000001,18000001,40000001},{0.05,0.1,0.2,0.23,0.33,0.4,0.45})-LOOKUP(H22,{0,1950001,3300001,6950001,9000001,18000001,40000001},{0,97500,427500,636000,1536000,2796000,4796000}))*1.021,3),0))</f>
        <v/>
      </c>
      <c r="J22" s="21">
        <f>ROUNDDOWN(ROUND(H22*0.06,2),-2)</f>
        <v/>
      </c>
      <c r="K22" s="21">
        <f>ROUNDDOWN(ROUND(H22*0.04,2),-2)</f>
        <v/>
      </c>
      <c r="L22" s="21">
        <f>I22+J22+K22</f>
        <v/>
      </c>
      <c r="M22" s="21">
        <f>B22-L22</f>
        <v/>
      </c>
      <c r="N22" s="21">
        <f>ROUNDDOWN(ROUND(B22*0.2042,2),0)</f>
        <v/>
      </c>
    </row>
    <row r="23">
      <c r="A23" t="inlineStr">
        <is>
          <t>勤続年数ごと</t>
        </is>
      </c>
      <c r="B23" s="21">
        <f>'1_税と手取り'!$B$3</f>
        <v/>
      </c>
      <c r="C23" s="22">
        <f>'2_勤続年数ごと'!$A$23</f>
        <v/>
      </c>
      <c r="D23" s="22" t="n">
        <v>1</v>
      </c>
      <c r="E23" s="22" t="n">
        <v>0</v>
      </c>
      <c r="F23" s="21">
        <f>(IF(C23&lt;=20,MAX(800000,400000*C23),8000000+700000*(C23-20))+IF(E23=1,1000000,0))</f>
        <v/>
      </c>
      <c r="G23" s="21">
        <f>IF(AND(D23=3,C23&lt;=5),MAX(0,B23-F23),IF(AND(D23=2,C23&lt;=5,MAX(0,B23-F23)&gt;3000000),1500000+MAX(0,B23-F23)-3000000,MAX(0,B23-F23)/2))</f>
        <v/>
      </c>
      <c r="H23" s="21">
        <f>ROUNDDOWN(G23,-3)</f>
        <v/>
      </c>
      <c r="I23" s="21">
        <f>IF(H23&lt;=0,0,ROUNDDOWN(ROUND((H23*LOOKUP(H23,{0,1950001,3300001,6950001,9000001,18000001,40000001},{0.05,0.1,0.2,0.23,0.33,0.4,0.45})-LOOKUP(H23,{0,1950001,3300001,6950001,9000001,18000001,40000001},{0,97500,427500,636000,1536000,2796000,4796000}))*1.021,3),0))</f>
        <v/>
      </c>
      <c r="J23" s="21">
        <f>ROUNDDOWN(ROUND(H23*0.06,2),-2)</f>
        <v/>
      </c>
      <c r="K23" s="21">
        <f>ROUNDDOWN(ROUND(H23*0.04,2),-2)</f>
        <v/>
      </c>
      <c r="L23" s="21">
        <f>I23+J23+K23</f>
        <v/>
      </c>
      <c r="M23" s="21">
        <f>B23-L23</f>
        <v/>
      </c>
      <c r="N23" s="21">
        <f>ROUNDDOWN(ROUND(B23*0.2042,2),0)</f>
        <v/>
      </c>
    </row>
    <row r="24">
      <c r="A24" t="inlineStr">
        <is>
          <t>勤続年数ごと</t>
        </is>
      </c>
      <c r="B24" s="21">
        <f>'1_税と手取り'!$B$3</f>
        <v/>
      </c>
      <c r="C24" s="22">
        <f>'2_勤続年数ごと'!$A$24</f>
        <v/>
      </c>
      <c r="D24" s="22" t="n">
        <v>1</v>
      </c>
      <c r="E24" s="22" t="n">
        <v>0</v>
      </c>
      <c r="F24" s="21">
        <f>(IF(C24&lt;=20,MAX(800000,400000*C24),8000000+700000*(C24-20))+IF(E24=1,1000000,0))</f>
        <v/>
      </c>
      <c r="G24" s="21">
        <f>IF(AND(D24=3,C24&lt;=5),MAX(0,B24-F24),IF(AND(D24=2,C24&lt;=5,MAX(0,B24-F24)&gt;3000000),1500000+MAX(0,B24-F24)-3000000,MAX(0,B24-F24)/2))</f>
        <v/>
      </c>
      <c r="H24" s="21">
        <f>ROUNDDOWN(G24,-3)</f>
        <v/>
      </c>
      <c r="I24" s="21">
        <f>IF(H24&lt;=0,0,ROUNDDOWN(ROUND((H24*LOOKUP(H24,{0,1950001,3300001,6950001,9000001,18000001,40000001},{0.05,0.1,0.2,0.23,0.33,0.4,0.45})-LOOKUP(H24,{0,1950001,3300001,6950001,9000001,18000001,40000001},{0,97500,427500,636000,1536000,2796000,4796000}))*1.021,3),0))</f>
        <v/>
      </c>
      <c r="J24" s="21">
        <f>ROUNDDOWN(ROUND(H24*0.06,2),-2)</f>
        <v/>
      </c>
      <c r="K24" s="21">
        <f>ROUNDDOWN(ROUND(H24*0.04,2),-2)</f>
        <v/>
      </c>
      <c r="L24" s="21">
        <f>I24+J24+K24</f>
        <v/>
      </c>
      <c r="M24" s="21">
        <f>B24-L24</f>
        <v/>
      </c>
      <c r="N24" s="21">
        <f>ROUNDDOWN(ROUND(B24*0.2042,2),0)</f>
        <v/>
      </c>
    </row>
    <row r="25">
      <c r="A25" t="inlineStr">
        <is>
          <t>勤続年数ごと</t>
        </is>
      </c>
      <c r="B25" s="21">
        <f>'1_税と手取り'!$B$3</f>
        <v/>
      </c>
      <c r="C25" s="22">
        <f>'2_勤続年数ごと'!$A$25</f>
        <v/>
      </c>
      <c r="D25" s="22" t="n">
        <v>1</v>
      </c>
      <c r="E25" s="22" t="n">
        <v>0</v>
      </c>
      <c r="F25" s="21">
        <f>(IF(C25&lt;=20,MAX(800000,400000*C25),8000000+700000*(C25-20))+IF(E25=1,1000000,0))</f>
        <v/>
      </c>
      <c r="G25" s="21">
        <f>IF(AND(D25=3,C25&lt;=5),MAX(0,B25-F25),IF(AND(D25=2,C25&lt;=5,MAX(0,B25-F25)&gt;3000000),1500000+MAX(0,B25-F25)-3000000,MAX(0,B25-F25)/2))</f>
        <v/>
      </c>
      <c r="H25" s="21">
        <f>ROUNDDOWN(G25,-3)</f>
        <v/>
      </c>
      <c r="I25" s="21">
        <f>IF(H25&lt;=0,0,ROUNDDOWN(ROUND((H25*LOOKUP(H25,{0,1950001,3300001,6950001,9000001,18000001,40000001},{0.05,0.1,0.2,0.23,0.33,0.4,0.45})-LOOKUP(H25,{0,1950001,3300001,6950001,9000001,18000001,40000001},{0,97500,427500,636000,1536000,2796000,4796000}))*1.021,3),0))</f>
        <v/>
      </c>
      <c r="J25" s="21">
        <f>ROUNDDOWN(ROUND(H25*0.06,2),-2)</f>
        <v/>
      </c>
      <c r="K25" s="21">
        <f>ROUNDDOWN(ROUND(H25*0.04,2),-2)</f>
        <v/>
      </c>
      <c r="L25" s="21">
        <f>I25+J25+K25</f>
        <v/>
      </c>
      <c r="M25" s="21">
        <f>B25-L25</f>
        <v/>
      </c>
      <c r="N25" s="21">
        <f>ROUNDDOWN(ROUND(B25*0.2042,2),0)</f>
        <v/>
      </c>
    </row>
    <row r="26">
      <c r="A26" t="inlineStr">
        <is>
          <t>勤続年数ごと</t>
        </is>
      </c>
      <c r="B26" s="21">
        <f>'1_税と手取り'!$B$3</f>
        <v/>
      </c>
      <c r="C26" s="22">
        <f>'2_勤続年数ごと'!$A$26</f>
        <v/>
      </c>
      <c r="D26" s="22" t="n">
        <v>1</v>
      </c>
      <c r="E26" s="22" t="n">
        <v>0</v>
      </c>
      <c r="F26" s="21">
        <f>(IF(C26&lt;=20,MAX(800000,400000*C26),8000000+700000*(C26-20))+IF(E26=1,1000000,0))</f>
        <v/>
      </c>
      <c r="G26" s="21">
        <f>IF(AND(D26=3,C26&lt;=5),MAX(0,B26-F26),IF(AND(D26=2,C26&lt;=5,MAX(0,B26-F26)&gt;3000000),1500000+MAX(0,B26-F26)-3000000,MAX(0,B26-F26)/2))</f>
        <v/>
      </c>
      <c r="H26" s="21">
        <f>ROUNDDOWN(G26,-3)</f>
        <v/>
      </c>
      <c r="I26" s="21">
        <f>IF(H26&lt;=0,0,ROUNDDOWN(ROUND((H26*LOOKUP(H26,{0,1950001,3300001,6950001,9000001,18000001,40000001},{0.05,0.1,0.2,0.23,0.33,0.4,0.45})-LOOKUP(H26,{0,1950001,3300001,6950001,9000001,18000001,40000001},{0,97500,427500,636000,1536000,2796000,4796000}))*1.021,3),0))</f>
        <v/>
      </c>
      <c r="J26" s="21">
        <f>ROUNDDOWN(ROUND(H26*0.06,2),-2)</f>
        <v/>
      </c>
      <c r="K26" s="21">
        <f>ROUNDDOWN(ROUND(H26*0.04,2),-2)</f>
        <v/>
      </c>
      <c r="L26" s="21">
        <f>I26+J26+K26</f>
        <v/>
      </c>
      <c r="M26" s="21">
        <f>B26-L26</f>
        <v/>
      </c>
      <c r="N26" s="21">
        <f>ROUNDDOWN(ROUND(B26*0.2042,2),0)</f>
        <v/>
      </c>
    </row>
    <row r="27">
      <c r="A27" t="inlineStr">
        <is>
          <t>勤続年数ごと</t>
        </is>
      </c>
      <c r="B27" s="21">
        <f>'1_税と手取り'!$B$3</f>
        <v/>
      </c>
      <c r="C27" s="22">
        <f>'2_勤続年数ごと'!$A$27</f>
        <v/>
      </c>
      <c r="D27" s="22" t="n">
        <v>1</v>
      </c>
      <c r="E27" s="22" t="n">
        <v>0</v>
      </c>
      <c r="F27" s="21">
        <f>(IF(C27&lt;=20,MAX(800000,400000*C27),8000000+700000*(C27-20))+IF(E27=1,1000000,0))</f>
        <v/>
      </c>
      <c r="G27" s="21">
        <f>IF(AND(D27=3,C27&lt;=5),MAX(0,B27-F27),IF(AND(D27=2,C27&lt;=5,MAX(0,B27-F27)&gt;3000000),1500000+MAX(0,B27-F27)-3000000,MAX(0,B27-F27)/2))</f>
        <v/>
      </c>
      <c r="H27" s="21">
        <f>ROUNDDOWN(G27,-3)</f>
        <v/>
      </c>
      <c r="I27" s="21">
        <f>IF(H27&lt;=0,0,ROUNDDOWN(ROUND((H27*LOOKUP(H27,{0,1950001,3300001,6950001,9000001,18000001,40000001},{0.05,0.1,0.2,0.23,0.33,0.4,0.45})-LOOKUP(H27,{0,1950001,3300001,6950001,9000001,18000001,40000001},{0,97500,427500,636000,1536000,2796000,4796000}))*1.021,3),0))</f>
        <v/>
      </c>
      <c r="J27" s="21">
        <f>ROUNDDOWN(ROUND(H27*0.06,2),-2)</f>
        <v/>
      </c>
      <c r="K27" s="21">
        <f>ROUNDDOWN(ROUND(H27*0.04,2),-2)</f>
        <v/>
      </c>
      <c r="L27" s="21">
        <f>I27+J27+K27</f>
        <v/>
      </c>
      <c r="M27" s="21">
        <f>B27-L27</f>
        <v/>
      </c>
      <c r="N27" s="21">
        <f>ROUNDDOWN(ROUND(B27*0.2042,2),0)</f>
        <v/>
      </c>
    </row>
    <row r="28">
      <c r="A28" t="inlineStr">
        <is>
          <t>勤続年数ごと</t>
        </is>
      </c>
      <c r="B28" s="21">
        <f>'1_税と手取り'!$B$3</f>
        <v/>
      </c>
      <c r="C28" s="22">
        <f>'2_勤続年数ごと'!$A$28</f>
        <v/>
      </c>
      <c r="D28" s="22" t="n">
        <v>1</v>
      </c>
      <c r="E28" s="22" t="n">
        <v>0</v>
      </c>
      <c r="F28" s="21">
        <f>(IF(C28&lt;=20,MAX(800000,400000*C28),8000000+700000*(C28-20))+IF(E28=1,1000000,0))</f>
        <v/>
      </c>
      <c r="G28" s="21">
        <f>IF(AND(D28=3,C28&lt;=5),MAX(0,B28-F28),IF(AND(D28=2,C28&lt;=5,MAX(0,B28-F28)&gt;3000000),1500000+MAX(0,B28-F28)-3000000,MAX(0,B28-F28)/2))</f>
        <v/>
      </c>
      <c r="H28" s="21">
        <f>ROUNDDOWN(G28,-3)</f>
        <v/>
      </c>
      <c r="I28" s="21">
        <f>IF(H28&lt;=0,0,ROUNDDOWN(ROUND((H28*LOOKUP(H28,{0,1950001,3300001,6950001,9000001,18000001,40000001},{0.05,0.1,0.2,0.23,0.33,0.4,0.45})-LOOKUP(H28,{0,1950001,3300001,6950001,9000001,18000001,40000001},{0,97500,427500,636000,1536000,2796000,4796000}))*1.021,3),0))</f>
        <v/>
      </c>
      <c r="J28" s="21">
        <f>ROUNDDOWN(ROUND(H28*0.06,2),-2)</f>
        <v/>
      </c>
      <c r="K28" s="21">
        <f>ROUNDDOWN(ROUND(H28*0.04,2),-2)</f>
        <v/>
      </c>
      <c r="L28" s="21">
        <f>I28+J28+K28</f>
        <v/>
      </c>
      <c r="M28" s="21">
        <f>B28-L28</f>
        <v/>
      </c>
      <c r="N28" s="21">
        <f>ROUNDDOWN(ROUND(B28*0.2042,2),0)</f>
        <v/>
      </c>
    </row>
    <row r="29">
      <c r="A29" t="inlineStr">
        <is>
          <t>勤続年数ごと</t>
        </is>
      </c>
      <c r="B29" s="21">
        <f>'1_税と手取り'!$B$3</f>
        <v/>
      </c>
      <c r="C29" s="22">
        <f>'2_勤続年数ごと'!$A$29</f>
        <v/>
      </c>
      <c r="D29" s="22" t="n">
        <v>1</v>
      </c>
      <c r="E29" s="22" t="n">
        <v>0</v>
      </c>
      <c r="F29" s="21">
        <f>(IF(C29&lt;=20,MAX(800000,400000*C29),8000000+700000*(C29-20))+IF(E29=1,1000000,0))</f>
        <v/>
      </c>
      <c r="G29" s="21">
        <f>IF(AND(D29=3,C29&lt;=5),MAX(0,B29-F29),IF(AND(D29=2,C29&lt;=5,MAX(0,B29-F29)&gt;3000000),1500000+MAX(0,B29-F29)-3000000,MAX(0,B29-F29)/2))</f>
        <v/>
      </c>
      <c r="H29" s="21">
        <f>ROUNDDOWN(G29,-3)</f>
        <v/>
      </c>
      <c r="I29" s="21">
        <f>IF(H29&lt;=0,0,ROUNDDOWN(ROUND((H29*LOOKUP(H29,{0,1950001,3300001,6950001,9000001,18000001,40000001},{0.05,0.1,0.2,0.23,0.33,0.4,0.45})-LOOKUP(H29,{0,1950001,3300001,6950001,9000001,18000001,40000001},{0,97500,427500,636000,1536000,2796000,4796000}))*1.021,3),0))</f>
        <v/>
      </c>
      <c r="J29" s="21">
        <f>ROUNDDOWN(ROUND(H29*0.06,2),-2)</f>
        <v/>
      </c>
      <c r="K29" s="21">
        <f>ROUNDDOWN(ROUND(H29*0.04,2),-2)</f>
        <v/>
      </c>
      <c r="L29" s="21">
        <f>I29+J29+K29</f>
        <v/>
      </c>
      <c r="M29" s="21">
        <f>B29-L29</f>
        <v/>
      </c>
      <c r="N29" s="21">
        <f>ROUNDDOWN(ROUND(B29*0.2042,2),0)</f>
        <v/>
      </c>
    </row>
    <row r="30">
      <c r="A30" t="inlineStr">
        <is>
          <t>勤続年数ごと</t>
        </is>
      </c>
      <c r="B30" s="21">
        <f>'1_税と手取り'!$B$3</f>
        <v/>
      </c>
      <c r="C30" s="22">
        <f>'2_勤続年数ごと'!$A$30</f>
        <v/>
      </c>
      <c r="D30" s="22" t="n">
        <v>1</v>
      </c>
      <c r="E30" s="22" t="n">
        <v>0</v>
      </c>
      <c r="F30" s="21">
        <f>(IF(C30&lt;=20,MAX(800000,400000*C30),8000000+700000*(C30-20))+IF(E30=1,1000000,0))</f>
        <v/>
      </c>
      <c r="G30" s="21">
        <f>IF(AND(D30=3,C30&lt;=5),MAX(0,B30-F30),IF(AND(D30=2,C30&lt;=5,MAX(0,B30-F30)&gt;3000000),1500000+MAX(0,B30-F30)-3000000,MAX(0,B30-F30)/2))</f>
        <v/>
      </c>
      <c r="H30" s="21">
        <f>ROUNDDOWN(G30,-3)</f>
        <v/>
      </c>
      <c r="I30" s="21">
        <f>IF(H30&lt;=0,0,ROUNDDOWN(ROUND((H30*LOOKUP(H30,{0,1950001,3300001,6950001,9000001,18000001,40000001},{0.05,0.1,0.2,0.23,0.33,0.4,0.45})-LOOKUP(H30,{0,1950001,3300001,6950001,9000001,18000001,40000001},{0,97500,427500,636000,1536000,2796000,4796000}))*1.021,3),0))</f>
        <v/>
      </c>
      <c r="J30" s="21">
        <f>ROUNDDOWN(ROUND(H30*0.06,2),-2)</f>
        <v/>
      </c>
      <c r="K30" s="21">
        <f>ROUNDDOWN(ROUND(H30*0.04,2),-2)</f>
        <v/>
      </c>
      <c r="L30" s="21">
        <f>I30+J30+K30</f>
        <v/>
      </c>
      <c r="M30" s="21">
        <f>B30-L30</f>
        <v/>
      </c>
      <c r="N30" s="21">
        <f>ROUNDDOWN(ROUND(B30*0.2042,2),0)</f>
        <v/>
      </c>
    </row>
    <row r="31">
      <c r="A31" t="inlineStr">
        <is>
          <t>勤続年数ごと</t>
        </is>
      </c>
      <c r="B31" s="21">
        <f>'1_税と手取り'!$B$3</f>
        <v/>
      </c>
      <c r="C31" s="22">
        <f>'2_勤続年数ごと'!$A$31</f>
        <v/>
      </c>
      <c r="D31" s="22" t="n">
        <v>1</v>
      </c>
      <c r="E31" s="22" t="n">
        <v>0</v>
      </c>
      <c r="F31" s="21">
        <f>(IF(C31&lt;=20,MAX(800000,400000*C31),8000000+700000*(C31-20))+IF(E31=1,1000000,0))</f>
        <v/>
      </c>
      <c r="G31" s="21">
        <f>IF(AND(D31=3,C31&lt;=5),MAX(0,B31-F31),IF(AND(D31=2,C31&lt;=5,MAX(0,B31-F31)&gt;3000000),1500000+MAX(0,B31-F31)-3000000,MAX(0,B31-F31)/2))</f>
        <v/>
      </c>
      <c r="H31" s="21">
        <f>ROUNDDOWN(G31,-3)</f>
        <v/>
      </c>
      <c r="I31" s="21">
        <f>IF(H31&lt;=0,0,ROUNDDOWN(ROUND((H31*LOOKUP(H31,{0,1950001,3300001,6950001,9000001,18000001,40000001},{0.05,0.1,0.2,0.23,0.33,0.4,0.45})-LOOKUP(H31,{0,1950001,3300001,6950001,9000001,18000001,40000001},{0,97500,427500,636000,1536000,2796000,4796000}))*1.021,3),0))</f>
        <v/>
      </c>
      <c r="J31" s="21">
        <f>ROUNDDOWN(ROUND(H31*0.06,2),-2)</f>
        <v/>
      </c>
      <c r="K31" s="21">
        <f>ROUNDDOWN(ROUND(H31*0.04,2),-2)</f>
        <v/>
      </c>
      <c r="L31" s="21">
        <f>I31+J31+K31</f>
        <v/>
      </c>
      <c r="M31" s="21">
        <f>B31-L31</f>
        <v/>
      </c>
      <c r="N31" s="21">
        <f>ROUNDDOWN(ROUND(B31*0.2042,2),0)</f>
        <v/>
      </c>
    </row>
    <row r="32">
      <c r="A32" t="inlineStr">
        <is>
          <t>勤続年数ごと</t>
        </is>
      </c>
      <c r="B32" s="21">
        <f>'1_税と手取り'!$B$3</f>
        <v/>
      </c>
      <c r="C32" s="22">
        <f>'2_勤続年数ごと'!$A$32</f>
        <v/>
      </c>
      <c r="D32" s="22" t="n">
        <v>1</v>
      </c>
      <c r="E32" s="22" t="n">
        <v>0</v>
      </c>
      <c r="F32" s="21">
        <f>(IF(C32&lt;=20,MAX(800000,400000*C32),8000000+700000*(C32-20))+IF(E32=1,1000000,0))</f>
        <v/>
      </c>
      <c r="G32" s="21">
        <f>IF(AND(D32=3,C32&lt;=5),MAX(0,B32-F32),IF(AND(D32=2,C32&lt;=5,MAX(0,B32-F32)&gt;3000000),1500000+MAX(0,B32-F32)-3000000,MAX(0,B32-F32)/2))</f>
        <v/>
      </c>
      <c r="H32" s="21">
        <f>ROUNDDOWN(G32,-3)</f>
        <v/>
      </c>
      <c r="I32" s="21">
        <f>IF(H32&lt;=0,0,ROUNDDOWN(ROUND((H32*LOOKUP(H32,{0,1950001,3300001,6950001,9000001,18000001,40000001},{0.05,0.1,0.2,0.23,0.33,0.4,0.45})-LOOKUP(H32,{0,1950001,3300001,6950001,9000001,18000001,40000001},{0,97500,427500,636000,1536000,2796000,4796000}))*1.021,3),0))</f>
        <v/>
      </c>
      <c r="J32" s="21">
        <f>ROUNDDOWN(ROUND(H32*0.06,2),-2)</f>
        <v/>
      </c>
      <c r="K32" s="21">
        <f>ROUNDDOWN(ROUND(H32*0.04,2),-2)</f>
        <v/>
      </c>
      <c r="L32" s="21">
        <f>I32+J32+K32</f>
        <v/>
      </c>
      <c r="M32" s="21">
        <f>B32-L32</f>
        <v/>
      </c>
      <c r="N32" s="21">
        <f>ROUNDDOWN(ROUND(B32*0.2042,2),0)</f>
        <v/>
      </c>
    </row>
    <row r="33">
      <c r="A33" t="inlineStr">
        <is>
          <t>勤続年数ごと</t>
        </is>
      </c>
      <c r="B33" s="21">
        <f>'1_税と手取り'!$B$3</f>
        <v/>
      </c>
      <c r="C33" s="22">
        <f>'2_勤続年数ごと'!$A$33</f>
        <v/>
      </c>
      <c r="D33" s="22" t="n">
        <v>1</v>
      </c>
      <c r="E33" s="22" t="n">
        <v>0</v>
      </c>
      <c r="F33" s="21">
        <f>(IF(C33&lt;=20,MAX(800000,400000*C33),8000000+700000*(C33-20))+IF(E33=1,1000000,0))</f>
        <v/>
      </c>
      <c r="G33" s="21">
        <f>IF(AND(D33=3,C33&lt;=5),MAX(0,B33-F33),IF(AND(D33=2,C33&lt;=5,MAX(0,B33-F33)&gt;3000000),1500000+MAX(0,B33-F33)-3000000,MAX(0,B33-F33)/2))</f>
        <v/>
      </c>
      <c r="H33" s="21">
        <f>ROUNDDOWN(G33,-3)</f>
        <v/>
      </c>
      <c r="I33" s="21">
        <f>IF(H33&lt;=0,0,ROUNDDOWN(ROUND((H33*LOOKUP(H33,{0,1950001,3300001,6950001,9000001,18000001,40000001},{0.05,0.1,0.2,0.23,0.33,0.4,0.45})-LOOKUP(H33,{0,1950001,3300001,6950001,9000001,18000001,40000001},{0,97500,427500,636000,1536000,2796000,4796000}))*1.021,3),0))</f>
        <v/>
      </c>
      <c r="J33" s="21">
        <f>ROUNDDOWN(ROUND(H33*0.06,2),-2)</f>
        <v/>
      </c>
      <c r="K33" s="21">
        <f>ROUNDDOWN(ROUND(H33*0.04,2),-2)</f>
        <v/>
      </c>
      <c r="L33" s="21">
        <f>I33+J33+K33</f>
        <v/>
      </c>
      <c r="M33" s="21">
        <f>B33-L33</f>
        <v/>
      </c>
      <c r="N33" s="21">
        <f>ROUNDDOWN(ROUND(B33*0.2042,2),0)</f>
        <v/>
      </c>
    </row>
    <row r="34">
      <c r="A34" t="inlineStr">
        <is>
          <t>勤続年数ごと</t>
        </is>
      </c>
      <c r="B34" s="21">
        <f>'1_税と手取り'!$B$3</f>
        <v/>
      </c>
      <c r="C34" s="22">
        <f>'2_勤続年数ごと'!$A$34</f>
        <v/>
      </c>
      <c r="D34" s="22" t="n">
        <v>1</v>
      </c>
      <c r="E34" s="22" t="n">
        <v>0</v>
      </c>
      <c r="F34" s="21">
        <f>(IF(C34&lt;=20,MAX(800000,400000*C34),8000000+700000*(C34-20))+IF(E34=1,1000000,0))</f>
        <v/>
      </c>
      <c r="G34" s="21">
        <f>IF(AND(D34=3,C34&lt;=5),MAX(0,B34-F34),IF(AND(D34=2,C34&lt;=5,MAX(0,B34-F34)&gt;3000000),1500000+MAX(0,B34-F34)-3000000,MAX(0,B34-F34)/2))</f>
        <v/>
      </c>
      <c r="H34" s="21">
        <f>ROUNDDOWN(G34,-3)</f>
        <v/>
      </c>
      <c r="I34" s="21">
        <f>IF(H34&lt;=0,0,ROUNDDOWN(ROUND((H34*LOOKUP(H34,{0,1950001,3300001,6950001,9000001,18000001,40000001},{0.05,0.1,0.2,0.23,0.33,0.4,0.45})-LOOKUP(H34,{0,1950001,3300001,6950001,9000001,18000001,40000001},{0,97500,427500,636000,1536000,2796000,4796000}))*1.021,3),0))</f>
        <v/>
      </c>
      <c r="J34" s="21">
        <f>ROUNDDOWN(ROUND(H34*0.06,2),-2)</f>
        <v/>
      </c>
      <c r="K34" s="21">
        <f>ROUNDDOWN(ROUND(H34*0.04,2),-2)</f>
        <v/>
      </c>
      <c r="L34" s="21">
        <f>I34+J34+K34</f>
        <v/>
      </c>
      <c r="M34" s="21">
        <f>B34-L34</f>
        <v/>
      </c>
      <c r="N34" s="21">
        <f>ROUNDDOWN(ROUND(B34*0.2042,2),0)</f>
        <v/>
      </c>
    </row>
    <row r="35">
      <c r="A35" t="inlineStr">
        <is>
          <t>勤続年数ごと</t>
        </is>
      </c>
      <c r="B35" s="21">
        <f>'1_税と手取り'!$B$3</f>
        <v/>
      </c>
      <c r="C35" s="22">
        <f>'2_勤続年数ごと'!$A$35</f>
        <v/>
      </c>
      <c r="D35" s="22" t="n">
        <v>1</v>
      </c>
      <c r="E35" s="22" t="n">
        <v>0</v>
      </c>
      <c r="F35" s="21">
        <f>(IF(C35&lt;=20,MAX(800000,400000*C35),8000000+700000*(C35-20))+IF(E35=1,1000000,0))</f>
        <v/>
      </c>
      <c r="G35" s="21">
        <f>IF(AND(D35=3,C35&lt;=5),MAX(0,B35-F35),IF(AND(D35=2,C35&lt;=5,MAX(0,B35-F35)&gt;3000000),1500000+MAX(0,B35-F35)-3000000,MAX(0,B35-F35)/2))</f>
        <v/>
      </c>
      <c r="H35" s="21">
        <f>ROUNDDOWN(G35,-3)</f>
        <v/>
      </c>
      <c r="I35" s="21">
        <f>IF(H35&lt;=0,0,ROUNDDOWN(ROUND((H35*LOOKUP(H35,{0,1950001,3300001,6950001,9000001,18000001,40000001},{0.05,0.1,0.2,0.23,0.33,0.4,0.45})-LOOKUP(H35,{0,1950001,3300001,6950001,9000001,18000001,40000001},{0,97500,427500,636000,1536000,2796000,4796000}))*1.021,3),0))</f>
        <v/>
      </c>
      <c r="J35" s="21">
        <f>ROUNDDOWN(ROUND(H35*0.06,2),-2)</f>
        <v/>
      </c>
      <c r="K35" s="21">
        <f>ROUNDDOWN(ROUND(H35*0.04,2),-2)</f>
        <v/>
      </c>
      <c r="L35" s="21">
        <f>I35+J35+K35</f>
        <v/>
      </c>
      <c r="M35" s="21">
        <f>B35-L35</f>
        <v/>
      </c>
      <c r="N35" s="21">
        <f>ROUNDDOWN(ROUND(B35*0.2042,2),0)</f>
        <v/>
      </c>
    </row>
    <row r="36">
      <c r="A36" t="inlineStr">
        <is>
          <t>勤続年数ごと</t>
        </is>
      </c>
      <c r="B36" s="21">
        <f>'1_税と手取り'!$B$3</f>
        <v/>
      </c>
      <c r="C36" s="22">
        <f>'2_勤続年数ごと'!$A$36</f>
        <v/>
      </c>
      <c r="D36" s="22" t="n">
        <v>1</v>
      </c>
      <c r="E36" s="22" t="n">
        <v>0</v>
      </c>
      <c r="F36" s="21">
        <f>(IF(C36&lt;=20,MAX(800000,400000*C36),8000000+700000*(C36-20))+IF(E36=1,1000000,0))</f>
        <v/>
      </c>
      <c r="G36" s="21">
        <f>IF(AND(D36=3,C36&lt;=5),MAX(0,B36-F36),IF(AND(D36=2,C36&lt;=5,MAX(0,B36-F36)&gt;3000000),1500000+MAX(0,B36-F36)-3000000,MAX(0,B36-F36)/2))</f>
        <v/>
      </c>
      <c r="H36" s="21">
        <f>ROUNDDOWN(G36,-3)</f>
        <v/>
      </c>
      <c r="I36" s="21">
        <f>IF(H36&lt;=0,0,ROUNDDOWN(ROUND((H36*LOOKUP(H36,{0,1950001,3300001,6950001,9000001,18000001,40000001},{0.05,0.1,0.2,0.23,0.33,0.4,0.45})-LOOKUP(H36,{0,1950001,3300001,6950001,9000001,18000001,40000001},{0,97500,427500,636000,1536000,2796000,4796000}))*1.021,3),0))</f>
        <v/>
      </c>
      <c r="J36" s="21">
        <f>ROUNDDOWN(ROUND(H36*0.06,2),-2)</f>
        <v/>
      </c>
      <c r="K36" s="21">
        <f>ROUNDDOWN(ROUND(H36*0.04,2),-2)</f>
        <v/>
      </c>
      <c r="L36" s="21">
        <f>I36+J36+K36</f>
        <v/>
      </c>
      <c r="M36" s="21">
        <f>B36-L36</f>
        <v/>
      </c>
      <c r="N36" s="21">
        <f>ROUNDDOWN(ROUND(B36*0.2042,2),0)</f>
        <v/>
      </c>
    </row>
    <row r="37">
      <c r="A37" t="inlineStr">
        <is>
          <t>勤続年数ごと</t>
        </is>
      </c>
      <c r="B37" s="21">
        <f>'1_税と手取り'!$B$3</f>
        <v/>
      </c>
      <c r="C37" s="22">
        <f>'2_勤続年数ごと'!$A$37</f>
        <v/>
      </c>
      <c r="D37" s="22" t="n">
        <v>1</v>
      </c>
      <c r="E37" s="22" t="n">
        <v>0</v>
      </c>
      <c r="F37" s="21">
        <f>(IF(C37&lt;=20,MAX(800000,400000*C37),8000000+700000*(C37-20))+IF(E37=1,1000000,0))</f>
        <v/>
      </c>
      <c r="G37" s="21">
        <f>IF(AND(D37=3,C37&lt;=5),MAX(0,B37-F37),IF(AND(D37=2,C37&lt;=5,MAX(0,B37-F37)&gt;3000000),1500000+MAX(0,B37-F37)-3000000,MAX(0,B37-F37)/2))</f>
        <v/>
      </c>
      <c r="H37" s="21">
        <f>ROUNDDOWN(G37,-3)</f>
        <v/>
      </c>
      <c r="I37" s="21">
        <f>IF(H37&lt;=0,0,ROUNDDOWN(ROUND((H37*LOOKUP(H37,{0,1950001,3300001,6950001,9000001,18000001,40000001},{0.05,0.1,0.2,0.23,0.33,0.4,0.45})-LOOKUP(H37,{0,1950001,3300001,6950001,9000001,18000001,40000001},{0,97500,427500,636000,1536000,2796000,4796000}))*1.021,3),0))</f>
        <v/>
      </c>
      <c r="J37" s="21">
        <f>ROUNDDOWN(ROUND(H37*0.06,2),-2)</f>
        <v/>
      </c>
      <c r="K37" s="21">
        <f>ROUNDDOWN(ROUND(H37*0.04,2),-2)</f>
        <v/>
      </c>
      <c r="L37" s="21">
        <f>I37+J37+K37</f>
        <v/>
      </c>
      <c r="M37" s="21">
        <f>B37-L37</f>
        <v/>
      </c>
      <c r="N37" s="21">
        <f>ROUNDDOWN(ROUND(B37*0.2042,2),0)</f>
        <v/>
      </c>
    </row>
    <row r="38">
      <c r="A38" t="inlineStr">
        <is>
          <t>勤続年数ごと</t>
        </is>
      </c>
      <c r="B38" s="21">
        <f>'1_税と手取り'!$B$3</f>
        <v/>
      </c>
      <c r="C38" s="22">
        <f>'2_勤続年数ごと'!$A$38</f>
        <v/>
      </c>
      <c r="D38" s="22" t="n">
        <v>1</v>
      </c>
      <c r="E38" s="22" t="n">
        <v>0</v>
      </c>
      <c r="F38" s="21">
        <f>(IF(C38&lt;=20,MAX(800000,400000*C38),8000000+700000*(C38-20))+IF(E38=1,1000000,0))</f>
        <v/>
      </c>
      <c r="G38" s="21">
        <f>IF(AND(D38=3,C38&lt;=5),MAX(0,B38-F38),IF(AND(D38=2,C38&lt;=5,MAX(0,B38-F38)&gt;3000000),1500000+MAX(0,B38-F38)-3000000,MAX(0,B38-F38)/2))</f>
        <v/>
      </c>
      <c r="H38" s="21">
        <f>ROUNDDOWN(G38,-3)</f>
        <v/>
      </c>
      <c r="I38" s="21">
        <f>IF(H38&lt;=0,0,ROUNDDOWN(ROUND((H38*LOOKUP(H38,{0,1950001,3300001,6950001,9000001,18000001,40000001},{0.05,0.1,0.2,0.23,0.33,0.4,0.45})-LOOKUP(H38,{0,1950001,3300001,6950001,9000001,18000001,40000001},{0,97500,427500,636000,1536000,2796000,4796000}))*1.021,3),0))</f>
        <v/>
      </c>
      <c r="J38" s="21">
        <f>ROUNDDOWN(ROUND(H38*0.06,2),-2)</f>
        <v/>
      </c>
      <c r="K38" s="21">
        <f>ROUNDDOWN(ROUND(H38*0.04,2),-2)</f>
        <v/>
      </c>
      <c r="L38" s="21">
        <f>I38+J38+K38</f>
        <v/>
      </c>
      <c r="M38" s="21">
        <f>B38-L38</f>
        <v/>
      </c>
      <c r="N38" s="21">
        <f>ROUNDDOWN(ROUND(B38*0.2042,2),0)</f>
        <v/>
      </c>
    </row>
    <row r="39">
      <c r="A39" t="inlineStr">
        <is>
          <t>勤続年数ごと</t>
        </is>
      </c>
      <c r="B39" s="21">
        <f>'1_税と手取り'!$B$3</f>
        <v/>
      </c>
      <c r="C39" s="22">
        <f>'2_勤続年数ごと'!$A$39</f>
        <v/>
      </c>
      <c r="D39" s="22" t="n">
        <v>1</v>
      </c>
      <c r="E39" s="22" t="n">
        <v>0</v>
      </c>
      <c r="F39" s="21">
        <f>(IF(C39&lt;=20,MAX(800000,400000*C39),8000000+700000*(C39-20))+IF(E39=1,1000000,0))</f>
        <v/>
      </c>
      <c r="G39" s="21">
        <f>IF(AND(D39=3,C39&lt;=5),MAX(0,B39-F39),IF(AND(D39=2,C39&lt;=5,MAX(0,B39-F39)&gt;3000000),1500000+MAX(0,B39-F39)-3000000,MAX(0,B39-F39)/2))</f>
        <v/>
      </c>
      <c r="H39" s="21">
        <f>ROUNDDOWN(G39,-3)</f>
        <v/>
      </c>
      <c r="I39" s="21">
        <f>IF(H39&lt;=0,0,ROUNDDOWN(ROUND((H39*LOOKUP(H39,{0,1950001,3300001,6950001,9000001,18000001,40000001},{0.05,0.1,0.2,0.23,0.33,0.4,0.45})-LOOKUP(H39,{0,1950001,3300001,6950001,9000001,18000001,40000001},{0,97500,427500,636000,1536000,2796000,4796000}))*1.021,3),0))</f>
        <v/>
      </c>
      <c r="J39" s="21">
        <f>ROUNDDOWN(ROUND(H39*0.06,2),-2)</f>
        <v/>
      </c>
      <c r="K39" s="21">
        <f>ROUNDDOWN(ROUND(H39*0.04,2),-2)</f>
        <v/>
      </c>
      <c r="L39" s="21">
        <f>I39+J39+K39</f>
        <v/>
      </c>
      <c r="M39" s="21">
        <f>B39-L39</f>
        <v/>
      </c>
      <c r="N39" s="21">
        <f>ROUNDDOWN(ROUND(B39*0.2042,2),0)</f>
        <v/>
      </c>
    </row>
    <row r="40">
      <c r="A40" t="inlineStr">
        <is>
          <t>勤続年数ごと</t>
        </is>
      </c>
      <c r="B40" s="21">
        <f>'1_税と手取り'!$B$3</f>
        <v/>
      </c>
      <c r="C40" s="22">
        <f>'2_勤続年数ごと'!$A$40</f>
        <v/>
      </c>
      <c r="D40" s="22" t="n">
        <v>1</v>
      </c>
      <c r="E40" s="22" t="n">
        <v>0</v>
      </c>
      <c r="F40" s="21">
        <f>(IF(C40&lt;=20,MAX(800000,400000*C40),8000000+700000*(C40-20))+IF(E40=1,1000000,0))</f>
        <v/>
      </c>
      <c r="G40" s="21">
        <f>IF(AND(D40=3,C40&lt;=5),MAX(0,B40-F40),IF(AND(D40=2,C40&lt;=5,MAX(0,B40-F40)&gt;3000000),1500000+MAX(0,B40-F40)-3000000,MAX(0,B40-F40)/2))</f>
        <v/>
      </c>
      <c r="H40" s="21">
        <f>ROUNDDOWN(G40,-3)</f>
        <v/>
      </c>
      <c r="I40" s="21">
        <f>IF(H40&lt;=0,0,ROUNDDOWN(ROUND((H40*LOOKUP(H40,{0,1950001,3300001,6950001,9000001,18000001,40000001},{0.05,0.1,0.2,0.23,0.33,0.4,0.45})-LOOKUP(H40,{0,1950001,3300001,6950001,9000001,18000001,40000001},{0,97500,427500,636000,1536000,2796000,4796000}))*1.021,3),0))</f>
        <v/>
      </c>
      <c r="J40" s="21">
        <f>ROUNDDOWN(ROUND(H40*0.06,2),-2)</f>
        <v/>
      </c>
      <c r="K40" s="21">
        <f>ROUNDDOWN(ROUND(H40*0.04,2),-2)</f>
        <v/>
      </c>
      <c r="L40" s="21">
        <f>I40+J40+K40</f>
        <v/>
      </c>
      <c r="M40" s="21">
        <f>B40-L40</f>
        <v/>
      </c>
      <c r="N40" s="21">
        <f>ROUNDDOWN(ROUND(B40*0.2042,2),0)</f>
        <v/>
      </c>
    </row>
    <row r="41">
      <c r="A41" t="inlineStr">
        <is>
          <t>勤続年数ごと</t>
        </is>
      </c>
      <c r="B41" s="21">
        <f>'1_税と手取り'!$B$3</f>
        <v/>
      </c>
      <c r="C41" s="22">
        <f>'2_勤続年数ごと'!$A$41</f>
        <v/>
      </c>
      <c r="D41" s="22" t="n">
        <v>1</v>
      </c>
      <c r="E41" s="22" t="n">
        <v>0</v>
      </c>
      <c r="F41" s="21">
        <f>(IF(C41&lt;=20,MAX(800000,400000*C41),8000000+700000*(C41-20))+IF(E41=1,1000000,0))</f>
        <v/>
      </c>
      <c r="G41" s="21">
        <f>IF(AND(D41=3,C41&lt;=5),MAX(0,B41-F41),IF(AND(D41=2,C41&lt;=5,MAX(0,B41-F41)&gt;3000000),1500000+MAX(0,B41-F41)-3000000,MAX(0,B41-F41)/2))</f>
        <v/>
      </c>
      <c r="H41" s="21">
        <f>ROUNDDOWN(G41,-3)</f>
        <v/>
      </c>
      <c r="I41" s="21">
        <f>IF(H41&lt;=0,0,ROUNDDOWN(ROUND((H41*LOOKUP(H41,{0,1950001,3300001,6950001,9000001,18000001,40000001},{0.05,0.1,0.2,0.23,0.33,0.4,0.45})-LOOKUP(H41,{0,1950001,3300001,6950001,9000001,18000001,40000001},{0,97500,427500,636000,1536000,2796000,4796000}))*1.021,3),0))</f>
        <v/>
      </c>
      <c r="J41" s="21">
        <f>ROUNDDOWN(ROUND(H41*0.06,2),-2)</f>
        <v/>
      </c>
      <c r="K41" s="21">
        <f>ROUNDDOWN(ROUND(H41*0.04,2),-2)</f>
        <v/>
      </c>
      <c r="L41" s="21">
        <f>I41+J41+K41</f>
        <v/>
      </c>
      <c r="M41" s="21">
        <f>B41-L41</f>
        <v/>
      </c>
      <c r="N41" s="21">
        <f>ROUNDDOWN(ROUND(B41*0.2042,2),0)</f>
        <v/>
      </c>
    </row>
    <row r="42">
      <c r="A42" t="inlineStr">
        <is>
          <t>勤続年数ごと</t>
        </is>
      </c>
      <c r="B42" s="21">
        <f>'1_税と手取り'!$B$3</f>
        <v/>
      </c>
      <c r="C42" s="22">
        <f>'2_勤続年数ごと'!$A$42</f>
        <v/>
      </c>
      <c r="D42" s="22" t="n">
        <v>1</v>
      </c>
      <c r="E42" s="22" t="n">
        <v>0</v>
      </c>
      <c r="F42" s="21">
        <f>(IF(C42&lt;=20,MAX(800000,400000*C42),8000000+700000*(C42-20))+IF(E42=1,1000000,0))</f>
        <v/>
      </c>
      <c r="G42" s="21">
        <f>IF(AND(D42=3,C42&lt;=5),MAX(0,B42-F42),IF(AND(D42=2,C42&lt;=5,MAX(0,B42-F42)&gt;3000000),1500000+MAX(0,B42-F42)-3000000,MAX(0,B42-F42)/2))</f>
        <v/>
      </c>
      <c r="H42" s="21">
        <f>ROUNDDOWN(G42,-3)</f>
        <v/>
      </c>
      <c r="I42" s="21">
        <f>IF(H42&lt;=0,0,ROUNDDOWN(ROUND((H42*LOOKUP(H42,{0,1950001,3300001,6950001,9000001,18000001,40000001},{0.05,0.1,0.2,0.23,0.33,0.4,0.45})-LOOKUP(H42,{0,1950001,3300001,6950001,9000001,18000001,40000001},{0,97500,427500,636000,1536000,2796000,4796000}))*1.021,3),0))</f>
        <v/>
      </c>
      <c r="J42" s="21">
        <f>ROUNDDOWN(ROUND(H42*0.06,2),-2)</f>
        <v/>
      </c>
      <c r="K42" s="21">
        <f>ROUNDDOWN(ROUND(H42*0.04,2),-2)</f>
        <v/>
      </c>
      <c r="L42" s="21">
        <f>I42+J42+K42</f>
        <v/>
      </c>
      <c r="M42" s="21">
        <f>B42-L42</f>
        <v/>
      </c>
      <c r="N42" s="21">
        <f>ROUNDDOWN(ROUND(B42*0.2042,2),0)</f>
        <v/>
      </c>
    </row>
    <row r="43">
      <c r="A43" t="inlineStr">
        <is>
          <t>勤続年数ごと</t>
        </is>
      </c>
      <c r="B43" s="21">
        <f>'1_税と手取り'!$B$3</f>
        <v/>
      </c>
      <c r="C43" s="22">
        <f>'2_勤続年数ごと'!$A$43</f>
        <v/>
      </c>
      <c r="D43" s="22" t="n">
        <v>1</v>
      </c>
      <c r="E43" s="22" t="n">
        <v>0</v>
      </c>
      <c r="F43" s="21">
        <f>(IF(C43&lt;=20,MAX(800000,400000*C43),8000000+700000*(C43-20))+IF(E43=1,1000000,0))</f>
        <v/>
      </c>
      <c r="G43" s="21">
        <f>IF(AND(D43=3,C43&lt;=5),MAX(0,B43-F43),IF(AND(D43=2,C43&lt;=5,MAX(0,B43-F43)&gt;3000000),1500000+MAX(0,B43-F43)-3000000,MAX(0,B43-F43)/2))</f>
        <v/>
      </c>
      <c r="H43" s="21">
        <f>ROUNDDOWN(G43,-3)</f>
        <v/>
      </c>
      <c r="I43" s="21">
        <f>IF(H43&lt;=0,0,ROUNDDOWN(ROUND((H43*LOOKUP(H43,{0,1950001,3300001,6950001,9000001,18000001,40000001},{0.05,0.1,0.2,0.23,0.33,0.4,0.45})-LOOKUP(H43,{0,1950001,3300001,6950001,9000001,18000001,40000001},{0,97500,427500,636000,1536000,2796000,4796000}))*1.021,3),0))</f>
        <v/>
      </c>
      <c r="J43" s="21">
        <f>ROUNDDOWN(ROUND(H43*0.06,2),-2)</f>
        <v/>
      </c>
      <c r="K43" s="21">
        <f>ROUNDDOWN(ROUND(H43*0.04,2),-2)</f>
        <v/>
      </c>
      <c r="L43" s="21">
        <f>I43+J43+K43</f>
        <v/>
      </c>
      <c r="M43" s="21">
        <f>B43-L43</f>
        <v/>
      </c>
      <c r="N43" s="21">
        <f>ROUNDDOWN(ROUND(B43*0.2042,2),0)</f>
        <v/>
      </c>
    </row>
    <row r="44">
      <c r="A44" t="inlineStr">
        <is>
          <t>勤続年数ごと</t>
        </is>
      </c>
      <c r="B44" s="21">
        <f>'1_税と手取り'!$B$3</f>
        <v/>
      </c>
      <c r="C44" s="22">
        <f>'2_勤続年数ごと'!$A$44</f>
        <v/>
      </c>
      <c r="D44" s="22" t="n">
        <v>1</v>
      </c>
      <c r="E44" s="22" t="n">
        <v>0</v>
      </c>
      <c r="F44" s="21">
        <f>(IF(C44&lt;=20,MAX(800000,400000*C44),8000000+700000*(C44-20))+IF(E44=1,1000000,0))</f>
        <v/>
      </c>
      <c r="G44" s="21">
        <f>IF(AND(D44=3,C44&lt;=5),MAX(0,B44-F44),IF(AND(D44=2,C44&lt;=5,MAX(0,B44-F44)&gt;3000000),1500000+MAX(0,B44-F44)-3000000,MAX(0,B44-F44)/2))</f>
        <v/>
      </c>
      <c r="H44" s="21">
        <f>ROUNDDOWN(G44,-3)</f>
        <v/>
      </c>
      <c r="I44" s="21">
        <f>IF(H44&lt;=0,0,ROUNDDOWN(ROUND((H44*LOOKUP(H44,{0,1950001,3300001,6950001,9000001,18000001,40000001},{0.05,0.1,0.2,0.23,0.33,0.4,0.45})-LOOKUP(H44,{0,1950001,3300001,6950001,9000001,18000001,40000001},{0,97500,427500,636000,1536000,2796000,4796000}))*1.021,3),0))</f>
        <v/>
      </c>
      <c r="J44" s="21">
        <f>ROUNDDOWN(ROUND(H44*0.06,2),-2)</f>
        <v/>
      </c>
      <c r="K44" s="21">
        <f>ROUNDDOWN(ROUND(H44*0.04,2),-2)</f>
        <v/>
      </c>
      <c r="L44" s="21">
        <f>I44+J44+K44</f>
        <v/>
      </c>
      <c r="M44" s="21">
        <f>B44-L44</f>
        <v/>
      </c>
      <c r="N44" s="21">
        <f>ROUNDDOWN(ROUND(B44*0.2042,2),0)</f>
        <v/>
      </c>
    </row>
    <row r="45">
      <c r="A45" t="inlineStr">
        <is>
          <t>勤続年数ごと</t>
        </is>
      </c>
      <c r="B45" s="21">
        <f>'1_税と手取り'!$B$3</f>
        <v/>
      </c>
      <c r="C45" s="22">
        <f>'2_勤続年数ごと'!$A$45</f>
        <v/>
      </c>
      <c r="D45" s="22" t="n">
        <v>1</v>
      </c>
      <c r="E45" s="22" t="n">
        <v>0</v>
      </c>
      <c r="F45" s="21">
        <f>(IF(C45&lt;=20,MAX(800000,400000*C45),8000000+700000*(C45-20))+IF(E45=1,1000000,0))</f>
        <v/>
      </c>
      <c r="G45" s="21">
        <f>IF(AND(D45=3,C45&lt;=5),MAX(0,B45-F45),IF(AND(D45=2,C45&lt;=5,MAX(0,B45-F45)&gt;3000000),1500000+MAX(0,B45-F45)-3000000,MAX(0,B45-F45)/2))</f>
        <v/>
      </c>
      <c r="H45" s="21">
        <f>ROUNDDOWN(G45,-3)</f>
        <v/>
      </c>
      <c r="I45" s="21">
        <f>IF(H45&lt;=0,0,ROUNDDOWN(ROUND((H45*LOOKUP(H45,{0,1950001,3300001,6950001,9000001,18000001,40000001},{0.05,0.1,0.2,0.23,0.33,0.4,0.45})-LOOKUP(H45,{0,1950001,3300001,6950001,9000001,18000001,40000001},{0,97500,427500,636000,1536000,2796000,4796000}))*1.021,3),0))</f>
        <v/>
      </c>
      <c r="J45" s="21">
        <f>ROUNDDOWN(ROUND(H45*0.06,2),-2)</f>
        <v/>
      </c>
      <c r="K45" s="21">
        <f>ROUNDDOWN(ROUND(H45*0.04,2),-2)</f>
        <v/>
      </c>
      <c r="L45" s="21">
        <f>I45+J45+K45</f>
        <v/>
      </c>
      <c r="M45" s="21">
        <f>B45-L45</f>
        <v/>
      </c>
      <c r="N45" s="21">
        <f>ROUNDDOWN(ROUND(B45*0.2042,2),0)</f>
        <v/>
      </c>
    </row>
    <row r="46">
      <c r="A46" t="inlineStr">
        <is>
          <t>勤続年数ごと</t>
        </is>
      </c>
      <c r="B46" s="21">
        <f>'1_税と手取り'!$B$3</f>
        <v/>
      </c>
      <c r="C46" s="22">
        <f>'2_勤続年数ごと'!$A$46</f>
        <v/>
      </c>
      <c r="D46" s="22" t="n">
        <v>1</v>
      </c>
      <c r="E46" s="22" t="n">
        <v>0</v>
      </c>
      <c r="F46" s="21">
        <f>(IF(C46&lt;=20,MAX(800000,400000*C46),8000000+700000*(C46-20))+IF(E46=1,1000000,0))</f>
        <v/>
      </c>
      <c r="G46" s="21">
        <f>IF(AND(D46=3,C46&lt;=5),MAX(0,B46-F46),IF(AND(D46=2,C46&lt;=5,MAX(0,B46-F46)&gt;3000000),1500000+MAX(0,B46-F46)-3000000,MAX(0,B46-F46)/2))</f>
        <v/>
      </c>
      <c r="H46" s="21">
        <f>ROUNDDOWN(G46,-3)</f>
        <v/>
      </c>
      <c r="I46" s="21">
        <f>IF(H46&lt;=0,0,ROUNDDOWN(ROUND((H46*LOOKUP(H46,{0,1950001,3300001,6950001,9000001,18000001,40000001},{0.05,0.1,0.2,0.23,0.33,0.4,0.45})-LOOKUP(H46,{0,1950001,3300001,6950001,9000001,18000001,40000001},{0,97500,427500,636000,1536000,2796000,4796000}))*1.021,3),0))</f>
        <v/>
      </c>
      <c r="J46" s="21">
        <f>ROUNDDOWN(ROUND(H46*0.06,2),-2)</f>
        <v/>
      </c>
      <c r="K46" s="21">
        <f>ROUNDDOWN(ROUND(H46*0.04,2),-2)</f>
        <v/>
      </c>
      <c r="L46" s="21">
        <f>I46+J46+K46</f>
        <v/>
      </c>
      <c r="M46" s="21">
        <f>B46-L46</f>
        <v/>
      </c>
      <c r="N46" s="21">
        <f>ROUNDDOWN(ROUND(B46*0.2042,2),0)</f>
        <v/>
      </c>
    </row>
    <row r="47">
      <c r="A47" t="inlineStr">
        <is>
          <t>勤続年数ごと</t>
        </is>
      </c>
      <c r="B47" s="21">
        <f>'1_税と手取り'!$B$3</f>
        <v/>
      </c>
      <c r="C47" s="22">
        <f>'2_勤続年数ごと'!$A$47</f>
        <v/>
      </c>
      <c r="D47" s="22" t="n">
        <v>1</v>
      </c>
      <c r="E47" s="22" t="n">
        <v>0</v>
      </c>
      <c r="F47" s="21">
        <f>(IF(C47&lt;=20,MAX(800000,400000*C47),8000000+700000*(C47-20))+IF(E47=1,1000000,0))</f>
        <v/>
      </c>
      <c r="G47" s="21">
        <f>IF(AND(D47=3,C47&lt;=5),MAX(0,B47-F47),IF(AND(D47=2,C47&lt;=5,MAX(0,B47-F47)&gt;3000000),1500000+MAX(0,B47-F47)-3000000,MAX(0,B47-F47)/2))</f>
        <v/>
      </c>
      <c r="H47" s="21">
        <f>ROUNDDOWN(G47,-3)</f>
        <v/>
      </c>
      <c r="I47" s="21">
        <f>IF(H47&lt;=0,0,ROUNDDOWN(ROUND((H47*LOOKUP(H47,{0,1950001,3300001,6950001,9000001,18000001,40000001},{0.05,0.1,0.2,0.23,0.33,0.4,0.45})-LOOKUP(H47,{0,1950001,3300001,6950001,9000001,18000001,40000001},{0,97500,427500,636000,1536000,2796000,4796000}))*1.021,3),0))</f>
        <v/>
      </c>
      <c r="J47" s="21">
        <f>ROUNDDOWN(ROUND(H47*0.06,2),-2)</f>
        <v/>
      </c>
      <c r="K47" s="21">
        <f>ROUNDDOWN(ROUND(H47*0.04,2),-2)</f>
        <v/>
      </c>
      <c r="L47" s="21">
        <f>I47+J47+K47</f>
        <v/>
      </c>
      <c r="M47" s="21">
        <f>B47-L47</f>
        <v/>
      </c>
      <c r="N47" s="21">
        <f>ROUNDDOWN(ROUND(B47*0.2042,2),0)</f>
        <v/>
      </c>
    </row>
    <row r="48">
      <c r="A48" t="inlineStr">
        <is>
          <t>早見表</t>
        </is>
      </c>
      <c r="B48" s="21">
        <f>'3_早見表'!$A$3</f>
        <v/>
      </c>
      <c r="C48" s="22" t="n">
        <v>3</v>
      </c>
      <c r="D48" s="22" t="n">
        <v>2</v>
      </c>
      <c r="E48" s="22" t="n">
        <v>0</v>
      </c>
      <c r="F48" s="21">
        <f>(IF(C48&lt;=20,MAX(800000,400000*C48),8000000+700000*(C48-20))+IF(E48=1,1000000,0))</f>
        <v/>
      </c>
      <c r="G48" s="21">
        <f>IF(AND(D48=3,C48&lt;=5),MAX(0,B48-F48),IF(AND(D48=2,C48&lt;=5,MAX(0,B48-F48)&gt;3000000),1500000+MAX(0,B48-F48)-3000000,MAX(0,B48-F48)/2))</f>
        <v/>
      </c>
      <c r="H48" s="21">
        <f>ROUNDDOWN(G48,-3)</f>
        <v/>
      </c>
      <c r="I48" s="21">
        <f>IF(H48&lt;=0,0,ROUNDDOWN(ROUND((H48*LOOKUP(H48,{0,1950001,3300001,6950001,9000001,18000001,40000001},{0.05,0.1,0.2,0.23,0.33,0.4,0.45})-LOOKUP(H48,{0,1950001,3300001,6950001,9000001,18000001,40000001},{0,97500,427500,636000,1536000,2796000,4796000}))*1.021,3),0))</f>
        <v/>
      </c>
      <c r="J48" s="21">
        <f>ROUNDDOWN(ROUND(H48*0.06,2),-2)</f>
        <v/>
      </c>
      <c r="K48" s="21">
        <f>ROUNDDOWN(ROUND(H48*0.04,2),-2)</f>
        <v/>
      </c>
      <c r="L48" s="21">
        <f>I48+J48+K48</f>
        <v/>
      </c>
      <c r="M48" s="21">
        <f>B48-L48</f>
        <v/>
      </c>
      <c r="N48" s="21">
        <f>ROUNDDOWN(ROUND(B48*0.2042,2),0)</f>
        <v/>
      </c>
    </row>
    <row r="49">
      <c r="A49" t="inlineStr">
        <is>
          <t>早見表</t>
        </is>
      </c>
      <c r="B49" s="21">
        <f>'3_早見表'!$A$3</f>
        <v/>
      </c>
      <c r="C49" s="22" t="n">
        <v>5</v>
      </c>
      <c r="D49" s="22" t="n">
        <v>2</v>
      </c>
      <c r="E49" s="22" t="n">
        <v>0</v>
      </c>
      <c r="F49" s="21">
        <f>(IF(C49&lt;=20,MAX(800000,400000*C49),8000000+700000*(C49-20))+IF(E49=1,1000000,0))</f>
        <v/>
      </c>
      <c r="G49" s="21">
        <f>IF(AND(D49=3,C49&lt;=5),MAX(0,B49-F49),IF(AND(D49=2,C49&lt;=5,MAX(0,B49-F49)&gt;3000000),1500000+MAX(0,B49-F49)-3000000,MAX(0,B49-F49)/2))</f>
        <v/>
      </c>
      <c r="H49" s="21">
        <f>ROUNDDOWN(G49,-3)</f>
        <v/>
      </c>
      <c r="I49" s="21">
        <f>IF(H49&lt;=0,0,ROUNDDOWN(ROUND((H49*LOOKUP(H49,{0,1950001,3300001,6950001,9000001,18000001,40000001},{0.05,0.1,0.2,0.23,0.33,0.4,0.45})-LOOKUP(H49,{0,1950001,3300001,6950001,9000001,18000001,40000001},{0,97500,427500,636000,1536000,2796000,4796000}))*1.021,3),0))</f>
        <v/>
      </c>
      <c r="J49" s="21">
        <f>ROUNDDOWN(ROUND(H49*0.06,2),-2)</f>
        <v/>
      </c>
      <c r="K49" s="21">
        <f>ROUNDDOWN(ROUND(H49*0.04,2),-2)</f>
        <v/>
      </c>
      <c r="L49" s="21">
        <f>I49+J49+K49</f>
        <v/>
      </c>
      <c r="M49" s="21">
        <f>B49-L49</f>
        <v/>
      </c>
      <c r="N49" s="21">
        <f>ROUNDDOWN(ROUND(B49*0.2042,2),0)</f>
        <v/>
      </c>
    </row>
    <row r="50">
      <c r="A50" t="inlineStr">
        <is>
          <t>早見表</t>
        </is>
      </c>
      <c r="B50" s="21">
        <f>'3_早見表'!$A$3</f>
        <v/>
      </c>
      <c r="C50" s="22" t="n">
        <v>6</v>
      </c>
      <c r="D50" s="22" t="n">
        <v>1</v>
      </c>
      <c r="E50" s="22" t="n">
        <v>0</v>
      </c>
      <c r="F50" s="21">
        <f>(IF(C50&lt;=20,MAX(800000,400000*C50),8000000+700000*(C50-20))+IF(E50=1,1000000,0))</f>
        <v/>
      </c>
      <c r="G50" s="21">
        <f>IF(AND(D50=3,C50&lt;=5),MAX(0,B50-F50),IF(AND(D50=2,C50&lt;=5,MAX(0,B50-F50)&gt;3000000),1500000+MAX(0,B50-F50)-3000000,MAX(0,B50-F50)/2))</f>
        <v/>
      </c>
      <c r="H50" s="21">
        <f>ROUNDDOWN(G50,-3)</f>
        <v/>
      </c>
      <c r="I50" s="21">
        <f>IF(H50&lt;=0,0,ROUNDDOWN(ROUND((H50*LOOKUP(H50,{0,1950001,3300001,6950001,9000001,18000001,40000001},{0.05,0.1,0.2,0.23,0.33,0.4,0.45})-LOOKUP(H50,{0,1950001,3300001,6950001,9000001,18000001,40000001},{0,97500,427500,636000,1536000,2796000,4796000}))*1.021,3),0))</f>
        <v/>
      </c>
      <c r="J50" s="21">
        <f>ROUNDDOWN(ROUND(H50*0.06,2),-2)</f>
        <v/>
      </c>
      <c r="K50" s="21">
        <f>ROUNDDOWN(ROUND(H50*0.04,2),-2)</f>
        <v/>
      </c>
      <c r="L50" s="21">
        <f>I50+J50+K50</f>
        <v/>
      </c>
      <c r="M50" s="21">
        <f>B50-L50</f>
        <v/>
      </c>
      <c r="N50" s="21">
        <f>ROUNDDOWN(ROUND(B50*0.2042,2),0)</f>
        <v/>
      </c>
    </row>
    <row r="51">
      <c r="A51" t="inlineStr">
        <is>
          <t>早見表</t>
        </is>
      </c>
      <c r="B51" s="21">
        <f>'3_早見表'!$A$3</f>
        <v/>
      </c>
      <c r="C51" s="22" t="n">
        <v>10</v>
      </c>
      <c r="D51" s="22" t="n">
        <v>1</v>
      </c>
      <c r="E51" s="22" t="n">
        <v>0</v>
      </c>
      <c r="F51" s="21">
        <f>(IF(C51&lt;=20,MAX(800000,400000*C51),8000000+700000*(C51-20))+IF(E51=1,1000000,0))</f>
        <v/>
      </c>
      <c r="G51" s="21">
        <f>IF(AND(D51=3,C51&lt;=5),MAX(0,B51-F51),IF(AND(D51=2,C51&lt;=5,MAX(0,B51-F51)&gt;3000000),1500000+MAX(0,B51-F51)-3000000,MAX(0,B51-F51)/2))</f>
        <v/>
      </c>
      <c r="H51" s="21">
        <f>ROUNDDOWN(G51,-3)</f>
        <v/>
      </c>
      <c r="I51" s="21">
        <f>IF(H51&lt;=0,0,ROUNDDOWN(ROUND((H51*LOOKUP(H51,{0,1950001,3300001,6950001,9000001,18000001,40000001},{0.05,0.1,0.2,0.23,0.33,0.4,0.45})-LOOKUP(H51,{0,1950001,3300001,6950001,9000001,18000001,40000001},{0,97500,427500,636000,1536000,2796000,4796000}))*1.021,3),0))</f>
        <v/>
      </c>
      <c r="J51" s="21">
        <f>ROUNDDOWN(ROUND(H51*0.06,2),-2)</f>
        <v/>
      </c>
      <c r="K51" s="21">
        <f>ROUNDDOWN(ROUND(H51*0.04,2),-2)</f>
        <v/>
      </c>
      <c r="L51" s="21">
        <f>I51+J51+K51</f>
        <v/>
      </c>
      <c r="M51" s="21">
        <f>B51-L51</f>
        <v/>
      </c>
      <c r="N51" s="21">
        <f>ROUNDDOWN(ROUND(B51*0.2042,2),0)</f>
        <v/>
      </c>
    </row>
    <row r="52">
      <c r="A52" t="inlineStr">
        <is>
          <t>早見表</t>
        </is>
      </c>
      <c r="B52" s="21">
        <f>'3_早見表'!$A$3</f>
        <v/>
      </c>
      <c r="C52" s="22" t="n">
        <v>15</v>
      </c>
      <c r="D52" s="22" t="n">
        <v>1</v>
      </c>
      <c r="E52" s="22" t="n">
        <v>0</v>
      </c>
      <c r="F52" s="21">
        <f>(IF(C52&lt;=20,MAX(800000,400000*C52),8000000+700000*(C52-20))+IF(E52=1,1000000,0))</f>
        <v/>
      </c>
      <c r="G52" s="21">
        <f>IF(AND(D52=3,C52&lt;=5),MAX(0,B52-F52),IF(AND(D52=2,C52&lt;=5,MAX(0,B52-F52)&gt;3000000),1500000+MAX(0,B52-F52)-3000000,MAX(0,B52-F52)/2))</f>
        <v/>
      </c>
      <c r="H52" s="21">
        <f>ROUNDDOWN(G52,-3)</f>
        <v/>
      </c>
      <c r="I52" s="21">
        <f>IF(H52&lt;=0,0,ROUNDDOWN(ROUND((H52*LOOKUP(H52,{0,1950001,3300001,6950001,9000001,18000001,40000001},{0.05,0.1,0.2,0.23,0.33,0.4,0.45})-LOOKUP(H52,{0,1950001,3300001,6950001,9000001,18000001,40000001},{0,97500,427500,636000,1536000,2796000,4796000}))*1.021,3),0))</f>
        <v/>
      </c>
      <c r="J52" s="21">
        <f>ROUNDDOWN(ROUND(H52*0.06,2),-2)</f>
        <v/>
      </c>
      <c r="K52" s="21">
        <f>ROUNDDOWN(ROUND(H52*0.04,2),-2)</f>
        <v/>
      </c>
      <c r="L52" s="21">
        <f>I52+J52+K52</f>
        <v/>
      </c>
      <c r="M52" s="21">
        <f>B52-L52</f>
        <v/>
      </c>
      <c r="N52" s="21">
        <f>ROUNDDOWN(ROUND(B52*0.2042,2),0)</f>
        <v/>
      </c>
    </row>
    <row r="53">
      <c r="A53" t="inlineStr">
        <is>
          <t>早見表</t>
        </is>
      </c>
      <c r="B53" s="21">
        <f>'3_早見表'!$A$3</f>
        <v/>
      </c>
      <c r="C53" s="22" t="n">
        <v>19</v>
      </c>
      <c r="D53" s="22" t="n">
        <v>1</v>
      </c>
      <c r="E53" s="22" t="n">
        <v>0</v>
      </c>
      <c r="F53" s="21">
        <f>(IF(C53&lt;=20,MAX(800000,400000*C53),8000000+700000*(C53-20))+IF(E53=1,1000000,0))</f>
        <v/>
      </c>
      <c r="G53" s="21">
        <f>IF(AND(D53=3,C53&lt;=5),MAX(0,B53-F53),IF(AND(D53=2,C53&lt;=5,MAX(0,B53-F53)&gt;3000000),1500000+MAX(0,B53-F53)-3000000,MAX(0,B53-F53)/2))</f>
        <v/>
      </c>
      <c r="H53" s="21">
        <f>ROUNDDOWN(G53,-3)</f>
        <v/>
      </c>
      <c r="I53" s="21">
        <f>IF(H53&lt;=0,0,ROUNDDOWN(ROUND((H53*LOOKUP(H53,{0,1950001,3300001,6950001,9000001,18000001,40000001},{0.05,0.1,0.2,0.23,0.33,0.4,0.45})-LOOKUP(H53,{0,1950001,3300001,6950001,9000001,18000001,40000001},{0,97500,427500,636000,1536000,2796000,4796000}))*1.021,3),0))</f>
        <v/>
      </c>
      <c r="J53" s="21">
        <f>ROUNDDOWN(ROUND(H53*0.06,2),-2)</f>
        <v/>
      </c>
      <c r="K53" s="21">
        <f>ROUNDDOWN(ROUND(H53*0.04,2),-2)</f>
        <v/>
      </c>
      <c r="L53" s="21">
        <f>I53+J53+K53</f>
        <v/>
      </c>
      <c r="M53" s="21">
        <f>B53-L53</f>
        <v/>
      </c>
      <c r="N53" s="21">
        <f>ROUNDDOWN(ROUND(B53*0.2042,2),0)</f>
        <v/>
      </c>
    </row>
    <row r="54">
      <c r="A54" t="inlineStr">
        <is>
          <t>早見表</t>
        </is>
      </c>
      <c r="B54" s="21">
        <f>'3_早見表'!$A$3</f>
        <v/>
      </c>
      <c r="C54" s="22" t="n">
        <v>20</v>
      </c>
      <c r="D54" s="22" t="n">
        <v>1</v>
      </c>
      <c r="E54" s="22" t="n">
        <v>0</v>
      </c>
      <c r="F54" s="21">
        <f>(IF(C54&lt;=20,MAX(800000,400000*C54),8000000+700000*(C54-20))+IF(E54=1,1000000,0))</f>
        <v/>
      </c>
      <c r="G54" s="21">
        <f>IF(AND(D54=3,C54&lt;=5),MAX(0,B54-F54),IF(AND(D54=2,C54&lt;=5,MAX(0,B54-F54)&gt;3000000),1500000+MAX(0,B54-F54)-3000000,MAX(0,B54-F54)/2))</f>
        <v/>
      </c>
      <c r="H54" s="21">
        <f>ROUNDDOWN(G54,-3)</f>
        <v/>
      </c>
      <c r="I54" s="21">
        <f>IF(H54&lt;=0,0,ROUNDDOWN(ROUND((H54*LOOKUP(H54,{0,1950001,3300001,6950001,9000001,18000001,40000001},{0.05,0.1,0.2,0.23,0.33,0.4,0.45})-LOOKUP(H54,{0,1950001,3300001,6950001,9000001,18000001,40000001},{0,97500,427500,636000,1536000,2796000,4796000}))*1.021,3),0))</f>
        <v/>
      </c>
      <c r="J54" s="21">
        <f>ROUNDDOWN(ROUND(H54*0.06,2),-2)</f>
        <v/>
      </c>
      <c r="K54" s="21">
        <f>ROUNDDOWN(ROUND(H54*0.04,2),-2)</f>
        <v/>
      </c>
      <c r="L54" s="21">
        <f>I54+J54+K54</f>
        <v/>
      </c>
      <c r="M54" s="21">
        <f>B54-L54</f>
        <v/>
      </c>
      <c r="N54" s="21">
        <f>ROUNDDOWN(ROUND(B54*0.2042,2),0)</f>
        <v/>
      </c>
    </row>
    <row r="55">
      <c r="A55" t="inlineStr">
        <is>
          <t>早見表</t>
        </is>
      </c>
      <c r="B55" s="21">
        <f>'3_早見表'!$A$3</f>
        <v/>
      </c>
      <c r="C55" s="22" t="n">
        <v>21</v>
      </c>
      <c r="D55" s="22" t="n">
        <v>1</v>
      </c>
      <c r="E55" s="22" t="n">
        <v>0</v>
      </c>
      <c r="F55" s="21">
        <f>(IF(C55&lt;=20,MAX(800000,400000*C55),8000000+700000*(C55-20))+IF(E55=1,1000000,0))</f>
        <v/>
      </c>
      <c r="G55" s="21">
        <f>IF(AND(D55=3,C55&lt;=5),MAX(0,B55-F55),IF(AND(D55=2,C55&lt;=5,MAX(0,B55-F55)&gt;3000000),1500000+MAX(0,B55-F55)-3000000,MAX(0,B55-F55)/2))</f>
        <v/>
      </c>
      <c r="H55" s="21">
        <f>ROUNDDOWN(G55,-3)</f>
        <v/>
      </c>
      <c r="I55" s="21">
        <f>IF(H55&lt;=0,0,ROUNDDOWN(ROUND((H55*LOOKUP(H55,{0,1950001,3300001,6950001,9000001,18000001,40000001},{0.05,0.1,0.2,0.23,0.33,0.4,0.45})-LOOKUP(H55,{0,1950001,3300001,6950001,9000001,18000001,40000001},{0,97500,427500,636000,1536000,2796000,4796000}))*1.021,3),0))</f>
        <v/>
      </c>
      <c r="J55" s="21">
        <f>ROUNDDOWN(ROUND(H55*0.06,2),-2)</f>
        <v/>
      </c>
      <c r="K55" s="21">
        <f>ROUNDDOWN(ROUND(H55*0.04,2),-2)</f>
        <v/>
      </c>
      <c r="L55" s="21">
        <f>I55+J55+K55</f>
        <v/>
      </c>
      <c r="M55" s="21">
        <f>B55-L55</f>
        <v/>
      </c>
      <c r="N55" s="21">
        <f>ROUNDDOWN(ROUND(B55*0.2042,2),0)</f>
        <v/>
      </c>
    </row>
    <row r="56">
      <c r="A56" t="inlineStr">
        <is>
          <t>早見表</t>
        </is>
      </c>
      <c r="B56" s="21">
        <f>'3_早見表'!$A$3</f>
        <v/>
      </c>
      <c r="C56" s="22" t="n">
        <v>22</v>
      </c>
      <c r="D56" s="22" t="n">
        <v>1</v>
      </c>
      <c r="E56" s="22" t="n">
        <v>0</v>
      </c>
      <c r="F56" s="21">
        <f>(IF(C56&lt;=20,MAX(800000,400000*C56),8000000+700000*(C56-20))+IF(E56=1,1000000,0))</f>
        <v/>
      </c>
      <c r="G56" s="21">
        <f>IF(AND(D56=3,C56&lt;=5),MAX(0,B56-F56),IF(AND(D56=2,C56&lt;=5,MAX(0,B56-F56)&gt;3000000),1500000+MAX(0,B56-F56)-3000000,MAX(0,B56-F56)/2))</f>
        <v/>
      </c>
      <c r="H56" s="21">
        <f>ROUNDDOWN(G56,-3)</f>
        <v/>
      </c>
      <c r="I56" s="21">
        <f>IF(H56&lt;=0,0,ROUNDDOWN(ROUND((H56*LOOKUP(H56,{0,1950001,3300001,6950001,9000001,18000001,40000001},{0.05,0.1,0.2,0.23,0.33,0.4,0.45})-LOOKUP(H56,{0,1950001,3300001,6950001,9000001,18000001,40000001},{0,97500,427500,636000,1536000,2796000,4796000}))*1.021,3),0))</f>
        <v/>
      </c>
      <c r="J56" s="21">
        <f>ROUNDDOWN(ROUND(H56*0.06,2),-2)</f>
        <v/>
      </c>
      <c r="K56" s="21">
        <f>ROUNDDOWN(ROUND(H56*0.04,2),-2)</f>
        <v/>
      </c>
      <c r="L56" s="21">
        <f>I56+J56+K56</f>
        <v/>
      </c>
      <c r="M56" s="21">
        <f>B56-L56</f>
        <v/>
      </c>
      <c r="N56" s="21">
        <f>ROUNDDOWN(ROUND(B56*0.2042,2),0)</f>
        <v/>
      </c>
    </row>
    <row r="57">
      <c r="A57" t="inlineStr">
        <is>
          <t>早見表</t>
        </is>
      </c>
      <c r="B57" s="21">
        <f>'3_早見表'!$A$3</f>
        <v/>
      </c>
      <c r="C57" s="22" t="n">
        <v>25</v>
      </c>
      <c r="D57" s="22" t="n">
        <v>1</v>
      </c>
      <c r="E57" s="22" t="n">
        <v>0</v>
      </c>
      <c r="F57" s="21">
        <f>(IF(C57&lt;=20,MAX(800000,400000*C57),8000000+700000*(C57-20))+IF(E57=1,1000000,0))</f>
        <v/>
      </c>
      <c r="G57" s="21">
        <f>IF(AND(D57=3,C57&lt;=5),MAX(0,B57-F57),IF(AND(D57=2,C57&lt;=5,MAX(0,B57-F57)&gt;3000000),1500000+MAX(0,B57-F57)-3000000,MAX(0,B57-F57)/2))</f>
        <v/>
      </c>
      <c r="H57" s="21">
        <f>ROUNDDOWN(G57,-3)</f>
        <v/>
      </c>
      <c r="I57" s="21">
        <f>IF(H57&lt;=0,0,ROUNDDOWN(ROUND((H57*LOOKUP(H57,{0,1950001,3300001,6950001,9000001,18000001,40000001},{0.05,0.1,0.2,0.23,0.33,0.4,0.45})-LOOKUP(H57,{0,1950001,3300001,6950001,9000001,18000001,40000001},{0,97500,427500,636000,1536000,2796000,4796000}))*1.021,3),0))</f>
        <v/>
      </c>
      <c r="J57" s="21">
        <f>ROUNDDOWN(ROUND(H57*0.06,2),-2)</f>
        <v/>
      </c>
      <c r="K57" s="21">
        <f>ROUNDDOWN(ROUND(H57*0.04,2),-2)</f>
        <v/>
      </c>
      <c r="L57" s="21">
        <f>I57+J57+K57</f>
        <v/>
      </c>
      <c r="M57" s="21">
        <f>B57-L57</f>
        <v/>
      </c>
      <c r="N57" s="21">
        <f>ROUNDDOWN(ROUND(B57*0.2042,2),0)</f>
        <v/>
      </c>
    </row>
    <row r="58">
      <c r="A58" t="inlineStr">
        <is>
          <t>早見表</t>
        </is>
      </c>
      <c r="B58" s="21">
        <f>'3_早見表'!$A$3</f>
        <v/>
      </c>
      <c r="C58" s="22" t="n">
        <v>30</v>
      </c>
      <c r="D58" s="22" t="n">
        <v>1</v>
      </c>
      <c r="E58" s="22" t="n">
        <v>0</v>
      </c>
      <c r="F58" s="21">
        <f>(IF(C58&lt;=20,MAX(800000,400000*C58),8000000+700000*(C58-20))+IF(E58=1,1000000,0))</f>
        <v/>
      </c>
      <c r="G58" s="21">
        <f>IF(AND(D58=3,C58&lt;=5),MAX(0,B58-F58),IF(AND(D58=2,C58&lt;=5,MAX(0,B58-F58)&gt;3000000),1500000+MAX(0,B58-F58)-3000000,MAX(0,B58-F58)/2))</f>
        <v/>
      </c>
      <c r="H58" s="21">
        <f>ROUNDDOWN(G58,-3)</f>
        <v/>
      </c>
      <c r="I58" s="21">
        <f>IF(H58&lt;=0,0,ROUNDDOWN(ROUND((H58*LOOKUP(H58,{0,1950001,3300001,6950001,9000001,18000001,40000001},{0.05,0.1,0.2,0.23,0.33,0.4,0.45})-LOOKUP(H58,{0,1950001,3300001,6950001,9000001,18000001,40000001},{0,97500,427500,636000,1536000,2796000,4796000}))*1.021,3),0))</f>
        <v/>
      </c>
      <c r="J58" s="21">
        <f>ROUNDDOWN(ROUND(H58*0.06,2),-2)</f>
        <v/>
      </c>
      <c r="K58" s="21">
        <f>ROUNDDOWN(ROUND(H58*0.04,2),-2)</f>
        <v/>
      </c>
      <c r="L58" s="21">
        <f>I58+J58+K58</f>
        <v/>
      </c>
      <c r="M58" s="21">
        <f>B58-L58</f>
        <v/>
      </c>
      <c r="N58" s="21">
        <f>ROUNDDOWN(ROUND(B58*0.2042,2),0)</f>
        <v/>
      </c>
    </row>
    <row r="59">
      <c r="A59" t="inlineStr">
        <is>
          <t>早見表</t>
        </is>
      </c>
      <c r="B59" s="21">
        <f>'3_早見表'!$A$3</f>
        <v/>
      </c>
      <c r="C59" s="22" t="n">
        <v>35</v>
      </c>
      <c r="D59" s="22" t="n">
        <v>1</v>
      </c>
      <c r="E59" s="22" t="n">
        <v>0</v>
      </c>
      <c r="F59" s="21">
        <f>(IF(C59&lt;=20,MAX(800000,400000*C59),8000000+700000*(C59-20))+IF(E59=1,1000000,0))</f>
        <v/>
      </c>
      <c r="G59" s="21">
        <f>IF(AND(D59=3,C59&lt;=5),MAX(0,B59-F59),IF(AND(D59=2,C59&lt;=5,MAX(0,B59-F59)&gt;3000000),1500000+MAX(0,B59-F59)-3000000,MAX(0,B59-F59)/2))</f>
        <v/>
      </c>
      <c r="H59" s="21">
        <f>ROUNDDOWN(G59,-3)</f>
        <v/>
      </c>
      <c r="I59" s="21">
        <f>IF(H59&lt;=0,0,ROUNDDOWN(ROUND((H59*LOOKUP(H59,{0,1950001,3300001,6950001,9000001,18000001,40000001},{0.05,0.1,0.2,0.23,0.33,0.4,0.45})-LOOKUP(H59,{0,1950001,3300001,6950001,9000001,18000001,40000001},{0,97500,427500,636000,1536000,2796000,4796000}))*1.021,3),0))</f>
        <v/>
      </c>
      <c r="J59" s="21">
        <f>ROUNDDOWN(ROUND(H59*0.06,2),-2)</f>
        <v/>
      </c>
      <c r="K59" s="21">
        <f>ROUNDDOWN(ROUND(H59*0.04,2),-2)</f>
        <v/>
      </c>
      <c r="L59" s="21">
        <f>I59+J59+K59</f>
        <v/>
      </c>
      <c r="M59" s="21">
        <f>B59-L59</f>
        <v/>
      </c>
      <c r="N59" s="21">
        <f>ROUNDDOWN(ROUND(B59*0.2042,2),0)</f>
        <v/>
      </c>
    </row>
    <row r="60">
      <c r="A60" t="inlineStr">
        <is>
          <t>早見表</t>
        </is>
      </c>
      <c r="B60" s="21">
        <f>'3_早見表'!$A$3</f>
        <v/>
      </c>
      <c r="C60" s="22" t="n">
        <v>38</v>
      </c>
      <c r="D60" s="22" t="n">
        <v>1</v>
      </c>
      <c r="E60" s="22" t="n">
        <v>0</v>
      </c>
      <c r="F60" s="21">
        <f>(IF(C60&lt;=20,MAX(800000,400000*C60),8000000+700000*(C60-20))+IF(E60=1,1000000,0))</f>
        <v/>
      </c>
      <c r="G60" s="21">
        <f>IF(AND(D60=3,C60&lt;=5),MAX(0,B60-F60),IF(AND(D60=2,C60&lt;=5,MAX(0,B60-F60)&gt;3000000),1500000+MAX(0,B60-F60)-3000000,MAX(0,B60-F60)/2))</f>
        <v/>
      </c>
      <c r="H60" s="21">
        <f>ROUNDDOWN(G60,-3)</f>
        <v/>
      </c>
      <c r="I60" s="21">
        <f>IF(H60&lt;=0,0,ROUNDDOWN(ROUND((H60*LOOKUP(H60,{0,1950001,3300001,6950001,9000001,18000001,40000001},{0.05,0.1,0.2,0.23,0.33,0.4,0.45})-LOOKUP(H60,{0,1950001,3300001,6950001,9000001,18000001,40000001},{0,97500,427500,636000,1536000,2796000,4796000}))*1.021,3),0))</f>
        <v/>
      </c>
      <c r="J60" s="21">
        <f>ROUNDDOWN(ROUND(H60*0.06,2),-2)</f>
        <v/>
      </c>
      <c r="K60" s="21">
        <f>ROUNDDOWN(ROUND(H60*0.04,2),-2)</f>
        <v/>
      </c>
      <c r="L60" s="21">
        <f>I60+J60+K60</f>
        <v/>
      </c>
      <c r="M60" s="21">
        <f>B60-L60</f>
        <v/>
      </c>
      <c r="N60" s="21">
        <f>ROUNDDOWN(ROUND(B60*0.2042,2),0)</f>
        <v/>
      </c>
    </row>
    <row r="61">
      <c r="A61" t="inlineStr">
        <is>
          <t>早見表</t>
        </is>
      </c>
      <c r="B61" s="21">
        <f>'3_早見表'!$A$3</f>
        <v/>
      </c>
      <c r="C61" s="22" t="n">
        <v>40</v>
      </c>
      <c r="D61" s="22" t="n">
        <v>1</v>
      </c>
      <c r="E61" s="22" t="n">
        <v>0</v>
      </c>
      <c r="F61" s="21">
        <f>(IF(C61&lt;=20,MAX(800000,400000*C61),8000000+700000*(C61-20))+IF(E61=1,1000000,0))</f>
        <v/>
      </c>
      <c r="G61" s="21">
        <f>IF(AND(D61=3,C61&lt;=5),MAX(0,B61-F61),IF(AND(D61=2,C61&lt;=5,MAX(0,B61-F61)&gt;3000000),1500000+MAX(0,B61-F61)-3000000,MAX(0,B61-F61)/2))</f>
        <v/>
      </c>
      <c r="H61" s="21">
        <f>ROUNDDOWN(G61,-3)</f>
        <v/>
      </c>
      <c r="I61" s="21">
        <f>IF(H61&lt;=0,0,ROUNDDOWN(ROUND((H61*LOOKUP(H61,{0,1950001,3300001,6950001,9000001,18000001,40000001},{0.05,0.1,0.2,0.23,0.33,0.4,0.45})-LOOKUP(H61,{0,1950001,3300001,6950001,9000001,18000001,40000001},{0,97500,427500,636000,1536000,2796000,4796000}))*1.021,3),0))</f>
        <v/>
      </c>
      <c r="J61" s="21">
        <f>ROUNDDOWN(ROUND(H61*0.06,2),-2)</f>
        <v/>
      </c>
      <c r="K61" s="21">
        <f>ROUNDDOWN(ROUND(H61*0.04,2),-2)</f>
        <v/>
      </c>
      <c r="L61" s="21">
        <f>I61+J61+K61</f>
        <v/>
      </c>
      <c r="M61" s="21">
        <f>B61-L61</f>
        <v/>
      </c>
      <c r="N61" s="21">
        <f>ROUNDDOWN(ROUND(B61*0.2042,2),0)</f>
        <v/>
      </c>
    </row>
    <row r="62">
      <c r="A62" t="inlineStr">
        <is>
          <t>早見表</t>
        </is>
      </c>
      <c r="B62" s="21">
        <f>'3_早見表'!$A$4</f>
        <v/>
      </c>
      <c r="C62" s="22" t="n">
        <v>3</v>
      </c>
      <c r="D62" s="22" t="n">
        <v>2</v>
      </c>
      <c r="E62" s="22" t="n">
        <v>0</v>
      </c>
      <c r="F62" s="21">
        <f>(IF(C62&lt;=20,MAX(800000,400000*C62),8000000+700000*(C62-20))+IF(E62=1,1000000,0))</f>
        <v/>
      </c>
      <c r="G62" s="21">
        <f>IF(AND(D62=3,C62&lt;=5),MAX(0,B62-F62),IF(AND(D62=2,C62&lt;=5,MAX(0,B62-F62)&gt;3000000),1500000+MAX(0,B62-F62)-3000000,MAX(0,B62-F62)/2))</f>
        <v/>
      </c>
      <c r="H62" s="21">
        <f>ROUNDDOWN(G62,-3)</f>
        <v/>
      </c>
      <c r="I62" s="21">
        <f>IF(H62&lt;=0,0,ROUNDDOWN(ROUND((H62*LOOKUP(H62,{0,1950001,3300001,6950001,9000001,18000001,40000001},{0.05,0.1,0.2,0.23,0.33,0.4,0.45})-LOOKUP(H62,{0,1950001,3300001,6950001,9000001,18000001,40000001},{0,97500,427500,636000,1536000,2796000,4796000}))*1.021,3),0))</f>
        <v/>
      </c>
      <c r="J62" s="21">
        <f>ROUNDDOWN(ROUND(H62*0.06,2),-2)</f>
        <v/>
      </c>
      <c r="K62" s="21">
        <f>ROUNDDOWN(ROUND(H62*0.04,2),-2)</f>
        <v/>
      </c>
      <c r="L62" s="21">
        <f>I62+J62+K62</f>
        <v/>
      </c>
      <c r="M62" s="21">
        <f>B62-L62</f>
        <v/>
      </c>
      <c r="N62" s="21">
        <f>ROUNDDOWN(ROUND(B62*0.2042,2),0)</f>
        <v/>
      </c>
    </row>
    <row r="63">
      <c r="A63" t="inlineStr">
        <is>
          <t>早見表</t>
        </is>
      </c>
      <c r="B63" s="21">
        <f>'3_早見表'!$A$4</f>
        <v/>
      </c>
      <c r="C63" s="22" t="n">
        <v>5</v>
      </c>
      <c r="D63" s="22" t="n">
        <v>2</v>
      </c>
      <c r="E63" s="22" t="n">
        <v>0</v>
      </c>
      <c r="F63" s="21">
        <f>(IF(C63&lt;=20,MAX(800000,400000*C63),8000000+700000*(C63-20))+IF(E63=1,1000000,0))</f>
        <v/>
      </c>
      <c r="G63" s="21">
        <f>IF(AND(D63=3,C63&lt;=5),MAX(0,B63-F63),IF(AND(D63=2,C63&lt;=5,MAX(0,B63-F63)&gt;3000000),1500000+MAX(0,B63-F63)-3000000,MAX(0,B63-F63)/2))</f>
        <v/>
      </c>
      <c r="H63" s="21">
        <f>ROUNDDOWN(G63,-3)</f>
        <v/>
      </c>
      <c r="I63" s="21">
        <f>IF(H63&lt;=0,0,ROUNDDOWN(ROUND((H63*LOOKUP(H63,{0,1950001,3300001,6950001,9000001,18000001,40000001},{0.05,0.1,0.2,0.23,0.33,0.4,0.45})-LOOKUP(H63,{0,1950001,3300001,6950001,9000001,18000001,40000001},{0,97500,427500,636000,1536000,2796000,4796000}))*1.021,3),0))</f>
        <v/>
      </c>
      <c r="J63" s="21">
        <f>ROUNDDOWN(ROUND(H63*0.06,2),-2)</f>
        <v/>
      </c>
      <c r="K63" s="21">
        <f>ROUNDDOWN(ROUND(H63*0.04,2),-2)</f>
        <v/>
      </c>
      <c r="L63" s="21">
        <f>I63+J63+K63</f>
        <v/>
      </c>
      <c r="M63" s="21">
        <f>B63-L63</f>
        <v/>
      </c>
      <c r="N63" s="21">
        <f>ROUNDDOWN(ROUND(B63*0.2042,2),0)</f>
        <v/>
      </c>
    </row>
    <row r="64">
      <c r="A64" t="inlineStr">
        <is>
          <t>早見表</t>
        </is>
      </c>
      <c r="B64" s="21">
        <f>'3_早見表'!$A$4</f>
        <v/>
      </c>
      <c r="C64" s="22" t="n">
        <v>6</v>
      </c>
      <c r="D64" s="22" t="n">
        <v>1</v>
      </c>
      <c r="E64" s="22" t="n">
        <v>0</v>
      </c>
      <c r="F64" s="21">
        <f>(IF(C64&lt;=20,MAX(800000,400000*C64),8000000+700000*(C64-20))+IF(E64=1,1000000,0))</f>
        <v/>
      </c>
      <c r="G64" s="21">
        <f>IF(AND(D64=3,C64&lt;=5),MAX(0,B64-F64),IF(AND(D64=2,C64&lt;=5,MAX(0,B64-F64)&gt;3000000),1500000+MAX(0,B64-F64)-3000000,MAX(0,B64-F64)/2))</f>
        <v/>
      </c>
      <c r="H64" s="21">
        <f>ROUNDDOWN(G64,-3)</f>
        <v/>
      </c>
      <c r="I64" s="21">
        <f>IF(H64&lt;=0,0,ROUNDDOWN(ROUND((H64*LOOKUP(H64,{0,1950001,3300001,6950001,9000001,18000001,40000001},{0.05,0.1,0.2,0.23,0.33,0.4,0.45})-LOOKUP(H64,{0,1950001,3300001,6950001,9000001,18000001,40000001},{0,97500,427500,636000,1536000,2796000,4796000}))*1.021,3),0))</f>
        <v/>
      </c>
      <c r="J64" s="21">
        <f>ROUNDDOWN(ROUND(H64*0.06,2),-2)</f>
        <v/>
      </c>
      <c r="K64" s="21">
        <f>ROUNDDOWN(ROUND(H64*0.04,2),-2)</f>
        <v/>
      </c>
      <c r="L64" s="21">
        <f>I64+J64+K64</f>
        <v/>
      </c>
      <c r="M64" s="21">
        <f>B64-L64</f>
        <v/>
      </c>
      <c r="N64" s="21">
        <f>ROUNDDOWN(ROUND(B64*0.2042,2),0)</f>
        <v/>
      </c>
    </row>
    <row r="65">
      <c r="A65" t="inlineStr">
        <is>
          <t>早見表</t>
        </is>
      </c>
      <c r="B65" s="21">
        <f>'3_早見表'!$A$4</f>
        <v/>
      </c>
      <c r="C65" s="22" t="n">
        <v>10</v>
      </c>
      <c r="D65" s="22" t="n">
        <v>1</v>
      </c>
      <c r="E65" s="22" t="n">
        <v>0</v>
      </c>
      <c r="F65" s="21">
        <f>(IF(C65&lt;=20,MAX(800000,400000*C65),8000000+700000*(C65-20))+IF(E65=1,1000000,0))</f>
        <v/>
      </c>
      <c r="G65" s="21">
        <f>IF(AND(D65=3,C65&lt;=5),MAX(0,B65-F65),IF(AND(D65=2,C65&lt;=5,MAX(0,B65-F65)&gt;3000000),1500000+MAX(0,B65-F65)-3000000,MAX(0,B65-F65)/2))</f>
        <v/>
      </c>
      <c r="H65" s="21">
        <f>ROUNDDOWN(G65,-3)</f>
        <v/>
      </c>
      <c r="I65" s="21">
        <f>IF(H65&lt;=0,0,ROUNDDOWN(ROUND((H65*LOOKUP(H65,{0,1950001,3300001,6950001,9000001,18000001,40000001},{0.05,0.1,0.2,0.23,0.33,0.4,0.45})-LOOKUP(H65,{0,1950001,3300001,6950001,9000001,18000001,40000001},{0,97500,427500,636000,1536000,2796000,4796000}))*1.021,3),0))</f>
        <v/>
      </c>
      <c r="J65" s="21">
        <f>ROUNDDOWN(ROUND(H65*0.06,2),-2)</f>
        <v/>
      </c>
      <c r="K65" s="21">
        <f>ROUNDDOWN(ROUND(H65*0.04,2),-2)</f>
        <v/>
      </c>
      <c r="L65" s="21">
        <f>I65+J65+K65</f>
        <v/>
      </c>
      <c r="M65" s="21">
        <f>B65-L65</f>
        <v/>
      </c>
      <c r="N65" s="21">
        <f>ROUNDDOWN(ROUND(B65*0.2042,2),0)</f>
        <v/>
      </c>
    </row>
    <row r="66">
      <c r="A66" t="inlineStr">
        <is>
          <t>早見表</t>
        </is>
      </c>
      <c r="B66" s="21">
        <f>'3_早見表'!$A$4</f>
        <v/>
      </c>
      <c r="C66" s="22" t="n">
        <v>15</v>
      </c>
      <c r="D66" s="22" t="n">
        <v>1</v>
      </c>
      <c r="E66" s="22" t="n">
        <v>0</v>
      </c>
      <c r="F66" s="21">
        <f>(IF(C66&lt;=20,MAX(800000,400000*C66),8000000+700000*(C66-20))+IF(E66=1,1000000,0))</f>
        <v/>
      </c>
      <c r="G66" s="21">
        <f>IF(AND(D66=3,C66&lt;=5),MAX(0,B66-F66),IF(AND(D66=2,C66&lt;=5,MAX(0,B66-F66)&gt;3000000),1500000+MAX(0,B66-F66)-3000000,MAX(0,B66-F66)/2))</f>
        <v/>
      </c>
      <c r="H66" s="21">
        <f>ROUNDDOWN(G66,-3)</f>
        <v/>
      </c>
      <c r="I66" s="21">
        <f>IF(H66&lt;=0,0,ROUNDDOWN(ROUND((H66*LOOKUP(H66,{0,1950001,3300001,6950001,9000001,18000001,40000001},{0.05,0.1,0.2,0.23,0.33,0.4,0.45})-LOOKUP(H66,{0,1950001,3300001,6950001,9000001,18000001,40000001},{0,97500,427500,636000,1536000,2796000,4796000}))*1.021,3),0))</f>
        <v/>
      </c>
      <c r="J66" s="21">
        <f>ROUNDDOWN(ROUND(H66*0.06,2),-2)</f>
        <v/>
      </c>
      <c r="K66" s="21">
        <f>ROUNDDOWN(ROUND(H66*0.04,2),-2)</f>
        <v/>
      </c>
      <c r="L66" s="21">
        <f>I66+J66+K66</f>
        <v/>
      </c>
      <c r="M66" s="21">
        <f>B66-L66</f>
        <v/>
      </c>
      <c r="N66" s="21">
        <f>ROUNDDOWN(ROUND(B66*0.2042,2),0)</f>
        <v/>
      </c>
    </row>
    <row r="67">
      <c r="A67" t="inlineStr">
        <is>
          <t>早見表</t>
        </is>
      </c>
      <c r="B67" s="21">
        <f>'3_早見表'!$A$4</f>
        <v/>
      </c>
      <c r="C67" s="22" t="n">
        <v>19</v>
      </c>
      <c r="D67" s="22" t="n">
        <v>1</v>
      </c>
      <c r="E67" s="22" t="n">
        <v>0</v>
      </c>
      <c r="F67" s="21">
        <f>(IF(C67&lt;=20,MAX(800000,400000*C67),8000000+700000*(C67-20))+IF(E67=1,1000000,0))</f>
        <v/>
      </c>
      <c r="G67" s="21">
        <f>IF(AND(D67=3,C67&lt;=5),MAX(0,B67-F67),IF(AND(D67=2,C67&lt;=5,MAX(0,B67-F67)&gt;3000000),1500000+MAX(0,B67-F67)-3000000,MAX(0,B67-F67)/2))</f>
        <v/>
      </c>
      <c r="H67" s="21">
        <f>ROUNDDOWN(G67,-3)</f>
        <v/>
      </c>
      <c r="I67" s="21">
        <f>IF(H67&lt;=0,0,ROUNDDOWN(ROUND((H67*LOOKUP(H67,{0,1950001,3300001,6950001,9000001,18000001,40000001},{0.05,0.1,0.2,0.23,0.33,0.4,0.45})-LOOKUP(H67,{0,1950001,3300001,6950001,9000001,18000001,40000001},{0,97500,427500,636000,1536000,2796000,4796000}))*1.021,3),0))</f>
        <v/>
      </c>
      <c r="J67" s="21">
        <f>ROUNDDOWN(ROUND(H67*0.06,2),-2)</f>
        <v/>
      </c>
      <c r="K67" s="21">
        <f>ROUNDDOWN(ROUND(H67*0.04,2),-2)</f>
        <v/>
      </c>
      <c r="L67" s="21">
        <f>I67+J67+K67</f>
        <v/>
      </c>
      <c r="M67" s="21">
        <f>B67-L67</f>
        <v/>
      </c>
      <c r="N67" s="21">
        <f>ROUNDDOWN(ROUND(B67*0.2042,2),0)</f>
        <v/>
      </c>
    </row>
    <row r="68">
      <c r="A68" t="inlineStr">
        <is>
          <t>早見表</t>
        </is>
      </c>
      <c r="B68" s="21">
        <f>'3_早見表'!$A$4</f>
        <v/>
      </c>
      <c r="C68" s="22" t="n">
        <v>20</v>
      </c>
      <c r="D68" s="22" t="n">
        <v>1</v>
      </c>
      <c r="E68" s="22" t="n">
        <v>0</v>
      </c>
      <c r="F68" s="21">
        <f>(IF(C68&lt;=20,MAX(800000,400000*C68),8000000+700000*(C68-20))+IF(E68=1,1000000,0))</f>
        <v/>
      </c>
      <c r="G68" s="21">
        <f>IF(AND(D68=3,C68&lt;=5),MAX(0,B68-F68),IF(AND(D68=2,C68&lt;=5,MAX(0,B68-F68)&gt;3000000),1500000+MAX(0,B68-F68)-3000000,MAX(0,B68-F68)/2))</f>
        <v/>
      </c>
      <c r="H68" s="21">
        <f>ROUNDDOWN(G68,-3)</f>
        <v/>
      </c>
      <c r="I68" s="21">
        <f>IF(H68&lt;=0,0,ROUNDDOWN(ROUND((H68*LOOKUP(H68,{0,1950001,3300001,6950001,9000001,18000001,40000001},{0.05,0.1,0.2,0.23,0.33,0.4,0.45})-LOOKUP(H68,{0,1950001,3300001,6950001,9000001,18000001,40000001},{0,97500,427500,636000,1536000,2796000,4796000}))*1.021,3),0))</f>
        <v/>
      </c>
      <c r="J68" s="21">
        <f>ROUNDDOWN(ROUND(H68*0.06,2),-2)</f>
        <v/>
      </c>
      <c r="K68" s="21">
        <f>ROUNDDOWN(ROUND(H68*0.04,2),-2)</f>
        <v/>
      </c>
      <c r="L68" s="21">
        <f>I68+J68+K68</f>
        <v/>
      </c>
      <c r="M68" s="21">
        <f>B68-L68</f>
        <v/>
      </c>
      <c r="N68" s="21">
        <f>ROUNDDOWN(ROUND(B68*0.2042,2),0)</f>
        <v/>
      </c>
    </row>
    <row r="69">
      <c r="A69" t="inlineStr">
        <is>
          <t>早見表</t>
        </is>
      </c>
      <c r="B69" s="21">
        <f>'3_早見表'!$A$4</f>
        <v/>
      </c>
      <c r="C69" s="22" t="n">
        <v>21</v>
      </c>
      <c r="D69" s="22" t="n">
        <v>1</v>
      </c>
      <c r="E69" s="22" t="n">
        <v>0</v>
      </c>
      <c r="F69" s="21">
        <f>(IF(C69&lt;=20,MAX(800000,400000*C69),8000000+700000*(C69-20))+IF(E69=1,1000000,0))</f>
        <v/>
      </c>
      <c r="G69" s="21">
        <f>IF(AND(D69=3,C69&lt;=5),MAX(0,B69-F69),IF(AND(D69=2,C69&lt;=5,MAX(0,B69-F69)&gt;3000000),1500000+MAX(0,B69-F69)-3000000,MAX(0,B69-F69)/2))</f>
        <v/>
      </c>
      <c r="H69" s="21">
        <f>ROUNDDOWN(G69,-3)</f>
        <v/>
      </c>
      <c r="I69" s="21">
        <f>IF(H69&lt;=0,0,ROUNDDOWN(ROUND((H69*LOOKUP(H69,{0,1950001,3300001,6950001,9000001,18000001,40000001},{0.05,0.1,0.2,0.23,0.33,0.4,0.45})-LOOKUP(H69,{0,1950001,3300001,6950001,9000001,18000001,40000001},{0,97500,427500,636000,1536000,2796000,4796000}))*1.021,3),0))</f>
        <v/>
      </c>
      <c r="J69" s="21">
        <f>ROUNDDOWN(ROUND(H69*0.06,2),-2)</f>
        <v/>
      </c>
      <c r="K69" s="21">
        <f>ROUNDDOWN(ROUND(H69*0.04,2),-2)</f>
        <v/>
      </c>
      <c r="L69" s="21">
        <f>I69+J69+K69</f>
        <v/>
      </c>
      <c r="M69" s="21">
        <f>B69-L69</f>
        <v/>
      </c>
      <c r="N69" s="21">
        <f>ROUNDDOWN(ROUND(B69*0.2042,2),0)</f>
        <v/>
      </c>
    </row>
    <row r="70">
      <c r="A70" t="inlineStr">
        <is>
          <t>早見表</t>
        </is>
      </c>
      <c r="B70" s="21">
        <f>'3_早見表'!$A$4</f>
        <v/>
      </c>
      <c r="C70" s="22" t="n">
        <v>22</v>
      </c>
      <c r="D70" s="22" t="n">
        <v>1</v>
      </c>
      <c r="E70" s="22" t="n">
        <v>0</v>
      </c>
      <c r="F70" s="21">
        <f>(IF(C70&lt;=20,MAX(800000,400000*C70),8000000+700000*(C70-20))+IF(E70=1,1000000,0))</f>
        <v/>
      </c>
      <c r="G70" s="21">
        <f>IF(AND(D70=3,C70&lt;=5),MAX(0,B70-F70),IF(AND(D70=2,C70&lt;=5,MAX(0,B70-F70)&gt;3000000),1500000+MAX(0,B70-F70)-3000000,MAX(0,B70-F70)/2))</f>
        <v/>
      </c>
      <c r="H70" s="21">
        <f>ROUNDDOWN(G70,-3)</f>
        <v/>
      </c>
      <c r="I70" s="21">
        <f>IF(H70&lt;=0,0,ROUNDDOWN(ROUND((H70*LOOKUP(H70,{0,1950001,3300001,6950001,9000001,18000001,40000001},{0.05,0.1,0.2,0.23,0.33,0.4,0.45})-LOOKUP(H70,{0,1950001,3300001,6950001,9000001,18000001,40000001},{0,97500,427500,636000,1536000,2796000,4796000}))*1.021,3),0))</f>
        <v/>
      </c>
      <c r="J70" s="21">
        <f>ROUNDDOWN(ROUND(H70*0.06,2),-2)</f>
        <v/>
      </c>
      <c r="K70" s="21">
        <f>ROUNDDOWN(ROUND(H70*0.04,2),-2)</f>
        <v/>
      </c>
      <c r="L70" s="21">
        <f>I70+J70+K70</f>
        <v/>
      </c>
      <c r="M70" s="21">
        <f>B70-L70</f>
        <v/>
      </c>
      <c r="N70" s="21">
        <f>ROUNDDOWN(ROUND(B70*0.2042,2),0)</f>
        <v/>
      </c>
    </row>
    <row r="71">
      <c r="A71" t="inlineStr">
        <is>
          <t>早見表</t>
        </is>
      </c>
      <c r="B71" s="21">
        <f>'3_早見表'!$A$4</f>
        <v/>
      </c>
      <c r="C71" s="22" t="n">
        <v>25</v>
      </c>
      <c r="D71" s="22" t="n">
        <v>1</v>
      </c>
      <c r="E71" s="22" t="n">
        <v>0</v>
      </c>
      <c r="F71" s="21">
        <f>(IF(C71&lt;=20,MAX(800000,400000*C71),8000000+700000*(C71-20))+IF(E71=1,1000000,0))</f>
        <v/>
      </c>
      <c r="G71" s="21">
        <f>IF(AND(D71=3,C71&lt;=5),MAX(0,B71-F71),IF(AND(D71=2,C71&lt;=5,MAX(0,B71-F71)&gt;3000000),1500000+MAX(0,B71-F71)-3000000,MAX(0,B71-F71)/2))</f>
        <v/>
      </c>
      <c r="H71" s="21">
        <f>ROUNDDOWN(G71,-3)</f>
        <v/>
      </c>
      <c r="I71" s="21">
        <f>IF(H71&lt;=0,0,ROUNDDOWN(ROUND((H71*LOOKUP(H71,{0,1950001,3300001,6950001,9000001,18000001,40000001},{0.05,0.1,0.2,0.23,0.33,0.4,0.45})-LOOKUP(H71,{0,1950001,3300001,6950001,9000001,18000001,40000001},{0,97500,427500,636000,1536000,2796000,4796000}))*1.021,3),0))</f>
        <v/>
      </c>
      <c r="J71" s="21">
        <f>ROUNDDOWN(ROUND(H71*0.06,2),-2)</f>
        <v/>
      </c>
      <c r="K71" s="21">
        <f>ROUNDDOWN(ROUND(H71*0.04,2),-2)</f>
        <v/>
      </c>
      <c r="L71" s="21">
        <f>I71+J71+K71</f>
        <v/>
      </c>
      <c r="M71" s="21">
        <f>B71-L71</f>
        <v/>
      </c>
      <c r="N71" s="21">
        <f>ROUNDDOWN(ROUND(B71*0.2042,2),0)</f>
        <v/>
      </c>
    </row>
    <row r="72">
      <c r="A72" t="inlineStr">
        <is>
          <t>早見表</t>
        </is>
      </c>
      <c r="B72" s="21">
        <f>'3_早見表'!$A$4</f>
        <v/>
      </c>
      <c r="C72" s="22" t="n">
        <v>30</v>
      </c>
      <c r="D72" s="22" t="n">
        <v>1</v>
      </c>
      <c r="E72" s="22" t="n">
        <v>0</v>
      </c>
      <c r="F72" s="21">
        <f>(IF(C72&lt;=20,MAX(800000,400000*C72),8000000+700000*(C72-20))+IF(E72=1,1000000,0))</f>
        <v/>
      </c>
      <c r="G72" s="21">
        <f>IF(AND(D72=3,C72&lt;=5),MAX(0,B72-F72),IF(AND(D72=2,C72&lt;=5,MAX(0,B72-F72)&gt;3000000),1500000+MAX(0,B72-F72)-3000000,MAX(0,B72-F72)/2))</f>
        <v/>
      </c>
      <c r="H72" s="21">
        <f>ROUNDDOWN(G72,-3)</f>
        <v/>
      </c>
      <c r="I72" s="21">
        <f>IF(H72&lt;=0,0,ROUNDDOWN(ROUND((H72*LOOKUP(H72,{0,1950001,3300001,6950001,9000001,18000001,40000001},{0.05,0.1,0.2,0.23,0.33,0.4,0.45})-LOOKUP(H72,{0,1950001,3300001,6950001,9000001,18000001,40000001},{0,97500,427500,636000,1536000,2796000,4796000}))*1.021,3),0))</f>
        <v/>
      </c>
      <c r="J72" s="21">
        <f>ROUNDDOWN(ROUND(H72*0.06,2),-2)</f>
        <v/>
      </c>
      <c r="K72" s="21">
        <f>ROUNDDOWN(ROUND(H72*0.04,2),-2)</f>
        <v/>
      </c>
      <c r="L72" s="21">
        <f>I72+J72+K72</f>
        <v/>
      </c>
      <c r="M72" s="21">
        <f>B72-L72</f>
        <v/>
      </c>
      <c r="N72" s="21">
        <f>ROUNDDOWN(ROUND(B72*0.2042,2),0)</f>
        <v/>
      </c>
    </row>
    <row r="73">
      <c r="A73" t="inlineStr">
        <is>
          <t>早見表</t>
        </is>
      </c>
      <c r="B73" s="21">
        <f>'3_早見表'!$A$4</f>
        <v/>
      </c>
      <c r="C73" s="22" t="n">
        <v>35</v>
      </c>
      <c r="D73" s="22" t="n">
        <v>1</v>
      </c>
      <c r="E73" s="22" t="n">
        <v>0</v>
      </c>
      <c r="F73" s="21">
        <f>(IF(C73&lt;=20,MAX(800000,400000*C73),8000000+700000*(C73-20))+IF(E73=1,1000000,0))</f>
        <v/>
      </c>
      <c r="G73" s="21">
        <f>IF(AND(D73=3,C73&lt;=5),MAX(0,B73-F73),IF(AND(D73=2,C73&lt;=5,MAX(0,B73-F73)&gt;3000000),1500000+MAX(0,B73-F73)-3000000,MAX(0,B73-F73)/2))</f>
        <v/>
      </c>
      <c r="H73" s="21">
        <f>ROUNDDOWN(G73,-3)</f>
        <v/>
      </c>
      <c r="I73" s="21">
        <f>IF(H73&lt;=0,0,ROUNDDOWN(ROUND((H73*LOOKUP(H73,{0,1950001,3300001,6950001,9000001,18000001,40000001},{0.05,0.1,0.2,0.23,0.33,0.4,0.45})-LOOKUP(H73,{0,1950001,3300001,6950001,9000001,18000001,40000001},{0,97500,427500,636000,1536000,2796000,4796000}))*1.021,3),0))</f>
        <v/>
      </c>
      <c r="J73" s="21">
        <f>ROUNDDOWN(ROUND(H73*0.06,2),-2)</f>
        <v/>
      </c>
      <c r="K73" s="21">
        <f>ROUNDDOWN(ROUND(H73*0.04,2),-2)</f>
        <v/>
      </c>
      <c r="L73" s="21">
        <f>I73+J73+K73</f>
        <v/>
      </c>
      <c r="M73" s="21">
        <f>B73-L73</f>
        <v/>
      </c>
      <c r="N73" s="21">
        <f>ROUNDDOWN(ROUND(B73*0.2042,2),0)</f>
        <v/>
      </c>
    </row>
    <row r="74">
      <c r="A74" t="inlineStr">
        <is>
          <t>早見表</t>
        </is>
      </c>
      <c r="B74" s="21">
        <f>'3_早見表'!$A$4</f>
        <v/>
      </c>
      <c r="C74" s="22" t="n">
        <v>38</v>
      </c>
      <c r="D74" s="22" t="n">
        <v>1</v>
      </c>
      <c r="E74" s="22" t="n">
        <v>0</v>
      </c>
      <c r="F74" s="21">
        <f>(IF(C74&lt;=20,MAX(800000,400000*C74),8000000+700000*(C74-20))+IF(E74=1,1000000,0))</f>
        <v/>
      </c>
      <c r="G74" s="21">
        <f>IF(AND(D74=3,C74&lt;=5),MAX(0,B74-F74),IF(AND(D74=2,C74&lt;=5,MAX(0,B74-F74)&gt;3000000),1500000+MAX(0,B74-F74)-3000000,MAX(0,B74-F74)/2))</f>
        <v/>
      </c>
      <c r="H74" s="21">
        <f>ROUNDDOWN(G74,-3)</f>
        <v/>
      </c>
      <c r="I74" s="21">
        <f>IF(H74&lt;=0,0,ROUNDDOWN(ROUND((H74*LOOKUP(H74,{0,1950001,3300001,6950001,9000001,18000001,40000001},{0.05,0.1,0.2,0.23,0.33,0.4,0.45})-LOOKUP(H74,{0,1950001,3300001,6950001,9000001,18000001,40000001},{0,97500,427500,636000,1536000,2796000,4796000}))*1.021,3),0))</f>
        <v/>
      </c>
      <c r="J74" s="21">
        <f>ROUNDDOWN(ROUND(H74*0.06,2),-2)</f>
        <v/>
      </c>
      <c r="K74" s="21">
        <f>ROUNDDOWN(ROUND(H74*0.04,2),-2)</f>
        <v/>
      </c>
      <c r="L74" s="21">
        <f>I74+J74+K74</f>
        <v/>
      </c>
      <c r="M74" s="21">
        <f>B74-L74</f>
        <v/>
      </c>
      <c r="N74" s="21">
        <f>ROUNDDOWN(ROUND(B74*0.2042,2),0)</f>
        <v/>
      </c>
    </row>
    <row r="75">
      <c r="A75" t="inlineStr">
        <is>
          <t>早見表</t>
        </is>
      </c>
      <c r="B75" s="21">
        <f>'3_早見表'!$A$4</f>
        <v/>
      </c>
      <c r="C75" s="22" t="n">
        <v>40</v>
      </c>
      <c r="D75" s="22" t="n">
        <v>1</v>
      </c>
      <c r="E75" s="22" t="n">
        <v>0</v>
      </c>
      <c r="F75" s="21">
        <f>(IF(C75&lt;=20,MAX(800000,400000*C75),8000000+700000*(C75-20))+IF(E75=1,1000000,0))</f>
        <v/>
      </c>
      <c r="G75" s="21">
        <f>IF(AND(D75=3,C75&lt;=5),MAX(0,B75-F75),IF(AND(D75=2,C75&lt;=5,MAX(0,B75-F75)&gt;3000000),1500000+MAX(0,B75-F75)-3000000,MAX(0,B75-F75)/2))</f>
        <v/>
      </c>
      <c r="H75" s="21">
        <f>ROUNDDOWN(G75,-3)</f>
        <v/>
      </c>
      <c r="I75" s="21">
        <f>IF(H75&lt;=0,0,ROUNDDOWN(ROUND((H75*LOOKUP(H75,{0,1950001,3300001,6950001,9000001,18000001,40000001},{0.05,0.1,0.2,0.23,0.33,0.4,0.45})-LOOKUP(H75,{0,1950001,3300001,6950001,9000001,18000001,40000001},{0,97500,427500,636000,1536000,2796000,4796000}))*1.021,3),0))</f>
        <v/>
      </c>
      <c r="J75" s="21">
        <f>ROUNDDOWN(ROUND(H75*0.06,2),-2)</f>
        <v/>
      </c>
      <c r="K75" s="21">
        <f>ROUNDDOWN(ROUND(H75*0.04,2),-2)</f>
        <v/>
      </c>
      <c r="L75" s="21">
        <f>I75+J75+K75</f>
        <v/>
      </c>
      <c r="M75" s="21">
        <f>B75-L75</f>
        <v/>
      </c>
      <c r="N75" s="21">
        <f>ROUNDDOWN(ROUND(B75*0.2042,2),0)</f>
        <v/>
      </c>
    </row>
    <row r="76">
      <c r="A76" t="inlineStr">
        <is>
          <t>早見表</t>
        </is>
      </c>
      <c r="B76" s="21">
        <f>'3_早見表'!$A$5</f>
        <v/>
      </c>
      <c r="C76" s="22" t="n">
        <v>3</v>
      </c>
      <c r="D76" s="22" t="n">
        <v>2</v>
      </c>
      <c r="E76" s="22" t="n">
        <v>0</v>
      </c>
      <c r="F76" s="21">
        <f>(IF(C76&lt;=20,MAX(800000,400000*C76),8000000+700000*(C76-20))+IF(E76=1,1000000,0))</f>
        <v/>
      </c>
      <c r="G76" s="21">
        <f>IF(AND(D76=3,C76&lt;=5),MAX(0,B76-F76),IF(AND(D76=2,C76&lt;=5,MAX(0,B76-F76)&gt;3000000),1500000+MAX(0,B76-F76)-3000000,MAX(0,B76-F76)/2))</f>
        <v/>
      </c>
      <c r="H76" s="21">
        <f>ROUNDDOWN(G76,-3)</f>
        <v/>
      </c>
      <c r="I76" s="21">
        <f>IF(H76&lt;=0,0,ROUNDDOWN(ROUND((H76*LOOKUP(H76,{0,1950001,3300001,6950001,9000001,18000001,40000001},{0.05,0.1,0.2,0.23,0.33,0.4,0.45})-LOOKUP(H76,{0,1950001,3300001,6950001,9000001,18000001,40000001},{0,97500,427500,636000,1536000,2796000,4796000}))*1.021,3),0))</f>
        <v/>
      </c>
      <c r="J76" s="21">
        <f>ROUNDDOWN(ROUND(H76*0.06,2),-2)</f>
        <v/>
      </c>
      <c r="K76" s="21">
        <f>ROUNDDOWN(ROUND(H76*0.04,2),-2)</f>
        <v/>
      </c>
      <c r="L76" s="21">
        <f>I76+J76+K76</f>
        <v/>
      </c>
      <c r="M76" s="21">
        <f>B76-L76</f>
        <v/>
      </c>
      <c r="N76" s="21">
        <f>ROUNDDOWN(ROUND(B76*0.2042,2),0)</f>
        <v/>
      </c>
    </row>
    <row r="77">
      <c r="A77" t="inlineStr">
        <is>
          <t>早見表</t>
        </is>
      </c>
      <c r="B77" s="21">
        <f>'3_早見表'!$A$5</f>
        <v/>
      </c>
      <c r="C77" s="22" t="n">
        <v>5</v>
      </c>
      <c r="D77" s="22" t="n">
        <v>2</v>
      </c>
      <c r="E77" s="22" t="n">
        <v>0</v>
      </c>
      <c r="F77" s="21">
        <f>(IF(C77&lt;=20,MAX(800000,400000*C77),8000000+700000*(C77-20))+IF(E77=1,1000000,0))</f>
        <v/>
      </c>
      <c r="G77" s="21">
        <f>IF(AND(D77=3,C77&lt;=5),MAX(0,B77-F77),IF(AND(D77=2,C77&lt;=5,MAX(0,B77-F77)&gt;3000000),1500000+MAX(0,B77-F77)-3000000,MAX(0,B77-F77)/2))</f>
        <v/>
      </c>
      <c r="H77" s="21">
        <f>ROUNDDOWN(G77,-3)</f>
        <v/>
      </c>
      <c r="I77" s="21">
        <f>IF(H77&lt;=0,0,ROUNDDOWN(ROUND((H77*LOOKUP(H77,{0,1950001,3300001,6950001,9000001,18000001,40000001},{0.05,0.1,0.2,0.23,0.33,0.4,0.45})-LOOKUP(H77,{0,1950001,3300001,6950001,9000001,18000001,40000001},{0,97500,427500,636000,1536000,2796000,4796000}))*1.021,3),0))</f>
        <v/>
      </c>
      <c r="J77" s="21">
        <f>ROUNDDOWN(ROUND(H77*0.06,2),-2)</f>
        <v/>
      </c>
      <c r="K77" s="21">
        <f>ROUNDDOWN(ROUND(H77*0.04,2),-2)</f>
        <v/>
      </c>
      <c r="L77" s="21">
        <f>I77+J77+K77</f>
        <v/>
      </c>
      <c r="M77" s="21">
        <f>B77-L77</f>
        <v/>
      </c>
      <c r="N77" s="21">
        <f>ROUNDDOWN(ROUND(B77*0.2042,2),0)</f>
        <v/>
      </c>
    </row>
    <row r="78">
      <c r="A78" t="inlineStr">
        <is>
          <t>早見表</t>
        </is>
      </c>
      <c r="B78" s="21">
        <f>'3_早見表'!$A$5</f>
        <v/>
      </c>
      <c r="C78" s="22" t="n">
        <v>6</v>
      </c>
      <c r="D78" s="22" t="n">
        <v>1</v>
      </c>
      <c r="E78" s="22" t="n">
        <v>0</v>
      </c>
      <c r="F78" s="21">
        <f>(IF(C78&lt;=20,MAX(800000,400000*C78),8000000+700000*(C78-20))+IF(E78=1,1000000,0))</f>
        <v/>
      </c>
      <c r="G78" s="21">
        <f>IF(AND(D78=3,C78&lt;=5),MAX(0,B78-F78),IF(AND(D78=2,C78&lt;=5,MAX(0,B78-F78)&gt;3000000),1500000+MAX(0,B78-F78)-3000000,MAX(0,B78-F78)/2))</f>
        <v/>
      </c>
      <c r="H78" s="21">
        <f>ROUNDDOWN(G78,-3)</f>
        <v/>
      </c>
      <c r="I78" s="21">
        <f>IF(H78&lt;=0,0,ROUNDDOWN(ROUND((H78*LOOKUP(H78,{0,1950001,3300001,6950001,9000001,18000001,40000001},{0.05,0.1,0.2,0.23,0.33,0.4,0.45})-LOOKUP(H78,{0,1950001,3300001,6950001,9000001,18000001,40000001},{0,97500,427500,636000,1536000,2796000,4796000}))*1.021,3),0))</f>
        <v/>
      </c>
      <c r="J78" s="21">
        <f>ROUNDDOWN(ROUND(H78*0.06,2),-2)</f>
        <v/>
      </c>
      <c r="K78" s="21">
        <f>ROUNDDOWN(ROUND(H78*0.04,2),-2)</f>
        <v/>
      </c>
      <c r="L78" s="21">
        <f>I78+J78+K78</f>
        <v/>
      </c>
      <c r="M78" s="21">
        <f>B78-L78</f>
        <v/>
      </c>
      <c r="N78" s="21">
        <f>ROUNDDOWN(ROUND(B78*0.2042,2),0)</f>
        <v/>
      </c>
    </row>
    <row r="79">
      <c r="A79" t="inlineStr">
        <is>
          <t>早見表</t>
        </is>
      </c>
      <c r="B79" s="21">
        <f>'3_早見表'!$A$5</f>
        <v/>
      </c>
      <c r="C79" s="22" t="n">
        <v>10</v>
      </c>
      <c r="D79" s="22" t="n">
        <v>1</v>
      </c>
      <c r="E79" s="22" t="n">
        <v>0</v>
      </c>
      <c r="F79" s="21">
        <f>(IF(C79&lt;=20,MAX(800000,400000*C79),8000000+700000*(C79-20))+IF(E79=1,1000000,0))</f>
        <v/>
      </c>
      <c r="G79" s="21">
        <f>IF(AND(D79=3,C79&lt;=5),MAX(0,B79-F79),IF(AND(D79=2,C79&lt;=5,MAX(0,B79-F79)&gt;3000000),1500000+MAX(0,B79-F79)-3000000,MAX(0,B79-F79)/2))</f>
        <v/>
      </c>
      <c r="H79" s="21">
        <f>ROUNDDOWN(G79,-3)</f>
        <v/>
      </c>
      <c r="I79" s="21">
        <f>IF(H79&lt;=0,0,ROUNDDOWN(ROUND((H79*LOOKUP(H79,{0,1950001,3300001,6950001,9000001,18000001,40000001},{0.05,0.1,0.2,0.23,0.33,0.4,0.45})-LOOKUP(H79,{0,1950001,3300001,6950001,9000001,18000001,40000001},{0,97500,427500,636000,1536000,2796000,4796000}))*1.021,3),0))</f>
        <v/>
      </c>
      <c r="J79" s="21">
        <f>ROUNDDOWN(ROUND(H79*0.06,2),-2)</f>
        <v/>
      </c>
      <c r="K79" s="21">
        <f>ROUNDDOWN(ROUND(H79*0.04,2),-2)</f>
        <v/>
      </c>
      <c r="L79" s="21">
        <f>I79+J79+K79</f>
        <v/>
      </c>
      <c r="M79" s="21">
        <f>B79-L79</f>
        <v/>
      </c>
      <c r="N79" s="21">
        <f>ROUNDDOWN(ROUND(B79*0.2042,2),0)</f>
        <v/>
      </c>
    </row>
    <row r="80">
      <c r="A80" t="inlineStr">
        <is>
          <t>早見表</t>
        </is>
      </c>
      <c r="B80" s="21">
        <f>'3_早見表'!$A$5</f>
        <v/>
      </c>
      <c r="C80" s="22" t="n">
        <v>15</v>
      </c>
      <c r="D80" s="22" t="n">
        <v>1</v>
      </c>
      <c r="E80" s="22" t="n">
        <v>0</v>
      </c>
      <c r="F80" s="21">
        <f>(IF(C80&lt;=20,MAX(800000,400000*C80),8000000+700000*(C80-20))+IF(E80=1,1000000,0))</f>
        <v/>
      </c>
      <c r="G80" s="21">
        <f>IF(AND(D80=3,C80&lt;=5),MAX(0,B80-F80),IF(AND(D80=2,C80&lt;=5,MAX(0,B80-F80)&gt;3000000),1500000+MAX(0,B80-F80)-3000000,MAX(0,B80-F80)/2))</f>
        <v/>
      </c>
      <c r="H80" s="21">
        <f>ROUNDDOWN(G80,-3)</f>
        <v/>
      </c>
      <c r="I80" s="21">
        <f>IF(H80&lt;=0,0,ROUNDDOWN(ROUND((H80*LOOKUP(H80,{0,1950001,3300001,6950001,9000001,18000001,40000001},{0.05,0.1,0.2,0.23,0.33,0.4,0.45})-LOOKUP(H80,{0,1950001,3300001,6950001,9000001,18000001,40000001},{0,97500,427500,636000,1536000,2796000,4796000}))*1.021,3),0))</f>
        <v/>
      </c>
      <c r="J80" s="21">
        <f>ROUNDDOWN(ROUND(H80*0.06,2),-2)</f>
        <v/>
      </c>
      <c r="K80" s="21">
        <f>ROUNDDOWN(ROUND(H80*0.04,2),-2)</f>
        <v/>
      </c>
      <c r="L80" s="21">
        <f>I80+J80+K80</f>
        <v/>
      </c>
      <c r="M80" s="21">
        <f>B80-L80</f>
        <v/>
      </c>
      <c r="N80" s="21">
        <f>ROUNDDOWN(ROUND(B80*0.2042,2),0)</f>
        <v/>
      </c>
    </row>
    <row r="81">
      <c r="A81" t="inlineStr">
        <is>
          <t>早見表</t>
        </is>
      </c>
      <c r="B81" s="21">
        <f>'3_早見表'!$A$5</f>
        <v/>
      </c>
      <c r="C81" s="22" t="n">
        <v>19</v>
      </c>
      <c r="D81" s="22" t="n">
        <v>1</v>
      </c>
      <c r="E81" s="22" t="n">
        <v>0</v>
      </c>
      <c r="F81" s="21">
        <f>(IF(C81&lt;=20,MAX(800000,400000*C81),8000000+700000*(C81-20))+IF(E81=1,1000000,0))</f>
        <v/>
      </c>
      <c r="G81" s="21">
        <f>IF(AND(D81=3,C81&lt;=5),MAX(0,B81-F81),IF(AND(D81=2,C81&lt;=5,MAX(0,B81-F81)&gt;3000000),1500000+MAX(0,B81-F81)-3000000,MAX(0,B81-F81)/2))</f>
        <v/>
      </c>
      <c r="H81" s="21">
        <f>ROUNDDOWN(G81,-3)</f>
        <v/>
      </c>
      <c r="I81" s="21">
        <f>IF(H81&lt;=0,0,ROUNDDOWN(ROUND((H81*LOOKUP(H81,{0,1950001,3300001,6950001,9000001,18000001,40000001},{0.05,0.1,0.2,0.23,0.33,0.4,0.45})-LOOKUP(H81,{0,1950001,3300001,6950001,9000001,18000001,40000001},{0,97500,427500,636000,1536000,2796000,4796000}))*1.021,3),0))</f>
        <v/>
      </c>
      <c r="J81" s="21">
        <f>ROUNDDOWN(ROUND(H81*0.06,2),-2)</f>
        <v/>
      </c>
      <c r="K81" s="21">
        <f>ROUNDDOWN(ROUND(H81*0.04,2),-2)</f>
        <v/>
      </c>
      <c r="L81" s="21">
        <f>I81+J81+K81</f>
        <v/>
      </c>
      <c r="M81" s="21">
        <f>B81-L81</f>
        <v/>
      </c>
      <c r="N81" s="21">
        <f>ROUNDDOWN(ROUND(B81*0.2042,2),0)</f>
        <v/>
      </c>
    </row>
    <row r="82">
      <c r="A82" t="inlineStr">
        <is>
          <t>早見表</t>
        </is>
      </c>
      <c r="B82" s="21">
        <f>'3_早見表'!$A$5</f>
        <v/>
      </c>
      <c r="C82" s="22" t="n">
        <v>20</v>
      </c>
      <c r="D82" s="22" t="n">
        <v>1</v>
      </c>
      <c r="E82" s="22" t="n">
        <v>0</v>
      </c>
      <c r="F82" s="21">
        <f>(IF(C82&lt;=20,MAX(800000,400000*C82),8000000+700000*(C82-20))+IF(E82=1,1000000,0))</f>
        <v/>
      </c>
      <c r="G82" s="21">
        <f>IF(AND(D82=3,C82&lt;=5),MAX(0,B82-F82),IF(AND(D82=2,C82&lt;=5,MAX(0,B82-F82)&gt;3000000),1500000+MAX(0,B82-F82)-3000000,MAX(0,B82-F82)/2))</f>
        <v/>
      </c>
      <c r="H82" s="21">
        <f>ROUNDDOWN(G82,-3)</f>
        <v/>
      </c>
      <c r="I82" s="21">
        <f>IF(H82&lt;=0,0,ROUNDDOWN(ROUND((H82*LOOKUP(H82,{0,1950001,3300001,6950001,9000001,18000001,40000001},{0.05,0.1,0.2,0.23,0.33,0.4,0.45})-LOOKUP(H82,{0,1950001,3300001,6950001,9000001,18000001,40000001},{0,97500,427500,636000,1536000,2796000,4796000}))*1.021,3),0))</f>
        <v/>
      </c>
      <c r="J82" s="21">
        <f>ROUNDDOWN(ROUND(H82*0.06,2),-2)</f>
        <v/>
      </c>
      <c r="K82" s="21">
        <f>ROUNDDOWN(ROUND(H82*0.04,2),-2)</f>
        <v/>
      </c>
      <c r="L82" s="21">
        <f>I82+J82+K82</f>
        <v/>
      </c>
      <c r="M82" s="21">
        <f>B82-L82</f>
        <v/>
      </c>
      <c r="N82" s="21">
        <f>ROUNDDOWN(ROUND(B82*0.2042,2),0)</f>
        <v/>
      </c>
    </row>
    <row r="83">
      <c r="A83" t="inlineStr">
        <is>
          <t>早見表</t>
        </is>
      </c>
      <c r="B83" s="21">
        <f>'3_早見表'!$A$5</f>
        <v/>
      </c>
      <c r="C83" s="22" t="n">
        <v>21</v>
      </c>
      <c r="D83" s="22" t="n">
        <v>1</v>
      </c>
      <c r="E83" s="22" t="n">
        <v>0</v>
      </c>
      <c r="F83" s="21">
        <f>(IF(C83&lt;=20,MAX(800000,400000*C83),8000000+700000*(C83-20))+IF(E83=1,1000000,0))</f>
        <v/>
      </c>
      <c r="G83" s="21">
        <f>IF(AND(D83=3,C83&lt;=5),MAX(0,B83-F83),IF(AND(D83=2,C83&lt;=5,MAX(0,B83-F83)&gt;3000000),1500000+MAX(0,B83-F83)-3000000,MAX(0,B83-F83)/2))</f>
        <v/>
      </c>
      <c r="H83" s="21">
        <f>ROUNDDOWN(G83,-3)</f>
        <v/>
      </c>
      <c r="I83" s="21">
        <f>IF(H83&lt;=0,0,ROUNDDOWN(ROUND((H83*LOOKUP(H83,{0,1950001,3300001,6950001,9000001,18000001,40000001},{0.05,0.1,0.2,0.23,0.33,0.4,0.45})-LOOKUP(H83,{0,1950001,3300001,6950001,9000001,18000001,40000001},{0,97500,427500,636000,1536000,2796000,4796000}))*1.021,3),0))</f>
        <v/>
      </c>
      <c r="J83" s="21">
        <f>ROUNDDOWN(ROUND(H83*0.06,2),-2)</f>
        <v/>
      </c>
      <c r="K83" s="21">
        <f>ROUNDDOWN(ROUND(H83*0.04,2),-2)</f>
        <v/>
      </c>
      <c r="L83" s="21">
        <f>I83+J83+K83</f>
        <v/>
      </c>
      <c r="M83" s="21">
        <f>B83-L83</f>
        <v/>
      </c>
      <c r="N83" s="21">
        <f>ROUNDDOWN(ROUND(B83*0.2042,2),0)</f>
        <v/>
      </c>
    </row>
    <row r="84">
      <c r="A84" t="inlineStr">
        <is>
          <t>早見表</t>
        </is>
      </c>
      <c r="B84" s="21">
        <f>'3_早見表'!$A$5</f>
        <v/>
      </c>
      <c r="C84" s="22" t="n">
        <v>22</v>
      </c>
      <c r="D84" s="22" t="n">
        <v>1</v>
      </c>
      <c r="E84" s="22" t="n">
        <v>0</v>
      </c>
      <c r="F84" s="21">
        <f>(IF(C84&lt;=20,MAX(800000,400000*C84),8000000+700000*(C84-20))+IF(E84=1,1000000,0))</f>
        <v/>
      </c>
      <c r="G84" s="21">
        <f>IF(AND(D84=3,C84&lt;=5),MAX(0,B84-F84),IF(AND(D84=2,C84&lt;=5,MAX(0,B84-F84)&gt;3000000),1500000+MAX(0,B84-F84)-3000000,MAX(0,B84-F84)/2))</f>
        <v/>
      </c>
      <c r="H84" s="21">
        <f>ROUNDDOWN(G84,-3)</f>
        <v/>
      </c>
      <c r="I84" s="21">
        <f>IF(H84&lt;=0,0,ROUNDDOWN(ROUND((H84*LOOKUP(H84,{0,1950001,3300001,6950001,9000001,18000001,40000001},{0.05,0.1,0.2,0.23,0.33,0.4,0.45})-LOOKUP(H84,{0,1950001,3300001,6950001,9000001,18000001,40000001},{0,97500,427500,636000,1536000,2796000,4796000}))*1.021,3),0))</f>
        <v/>
      </c>
      <c r="J84" s="21">
        <f>ROUNDDOWN(ROUND(H84*0.06,2),-2)</f>
        <v/>
      </c>
      <c r="K84" s="21">
        <f>ROUNDDOWN(ROUND(H84*0.04,2),-2)</f>
        <v/>
      </c>
      <c r="L84" s="21">
        <f>I84+J84+K84</f>
        <v/>
      </c>
      <c r="M84" s="21">
        <f>B84-L84</f>
        <v/>
      </c>
      <c r="N84" s="21">
        <f>ROUNDDOWN(ROUND(B84*0.2042,2),0)</f>
        <v/>
      </c>
    </row>
    <row r="85">
      <c r="A85" t="inlineStr">
        <is>
          <t>早見表</t>
        </is>
      </c>
      <c r="B85" s="21">
        <f>'3_早見表'!$A$5</f>
        <v/>
      </c>
      <c r="C85" s="22" t="n">
        <v>25</v>
      </c>
      <c r="D85" s="22" t="n">
        <v>1</v>
      </c>
      <c r="E85" s="22" t="n">
        <v>0</v>
      </c>
      <c r="F85" s="21">
        <f>(IF(C85&lt;=20,MAX(800000,400000*C85),8000000+700000*(C85-20))+IF(E85=1,1000000,0))</f>
        <v/>
      </c>
      <c r="G85" s="21">
        <f>IF(AND(D85=3,C85&lt;=5),MAX(0,B85-F85),IF(AND(D85=2,C85&lt;=5,MAX(0,B85-F85)&gt;3000000),1500000+MAX(0,B85-F85)-3000000,MAX(0,B85-F85)/2))</f>
        <v/>
      </c>
      <c r="H85" s="21">
        <f>ROUNDDOWN(G85,-3)</f>
        <v/>
      </c>
      <c r="I85" s="21">
        <f>IF(H85&lt;=0,0,ROUNDDOWN(ROUND((H85*LOOKUP(H85,{0,1950001,3300001,6950001,9000001,18000001,40000001},{0.05,0.1,0.2,0.23,0.33,0.4,0.45})-LOOKUP(H85,{0,1950001,3300001,6950001,9000001,18000001,40000001},{0,97500,427500,636000,1536000,2796000,4796000}))*1.021,3),0))</f>
        <v/>
      </c>
      <c r="J85" s="21">
        <f>ROUNDDOWN(ROUND(H85*0.06,2),-2)</f>
        <v/>
      </c>
      <c r="K85" s="21">
        <f>ROUNDDOWN(ROUND(H85*0.04,2),-2)</f>
        <v/>
      </c>
      <c r="L85" s="21">
        <f>I85+J85+K85</f>
        <v/>
      </c>
      <c r="M85" s="21">
        <f>B85-L85</f>
        <v/>
      </c>
      <c r="N85" s="21">
        <f>ROUNDDOWN(ROUND(B85*0.2042,2),0)</f>
        <v/>
      </c>
    </row>
    <row r="86">
      <c r="A86" t="inlineStr">
        <is>
          <t>早見表</t>
        </is>
      </c>
      <c r="B86" s="21">
        <f>'3_早見表'!$A$5</f>
        <v/>
      </c>
      <c r="C86" s="22" t="n">
        <v>30</v>
      </c>
      <c r="D86" s="22" t="n">
        <v>1</v>
      </c>
      <c r="E86" s="22" t="n">
        <v>0</v>
      </c>
      <c r="F86" s="21">
        <f>(IF(C86&lt;=20,MAX(800000,400000*C86),8000000+700000*(C86-20))+IF(E86=1,1000000,0))</f>
        <v/>
      </c>
      <c r="G86" s="21">
        <f>IF(AND(D86=3,C86&lt;=5),MAX(0,B86-F86),IF(AND(D86=2,C86&lt;=5,MAX(0,B86-F86)&gt;3000000),1500000+MAX(0,B86-F86)-3000000,MAX(0,B86-F86)/2))</f>
        <v/>
      </c>
      <c r="H86" s="21">
        <f>ROUNDDOWN(G86,-3)</f>
        <v/>
      </c>
      <c r="I86" s="21">
        <f>IF(H86&lt;=0,0,ROUNDDOWN(ROUND((H86*LOOKUP(H86,{0,1950001,3300001,6950001,9000001,18000001,40000001},{0.05,0.1,0.2,0.23,0.33,0.4,0.45})-LOOKUP(H86,{0,1950001,3300001,6950001,9000001,18000001,40000001},{0,97500,427500,636000,1536000,2796000,4796000}))*1.021,3),0))</f>
        <v/>
      </c>
      <c r="J86" s="21">
        <f>ROUNDDOWN(ROUND(H86*0.06,2),-2)</f>
        <v/>
      </c>
      <c r="K86" s="21">
        <f>ROUNDDOWN(ROUND(H86*0.04,2),-2)</f>
        <v/>
      </c>
      <c r="L86" s="21">
        <f>I86+J86+K86</f>
        <v/>
      </c>
      <c r="M86" s="21">
        <f>B86-L86</f>
        <v/>
      </c>
      <c r="N86" s="21">
        <f>ROUNDDOWN(ROUND(B86*0.2042,2),0)</f>
        <v/>
      </c>
    </row>
    <row r="87">
      <c r="A87" t="inlineStr">
        <is>
          <t>早見表</t>
        </is>
      </c>
      <c r="B87" s="21">
        <f>'3_早見表'!$A$5</f>
        <v/>
      </c>
      <c r="C87" s="22" t="n">
        <v>35</v>
      </c>
      <c r="D87" s="22" t="n">
        <v>1</v>
      </c>
      <c r="E87" s="22" t="n">
        <v>0</v>
      </c>
      <c r="F87" s="21">
        <f>(IF(C87&lt;=20,MAX(800000,400000*C87),8000000+700000*(C87-20))+IF(E87=1,1000000,0))</f>
        <v/>
      </c>
      <c r="G87" s="21">
        <f>IF(AND(D87=3,C87&lt;=5),MAX(0,B87-F87),IF(AND(D87=2,C87&lt;=5,MAX(0,B87-F87)&gt;3000000),1500000+MAX(0,B87-F87)-3000000,MAX(0,B87-F87)/2))</f>
        <v/>
      </c>
      <c r="H87" s="21">
        <f>ROUNDDOWN(G87,-3)</f>
        <v/>
      </c>
      <c r="I87" s="21">
        <f>IF(H87&lt;=0,0,ROUNDDOWN(ROUND((H87*LOOKUP(H87,{0,1950001,3300001,6950001,9000001,18000001,40000001},{0.05,0.1,0.2,0.23,0.33,0.4,0.45})-LOOKUP(H87,{0,1950001,3300001,6950001,9000001,18000001,40000001},{0,97500,427500,636000,1536000,2796000,4796000}))*1.021,3),0))</f>
        <v/>
      </c>
      <c r="J87" s="21">
        <f>ROUNDDOWN(ROUND(H87*0.06,2),-2)</f>
        <v/>
      </c>
      <c r="K87" s="21">
        <f>ROUNDDOWN(ROUND(H87*0.04,2),-2)</f>
        <v/>
      </c>
      <c r="L87" s="21">
        <f>I87+J87+K87</f>
        <v/>
      </c>
      <c r="M87" s="21">
        <f>B87-L87</f>
        <v/>
      </c>
      <c r="N87" s="21">
        <f>ROUNDDOWN(ROUND(B87*0.2042,2),0)</f>
        <v/>
      </c>
    </row>
    <row r="88">
      <c r="A88" t="inlineStr">
        <is>
          <t>早見表</t>
        </is>
      </c>
      <c r="B88" s="21">
        <f>'3_早見表'!$A$5</f>
        <v/>
      </c>
      <c r="C88" s="22" t="n">
        <v>38</v>
      </c>
      <c r="D88" s="22" t="n">
        <v>1</v>
      </c>
      <c r="E88" s="22" t="n">
        <v>0</v>
      </c>
      <c r="F88" s="21">
        <f>(IF(C88&lt;=20,MAX(800000,400000*C88),8000000+700000*(C88-20))+IF(E88=1,1000000,0))</f>
        <v/>
      </c>
      <c r="G88" s="21">
        <f>IF(AND(D88=3,C88&lt;=5),MAX(0,B88-F88),IF(AND(D88=2,C88&lt;=5,MAX(0,B88-F88)&gt;3000000),1500000+MAX(0,B88-F88)-3000000,MAX(0,B88-F88)/2))</f>
        <v/>
      </c>
      <c r="H88" s="21">
        <f>ROUNDDOWN(G88,-3)</f>
        <v/>
      </c>
      <c r="I88" s="21">
        <f>IF(H88&lt;=0,0,ROUNDDOWN(ROUND((H88*LOOKUP(H88,{0,1950001,3300001,6950001,9000001,18000001,40000001},{0.05,0.1,0.2,0.23,0.33,0.4,0.45})-LOOKUP(H88,{0,1950001,3300001,6950001,9000001,18000001,40000001},{0,97500,427500,636000,1536000,2796000,4796000}))*1.021,3),0))</f>
        <v/>
      </c>
      <c r="J88" s="21">
        <f>ROUNDDOWN(ROUND(H88*0.06,2),-2)</f>
        <v/>
      </c>
      <c r="K88" s="21">
        <f>ROUNDDOWN(ROUND(H88*0.04,2),-2)</f>
        <v/>
      </c>
      <c r="L88" s="21">
        <f>I88+J88+K88</f>
        <v/>
      </c>
      <c r="M88" s="21">
        <f>B88-L88</f>
        <v/>
      </c>
      <c r="N88" s="21">
        <f>ROUNDDOWN(ROUND(B88*0.2042,2),0)</f>
        <v/>
      </c>
    </row>
    <row r="89">
      <c r="A89" t="inlineStr">
        <is>
          <t>早見表</t>
        </is>
      </c>
      <c r="B89" s="21">
        <f>'3_早見表'!$A$5</f>
        <v/>
      </c>
      <c r="C89" s="22" t="n">
        <v>40</v>
      </c>
      <c r="D89" s="22" t="n">
        <v>1</v>
      </c>
      <c r="E89" s="22" t="n">
        <v>0</v>
      </c>
      <c r="F89" s="21">
        <f>(IF(C89&lt;=20,MAX(800000,400000*C89),8000000+700000*(C89-20))+IF(E89=1,1000000,0))</f>
        <v/>
      </c>
      <c r="G89" s="21">
        <f>IF(AND(D89=3,C89&lt;=5),MAX(0,B89-F89),IF(AND(D89=2,C89&lt;=5,MAX(0,B89-F89)&gt;3000000),1500000+MAX(0,B89-F89)-3000000,MAX(0,B89-F89)/2))</f>
        <v/>
      </c>
      <c r="H89" s="21">
        <f>ROUNDDOWN(G89,-3)</f>
        <v/>
      </c>
      <c r="I89" s="21">
        <f>IF(H89&lt;=0,0,ROUNDDOWN(ROUND((H89*LOOKUP(H89,{0,1950001,3300001,6950001,9000001,18000001,40000001},{0.05,0.1,0.2,0.23,0.33,0.4,0.45})-LOOKUP(H89,{0,1950001,3300001,6950001,9000001,18000001,40000001},{0,97500,427500,636000,1536000,2796000,4796000}))*1.021,3),0))</f>
        <v/>
      </c>
      <c r="J89" s="21">
        <f>ROUNDDOWN(ROUND(H89*0.06,2),-2)</f>
        <v/>
      </c>
      <c r="K89" s="21">
        <f>ROUNDDOWN(ROUND(H89*0.04,2),-2)</f>
        <v/>
      </c>
      <c r="L89" s="21">
        <f>I89+J89+K89</f>
        <v/>
      </c>
      <c r="M89" s="21">
        <f>B89-L89</f>
        <v/>
      </c>
      <c r="N89" s="21">
        <f>ROUNDDOWN(ROUND(B89*0.2042,2),0)</f>
        <v/>
      </c>
    </row>
    <row r="90">
      <c r="A90" t="inlineStr">
        <is>
          <t>早見表</t>
        </is>
      </c>
      <c r="B90" s="21">
        <f>'3_早見表'!$A$6</f>
        <v/>
      </c>
      <c r="C90" s="22" t="n">
        <v>3</v>
      </c>
      <c r="D90" s="22" t="n">
        <v>2</v>
      </c>
      <c r="E90" s="22" t="n">
        <v>0</v>
      </c>
      <c r="F90" s="21">
        <f>(IF(C90&lt;=20,MAX(800000,400000*C90),8000000+700000*(C90-20))+IF(E90=1,1000000,0))</f>
        <v/>
      </c>
      <c r="G90" s="21">
        <f>IF(AND(D90=3,C90&lt;=5),MAX(0,B90-F90),IF(AND(D90=2,C90&lt;=5,MAX(0,B90-F90)&gt;3000000),1500000+MAX(0,B90-F90)-3000000,MAX(0,B90-F90)/2))</f>
        <v/>
      </c>
      <c r="H90" s="21">
        <f>ROUNDDOWN(G90,-3)</f>
        <v/>
      </c>
      <c r="I90" s="21">
        <f>IF(H90&lt;=0,0,ROUNDDOWN(ROUND((H90*LOOKUP(H90,{0,1950001,3300001,6950001,9000001,18000001,40000001},{0.05,0.1,0.2,0.23,0.33,0.4,0.45})-LOOKUP(H90,{0,1950001,3300001,6950001,9000001,18000001,40000001},{0,97500,427500,636000,1536000,2796000,4796000}))*1.021,3),0))</f>
        <v/>
      </c>
      <c r="J90" s="21">
        <f>ROUNDDOWN(ROUND(H90*0.06,2),-2)</f>
        <v/>
      </c>
      <c r="K90" s="21">
        <f>ROUNDDOWN(ROUND(H90*0.04,2),-2)</f>
        <v/>
      </c>
      <c r="L90" s="21">
        <f>I90+J90+K90</f>
        <v/>
      </c>
      <c r="M90" s="21">
        <f>B90-L90</f>
        <v/>
      </c>
      <c r="N90" s="21">
        <f>ROUNDDOWN(ROUND(B90*0.2042,2),0)</f>
        <v/>
      </c>
    </row>
    <row r="91">
      <c r="A91" t="inlineStr">
        <is>
          <t>早見表</t>
        </is>
      </c>
      <c r="B91" s="21">
        <f>'3_早見表'!$A$6</f>
        <v/>
      </c>
      <c r="C91" s="22" t="n">
        <v>5</v>
      </c>
      <c r="D91" s="22" t="n">
        <v>2</v>
      </c>
      <c r="E91" s="22" t="n">
        <v>0</v>
      </c>
      <c r="F91" s="21">
        <f>(IF(C91&lt;=20,MAX(800000,400000*C91),8000000+700000*(C91-20))+IF(E91=1,1000000,0))</f>
        <v/>
      </c>
      <c r="G91" s="21">
        <f>IF(AND(D91=3,C91&lt;=5),MAX(0,B91-F91),IF(AND(D91=2,C91&lt;=5,MAX(0,B91-F91)&gt;3000000),1500000+MAX(0,B91-F91)-3000000,MAX(0,B91-F91)/2))</f>
        <v/>
      </c>
      <c r="H91" s="21">
        <f>ROUNDDOWN(G91,-3)</f>
        <v/>
      </c>
      <c r="I91" s="21">
        <f>IF(H91&lt;=0,0,ROUNDDOWN(ROUND((H91*LOOKUP(H91,{0,1950001,3300001,6950001,9000001,18000001,40000001},{0.05,0.1,0.2,0.23,0.33,0.4,0.45})-LOOKUP(H91,{0,1950001,3300001,6950001,9000001,18000001,40000001},{0,97500,427500,636000,1536000,2796000,4796000}))*1.021,3),0))</f>
        <v/>
      </c>
      <c r="J91" s="21">
        <f>ROUNDDOWN(ROUND(H91*0.06,2),-2)</f>
        <v/>
      </c>
      <c r="K91" s="21">
        <f>ROUNDDOWN(ROUND(H91*0.04,2),-2)</f>
        <v/>
      </c>
      <c r="L91" s="21">
        <f>I91+J91+K91</f>
        <v/>
      </c>
      <c r="M91" s="21">
        <f>B91-L91</f>
        <v/>
      </c>
      <c r="N91" s="21">
        <f>ROUNDDOWN(ROUND(B91*0.2042,2),0)</f>
        <v/>
      </c>
    </row>
    <row r="92">
      <c r="A92" t="inlineStr">
        <is>
          <t>早見表</t>
        </is>
      </c>
      <c r="B92" s="21">
        <f>'3_早見表'!$A$6</f>
        <v/>
      </c>
      <c r="C92" s="22" t="n">
        <v>6</v>
      </c>
      <c r="D92" s="22" t="n">
        <v>1</v>
      </c>
      <c r="E92" s="22" t="n">
        <v>0</v>
      </c>
      <c r="F92" s="21">
        <f>(IF(C92&lt;=20,MAX(800000,400000*C92),8000000+700000*(C92-20))+IF(E92=1,1000000,0))</f>
        <v/>
      </c>
      <c r="G92" s="21">
        <f>IF(AND(D92=3,C92&lt;=5),MAX(0,B92-F92),IF(AND(D92=2,C92&lt;=5,MAX(0,B92-F92)&gt;3000000),1500000+MAX(0,B92-F92)-3000000,MAX(0,B92-F92)/2))</f>
        <v/>
      </c>
      <c r="H92" s="21">
        <f>ROUNDDOWN(G92,-3)</f>
        <v/>
      </c>
      <c r="I92" s="21">
        <f>IF(H92&lt;=0,0,ROUNDDOWN(ROUND((H92*LOOKUP(H92,{0,1950001,3300001,6950001,9000001,18000001,40000001},{0.05,0.1,0.2,0.23,0.33,0.4,0.45})-LOOKUP(H92,{0,1950001,3300001,6950001,9000001,18000001,40000001},{0,97500,427500,636000,1536000,2796000,4796000}))*1.021,3),0))</f>
        <v/>
      </c>
      <c r="J92" s="21">
        <f>ROUNDDOWN(ROUND(H92*0.06,2),-2)</f>
        <v/>
      </c>
      <c r="K92" s="21">
        <f>ROUNDDOWN(ROUND(H92*0.04,2),-2)</f>
        <v/>
      </c>
      <c r="L92" s="21">
        <f>I92+J92+K92</f>
        <v/>
      </c>
      <c r="M92" s="21">
        <f>B92-L92</f>
        <v/>
      </c>
      <c r="N92" s="21">
        <f>ROUNDDOWN(ROUND(B92*0.2042,2),0)</f>
        <v/>
      </c>
    </row>
    <row r="93">
      <c r="A93" t="inlineStr">
        <is>
          <t>早見表</t>
        </is>
      </c>
      <c r="B93" s="21">
        <f>'3_早見表'!$A$6</f>
        <v/>
      </c>
      <c r="C93" s="22" t="n">
        <v>10</v>
      </c>
      <c r="D93" s="22" t="n">
        <v>1</v>
      </c>
      <c r="E93" s="22" t="n">
        <v>0</v>
      </c>
      <c r="F93" s="21">
        <f>(IF(C93&lt;=20,MAX(800000,400000*C93),8000000+700000*(C93-20))+IF(E93=1,1000000,0))</f>
        <v/>
      </c>
      <c r="G93" s="21">
        <f>IF(AND(D93=3,C93&lt;=5),MAX(0,B93-F93),IF(AND(D93=2,C93&lt;=5,MAX(0,B93-F93)&gt;3000000),1500000+MAX(0,B93-F93)-3000000,MAX(0,B93-F93)/2))</f>
        <v/>
      </c>
      <c r="H93" s="21">
        <f>ROUNDDOWN(G93,-3)</f>
        <v/>
      </c>
      <c r="I93" s="21">
        <f>IF(H93&lt;=0,0,ROUNDDOWN(ROUND((H93*LOOKUP(H93,{0,1950001,3300001,6950001,9000001,18000001,40000001},{0.05,0.1,0.2,0.23,0.33,0.4,0.45})-LOOKUP(H93,{0,1950001,3300001,6950001,9000001,18000001,40000001},{0,97500,427500,636000,1536000,2796000,4796000}))*1.021,3),0))</f>
        <v/>
      </c>
      <c r="J93" s="21">
        <f>ROUNDDOWN(ROUND(H93*0.06,2),-2)</f>
        <v/>
      </c>
      <c r="K93" s="21">
        <f>ROUNDDOWN(ROUND(H93*0.04,2),-2)</f>
        <v/>
      </c>
      <c r="L93" s="21">
        <f>I93+J93+K93</f>
        <v/>
      </c>
      <c r="M93" s="21">
        <f>B93-L93</f>
        <v/>
      </c>
      <c r="N93" s="21">
        <f>ROUNDDOWN(ROUND(B93*0.2042,2),0)</f>
        <v/>
      </c>
    </row>
    <row r="94">
      <c r="A94" t="inlineStr">
        <is>
          <t>早見表</t>
        </is>
      </c>
      <c r="B94" s="21">
        <f>'3_早見表'!$A$6</f>
        <v/>
      </c>
      <c r="C94" s="22" t="n">
        <v>15</v>
      </c>
      <c r="D94" s="22" t="n">
        <v>1</v>
      </c>
      <c r="E94" s="22" t="n">
        <v>0</v>
      </c>
      <c r="F94" s="21">
        <f>(IF(C94&lt;=20,MAX(800000,400000*C94),8000000+700000*(C94-20))+IF(E94=1,1000000,0))</f>
        <v/>
      </c>
      <c r="G94" s="21">
        <f>IF(AND(D94=3,C94&lt;=5),MAX(0,B94-F94),IF(AND(D94=2,C94&lt;=5,MAX(0,B94-F94)&gt;3000000),1500000+MAX(0,B94-F94)-3000000,MAX(0,B94-F94)/2))</f>
        <v/>
      </c>
      <c r="H94" s="21">
        <f>ROUNDDOWN(G94,-3)</f>
        <v/>
      </c>
      <c r="I94" s="21">
        <f>IF(H94&lt;=0,0,ROUNDDOWN(ROUND((H94*LOOKUP(H94,{0,1950001,3300001,6950001,9000001,18000001,40000001},{0.05,0.1,0.2,0.23,0.33,0.4,0.45})-LOOKUP(H94,{0,1950001,3300001,6950001,9000001,18000001,40000001},{0,97500,427500,636000,1536000,2796000,4796000}))*1.021,3),0))</f>
        <v/>
      </c>
      <c r="J94" s="21">
        <f>ROUNDDOWN(ROUND(H94*0.06,2),-2)</f>
        <v/>
      </c>
      <c r="K94" s="21">
        <f>ROUNDDOWN(ROUND(H94*0.04,2),-2)</f>
        <v/>
      </c>
      <c r="L94" s="21">
        <f>I94+J94+K94</f>
        <v/>
      </c>
      <c r="M94" s="21">
        <f>B94-L94</f>
        <v/>
      </c>
      <c r="N94" s="21">
        <f>ROUNDDOWN(ROUND(B94*0.2042,2),0)</f>
        <v/>
      </c>
    </row>
    <row r="95">
      <c r="A95" t="inlineStr">
        <is>
          <t>早見表</t>
        </is>
      </c>
      <c r="B95" s="21">
        <f>'3_早見表'!$A$6</f>
        <v/>
      </c>
      <c r="C95" s="22" t="n">
        <v>19</v>
      </c>
      <c r="D95" s="22" t="n">
        <v>1</v>
      </c>
      <c r="E95" s="22" t="n">
        <v>0</v>
      </c>
      <c r="F95" s="21">
        <f>(IF(C95&lt;=20,MAX(800000,400000*C95),8000000+700000*(C95-20))+IF(E95=1,1000000,0))</f>
        <v/>
      </c>
      <c r="G95" s="21">
        <f>IF(AND(D95=3,C95&lt;=5),MAX(0,B95-F95),IF(AND(D95=2,C95&lt;=5,MAX(0,B95-F95)&gt;3000000),1500000+MAX(0,B95-F95)-3000000,MAX(0,B95-F95)/2))</f>
        <v/>
      </c>
      <c r="H95" s="21">
        <f>ROUNDDOWN(G95,-3)</f>
        <v/>
      </c>
      <c r="I95" s="21">
        <f>IF(H95&lt;=0,0,ROUNDDOWN(ROUND((H95*LOOKUP(H95,{0,1950001,3300001,6950001,9000001,18000001,40000001},{0.05,0.1,0.2,0.23,0.33,0.4,0.45})-LOOKUP(H95,{0,1950001,3300001,6950001,9000001,18000001,40000001},{0,97500,427500,636000,1536000,2796000,4796000}))*1.021,3),0))</f>
        <v/>
      </c>
      <c r="J95" s="21">
        <f>ROUNDDOWN(ROUND(H95*0.06,2),-2)</f>
        <v/>
      </c>
      <c r="K95" s="21">
        <f>ROUNDDOWN(ROUND(H95*0.04,2),-2)</f>
        <v/>
      </c>
      <c r="L95" s="21">
        <f>I95+J95+K95</f>
        <v/>
      </c>
      <c r="M95" s="21">
        <f>B95-L95</f>
        <v/>
      </c>
      <c r="N95" s="21">
        <f>ROUNDDOWN(ROUND(B95*0.2042,2),0)</f>
        <v/>
      </c>
    </row>
    <row r="96">
      <c r="A96" t="inlineStr">
        <is>
          <t>早見表</t>
        </is>
      </c>
      <c r="B96" s="21">
        <f>'3_早見表'!$A$6</f>
        <v/>
      </c>
      <c r="C96" s="22" t="n">
        <v>20</v>
      </c>
      <c r="D96" s="22" t="n">
        <v>1</v>
      </c>
      <c r="E96" s="22" t="n">
        <v>0</v>
      </c>
      <c r="F96" s="21">
        <f>(IF(C96&lt;=20,MAX(800000,400000*C96),8000000+700000*(C96-20))+IF(E96=1,1000000,0))</f>
        <v/>
      </c>
      <c r="G96" s="21">
        <f>IF(AND(D96=3,C96&lt;=5),MAX(0,B96-F96),IF(AND(D96=2,C96&lt;=5,MAX(0,B96-F96)&gt;3000000),1500000+MAX(0,B96-F96)-3000000,MAX(0,B96-F96)/2))</f>
        <v/>
      </c>
      <c r="H96" s="21">
        <f>ROUNDDOWN(G96,-3)</f>
        <v/>
      </c>
      <c r="I96" s="21">
        <f>IF(H96&lt;=0,0,ROUNDDOWN(ROUND((H96*LOOKUP(H96,{0,1950001,3300001,6950001,9000001,18000001,40000001},{0.05,0.1,0.2,0.23,0.33,0.4,0.45})-LOOKUP(H96,{0,1950001,3300001,6950001,9000001,18000001,40000001},{0,97500,427500,636000,1536000,2796000,4796000}))*1.021,3),0))</f>
        <v/>
      </c>
      <c r="J96" s="21">
        <f>ROUNDDOWN(ROUND(H96*0.06,2),-2)</f>
        <v/>
      </c>
      <c r="K96" s="21">
        <f>ROUNDDOWN(ROUND(H96*0.04,2),-2)</f>
        <v/>
      </c>
      <c r="L96" s="21">
        <f>I96+J96+K96</f>
        <v/>
      </c>
      <c r="M96" s="21">
        <f>B96-L96</f>
        <v/>
      </c>
      <c r="N96" s="21">
        <f>ROUNDDOWN(ROUND(B96*0.2042,2),0)</f>
        <v/>
      </c>
    </row>
    <row r="97">
      <c r="A97" t="inlineStr">
        <is>
          <t>早見表</t>
        </is>
      </c>
      <c r="B97" s="21">
        <f>'3_早見表'!$A$6</f>
        <v/>
      </c>
      <c r="C97" s="22" t="n">
        <v>21</v>
      </c>
      <c r="D97" s="22" t="n">
        <v>1</v>
      </c>
      <c r="E97" s="22" t="n">
        <v>0</v>
      </c>
      <c r="F97" s="21">
        <f>(IF(C97&lt;=20,MAX(800000,400000*C97),8000000+700000*(C97-20))+IF(E97=1,1000000,0))</f>
        <v/>
      </c>
      <c r="G97" s="21">
        <f>IF(AND(D97=3,C97&lt;=5),MAX(0,B97-F97),IF(AND(D97=2,C97&lt;=5,MAX(0,B97-F97)&gt;3000000),1500000+MAX(0,B97-F97)-3000000,MAX(0,B97-F97)/2))</f>
        <v/>
      </c>
      <c r="H97" s="21">
        <f>ROUNDDOWN(G97,-3)</f>
        <v/>
      </c>
      <c r="I97" s="21">
        <f>IF(H97&lt;=0,0,ROUNDDOWN(ROUND((H97*LOOKUP(H97,{0,1950001,3300001,6950001,9000001,18000001,40000001},{0.05,0.1,0.2,0.23,0.33,0.4,0.45})-LOOKUP(H97,{0,1950001,3300001,6950001,9000001,18000001,40000001},{0,97500,427500,636000,1536000,2796000,4796000}))*1.021,3),0))</f>
        <v/>
      </c>
      <c r="J97" s="21">
        <f>ROUNDDOWN(ROUND(H97*0.06,2),-2)</f>
        <v/>
      </c>
      <c r="K97" s="21">
        <f>ROUNDDOWN(ROUND(H97*0.04,2),-2)</f>
        <v/>
      </c>
      <c r="L97" s="21">
        <f>I97+J97+K97</f>
        <v/>
      </c>
      <c r="M97" s="21">
        <f>B97-L97</f>
        <v/>
      </c>
      <c r="N97" s="21">
        <f>ROUNDDOWN(ROUND(B97*0.2042,2),0)</f>
        <v/>
      </c>
    </row>
    <row r="98">
      <c r="A98" t="inlineStr">
        <is>
          <t>早見表</t>
        </is>
      </c>
      <c r="B98" s="21">
        <f>'3_早見表'!$A$6</f>
        <v/>
      </c>
      <c r="C98" s="22" t="n">
        <v>22</v>
      </c>
      <c r="D98" s="22" t="n">
        <v>1</v>
      </c>
      <c r="E98" s="22" t="n">
        <v>0</v>
      </c>
      <c r="F98" s="21">
        <f>(IF(C98&lt;=20,MAX(800000,400000*C98),8000000+700000*(C98-20))+IF(E98=1,1000000,0))</f>
        <v/>
      </c>
      <c r="G98" s="21">
        <f>IF(AND(D98=3,C98&lt;=5),MAX(0,B98-F98),IF(AND(D98=2,C98&lt;=5,MAX(0,B98-F98)&gt;3000000),1500000+MAX(0,B98-F98)-3000000,MAX(0,B98-F98)/2))</f>
        <v/>
      </c>
      <c r="H98" s="21">
        <f>ROUNDDOWN(G98,-3)</f>
        <v/>
      </c>
      <c r="I98" s="21">
        <f>IF(H98&lt;=0,0,ROUNDDOWN(ROUND((H98*LOOKUP(H98,{0,1950001,3300001,6950001,9000001,18000001,40000001},{0.05,0.1,0.2,0.23,0.33,0.4,0.45})-LOOKUP(H98,{0,1950001,3300001,6950001,9000001,18000001,40000001},{0,97500,427500,636000,1536000,2796000,4796000}))*1.021,3),0))</f>
        <v/>
      </c>
      <c r="J98" s="21">
        <f>ROUNDDOWN(ROUND(H98*0.06,2),-2)</f>
        <v/>
      </c>
      <c r="K98" s="21">
        <f>ROUNDDOWN(ROUND(H98*0.04,2),-2)</f>
        <v/>
      </c>
      <c r="L98" s="21">
        <f>I98+J98+K98</f>
        <v/>
      </c>
      <c r="M98" s="21">
        <f>B98-L98</f>
        <v/>
      </c>
      <c r="N98" s="21">
        <f>ROUNDDOWN(ROUND(B98*0.2042,2),0)</f>
        <v/>
      </c>
    </row>
    <row r="99">
      <c r="A99" t="inlineStr">
        <is>
          <t>早見表</t>
        </is>
      </c>
      <c r="B99" s="21">
        <f>'3_早見表'!$A$6</f>
        <v/>
      </c>
      <c r="C99" s="22" t="n">
        <v>25</v>
      </c>
      <c r="D99" s="22" t="n">
        <v>1</v>
      </c>
      <c r="E99" s="22" t="n">
        <v>0</v>
      </c>
      <c r="F99" s="21">
        <f>(IF(C99&lt;=20,MAX(800000,400000*C99),8000000+700000*(C99-20))+IF(E99=1,1000000,0))</f>
        <v/>
      </c>
      <c r="G99" s="21">
        <f>IF(AND(D99=3,C99&lt;=5),MAX(0,B99-F99),IF(AND(D99=2,C99&lt;=5,MAX(0,B99-F99)&gt;3000000),1500000+MAX(0,B99-F99)-3000000,MAX(0,B99-F99)/2))</f>
        <v/>
      </c>
      <c r="H99" s="21">
        <f>ROUNDDOWN(G99,-3)</f>
        <v/>
      </c>
      <c r="I99" s="21">
        <f>IF(H99&lt;=0,0,ROUNDDOWN(ROUND((H99*LOOKUP(H99,{0,1950001,3300001,6950001,9000001,18000001,40000001},{0.05,0.1,0.2,0.23,0.33,0.4,0.45})-LOOKUP(H99,{0,1950001,3300001,6950001,9000001,18000001,40000001},{0,97500,427500,636000,1536000,2796000,4796000}))*1.021,3),0))</f>
        <v/>
      </c>
      <c r="J99" s="21">
        <f>ROUNDDOWN(ROUND(H99*0.06,2),-2)</f>
        <v/>
      </c>
      <c r="K99" s="21">
        <f>ROUNDDOWN(ROUND(H99*0.04,2),-2)</f>
        <v/>
      </c>
      <c r="L99" s="21">
        <f>I99+J99+K99</f>
        <v/>
      </c>
      <c r="M99" s="21">
        <f>B99-L99</f>
        <v/>
      </c>
      <c r="N99" s="21">
        <f>ROUNDDOWN(ROUND(B99*0.2042,2),0)</f>
        <v/>
      </c>
    </row>
    <row r="100">
      <c r="A100" t="inlineStr">
        <is>
          <t>早見表</t>
        </is>
      </c>
      <c r="B100" s="21">
        <f>'3_早見表'!$A$6</f>
        <v/>
      </c>
      <c r="C100" s="22" t="n">
        <v>30</v>
      </c>
      <c r="D100" s="22" t="n">
        <v>1</v>
      </c>
      <c r="E100" s="22" t="n">
        <v>0</v>
      </c>
      <c r="F100" s="21">
        <f>(IF(C100&lt;=20,MAX(800000,400000*C100),8000000+700000*(C100-20))+IF(E100=1,1000000,0))</f>
        <v/>
      </c>
      <c r="G100" s="21">
        <f>IF(AND(D100=3,C100&lt;=5),MAX(0,B100-F100),IF(AND(D100=2,C100&lt;=5,MAX(0,B100-F100)&gt;3000000),1500000+MAX(0,B100-F100)-3000000,MAX(0,B100-F100)/2))</f>
        <v/>
      </c>
      <c r="H100" s="21">
        <f>ROUNDDOWN(G100,-3)</f>
        <v/>
      </c>
      <c r="I100" s="21">
        <f>IF(H100&lt;=0,0,ROUNDDOWN(ROUND((H100*LOOKUP(H100,{0,1950001,3300001,6950001,9000001,18000001,40000001},{0.05,0.1,0.2,0.23,0.33,0.4,0.45})-LOOKUP(H100,{0,1950001,3300001,6950001,9000001,18000001,40000001},{0,97500,427500,636000,1536000,2796000,4796000}))*1.021,3),0))</f>
        <v/>
      </c>
      <c r="J100" s="21">
        <f>ROUNDDOWN(ROUND(H100*0.06,2),-2)</f>
        <v/>
      </c>
      <c r="K100" s="21">
        <f>ROUNDDOWN(ROUND(H100*0.04,2),-2)</f>
        <v/>
      </c>
      <c r="L100" s="21">
        <f>I100+J100+K100</f>
        <v/>
      </c>
      <c r="M100" s="21">
        <f>B100-L100</f>
        <v/>
      </c>
      <c r="N100" s="21">
        <f>ROUNDDOWN(ROUND(B100*0.2042,2),0)</f>
        <v/>
      </c>
    </row>
    <row r="101">
      <c r="A101" t="inlineStr">
        <is>
          <t>早見表</t>
        </is>
      </c>
      <c r="B101" s="21">
        <f>'3_早見表'!$A$6</f>
        <v/>
      </c>
      <c r="C101" s="22" t="n">
        <v>35</v>
      </c>
      <c r="D101" s="22" t="n">
        <v>1</v>
      </c>
      <c r="E101" s="22" t="n">
        <v>0</v>
      </c>
      <c r="F101" s="21">
        <f>(IF(C101&lt;=20,MAX(800000,400000*C101),8000000+700000*(C101-20))+IF(E101=1,1000000,0))</f>
        <v/>
      </c>
      <c r="G101" s="21">
        <f>IF(AND(D101=3,C101&lt;=5),MAX(0,B101-F101),IF(AND(D101=2,C101&lt;=5,MAX(0,B101-F101)&gt;3000000),1500000+MAX(0,B101-F101)-3000000,MAX(0,B101-F101)/2))</f>
        <v/>
      </c>
      <c r="H101" s="21">
        <f>ROUNDDOWN(G101,-3)</f>
        <v/>
      </c>
      <c r="I101" s="21">
        <f>IF(H101&lt;=0,0,ROUNDDOWN(ROUND((H101*LOOKUP(H101,{0,1950001,3300001,6950001,9000001,18000001,40000001},{0.05,0.1,0.2,0.23,0.33,0.4,0.45})-LOOKUP(H101,{0,1950001,3300001,6950001,9000001,18000001,40000001},{0,97500,427500,636000,1536000,2796000,4796000}))*1.021,3),0))</f>
        <v/>
      </c>
      <c r="J101" s="21">
        <f>ROUNDDOWN(ROUND(H101*0.06,2),-2)</f>
        <v/>
      </c>
      <c r="K101" s="21">
        <f>ROUNDDOWN(ROUND(H101*0.04,2),-2)</f>
        <v/>
      </c>
      <c r="L101" s="21">
        <f>I101+J101+K101</f>
        <v/>
      </c>
      <c r="M101" s="21">
        <f>B101-L101</f>
        <v/>
      </c>
      <c r="N101" s="21">
        <f>ROUNDDOWN(ROUND(B101*0.2042,2),0)</f>
        <v/>
      </c>
    </row>
    <row r="102">
      <c r="A102" t="inlineStr">
        <is>
          <t>早見表</t>
        </is>
      </c>
      <c r="B102" s="21">
        <f>'3_早見表'!$A$6</f>
        <v/>
      </c>
      <c r="C102" s="22" t="n">
        <v>38</v>
      </c>
      <c r="D102" s="22" t="n">
        <v>1</v>
      </c>
      <c r="E102" s="22" t="n">
        <v>0</v>
      </c>
      <c r="F102" s="21">
        <f>(IF(C102&lt;=20,MAX(800000,400000*C102),8000000+700000*(C102-20))+IF(E102=1,1000000,0))</f>
        <v/>
      </c>
      <c r="G102" s="21">
        <f>IF(AND(D102=3,C102&lt;=5),MAX(0,B102-F102),IF(AND(D102=2,C102&lt;=5,MAX(0,B102-F102)&gt;3000000),1500000+MAX(0,B102-F102)-3000000,MAX(0,B102-F102)/2))</f>
        <v/>
      </c>
      <c r="H102" s="21">
        <f>ROUNDDOWN(G102,-3)</f>
        <v/>
      </c>
      <c r="I102" s="21">
        <f>IF(H102&lt;=0,0,ROUNDDOWN(ROUND((H102*LOOKUP(H102,{0,1950001,3300001,6950001,9000001,18000001,40000001},{0.05,0.1,0.2,0.23,0.33,0.4,0.45})-LOOKUP(H102,{0,1950001,3300001,6950001,9000001,18000001,40000001},{0,97500,427500,636000,1536000,2796000,4796000}))*1.021,3),0))</f>
        <v/>
      </c>
      <c r="J102" s="21">
        <f>ROUNDDOWN(ROUND(H102*0.06,2),-2)</f>
        <v/>
      </c>
      <c r="K102" s="21">
        <f>ROUNDDOWN(ROUND(H102*0.04,2),-2)</f>
        <v/>
      </c>
      <c r="L102" s="21">
        <f>I102+J102+K102</f>
        <v/>
      </c>
      <c r="M102" s="21">
        <f>B102-L102</f>
        <v/>
      </c>
      <c r="N102" s="21">
        <f>ROUNDDOWN(ROUND(B102*0.2042,2),0)</f>
        <v/>
      </c>
    </row>
    <row r="103">
      <c r="A103" t="inlineStr">
        <is>
          <t>早見表</t>
        </is>
      </c>
      <c r="B103" s="21">
        <f>'3_早見表'!$A$6</f>
        <v/>
      </c>
      <c r="C103" s="22" t="n">
        <v>40</v>
      </c>
      <c r="D103" s="22" t="n">
        <v>1</v>
      </c>
      <c r="E103" s="22" t="n">
        <v>0</v>
      </c>
      <c r="F103" s="21">
        <f>(IF(C103&lt;=20,MAX(800000,400000*C103),8000000+700000*(C103-20))+IF(E103=1,1000000,0))</f>
        <v/>
      </c>
      <c r="G103" s="21">
        <f>IF(AND(D103=3,C103&lt;=5),MAX(0,B103-F103),IF(AND(D103=2,C103&lt;=5,MAX(0,B103-F103)&gt;3000000),1500000+MAX(0,B103-F103)-3000000,MAX(0,B103-F103)/2))</f>
        <v/>
      </c>
      <c r="H103" s="21">
        <f>ROUNDDOWN(G103,-3)</f>
        <v/>
      </c>
      <c r="I103" s="21">
        <f>IF(H103&lt;=0,0,ROUNDDOWN(ROUND((H103*LOOKUP(H103,{0,1950001,3300001,6950001,9000001,18000001,40000001},{0.05,0.1,0.2,0.23,0.33,0.4,0.45})-LOOKUP(H103,{0,1950001,3300001,6950001,9000001,18000001,40000001},{0,97500,427500,636000,1536000,2796000,4796000}))*1.021,3),0))</f>
        <v/>
      </c>
      <c r="J103" s="21">
        <f>ROUNDDOWN(ROUND(H103*0.06,2),-2)</f>
        <v/>
      </c>
      <c r="K103" s="21">
        <f>ROUNDDOWN(ROUND(H103*0.04,2),-2)</f>
        <v/>
      </c>
      <c r="L103" s="21">
        <f>I103+J103+K103</f>
        <v/>
      </c>
      <c r="M103" s="21">
        <f>B103-L103</f>
        <v/>
      </c>
      <c r="N103" s="21">
        <f>ROUNDDOWN(ROUND(B103*0.2042,2),0)</f>
        <v/>
      </c>
    </row>
    <row r="104">
      <c r="A104" t="inlineStr">
        <is>
          <t>早見表</t>
        </is>
      </c>
      <c r="B104" s="21">
        <f>'3_早見表'!$A$7</f>
        <v/>
      </c>
      <c r="C104" s="22" t="n">
        <v>3</v>
      </c>
      <c r="D104" s="22" t="n">
        <v>2</v>
      </c>
      <c r="E104" s="22" t="n">
        <v>0</v>
      </c>
      <c r="F104" s="21">
        <f>(IF(C104&lt;=20,MAX(800000,400000*C104),8000000+700000*(C104-20))+IF(E104=1,1000000,0))</f>
        <v/>
      </c>
      <c r="G104" s="21">
        <f>IF(AND(D104=3,C104&lt;=5),MAX(0,B104-F104),IF(AND(D104=2,C104&lt;=5,MAX(0,B104-F104)&gt;3000000),1500000+MAX(0,B104-F104)-3000000,MAX(0,B104-F104)/2))</f>
        <v/>
      </c>
      <c r="H104" s="21">
        <f>ROUNDDOWN(G104,-3)</f>
        <v/>
      </c>
      <c r="I104" s="21">
        <f>IF(H104&lt;=0,0,ROUNDDOWN(ROUND((H104*LOOKUP(H104,{0,1950001,3300001,6950001,9000001,18000001,40000001},{0.05,0.1,0.2,0.23,0.33,0.4,0.45})-LOOKUP(H104,{0,1950001,3300001,6950001,9000001,18000001,40000001},{0,97500,427500,636000,1536000,2796000,4796000}))*1.021,3),0))</f>
        <v/>
      </c>
      <c r="J104" s="21">
        <f>ROUNDDOWN(ROUND(H104*0.06,2),-2)</f>
        <v/>
      </c>
      <c r="K104" s="21">
        <f>ROUNDDOWN(ROUND(H104*0.04,2),-2)</f>
        <v/>
      </c>
      <c r="L104" s="21">
        <f>I104+J104+K104</f>
        <v/>
      </c>
      <c r="M104" s="21">
        <f>B104-L104</f>
        <v/>
      </c>
      <c r="N104" s="21">
        <f>ROUNDDOWN(ROUND(B104*0.2042,2),0)</f>
        <v/>
      </c>
    </row>
    <row r="105">
      <c r="A105" t="inlineStr">
        <is>
          <t>早見表</t>
        </is>
      </c>
      <c r="B105" s="21">
        <f>'3_早見表'!$A$7</f>
        <v/>
      </c>
      <c r="C105" s="22" t="n">
        <v>5</v>
      </c>
      <c r="D105" s="22" t="n">
        <v>2</v>
      </c>
      <c r="E105" s="22" t="n">
        <v>0</v>
      </c>
      <c r="F105" s="21">
        <f>(IF(C105&lt;=20,MAX(800000,400000*C105),8000000+700000*(C105-20))+IF(E105=1,1000000,0))</f>
        <v/>
      </c>
      <c r="G105" s="21">
        <f>IF(AND(D105=3,C105&lt;=5),MAX(0,B105-F105),IF(AND(D105=2,C105&lt;=5,MAX(0,B105-F105)&gt;3000000),1500000+MAX(0,B105-F105)-3000000,MAX(0,B105-F105)/2))</f>
        <v/>
      </c>
      <c r="H105" s="21">
        <f>ROUNDDOWN(G105,-3)</f>
        <v/>
      </c>
      <c r="I105" s="21">
        <f>IF(H105&lt;=0,0,ROUNDDOWN(ROUND((H105*LOOKUP(H105,{0,1950001,3300001,6950001,9000001,18000001,40000001},{0.05,0.1,0.2,0.23,0.33,0.4,0.45})-LOOKUP(H105,{0,1950001,3300001,6950001,9000001,18000001,40000001},{0,97500,427500,636000,1536000,2796000,4796000}))*1.021,3),0))</f>
        <v/>
      </c>
      <c r="J105" s="21">
        <f>ROUNDDOWN(ROUND(H105*0.06,2),-2)</f>
        <v/>
      </c>
      <c r="K105" s="21">
        <f>ROUNDDOWN(ROUND(H105*0.04,2),-2)</f>
        <v/>
      </c>
      <c r="L105" s="21">
        <f>I105+J105+K105</f>
        <v/>
      </c>
      <c r="M105" s="21">
        <f>B105-L105</f>
        <v/>
      </c>
      <c r="N105" s="21">
        <f>ROUNDDOWN(ROUND(B105*0.2042,2),0)</f>
        <v/>
      </c>
    </row>
    <row r="106">
      <c r="A106" t="inlineStr">
        <is>
          <t>早見表</t>
        </is>
      </c>
      <c r="B106" s="21">
        <f>'3_早見表'!$A$7</f>
        <v/>
      </c>
      <c r="C106" s="22" t="n">
        <v>6</v>
      </c>
      <c r="D106" s="22" t="n">
        <v>1</v>
      </c>
      <c r="E106" s="22" t="n">
        <v>0</v>
      </c>
      <c r="F106" s="21">
        <f>(IF(C106&lt;=20,MAX(800000,400000*C106),8000000+700000*(C106-20))+IF(E106=1,1000000,0))</f>
        <v/>
      </c>
      <c r="G106" s="21">
        <f>IF(AND(D106=3,C106&lt;=5),MAX(0,B106-F106),IF(AND(D106=2,C106&lt;=5,MAX(0,B106-F106)&gt;3000000),1500000+MAX(0,B106-F106)-3000000,MAX(0,B106-F106)/2))</f>
        <v/>
      </c>
      <c r="H106" s="21">
        <f>ROUNDDOWN(G106,-3)</f>
        <v/>
      </c>
      <c r="I106" s="21">
        <f>IF(H106&lt;=0,0,ROUNDDOWN(ROUND((H106*LOOKUP(H106,{0,1950001,3300001,6950001,9000001,18000001,40000001},{0.05,0.1,0.2,0.23,0.33,0.4,0.45})-LOOKUP(H106,{0,1950001,3300001,6950001,9000001,18000001,40000001},{0,97500,427500,636000,1536000,2796000,4796000}))*1.021,3),0))</f>
        <v/>
      </c>
      <c r="J106" s="21">
        <f>ROUNDDOWN(ROUND(H106*0.06,2),-2)</f>
        <v/>
      </c>
      <c r="K106" s="21">
        <f>ROUNDDOWN(ROUND(H106*0.04,2),-2)</f>
        <v/>
      </c>
      <c r="L106" s="21">
        <f>I106+J106+K106</f>
        <v/>
      </c>
      <c r="M106" s="21">
        <f>B106-L106</f>
        <v/>
      </c>
      <c r="N106" s="21">
        <f>ROUNDDOWN(ROUND(B106*0.2042,2),0)</f>
        <v/>
      </c>
    </row>
    <row r="107">
      <c r="A107" t="inlineStr">
        <is>
          <t>早見表</t>
        </is>
      </c>
      <c r="B107" s="21">
        <f>'3_早見表'!$A$7</f>
        <v/>
      </c>
      <c r="C107" s="22" t="n">
        <v>10</v>
      </c>
      <c r="D107" s="22" t="n">
        <v>1</v>
      </c>
      <c r="E107" s="22" t="n">
        <v>0</v>
      </c>
      <c r="F107" s="21">
        <f>(IF(C107&lt;=20,MAX(800000,400000*C107),8000000+700000*(C107-20))+IF(E107=1,1000000,0))</f>
        <v/>
      </c>
      <c r="G107" s="21">
        <f>IF(AND(D107=3,C107&lt;=5),MAX(0,B107-F107),IF(AND(D107=2,C107&lt;=5,MAX(0,B107-F107)&gt;3000000),1500000+MAX(0,B107-F107)-3000000,MAX(0,B107-F107)/2))</f>
        <v/>
      </c>
      <c r="H107" s="21">
        <f>ROUNDDOWN(G107,-3)</f>
        <v/>
      </c>
      <c r="I107" s="21">
        <f>IF(H107&lt;=0,0,ROUNDDOWN(ROUND((H107*LOOKUP(H107,{0,1950001,3300001,6950001,9000001,18000001,40000001},{0.05,0.1,0.2,0.23,0.33,0.4,0.45})-LOOKUP(H107,{0,1950001,3300001,6950001,9000001,18000001,40000001},{0,97500,427500,636000,1536000,2796000,4796000}))*1.021,3),0))</f>
        <v/>
      </c>
      <c r="J107" s="21">
        <f>ROUNDDOWN(ROUND(H107*0.06,2),-2)</f>
        <v/>
      </c>
      <c r="K107" s="21">
        <f>ROUNDDOWN(ROUND(H107*0.04,2),-2)</f>
        <v/>
      </c>
      <c r="L107" s="21">
        <f>I107+J107+K107</f>
        <v/>
      </c>
      <c r="M107" s="21">
        <f>B107-L107</f>
        <v/>
      </c>
      <c r="N107" s="21">
        <f>ROUNDDOWN(ROUND(B107*0.2042,2),0)</f>
        <v/>
      </c>
    </row>
    <row r="108">
      <c r="A108" t="inlineStr">
        <is>
          <t>早見表</t>
        </is>
      </c>
      <c r="B108" s="21">
        <f>'3_早見表'!$A$7</f>
        <v/>
      </c>
      <c r="C108" s="22" t="n">
        <v>15</v>
      </c>
      <c r="D108" s="22" t="n">
        <v>1</v>
      </c>
      <c r="E108" s="22" t="n">
        <v>0</v>
      </c>
      <c r="F108" s="21">
        <f>(IF(C108&lt;=20,MAX(800000,400000*C108),8000000+700000*(C108-20))+IF(E108=1,1000000,0))</f>
        <v/>
      </c>
      <c r="G108" s="21">
        <f>IF(AND(D108=3,C108&lt;=5),MAX(0,B108-F108),IF(AND(D108=2,C108&lt;=5,MAX(0,B108-F108)&gt;3000000),1500000+MAX(0,B108-F108)-3000000,MAX(0,B108-F108)/2))</f>
        <v/>
      </c>
      <c r="H108" s="21">
        <f>ROUNDDOWN(G108,-3)</f>
        <v/>
      </c>
      <c r="I108" s="21">
        <f>IF(H108&lt;=0,0,ROUNDDOWN(ROUND((H108*LOOKUP(H108,{0,1950001,3300001,6950001,9000001,18000001,40000001},{0.05,0.1,0.2,0.23,0.33,0.4,0.45})-LOOKUP(H108,{0,1950001,3300001,6950001,9000001,18000001,40000001},{0,97500,427500,636000,1536000,2796000,4796000}))*1.021,3),0))</f>
        <v/>
      </c>
      <c r="J108" s="21">
        <f>ROUNDDOWN(ROUND(H108*0.06,2),-2)</f>
        <v/>
      </c>
      <c r="K108" s="21">
        <f>ROUNDDOWN(ROUND(H108*0.04,2),-2)</f>
        <v/>
      </c>
      <c r="L108" s="21">
        <f>I108+J108+K108</f>
        <v/>
      </c>
      <c r="M108" s="21">
        <f>B108-L108</f>
        <v/>
      </c>
      <c r="N108" s="21">
        <f>ROUNDDOWN(ROUND(B108*0.2042,2),0)</f>
        <v/>
      </c>
    </row>
    <row r="109">
      <c r="A109" t="inlineStr">
        <is>
          <t>早見表</t>
        </is>
      </c>
      <c r="B109" s="21">
        <f>'3_早見表'!$A$7</f>
        <v/>
      </c>
      <c r="C109" s="22" t="n">
        <v>19</v>
      </c>
      <c r="D109" s="22" t="n">
        <v>1</v>
      </c>
      <c r="E109" s="22" t="n">
        <v>0</v>
      </c>
      <c r="F109" s="21">
        <f>(IF(C109&lt;=20,MAX(800000,400000*C109),8000000+700000*(C109-20))+IF(E109=1,1000000,0))</f>
        <v/>
      </c>
      <c r="G109" s="21">
        <f>IF(AND(D109=3,C109&lt;=5),MAX(0,B109-F109),IF(AND(D109=2,C109&lt;=5,MAX(0,B109-F109)&gt;3000000),1500000+MAX(0,B109-F109)-3000000,MAX(0,B109-F109)/2))</f>
        <v/>
      </c>
      <c r="H109" s="21">
        <f>ROUNDDOWN(G109,-3)</f>
        <v/>
      </c>
      <c r="I109" s="21">
        <f>IF(H109&lt;=0,0,ROUNDDOWN(ROUND((H109*LOOKUP(H109,{0,1950001,3300001,6950001,9000001,18000001,40000001},{0.05,0.1,0.2,0.23,0.33,0.4,0.45})-LOOKUP(H109,{0,1950001,3300001,6950001,9000001,18000001,40000001},{0,97500,427500,636000,1536000,2796000,4796000}))*1.021,3),0))</f>
        <v/>
      </c>
      <c r="J109" s="21">
        <f>ROUNDDOWN(ROUND(H109*0.06,2),-2)</f>
        <v/>
      </c>
      <c r="K109" s="21">
        <f>ROUNDDOWN(ROUND(H109*0.04,2),-2)</f>
        <v/>
      </c>
      <c r="L109" s="21">
        <f>I109+J109+K109</f>
        <v/>
      </c>
      <c r="M109" s="21">
        <f>B109-L109</f>
        <v/>
      </c>
      <c r="N109" s="21">
        <f>ROUNDDOWN(ROUND(B109*0.2042,2),0)</f>
        <v/>
      </c>
    </row>
    <row r="110">
      <c r="A110" t="inlineStr">
        <is>
          <t>早見表</t>
        </is>
      </c>
      <c r="B110" s="21">
        <f>'3_早見表'!$A$7</f>
        <v/>
      </c>
      <c r="C110" s="22" t="n">
        <v>20</v>
      </c>
      <c r="D110" s="22" t="n">
        <v>1</v>
      </c>
      <c r="E110" s="22" t="n">
        <v>0</v>
      </c>
      <c r="F110" s="21">
        <f>(IF(C110&lt;=20,MAX(800000,400000*C110),8000000+700000*(C110-20))+IF(E110=1,1000000,0))</f>
        <v/>
      </c>
      <c r="G110" s="21">
        <f>IF(AND(D110=3,C110&lt;=5),MAX(0,B110-F110),IF(AND(D110=2,C110&lt;=5,MAX(0,B110-F110)&gt;3000000),1500000+MAX(0,B110-F110)-3000000,MAX(0,B110-F110)/2))</f>
        <v/>
      </c>
      <c r="H110" s="21">
        <f>ROUNDDOWN(G110,-3)</f>
        <v/>
      </c>
      <c r="I110" s="21">
        <f>IF(H110&lt;=0,0,ROUNDDOWN(ROUND((H110*LOOKUP(H110,{0,1950001,3300001,6950001,9000001,18000001,40000001},{0.05,0.1,0.2,0.23,0.33,0.4,0.45})-LOOKUP(H110,{0,1950001,3300001,6950001,9000001,18000001,40000001},{0,97500,427500,636000,1536000,2796000,4796000}))*1.021,3),0))</f>
        <v/>
      </c>
      <c r="J110" s="21">
        <f>ROUNDDOWN(ROUND(H110*0.06,2),-2)</f>
        <v/>
      </c>
      <c r="K110" s="21">
        <f>ROUNDDOWN(ROUND(H110*0.04,2),-2)</f>
        <v/>
      </c>
      <c r="L110" s="21">
        <f>I110+J110+K110</f>
        <v/>
      </c>
      <c r="M110" s="21">
        <f>B110-L110</f>
        <v/>
      </c>
      <c r="N110" s="21">
        <f>ROUNDDOWN(ROUND(B110*0.2042,2),0)</f>
        <v/>
      </c>
    </row>
    <row r="111">
      <c r="A111" t="inlineStr">
        <is>
          <t>早見表</t>
        </is>
      </c>
      <c r="B111" s="21">
        <f>'3_早見表'!$A$7</f>
        <v/>
      </c>
      <c r="C111" s="22" t="n">
        <v>21</v>
      </c>
      <c r="D111" s="22" t="n">
        <v>1</v>
      </c>
      <c r="E111" s="22" t="n">
        <v>0</v>
      </c>
      <c r="F111" s="21">
        <f>(IF(C111&lt;=20,MAX(800000,400000*C111),8000000+700000*(C111-20))+IF(E111=1,1000000,0))</f>
        <v/>
      </c>
      <c r="G111" s="21">
        <f>IF(AND(D111=3,C111&lt;=5),MAX(0,B111-F111),IF(AND(D111=2,C111&lt;=5,MAX(0,B111-F111)&gt;3000000),1500000+MAX(0,B111-F111)-3000000,MAX(0,B111-F111)/2))</f>
        <v/>
      </c>
      <c r="H111" s="21">
        <f>ROUNDDOWN(G111,-3)</f>
        <v/>
      </c>
      <c r="I111" s="21">
        <f>IF(H111&lt;=0,0,ROUNDDOWN(ROUND((H111*LOOKUP(H111,{0,1950001,3300001,6950001,9000001,18000001,40000001},{0.05,0.1,0.2,0.23,0.33,0.4,0.45})-LOOKUP(H111,{0,1950001,3300001,6950001,9000001,18000001,40000001},{0,97500,427500,636000,1536000,2796000,4796000}))*1.021,3),0))</f>
        <v/>
      </c>
      <c r="J111" s="21">
        <f>ROUNDDOWN(ROUND(H111*0.06,2),-2)</f>
        <v/>
      </c>
      <c r="K111" s="21">
        <f>ROUNDDOWN(ROUND(H111*0.04,2),-2)</f>
        <v/>
      </c>
      <c r="L111" s="21">
        <f>I111+J111+K111</f>
        <v/>
      </c>
      <c r="M111" s="21">
        <f>B111-L111</f>
        <v/>
      </c>
      <c r="N111" s="21">
        <f>ROUNDDOWN(ROUND(B111*0.2042,2),0)</f>
        <v/>
      </c>
    </row>
    <row r="112">
      <c r="A112" t="inlineStr">
        <is>
          <t>早見表</t>
        </is>
      </c>
      <c r="B112" s="21">
        <f>'3_早見表'!$A$7</f>
        <v/>
      </c>
      <c r="C112" s="22" t="n">
        <v>22</v>
      </c>
      <c r="D112" s="22" t="n">
        <v>1</v>
      </c>
      <c r="E112" s="22" t="n">
        <v>0</v>
      </c>
      <c r="F112" s="21">
        <f>(IF(C112&lt;=20,MAX(800000,400000*C112),8000000+700000*(C112-20))+IF(E112=1,1000000,0))</f>
        <v/>
      </c>
      <c r="G112" s="21">
        <f>IF(AND(D112=3,C112&lt;=5),MAX(0,B112-F112),IF(AND(D112=2,C112&lt;=5,MAX(0,B112-F112)&gt;3000000),1500000+MAX(0,B112-F112)-3000000,MAX(0,B112-F112)/2))</f>
        <v/>
      </c>
      <c r="H112" s="21">
        <f>ROUNDDOWN(G112,-3)</f>
        <v/>
      </c>
      <c r="I112" s="21">
        <f>IF(H112&lt;=0,0,ROUNDDOWN(ROUND((H112*LOOKUP(H112,{0,1950001,3300001,6950001,9000001,18000001,40000001},{0.05,0.1,0.2,0.23,0.33,0.4,0.45})-LOOKUP(H112,{0,1950001,3300001,6950001,9000001,18000001,40000001},{0,97500,427500,636000,1536000,2796000,4796000}))*1.021,3),0))</f>
        <v/>
      </c>
      <c r="J112" s="21">
        <f>ROUNDDOWN(ROUND(H112*0.06,2),-2)</f>
        <v/>
      </c>
      <c r="K112" s="21">
        <f>ROUNDDOWN(ROUND(H112*0.04,2),-2)</f>
        <v/>
      </c>
      <c r="L112" s="21">
        <f>I112+J112+K112</f>
        <v/>
      </c>
      <c r="M112" s="21">
        <f>B112-L112</f>
        <v/>
      </c>
      <c r="N112" s="21">
        <f>ROUNDDOWN(ROUND(B112*0.2042,2),0)</f>
        <v/>
      </c>
    </row>
    <row r="113">
      <c r="A113" t="inlineStr">
        <is>
          <t>早見表</t>
        </is>
      </c>
      <c r="B113" s="21">
        <f>'3_早見表'!$A$7</f>
        <v/>
      </c>
      <c r="C113" s="22" t="n">
        <v>25</v>
      </c>
      <c r="D113" s="22" t="n">
        <v>1</v>
      </c>
      <c r="E113" s="22" t="n">
        <v>0</v>
      </c>
      <c r="F113" s="21">
        <f>(IF(C113&lt;=20,MAX(800000,400000*C113),8000000+700000*(C113-20))+IF(E113=1,1000000,0))</f>
        <v/>
      </c>
      <c r="G113" s="21">
        <f>IF(AND(D113=3,C113&lt;=5),MAX(0,B113-F113),IF(AND(D113=2,C113&lt;=5,MAX(0,B113-F113)&gt;3000000),1500000+MAX(0,B113-F113)-3000000,MAX(0,B113-F113)/2))</f>
        <v/>
      </c>
      <c r="H113" s="21">
        <f>ROUNDDOWN(G113,-3)</f>
        <v/>
      </c>
      <c r="I113" s="21">
        <f>IF(H113&lt;=0,0,ROUNDDOWN(ROUND((H113*LOOKUP(H113,{0,1950001,3300001,6950001,9000001,18000001,40000001},{0.05,0.1,0.2,0.23,0.33,0.4,0.45})-LOOKUP(H113,{0,1950001,3300001,6950001,9000001,18000001,40000001},{0,97500,427500,636000,1536000,2796000,4796000}))*1.021,3),0))</f>
        <v/>
      </c>
      <c r="J113" s="21">
        <f>ROUNDDOWN(ROUND(H113*0.06,2),-2)</f>
        <v/>
      </c>
      <c r="K113" s="21">
        <f>ROUNDDOWN(ROUND(H113*0.04,2),-2)</f>
        <v/>
      </c>
      <c r="L113" s="21">
        <f>I113+J113+K113</f>
        <v/>
      </c>
      <c r="M113" s="21">
        <f>B113-L113</f>
        <v/>
      </c>
      <c r="N113" s="21">
        <f>ROUNDDOWN(ROUND(B113*0.2042,2),0)</f>
        <v/>
      </c>
    </row>
    <row r="114">
      <c r="A114" t="inlineStr">
        <is>
          <t>早見表</t>
        </is>
      </c>
      <c r="B114" s="21">
        <f>'3_早見表'!$A$7</f>
        <v/>
      </c>
      <c r="C114" s="22" t="n">
        <v>30</v>
      </c>
      <c r="D114" s="22" t="n">
        <v>1</v>
      </c>
      <c r="E114" s="22" t="n">
        <v>0</v>
      </c>
      <c r="F114" s="21">
        <f>(IF(C114&lt;=20,MAX(800000,400000*C114),8000000+700000*(C114-20))+IF(E114=1,1000000,0))</f>
        <v/>
      </c>
      <c r="G114" s="21">
        <f>IF(AND(D114=3,C114&lt;=5),MAX(0,B114-F114),IF(AND(D114=2,C114&lt;=5,MAX(0,B114-F114)&gt;3000000),1500000+MAX(0,B114-F114)-3000000,MAX(0,B114-F114)/2))</f>
        <v/>
      </c>
      <c r="H114" s="21">
        <f>ROUNDDOWN(G114,-3)</f>
        <v/>
      </c>
      <c r="I114" s="21">
        <f>IF(H114&lt;=0,0,ROUNDDOWN(ROUND((H114*LOOKUP(H114,{0,1950001,3300001,6950001,9000001,18000001,40000001},{0.05,0.1,0.2,0.23,0.33,0.4,0.45})-LOOKUP(H114,{0,1950001,3300001,6950001,9000001,18000001,40000001},{0,97500,427500,636000,1536000,2796000,4796000}))*1.021,3),0))</f>
        <v/>
      </c>
      <c r="J114" s="21">
        <f>ROUNDDOWN(ROUND(H114*0.06,2),-2)</f>
        <v/>
      </c>
      <c r="K114" s="21">
        <f>ROUNDDOWN(ROUND(H114*0.04,2),-2)</f>
        <v/>
      </c>
      <c r="L114" s="21">
        <f>I114+J114+K114</f>
        <v/>
      </c>
      <c r="M114" s="21">
        <f>B114-L114</f>
        <v/>
      </c>
      <c r="N114" s="21">
        <f>ROUNDDOWN(ROUND(B114*0.2042,2),0)</f>
        <v/>
      </c>
    </row>
    <row r="115">
      <c r="A115" t="inlineStr">
        <is>
          <t>早見表</t>
        </is>
      </c>
      <c r="B115" s="21">
        <f>'3_早見表'!$A$7</f>
        <v/>
      </c>
      <c r="C115" s="22" t="n">
        <v>35</v>
      </c>
      <c r="D115" s="22" t="n">
        <v>1</v>
      </c>
      <c r="E115" s="22" t="n">
        <v>0</v>
      </c>
      <c r="F115" s="21">
        <f>(IF(C115&lt;=20,MAX(800000,400000*C115),8000000+700000*(C115-20))+IF(E115=1,1000000,0))</f>
        <v/>
      </c>
      <c r="G115" s="21">
        <f>IF(AND(D115=3,C115&lt;=5),MAX(0,B115-F115),IF(AND(D115=2,C115&lt;=5,MAX(0,B115-F115)&gt;3000000),1500000+MAX(0,B115-F115)-3000000,MAX(0,B115-F115)/2))</f>
        <v/>
      </c>
      <c r="H115" s="21">
        <f>ROUNDDOWN(G115,-3)</f>
        <v/>
      </c>
      <c r="I115" s="21">
        <f>IF(H115&lt;=0,0,ROUNDDOWN(ROUND((H115*LOOKUP(H115,{0,1950001,3300001,6950001,9000001,18000001,40000001},{0.05,0.1,0.2,0.23,0.33,0.4,0.45})-LOOKUP(H115,{0,1950001,3300001,6950001,9000001,18000001,40000001},{0,97500,427500,636000,1536000,2796000,4796000}))*1.021,3),0))</f>
        <v/>
      </c>
      <c r="J115" s="21">
        <f>ROUNDDOWN(ROUND(H115*0.06,2),-2)</f>
        <v/>
      </c>
      <c r="K115" s="21">
        <f>ROUNDDOWN(ROUND(H115*0.04,2),-2)</f>
        <v/>
      </c>
      <c r="L115" s="21">
        <f>I115+J115+K115</f>
        <v/>
      </c>
      <c r="M115" s="21">
        <f>B115-L115</f>
        <v/>
      </c>
      <c r="N115" s="21">
        <f>ROUNDDOWN(ROUND(B115*0.2042,2),0)</f>
        <v/>
      </c>
    </row>
    <row r="116">
      <c r="A116" t="inlineStr">
        <is>
          <t>早見表</t>
        </is>
      </c>
      <c r="B116" s="21">
        <f>'3_早見表'!$A$7</f>
        <v/>
      </c>
      <c r="C116" s="22" t="n">
        <v>38</v>
      </c>
      <c r="D116" s="22" t="n">
        <v>1</v>
      </c>
      <c r="E116" s="22" t="n">
        <v>0</v>
      </c>
      <c r="F116" s="21">
        <f>(IF(C116&lt;=20,MAX(800000,400000*C116),8000000+700000*(C116-20))+IF(E116=1,1000000,0))</f>
        <v/>
      </c>
      <c r="G116" s="21">
        <f>IF(AND(D116=3,C116&lt;=5),MAX(0,B116-F116),IF(AND(D116=2,C116&lt;=5,MAX(0,B116-F116)&gt;3000000),1500000+MAX(0,B116-F116)-3000000,MAX(0,B116-F116)/2))</f>
        <v/>
      </c>
      <c r="H116" s="21">
        <f>ROUNDDOWN(G116,-3)</f>
        <v/>
      </c>
      <c r="I116" s="21">
        <f>IF(H116&lt;=0,0,ROUNDDOWN(ROUND((H116*LOOKUP(H116,{0,1950001,3300001,6950001,9000001,18000001,40000001},{0.05,0.1,0.2,0.23,0.33,0.4,0.45})-LOOKUP(H116,{0,1950001,3300001,6950001,9000001,18000001,40000001},{0,97500,427500,636000,1536000,2796000,4796000}))*1.021,3),0))</f>
        <v/>
      </c>
      <c r="J116" s="21">
        <f>ROUNDDOWN(ROUND(H116*0.06,2),-2)</f>
        <v/>
      </c>
      <c r="K116" s="21">
        <f>ROUNDDOWN(ROUND(H116*0.04,2),-2)</f>
        <v/>
      </c>
      <c r="L116" s="21">
        <f>I116+J116+K116</f>
        <v/>
      </c>
      <c r="M116" s="21">
        <f>B116-L116</f>
        <v/>
      </c>
      <c r="N116" s="21">
        <f>ROUNDDOWN(ROUND(B116*0.2042,2),0)</f>
        <v/>
      </c>
    </row>
    <row r="117">
      <c r="A117" t="inlineStr">
        <is>
          <t>早見表</t>
        </is>
      </c>
      <c r="B117" s="21">
        <f>'3_早見表'!$A$7</f>
        <v/>
      </c>
      <c r="C117" s="22" t="n">
        <v>40</v>
      </c>
      <c r="D117" s="22" t="n">
        <v>1</v>
      </c>
      <c r="E117" s="22" t="n">
        <v>0</v>
      </c>
      <c r="F117" s="21">
        <f>(IF(C117&lt;=20,MAX(800000,400000*C117),8000000+700000*(C117-20))+IF(E117=1,1000000,0))</f>
        <v/>
      </c>
      <c r="G117" s="21">
        <f>IF(AND(D117=3,C117&lt;=5),MAX(0,B117-F117),IF(AND(D117=2,C117&lt;=5,MAX(0,B117-F117)&gt;3000000),1500000+MAX(0,B117-F117)-3000000,MAX(0,B117-F117)/2))</f>
        <v/>
      </c>
      <c r="H117" s="21">
        <f>ROUNDDOWN(G117,-3)</f>
        <v/>
      </c>
      <c r="I117" s="21">
        <f>IF(H117&lt;=0,0,ROUNDDOWN(ROUND((H117*LOOKUP(H117,{0,1950001,3300001,6950001,9000001,18000001,40000001},{0.05,0.1,0.2,0.23,0.33,0.4,0.45})-LOOKUP(H117,{0,1950001,3300001,6950001,9000001,18000001,40000001},{0,97500,427500,636000,1536000,2796000,4796000}))*1.021,3),0))</f>
        <v/>
      </c>
      <c r="J117" s="21">
        <f>ROUNDDOWN(ROUND(H117*0.06,2),-2)</f>
        <v/>
      </c>
      <c r="K117" s="21">
        <f>ROUNDDOWN(ROUND(H117*0.04,2),-2)</f>
        <v/>
      </c>
      <c r="L117" s="21">
        <f>I117+J117+K117</f>
        <v/>
      </c>
      <c r="M117" s="21">
        <f>B117-L117</f>
        <v/>
      </c>
      <c r="N117" s="21">
        <f>ROUNDDOWN(ROUND(B117*0.2042,2),0)</f>
        <v/>
      </c>
    </row>
    <row r="118">
      <c r="A118" t="inlineStr">
        <is>
          <t>早見表</t>
        </is>
      </c>
      <c r="B118" s="21">
        <f>'3_早見表'!$A$8</f>
        <v/>
      </c>
      <c r="C118" s="22" t="n">
        <v>3</v>
      </c>
      <c r="D118" s="22" t="n">
        <v>2</v>
      </c>
      <c r="E118" s="22" t="n">
        <v>0</v>
      </c>
      <c r="F118" s="21">
        <f>(IF(C118&lt;=20,MAX(800000,400000*C118),8000000+700000*(C118-20))+IF(E118=1,1000000,0))</f>
        <v/>
      </c>
      <c r="G118" s="21">
        <f>IF(AND(D118=3,C118&lt;=5),MAX(0,B118-F118),IF(AND(D118=2,C118&lt;=5,MAX(0,B118-F118)&gt;3000000),1500000+MAX(0,B118-F118)-3000000,MAX(0,B118-F118)/2))</f>
        <v/>
      </c>
      <c r="H118" s="21">
        <f>ROUNDDOWN(G118,-3)</f>
        <v/>
      </c>
      <c r="I118" s="21">
        <f>IF(H118&lt;=0,0,ROUNDDOWN(ROUND((H118*LOOKUP(H118,{0,1950001,3300001,6950001,9000001,18000001,40000001},{0.05,0.1,0.2,0.23,0.33,0.4,0.45})-LOOKUP(H118,{0,1950001,3300001,6950001,9000001,18000001,40000001},{0,97500,427500,636000,1536000,2796000,4796000}))*1.021,3),0))</f>
        <v/>
      </c>
      <c r="J118" s="21">
        <f>ROUNDDOWN(ROUND(H118*0.06,2),-2)</f>
        <v/>
      </c>
      <c r="K118" s="21">
        <f>ROUNDDOWN(ROUND(H118*0.04,2),-2)</f>
        <v/>
      </c>
      <c r="L118" s="21">
        <f>I118+J118+K118</f>
        <v/>
      </c>
      <c r="M118" s="21">
        <f>B118-L118</f>
        <v/>
      </c>
      <c r="N118" s="21">
        <f>ROUNDDOWN(ROUND(B118*0.2042,2),0)</f>
        <v/>
      </c>
    </row>
    <row r="119">
      <c r="A119" t="inlineStr">
        <is>
          <t>早見表</t>
        </is>
      </c>
      <c r="B119" s="21">
        <f>'3_早見表'!$A$8</f>
        <v/>
      </c>
      <c r="C119" s="22" t="n">
        <v>5</v>
      </c>
      <c r="D119" s="22" t="n">
        <v>2</v>
      </c>
      <c r="E119" s="22" t="n">
        <v>0</v>
      </c>
      <c r="F119" s="21">
        <f>(IF(C119&lt;=20,MAX(800000,400000*C119),8000000+700000*(C119-20))+IF(E119=1,1000000,0))</f>
        <v/>
      </c>
      <c r="G119" s="21">
        <f>IF(AND(D119=3,C119&lt;=5),MAX(0,B119-F119),IF(AND(D119=2,C119&lt;=5,MAX(0,B119-F119)&gt;3000000),1500000+MAX(0,B119-F119)-3000000,MAX(0,B119-F119)/2))</f>
        <v/>
      </c>
      <c r="H119" s="21">
        <f>ROUNDDOWN(G119,-3)</f>
        <v/>
      </c>
      <c r="I119" s="21">
        <f>IF(H119&lt;=0,0,ROUNDDOWN(ROUND((H119*LOOKUP(H119,{0,1950001,3300001,6950001,9000001,18000001,40000001},{0.05,0.1,0.2,0.23,0.33,0.4,0.45})-LOOKUP(H119,{0,1950001,3300001,6950001,9000001,18000001,40000001},{0,97500,427500,636000,1536000,2796000,4796000}))*1.021,3),0))</f>
        <v/>
      </c>
      <c r="J119" s="21">
        <f>ROUNDDOWN(ROUND(H119*0.06,2),-2)</f>
        <v/>
      </c>
      <c r="K119" s="21">
        <f>ROUNDDOWN(ROUND(H119*0.04,2),-2)</f>
        <v/>
      </c>
      <c r="L119" s="21">
        <f>I119+J119+K119</f>
        <v/>
      </c>
      <c r="M119" s="21">
        <f>B119-L119</f>
        <v/>
      </c>
      <c r="N119" s="21">
        <f>ROUNDDOWN(ROUND(B119*0.2042,2),0)</f>
        <v/>
      </c>
    </row>
    <row r="120">
      <c r="A120" t="inlineStr">
        <is>
          <t>早見表</t>
        </is>
      </c>
      <c r="B120" s="21">
        <f>'3_早見表'!$A$8</f>
        <v/>
      </c>
      <c r="C120" s="22" t="n">
        <v>6</v>
      </c>
      <c r="D120" s="22" t="n">
        <v>1</v>
      </c>
      <c r="E120" s="22" t="n">
        <v>0</v>
      </c>
      <c r="F120" s="21">
        <f>(IF(C120&lt;=20,MAX(800000,400000*C120),8000000+700000*(C120-20))+IF(E120=1,1000000,0))</f>
        <v/>
      </c>
      <c r="G120" s="21">
        <f>IF(AND(D120=3,C120&lt;=5),MAX(0,B120-F120),IF(AND(D120=2,C120&lt;=5,MAX(0,B120-F120)&gt;3000000),1500000+MAX(0,B120-F120)-3000000,MAX(0,B120-F120)/2))</f>
        <v/>
      </c>
      <c r="H120" s="21">
        <f>ROUNDDOWN(G120,-3)</f>
        <v/>
      </c>
      <c r="I120" s="21">
        <f>IF(H120&lt;=0,0,ROUNDDOWN(ROUND((H120*LOOKUP(H120,{0,1950001,3300001,6950001,9000001,18000001,40000001},{0.05,0.1,0.2,0.23,0.33,0.4,0.45})-LOOKUP(H120,{0,1950001,3300001,6950001,9000001,18000001,40000001},{0,97500,427500,636000,1536000,2796000,4796000}))*1.021,3),0))</f>
        <v/>
      </c>
      <c r="J120" s="21">
        <f>ROUNDDOWN(ROUND(H120*0.06,2),-2)</f>
        <v/>
      </c>
      <c r="K120" s="21">
        <f>ROUNDDOWN(ROUND(H120*0.04,2),-2)</f>
        <v/>
      </c>
      <c r="L120" s="21">
        <f>I120+J120+K120</f>
        <v/>
      </c>
      <c r="M120" s="21">
        <f>B120-L120</f>
        <v/>
      </c>
      <c r="N120" s="21">
        <f>ROUNDDOWN(ROUND(B120*0.2042,2),0)</f>
        <v/>
      </c>
    </row>
    <row r="121">
      <c r="A121" t="inlineStr">
        <is>
          <t>早見表</t>
        </is>
      </c>
      <c r="B121" s="21">
        <f>'3_早見表'!$A$8</f>
        <v/>
      </c>
      <c r="C121" s="22" t="n">
        <v>10</v>
      </c>
      <c r="D121" s="22" t="n">
        <v>1</v>
      </c>
      <c r="E121" s="22" t="n">
        <v>0</v>
      </c>
      <c r="F121" s="21">
        <f>(IF(C121&lt;=20,MAX(800000,400000*C121),8000000+700000*(C121-20))+IF(E121=1,1000000,0))</f>
        <v/>
      </c>
      <c r="G121" s="21">
        <f>IF(AND(D121=3,C121&lt;=5),MAX(0,B121-F121),IF(AND(D121=2,C121&lt;=5,MAX(0,B121-F121)&gt;3000000),1500000+MAX(0,B121-F121)-3000000,MAX(0,B121-F121)/2))</f>
        <v/>
      </c>
      <c r="H121" s="21">
        <f>ROUNDDOWN(G121,-3)</f>
        <v/>
      </c>
      <c r="I121" s="21">
        <f>IF(H121&lt;=0,0,ROUNDDOWN(ROUND((H121*LOOKUP(H121,{0,1950001,3300001,6950001,9000001,18000001,40000001},{0.05,0.1,0.2,0.23,0.33,0.4,0.45})-LOOKUP(H121,{0,1950001,3300001,6950001,9000001,18000001,40000001},{0,97500,427500,636000,1536000,2796000,4796000}))*1.021,3),0))</f>
        <v/>
      </c>
      <c r="J121" s="21">
        <f>ROUNDDOWN(ROUND(H121*0.06,2),-2)</f>
        <v/>
      </c>
      <c r="K121" s="21">
        <f>ROUNDDOWN(ROUND(H121*0.04,2),-2)</f>
        <v/>
      </c>
      <c r="L121" s="21">
        <f>I121+J121+K121</f>
        <v/>
      </c>
      <c r="M121" s="21">
        <f>B121-L121</f>
        <v/>
      </c>
      <c r="N121" s="21">
        <f>ROUNDDOWN(ROUND(B121*0.2042,2),0)</f>
        <v/>
      </c>
    </row>
    <row r="122">
      <c r="A122" t="inlineStr">
        <is>
          <t>早見表</t>
        </is>
      </c>
      <c r="B122" s="21">
        <f>'3_早見表'!$A$8</f>
        <v/>
      </c>
      <c r="C122" s="22" t="n">
        <v>15</v>
      </c>
      <c r="D122" s="22" t="n">
        <v>1</v>
      </c>
      <c r="E122" s="22" t="n">
        <v>0</v>
      </c>
      <c r="F122" s="21">
        <f>(IF(C122&lt;=20,MAX(800000,400000*C122),8000000+700000*(C122-20))+IF(E122=1,1000000,0))</f>
        <v/>
      </c>
      <c r="G122" s="21">
        <f>IF(AND(D122=3,C122&lt;=5),MAX(0,B122-F122),IF(AND(D122=2,C122&lt;=5,MAX(0,B122-F122)&gt;3000000),1500000+MAX(0,B122-F122)-3000000,MAX(0,B122-F122)/2))</f>
        <v/>
      </c>
      <c r="H122" s="21">
        <f>ROUNDDOWN(G122,-3)</f>
        <v/>
      </c>
      <c r="I122" s="21">
        <f>IF(H122&lt;=0,0,ROUNDDOWN(ROUND((H122*LOOKUP(H122,{0,1950001,3300001,6950001,9000001,18000001,40000001},{0.05,0.1,0.2,0.23,0.33,0.4,0.45})-LOOKUP(H122,{0,1950001,3300001,6950001,9000001,18000001,40000001},{0,97500,427500,636000,1536000,2796000,4796000}))*1.021,3),0))</f>
        <v/>
      </c>
      <c r="J122" s="21">
        <f>ROUNDDOWN(ROUND(H122*0.06,2),-2)</f>
        <v/>
      </c>
      <c r="K122" s="21">
        <f>ROUNDDOWN(ROUND(H122*0.04,2),-2)</f>
        <v/>
      </c>
      <c r="L122" s="21">
        <f>I122+J122+K122</f>
        <v/>
      </c>
      <c r="M122" s="21">
        <f>B122-L122</f>
        <v/>
      </c>
      <c r="N122" s="21">
        <f>ROUNDDOWN(ROUND(B122*0.2042,2),0)</f>
        <v/>
      </c>
    </row>
    <row r="123">
      <c r="A123" t="inlineStr">
        <is>
          <t>早見表</t>
        </is>
      </c>
      <c r="B123" s="21">
        <f>'3_早見表'!$A$8</f>
        <v/>
      </c>
      <c r="C123" s="22" t="n">
        <v>19</v>
      </c>
      <c r="D123" s="22" t="n">
        <v>1</v>
      </c>
      <c r="E123" s="22" t="n">
        <v>0</v>
      </c>
      <c r="F123" s="21">
        <f>(IF(C123&lt;=20,MAX(800000,400000*C123),8000000+700000*(C123-20))+IF(E123=1,1000000,0))</f>
        <v/>
      </c>
      <c r="G123" s="21">
        <f>IF(AND(D123=3,C123&lt;=5),MAX(0,B123-F123),IF(AND(D123=2,C123&lt;=5,MAX(0,B123-F123)&gt;3000000),1500000+MAX(0,B123-F123)-3000000,MAX(0,B123-F123)/2))</f>
        <v/>
      </c>
      <c r="H123" s="21">
        <f>ROUNDDOWN(G123,-3)</f>
        <v/>
      </c>
      <c r="I123" s="21">
        <f>IF(H123&lt;=0,0,ROUNDDOWN(ROUND((H123*LOOKUP(H123,{0,1950001,3300001,6950001,9000001,18000001,40000001},{0.05,0.1,0.2,0.23,0.33,0.4,0.45})-LOOKUP(H123,{0,1950001,3300001,6950001,9000001,18000001,40000001},{0,97500,427500,636000,1536000,2796000,4796000}))*1.021,3),0))</f>
        <v/>
      </c>
      <c r="J123" s="21">
        <f>ROUNDDOWN(ROUND(H123*0.06,2),-2)</f>
        <v/>
      </c>
      <c r="K123" s="21">
        <f>ROUNDDOWN(ROUND(H123*0.04,2),-2)</f>
        <v/>
      </c>
      <c r="L123" s="21">
        <f>I123+J123+K123</f>
        <v/>
      </c>
      <c r="M123" s="21">
        <f>B123-L123</f>
        <v/>
      </c>
      <c r="N123" s="21">
        <f>ROUNDDOWN(ROUND(B123*0.2042,2),0)</f>
        <v/>
      </c>
    </row>
    <row r="124">
      <c r="A124" t="inlineStr">
        <is>
          <t>早見表</t>
        </is>
      </c>
      <c r="B124" s="21">
        <f>'3_早見表'!$A$8</f>
        <v/>
      </c>
      <c r="C124" s="22" t="n">
        <v>20</v>
      </c>
      <c r="D124" s="22" t="n">
        <v>1</v>
      </c>
      <c r="E124" s="22" t="n">
        <v>0</v>
      </c>
      <c r="F124" s="21">
        <f>(IF(C124&lt;=20,MAX(800000,400000*C124),8000000+700000*(C124-20))+IF(E124=1,1000000,0))</f>
        <v/>
      </c>
      <c r="G124" s="21">
        <f>IF(AND(D124=3,C124&lt;=5),MAX(0,B124-F124),IF(AND(D124=2,C124&lt;=5,MAX(0,B124-F124)&gt;3000000),1500000+MAX(0,B124-F124)-3000000,MAX(0,B124-F124)/2))</f>
        <v/>
      </c>
      <c r="H124" s="21">
        <f>ROUNDDOWN(G124,-3)</f>
        <v/>
      </c>
      <c r="I124" s="21">
        <f>IF(H124&lt;=0,0,ROUNDDOWN(ROUND((H124*LOOKUP(H124,{0,1950001,3300001,6950001,9000001,18000001,40000001},{0.05,0.1,0.2,0.23,0.33,0.4,0.45})-LOOKUP(H124,{0,1950001,3300001,6950001,9000001,18000001,40000001},{0,97500,427500,636000,1536000,2796000,4796000}))*1.021,3),0))</f>
        <v/>
      </c>
      <c r="J124" s="21">
        <f>ROUNDDOWN(ROUND(H124*0.06,2),-2)</f>
        <v/>
      </c>
      <c r="K124" s="21">
        <f>ROUNDDOWN(ROUND(H124*0.04,2),-2)</f>
        <v/>
      </c>
      <c r="L124" s="21">
        <f>I124+J124+K124</f>
        <v/>
      </c>
      <c r="M124" s="21">
        <f>B124-L124</f>
        <v/>
      </c>
      <c r="N124" s="21">
        <f>ROUNDDOWN(ROUND(B124*0.2042,2),0)</f>
        <v/>
      </c>
    </row>
    <row r="125">
      <c r="A125" t="inlineStr">
        <is>
          <t>早見表</t>
        </is>
      </c>
      <c r="B125" s="21">
        <f>'3_早見表'!$A$8</f>
        <v/>
      </c>
      <c r="C125" s="22" t="n">
        <v>21</v>
      </c>
      <c r="D125" s="22" t="n">
        <v>1</v>
      </c>
      <c r="E125" s="22" t="n">
        <v>0</v>
      </c>
      <c r="F125" s="21">
        <f>(IF(C125&lt;=20,MAX(800000,400000*C125),8000000+700000*(C125-20))+IF(E125=1,1000000,0))</f>
        <v/>
      </c>
      <c r="G125" s="21">
        <f>IF(AND(D125=3,C125&lt;=5),MAX(0,B125-F125),IF(AND(D125=2,C125&lt;=5,MAX(0,B125-F125)&gt;3000000),1500000+MAX(0,B125-F125)-3000000,MAX(0,B125-F125)/2))</f>
        <v/>
      </c>
      <c r="H125" s="21">
        <f>ROUNDDOWN(G125,-3)</f>
        <v/>
      </c>
      <c r="I125" s="21">
        <f>IF(H125&lt;=0,0,ROUNDDOWN(ROUND((H125*LOOKUP(H125,{0,1950001,3300001,6950001,9000001,18000001,40000001},{0.05,0.1,0.2,0.23,0.33,0.4,0.45})-LOOKUP(H125,{0,1950001,3300001,6950001,9000001,18000001,40000001},{0,97500,427500,636000,1536000,2796000,4796000}))*1.021,3),0))</f>
        <v/>
      </c>
      <c r="J125" s="21">
        <f>ROUNDDOWN(ROUND(H125*0.06,2),-2)</f>
        <v/>
      </c>
      <c r="K125" s="21">
        <f>ROUNDDOWN(ROUND(H125*0.04,2),-2)</f>
        <v/>
      </c>
      <c r="L125" s="21">
        <f>I125+J125+K125</f>
        <v/>
      </c>
      <c r="M125" s="21">
        <f>B125-L125</f>
        <v/>
      </c>
      <c r="N125" s="21">
        <f>ROUNDDOWN(ROUND(B125*0.2042,2),0)</f>
        <v/>
      </c>
    </row>
    <row r="126">
      <c r="A126" t="inlineStr">
        <is>
          <t>早見表</t>
        </is>
      </c>
      <c r="B126" s="21">
        <f>'3_早見表'!$A$8</f>
        <v/>
      </c>
      <c r="C126" s="22" t="n">
        <v>22</v>
      </c>
      <c r="D126" s="22" t="n">
        <v>1</v>
      </c>
      <c r="E126" s="22" t="n">
        <v>0</v>
      </c>
      <c r="F126" s="21">
        <f>(IF(C126&lt;=20,MAX(800000,400000*C126),8000000+700000*(C126-20))+IF(E126=1,1000000,0))</f>
        <v/>
      </c>
      <c r="G126" s="21">
        <f>IF(AND(D126=3,C126&lt;=5),MAX(0,B126-F126),IF(AND(D126=2,C126&lt;=5,MAX(0,B126-F126)&gt;3000000),1500000+MAX(0,B126-F126)-3000000,MAX(0,B126-F126)/2))</f>
        <v/>
      </c>
      <c r="H126" s="21">
        <f>ROUNDDOWN(G126,-3)</f>
        <v/>
      </c>
      <c r="I126" s="21">
        <f>IF(H126&lt;=0,0,ROUNDDOWN(ROUND((H126*LOOKUP(H126,{0,1950001,3300001,6950001,9000001,18000001,40000001},{0.05,0.1,0.2,0.23,0.33,0.4,0.45})-LOOKUP(H126,{0,1950001,3300001,6950001,9000001,18000001,40000001},{0,97500,427500,636000,1536000,2796000,4796000}))*1.021,3),0))</f>
        <v/>
      </c>
      <c r="J126" s="21">
        <f>ROUNDDOWN(ROUND(H126*0.06,2),-2)</f>
        <v/>
      </c>
      <c r="K126" s="21">
        <f>ROUNDDOWN(ROUND(H126*0.04,2),-2)</f>
        <v/>
      </c>
      <c r="L126" s="21">
        <f>I126+J126+K126</f>
        <v/>
      </c>
      <c r="M126" s="21">
        <f>B126-L126</f>
        <v/>
      </c>
      <c r="N126" s="21">
        <f>ROUNDDOWN(ROUND(B126*0.2042,2),0)</f>
        <v/>
      </c>
    </row>
    <row r="127">
      <c r="A127" t="inlineStr">
        <is>
          <t>早見表</t>
        </is>
      </c>
      <c r="B127" s="21">
        <f>'3_早見表'!$A$8</f>
        <v/>
      </c>
      <c r="C127" s="22" t="n">
        <v>25</v>
      </c>
      <c r="D127" s="22" t="n">
        <v>1</v>
      </c>
      <c r="E127" s="22" t="n">
        <v>0</v>
      </c>
      <c r="F127" s="21">
        <f>(IF(C127&lt;=20,MAX(800000,400000*C127),8000000+700000*(C127-20))+IF(E127=1,1000000,0))</f>
        <v/>
      </c>
      <c r="G127" s="21">
        <f>IF(AND(D127=3,C127&lt;=5),MAX(0,B127-F127),IF(AND(D127=2,C127&lt;=5,MAX(0,B127-F127)&gt;3000000),1500000+MAX(0,B127-F127)-3000000,MAX(0,B127-F127)/2))</f>
        <v/>
      </c>
      <c r="H127" s="21">
        <f>ROUNDDOWN(G127,-3)</f>
        <v/>
      </c>
      <c r="I127" s="21">
        <f>IF(H127&lt;=0,0,ROUNDDOWN(ROUND((H127*LOOKUP(H127,{0,1950001,3300001,6950001,9000001,18000001,40000001},{0.05,0.1,0.2,0.23,0.33,0.4,0.45})-LOOKUP(H127,{0,1950001,3300001,6950001,9000001,18000001,40000001},{0,97500,427500,636000,1536000,2796000,4796000}))*1.021,3),0))</f>
        <v/>
      </c>
      <c r="J127" s="21">
        <f>ROUNDDOWN(ROUND(H127*0.06,2),-2)</f>
        <v/>
      </c>
      <c r="K127" s="21">
        <f>ROUNDDOWN(ROUND(H127*0.04,2),-2)</f>
        <v/>
      </c>
      <c r="L127" s="21">
        <f>I127+J127+K127</f>
        <v/>
      </c>
      <c r="M127" s="21">
        <f>B127-L127</f>
        <v/>
      </c>
      <c r="N127" s="21">
        <f>ROUNDDOWN(ROUND(B127*0.2042,2),0)</f>
        <v/>
      </c>
    </row>
    <row r="128">
      <c r="A128" t="inlineStr">
        <is>
          <t>早見表</t>
        </is>
      </c>
      <c r="B128" s="21">
        <f>'3_早見表'!$A$8</f>
        <v/>
      </c>
      <c r="C128" s="22" t="n">
        <v>30</v>
      </c>
      <c r="D128" s="22" t="n">
        <v>1</v>
      </c>
      <c r="E128" s="22" t="n">
        <v>0</v>
      </c>
      <c r="F128" s="21">
        <f>(IF(C128&lt;=20,MAX(800000,400000*C128),8000000+700000*(C128-20))+IF(E128=1,1000000,0))</f>
        <v/>
      </c>
      <c r="G128" s="21">
        <f>IF(AND(D128=3,C128&lt;=5),MAX(0,B128-F128),IF(AND(D128=2,C128&lt;=5,MAX(0,B128-F128)&gt;3000000),1500000+MAX(0,B128-F128)-3000000,MAX(0,B128-F128)/2))</f>
        <v/>
      </c>
      <c r="H128" s="21">
        <f>ROUNDDOWN(G128,-3)</f>
        <v/>
      </c>
      <c r="I128" s="21">
        <f>IF(H128&lt;=0,0,ROUNDDOWN(ROUND((H128*LOOKUP(H128,{0,1950001,3300001,6950001,9000001,18000001,40000001},{0.05,0.1,0.2,0.23,0.33,0.4,0.45})-LOOKUP(H128,{0,1950001,3300001,6950001,9000001,18000001,40000001},{0,97500,427500,636000,1536000,2796000,4796000}))*1.021,3),0))</f>
        <v/>
      </c>
      <c r="J128" s="21">
        <f>ROUNDDOWN(ROUND(H128*0.06,2),-2)</f>
        <v/>
      </c>
      <c r="K128" s="21">
        <f>ROUNDDOWN(ROUND(H128*0.04,2),-2)</f>
        <v/>
      </c>
      <c r="L128" s="21">
        <f>I128+J128+K128</f>
        <v/>
      </c>
      <c r="M128" s="21">
        <f>B128-L128</f>
        <v/>
      </c>
      <c r="N128" s="21">
        <f>ROUNDDOWN(ROUND(B128*0.2042,2),0)</f>
        <v/>
      </c>
    </row>
    <row r="129">
      <c r="A129" t="inlineStr">
        <is>
          <t>早見表</t>
        </is>
      </c>
      <c r="B129" s="21">
        <f>'3_早見表'!$A$8</f>
        <v/>
      </c>
      <c r="C129" s="22" t="n">
        <v>35</v>
      </c>
      <c r="D129" s="22" t="n">
        <v>1</v>
      </c>
      <c r="E129" s="22" t="n">
        <v>0</v>
      </c>
      <c r="F129" s="21">
        <f>(IF(C129&lt;=20,MAX(800000,400000*C129),8000000+700000*(C129-20))+IF(E129=1,1000000,0))</f>
        <v/>
      </c>
      <c r="G129" s="21">
        <f>IF(AND(D129=3,C129&lt;=5),MAX(0,B129-F129),IF(AND(D129=2,C129&lt;=5,MAX(0,B129-F129)&gt;3000000),1500000+MAX(0,B129-F129)-3000000,MAX(0,B129-F129)/2))</f>
        <v/>
      </c>
      <c r="H129" s="21">
        <f>ROUNDDOWN(G129,-3)</f>
        <v/>
      </c>
      <c r="I129" s="21">
        <f>IF(H129&lt;=0,0,ROUNDDOWN(ROUND((H129*LOOKUP(H129,{0,1950001,3300001,6950001,9000001,18000001,40000001},{0.05,0.1,0.2,0.23,0.33,0.4,0.45})-LOOKUP(H129,{0,1950001,3300001,6950001,9000001,18000001,40000001},{0,97500,427500,636000,1536000,2796000,4796000}))*1.021,3),0))</f>
        <v/>
      </c>
      <c r="J129" s="21">
        <f>ROUNDDOWN(ROUND(H129*0.06,2),-2)</f>
        <v/>
      </c>
      <c r="K129" s="21">
        <f>ROUNDDOWN(ROUND(H129*0.04,2),-2)</f>
        <v/>
      </c>
      <c r="L129" s="21">
        <f>I129+J129+K129</f>
        <v/>
      </c>
      <c r="M129" s="21">
        <f>B129-L129</f>
        <v/>
      </c>
      <c r="N129" s="21">
        <f>ROUNDDOWN(ROUND(B129*0.2042,2),0)</f>
        <v/>
      </c>
    </row>
    <row r="130">
      <c r="A130" t="inlineStr">
        <is>
          <t>早見表</t>
        </is>
      </c>
      <c r="B130" s="21">
        <f>'3_早見表'!$A$8</f>
        <v/>
      </c>
      <c r="C130" s="22" t="n">
        <v>38</v>
      </c>
      <c r="D130" s="22" t="n">
        <v>1</v>
      </c>
      <c r="E130" s="22" t="n">
        <v>0</v>
      </c>
      <c r="F130" s="21">
        <f>(IF(C130&lt;=20,MAX(800000,400000*C130),8000000+700000*(C130-20))+IF(E130=1,1000000,0))</f>
        <v/>
      </c>
      <c r="G130" s="21">
        <f>IF(AND(D130=3,C130&lt;=5),MAX(0,B130-F130),IF(AND(D130=2,C130&lt;=5,MAX(0,B130-F130)&gt;3000000),1500000+MAX(0,B130-F130)-3000000,MAX(0,B130-F130)/2))</f>
        <v/>
      </c>
      <c r="H130" s="21">
        <f>ROUNDDOWN(G130,-3)</f>
        <v/>
      </c>
      <c r="I130" s="21">
        <f>IF(H130&lt;=0,0,ROUNDDOWN(ROUND((H130*LOOKUP(H130,{0,1950001,3300001,6950001,9000001,18000001,40000001},{0.05,0.1,0.2,0.23,0.33,0.4,0.45})-LOOKUP(H130,{0,1950001,3300001,6950001,9000001,18000001,40000001},{0,97500,427500,636000,1536000,2796000,4796000}))*1.021,3),0))</f>
        <v/>
      </c>
      <c r="J130" s="21">
        <f>ROUNDDOWN(ROUND(H130*0.06,2),-2)</f>
        <v/>
      </c>
      <c r="K130" s="21">
        <f>ROUNDDOWN(ROUND(H130*0.04,2),-2)</f>
        <v/>
      </c>
      <c r="L130" s="21">
        <f>I130+J130+K130</f>
        <v/>
      </c>
      <c r="M130" s="21">
        <f>B130-L130</f>
        <v/>
      </c>
      <c r="N130" s="21">
        <f>ROUNDDOWN(ROUND(B130*0.2042,2),0)</f>
        <v/>
      </c>
    </row>
    <row r="131">
      <c r="A131" t="inlineStr">
        <is>
          <t>早見表</t>
        </is>
      </c>
      <c r="B131" s="21">
        <f>'3_早見表'!$A$8</f>
        <v/>
      </c>
      <c r="C131" s="22" t="n">
        <v>40</v>
      </c>
      <c r="D131" s="22" t="n">
        <v>1</v>
      </c>
      <c r="E131" s="22" t="n">
        <v>0</v>
      </c>
      <c r="F131" s="21">
        <f>(IF(C131&lt;=20,MAX(800000,400000*C131),8000000+700000*(C131-20))+IF(E131=1,1000000,0))</f>
        <v/>
      </c>
      <c r="G131" s="21">
        <f>IF(AND(D131=3,C131&lt;=5),MAX(0,B131-F131),IF(AND(D131=2,C131&lt;=5,MAX(0,B131-F131)&gt;3000000),1500000+MAX(0,B131-F131)-3000000,MAX(0,B131-F131)/2))</f>
        <v/>
      </c>
      <c r="H131" s="21">
        <f>ROUNDDOWN(G131,-3)</f>
        <v/>
      </c>
      <c r="I131" s="21">
        <f>IF(H131&lt;=0,0,ROUNDDOWN(ROUND((H131*LOOKUP(H131,{0,1950001,3300001,6950001,9000001,18000001,40000001},{0.05,0.1,0.2,0.23,0.33,0.4,0.45})-LOOKUP(H131,{0,1950001,3300001,6950001,9000001,18000001,40000001},{0,97500,427500,636000,1536000,2796000,4796000}))*1.021,3),0))</f>
        <v/>
      </c>
      <c r="J131" s="21">
        <f>ROUNDDOWN(ROUND(H131*0.06,2),-2)</f>
        <v/>
      </c>
      <c r="K131" s="21">
        <f>ROUNDDOWN(ROUND(H131*0.04,2),-2)</f>
        <v/>
      </c>
      <c r="L131" s="21">
        <f>I131+J131+K131</f>
        <v/>
      </c>
      <c r="M131" s="21">
        <f>B131-L131</f>
        <v/>
      </c>
      <c r="N131" s="21">
        <f>ROUNDDOWN(ROUND(B131*0.2042,2),0)</f>
        <v/>
      </c>
    </row>
    <row r="132">
      <c r="A132" t="inlineStr">
        <is>
          <t>早見表</t>
        </is>
      </c>
      <c r="B132" s="21">
        <f>'3_早見表'!$A$9</f>
        <v/>
      </c>
      <c r="C132" s="22" t="n">
        <v>3</v>
      </c>
      <c r="D132" s="22" t="n">
        <v>2</v>
      </c>
      <c r="E132" s="22" t="n">
        <v>0</v>
      </c>
      <c r="F132" s="21">
        <f>(IF(C132&lt;=20,MAX(800000,400000*C132),8000000+700000*(C132-20))+IF(E132=1,1000000,0))</f>
        <v/>
      </c>
      <c r="G132" s="21">
        <f>IF(AND(D132=3,C132&lt;=5),MAX(0,B132-F132),IF(AND(D132=2,C132&lt;=5,MAX(0,B132-F132)&gt;3000000),1500000+MAX(0,B132-F132)-3000000,MAX(0,B132-F132)/2))</f>
        <v/>
      </c>
      <c r="H132" s="21">
        <f>ROUNDDOWN(G132,-3)</f>
        <v/>
      </c>
      <c r="I132" s="21">
        <f>IF(H132&lt;=0,0,ROUNDDOWN(ROUND((H132*LOOKUP(H132,{0,1950001,3300001,6950001,9000001,18000001,40000001},{0.05,0.1,0.2,0.23,0.33,0.4,0.45})-LOOKUP(H132,{0,1950001,3300001,6950001,9000001,18000001,40000001},{0,97500,427500,636000,1536000,2796000,4796000}))*1.021,3),0))</f>
        <v/>
      </c>
      <c r="J132" s="21">
        <f>ROUNDDOWN(ROUND(H132*0.06,2),-2)</f>
        <v/>
      </c>
      <c r="K132" s="21">
        <f>ROUNDDOWN(ROUND(H132*0.04,2),-2)</f>
        <v/>
      </c>
      <c r="L132" s="21">
        <f>I132+J132+K132</f>
        <v/>
      </c>
      <c r="M132" s="21">
        <f>B132-L132</f>
        <v/>
      </c>
      <c r="N132" s="21">
        <f>ROUNDDOWN(ROUND(B132*0.2042,2),0)</f>
        <v/>
      </c>
    </row>
    <row r="133">
      <c r="A133" t="inlineStr">
        <is>
          <t>早見表</t>
        </is>
      </c>
      <c r="B133" s="21">
        <f>'3_早見表'!$A$9</f>
        <v/>
      </c>
      <c r="C133" s="22" t="n">
        <v>5</v>
      </c>
      <c r="D133" s="22" t="n">
        <v>2</v>
      </c>
      <c r="E133" s="22" t="n">
        <v>0</v>
      </c>
      <c r="F133" s="21">
        <f>(IF(C133&lt;=20,MAX(800000,400000*C133),8000000+700000*(C133-20))+IF(E133=1,1000000,0))</f>
        <v/>
      </c>
      <c r="G133" s="21">
        <f>IF(AND(D133=3,C133&lt;=5),MAX(0,B133-F133),IF(AND(D133=2,C133&lt;=5,MAX(0,B133-F133)&gt;3000000),1500000+MAX(0,B133-F133)-3000000,MAX(0,B133-F133)/2))</f>
        <v/>
      </c>
      <c r="H133" s="21">
        <f>ROUNDDOWN(G133,-3)</f>
        <v/>
      </c>
      <c r="I133" s="21">
        <f>IF(H133&lt;=0,0,ROUNDDOWN(ROUND((H133*LOOKUP(H133,{0,1950001,3300001,6950001,9000001,18000001,40000001},{0.05,0.1,0.2,0.23,0.33,0.4,0.45})-LOOKUP(H133,{0,1950001,3300001,6950001,9000001,18000001,40000001},{0,97500,427500,636000,1536000,2796000,4796000}))*1.021,3),0))</f>
        <v/>
      </c>
      <c r="J133" s="21">
        <f>ROUNDDOWN(ROUND(H133*0.06,2),-2)</f>
        <v/>
      </c>
      <c r="K133" s="21">
        <f>ROUNDDOWN(ROUND(H133*0.04,2),-2)</f>
        <v/>
      </c>
      <c r="L133" s="21">
        <f>I133+J133+K133</f>
        <v/>
      </c>
      <c r="M133" s="21">
        <f>B133-L133</f>
        <v/>
      </c>
      <c r="N133" s="21">
        <f>ROUNDDOWN(ROUND(B133*0.2042,2),0)</f>
        <v/>
      </c>
    </row>
    <row r="134">
      <c r="A134" t="inlineStr">
        <is>
          <t>早見表</t>
        </is>
      </c>
      <c r="B134" s="21">
        <f>'3_早見表'!$A$9</f>
        <v/>
      </c>
      <c r="C134" s="22" t="n">
        <v>6</v>
      </c>
      <c r="D134" s="22" t="n">
        <v>1</v>
      </c>
      <c r="E134" s="22" t="n">
        <v>0</v>
      </c>
      <c r="F134" s="21">
        <f>(IF(C134&lt;=20,MAX(800000,400000*C134),8000000+700000*(C134-20))+IF(E134=1,1000000,0))</f>
        <v/>
      </c>
      <c r="G134" s="21">
        <f>IF(AND(D134=3,C134&lt;=5),MAX(0,B134-F134),IF(AND(D134=2,C134&lt;=5,MAX(0,B134-F134)&gt;3000000),1500000+MAX(0,B134-F134)-3000000,MAX(0,B134-F134)/2))</f>
        <v/>
      </c>
      <c r="H134" s="21">
        <f>ROUNDDOWN(G134,-3)</f>
        <v/>
      </c>
      <c r="I134" s="21">
        <f>IF(H134&lt;=0,0,ROUNDDOWN(ROUND((H134*LOOKUP(H134,{0,1950001,3300001,6950001,9000001,18000001,40000001},{0.05,0.1,0.2,0.23,0.33,0.4,0.45})-LOOKUP(H134,{0,1950001,3300001,6950001,9000001,18000001,40000001},{0,97500,427500,636000,1536000,2796000,4796000}))*1.021,3),0))</f>
        <v/>
      </c>
      <c r="J134" s="21">
        <f>ROUNDDOWN(ROUND(H134*0.06,2),-2)</f>
        <v/>
      </c>
      <c r="K134" s="21">
        <f>ROUNDDOWN(ROUND(H134*0.04,2),-2)</f>
        <v/>
      </c>
      <c r="L134" s="21">
        <f>I134+J134+K134</f>
        <v/>
      </c>
      <c r="M134" s="21">
        <f>B134-L134</f>
        <v/>
      </c>
      <c r="N134" s="21">
        <f>ROUNDDOWN(ROUND(B134*0.2042,2),0)</f>
        <v/>
      </c>
    </row>
    <row r="135">
      <c r="A135" t="inlineStr">
        <is>
          <t>早見表</t>
        </is>
      </c>
      <c r="B135" s="21">
        <f>'3_早見表'!$A$9</f>
        <v/>
      </c>
      <c r="C135" s="22" t="n">
        <v>10</v>
      </c>
      <c r="D135" s="22" t="n">
        <v>1</v>
      </c>
      <c r="E135" s="22" t="n">
        <v>0</v>
      </c>
      <c r="F135" s="21">
        <f>(IF(C135&lt;=20,MAX(800000,400000*C135),8000000+700000*(C135-20))+IF(E135=1,1000000,0))</f>
        <v/>
      </c>
      <c r="G135" s="21">
        <f>IF(AND(D135=3,C135&lt;=5),MAX(0,B135-F135),IF(AND(D135=2,C135&lt;=5,MAX(0,B135-F135)&gt;3000000),1500000+MAX(0,B135-F135)-3000000,MAX(0,B135-F135)/2))</f>
        <v/>
      </c>
      <c r="H135" s="21">
        <f>ROUNDDOWN(G135,-3)</f>
        <v/>
      </c>
      <c r="I135" s="21">
        <f>IF(H135&lt;=0,0,ROUNDDOWN(ROUND((H135*LOOKUP(H135,{0,1950001,3300001,6950001,9000001,18000001,40000001},{0.05,0.1,0.2,0.23,0.33,0.4,0.45})-LOOKUP(H135,{0,1950001,3300001,6950001,9000001,18000001,40000001},{0,97500,427500,636000,1536000,2796000,4796000}))*1.021,3),0))</f>
        <v/>
      </c>
      <c r="J135" s="21">
        <f>ROUNDDOWN(ROUND(H135*0.06,2),-2)</f>
        <v/>
      </c>
      <c r="K135" s="21">
        <f>ROUNDDOWN(ROUND(H135*0.04,2),-2)</f>
        <v/>
      </c>
      <c r="L135" s="21">
        <f>I135+J135+K135</f>
        <v/>
      </c>
      <c r="M135" s="21">
        <f>B135-L135</f>
        <v/>
      </c>
      <c r="N135" s="21">
        <f>ROUNDDOWN(ROUND(B135*0.2042,2),0)</f>
        <v/>
      </c>
    </row>
    <row r="136">
      <c r="A136" t="inlineStr">
        <is>
          <t>早見表</t>
        </is>
      </c>
      <c r="B136" s="21">
        <f>'3_早見表'!$A$9</f>
        <v/>
      </c>
      <c r="C136" s="22" t="n">
        <v>15</v>
      </c>
      <c r="D136" s="22" t="n">
        <v>1</v>
      </c>
      <c r="E136" s="22" t="n">
        <v>0</v>
      </c>
      <c r="F136" s="21">
        <f>(IF(C136&lt;=20,MAX(800000,400000*C136),8000000+700000*(C136-20))+IF(E136=1,1000000,0))</f>
        <v/>
      </c>
      <c r="G136" s="21">
        <f>IF(AND(D136=3,C136&lt;=5),MAX(0,B136-F136),IF(AND(D136=2,C136&lt;=5,MAX(0,B136-F136)&gt;3000000),1500000+MAX(0,B136-F136)-3000000,MAX(0,B136-F136)/2))</f>
        <v/>
      </c>
      <c r="H136" s="21">
        <f>ROUNDDOWN(G136,-3)</f>
        <v/>
      </c>
      <c r="I136" s="21">
        <f>IF(H136&lt;=0,0,ROUNDDOWN(ROUND((H136*LOOKUP(H136,{0,1950001,3300001,6950001,9000001,18000001,40000001},{0.05,0.1,0.2,0.23,0.33,0.4,0.45})-LOOKUP(H136,{0,1950001,3300001,6950001,9000001,18000001,40000001},{0,97500,427500,636000,1536000,2796000,4796000}))*1.021,3),0))</f>
        <v/>
      </c>
      <c r="J136" s="21">
        <f>ROUNDDOWN(ROUND(H136*0.06,2),-2)</f>
        <v/>
      </c>
      <c r="K136" s="21">
        <f>ROUNDDOWN(ROUND(H136*0.04,2),-2)</f>
        <v/>
      </c>
      <c r="L136" s="21">
        <f>I136+J136+K136</f>
        <v/>
      </c>
      <c r="M136" s="21">
        <f>B136-L136</f>
        <v/>
      </c>
      <c r="N136" s="21">
        <f>ROUNDDOWN(ROUND(B136*0.2042,2),0)</f>
        <v/>
      </c>
    </row>
    <row r="137">
      <c r="A137" t="inlineStr">
        <is>
          <t>早見表</t>
        </is>
      </c>
      <c r="B137" s="21">
        <f>'3_早見表'!$A$9</f>
        <v/>
      </c>
      <c r="C137" s="22" t="n">
        <v>19</v>
      </c>
      <c r="D137" s="22" t="n">
        <v>1</v>
      </c>
      <c r="E137" s="22" t="n">
        <v>0</v>
      </c>
      <c r="F137" s="21">
        <f>(IF(C137&lt;=20,MAX(800000,400000*C137),8000000+700000*(C137-20))+IF(E137=1,1000000,0))</f>
        <v/>
      </c>
      <c r="G137" s="21">
        <f>IF(AND(D137=3,C137&lt;=5),MAX(0,B137-F137),IF(AND(D137=2,C137&lt;=5,MAX(0,B137-F137)&gt;3000000),1500000+MAX(0,B137-F137)-3000000,MAX(0,B137-F137)/2))</f>
        <v/>
      </c>
      <c r="H137" s="21">
        <f>ROUNDDOWN(G137,-3)</f>
        <v/>
      </c>
      <c r="I137" s="21">
        <f>IF(H137&lt;=0,0,ROUNDDOWN(ROUND((H137*LOOKUP(H137,{0,1950001,3300001,6950001,9000001,18000001,40000001},{0.05,0.1,0.2,0.23,0.33,0.4,0.45})-LOOKUP(H137,{0,1950001,3300001,6950001,9000001,18000001,40000001},{0,97500,427500,636000,1536000,2796000,4796000}))*1.021,3),0))</f>
        <v/>
      </c>
      <c r="J137" s="21">
        <f>ROUNDDOWN(ROUND(H137*0.06,2),-2)</f>
        <v/>
      </c>
      <c r="K137" s="21">
        <f>ROUNDDOWN(ROUND(H137*0.04,2),-2)</f>
        <v/>
      </c>
      <c r="L137" s="21">
        <f>I137+J137+K137</f>
        <v/>
      </c>
      <c r="M137" s="21">
        <f>B137-L137</f>
        <v/>
      </c>
      <c r="N137" s="21">
        <f>ROUNDDOWN(ROUND(B137*0.2042,2),0)</f>
        <v/>
      </c>
    </row>
    <row r="138">
      <c r="A138" t="inlineStr">
        <is>
          <t>早見表</t>
        </is>
      </c>
      <c r="B138" s="21">
        <f>'3_早見表'!$A$9</f>
        <v/>
      </c>
      <c r="C138" s="22" t="n">
        <v>20</v>
      </c>
      <c r="D138" s="22" t="n">
        <v>1</v>
      </c>
      <c r="E138" s="22" t="n">
        <v>0</v>
      </c>
      <c r="F138" s="21">
        <f>(IF(C138&lt;=20,MAX(800000,400000*C138),8000000+700000*(C138-20))+IF(E138=1,1000000,0))</f>
        <v/>
      </c>
      <c r="G138" s="21">
        <f>IF(AND(D138=3,C138&lt;=5),MAX(0,B138-F138),IF(AND(D138=2,C138&lt;=5,MAX(0,B138-F138)&gt;3000000),1500000+MAX(0,B138-F138)-3000000,MAX(0,B138-F138)/2))</f>
        <v/>
      </c>
      <c r="H138" s="21">
        <f>ROUNDDOWN(G138,-3)</f>
        <v/>
      </c>
      <c r="I138" s="21">
        <f>IF(H138&lt;=0,0,ROUNDDOWN(ROUND((H138*LOOKUP(H138,{0,1950001,3300001,6950001,9000001,18000001,40000001},{0.05,0.1,0.2,0.23,0.33,0.4,0.45})-LOOKUP(H138,{0,1950001,3300001,6950001,9000001,18000001,40000001},{0,97500,427500,636000,1536000,2796000,4796000}))*1.021,3),0))</f>
        <v/>
      </c>
      <c r="J138" s="21">
        <f>ROUNDDOWN(ROUND(H138*0.06,2),-2)</f>
        <v/>
      </c>
      <c r="K138" s="21">
        <f>ROUNDDOWN(ROUND(H138*0.04,2),-2)</f>
        <v/>
      </c>
      <c r="L138" s="21">
        <f>I138+J138+K138</f>
        <v/>
      </c>
      <c r="M138" s="21">
        <f>B138-L138</f>
        <v/>
      </c>
      <c r="N138" s="21">
        <f>ROUNDDOWN(ROUND(B138*0.2042,2),0)</f>
        <v/>
      </c>
    </row>
    <row r="139">
      <c r="A139" t="inlineStr">
        <is>
          <t>早見表</t>
        </is>
      </c>
      <c r="B139" s="21">
        <f>'3_早見表'!$A$9</f>
        <v/>
      </c>
      <c r="C139" s="22" t="n">
        <v>21</v>
      </c>
      <c r="D139" s="22" t="n">
        <v>1</v>
      </c>
      <c r="E139" s="22" t="n">
        <v>0</v>
      </c>
      <c r="F139" s="21">
        <f>(IF(C139&lt;=20,MAX(800000,400000*C139),8000000+700000*(C139-20))+IF(E139=1,1000000,0))</f>
        <v/>
      </c>
      <c r="G139" s="21">
        <f>IF(AND(D139=3,C139&lt;=5),MAX(0,B139-F139),IF(AND(D139=2,C139&lt;=5,MAX(0,B139-F139)&gt;3000000),1500000+MAX(0,B139-F139)-3000000,MAX(0,B139-F139)/2))</f>
        <v/>
      </c>
      <c r="H139" s="21">
        <f>ROUNDDOWN(G139,-3)</f>
        <v/>
      </c>
      <c r="I139" s="21">
        <f>IF(H139&lt;=0,0,ROUNDDOWN(ROUND((H139*LOOKUP(H139,{0,1950001,3300001,6950001,9000001,18000001,40000001},{0.05,0.1,0.2,0.23,0.33,0.4,0.45})-LOOKUP(H139,{0,1950001,3300001,6950001,9000001,18000001,40000001},{0,97500,427500,636000,1536000,2796000,4796000}))*1.021,3),0))</f>
        <v/>
      </c>
      <c r="J139" s="21">
        <f>ROUNDDOWN(ROUND(H139*0.06,2),-2)</f>
        <v/>
      </c>
      <c r="K139" s="21">
        <f>ROUNDDOWN(ROUND(H139*0.04,2),-2)</f>
        <v/>
      </c>
      <c r="L139" s="21">
        <f>I139+J139+K139</f>
        <v/>
      </c>
      <c r="M139" s="21">
        <f>B139-L139</f>
        <v/>
      </c>
      <c r="N139" s="21">
        <f>ROUNDDOWN(ROUND(B139*0.2042,2),0)</f>
        <v/>
      </c>
    </row>
    <row r="140">
      <c r="A140" t="inlineStr">
        <is>
          <t>早見表</t>
        </is>
      </c>
      <c r="B140" s="21">
        <f>'3_早見表'!$A$9</f>
        <v/>
      </c>
      <c r="C140" s="22" t="n">
        <v>22</v>
      </c>
      <c r="D140" s="22" t="n">
        <v>1</v>
      </c>
      <c r="E140" s="22" t="n">
        <v>0</v>
      </c>
      <c r="F140" s="21">
        <f>(IF(C140&lt;=20,MAX(800000,400000*C140),8000000+700000*(C140-20))+IF(E140=1,1000000,0))</f>
        <v/>
      </c>
      <c r="G140" s="21">
        <f>IF(AND(D140=3,C140&lt;=5),MAX(0,B140-F140),IF(AND(D140=2,C140&lt;=5,MAX(0,B140-F140)&gt;3000000),1500000+MAX(0,B140-F140)-3000000,MAX(0,B140-F140)/2))</f>
        <v/>
      </c>
      <c r="H140" s="21">
        <f>ROUNDDOWN(G140,-3)</f>
        <v/>
      </c>
      <c r="I140" s="21">
        <f>IF(H140&lt;=0,0,ROUNDDOWN(ROUND((H140*LOOKUP(H140,{0,1950001,3300001,6950001,9000001,18000001,40000001},{0.05,0.1,0.2,0.23,0.33,0.4,0.45})-LOOKUP(H140,{0,1950001,3300001,6950001,9000001,18000001,40000001},{0,97500,427500,636000,1536000,2796000,4796000}))*1.021,3),0))</f>
        <v/>
      </c>
      <c r="J140" s="21">
        <f>ROUNDDOWN(ROUND(H140*0.06,2),-2)</f>
        <v/>
      </c>
      <c r="K140" s="21">
        <f>ROUNDDOWN(ROUND(H140*0.04,2),-2)</f>
        <v/>
      </c>
      <c r="L140" s="21">
        <f>I140+J140+K140</f>
        <v/>
      </c>
      <c r="M140" s="21">
        <f>B140-L140</f>
        <v/>
      </c>
      <c r="N140" s="21">
        <f>ROUNDDOWN(ROUND(B140*0.2042,2),0)</f>
        <v/>
      </c>
    </row>
    <row r="141">
      <c r="A141" t="inlineStr">
        <is>
          <t>早見表</t>
        </is>
      </c>
      <c r="B141" s="21">
        <f>'3_早見表'!$A$9</f>
        <v/>
      </c>
      <c r="C141" s="22" t="n">
        <v>25</v>
      </c>
      <c r="D141" s="22" t="n">
        <v>1</v>
      </c>
      <c r="E141" s="22" t="n">
        <v>0</v>
      </c>
      <c r="F141" s="21">
        <f>(IF(C141&lt;=20,MAX(800000,400000*C141),8000000+700000*(C141-20))+IF(E141=1,1000000,0))</f>
        <v/>
      </c>
      <c r="G141" s="21">
        <f>IF(AND(D141=3,C141&lt;=5),MAX(0,B141-F141),IF(AND(D141=2,C141&lt;=5,MAX(0,B141-F141)&gt;3000000),1500000+MAX(0,B141-F141)-3000000,MAX(0,B141-F141)/2))</f>
        <v/>
      </c>
      <c r="H141" s="21">
        <f>ROUNDDOWN(G141,-3)</f>
        <v/>
      </c>
      <c r="I141" s="21">
        <f>IF(H141&lt;=0,0,ROUNDDOWN(ROUND((H141*LOOKUP(H141,{0,1950001,3300001,6950001,9000001,18000001,40000001},{0.05,0.1,0.2,0.23,0.33,0.4,0.45})-LOOKUP(H141,{0,1950001,3300001,6950001,9000001,18000001,40000001},{0,97500,427500,636000,1536000,2796000,4796000}))*1.021,3),0))</f>
        <v/>
      </c>
      <c r="J141" s="21">
        <f>ROUNDDOWN(ROUND(H141*0.06,2),-2)</f>
        <v/>
      </c>
      <c r="K141" s="21">
        <f>ROUNDDOWN(ROUND(H141*0.04,2),-2)</f>
        <v/>
      </c>
      <c r="L141" s="21">
        <f>I141+J141+K141</f>
        <v/>
      </c>
      <c r="M141" s="21">
        <f>B141-L141</f>
        <v/>
      </c>
      <c r="N141" s="21">
        <f>ROUNDDOWN(ROUND(B141*0.2042,2),0)</f>
        <v/>
      </c>
    </row>
    <row r="142">
      <c r="A142" t="inlineStr">
        <is>
          <t>早見表</t>
        </is>
      </c>
      <c r="B142" s="21">
        <f>'3_早見表'!$A$9</f>
        <v/>
      </c>
      <c r="C142" s="22" t="n">
        <v>30</v>
      </c>
      <c r="D142" s="22" t="n">
        <v>1</v>
      </c>
      <c r="E142" s="22" t="n">
        <v>0</v>
      </c>
      <c r="F142" s="21">
        <f>(IF(C142&lt;=20,MAX(800000,400000*C142),8000000+700000*(C142-20))+IF(E142=1,1000000,0))</f>
        <v/>
      </c>
      <c r="G142" s="21">
        <f>IF(AND(D142=3,C142&lt;=5),MAX(0,B142-F142),IF(AND(D142=2,C142&lt;=5,MAX(0,B142-F142)&gt;3000000),1500000+MAX(0,B142-F142)-3000000,MAX(0,B142-F142)/2))</f>
        <v/>
      </c>
      <c r="H142" s="21">
        <f>ROUNDDOWN(G142,-3)</f>
        <v/>
      </c>
      <c r="I142" s="21">
        <f>IF(H142&lt;=0,0,ROUNDDOWN(ROUND((H142*LOOKUP(H142,{0,1950001,3300001,6950001,9000001,18000001,40000001},{0.05,0.1,0.2,0.23,0.33,0.4,0.45})-LOOKUP(H142,{0,1950001,3300001,6950001,9000001,18000001,40000001},{0,97500,427500,636000,1536000,2796000,4796000}))*1.021,3),0))</f>
        <v/>
      </c>
      <c r="J142" s="21">
        <f>ROUNDDOWN(ROUND(H142*0.06,2),-2)</f>
        <v/>
      </c>
      <c r="K142" s="21">
        <f>ROUNDDOWN(ROUND(H142*0.04,2),-2)</f>
        <v/>
      </c>
      <c r="L142" s="21">
        <f>I142+J142+K142</f>
        <v/>
      </c>
      <c r="M142" s="21">
        <f>B142-L142</f>
        <v/>
      </c>
      <c r="N142" s="21">
        <f>ROUNDDOWN(ROUND(B142*0.2042,2),0)</f>
        <v/>
      </c>
    </row>
    <row r="143">
      <c r="A143" t="inlineStr">
        <is>
          <t>早見表</t>
        </is>
      </c>
      <c r="B143" s="21">
        <f>'3_早見表'!$A$9</f>
        <v/>
      </c>
      <c r="C143" s="22" t="n">
        <v>35</v>
      </c>
      <c r="D143" s="22" t="n">
        <v>1</v>
      </c>
      <c r="E143" s="22" t="n">
        <v>0</v>
      </c>
      <c r="F143" s="21">
        <f>(IF(C143&lt;=20,MAX(800000,400000*C143),8000000+700000*(C143-20))+IF(E143=1,1000000,0))</f>
        <v/>
      </c>
      <c r="G143" s="21">
        <f>IF(AND(D143=3,C143&lt;=5),MAX(0,B143-F143),IF(AND(D143=2,C143&lt;=5,MAX(0,B143-F143)&gt;3000000),1500000+MAX(0,B143-F143)-3000000,MAX(0,B143-F143)/2))</f>
        <v/>
      </c>
      <c r="H143" s="21">
        <f>ROUNDDOWN(G143,-3)</f>
        <v/>
      </c>
      <c r="I143" s="21">
        <f>IF(H143&lt;=0,0,ROUNDDOWN(ROUND((H143*LOOKUP(H143,{0,1950001,3300001,6950001,9000001,18000001,40000001},{0.05,0.1,0.2,0.23,0.33,0.4,0.45})-LOOKUP(H143,{0,1950001,3300001,6950001,9000001,18000001,40000001},{0,97500,427500,636000,1536000,2796000,4796000}))*1.021,3),0))</f>
        <v/>
      </c>
      <c r="J143" s="21">
        <f>ROUNDDOWN(ROUND(H143*0.06,2),-2)</f>
        <v/>
      </c>
      <c r="K143" s="21">
        <f>ROUNDDOWN(ROUND(H143*0.04,2),-2)</f>
        <v/>
      </c>
      <c r="L143" s="21">
        <f>I143+J143+K143</f>
        <v/>
      </c>
      <c r="M143" s="21">
        <f>B143-L143</f>
        <v/>
      </c>
      <c r="N143" s="21">
        <f>ROUNDDOWN(ROUND(B143*0.2042,2),0)</f>
        <v/>
      </c>
    </row>
    <row r="144">
      <c r="A144" t="inlineStr">
        <is>
          <t>早見表</t>
        </is>
      </c>
      <c r="B144" s="21">
        <f>'3_早見表'!$A$9</f>
        <v/>
      </c>
      <c r="C144" s="22" t="n">
        <v>38</v>
      </c>
      <c r="D144" s="22" t="n">
        <v>1</v>
      </c>
      <c r="E144" s="22" t="n">
        <v>0</v>
      </c>
      <c r="F144" s="21">
        <f>(IF(C144&lt;=20,MAX(800000,400000*C144),8000000+700000*(C144-20))+IF(E144=1,1000000,0))</f>
        <v/>
      </c>
      <c r="G144" s="21">
        <f>IF(AND(D144=3,C144&lt;=5),MAX(0,B144-F144),IF(AND(D144=2,C144&lt;=5,MAX(0,B144-F144)&gt;3000000),1500000+MAX(0,B144-F144)-3000000,MAX(0,B144-F144)/2))</f>
        <v/>
      </c>
      <c r="H144" s="21">
        <f>ROUNDDOWN(G144,-3)</f>
        <v/>
      </c>
      <c r="I144" s="21">
        <f>IF(H144&lt;=0,0,ROUNDDOWN(ROUND((H144*LOOKUP(H144,{0,1950001,3300001,6950001,9000001,18000001,40000001},{0.05,0.1,0.2,0.23,0.33,0.4,0.45})-LOOKUP(H144,{0,1950001,3300001,6950001,9000001,18000001,40000001},{0,97500,427500,636000,1536000,2796000,4796000}))*1.021,3),0))</f>
        <v/>
      </c>
      <c r="J144" s="21">
        <f>ROUNDDOWN(ROUND(H144*0.06,2),-2)</f>
        <v/>
      </c>
      <c r="K144" s="21">
        <f>ROUNDDOWN(ROUND(H144*0.04,2),-2)</f>
        <v/>
      </c>
      <c r="L144" s="21">
        <f>I144+J144+K144</f>
        <v/>
      </c>
      <c r="M144" s="21">
        <f>B144-L144</f>
        <v/>
      </c>
      <c r="N144" s="21">
        <f>ROUNDDOWN(ROUND(B144*0.2042,2),0)</f>
        <v/>
      </c>
    </row>
    <row r="145">
      <c r="A145" t="inlineStr">
        <is>
          <t>早見表</t>
        </is>
      </c>
      <c r="B145" s="21">
        <f>'3_早見表'!$A$9</f>
        <v/>
      </c>
      <c r="C145" s="22" t="n">
        <v>40</v>
      </c>
      <c r="D145" s="22" t="n">
        <v>1</v>
      </c>
      <c r="E145" s="22" t="n">
        <v>0</v>
      </c>
      <c r="F145" s="21">
        <f>(IF(C145&lt;=20,MAX(800000,400000*C145),8000000+700000*(C145-20))+IF(E145=1,1000000,0))</f>
        <v/>
      </c>
      <c r="G145" s="21">
        <f>IF(AND(D145=3,C145&lt;=5),MAX(0,B145-F145),IF(AND(D145=2,C145&lt;=5,MAX(0,B145-F145)&gt;3000000),1500000+MAX(0,B145-F145)-3000000,MAX(0,B145-F145)/2))</f>
        <v/>
      </c>
      <c r="H145" s="21">
        <f>ROUNDDOWN(G145,-3)</f>
        <v/>
      </c>
      <c r="I145" s="21">
        <f>IF(H145&lt;=0,0,ROUNDDOWN(ROUND((H145*LOOKUP(H145,{0,1950001,3300001,6950001,9000001,18000001,40000001},{0.05,0.1,0.2,0.23,0.33,0.4,0.45})-LOOKUP(H145,{0,1950001,3300001,6950001,9000001,18000001,40000001},{0,97500,427500,636000,1536000,2796000,4796000}))*1.021,3),0))</f>
        <v/>
      </c>
      <c r="J145" s="21">
        <f>ROUNDDOWN(ROUND(H145*0.06,2),-2)</f>
        <v/>
      </c>
      <c r="K145" s="21">
        <f>ROUNDDOWN(ROUND(H145*0.04,2),-2)</f>
        <v/>
      </c>
      <c r="L145" s="21">
        <f>I145+J145+K145</f>
        <v/>
      </c>
      <c r="M145" s="21">
        <f>B145-L145</f>
        <v/>
      </c>
      <c r="N145" s="21">
        <f>ROUNDDOWN(ROUND(B145*0.2042,2),0)</f>
        <v/>
      </c>
    </row>
    <row r="146">
      <c r="A146" t="inlineStr">
        <is>
          <t>早見表</t>
        </is>
      </c>
      <c r="B146" s="21">
        <f>'3_早見表'!$A$10</f>
        <v/>
      </c>
      <c r="C146" s="22" t="n">
        <v>3</v>
      </c>
      <c r="D146" s="22" t="n">
        <v>2</v>
      </c>
      <c r="E146" s="22" t="n">
        <v>0</v>
      </c>
      <c r="F146" s="21">
        <f>(IF(C146&lt;=20,MAX(800000,400000*C146),8000000+700000*(C146-20))+IF(E146=1,1000000,0))</f>
        <v/>
      </c>
      <c r="G146" s="21">
        <f>IF(AND(D146=3,C146&lt;=5),MAX(0,B146-F146),IF(AND(D146=2,C146&lt;=5,MAX(0,B146-F146)&gt;3000000),1500000+MAX(0,B146-F146)-3000000,MAX(0,B146-F146)/2))</f>
        <v/>
      </c>
      <c r="H146" s="21">
        <f>ROUNDDOWN(G146,-3)</f>
        <v/>
      </c>
      <c r="I146" s="21">
        <f>IF(H146&lt;=0,0,ROUNDDOWN(ROUND((H146*LOOKUP(H146,{0,1950001,3300001,6950001,9000001,18000001,40000001},{0.05,0.1,0.2,0.23,0.33,0.4,0.45})-LOOKUP(H146,{0,1950001,3300001,6950001,9000001,18000001,40000001},{0,97500,427500,636000,1536000,2796000,4796000}))*1.021,3),0))</f>
        <v/>
      </c>
      <c r="J146" s="21">
        <f>ROUNDDOWN(ROUND(H146*0.06,2),-2)</f>
        <v/>
      </c>
      <c r="K146" s="21">
        <f>ROUNDDOWN(ROUND(H146*0.04,2),-2)</f>
        <v/>
      </c>
      <c r="L146" s="21">
        <f>I146+J146+K146</f>
        <v/>
      </c>
      <c r="M146" s="21">
        <f>B146-L146</f>
        <v/>
      </c>
      <c r="N146" s="21">
        <f>ROUNDDOWN(ROUND(B146*0.2042,2),0)</f>
        <v/>
      </c>
    </row>
    <row r="147">
      <c r="A147" t="inlineStr">
        <is>
          <t>早見表</t>
        </is>
      </c>
      <c r="B147" s="21">
        <f>'3_早見表'!$A$10</f>
        <v/>
      </c>
      <c r="C147" s="22" t="n">
        <v>5</v>
      </c>
      <c r="D147" s="22" t="n">
        <v>2</v>
      </c>
      <c r="E147" s="22" t="n">
        <v>0</v>
      </c>
      <c r="F147" s="21">
        <f>(IF(C147&lt;=20,MAX(800000,400000*C147),8000000+700000*(C147-20))+IF(E147=1,1000000,0))</f>
        <v/>
      </c>
      <c r="G147" s="21">
        <f>IF(AND(D147=3,C147&lt;=5),MAX(0,B147-F147),IF(AND(D147=2,C147&lt;=5,MAX(0,B147-F147)&gt;3000000),1500000+MAX(0,B147-F147)-3000000,MAX(0,B147-F147)/2))</f>
        <v/>
      </c>
      <c r="H147" s="21">
        <f>ROUNDDOWN(G147,-3)</f>
        <v/>
      </c>
      <c r="I147" s="21">
        <f>IF(H147&lt;=0,0,ROUNDDOWN(ROUND((H147*LOOKUP(H147,{0,1950001,3300001,6950001,9000001,18000001,40000001},{0.05,0.1,0.2,0.23,0.33,0.4,0.45})-LOOKUP(H147,{0,1950001,3300001,6950001,9000001,18000001,40000001},{0,97500,427500,636000,1536000,2796000,4796000}))*1.021,3),0))</f>
        <v/>
      </c>
      <c r="J147" s="21">
        <f>ROUNDDOWN(ROUND(H147*0.06,2),-2)</f>
        <v/>
      </c>
      <c r="K147" s="21">
        <f>ROUNDDOWN(ROUND(H147*0.04,2),-2)</f>
        <v/>
      </c>
      <c r="L147" s="21">
        <f>I147+J147+K147</f>
        <v/>
      </c>
      <c r="M147" s="21">
        <f>B147-L147</f>
        <v/>
      </c>
      <c r="N147" s="21">
        <f>ROUNDDOWN(ROUND(B147*0.2042,2),0)</f>
        <v/>
      </c>
    </row>
    <row r="148">
      <c r="A148" t="inlineStr">
        <is>
          <t>早見表</t>
        </is>
      </c>
      <c r="B148" s="21">
        <f>'3_早見表'!$A$10</f>
        <v/>
      </c>
      <c r="C148" s="22" t="n">
        <v>6</v>
      </c>
      <c r="D148" s="22" t="n">
        <v>1</v>
      </c>
      <c r="E148" s="22" t="n">
        <v>0</v>
      </c>
      <c r="F148" s="21">
        <f>(IF(C148&lt;=20,MAX(800000,400000*C148),8000000+700000*(C148-20))+IF(E148=1,1000000,0))</f>
        <v/>
      </c>
      <c r="G148" s="21">
        <f>IF(AND(D148=3,C148&lt;=5),MAX(0,B148-F148),IF(AND(D148=2,C148&lt;=5,MAX(0,B148-F148)&gt;3000000),1500000+MAX(0,B148-F148)-3000000,MAX(0,B148-F148)/2))</f>
        <v/>
      </c>
      <c r="H148" s="21">
        <f>ROUNDDOWN(G148,-3)</f>
        <v/>
      </c>
      <c r="I148" s="21">
        <f>IF(H148&lt;=0,0,ROUNDDOWN(ROUND((H148*LOOKUP(H148,{0,1950001,3300001,6950001,9000001,18000001,40000001},{0.05,0.1,0.2,0.23,0.33,0.4,0.45})-LOOKUP(H148,{0,1950001,3300001,6950001,9000001,18000001,40000001},{0,97500,427500,636000,1536000,2796000,4796000}))*1.021,3),0))</f>
        <v/>
      </c>
      <c r="J148" s="21">
        <f>ROUNDDOWN(ROUND(H148*0.06,2),-2)</f>
        <v/>
      </c>
      <c r="K148" s="21">
        <f>ROUNDDOWN(ROUND(H148*0.04,2),-2)</f>
        <v/>
      </c>
      <c r="L148" s="21">
        <f>I148+J148+K148</f>
        <v/>
      </c>
      <c r="M148" s="21">
        <f>B148-L148</f>
        <v/>
      </c>
      <c r="N148" s="21">
        <f>ROUNDDOWN(ROUND(B148*0.2042,2),0)</f>
        <v/>
      </c>
    </row>
    <row r="149">
      <c r="A149" t="inlineStr">
        <is>
          <t>早見表</t>
        </is>
      </c>
      <c r="B149" s="21">
        <f>'3_早見表'!$A$10</f>
        <v/>
      </c>
      <c r="C149" s="22" t="n">
        <v>10</v>
      </c>
      <c r="D149" s="22" t="n">
        <v>1</v>
      </c>
      <c r="E149" s="22" t="n">
        <v>0</v>
      </c>
      <c r="F149" s="21">
        <f>(IF(C149&lt;=20,MAX(800000,400000*C149),8000000+700000*(C149-20))+IF(E149=1,1000000,0))</f>
        <v/>
      </c>
      <c r="G149" s="21">
        <f>IF(AND(D149=3,C149&lt;=5),MAX(0,B149-F149),IF(AND(D149=2,C149&lt;=5,MAX(0,B149-F149)&gt;3000000),1500000+MAX(0,B149-F149)-3000000,MAX(0,B149-F149)/2))</f>
        <v/>
      </c>
      <c r="H149" s="21">
        <f>ROUNDDOWN(G149,-3)</f>
        <v/>
      </c>
      <c r="I149" s="21">
        <f>IF(H149&lt;=0,0,ROUNDDOWN(ROUND((H149*LOOKUP(H149,{0,1950001,3300001,6950001,9000001,18000001,40000001},{0.05,0.1,0.2,0.23,0.33,0.4,0.45})-LOOKUP(H149,{0,1950001,3300001,6950001,9000001,18000001,40000001},{0,97500,427500,636000,1536000,2796000,4796000}))*1.021,3),0))</f>
        <v/>
      </c>
      <c r="J149" s="21">
        <f>ROUNDDOWN(ROUND(H149*0.06,2),-2)</f>
        <v/>
      </c>
      <c r="K149" s="21">
        <f>ROUNDDOWN(ROUND(H149*0.04,2),-2)</f>
        <v/>
      </c>
      <c r="L149" s="21">
        <f>I149+J149+K149</f>
        <v/>
      </c>
      <c r="M149" s="21">
        <f>B149-L149</f>
        <v/>
      </c>
      <c r="N149" s="21">
        <f>ROUNDDOWN(ROUND(B149*0.2042,2),0)</f>
        <v/>
      </c>
    </row>
    <row r="150">
      <c r="A150" t="inlineStr">
        <is>
          <t>早見表</t>
        </is>
      </c>
      <c r="B150" s="21">
        <f>'3_早見表'!$A$10</f>
        <v/>
      </c>
      <c r="C150" s="22" t="n">
        <v>15</v>
      </c>
      <c r="D150" s="22" t="n">
        <v>1</v>
      </c>
      <c r="E150" s="22" t="n">
        <v>0</v>
      </c>
      <c r="F150" s="21">
        <f>(IF(C150&lt;=20,MAX(800000,400000*C150),8000000+700000*(C150-20))+IF(E150=1,1000000,0))</f>
        <v/>
      </c>
      <c r="G150" s="21">
        <f>IF(AND(D150=3,C150&lt;=5),MAX(0,B150-F150),IF(AND(D150=2,C150&lt;=5,MAX(0,B150-F150)&gt;3000000),1500000+MAX(0,B150-F150)-3000000,MAX(0,B150-F150)/2))</f>
        <v/>
      </c>
      <c r="H150" s="21">
        <f>ROUNDDOWN(G150,-3)</f>
        <v/>
      </c>
      <c r="I150" s="21">
        <f>IF(H150&lt;=0,0,ROUNDDOWN(ROUND((H150*LOOKUP(H150,{0,1950001,3300001,6950001,9000001,18000001,40000001},{0.05,0.1,0.2,0.23,0.33,0.4,0.45})-LOOKUP(H150,{0,1950001,3300001,6950001,9000001,18000001,40000001},{0,97500,427500,636000,1536000,2796000,4796000}))*1.021,3),0))</f>
        <v/>
      </c>
      <c r="J150" s="21">
        <f>ROUNDDOWN(ROUND(H150*0.06,2),-2)</f>
        <v/>
      </c>
      <c r="K150" s="21">
        <f>ROUNDDOWN(ROUND(H150*0.04,2),-2)</f>
        <v/>
      </c>
      <c r="L150" s="21">
        <f>I150+J150+K150</f>
        <v/>
      </c>
      <c r="M150" s="21">
        <f>B150-L150</f>
        <v/>
      </c>
      <c r="N150" s="21">
        <f>ROUNDDOWN(ROUND(B150*0.2042,2),0)</f>
        <v/>
      </c>
    </row>
    <row r="151">
      <c r="A151" t="inlineStr">
        <is>
          <t>早見表</t>
        </is>
      </c>
      <c r="B151" s="21">
        <f>'3_早見表'!$A$10</f>
        <v/>
      </c>
      <c r="C151" s="22" t="n">
        <v>19</v>
      </c>
      <c r="D151" s="22" t="n">
        <v>1</v>
      </c>
      <c r="E151" s="22" t="n">
        <v>0</v>
      </c>
      <c r="F151" s="21">
        <f>(IF(C151&lt;=20,MAX(800000,400000*C151),8000000+700000*(C151-20))+IF(E151=1,1000000,0))</f>
        <v/>
      </c>
      <c r="G151" s="21">
        <f>IF(AND(D151=3,C151&lt;=5),MAX(0,B151-F151),IF(AND(D151=2,C151&lt;=5,MAX(0,B151-F151)&gt;3000000),1500000+MAX(0,B151-F151)-3000000,MAX(0,B151-F151)/2))</f>
        <v/>
      </c>
      <c r="H151" s="21">
        <f>ROUNDDOWN(G151,-3)</f>
        <v/>
      </c>
      <c r="I151" s="21">
        <f>IF(H151&lt;=0,0,ROUNDDOWN(ROUND((H151*LOOKUP(H151,{0,1950001,3300001,6950001,9000001,18000001,40000001},{0.05,0.1,0.2,0.23,0.33,0.4,0.45})-LOOKUP(H151,{0,1950001,3300001,6950001,9000001,18000001,40000001},{0,97500,427500,636000,1536000,2796000,4796000}))*1.021,3),0))</f>
        <v/>
      </c>
      <c r="J151" s="21">
        <f>ROUNDDOWN(ROUND(H151*0.06,2),-2)</f>
        <v/>
      </c>
      <c r="K151" s="21">
        <f>ROUNDDOWN(ROUND(H151*0.04,2),-2)</f>
        <v/>
      </c>
      <c r="L151" s="21">
        <f>I151+J151+K151</f>
        <v/>
      </c>
      <c r="M151" s="21">
        <f>B151-L151</f>
        <v/>
      </c>
      <c r="N151" s="21">
        <f>ROUNDDOWN(ROUND(B151*0.2042,2),0)</f>
        <v/>
      </c>
    </row>
    <row r="152">
      <c r="A152" t="inlineStr">
        <is>
          <t>早見表</t>
        </is>
      </c>
      <c r="B152" s="21">
        <f>'3_早見表'!$A$10</f>
        <v/>
      </c>
      <c r="C152" s="22" t="n">
        <v>20</v>
      </c>
      <c r="D152" s="22" t="n">
        <v>1</v>
      </c>
      <c r="E152" s="22" t="n">
        <v>0</v>
      </c>
      <c r="F152" s="21">
        <f>(IF(C152&lt;=20,MAX(800000,400000*C152),8000000+700000*(C152-20))+IF(E152=1,1000000,0))</f>
        <v/>
      </c>
      <c r="G152" s="21">
        <f>IF(AND(D152=3,C152&lt;=5),MAX(0,B152-F152),IF(AND(D152=2,C152&lt;=5,MAX(0,B152-F152)&gt;3000000),1500000+MAX(0,B152-F152)-3000000,MAX(0,B152-F152)/2))</f>
        <v/>
      </c>
      <c r="H152" s="21">
        <f>ROUNDDOWN(G152,-3)</f>
        <v/>
      </c>
      <c r="I152" s="21">
        <f>IF(H152&lt;=0,0,ROUNDDOWN(ROUND((H152*LOOKUP(H152,{0,1950001,3300001,6950001,9000001,18000001,40000001},{0.05,0.1,0.2,0.23,0.33,0.4,0.45})-LOOKUP(H152,{0,1950001,3300001,6950001,9000001,18000001,40000001},{0,97500,427500,636000,1536000,2796000,4796000}))*1.021,3),0))</f>
        <v/>
      </c>
      <c r="J152" s="21">
        <f>ROUNDDOWN(ROUND(H152*0.06,2),-2)</f>
        <v/>
      </c>
      <c r="K152" s="21">
        <f>ROUNDDOWN(ROUND(H152*0.04,2),-2)</f>
        <v/>
      </c>
      <c r="L152" s="21">
        <f>I152+J152+K152</f>
        <v/>
      </c>
      <c r="M152" s="21">
        <f>B152-L152</f>
        <v/>
      </c>
      <c r="N152" s="21">
        <f>ROUNDDOWN(ROUND(B152*0.2042,2),0)</f>
        <v/>
      </c>
    </row>
    <row r="153">
      <c r="A153" t="inlineStr">
        <is>
          <t>早見表</t>
        </is>
      </c>
      <c r="B153" s="21">
        <f>'3_早見表'!$A$10</f>
        <v/>
      </c>
      <c r="C153" s="22" t="n">
        <v>21</v>
      </c>
      <c r="D153" s="22" t="n">
        <v>1</v>
      </c>
      <c r="E153" s="22" t="n">
        <v>0</v>
      </c>
      <c r="F153" s="21">
        <f>(IF(C153&lt;=20,MAX(800000,400000*C153),8000000+700000*(C153-20))+IF(E153=1,1000000,0))</f>
        <v/>
      </c>
      <c r="G153" s="21">
        <f>IF(AND(D153=3,C153&lt;=5),MAX(0,B153-F153),IF(AND(D153=2,C153&lt;=5,MAX(0,B153-F153)&gt;3000000),1500000+MAX(0,B153-F153)-3000000,MAX(0,B153-F153)/2))</f>
        <v/>
      </c>
      <c r="H153" s="21">
        <f>ROUNDDOWN(G153,-3)</f>
        <v/>
      </c>
      <c r="I153" s="21">
        <f>IF(H153&lt;=0,0,ROUNDDOWN(ROUND((H153*LOOKUP(H153,{0,1950001,3300001,6950001,9000001,18000001,40000001},{0.05,0.1,0.2,0.23,0.33,0.4,0.45})-LOOKUP(H153,{0,1950001,3300001,6950001,9000001,18000001,40000001},{0,97500,427500,636000,1536000,2796000,4796000}))*1.021,3),0))</f>
        <v/>
      </c>
      <c r="J153" s="21">
        <f>ROUNDDOWN(ROUND(H153*0.06,2),-2)</f>
        <v/>
      </c>
      <c r="K153" s="21">
        <f>ROUNDDOWN(ROUND(H153*0.04,2),-2)</f>
        <v/>
      </c>
      <c r="L153" s="21">
        <f>I153+J153+K153</f>
        <v/>
      </c>
      <c r="M153" s="21">
        <f>B153-L153</f>
        <v/>
      </c>
      <c r="N153" s="21">
        <f>ROUNDDOWN(ROUND(B153*0.2042,2),0)</f>
        <v/>
      </c>
    </row>
    <row r="154">
      <c r="A154" t="inlineStr">
        <is>
          <t>早見表</t>
        </is>
      </c>
      <c r="B154" s="21">
        <f>'3_早見表'!$A$10</f>
        <v/>
      </c>
      <c r="C154" s="22" t="n">
        <v>22</v>
      </c>
      <c r="D154" s="22" t="n">
        <v>1</v>
      </c>
      <c r="E154" s="22" t="n">
        <v>0</v>
      </c>
      <c r="F154" s="21">
        <f>(IF(C154&lt;=20,MAX(800000,400000*C154),8000000+700000*(C154-20))+IF(E154=1,1000000,0))</f>
        <v/>
      </c>
      <c r="G154" s="21">
        <f>IF(AND(D154=3,C154&lt;=5),MAX(0,B154-F154),IF(AND(D154=2,C154&lt;=5,MAX(0,B154-F154)&gt;3000000),1500000+MAX(0,B154-F154)-3000000,MAX(0,B154-F154)/2))</f>
        <v/>
      </c>
      <c r="H154" s="21">
        <f>ROUNDDOWN(G154,-3)</f>
        <v/>
      </c>
      <c r="I154" s="21">
        <f>IF(H154&lt;=0,0,ROUNDDOWN(ROUND((H154*LOOKUP(H154,{0,1950001,3300001,6950001,9000001,18000001,40000001},{0.05,0.1,0.2,0.23,0.33,0.4,0.45})-LOOKUP(H154,{0,1950001,3300001,6950001,9000001,18000001,40000001},{0,97500,427500,636000,1536000,2796000,4796000}))*1.021,3),0))</f>
        <v/>
      </c>
      <c r="J154" s="21">
        <f>ROUNDDOWN(ROUND(H154*0.06,2),-2)</f>
        <v/>
      </c>
      <c r="K154" s="21">
        <f>ROUNDDOWN(ROUND(H154*0.04,2),-2)</f>
        <v/>
      </c>
      <c r="L154" s="21">
        <f>I154+J154+K154</f>
        <v/>
      </c>
      <c r="M154" s="21">
        <f>B154-L154</f>
        <v/>
      </c>
      <c r="N154" s="21">
        <f>ROUNDDOWN(ROUND(B154*0.2042,2),0)</f>
        <v/>
      </c>
    </row>
    <row r="155">
      <c r="A155" t="inlineStr">
        <is>
          <t>早見表</t>
        </is>
      </c>
      <c r="B155" s="21">
        <f>'3_早見表'!$A$10</f>
        <v/>
      </c>
      <c r="C155" s="22" t="n">
        <v>25</v>
      </c>
      <c r="D155" s="22" t="n">
        <v>1</v>
      </c>
      <c r="E155" s="22" t="n">
        <v>0</v>
      </c>
      <c r="F155" s="21">
        <f>(IF(C155&lt;=20,MAX(800000,400000*C155),8000000+700000*(C155-20))+IF(E155=1,1000000,0))</f>
        <v/>
      </c>
      <c r="G155" s="21">
        <f>IF(AND(D155=3,C155&lt;=5),MAX(0,B155-F155),IF(AND(D155=2,C155&lt;=5,MAX(0,B155-F155)&gt;3000000),1500000+MAX(0,B155-F155)-3000000,MAX(0,B155-F155)/2))</f>
        <v/>
      </c>
      <c r="H155" s="21">
        <f>ROUNDDOWN(G155,-3)</f>
        <v/>
      </c>
      <c r="I155" s="21">
        <f>IF(H155&lt;=0,0,ROUNDDOWN(ROUND((H155*LOOKUP(H155,{0,1950001,3300001,6950001,9000001,18000001,40000001},{0.05,0.1,0.2,0.23,0.33,0.4,0.45})-LOOKUP(H155,{0,1950001,3300001,6950001,9000001,18000001,40000001},{0,97500,427500,636000,1536000,2796000,4796000}))*1.021,3),0))</f>
        <v/>
      </c>
      <c r="J155" s="21">
        <f>ROUNDDOWN(ROUND(H155*0.06,2),-2)</f>
        <v/>
      </c>
      <c r="K155" s="21">
        <f>ROUNDDOWN(ROUND(H155*0.04,2),-2)</f>
        <v/>
      </c>
      <c r="L155" s="21">
        <f>I155+J155+K155</f>
        <v/>
      </c>
      <c r="M155" s="21">
        <f>B155-L155</f>
        <v/>
      </c>
      <c r="N155" s="21">
        <f>ROUNDDOWN(ROUND(B155*0.2042,2),0)</f>
        <v/>
      </c>
    </row>
    <row r="156">
      <c r="A156" t="inlineStr">
        <is>
          <t>早見表</t>
        </is>
      </c>
      <c r="B156" s="21">
        <f>'3_早見表'!$A$10</f>
        <v/>
      </c>
      <c r="C156" s="22" t="n">
        <v>30</v>
      </c>
      <c r="D156" s="22" t="n">
        <v>1</v>
      </c>
      <c r="E156" s="22" t="n">
        <v>0</v>
      </c>
      <c r="F156" s="21">
        <f>(IF(C156&lt;=20,MAX(800000,400000*C156),8000000+700000*(C156-20))+IF(E156=1,1000000,0))</f>
        <v/>
      </c>
      <c r="G156" s="21">
        <f>IF(AND(D156=3,C156&lt;=5),MAX(0,B156-F156),IF(AND(D156=2,C156&lt;=5,MAX(0,B156-F156)&gt;3000000),1500000+MAX(0,B156-F156)-3000000,MAX(0,B156-F156)/2))</f>
        <v/>
      </c>
      <c r="H156" s="21">
        <f>ROUNDDOWN(G156,-3)</f>
        <v/>
      </c>
      <c r="I156" s="21">
        <f>IF(H156&lt;=0,0,ROUNDDOWN(ROUND((H156*LOOKUP(H156,{0,1950001,3300001,6950001,9000001,18000001,40000001},{0.05,0.1,0.2,0.23,0.33,0.4,0.45})-LOOKUP(H156,{0,1950001,3300001,6950001,9000001,18000001,40000001},{0,97500,427500,636000,1536000,2796000,4796000}))*1.021,3),0))</f>
        <v/>
      </c>
      <c r="J156" s="21">
        <f>ROUNDDOWN(ROUND(H156*0.06,2),-2)</f>
        <v/>
      </c>
      <c r="K156" s="21">
        <f>ROUNDDOWN(ROUND(H156*0.04,2),-2)</f>
        <v/>
      </c>
      <c r="L156" s="21">
        <f>I156+J156+K156</f>
        <v/>
      </c>
      <c r="M156" s="21">
        <f>B156-L156</f>
        <v/>
      </c>
      <c r="N156" s="21">
        <f>ROUNDDOWN(ROUND(B156*0.2042,2),0)</f>
        <v/>
      </c>
    </row>
    <row r="157">
      <c r="A157" t="inlineStr">
        <is>
          <t>早見表</t>
        </is>
      </c>
      <c r="B157" s="21">
        <f>'3_早見表'!$A$10</f>
        <v/>
      </c>
      <c r="C157" s="22" t="n">
        <v>35</v>
      </c>
      <c r="D157" s="22" t="n">
        <v>1</v>
      </c>
      <c r="E157" s="22" t="n">
        <v>0</v>
      </c>
      <c r="F157" s="21">
        <f>(IF(C157&lt;=20,MAX(800000,400000*C157),8000000+700000*(C157-20))+IF(E157=1,1000000,0))</f>
        <v/>
      </c>
      <c r="G157" s="21">
        <f>IF(AND(D157=3,C157&lt;=5),MAX(0,B157-F157),IF(AND(D157=2,C157&lt;=5,MAX(0,B157-F157)&gt;3000000),1500000+MAX(0,B157-F157)-3000000,MAX(0,B157-F157)/2))</f>
        <v/>
      </c>
      <c r="H157" s="21">
        <f>ROUNDDOWN(G157,-3)</f>
        <v/>
      </c>
      <c r="I157" s="21">
        <f>IF(H157&lt;=0,0,ROUNDDOWN(ROUND((H157*LOOKUP(H157,{0,1950001,3300001,6950001,9000001,18000001,40000001},{0.05,0.1,0.2,0.23,0.33,0.4,0.45})-LOOKUP(H157,{0,1950001,3300001,6950001,9000001,18000001,40000001},{0,97500,427500,636000,1536000,2796000,4796000}))*1.021,3),0))</f>
        <v/>
      </c>
      <c r="J157" s="21">
        <f>ROUNDDOWN(ROUND(H157*0.06,2),-2)</f>
        <v/>
      </c>
      <c r="K157" s="21">
        <f>ROUNDDOWN(ROUND(H157*0.04,2),-2)</f>
        <v/>
      </c>
      <c r="L157" s="21">
        <f>I157+J157+K157</f>
        <v/>
      </c>
      <c r="M157" s="21">
        <f>B157-L157</f>
        <v/>
      </c>
      <c r="N157" s="21">
        <f>ROUNDDOWN(ROUND(B157*0.2042,2),0)</f>
        <v/>
      </c>
    </row>
    <row r="158">
      <c r="A158" t="inlineStr">
        <is>
          <t>早見表</t>
        </is>
      </c>
      <c r="B158" s="21">
        <f>'3_早見表'!$A$10</f>
        <v/>
      </c>
      <c r="C158" s="22" t="n">
        <v>38</v>
      </c>
      <c r="D158" s="22" t="n">
        <v>1</v>
      </c>
      <c r="E158" s="22" t="n">
        <v>0</v>
      </c>
      <c r="F158" s="21">
        <f>(IF(C158&lt;=20,MAX(800000,400000*C158),8000000+700000*(C158-20))+IF(E158=1,1000000,0))</f>
        <v/>
      </c>
      <c r="G158" s="21">
        <f>IF(AND(D158=3,C158&lt;=5),MAX(0,B158-F158),IF(AND(D158=2,C158&lt;=5,MAX(0,B158-F158)&gt;3000000),1500000+MAX(0,B158-F158)-3000000,MAX(0,B158-F158)/2))</f>
        <v/>
      </c>
      <c r="H158" s="21">
        <f>ROUNDDOWN(G158,-3)</f>
        <v/>
      </c>
      <c r="I158" s="21">
        <f>IF(H158&lt;=0,0,ROUNDDOWN(ROUND((H158*LOOKUP(H158,{0,1950001,3300001,6950001,9000001,18000001,40000001},{0.05,0.1,0.2,0.23,0.33,0.4,0.45})-LOOKUP(H158,{0,1950001,3300001,6950001,9000001,18000001,40000001},{0,97500,427500,636000,1536000,2796000,4796000}))*1.021,3),0))</f>
        <v/>
      </c>
      <c r="J158" s="21">
        <f>ROUNDDOWN(ROUND(H158*0.06,2),-2)</f>
        <v/>
      </c>
      <c r="K158" s="21">
        <f>ROUNDDOWN(ROUND(H158*0.04,2),-2)</f>
        <v/>
      </c>
      <c r="L158" s="21">
        <f>I158+J158+K158</f>
        <v/>
      </c>
      <c r="M158" s="21">
        <f>B158-L158</f>
        <v/>
      </c>
      <c r="N158" s="21">
        <f>ROUNDDOWN(ROUND(B158*0.2042,2),0)</f>
        <v/>
      </c>
    </row>
    <row r="159">
      <c r="A159" t="inlineStr">
        <is>
          <t>早見表</t>
        </is>
      </c>
      <c r="B159" s="21">
        <f>'3_早見表'!$A$10</f>
        <v/>
      </c>
      <c r="C159" s="22" t="n">
        <v>40</v>
      </c>
      <c r="D159" s="22" t="n">
        <v>1</v>
      </c>
      <c r="E159" s="22" t="n">
        <v>0</v>
      </c>
      <c r="F159" s="21">
        <f>(IF(C159&lt;=20,MAX(800000,400000*C159),8000000+700000*(C159-20))+IF(E159=1,1000000,0))</f>
        <v/>
      </c>
      <c r="G159" s="21">
        <f>IF(AND(D159=3,C159&lt;=5),MAX(0,B159-F159),IF(AND(D159=2,C159&lt;=5,MAX(0,B159-F159)&gt;3000000),1500000+MAX(0,B159-F159)-3000000,MAX(0,B159-F159)/2))</f>
        <v/>
      </c>
      <c r="H159" s="21">
        <f>ROUNDDOWN(G159,-3)</f>
        <v/>
      </c>
      <c r="I159" s="21">
        <f>IF(H159&lt;=0,0,ROUNDDOWN(ROUND((H159*LOOKUP(H159,{0,1950001,3300001,6950001,9000001,18000001,40000001},{0.05,0.1,0.2,0.23,0.33,0.4,0.45})-LOOKUP(H159,{0,1950001,3300001,6950001,9000001,18000001,40000001},{0,97500,427500,636000,1536000,2796000,4796000}))*1.021,3),0))</f>
        <v/>
      </c>
      <c r="J159" s="21">
        <f>ROUNDDOWN(ROUND(H159*0.06,2),-2)</f>
        <v/>
      </c>
      <c r="K159" s="21">
        <f>ROUNDDOWN(ROUND(H159*0.04,2),-2)</f>
        <v/>
      </c>
      <c r="L159" s="21">
        <f>I159+J159+K159</f>
        <v/>
      </c>
      <c r="M159" s="21">
        <f>B159-L159</f>
        <v/>
      </c>
      <c r="N159" s="21">
        <f>ROUNDDOWN(ROUND(B159*0.2042,2),0)</f>
        <v/>
      </c>
    </row>
    <row r="160">
      <c r="A160" t="inlineStr">
        <is>
          <t>早見表</t>
        </is>
      </c>
      <c r="B160" s="21">
        <f>'3_早見表'!$A$11</f>
        <v/>
      </c>
      <c r="C160" s="22" t="n">
        <v>3</v>
      </c>
      <c r="D160" s="22" t="n">
        <v>2</v>
      </c>
      <c r="E160" s="22" t="n">
        <v>0</v>
      </c>
      <c r="F160" s="21">
        <f>(IF(C160&lt;=20,MAX(800000,400000*C160),8000000+700000*(C160-20))+IF(E160=1,1000000,0))</f>
        <v/>
      </c>
      <c r="G160" s="21">
        <f>IF(AND(D160=3,C160&lt;=5),MAX(0,B160-F160),IF(AND(D160=2,C160&lt;=5,MAX(0,B160-F160)&gt;3000000),1500000+MAX(0,B160-F160)-3000000,MAX(0,B160-F160)/2))</f>
        <v/>
      </c>
      <c r="H160" s="21">
        <f>ROUNDDOWN(G160,-3)</f>
        <v/>
      </c>
      <c r="I160" s="21">
        <f>IF(H160&lt;=0,0,ROUNDDOWN(ROUND((H160*LOOKUP(H160,{0,1950001,3300001,6950001,9000001,18000001,40000001},{0.05,0.1,0.2,0.23,0.33,0.4,0.45})-LOOKUP(H160,{0,1950001,3300001,6950001,9000001,18000001,40000001},{0,97500,427500,636000,1536000,2796000,4796000}))*1.021,3),0))</f>
        <v/>
      </c>
      <c r="J160" s="21">
        <f>ROUNDDOWN(ROUND(H160*0.06,2),-2)</f>
        <v/>
      </c>
      <c r="K160" s="21">
        <f>ROUNDDOWN(ROUND(H160*0.04,2),-2)</f>
        <v/>
      </c>
      <c r="L160" s="21">
        <f>I160+J160+K160</f>
        <v/>
      </c>
      <c r="M160" s="21">
        <f>B160-L160</f>
        <v/>
      </c>
      <c r="N160" s="21">
        <f>ROUNDDOWN(ROUND(B160*0.2042,2),0)</f>
        <v/>
      </c>
    </row>
    <row r="161">
      <c r="A161" t="inlineStr">
        <is>
          <t>早見表</t>
        </is>
      </c>
      <c r="B161" s="21">
        <f>'3_早見表'!$A$11</f>
        <v/>
      </c>
      <c r="C161" s="22" t="n">
        <v>5</v>
      </c>
      <c r="D161" s="22" t="n">
        <v>2</v>
      </c>
      <c r="E161" s="22" t="n">
        <v>0</v>
      </c>
      <c r="F161" s="21">
        <f>(IF(C161&lt;=20,MAX(800000,400000*C161),8000000+700000*(C161-20))+IF(E161=1,1000000,0))</f>
        <v/>
      </c>
      <c r="G161" s="21">
        <f>IF(AND(D161=3,C161&lt;=5),MAX(0,B161-F161),IF(AND(D161=2,C161&lt;=5,MAX(0,B161-F161)&gt;3000000),1500000+MAX(0,B161-F161)-3000000,MAX(0,B161-F161)/2))</f>
        <v/>
      </c>
      <c r="H161" s="21">
        <f>ROUNDDOWN(G161,-3)</f>
        <v/>
      </c>
      <c r="I161" s="21">
        <f>IF(H161&lt;=0,0,ROUNDDOWN(ROUND((H161*LOOKUP(H161,{0,1950001,3300001,6950001,9000001,18000001,40000001},{0.05,0.1,0.2,0.23,0.33,0.4,0.45})-LOOKUP(H161,{0,1950001,3300001,6950001,9000001,18000001,40000001},{0,97500,427500,636000,1536000,2796000,4796000}))*1.021,3),0))</f>
        <v/>
      </c>
      <c r="J161" s="21">
        <f>ROUNDDOWN(ROUND(H161*0.06,2),-2)</f>
        <v/>
      </c>
      <c r="K161" s="21">
        <f>ROUNDDOWN(ROUND(H161*0.04,2),-2)</f>
        <v/>
      </c>
      <c r="L161" s="21">
        <f>I161+J161+K161</f>
        <v/>
      </c>
      <c r="M161" s="21">
        <f>B161-L161</f>
        <v/>
      </c>
      <c r="N161" s="21">
        <f>ROUNDDOWN(ROUND(B161*0.2042,2),0)</f>
        <v/>
      </c>
    </row>
    <row r="162">
      <c r="A162" t="inlineStr">
        <is>
          <t>早見表</t>
        </is>
      </c>
      <c r="B162" s="21">
        <f>'3_早見表'!$A$11</f>
        <v/>
      </c>
      <c r="C162" s="22" t="n">
        <v>6</v>
      </c>
      <c r="D162" s="22" t="n">
        <v>1</v>
      </c>
      <c r="E162" s="22" t="n">
        <v>0</v>
      </c>
      <c r="F162" s="21">
        <f>(IF(C162&lt;=20,MAX(800000,400000*C162),8000000+700000*(C162-20))+IF(E162=1,1000000,0))</f>
        <v/>
      </c>
      <c r="G162" s="21">
        <f>IF(AND(D162=3,C162&lt;=5),MAX(0,B162-F162),IF(AND(D162=2,C162&lt;=5,MAX(0,B162-F162)&gt;3000000),1500000+MAX(0,B162-F162)-3000000,MAX(0,B162-F162)/2))</f>
        <v/>
      </c>
      <c r="H162" s="21">
        <f>ROUNDDOWN(G162,-3)</f>
        <v/>
      </c>
      <c r="I162" s="21">
        <f>IF(H162&lt;=0,0,ROUNDDOWN(ROUND((H162*LOOKUP(H162,{0,1950001,3300001,6950001,9000001,18000001,40000001},{0.05,0.1,0.2,0.23,0.33,0.4,0.45})-LOOKUP(H162,{0,1950001,3300001,6950001,9000001,18000001,40000001},{0,97500,427500,636000,1536000,2796000,4796000}))*1.021,3),0))</f>
        <v/>
      </c>
      <c r="J162" s="21">
        <f>ROUNDDOWN(ROUND(H162*0.06,2),-2)</f>
        <v/>
      </c>
      <c r="K162" s="21">
        <f>ROUNDDOWN(ROUND(H162*0.04,2),-2)</f>
        <v/>
      </c>
      <c r="L162" s="21">
        <f>I162+J162+K162</f>
        <v/>
      </c>
      <c r="M162" s="21">
        <f>B162-L162</f>
        <v/>
      </c>
      <c r="N162" s="21">
        <f>ROUNDDOWN(ROUND(B162*0.2042,2),0)</f>
        <v/>
      </c>
    </row>
    <row r="163">
      <c r="A163" t="inlineStr">
        <is>
          <t>早見表</t>
        </is>
      </c>
      <c r="B163" s="21">
        <f>'3_早見表'!$A$11</f>
        <v/>
      </c>
      <c r="C163" s="22" t="n">
        <v>10</v>
      </c>
      <c r="D163" s="22" t="n">
        <v>1</v>
      </c>
      <c r="E163" s="22" t="n">
        <v>0</v>
      </c>
      <c r="F163" s="21">
        <f>(IF(C163&lt;=20,MAX(800000,400000*C163),8000000+700000*(C163-20))+IF(E163=1,1000000,0))</f>
        <v/>
      </c>
      <c r="G163" s="21">
        <f>IF(AND(D163=3,C163&lt;=5),MAX(0,B163-F163),IF(AND(D163=2,C163&lt;=5,MAX(0,B163-F163)&gt;3000000),1500000+MAX(0,B163-F163)-3000000,MAX(0,B163-F163)/2))</f>
        <v/>
      </c>
      <c r="H163" s="21">
        <f>ROUNDDOWN(G163,-3)</f>
        <v/>
      </c>
      <c r="I163" s="21">
        <f>IF(H163&lt;=0,0,ROUNDDOWN(ROUND((H163*LOOKUP(H163,{0,1950001,3300001,6950001,9000001,18000001,40000001},{0.05,0.1,0.2,0.23,0.33,0.4,0.45})-LOOKUP(H163,{0,1950001,3300001,6950001,9000001,18000001,40000001},{0,97500,427500,636000,1536000,2796000,4796000}))*1.021,3),0))</f>
        <v/>
      </c>
      <c r="J163" s="21">
        <f>ROUNDDOWN(ROUND(H163*0.06,2),-2)</f>
        <v/>
      </c>
      <c r="K163" s="21">
        <f>ROUNDDOWN(ROUND(H163*0.04,2),-2)</f>
        <v/>
      </c>
      <c r="L163" s="21">
        <f>I163+J163+K163</f>
        <v/>
      </c>
      <c r="M163" s="21">
        <f>B163-L163</f>
        <v/>
      </c>
      <c r="N163" s="21">
        <f>ROUNDDOWN(ROUND(B163*0.2042,2),0)</f>
        <v/>
      </c>
    </row>
    <row r="164">
      <c r="A164" t="inlineStr">
        <is>
          <t>早見表</t>
        </is>
      </c>
      <c r="B164" s="21">
        <f>'3_早見表'!$A$11</f>
        <v/>
      </c>
      <c r="C164" s="22" t="n">
        <v>15</v>
      </c>
      <c r="D164" s="22" t="n">
        <v>1</v>
      </c>
      <c r="E164" s="22" t="n">
        <v>0</v>
      </c>
      <c r="F164" s="21">
        <f>(IF(C164&lt;=20,MAX(800000,400000*C164),8000000+700000*(C164-20))+IF(E164=1,1000000,0))</f>
        <v/>
      </c>
      <c r="G164" s="21">
        <f>IF(AND(D164=3,C164&lt;=5),MAX(0,B164-F164),IF(AND(D164=2,C164&lt;=5,MAX(0,B164-F164)&gt;3000000),1500000+MAX(0,B164-F164)-3000000,MAX(0,B164-F164)/2))</f>
        <v/>
      </c>
      <c r="H164" s="21">
        <f>ROUNDDOWN(G164,-3)</f>
        <v/>
      </c>
      <c r="I164" s="21">
        <f>IF(H164&lt;=0,0,ROUNDDOWN(ROUND((H164*LOOKUP(H164,{0,1950001,3300001,6950001,9000001,18000001,40000001},{0.05,0.1,0.2,0.23,0.33,0.4,0.45})-LOOKUP(H164,{0,1950001,3300001,6950001,9000001,18000001,40000001},{0,97500,427500,636000,1536000,2796000,4796000}))*1.021,3),0))</f>
        <v/>
      </c>
      <c r="J164" s="21">
        <f>ROUNDDOWN(ROUND(H164*0.06,2),-2)</f>
        <v/>
      </c>
      <c r="K164" s="21">
        <f>ROUNDDOWN(ROUND(H164*0.04,2),-2)</f>
        <v/>
      </c>
      <c r="L164" s="21">
        <f>I164+J164+K164</f>
        <v/>
      </c>
      <c r="M164" s="21">
        <f>B164-L164</f>
        <v/>
      </c>
      <c r="N164" s="21">
        <f>ROUNDDOWN(ROUND(B164*0.2042,2),0)</f>
        <v/>
      </c>
    </row>
    <row r="165">
      <c r="A165" t="inlineStr">
        <is>
          <t>早見表</t>
        </is>
      </c>
      <c r="B165" s="21">
        <f>'3_早見表'!$A$11</f>
        <v/>
      </c>
      <c r="C165" s="22" t="n">
        <v>19</v>
      </c>
      <c r="D165" s="22" t="n">
        <v>1</v>
      </c>
      <c r="E165" s="22" t="n">
        <v>0</v>
      </c>
      <c r="F165" s="21">
        <f>(IF(C165&lt;=20,MAX(800000,400000*C165),8000000+700000*(C165-20))+IF(E165=1,1000000,0))</f>
        <v/>
      </c>
      <c r="G165" s="21">
        <f>IF(AND(D165=3,C165&lt;=5),MAX(0,B165-F165),IF(AND(D165=2,C165&lt;=5,MAX(0,B165-F165)&gt;3000000),1500000+MAX(0,B165-F165)-3000000,MAX(0,B165-F165)/2))</f>
        <v/>
      </c>
      <c r="H165" s="21">
        <f>ROUNDDOWN(G165,-3)</f>
        <v/>
      </c>
      <c r="I165" s="21">
        <f>IF(H165&lt;=0,0,ROUNDDOWN(ROUND((H165*LOOKUP(H165,{0,1950001,3300001,6950001,9000001,18000001,40000001},{0.05,0.1,0.2,0.23,0.33,0.4,0.45})-LOOKUP(H165,{0,1950001,3300001,6950001,9000001,18000001,40000001},{0,97500,427500,636000,1536000,2796000,4796000}))*1.021,3),0))</f>
        <v/>
      </c>
      <c r="J165" s="21">
        <f>ROUNDDOWN(ROUND(H165*0.06,2),-2)</f>
        <v/>
      </c>
      <c r="K165" s="21">
        <f>ROUNDDOWN(ROUND(H165*0.04,2),-2)</f>
        <v/>
      </c>
      <c r="L165" s="21">
        <f>I165+J165+K165</f>
        <v/>
      </c>
      <c r="M165" s="21">
        <f>B165-L165</f>
        <v/>
      </c>
      <c r="N165" s="21">
        <f>ROUNDDOWN(ROUND(B165*0.2042,2),0)</f>
        <v/>
      </c>
    </row>
    <row r="166">
      <c r="A166" t="inlineStr">
        <is>
          <t>早見表</t>
        </is>
      </c>
      <c r="B166" s="21">
        <f>'3_早見表'!$A$11</f>
        <v/>
      </c>
      <c r="C166" s="22" t="n">
        <v>20</v>
      </c>
      <c r="D166" s="22" t="n">
        <v>1</v>
      </c>
      <c r="E166" s="22" t="n">
        <v>0</v>
      </c>
      <c r="F166" s="21">
        <f>(IF(C166&lt;=20,MAX(800000,400000*C166),8000000+700000*(C166-20))+IF(E166=1,1000000,0))</f>
        <v/>
      </c>
      <c r="G166" s="21">
        <f>IF(AND(D166=3,C166&lt;=5),MAX(0,B166-F166),IF(AND(D166=2,C166&lt;=5,MAX(0,B166-F166)&gt;3000000),1500000+MAX(0,B166-F166)-3000000,MAX(0,B166-F166)/2))</f>
        <v/>
      </c>
      <c r="H166" s="21">
        <f>ROUNDDOWN(G166,-3)</f>
        <v/>
      </c>
      <c r="I166" s="21">
        <f>IF(H166&lt;=0,0,ROUNDDOWN(ROUND((H166*LOOKUP(H166,{0,1950001,3300001,6950001,9000001,18000001,40000001},{0.05,0.1,0.2,0.23,0.33,0.4,0.45})-LOOKUP(H166,{0,1950001,3300001,6950001,9000001,18000001,40000001},{0,97500,427500,636000,1536000,2796000,4796000}))*1.021,3),0))</f>
        <v/>
      </c>
      <c r="J166" s="21">
        <f>ROUNDDOWN(ROUND(H166*0.06,2),-2)</f>
        <v/>
      </c>
      <c r="K166" s="21">
        <f>ROUNDDOWN(ROUND(H166*0.04,2),-2)</f>
        <v/>
      </c>
      <c r="L166" s="21">
        <f>I166+J166+K166</f>
        <v/>
      </c>
      <c r="M166" s="21">
        <f>B166-L166</f>
        <v/>
      </c>
      <c r="N166" s="21">
        <f>ROUNDDOWN(ROUND(B166*0.2042,2),0)</f>
        <v/>
      </c>
    </row>
    <row r="167">
      <c r="A167" t="inlineStr">
        <is>
          <t>早見表</t>
        </is>
      </c>
      <c r="B167" s="21">
        <f>'3_早見表'!$A$11</f>
        <v/>
      </c>
      <c r="C167" s="22" t="n">
        <v>21</v>
      </c>
      <c r="D167" s="22" t="n">
        <v>1</v>
      </c>
      <c r="E167" s="22" t="n">
        <v>0</v>
      </c>
      <c r="F167" s="21">
        <f>(IF(C167&lt;=20,MAX(800000,400000*C167),8000000+700000*(C167-20))+IF(E167=1,1000000,0))</f>
        <v/>
      </c>
      <c r="G167" s="21">
        <f>IF(AND(D167=3,C167&lt;=5),MAX(0,B167-F167),IF(AND(D167=2,C167&lt;=5,MAX(0,B167-F167)&gt;3000000),1500000+MAX(0,B167-F167)-3000000,MAX(0,B167-F167)/2))</f>
        <v/>
      </c>
      <c r="H167" s="21">
        <f>ROUNDDOWN(G167,-3)</f>
        <v/>
      </c>
      <c r="I167" s="21">
        <f>IF(H167&lt;=0,0,ROUNDDOWN(ROUND((H167*LOOKUP(H167,{0,1950001,3300001,6950001,9000001,18000001,40000001},{0.05,0.1,0.2,0.23,0.33,0.4,0.45})-LOOKUP(H167,{0,1950001,3300001,6950001,9000001,18000001,40000001},{0,97500,427500,636000,1536000,2796000,4796000}))*1.021,3),0))</f>
        <v/>
      </c>
      <c r="J167" s="21">
        <f>ROUNDDOWN(ROUND(H167*0.06,2),-2)</f>
        <v/>
      </c>
      <c r="K167" s="21">
        <f>ROUNDDOWN(ROUND(H167*0.04,2),-2)</f>
        <v/>
      </c>
      <c r="L167" s="21">
        <f>I167+J167+K167</f>
        <v/>
      </c>
      <c r="M167" s="21">
        <f>B167-L167</f>
        <v/>
      </c>
      <c r="N167" s="21">
        <f>ROUNDDOWN(ROUND(B167*0.2042,2),0)</f>
        <v/>
      </c>
    </row>
    <row r="168">
      <c r="A168" t="inlineStr">
        <is>
          <t>早見表</t>
        </is>
      </c>
      <c r="B168" s="21">
        <f>'3_早見表'!$A$11</f>
        <v/>
      </c>
      <c r="C168" s="22" t="n">
        <v>22</v>
      </c>
      <c r="D168" s="22" t="n">
        <v>1</v>
      </c>
      <c r="E168" s="22" t="n">
        <v>0</v>
      </c>
      <c r="F168" s="21">
        <f>(IF(C168&lt;=20,MAX(800000,400000*C168),8000000+700000*(C168-20))+IF(E168=1,1000000,0))</f>
        <v/>
      </c>
      <c r="G168" s="21">
        <f>IF(AND(D168=3,C168&lt;=5),MAX(0,B168-F168),IF(AND(D168=2,C168&lt;=5,MAX(0,B168-F168)&gt;3000000),1500000+MAX(0,B168-F168)-3000000,MAX(0,B168-F168)/2))</f>
        <v/>
      </c>
      <c r="H168" s="21">
        <f>ROUNDDOWN(G168,-3)</f>
        <v/>
      </c>
      <c r="I168" s="21">
        <f>IF(H168&lt;=0,0,ROUNDDOWN(ROUND((H168*LOOKUP(H168,{0,1950001,3300001,6950001,9000001,18000001,40000001},{0.05,0.1,0.2,0.23,0.33,0.4,0.45})-LOOKUP(H168,{0,1950001,3300001,6950001,9000001,18000001,40000001},{0,97500,427500,636000,1536000,2796000,4796000}))*1.021,3),0))</f>
        <v/>
      </c>
      <c r="J168" s="21">
        <f>ROUNDDOWN(ROUND(H168*0.06,2),-2)</f>
        <v/>
      </c>
      <c r="K168" s="21">
        <f>ROUNDDOWN(ROUND(H168*0.04,2),-2)</f>
        <v/>
      </c>
      <c r="L168" s="21">
        <f>I168+J168+K168</f>
        <v/>
      </c>
      <c r="M168" s="21">
        <f>B168-L168</f>
        <v/>
      </c>
      <c r="N168" s="21">
        <f>ROUNDDOWN(ROUND(B168*0.2042,2),0)</f>
        <v/>
      </c>
    </row>
    <row r="169">
      <c r="A169" t="inlineStr">
        <is>
          <t>早見表</t>
        </is>
      </c>
      <c r="B169" s="21">
        <f>'3_早見表'!$A$11</f>
        <v/>
      </c>
      <c r="C169" s="22" t="n">
        <v>25</v>
      </c>
      <c r="D169" s="22" t="n">
        <v>1</v>
      </c>
      <c r="E169" s="22" t="n">
        <v>0</v>
      </c>
      <c r="F169" s="21">
        <f>(IF(C169&lt;=20,MAX(800000,400000*C169),8000000+700000*(C169-20))+IF(E169=1,1000000,0))</f>
        <v/>
      </c>
      <c r="G169" s="21">
        <f>IF(AND(D169=3,C169&lt;=5),MAX(0,B169-F169),IF(AND(D169=2,C169&lt;=5,MAX(0,B169-F169)&gt;3000000),1500000+MAX(0,B169-F169)-3000000,MAX(0,B169-F169)/2))</f>
        <v/>
      </c>
      <c r="H169" s="21">
        <f>ROUNDDOWN(G169,-3)</f>
        <v/>
      </c>
      <c r="I169" s="21">
        <f>IF(H169&lt;=0,0,ROUNDDOWN(ROUND((H169*LOOKUP(H169,{0,1950001,3300001,6950001,9000001,18000001,40000001},{0.05,0.1,0.2,0.23,0.33,0.4,0.45})-LOOKUP(H169,{0,1950001,3300001,6950001,9000001,18000001,40000001},{0,97500,427500,636000,1536000,2796000,4796000}))*1.021,3),0))</f>
        <v/>
      </c>
      <c r="J169" s="21">
        <f>ROUNDDOWN(ROUND(H169*0.06,2),-2)</f>
        <v/>
      </c>
      <c r="K169" s="21">
        <f>ROUNDDOWN(ROUND(H169*0.04,2),-2)</f>
        <v/>
      </c>
      <c r="L169" s="21">
        <f>I169+J169+K169</f>
        <v/>
      </c>
      <c r="M169" s="21">
        <f>B169-L169</f>
        <v/>
      </c>
      <c r="N169" s="21">
        <f>ROUNDDOWN(ROUND(B169*0.2042,2),0)</f>
        <v/>
      </c>
    </row>
    <row r="170">
      <c r="A170" t="inlineStr">
        <is>
          <t>早見表</t>
        </is>
      </c>
      <c r="B170" s="21">
        <f>'3_早見表'!$A$11</f>
        <v/>
      </c>
      <c r="C170" s="22" t="n">
        <v>30</v>
      </c>
      <c r="D170" s="22" t="n">
        <v>1</v>
      </c>
      <c r="E170" s="22" t="n">
        <v>0</v>
      </c>
      <c r="F170" s="21">
        <f>(IF(C170&lt;=20,MAX(800000,400000*C170),8000000+700000*(C170-20))+IF(E170=1,1000000,0))</f>
        <v/>
      </c>
      <c r="G170" s="21">
        <f>IF(AND(D170=3,C170&lt;=5),MAX(0,B170-F170),IF(AND(D170=2,C170&lt;=5,MAX(0,B170-F170)&gt;3000000),1500000+MAX(0,B170-F170)-3000000,MAX(0,B170-F170)/2))</f>
        <v/>
      </c>
      <c r="H170" s="21">
        <f>ROUNDDOWN(G170,-3)</f>
        <v/>
      </c>
      <c r="I170" s="21">
        <f>IF(H170&lt;=0,0,ROUNDDOWN(ROUND((H170*LOOKUP(H170,{0,1950001,3300001,6950001,9000001,18000001,40000001},{0.05,0.1,0.2,0.23,0.33,0.4,0.45})-LOOKUP(H170,{0,1950001,3300001,6950001,9000001,18000001,40000001},{0,97500,427500,636000,1536000,2796000,4796000}))*1.021,3),0))</f>
        <v/>
      </c>
      <c r="J170" s="21">
        <f>ROUNDDOWN(ROUND(H170*0.06,2),-2)</f>
        <v/>
      </c>
      <c r="K170" s="21">
        <f>ROUNDDOWN(ROUND(H170*0.04,2),-2)</f>
        <v/>
      </c>
      <c r="L170" s="21">
        <f>I170+J170+K170</f>
        <v/>
      </c>
      <c r="M170" s="21">
        <f>B170-L170</f>
        <v/>
      </c>
      <c r="N170" s="21">
        <f>ROUNDDOWN(ROUND(B170*0.2042,2),0)</f>
        <v/>
      </c>
    </row>
    <row r="171">
      <c r="A171" t="inlineStr">
        <is>
          <t>早見表</t>
        </is>
      </c>
      <c r="B171" s="21">
        <f>'3_早見表'!$A$11</f>
        <v/>
      </c>
      <c r="C171" s="22" t="n">
        <v>35</v>
      </c>
      <c r="D171" s="22" t="n">
        <v>1</v>
      </c>
      <c r="E171" s="22" t="n">
        <v>0</v>
      </c>
      <c r="F171" s="21">
        <f>(IF(C171&lt;=20,MAX(800000,400000*C171),8000000+700000*(C171-20))+IF(E171=1,1000000,0))</f>
        <v/>
      </c>
      <c r="G171" s="21">
        <f>IF(AND(D171=3,C171&lt;=5),MAX(0,B171-F171),IF(AND(D171=2,C171&lt;=5,MAX(0,B171-F171)&gt;3000000),1500000+MAX(0,B171-F171)-3000000,MAX(0,B171-F171)/2))</f>
        <v/>
      </c>
      <c r="H171" s="21">
        <f>ROUNDDOWN(G171,-3)</f>
        <v/>
      </c>
      <c r="I171" s="21">
        <f>IF(H171&lt;=0,0,ROUNDDOWN(ROUND((H171*LOOKUP(H171,{0,1950001,3300001,6950001,9000001,18000001,40000001},{0.05,0.1,0.2,0.23,0.33,0.4,0.45})-LOOKUP(H171,{0,1950001,3300001,6950001,9000001,18000001,40000001},{0,97500,427500,636000,1536000,2796000,4796000}))*1.021,3),0))</f>
        <v/>
      </c>
      <c r="J171" s="21">
        <f>ROUNDDOWN(ROUND(H171*0.06,2),-2)</f>
        <v/>
      </c>
      <c r="K171" s="21">
        <f>ROUNDDOWN(ROUND(H171*0.04,2),-2)</f>
        <v/>
      </c>
      <c r="L171" s="21">
        <f>I171+J171+K171</f>
        <v/>
      </c>
      <c r="M171" s="21">
        <f>B171-L171</f>
        <v/>
      </c>
      <c r="N171" s="21">
        <f>ROUNDDOWN(ROUND(B171*0.2042,2),0)</f>
        <v/>
      </c>
    </row>
    <row r="172">
      <c r="A172" t="inlineStr">
        <is>
          <t>早見表</t>
        </is>
      </c>
      <c r="B172" s="21">
        <f>'3_早見表'!$A$11</f>
        <v/>
      </c>
      <c r="C172" s="22" t="n">
        <v>38</v>
      </c>
      <c r="D172" s="22" t="n">
        <v>1</v>
      </c>
      <c r="E172" s="22" t="n">
        <v>0</v>
      </c>
      <c r="F172" s="21">
        <f>(IF(C172&lt;=20,MAX(800000,400000*C172),8000000+700000*(C172-20))+IF(E172=1,1000000,0))</f>
        <v/>
      </c>
      <c r="G172" s="21">
        <f>IF(AND(D172=3,C172&lt;=5),MAX(0,B172-F172),IF(AND(D172=2,C172&lt;=5,MAX(0,B172-F172)&gt;3000000),1500000+MAX(0,B172-F172)-3000000,MAX(0,B172-F172)/2))</f>
        <v/>
      </c>
      <c r="H172" s="21">
        <f>ROUNDDOWN(G172,-3)</f>
        <v/>
      </c>
      <c r="I172" s="21">
        <f>IF(H172&lt;=0,0,ROUNDDOWN(ROUND((H172*LOOKUP(H172,{0,1950001,3300001,6950001,9000001,18000001,40000001},{0.05,0.1,0.2,0.23,0.33,0.4,0.45})-LOOKUP(H172,{0,1950001,3300001,6950001,9000001,18000001,40000001},{0,97500,427500,636000,1536000,2796000,4796000}))*1.021,3),0))</f>
        <v/>
      </c>
      <c r="J172" s="21">
        <f>ROUNDDOWN(ROUND(H172*0.06,2),-2)</f>
        <v/>
      </c>
      <c r="K172" s="21">
        <f>ROUNDDOWN(ROUND(H172*0.04,2),-2)</f>
        <v/>
      </c>
      <c r="L172" s="21">
        <f>I172+J172+K172</f>
        <v/>
      </c>
      <c r="M172" s="21">
        <f>B172-L172</f>
        <v/>
      </c>
      <c r="N172" s="21">
        <f>ROUNDDOWN(ROUND(B172*0.2042,2),0)</f>
        <v/>
      </c>
    </row>
    <row r="173">
      <c r="A173" t="inlineStr">
        <is>
          <t>早見表</t>
        </is>
      </c>
      <c r="B173" s="21">
        <f>'3_早見表'!$A$11</f>
        <v/>
      </c>
      <c r="C173" s="22" t="n">
        <v>40</v>
      </c>
      <c r="D173" s="22" t="n">
        <v>1</v>
      </c>
      <c r="E173" s="22" t="n">
        <v>0</v>
      </c>
      <c r="F173" s="21">
        <f>(IF(C173&lt;=20,MAX(800000,400000*C173),8000000+700000*(C173-20))+IF(E173=1,1000000,0))</f>
        <v/>
      </c>
      <c r="G173" s="21">
        <f>IF(AND(D173=3,C173&lt;=5),MAX(0,B173-F173),IF(AND(D173=2,C173&lt;=5,MAX(0,B173-F173)&gt;3000000),1500000+MAX(0,B173-F173)-3000000,MAX(0,B173-F173)/2))</f>
        <v/>
      </c>
      <c r="H173" s="21">
        <f>ROUNDDOWN(G173,-3)</f>
        <v/>
      </c>
      <c r="I173" s="21">
        <f>IF(H173&lt;=0,0,ROUNDDOWN(ROUND((H173*LOOKUP(H173,{0,1950001,3300001,6950001,9000001,18000001,40000001},{0.05,0.1,0.2,0.23,0.33,0.4,0.45})-LOOKUP(H173,{0,1950001,3300001,6950001,9000001,18000001,40000001},{0,97500,427500,636000,1536000,2796000,4796000}))*1.021,3),0))</f>
        <v/>
      </c>
      <c r="J173" s="21">
        <f>ROUNDDOWN(ROUND(H173*0.06,2),-2)</f>
        <v/>
      </c>
      <c r="K173" s="21">
        <f>ROUNDDOWN(ROUND(H173*0.04,2),-2)</f>
        <v/>
      </c>
      <c r="L173" s="21">
        <f>I173+J173+K173</f>
        <v/>
      </c>
      <c r="M173" s="21">
        <f>B173-L173</f>
        <v/>
      </c>
      <c r="N173" s="21">
        <f>ROUNDDOWN(ROUND(B173*0.2042,2),0)</f>
        <v/>
      </c>
    </row>
    <row r="174">
      <c r="A174" t="inlineStr">
        <is>
          <t>早見表</t>
        </is>
      </c>
      <c r="B174" s="21">
        <f>'3_早見表'!$A$12</f>
        <v/>
      </c>
      <c r="C174" s="22" t="n">
        <v>3</v>
      </c>
      <c r="D174" s="22" t="n">
        <v>2</v>
      </c>
      <c r="E174" s="22" t="n">
        <v>0</v>
      </c>
      <c r="F174" s="21">
        <f>(IF(C174&lt;=20,MAX(800000,400000*C174),8000000+700000*(C174-20))+IF(E174=1,1000000,0))</f>
        <v/>
      </c>
      <c r="G174" s="21">
        <f>IF(AND(D174=3,C174&lt;=5),MAX(0,B174-F174),IF(AND(D174=2,C174&lt;=5,MAX(0,B174-F174)&gt;3000000),1500000+MAX(0,B174-F174)-3000000,MAX(0,B174-F174)/2))</f>
        <v/>
      </c>
      <c r="H174" s="21">
        <f>ROUNDDOWN(G174,-3)</f>
        <v/>
      </c>
      <c r="I174" s="21">
        <f>IF(H174&lt;=0,0,ROUNDDOWN(ROUND((H174*LOOKUP(H174,{0,1950001,3300001,6950001,9000001,18000001,40000001},{0.05,0.1,0.2,0.23,0.33,0.4,0.45})-LOOKUP(H174,{0,1950001,3300001,6950001,9000001,18000001,40000001},{0,97500,427500,636000,1536000,2796000,4796000}))*1.021,3),0))</f>
        <v/>
      </c>
      <c r="J174" s="21">
        <f>ROUNDDOWN(ROUND(H174*0.06,2),-2)</f>
        <v/>
      </c>
      <c r="K174" s="21">
        <f>ROUNDDOWN(ROUND(H174*0.04,2),-2)</f>
        <v/>
      </c>
      <c r="L174" s="21">
        <f>I174+J174+K174</f>
        <v/>
      </c>
      <c r="M174" s="21">
        <f>B174-L174</f>
        <v/>
      </c>
      <c r="N174" s="21">
        <f>ROUNDDOWN(ROUND(B174*0.2042,2),0)</f>
        <v/>
      </c>
    </row>
    <row r="175">
      <c r="A175" t="inlineStr">
        <is>
          <t>早見表</t>
        </is>
      </c>
      <c r="B175" s="21">
        <f>'3_早見表'!$A$12</f>
        <v/>
      </c>
      <c r="C175" s="22" t="n">
        <v>5</v>
      </c>
      <c r="D175" s="22" t="n">
        <v>2</v>
      </c>
      <c r="E175" s="22" t="n">
        <v>0</v>
      </c>
      <c r="F175" s="21">
        <f>(IF(C175&lt;=20,MAX(800000,400000*C175),8000000+700000*(C175-20))+IF(E175=1,1000000,0))</f>
        <v/>
      </c>
      <c r="G175" s="21">
        <f>IF(AND(D175=3,C175&lt;=5),MAX(0,B175-F175),IF(AND(D175=2,C175&lt;=5,MAX(0,B175-F175)&gt;3000000),1500000+MAX(0,B175-F175)-3000000,MAX(0,B175-F175)/2))</f>
        <v/>
      </c>
      <c r="H175" s="21">
        <f>ROUNDDOWN(G175,-3)</f>
        <v/>
      </c>
      <c r="I175" s="21">
        <f>IF(H175&lt;=0,0,ROUNDDOWN(ROUND((H175*LOOKUP(H175,{0,1950001,3300001,6950001,9000001,18000001,40000001},{0.05,0.1,0.2,0.23,0.33,0.4,0.45})-LOOKUP(H175,{0,1950001,3300001,6950001,9000001,18000001,40000001},{0,97500,427500,636000,1536000,2796000,4796000}))*1.021,3),0))</f>
        <v/>
      </c>
      <c r="J175" s="21">
        <f>ROUNDDOWN(ROUND(H175*0.06,2),-2)</f>
        <v/>
      </c>
      <c r="K175" s="21">
        <f>ROUNDDOWN(ROUND(H175*0.04,2),-2)</f>
        <v/>
      </c>
      <c r="L175" s="21">
        <f>I175+J175+K175</f>
        <v/>
      </c>
      <c r="M175" s="21">
        <f>B175-L175</f>
        <v/>
      </c>
      <c r="N175" s="21">
        <f>ROUNDDOWN(ROUND(B175*0.2042,2),0)</f>
        <v/>
      </c>
    </row>
    <row r="176">
      <c r="A176" t="inlineStr">
        <is>
          <t>早見表</t>
        </is>
      </c>
      <c r="B176" s="21">
        <f>'3_早見表'!$A$12</f>
        <v/>
      </c>
      <c r="C176" s="22" t="n">
        <v>6</v>
      </c>
      <c r="D176" s="22" t="n">
        <v>1</v>
      </c>
      <c r="E176" s="22" t="n">
        <v>0</v>
      </c>
      <c r="F176" s="21">
        <f>(IF(C176&lt;=20,MAX(800000,400000*C176),8000000+700000*(C176-20))+IF(E176=1,1000000,0))</f>
        <v/>
      </c>
      <c r="G176" s="21">
        <f>IF(AND(D176=3,C176&lt;=5),MAX(0,B176-F176),IF(AND(D176=2,C176&lt;=5,MAX(0,B176-F176)&gt;3000000),1500000+MAX(0,B176-F176)-3000000,MAX(0,B176-F176)/2))</f>
        <v/>
      </c>
      <c r="H176" s="21">
        <f>ROUNDDOWN(G176,-3)</f>
        <v/>
      </c>
      <c r="I176" s="21">
        <f>IF(H176&lt;=0,0,ROUNDDOWN(ROUND((H176*LOOKUP(H176,{0,1950001,3300001,6950001,9000001,18000001,40000001},{0.05,0.1,0.2,0.23,0.33,0.4,0.45})-LOOKUP(H176,{0,1950001,3300001,6950001,9000001,18000001,40000001},{0,97500,427500,636000,1536000,2796000,4796000}))*1.021,3),0))</f>
        <v/>
      </c>
      <c r="J176" s="21">
        <f>ROUNDDOWN(ROUND(H176*0.06,2),-2)</f>
        <v/>
      </c>
      <c r="K176" s="21">
        <f>ROUNDDOWN(ROUND(H176*0.04,2),-2)</f>
        <v/>
      </c>
      <c r="L176" s="21">
        <f>I176+J176+K176</f>
        <v/>
      </c>
      <c r="M176" s="21">
        <f>B176-L176</f>
        <v/>
      </c>
      <c r="N176" s="21">
        <f>ROUNDDOWN(ROUND(B176*0.2042,2),0)</f>
        <v/>
      </c>
    </row>
    <row r="177">
      <c r="A177" t="inlineStr">
        <is>
          <t>早見表</t>
        </is>
      </c>
      <c r="B177" s="21">
        <f>'3_早見表'!$A$12</f>
        <v/>
      </c>
      <c r="C177" s="22" t="n">
        <v>10</v>
      </c>
      <c r="D177" s="22" t="n">
        <v>1</v>
      </c>
      <c r="E177" s="22" t="n">
        <v>0</v>
      </c>
      <c r="F177" s="21">
        <f>(IF(C177&lt;=20,MAX(800000,400000*C177),8000000+700000*(C177-20))+IF(E177=1,1000000,0))</f>
        <v/>
      </c>
      <c r="G177" s="21">
        <f>IF(AND(D177=3,C177&lt;=5),MAX(0,B177-F177),IF(AND(D177=2,C177&lt;=5,MAX(0,B177-F177)&gt;3000000),1500000+MAX(0,B177-F177)-3000000,MAX(0,B177-F177)/2))</f>
        <v/>
      </c>
      <c r="H177" s="21">
        <f>ROUNDDOWN(G177,-3)</f>
        <v/>
      </c>
      <c r="I177" s="21">
        <f>IF(H177&lt;=0,0,ROUNDDOWN(ROUND((H177*LOOKUP(H177,{0,1950001,3300001,6950001,9000001,18000001,40000001},{0.05,0.1,0.2,0.23,0.33,0.4,0.45})-LOOKUP(H177,{0,1950001,3300001,6950001,9000001,18000001,40000001},{0,97500,427500,636000,1536000,2796000,4796000}))*1.021,3),0))</f>
        <v/>
      </c>
      <c r="J177" s="21">
        <f>ROUNDDOWN(ROUND(H177*0.06,2),-2)</f>
        <v/>
      </c>
      <c r="K177" s="21">
        <f>ROUNDDOWN(ROUND(H177*0.04,2),-2)</f>
        <v/>
      </c>
      <c r="L177" s="21">
        <f>I177+J177+K177</f>
        <v/>
      </c>
      <c r="M177" s="21">
        <f>B177-L177</f>
        <v/>
      </c>
      <c r="N177" s="21">
        <f>ROUNDDOWN(ROUND(B177*0.2042,2),0)</f>
        <v/>
      </c>
    </row>
    <row r="178">
      <c r="A178" t="inlineStr">
        <is>
          <t>早見表</t>
        </is>
      </c>
      <c r="B178" s="21">
        <f>'3_早見表'!$A$12</f>
        <v/>
      </c>
      <c r="C178" s="22" t="n">
        <v>15</v>
      </c>
      <c r="D178" s="22" t="n">
        <v>1</v>
      </c>
      <c r="E178" s="22" t="n">
        <v>0</v>
      </c>
      <c r="F178" s="21">
        <f>(IF(C178&lt;=20,MAX(800000,400000*C178),8000000+700000*(C178-20))+IF(E178=1,1000000,0))</f>
        <v/>
      </c>
      <c r="G178" s="21">
        <f>IF(AND(D178=3,C178&lt;=5),MAX(0,B178-F178),IF(AND(D178=2,C178&lt;=5,MAX(0,B178-F178)&gt;3000000),1500000+MAX(0,B178-F178)-3000000,MAX(0,B178-F178)/2))</f>
        <v/>
      </c>
      <c r="H178" s="21">
        <f>ROUNDDOWN(G178,-3)</f>
        <v/>
      </c>
      <c r="I178" s="21">
        <f>IF(H178&lt;=0,0,ROUNDDOWN(ROUND((H178*LOOKUP(H178,{0,1950001,3300001,6950001,9000001,18000001,40000001},{0.05,0.1,0.2,0.23,0.33,0.4,0.45})-LOOKUP(H178,{0,1950001,3300001,6950001,9000001,18000001,40000001},{0,97500,427500,636000,1536000,2796000,4796000}))*1.021,3),0))</f>
        <v/>
      </c>
      <c r="J178" s="21">
        <f>ROUNDDOWN(ROUND(H178*0.06,2),-2)</f>
        <v/>
      </c>
      <c r="K178" s="21">
        <f>ROUNDDOWN(ROUND(H178*0.04,2),-2)</f>
        <v/>
      </c>
      <c r="L178" s="21">
        <f>I178+J178+K178</f>
        <v/>
      </c>
      <c r="M178" s="21">
        <f>B178-L178</f>
        <v/>
      </c>
      <c r="N178" s="21">
        <f>ROUNDDOWN(ROUND(B178*0.2042,2),0)</f>
        <v/>
      </c>
    </row>
    <row r="179">
      <c r="A179" t="inlineStr">
        <is>
          <t>早見表</t>
        </is>
      </c>
      <c r="B179" s="21">
        <f>'3_早見表'!$A$12</f>
        <v/>
      </c>
      <c r="C179" s="22" t="n">
        <v>19</v>
      </c>
      <c r="D179" s="22" t="n">
        <v>1</v>
      </c>
      <c r="E179" s="22" t="n">
        <v>0</v>
      </c>
      <c r="F179" s="21">
        <f>(IF(C179&lt;=20,MAX(800000,400000*C179),8000000+700000*(C179-20))+IF(E179=1,1000000,0))</f>
        <v/>
      </c>
      <c r="G179" s="21">
        <f>IF(AND(D179=3,C179&lt;=5),MAX(0,B179-F179),IF(AND(D179=2,C179&lt;=5,MAX(0,B179-F179)&gt;3000000),1500000+MAX(0,B179-F179)-3000000,MAX(0,B179-F179)/2))</f>
        <v/>
      </c>
      <c r="H179" s="21">
        <f>ROUNDDOWN(G179,-3)</f>
        <v/>
      </c>
      <c r="I179" s="21">
        <f>IF(H179&lt;=0,0,ROUNDDOWN(ROUND((H179*LOOKUP(H179,{0,1950001,3300001,6950001,9000001,18000001,40000001},{0.05,0.1,0.2,0.23,0.33,0.4,0.45})-LOOKUP(H179,{0,1950001,3300001,6950001,9000001,18000001,40000001},{0,97500,427500,636000,1536000,2796000,4796000}))*1.021,3),0))</f>
        <v/>
      </c>
      <c r="J179" s="21">
        <f>ROUNDDOWN(ROUND(H179*0.06,2),-2)</f>
        <v/>
      </c>
      <c r="K179" s="21">
        <f>ROUNDDOWN(ROUND(H179*0.04,2),-2)</f>
        <v/>
      </c>
      <c r="L179" s="21">
        <f>I179+J179+K179</f>
        <v/>
      </c>
      <c r="M179" s="21">
        <f>B179-L179</f>
        <v/>
      </c>
      <c r="N179" s="21">
        <f>ROUNDDOWN(ROUND(B179*0.2042,2),0)</f>
        <v/>
      </c>
    </row>
    <row r="180">
      <c r="A180" t="inlineStr">
        <is>
          <t>早見表</t>
        </is>
      </c>
      <c r="B180" s="21">
        <f>'3_早見表'!$A$12</f>
        <v/>
      </c>
      <c r="C180" s="22" t="n">
        <v>20</v>
      </c>
      <c r="D180" s="22" t="n">
        <v>1</v>
      </c>
      <c r="E180" s="22" t="n">
        <v>0</v>
      </c>
      <c r="F180" s="21">
        <f>(IF(C180&lt;=20,MAX(800000,400000*C180),8000000+700000*(C180-20))+IF(E180=1,1000000,0))</f>
        <v/>
      </c>
      <c r="G180" s="21">
        <f>IF(AND(D180=3,C180&lt;=5),MAX(0,B180-F180),IF(AND(D180=2,C180&lt;=5,MAX(0,B180-F180)&gt;3000000),1500000+MAX(0,B180-F180)-3000000,MAX(0,B180-F180)/2))</f>
        <v/>
      </c>
      <c r="H180" s="21">
        <f>ROUNDDOWN(G180,-3)</f>
        <v/>
      </c>
      <c r="I180" s="21">
        <f>IF(H180&lt;=0,0,ROUNDDOWN(ROUND((H180*LOOKUP(H180,{0,1950001,3300001,6950001,9000001,18000001,40000001},{0.05,0.1,0.2,0.23,0.33,0.4,0.45})-LOOKUP(H180,{0,1950001,3300001,6950001,9000001,18000001,40000001},{0,97500,427500,636000,1536000,2796000,4796000}))*1.021,3),0))</f>
        <v/>
      </c>
      <c r="J180" s="21">
        <f>ROUNDDOWN(ROUND(H180*0.06,2),-2)</f>
        <v/>
      </c>
      <c r="K180" s="21">
        <f>ROUNDDOWN(ROUND(H180*0.04,2),-2)</f>
        <v/>
      </c>
      <c r="L180" s="21">
        <f>I180+J180+K180</f>
        <v/>
      </c>
      <c r="M180" s="21">
        <f>B180-L180</f>
        <v/>
      </c>
      <c r="N180" s="21">
        <f>ROUNDDOWN(ROUND(B180*0.2042,2),0)</f>
        <v/>
      </c>
    </row>
    <row r="181">
      <c r="A181" t="inlineStr">
        <is>
          <t>早見表</t>
        </is>
      </c>
      <c r="B181" s="21">
        <f>'3_早見表'!$A$12</f>
        <v/>
      </c>
      <c r="C181" s="22" t="n">
        <v>21</v>
      </c>
      <c r="D181" s="22" t="n">
        <v>1</v>
      </c>
      <c r="E181" s="22" t="n">
        <v>0</v>
      </c>
      <c r="F181" s="21">
        <f>(IF(C181&lt;=20,MAX(800000,400000*C181),8000000+700000*(C181-20))+IF(E181=1,1000000,0))</f>
        <v/>
      </c>
      <c r="G181" s="21">
        <f>IF(AND(D181=3,C181&lt;=5),MAX(0,B181-F181),IF(AND(D181=2,C181&lt;=5,MAX(0,B181-F181)&gt;3000000),1500000+MAX(0,B181-F181)-3000000,MAX(0,B181-F181)/2))</f>
        <v/>
      </c>
      <c r="H181" s="21">
        <f>ROUNDDOWN(G181,-3)</f>
        <v/>
      </c>
      <c r="I181" s="21">
        <f>IF(H181&lt;=0,0,ROUNDDOWN(ROUND((H181*LOOKUP(H181,{0,1950001,3300001,6950001,9000001,18000001,40000001},{0.05,0.1,0.2,0.23,0.33,0.4,0.45})-LOOKUP(H181,{0,1950001,3300001,6950001,9000001,18000001,40000001},{0,97500,427500,636000,1536000,2796000,4796000}))*1.021,3),0))</f>
        <v/>
      </c>
      <c r="J181" s="21">
        <f>ROUNDDOWN(ROUND(H181*0.06,2),-2)</f>
        <v/>
      </c>
      <c r="K181" s="21">
        <f>ROUNDDOWN(ROUND(H181*0.04,2),-2)</f>
        <v/>
      </c>
      <c r="L181" s="21">
        <f>I181+J181+K181</f>
        <v/>
      </c>
      <c r="M181" s="21">
        <f>B181-L181</f>
        <v/>
      </c>
      <c r="N181" s="21">
        <f>ROUNDDOWN(ROUND(B181*0.2042,2),0)</f>
        <v/>
      </c>
    </row>
    <row r="182">
      <c r="A182" t="inlineStr">
        <is>
          <t>早見表</t>
        </is>
      </c>
      <c r="B182" s="21">
        <f>'3_早見表'!$A$12</f>
        <v/>
      </c>
      <c r="C182" s="22" t="n">
        <v>22</v>
      </c>
      <c r="D182" s="22" t="n">
        <v>1</v>
      </c>
      <c r="E182" s="22" t="n">
        <v>0</v>
      </c>
      <c r="F182" s="21">
        <f>(IF(C182&lt;=20,MAX(800000,400000*C182),8000000+700000*(C182-20))+IF(E182=1,1000000,0))</f>
        <v/>
      </c>
      <c r="G182" s="21">
        <f>IF(AND(D182=3,C182&lt;=5),MAX(0,B182-F182),IF(AND(D182=2,C182&lt;=5,MAX(0,B182-F182)&gt;3000000),1500000+MAX(0,B182-F182)-3000000,MAX(0,B182-F182)/2))</f>
        <v/>
      </c>
      <c r="H182" s="21">
        <f>ROUNDDOWN(G182,-3)</f>
        <v/>
      </c>
      <c r="I182" s="21">
        <f>IF(H182&lt;=0,0,ROUNDDOWN(ROUND((H182*LOOKUP(H182,{0,1950001,3300001,6950001,9000001,18000001,40000001},{0.05,0.1,0.2,0.23,0.33,0.4,0.45})-LOOKUP(H182,{0,1950001,3300001,6950001,9000001,18000001,40000001},{0,97500,427500,636000,1536000,2796000,4796000}))*1.021,3),0))</f>
        <v/>
      </c>
      <c r="J182" s="21">
        <f>ROUNDDOWN(ROUND(H182*0.06,2),-2)</f>
        <v/>
      </c>
      <c r="K182" s="21">
        <f>ROUNDDOWN(ROUND(H182*0.04,2),-2)</f>
        <v/>
      </c>
      <c r="L182" s="21">
        <f>I182+J182+K182</f>
        <v/>
      </c>
      <c r="M182" s="21">
        <f>B182-L182</f>
        <v/>
      </c>
      <c r="N182" s="21">
        <f>ROUNDDOWN(ROUND(B182*0.2042,2),0)</f>
        <v/>
      </c>
    </row>
    <row r="183">
      <c r="A183" t="inlineStr">
        <is>
          <t>早見表</t>
        </is>
      </c>
      <c r="B183" s="21">
        <f>'3_早見表'!$A$12</f>
        <v/>
      </c>
      <c r="C183" s="22" t="n">
        <v>25</v>
      </c>
      <c r="D183" s="22" t="n">
        <v>1</v>
      </c>
      <c r="E183" s="22" t="n">
        <v>0</v>
      </c>
      <c r="F183" s="21">
        <f>(IF(C183&lt;=20,MAX(800000,400000*C183),8000000+700000*(C183-20))+IF(E183=1,1000000,0))</f>
        <v/>
      </c>
      <c r="G183" s="21">
        <f>IF(AND(D183=3,C183&lt;=5),MAX(0,B183-F183),IF(AND(D183=2,C183&lt;=5,MAX(0,B183-F183)&gt;3000000),1500000+MAX(0,B183-F183)-3000000,MAX(0,B183-F183)/2))</f>
        <v/>
      </c>
      <c r="H183" s="21">
        <f>ROUNDDOWN(G183,-3)</f>
        <v/>
      </c>
      <c r="I183" s="21">
        <f>IF(H183&lt;=0,0,ROUNDDOWN(ROUND((H183*LOOKUP(H183,{0,1950001,3300001,6950001,9000001,18000001,40000001},{0.05,0.1,0.2,0.23,0.33,0.4,0.45})-LOOKUP(H183,{0,1950001,3300001,6950001,9000001,18000001,40000001},{0,97500,427500,636000,1536000,2796000,4796000}))*1.021,3),0))</f>
        <v/>
      </c>
      <c r="J183" s="21">
        <f>ROUNDDOWN(ROUND(H183*0.06,2),-2)</f>
        <v/>
      </c>
      <c r="K183" s="21">
        <f>ROUNDDOWN(ROUND(H183*0.04,2),-2)</f>
        <v/>
      </c>
      <c r="L183" s="21">
        <f>I183+J183+K183</f>
        <v/>
      </c>
      <c r="M183" s="21">
        <f>B183-L183</f>
        <v/>
      </c>
      <c r="N183" s="21">
        <f>ROUNDDOWN(ROUND(B183*0.2042,2),0)</f>
        <v/>
      </c>
    </row>
    <row r="184">
      <c r="A184" t="inlineStr">
        <is>
          <t>早見表</t>
        </is>
      </c>
      <c r="B184" s="21">
        <f>'3_早見表'!$A$12</f>
        <v/>
      </c>
      <c r="C184" s="22" t="n">
        <v>30</v>
      </c>
      <c r="D184" s="22" t="n">
        <v>1</v>
      </c>
      <c r="E184" s="22" t="n">
        <v>0</v>
      </c>
      <c r="F184" s="21">
        <f>(IF(C184&lt;=20,MAX(800000,400000*C184),8000000+700000*(C184-20))+IF(E184=1,1000000,0))</f>
        <v/>
      </c>
      <c r="G184" s="21">
        <f>IF(AND(D184=3,C184&lt;=5),MAX(0,B184-F184),IF(AND(D184=2,C184&lt;=5,MAX(0,B184-F184)&gt;3000000),1500000+MAX(0,B184-F184)-3000000,MAX(0,B184-F184)/2))</f>
        <v/>
      </c>
      <c r="H184" s="21">
        <f>ROUNDDOWN(G184,-3)</f>
        <v/>
      </c>
      <c r="I184" s="21">
        <f>IF(H184&lt;=0,0,ROUNDDOWN(ROUND((H184*LOOKUP(H184,{0,1950001,3300001,6950001,9000001,18000001,40000001},{0.05,0.1,0.2,0.23,0.33,0.4,0.45})-LOOKUP(H184,{0,1950001,3300001,6950001,9000001,18000001,40000001},{0,97500,427500,636000,1536000,2796000,4796000}))*1.021,3),0))</f>
        <v/>
      </c>
      <c r="J184" s="21">
        <f>ROUNDDOWN(ROUND(H184*0.06,2),-2)</f>
        <v/>
      </c>
      <c r="K184" s="21">
        <f>ROUNDDOWN(ROUND(H184*0.04,2),-2)</f>
        <v/>
      </c>
      <c r="L184" s="21">
        <f>I184+J184+K184</f>
        <v/>
      </c>
      <c r="M184" s="21">
        <f>B184-L184</f>
        <v/>
      </c>
      <c r="N184" s="21">
        <f>ROUNDDOWN(ROUND(B184*0.2042,2),0)</f>
        <v/>
      </c>
    </row>
    <row r="185">
      <c r="A185" t="inlineStr">
        <is>
          <t>早見表</t>
        </is>
      </c>
      <c r="B185" s="21">
        <f>'3_早見表'!$A$12</f>
        <v/>
      </c>
      <c r="C185" s="22" t="n">
        <v>35</v>
      </c>
      <c r="D185" s="22" t="n">
        <v>1</v>
      </c>
      <c r="E185" s="22" t="n">
        <v>0</v>
      </c>
      <c r="F185" s="21">
        <f>(IF(C185&lt;=20,MAX(800000,400000*C185),8000000+700000*(C185-20))+IF(E185=1,1000000,0))</f>
        <v/>
      </c>
      <c r="G185" s="21">
        <f>IF(AND(D185=3,C185&lt;=5),MAX(0,B185-F185),IF(AND(D185=2,C185&lt;=5,MAX(0,B185-F185)&gt;3000000),1500000+MAX(0,B185-F185)-3000000,MAX(0,B185-F185)/2))</f>
        <v/>
      </c>
      <c r="H185" s="21">
        <f>ROUNDDOWN(G185,-3)</f>
        <v/>
      </c>
      <c r="I185" s="21">
        <f>IF(H185&lt;=0,0,ROUNDDOWN(ROUND((H185*LOOKUP(H185,{0,1950001,3300001,6950001,9000001,18000001,40000001},{0.05,0.1,0.2,0.23,0.33,0.4,0.45})-LOOKUP(H185,{0,1950001,3300001,6950001,9000001,18000001,40000001},{0,97500,427500,636000,1536000,2796000,4796000}))*1.021,3),0))</f>
        <v/>
      </c>
      <c r="J185" s="21">
        <f>ROUNDDOWN(ROUND(H185*0.06,2),-2)</f>
        <v/>
      </c>
      <c r="K185" s="21">
        <f>ROUNDDOWN(ROUND(H185*0.04,2),-2)</f>
        <v/>
      </c>
      <c r="L185" s="21">
        <f>I185+J185+K185</f>
        <v/>
      </c>
      <c r="M185" s="21">
        <f>B185-L185</f>
        <v/>
      </c>
      <c r="N185" s="21">
        <f>ROUNDDOWN(ROUND(B185*0.2042,2),0)</f>
        <v/>
      </c>
    </row>
    <row r="186">
      <c r="A186" t="inlineStr">
        <is>
          <t>早見表</t>
        </is>
      </c>
      <c r="B186" s="21">
        <f>'3_早見表'!$A$12</f>
        <v/>
      </c>
      <c r="C186" s="22" t="n">
        <v>38</v>
      </c>
      <c r="D186" s="22" t="n">
        <v>1</v>
      </c>
      <c r="E186" s="22" t="n">
        <v>0</v>
      </c>
      <c r="F186" s="21">
        <f>(IF(C186&lt;=20,MAX(800000,400000*C186),8000000+700000*(C186-20))+IF(E186=1,1000000,0))</f>
        <v/>
      </c>
      <c r="G186" s="21">
        <f>IF(AND(D186=3,C186&lt;=5),MAX(0,B186-F186),IF(AND(D186=2,C186&lt;=5,MAX(0,B186-F186)&gt;3000000),1500000+MAX(0,B186-F186)-3000000,MAX(0,B186-F186)/2))</f>
        <v/>
      </c>
      <c r="H186" s="21">
        <f>ROUNDDOWN(G186,-3)</f>
        <v/>
      </c>
      <c r="I186" s="21">
        <f>IF(H186&lt;=0,0,ROUNDDOWN(ROUND((H186*LOOKUP(H186,{0,1950001,3300001,6950001,9000001,18000001,40000001},{0.05,0.1,0.2,0.23,0.33,0.4,0.45})-LOOKUP(H186,{0,1950001,3300001,6950001,9000001,18000001,40000001},{0,97500,427500,636000,1536000,2796000,4796000}))*1.021,3),0))</f>
        <v/>
      </c>
      <c r="J186" s="21">
        <f>ROUNDDOWN(ROUND(H186*0.06,2),-2)</f>
        <v/>
      </c>
      <c r="K186" s="21">
        <f>ROUNDDOWN(ROUND(H186*0.04,2),-2)</f>
        <v/>
      </c>
      <c r="L186" s="21">
        <f>I186+J186+K186</f>
        <v/>
      </c>
      <c r="M186" s="21">
        <f>B186-L186</f>
        <v/>
      </c>
      <c r="N186" s="21">
        <f>ROUNDDOWN(ROUND(B186*0.2042,2),0)</f>
        <v/>
      </c>
    </row>
    <row r="187">
      <c r="A187" t="inlineStr">
        <is>
          <t>早見表</t>
        </is>
      </c>
      <c r="B187" s="21">
        <f>'3_早見表'!$A$12</f>
        <v/>
      </c>
      <c r="C187" s="22" t="n">
        <v>40</v>
      </c>
      <c r="D187" s="22" t="n">
        <v>1</v>
      </c>
      <c r="E187" s="22" t="n">
        <v>0</v>
      </c>
      <c r="F187" s="21">
        <f>(IF(C187&lt;=20,MAX(800000,400000*C187),8000000+700000*(C187-20))+IF(E187=1,1000000,0))</f>
        <v/>
      </c>
      <c r="G187" s="21">
        <f>IF(AND(D187=3,C187&lt;=5),MAX(0,B187-F187),IF(AND(D187=2,C187&lt;=5,MAX(0,B187-F187)&gt;3000000),1500000+MAX(0,B187-F187)-3000000,MAX(0,B187-F187)/2))</f>
        <v/>
      </c>
      <c r="H187" s="21">
        <f>ROUNDDOWN(G187,-3)</f>
        <v/>
      </c>
      <c r="I187" s="21">
        <f>IF(H187&lt;=0,0,ROUNDDOWN(ROUND((H187*LOOKUP(H187,{0,1950001,3300001,6950001,9000001,18000001,40000001},{0.05,0.1,0.2,0.23,0.33,0.4,0.45})-LOOKUP(H187,{0,1950001,3300001,6950001,9000001,18000001,40000001},{0,97500,427500,636000,1536000,2796000,4796000}))*1.021,3),0))</f>
        <v/>
      </c>
      <c r="J187" s="21">
        <f>ROUNDDOWN(ROUND(H187*0.06,2),-2)</f>
        <v/>
      </c>
      <c r="K187" s="21">
        <f>ROUNDDOWN(ROUND(H187*0.04,2),-2)</f>
        <v/>
      </c>
      <c r="L187" s="21">
        <f>I187+J187+K187</f>
        <v/>
      </c>
      <c r="M187" s="21">
        <f>B187-L187</f>
        <v/>
      </c>
      <c r="N187" s="21">
        <f>ROUNDDOWN(ROUND(B187*0.2042,2),0)</f>
        <v/>
      </c>
    </row>
    <row r="188">
      <c r="A188" t="inlineStr">
        <is>
          <t>早見表</t>
        </is>
      </c>
      <c r="B188" s="21">
        <f>'3_早見表'!$A$13</f>
        <v/>
      </c>
      <c r="C188" s="22" t="n">
        <v>3</v>
      </c>
      <c r="D188" s="22" t="n">
        <v>2</v>
      </c>
      <c r="E188" s="22" t="n">
        <v>0</v>
      </c>
      <c r="F188" s="21">
        <f>(IF(C188&lt;=20,MAX(800000,400000*C188),8000000+700000*(C188-20))+IF(E188=1,1000000,0))</f>
        <v/>
      </c>
      <c r="G188" s="21">
        <f>IF(AND(D188=3,C188&lt;=5),MAX(0,B188-F188),IF(AND(D188=2,C188&lt;=5,MAX(0,B188-F188)&gt;3000000),1500000+MAX(0,B188-F188)-3000000,MAX(0,B188-F188)/2))</f>
        <v/>
      </c>
      <c r="H188" s="21">
        <f>ROUNDDOWN(G188,-3)</f>
        <v/>
      </c>
      <c r="I188" s="21">
        <f>IF(H188&lt;=0,0,ROUNDDOWN(ROUND((H188*LOOKUP(H188,{0,1950001,3300001,6950001,9000001,18000001,40000001},{0.05,0.1,0.2,0.23,0.33,0.4,0.45})-LOOKUP(H188,{0,1950001,3300001,6950001,9000001,18000001,40000001},{0,97500,427500,636000,1536000,2796000,4796000}))*1.021,3),0))</f>
        <v/>
      </c>
      <c r="J188" s="21">
        <f>ROUNDDOWN(ROUND(H188*0.06,2),-2)</f>
        <v/>
      </c>
      <c r="K188" s="21">
        <f>ROUNDDOWN(ROUND(H188*0.04,2),-2)</f>
        <v/>
      </c>
      <c r="L188" s="21">
        <f>I188+J188+K188</f>
        <v/>
      </c>
      <c r="M188" s="21">
        <f>B188-L188</f>
        <v/>
      </c>
      <c r="N188" s="21">
        <f>ROUNDDOWN(ROUND(B188*0.2042,2),0)</f>
        <v/>
      </c>
    </row>
    <row r="189">
      <c r="A189" t="inlineStr">
        <is>
          <t>早見表</t>
        </is>
      </c>
      <c r="B189" s="21">
        <f>'3_早見表'!$A$13</f>
        <v/>
      </c>
      <c r="C189" s="22" t="n">
        <v>5</v>
      </c>
      <c r="D189" s="22" t="n">
        <v>2</v>
      </c>
      <c r="E189" s="22" t="n">
        <v>0</v>
      </c>
      <c r="F189" s="21">
        <f>(IF(C189&lt;=20,MAX(800000,400000*C189),8000000+700000*(C189-20))+IF(E189=1,1000000,0))</f>
        <v/>
      </c>
      <c r="G189" s="21">
        <f>IF(AND(D189=3,C189&lt;=5),MAX(0,B189-F189),IF(AND(D189=2,C189&lt;=5,MAX(0,B189-F189)&gt;3000000),1500000+MAX(0,B189-F189)-3000000,MAX(0,B189-F189)/2))</f>
        <v/>
      </c>
      <c r="H189" s="21">
        <f>ROUNDDOWN(G189,-3)</f>
        <v/>
      </c>
      <c r="I189" s="21">
        <f>IF(H189&lt;=0,0,ROUNDDOWN(ROUND((H189*LOOKUP(H189,{0,1950001,3300001,6950001,9000001,18000001,40000001},{0.05,0.1,0.2,0.23,0.33,0.4,0.45})-LOOKUP(H189,{0,1950001,3300001,6950001,9000001,18000001,40000001},{0,97500,427500,636000,1536000,2796000,4796000}))*1.021,3),0))</f>
        <v/>
      </c>
      <c r="J189" s="21">
        <f>ROUNDDOWN(ROUND(H189*0.06,2),-2)</f>
        <v/>
      </c>
      <c r="K189" s="21">
        <f>ROUNDDOWN(ROUND(H189*0.04,2),-2)</f>
        <v/>
      </c>
      <c r="L189" s="21">
        <f>I189+J189+K189</f>
        <v/>
      </c>
      <c r="M189" s="21">
        <f>B189-L189</f>
        <v/>
      </c>
      <c r="N189" s="21">
        <f>ROUNDDOWN(ROUND(B189*0.2042,2),0)</f>
        <v/>
      </c>
    </row>
    <row r="190">
      <c r="A190" t="inlineStr">
        <is>
          <t>早見表</t>
        </is>
      </c>
      <c r="B190" s="21">
        <f>'3_早見表'!$A$13</f>
        <v/>
      </c>
      <c r="C190" s="22" t="n">
        <v>6</v>
      </c>
      <c r="D190" s="22" t="n">
        <v>1</v>
      </c>
      <c r="E190" s="22" t="n">
        <v>0</v>
      </c>
      <c r="F190" s="21">
        <f>(IF(C190&lt;=20,MAX(800000,400000*C190),8000000+700000*(C190-20))+IF(E190=1,1000000,0))</f>
        <v/>
      </c>
      <c r="G190" s="21">
        <f>IF(AND(D190=3,C190&lt;=5),MAX(0,B190-F190),IF(AND(D190=2,C190&lt;=5,MAX(0,B190-F190)&gt;3000000),1500000+MAX(0,B190-F190)-3000000,MAX(0,B190-F190)/2))</f>
        <v/>
      </c>
      <c r="H190" s="21">
        <f>ROUNDDOWN(G190,-3)</f>
        <v/>
      </c>
      <c r="I190" s="21">
        <f>IF(H190&lt;=0,0,ROUNDDOWN(ROUND((H190*LOOKUP(H190,{0,1950001,3300001,6950001,9000001,18000001,40000001},{0.05,0.1,0.2,0.23,0.33,0.4,0.45})-LOOKUP(H190,{0,1950001,3300001,6950001,9000001,18000001,40000001},{0,97500,427500,636000,1536000,2796000,4796000}))*1.021,3),0))</f>
        <v/>
      </c>
      <c r="J190" s="21">
        <f>ROUNDDOWN(ROUND(H190*0.06,2),-2)</f>
        <v/>
      </c>
      <c r="K190" s="21">
        <f>ROUNDDOWN(ROUND(H190*0.04,2),-2)</f>
        <v/>
      </c>
      <c r="L190" s="21">
        <f>I190+J190+K190</f>
        <v/>
      </c>
      <c r="M190" s="21">
        <f>B190-L190</f>
        <v/>
      </c>
      <c r="N190" s="21">
        <f>ROUNDDOWN(ROUND(B190*0.2042,2),0)</f>
        <v/>
      </c>
    </row>
    <row r="191">
      <c r="A191" t="inlineStr">
        <is>
          <t>早見表</t>
        </is>
      </c>
      <c r="B191" s="21">
        <f>'3_早見表'!$A$13</f>
        <v/>
      </c>
      <c r="C191" s="22" t="n">
        <v>10</v>
      </c>
      <c r="D191" s="22" t="n">
        <v>1</v>
      </c>
      <c r="E191" s="22" t="n">
        <v>0</v>
      </c>
      <c r="F191" s="21">
        <f>(IF(C191&lt;=20,MAX(800000,400000*C191),8000000+700000*(C191-20))+IF(E191=1,1000000,0))</f>
        <v/>
      </c>
      <c r="G191" s="21">
        <f>IF(AND(D191=3,C191&lt;=5),MAX(0,B191-F191),IF(AND(D191=2,C191&lt;=5,MAX(0,B191-F191)&gt;3000000),1500000+MAX(0,B191-F191)-3000000,MAX(0,B191-F191)/2))</f>
        <v/>
      </c>
      <c r="H191" s="21">
        <f>ROUNDDOWN(G191,-3)</f>
        <v/>
      </c>
      <c r="I191" s="21">
        <f>IF(H191&lt;=0,0,ROUNDDOWN(ROUND((H191*LOOKUP(H191,{0,1950001,3300001,6950001,9000001,18000001,40000001},{0.05,0.1,0.2,0.23,0.33,0.4,0.45})-LOOKUP(H191,{0,1950001,3300001,6950001,9000001,18000001,40000001},{0,97500,427500,636000,1536000,2796000,4796000}))*1.021,3),0))</f>
        <v/>
      </c>
      <c r="J191" s="21">
        <f>ROUNDDOWN(ROUND(H191*0.06,2),-2)</f>
        <v/>
      </c>
      <c r="K191" s="21">
        <f>ROUNDDOWN(ROUND(H191*0.04,2),-2)</f>
        <v/>
      </c>
      <c r="L191" s="21">
        <f>I191+J191+K191</f>
        <v/>
      </c>
      <c r="M191" s="21">
        <f>B191-L191</f>
        <v/>
      </c>
      <c r="N191" s="21">
        <f>ROUNDDOWN(ROUND(B191*0.2042,2),0)</f>
        <v/>
      </c>
    </row>
    <row r="192">
      <c r="A192" t="inlineStr">
        <is>
          <t>早見表</t>
        </is>
      </c>
      <c r="B192" s="21">
        <f>'3_早見表'!$A$13</f>
        <v/>
      </c>
      <c r="C192" s="22" t="n">
        <v>15</v>
      </c>
      <c r="D192" s="22" t="n">
        <v>1</v>
      </c>
      <c r="E192" s="22" t="n">
        <v>0</v>
      </c>
      <c r="F192" s="21">
        <f>(IF(C192&lt;=20,MAX(800000,400000*C192),8000000+700000*(C192-20))+IF(E192=1,1000000,0))</f>
        <v/>
      </c>
      <c r="G192" s="21">
        <f>IF(AND(D192=3,C192&lt;=5),MAX(0,B192-F192),IF(AND(D192=2,C192&lt;=5,MAX(0,B192-F192)&gt;3000000),1500000+MAX(0,B192-F192)-3000000,MAX(0,B192-F192)/2))</f>
        <v/>
      </c>
      <c r="H192" s="21">
        <f>ROUNDDOWN(G192,-3)</f>
        <v/>
      </c>
      <c r="I192" s="21">
        <f>IF(H192&lt;=0,0,ROUNDDOWN(ROUND((H192*LOOKUP(H192,{0,1950001,3300001,6950001,9000001,18000001,40000001},{0.05,0.1,0.2,0.23,0.33,0.4,0.45})-LOOKUP(H192,{0,1950001,3300001,6950001,9000001,18000001,40000001},{0,97500,427500,636000,1536000,2796000,4796000}))*1.021,3),0))</f>
        <v/>
      </c>
      <c r="J192" s="21">
        <f>ROUNDDOWN(ROUND(H192*0.06,2),-2)</f>
        <v/>
      </c>
      <c r="K192" s="21">
        <f>ROUNDDOWN(ROUND(H192*0.04,2),-2)</f>
        <v/>
      </c>
      <c r="L192" s="21">
        <f>I192+J192+K192</f>
        <v/>
      </c>
      <c r="M192" s="21">
        <f>B192-L192</f>
        <v/>
      </c>
      <c r="N192" s="21">
        <f>ROUNDDOWN(ROUND(B192*0.2042,2),0)</f>
        <v/>
      </c>
    </row>
    <row r="193">
      <c r="A193" t="inlineStr">
        <is>
          <t>早見表</t>
        </is>
      </c>
      <c r="B193" s="21">
        <f>'3_早見表'!$A$13</f>
        <v/>
      </c>
      <c r="C193" s="22" t="n">
        <v>19</v>
      </c>
      <c r="D193" s="22" t="n">
        <v>1</v>
      </c>
      <c r="E193" s="22" t="n">
        <v>0</v>
      </c>
      <c r="F193" s="21">
        <f>(IF(C193&lt;=20,MAX(800000,400000*C193),8000000+700000*(C193-20))+IF(E193=1,1000000,0))</f>
        <v/>
      </c>
      <c r="G193" s="21">
        <f>IF(AND(D193=3,C193&lt;=5),MAX(0,B193-F193),IF(AND(D193=2,C193&lt;=5,MAX(0,B193-F193)&gt;3000000),1500000+MAX(0,B193-F193)-3000000,MAX(0,B193-F193)/2))</f>
        <v/>
      </c>
      <c r="H193" s="21">
        <f>ROUNDDOWN(G193,-3)</f>
        <v/>
      </c>
      <c r="I193" s="21">
        <f>IF(H193&lt;=0,0,ROUNDDOWN(ROUND((H193*LOOKUP(H193,{0,1950001,3300001,6950001,9000001,18000001,40000001},{0.05,0.1,0.2,0.23,0.33,0.4,0.45})-LOOKUP(H193,{0,1950001,3300001,6950001,9000001,18000001,40000001},{0,97500,427500,636000,1536000,2796000,4796000}))*1.021,3),0))</f>
        <v/>
      </c>
      <c r="J193" s="21">
        <f>ROUNDDOWN(ROUND(H193*0.06,2),-2)</f>
        <v/>
      </c>
      <c r="K193" s="21">
        <f>ROUNDDOWN(ROUND(H193*0.04,2),-2)</f>
        <v/>
      </c>
      <c r="L193" s="21">
        <f>I193+J193+K193</f>
        <v/>
      </c>
      <c r="M193" s="21">
        <f>B193-L193</f>
        <v/>
      </c>
      <c r="N193" s="21">
        <f>ROUNDDOWN(ROUND(B193*0.2042,2),0)</f>
        <v/>
      </c>
    </row>
    <row r="194">
      <c r="A194" t="inlineStr">
        <is>
          <t>早見表</t>
        </is>
      </c>
      <c r="B194" s="21">
        <f>'3_早見表'!$A$13</f>
        <v/>
      </c>
      <c r="C194" s="22" t="n">
        <v>20</v>
      </c>
      <c r="D194" s="22" t="n">
        <v>1</v>
      </c>
      <c r="E194" s="22" t="n">
        <v>0</v>
      </c>
      <c r="F194" s="21">
        <f>(IF(C194&lt;=20,MAX(800000,400000*C194),8000000+700000*(C194-20))+IF(E194=1,1000000,0))</f>
        <v/>
      </c>
      <c r="G194" s="21">
        <f>IF(AND(D194=3,C194&lt;=5),MAX(0,B194-F194),IF(AND(D194=2,C194&lt;=5,MAX(0,B194-F194)&gt;3000000),1500000+MAX(0,B194-F194)-3000000,MAX(0,B194-F194)/2))</f>
        <v/>
      </c>
      <c r="H194" s="21">
        <f>ROUNDDOWN(G194,-3)</f>
        <v/>
      </c>
      <c r="I194" s="21">
        <f>IF(H194&lt;=0,0,ROUNDDOWN(ROUND((H194*LOOKUP(H194,{0,1950001,3300001,6950001,9000001,18000001,40000001},{0.05,0.1,0.2,0.23,0.33,0.4,0.45})-LOOKUP(H194,{0,1950001,3300001,6950001,9000001,18000001,40000001},{0,97500,427500,636000,1536000,2796000,4796000}))*1.021,3),0))</f>
        <v/>
      </c>
      <c r="J194" s="21">
        <f>ROUNDDOWN(ROUND(H194*0.06,2),-2)</f>
        <v/>
      </c>
      <c r="K194" s="21">
        <f>ROUNDDOWN(ROUND(H194*0.04,2),-2)</f>
        <v/>
      </c>
      <c r="L194" s="21">
        <f>I194+J194+K194</f>
        <v/>
      </c>
      <c r="M194" s="21">
        <f>B194-L194</f>
        <v/>
      </c>
      <c r="N194" s="21">
        <f>ROUNDDOWN(ROUND(B194*0.2042,2),0)</f>
        <v/>
      </c>
    </row>
    <row r="195">
      <c r="A195" t="inlineStr">
        <is>
          <t>早見表</t>
        </is>
      </c>
      <c r="B195" s="21">
        <f>'3_早見表'!$A$13</f>
        <v/>
      </c>
      <c r="C195" s="22" t="n">
        <v>21</v>
      </c>
      <c r="D195" s="22" t="n">
        <v>1</v>
      </c>
      <c r="E195" s="22" t="n">
        <v>0</v>
      </c>
      <c r="F195" s="21">
        <f>(IF(C195&lt;=20,MAX(800000,400000*C195),8000000+700000*(C195-20))+IF(E195=1,1000000,0))</f>
        <v/>
      </c>
      <c r="G195" s="21">
        <f>IF(AND(D195=3,C195&lt;=5),MAX(0,B195-F195),IF(AND(D195=2,C195&lt;=5,MAX(0,B195-F195)&gt;3000000),1500000+MAX(0,B195-F195)-3000000,MAX(0,B195-F195)/2))</f>
        <v/>
      </c>
      <c r="H195" s="21">
        <f>ROUNDDOWN(G195,-3)</f>
        <v/>
      </c>
      <c r="I195" s="21">
        <f>IF(H195&lt;=0,0,ROUNDDOWN(ROUND((H195*LOOKUP(H195,{0,1950001,3300001,6950001,9000001,18000001,40000001},{0.05,0.1,0.2,0.23,0.33,0.4,0.45})-LOOKUP(H195,{0,1950001,3300001,6950001,9000001,18000001,40000001},{0,97500,427500,636000,1536000,2796000,4796000}))*1.021,3),0))</f>
        <v/>
      </c>
      <c r="J195" s="21">
        <f>ROUNDDOWN(ROUND(H195*0.06,2),-2)</f>
        <v/>
      </c>
      <c r="K195" s="21">
        <f>ROUNDDOWN(ROUND(H195*0.04,2),-2)</f>
        <v/>
      </c>
      <c r="L195" s="21">
        <f>I195+J195+K195</f>
        <v/>
      </c>
      <c r="M195" s="21">
        <f>B195-L195</f>
        <v/>
      </c>
      <c r="N195" s="21">
        <f>ROUNDDOWN(ROUND(B195*0.2042,2),0)</f>
        <v/>
      </c>
    </row>
    <row r="196">
      <c r="A196" t="inlineStr">
        <is>
          <t>早見表</t>
        </is>
      </c>
      <c r="B196" s="21">
        <f>'3_早見表'!$A$13</f>
        <v/>
      </c>
      <c r="C196" s="22" t="n">
        <v>22</v>
      </c>
      <c r="D196" s="22" t="n">
        <v>1</v>
      </c>
      <c r="E196" s="22" t="n">
        <v>0</v>
      </c>
      <c r="F196" s="21">
        <f>(IF(C196&lt;=20,MAX(800000,400000*C196),8000000+700000*(C196-20))+IF(E196=1,1000000,0))</f>
        <v/>
      </c>
      <c r="G196" s="21">
        <f>IF(AND(D196=3,C196&lt;=5),MAX(0,B196-F196),IF(AND(D196=2,C196&lt;=5,MAX(0,B196-F196)&gt;3000000),1500000+MAX(0,B196-F196)-3000000,MAX(0,B196-F196)/2))</f>
        <v/>
      </c>
      <c r="H196" s="21">
        <f>ROUNDDOWN(G196,-3)</f>
        <v/>
      </c>
      <c r="I196" s="21">
        <f>IF(H196&lt;=0,0,ROUNDDOWN(ROUND((H196*LOOKUP(H196,{0,1950001,3300001,6950001,9000001,18000001,40000001},{0.05,0.1,0.2,0.23,0.33,0.4,0.45})-LOOKUP(H196,{0,1950001,3300001,6950001,9000001,18000001,40000001},{0,97500,427500,636000,1536000,2796000,4796000}))*1.021,3),0))</f>
        <v/>
      </c>
      <c r="J196" s="21">
        <f>ROUNDDOWN(ROUND(H196*0.06,2),-2)</f>
        <v/>
      </c>
      <c r="K196" s="21">
        <f>ROUNDDOWN(ROUND(H196*0.04,2),-2)</f>
        <v/>
      </c>
      <c r="L196" s="21">
        <f>I196+J196+K196</f>
        <v/>
      </c>
      <c r="M196" s="21">
        <f>B196-L196</f>
        <v/>
      </c>
      <c r="N196" s="21">
        <f>ROUNDDOWN(ROUND(B196*0.2042,2),0)</f>
        <v/>
      </c>
    </row>
    <row r="197">
      <c r="A197" t="inlineStr">
        <is>
          <t>早見表</t>
        </is>
      </c>
      <c r="B197" s="21">
        <f>'3_早見表'!$A$13</f>
        <v/>
      </c>
      <c r="C197" s="22" t="n">
        <v>25</v>
      </c>
      <c r="D197" s="22" t="n">
        <v>1</v>
      </c>
      <c r="E197" s="22" t="n">
        <v>0</v>
      </c>
      <c r="F197" s="21">
        <f>(IF(C197&lt;=20,MAX(800000,400000*C197),8000000+700000*(C197-20))+IF(E197=1,1000000,0))</f>
        <v/>
      </c>
      <c r="G197" s="21">
        <f>IF(AND(D197=3,C197&lt;=5),MAX(0,B197-F197),IF(AND(D197=2,C197&lt;=5,MAX(0,B197-F197)&gt;3000000),1500000+MAX(0,B197-F197)-3000000,MAX(0,B197-F197)/2))</f>
        <v/>
      </c>
      <c r="H197" s="21">
        <f>ROUNDDOWN(G197,-3)</f>
        <v/>
      </c>
      <c r="I197" s="21">
        <f>IF(H197&lt;=0,0,ROUNDDOWN(ROUND((H197*LOOKUP(H197,{0,1950001,3300001,6950001,9000001,18000001,40000001},{0.05,0.1,0.2,0.23,0.33,0.4,0.45})-LOOKUP(H197,{0,1950001,3300001,6950001,9000001,18000001,40000001},{0,97500,427500,636000,1536000,2796000,4796000}))*1.021,3),0))</f>
        <v/>
      </c>
      <c r="J197" s="21">
        <f>ROUNDDOWN(ROUND(H197*0.06,2),-2)</f>
        <v/>
      </c>
      <c r="K197" s="21">
        <f>ROUNDDOWN(ROUND(H197*0.04,2),-2)</f>
        <v/>
      </c>
      <c r="L197" s="21">
        <f>I197+J197+K197</f>
        <v/>
      </c>
      <c r="M197" s="21">
        <f>B197-L197</f>
        <v/>
      </c>
      <c r="N197" s="21">
        <f>ROUNDDOWN(ROUND(B197*0.2042,2),0)</f>
        <v/>
      </c>
    </row>
    <row r="198">
      <c r="A198" t="inlineStr">
        <is>
          <t>早見表</t>
        </is>
      </c>
      <c r="B198" s="21">
        <f>'3_早見表'!$A$13</f>
        <v/>
      </c>
      <c r="C198" s="22" t="n">
        <v>30</v>
      </c>
      <c r="D198" s="22" t="n">
        <v>1</v>
      </c>
      <c r="E198" s="22" t="n">
        <v>0</v>
      </c>
      <c r="F198" s="21">
        <f>(IF(C198&lt;=20,MAX(800000,400000*C198),8000000+700000*(C198-20))+IF(E198=1,1000000,0))</f>
        <v/>
      </c>
      <c r="G198" s="21">
        <f>IF(AND(D198=3,C198&lt;=5),MAX(0,B198-F198),IF(AND(D198=2,C198&lt;=5,MAX(0,B198-F198)&gt;3000000),1500000+MAX(0,B198-F198)-3000000,MAX(0,B198-F198)/2))</f>
        <v/>
      </c>
      <c r="H198" s="21">
        <f>ROUNDDOWN(G198,-3)</f>
        <v/>
      </c>
      <c r="I198" s="21">
        <f>IF(H198&lt;=0,0,ROUNDDOWN(ROUND((H198*LOOKUP(H198,{0,1950001,3300001,6950001,9000001,18000001,40000001},{0.05,0.1,0.2,0.23,0.33,0.4,0.45})-LOOKUP(H198,{0,1950001,3300001,6950001,9000001,18000001,40000001},{0,97500,427500,636000,1536000,2796000,4796000}))*1.021,3),0))</f>
        <v/>
      </c>
      <c r="J198" s="21">
        <f>ROUNDDOWN(ROUND(H198*0.06,2),-2)</f>
        <v/>
      </c>
      <c r="K198" s="21">
        <f>ROUNDDOWN(ROUND(H198*0.04,2),-2)</f>
        <v/>
      </c>
      <c r="L198" s="21">
        <f>I198+J198+K198</f>
        <v/>
      </c>
      <c r="M198" s="21">
        <f>B198-L198</f>
        <v/>
      </c>
      <c r="N198" s="21">
        <f>ROUNDDOWN(ROUND(B198*0.2042,2),0)</f>
        <v/>
      </c>
    </row>
    <row r="199">
      <c r="A199" t="inlineStr">
        <is>
          <t>早見表</t>
        </is>
      </c>
      <c r="B199" s="21">
        <f>'3_早見表'!$A$13</f>
        <v/>
      </c>
      <c r="C199" s="22" t="n">
        <v>35</v>
      </c>
      <c r="D199" s="22" t="n">
        <v>1</v>
      </c>
      <c r="E199" s="22" t="n">
        <v>0</v>
      </c>
      <c r="F199" s="21">
        <f>(IF(C199&lt;=20,MAX(800000,400000*C199),8000000+700000*(C199-20))+IF(E199=1,1000000,0))</f>
        <v/>
      </c>
      <c r="G199" s="21">
        <f>IF(AND(D199=3,C199&lt;=5),MAX(0,B199-F199),IF(AND(D199=2,C199&lt;=5,MAX(0,B199-F199)&gt;3000000),1500000+MAX(0,B199-F199)-3000000,MAX(0,B199-F199)/2))</f>
        <v/>
      </c>
      <c r="H199" s="21">
        <f>ROUNDDOWN(G199,-3)</f>
        <v/>
      </c>
      <c r="I199" s="21">
        <f>IF(H199&lt;=0,0,ROUNDDOWN(ROUND((H199*LOOKUP(H199,{0,1950001,3300001,6950001,9000001,18000001,40000001},{0.05,0.1,0.2,0.23,0.33,0.4,0.45})-LOOKUP(H199,{0,1950001,3300001,6950001,9000001,18000001,40000001},{0,97500,427500,636000,1536000,2796000,4796000}))*1.021,3),0))</f>
        <v/>
      </c>
      <c r="J199" s="21">
        <f>ROUNDDOWN(ROUND(H199*0.06,2),-2)</f>
        <v/>
      </c>
      <c r="K199" s="21">
        <f>ROUNDDOWN(ROUND(H199*0.04,2),-2)</f>
        <v/>
      </c>
      <c r="L199" s="21">
        <f>I199+J199+K199</f>
        <v/>
      </c>
      <c r="M199" s="21">
        <f>B199-L199</f>
        <v/>
      </c>
      <c r="N199" s="21">
        <f>ROUNDDOWN(ROUND(B199*0.2042,2),0)</f>
        <v/>
      </c>
    </row>
    <row r="200">
      <c r="A200" t="inlineStr">
        <is>
          <t>早見表</t>
        </is>
      </c>
      <c r="B200" s="21">
        <f>'3_早見表'!$A$13</f>
        <v/>
      </c>
      <c r="C200" s="22" t="n">
        <v>38</v>
      </c>
      <c r="D200" s="22" t="n">
        <v>1</v>
      </c>
      <c r="E200" s="22" t="n">
        <v>0</v>
      </c>
      <c r="F200" s="21">
        <f>(IF(C200&lt;=20,MAX(800000,400000*C200),8000000+700000*(C200-20))+IF(E200=1,1000000,0))</f>
        <v/>
      </c>
      <c r="G200" s="21">
        <f>IF(AND(D200=3,C200&lt;=5),MAX(0,B200-F200),IF(AND(D200=2,C200&lt;=5,MAX(0,B200-F200)&gt;3000000),1500000+MAX(0,B200-F200)-3000000,MAX(0,B200-F200)/2))</f>
        <v/>
      </c>
      <c r="H200" s="21">
        <f>ROUNDDOWN(G200,-3)</f>
        <v/>
      </c>
      <c r="I200" s="21">
        <f>IF(H200&lt;=0,0,ROUNDDOWN(ROUND((H200*LOOKUP(H200,{0,1950001,3300001,6950001,9000001,18000001,40000001},{0.05,0.1,0.2,0.23,0.33,0.4,0.45})-LOOKUP(H200,{0,1950001,3300001,6950001,9000001,18000001,40000001},{0,97500,427500,636000,1536000,2796000,4796000}))*1.021,3),0))</f>
        <v/>
      </c>
      <c r="J200" s="21">
        <f>ROUNDDOWN(ROUND(H200*0.06,2),-2)</f>
        <v/>
      </c>
      <c r="K200" s="21">
        <f>ROUNDDOWN(ROUND(H200*0.04,2),-2)</f>
        <v/>
      </c>
      <c r="L200" s="21">
        <f>I200+J200+K200</f>
        <v/>
      </c>
      <c r="M200" s="21">
        <f>B200-L200</f>
        <v/>
      </c>
      <c r="N200" s="21">
        <f>ROUNDDOWN(ROUND(B200*0.2042,2),0)</f>
        <v/>
      </c>
    </row>
    <row r="201">
      <c r="A201" t="inlineStr">
        <is>
          <t>早見表</t>
        </is>
      </c>
      <c r="B201" s="21">
        <f>'3_早見表'!$A$13</f>
        <v/>
      </c>
      <c r="C201" s="22" t="n">
        <v>40</v>
      </c>
      <c r="D201" s="22" t="n">
        <v>1</v>
      </c>
      <c r="E201" s="22" t="n">
        <v>0</v>
      </c>
      <c r="F201" s="21">
        <f>(IF(C201&lt;=20,MAX(800000,400000*C201),8000000+700000*(C201-20))+IF(E201=1,1000000,0))</f>
        <v/>
      </c>
      <c r="G201" s="21">
        <f>IF(AND(D201=3,C201&lt;=5),MAX(0,B201-F201),IF(AND(D201=2,C201&lt;=5,MAX(0,B201-F201)&gt;3000000),1500000+MAX(0,B201-F201)-3000000,MAX(0,B201-F201)/2))</f>
        <v/>
      </c>
      <c r="H201" s="21">
        <f>ROUNDDOWN(G201,-3)</f>
        <v/>
      </c>
      <c r="I201" s="21">
        <f>IF(H201&lt;=0,0,ROUNDDOWN(ROUND((H201*LOOKUP(H201,{0,1950001,3300001,6950001,9000001,18000001,40000001},{0.05,0.1,0.2,0.23,0.33,0.4,0.45})-LOOKUP(H201,{0,1950001,3300001,6950001,9000001,18000001,40000001},{0,97500,427500,636000,1536000,2796000,4796000}))*1.021,3),0))</f>
        <v/>
      </c>
      <c r="J201" s="21">
        <f>ROUNDDOWN(ROUND(H201*0.06,2),-2)</f>
        <v/>
      </c>
      <c r="K201" s="21">
        <f>ROUNDDOWN(ROUND(H201*0.04,2),-2)</f>
        <v/>
      </c>
      <c r="L201" s="21">
        <f>I201+J201+K201</f>
        <v/>
      </c>
      <c r="M201" s="21">
        <f>B201-L201</f>
        <v/>
      </c>
      <c r="N201" s="21">
        <f>ROUNDDOWN(ROUND(B201*0.2042,2),0)</f>
        <v/>
      </c>
    </row>
    <row r="202">
      <c r="A202" t="inlineStr">
        <is>
          <t>早見表</t>
        </is>
      </c>
      <c r="B202" s="21">
        <f>'3_早見表'!$A$14</f>
        <v/>
      </c>
      <c r="C202" s="22" t="n">
        <v>3</v>
      </c>
      <c r="D202" s="22" t="n">
        <v>2</v>
      </c>
      <c r="E202" s="22" t="n">
        <v>0</v>
      </c>
      <c r="F202" s="21">
        <f>(IF(C202&lt;=20,MAX(800000,400000*C202),8000000+700000*(C202-20))+IF(E202=1,1000000,0))</f>
        <v/>
      </c>
      <c r="G202" s="21">
        <f>IF(AND(D202=3,C202&lt;=5),MAX(0,B202-F202),IF(AND(D202=2,C202&lt;=5,MAX(0,B202-F202)&gt;3000000),1500000+MAX(0,B202-F202)-3000000,MAX(0,B202-F202)/2))</f>
        <v/>
      </c>
      <c r="H202" s="21">
        <f>ROUNDDOWN(G202,-3)</f>
        <v/>
      </c>
      <c r="I202" s="21">
        <f>IF(H202&lt;=0,0,ROUNDDOWN(ROUND((H202*LOOKUP(H202,{0,1950001,3300001,6950001,9000001,18000001,40000001},{0.05,0.1,0.2,0.23,0.33,0.4,0.45})-LOOKUP(H202,{0,1950001,3300001,6950001,9000001,18000001,40000001},{0,97500,427500,636000,1536000,2796000,4796000}))*1.021,3),0))</f>
        <v/>
      </c>
      <c r="J202" s="21">
        <f>ROUNDDOWN(ROUND(H202*0.06,2),-2)</f>
        <v/>
      </c>
      <c r="K202" s="21">
        <f>ROUNDDOWN(ROUND(H202*0.04,2),-2)</f>
        <v/>
      </c>
      <c r="L202" s="21">
        <f>I202+J202+K202</f>
        <v/>
      </c>
      <c r="M202" s="21">
        <f>B202-L202</f>
        <v/>
      </c>
      <c r="N202" s="21">
        <f>ROUNDDOWN(ROUND(B202*0.2042,2),0)</f>
        <v/>
      </c>
    </row>
    <row r="203">
      <c r="A203" t="inlineStr">
        <is>
          <t>早見表</t>
        </is>
      </c>
      <c r="B203" s="21">
        <f>'3_早見表'!$A$14</f>
        <v/>
      </c>
      <c r="C203" s="22" t="n">
        <v>5</v>
      </c>
      <c r="D203" s="22" t="n">
        <v>2</v>
      </c>
      <c r="E203" s="22" t="n">
        <v>0</v>
      </c>
      <c r="F203" s="21">
        <f>(IF(C203&lt;=20,MAX(800000,400000*C203),8000000+700000*(C203-20))+IF(E203=1,1000000,0))</f>
        <v/>
      </c>
      <c r="G203" s="21">
        <f>IF(AND(D203=3,C203&lt;=5),MAX(0,B203-F203),IF(AND(D203=2,C203&lt;=5,MAX(0,B203-F203)&gt;3000000),1500000+MAX(0,B203-F203)-3000000,MAX(0,B203-F203)/2))</f>
        <v/>
      </c>
      <c r="H203" s="21">
        <f>ROUNDDOWN(G203,-3)</f>
        <v/>
      </c>
      <c r="I203" s="21">
        <f>IF(H203&lt;=0,0,ROUNDDOWN(ROUND((H203*LOOKUP(H203,{0,1950001,3300001,6950001,9000001,18000001,40000001},{0.05,0.1,0.2,0.23,0.33,0.4,0.45})-LOOKUP(H203,{0,1950001,3300001,6950001,9000001,18000001,40000001},{0,97500,427500,636000,1536000,2796000,4796000}))*1.021,3),0))</f>
        <v/>
      </c>
      <c r="J203" s="21">
        <f>ROUNDDOWN(ROUND(H203*0.06,2),-2)</f>
        <v/>
      </c>
      <c r="K203" s="21">
        <f>ROUNDDOWN(ROUND(H203*0.04,2),-2)</f>
        <v/>
      </c>
      <c r="L203" s="21">
        <f>I203+J203+K203</f>
        <v/>
      </c>
      <c r="M203" s="21">
        <f>B203-L203</f>
        <v/>
      </c>
      <c r="N203" s="21">
        <f>ROUNDDOWN(ROUND(B203*0.2042,2),0)</f>
        <v/>
      </c>
    </row>
    <row r="204">
      <c r="A204" t="inlineStr">
        <is>
          <t>早見表</t>
        </is>
      </c>
      <c r="B204" s="21">
        <f>'3_早見表'!$A$14</f>
        <v/>
      </c>
      <c r="C204" s="22" t="n">
        <v>6</v>
      </c>
      <c r="D204" s="22" t="n">
        <v>1</v>
      </c>
      <c r="E204" s="22" t="n">
        <v>0</v>
      </c>
      <c r="F204" s="21">
        <f>(IF(C204&lt;=20,MAX(800000,400000*C204),8000000+700000*(C204-20))+IF(E204=1,1000000,0))</f>
        <v/>
      </c>
      <c r="G204" s="21">
        <f>IF(AND(D204=3,C204&lt;=5),MAX(0,B204-F204),IF(AND(D204=2,C204&lt;=5,MAX(0,B204-F204)&gt;3000000),1500000+MAX(0,B204-F204)-3000000,MAX(0,B204-F204)/2))</f>
        <v/>
      </c>
      <c r="H204" s="21">
        <f>ROUNDDOWN(G204,-3)</f>
        <v/>
      </c>
      <c r="I204" s="21">
        <f>IF(H204&lt;=0,0,ROUNDDOWN(ROUND((H204*LOOKUP(H204,{0,1950001,3300001,6950001,9000001,18000001,40000001},{0.05,0.1,0.2,0.23,0.33,0.4,0.45})-LOOKUP(H204,{0,1950001,3300001,6950001,9000001,18000001,40000001},{0,97500,427500,636000,1536000,2796000,4796000}))*1.021,3),0))</f>
        <v/>
      </c>
      <c r="J204" s="21">
        <f>ROUNDDOWN(ROUND(H204*0.06,2),-2)</f>
        <v/>
      </c>
      <c r="K204" s="21">
        <f>ROUNDDOWN(ROUND(H204*0.04,2),-2)</f>
        <v/>
      </c>
      <c r="L204" s="21">
        <f>I204+J204+K204</f>
        <v/>
      </c>
      <c r="M204" s="21">
        <f>B204-L204</f>
        <v/>
      </c>
      <c r="N204" s="21">
        <f>ROUNDDOWN(ROUND(B204*0.2042,2),0)</f>
        <v/>
      </c>
    </row>
    <row r="205">
      <c r="A205" t="inlineStr">
        <is>
          <t>早見表</t>
        </is>
      </c>
      <c r="B205" s="21">
        <f>'3_早見表'!$A$14</f>
        <v/>
      </c>
      <c r="C205" s="22" t="n">
        <v>10</v>
      </c>
      <c r="D205" s="22" t="n">
        <v>1</v>
      </c>
      <c r="E205" s="22" t="n">
        <v>0</v>
      </c>
      <c r="F205" s="21">
        <f>(IF(C205&lt;=20,MAX(800000,400000*C205),8000000+700000*(C205-20))+IF(E205=1,1000000,0))</f>
        <v/>
      </c>
      <c r="G205" s="21">
        <f>IF(AND(D205=3,C205&lt;=5),MAX(0,B205-F205),IF(AND(D205=2,C205&lt;=5,MAX(0,B205-F205)&gt;3000000),1500000+MAX(0,B205-F205)-3000000,MAX(0,B205-F205)/2))</f>
        <v/>
      </c>
      <c r="H205" s="21">
        <f>ROUNDDOWN(G205,-3)</f>
        <v/>
      </c>
      <c r="I205" s="21">
        <f>IF(H205&lt;=0,0,ROUNDDOWN(ROUND((H205*LOOKUP(H205,{0,1950001,3300001,6950001,9000001,18000001,40000001},{0.05,0.1,0.2,0.23,0.33,0.4,0.45})-LOOKUP(H205,{0,1950001,3300001,6950001,9000001,18000001,40000001},{0,97500,427500,636000,1536000,2796000,4796000}))*1.021,3),0))</f>
        <v/>
      </c>
      <c r="J205" s="21">
        <f>ROUNDDOWN(ROUND(H205*0.06,2),-2)</f>
        <v/>
      </c>
      <c r="K205" s="21">
        <f>ROUNDDOWN(ROUND(H205*0.04,2),-2)</f>
        <v/>
      </c>
      <c r="L205" s="21">
        <f>I205+J205+K205</f>
        <v/>
      </c>
      <c r="M205" s="21">
        <f>B205-L205</f>
        <v/>
      </c>
      <c r="N205" s="21">
        <f>ROUNDDOWN(ROUND(B205*0.2042,2),0)</f>
        <v/>
      </c>
    </row>
    <row r="206">
      <c r="A206" t="inlineStr">
        <is>
          <t>早見表</t>
        </is>
      </c>
      <c r="B206" s="21">
        <f>'3_早見表'!$A$14</f>
        <v/>
      </c>
      <c r="C206" s="22" t="n">
        <v>15</v>
      </c>
      <c r="D206" s="22" t="n">
        <v>1</v>
      </c>
      <c r="E206" s="22" t="n">
        <v>0</v>
      </c>
      <c r="F206" s="21">
        <f>(IF(C206&lt;=20,MAX(800000,400000*C206),8000000+700000*(C206-20))+IF(E206=1,1000000,0))</f>
        <v/>
      </c>
      <c r="G206" s="21">
        <f>IF(AND(D206=3,C206&lt;=5),MAX(0,B206-F206),IF(AND(D206=2,C206&lt;=5,MAX(0,B206-F206)&gt;3000000),1500000+MAX(0,B206-F206)-3000000,MAX(0,B206-F206)/2))</f>
        <v/>
      </c>
      <c r="H206" s="21">
        <f>ROUNDDOWN(G206,-3)</f>
        <v/>
      </c>
      <c r="I206" s="21">
        <f>IF(H206&lt;=0,0,ROUNDDOWN(ROUND((H206*LOOKUP(H206,{0,1950001,3300001,6950001,9000001,18000001,40000001},{0.05,0.1,0.2,0.23,0.33,0.4,0.45})-LOOKUP(H206,{0,1950001,3300001,6950001,9000001,18000001,40000001},{0,97500,427500,636000,1536000,2796000,4796000}))*1.021,3),0))</f>
        <v/>
      </c>
      <c r="J206" s="21">
        <f>ROUNDDOWN(ROUND(H206*0.06,2),-2)</f>
        <v/>
      </c>
      <c r="K206" s="21">
        <f>ROUNDDOWN(ROUND(H206*0.04,2),-2)</f>
        <v/>
      </c>
      <c r="L206" s="21">
        <f>I206+J206+K206</f>
        <v/>
      </c>
      <c r="M206" s="21">
        <f>B206-L206</f>
        <v/>
      </c>
      <c r="N206" s="21">
        <f>ROUNDDOWN(ROUND(B206*0.2042,2),0)</f>
        <v/>
      </c>
    </row>
    <row r="207">
      <c r="A207" t="inlineStr">
        <is>
          <t>早見表</t>
        </is>
      </c>
      <c r="B207" s="21">
        <f>'3_早見表'!$A$14</f>
        <v/>
      </c>
      <c r="C207" s="22" t="n">
        <v>19</v>
      </c>
      <c r="D207" s="22" t="n">
        <v>1</v>
      </c>
      <c r="E207" s="22" t="n">
        <v>0</v>
      </c>
      <c r="F207" s="21">
        <f>(IF(C207&lt;=20,MAX(800000,400000*C207),8000000+700000*(C207-20))+IF(E207=1,1000000,0))</f>
        <v/>
      </c>
      <c r="G207" s="21">
        <f>IF(AND(D207=3,C207&lt;=5),MAX(0,B207-F207),IF(AND(D207=2,C207&lt;=5,MAX(0,B207-F207)&gt;3000000),1500000+MAX(0,B207-F207)-3000000,MAX(0,B207-F207)/2))</f>
        <v/>
      </c>
      <c r="H207" s="21">
        <f>ROUNDDOWN(G207,-3)</f>
        <v/>
      </c>
      <c r="I207" s="21">
        <f>IF(H207&lt;=0,0,ROUNDDOWN(ROUND((H207*LOOKUP(H207,{0,1950001,3300001,6950001,9000001,18000001,40000001},{0.05,0.1,0.2,0.23,0.33,0.4,0.45})-LOOKUP(H207,{0,1950001,3300001,6950001,9000001,18000001,40000001},{0,97500,427500,636000,1536000,2796000,4796000}))*1.021,3),0))</f>
        <v/>
      </c>
      <c r="J207" s="21">
        <f>ROUNDDOWN(ROUND(H207*0.06,2),-2)</f>
        <v/>
      </c>
      <c r="K207" s="21">
        <f>ROUNDDOWN(ROUND(H207*0.04,2),-2)</f>
        <v/>
      </c>
      <c r="L207" s="21">
        <f>I207+J207+K207</f>
        <v/>
      </c>
      <c r="M207" s="21">
        <f>B207-L207</f>
        <v/>
      </c>
      <c r="N207" s="21">
        <f>ROUNDDOWN(ROUND(B207*0.2042,2),0)</f>
        <v/>
      </c>
    </row>
    <row r="208">
      <c r="A208" t="inlineStr">
        <is>
          <t>早見表</t>
        </is>
      </c>
      <c r="B208" s="21">
        <f>'3_早見表'!$A$14</f>
        <v/>
      </c>
      <c r="C208" s="22" t="n">
        <v>20</v>
      </c>
      <c r="D208" s="22" t="n">
        <v>1</v>
      </c>
      <c r="E208" s="22" t="n">
        <v>0</v>
      </c>
      <c r="F208" s="21">
        <f>(IF(C208&lt;=20,MAX(800000,400000*C208),8000000+700000*(C208-20))+IF(E208=1,1000000,0))</f>
        <v/>
      </c>
      <c r="G208" s="21">
        <f>IF(AND(D208=3,C208&lt;=5),MAX(0,B208-F208),IF(AND(D208=2,C208&lt;=5,MAX(0,B208-F208)&gt;3000000),1500000+MAX(0,B208-F208)-3000000,MAX(0,B208-F208)/2))</f>
        <v/>
      </c>
      <c r="H208" s="21">
        <f>ROUNDDOWN(G208,-3)</f>
        <v/>
      </c>
      <c r="I208" s="21">
        <f>IF(H208&lt;=0,0,ROUNDDOWN(ROUND((H208*LOOKUP(H208,{0,1950001,3300001,6950001,9000001,18000001,40000001},{0.05,0.1,0.2,0.23,0.33,0.4,0.45})-LOOKUP(H208,{0,1950001,3300001,6950001,9000001,18000001,40000001},{0,97500,427500,636000,1536000,2796000,4796000}))*1.021,3),0))</f>
        <v/>
      </c>
      <c r="J208" s="21">
        <f>ROUNDDOWN(ROUND(H208*0.06,2),-2)</f>
        <v/>
      </c>
      <c r="K208" s="21">
        <f>ROUNDDOWN(ROUND(H208*0.04,2),-2)</f>
        <v/>
      </c>
      <c r="L208" s="21">
        <f>I208+J208+K208</f>
        <v/>
      </c>
      <c r="M208" s="21">
        <f>B208-L208</f>
        <v/>
      </c>
      <c r="N208" s="21">
        <f>ROUNDDOWN(ROUND(B208*0.2042,2),0)</f>
        <v/>
      </c>
    </row>
    <row r="209">
      <c r="A209" t="inlineStr">
        <is>
          <t>早見表</t>
        </is>
      </c>
      <c r="B209" s="21">
        <f>'3_早見表'!$A$14</f>
        <v/>
      </c>
      <c r="C209" s="22" t="n">
        <v>21</v>
      </c>
      <c r="D209" s="22" t="n">
        <v>1</v>
      </c>
      <c r="E209" s="22" t="n">
        <v>0</v>
      </c>
      <c r="F209" s="21">
        <f>(IF(C209&lt;=20,MAX(800000,400000*C209),8000000+700000*(C209-20))+IF(E209=1,1000000,0))</f>
        <v/>
      </c>
      <c r="G209" s="21">
        <f>IF(AND(D209=3,C209&lt;=5),MAX(0,B209-F209),IF(AND(D209=2,C209&lt;=5,MAX(0,B209-F209)&gt;3000000),1500000+MAX(0,B209-F209)-3000000,MAX(0,B209-F209)/2))</f>
        <v/>
      </c>
      <c r="H209" s="21">
        <f>ROUNDDOWN(G209,-3)</f>
        <v/>
      </c>
      <c r="I209" s="21">
        <f>IF(H209&lt;=0,0,ROUNDDOWN(ROUND((H209*LOOKUP(H209,{0,1950001,3300001,6950001,9000001,18000001,40000001},{0.05,0.1,0.2,0.23,0.33,0.4,0.45})-LOOKUP(H209,{0,1950001,3300001,6950001,9000001,18000001,40000001},{0,97500,427500,636000,1536000,2796000,4796000}))*1.021,3),0))</f>
        <v/>
      </c>
      <c r="J209" s="21">
        <f>ROUNDDOWN(ROUND(H209*0.06,2),-2)</f>
        <v/>
      </c>
      <c r="K209" s="21">
        <f>ROUNDDOWN(ROUND(H209*0.04,2),-2)</f>
        <v/>
      </c>
      <c r="L209" s="21">
        <f>I209+J209+K209</f>
        <v/>
      </c>
      <c r="M209" s="21">
        <f>B209-L209</f>
        <v/>
      </c>
      <c r="N209" s="21">
        <f>ROUNDDOWN(ROUND(B209*0.2042,2),0)</f>
        <v/>
      </c>
    </row>
    <row r="210">
      <c r="A210" t="inlineStr">
        <is>
          <t>早見表</t>
        </is>
      </c>
      <c r="B210" s="21">
        <f>'3_早見表'!$A$14</f>
        <v/>
      </c>
      <c r="C210" s="22" t="n">
        <v>22</v>
      </c>
      <c r="D210" s="22" t="n">
        <v>1</v>
      </c>
      <c r="E210" s="22" t="n">
        <v>0</v>
      </c>
      <c r="F210" s="21">
        <f>(IF(C210&lt;=20,MAX(800000,400000*C210),8000000+700000*(C210-20))+IF(E210=1,1000000,0))</f>
        <v/>
      </c>
      <c r="G210" s="21">
        <f>IF(AND(D210=3,C210&lt;=5),MAX(0,B210-F210),IF(AND(D210=2,C210&lt;=5,MAX(0,B210-F210)&gt;3000000),1500000+MAX(0,B210-F210)-3000000,MAX(0,B210-F210)/2))</f>
        <v/>
      </c>
      <c r="H210" s="21">
        <f>ROUNDDOWN(G210,-3)</f>
        <v/>
      </c>
      <c r="I210" s="21">
        <f>IF(H210&lt;=0,0,ROUNDDOWN(ROUND((H210*LOOKUP(H210,{0,1950001,3300001,6950001,9000001,18000001,40000001},{0.05,0.1,0.2,0.23,0.33,0.4,0.45})-LOOKUP(H210,{0,1950001,3300001,6950001,9000001,18000001,40000001},{0,97500,427500,636000,1536000,2796000,4796000}))*1.021,3),0))</f>
        <v/>
      </c>
      <c r="J210" s="21">
        <f>ROUNDDOWN(ROUND(H210*0.06,2),-2)</f>
        <v/>
      </c>
      <c r="K210" s="21">
        <f>ROUNDDOWN(ROUND(H210*0.04,2),-2)</f>
        <v/>
      </c>
      <c r="L210" s="21">
        <f>I210+J210+K210</f>
        <v/>
      </c>
      <c r="M210" s="21">
        <f>B210-L210</f>
        <v/>
      </c>
      <c r="N210" s="21">
        <f>ROUNDDOWN(ROUND(B210*0.2042,2),0)</f>
        <v/>
      </c>
    </row>
    <row r="211">
      <c r="A211" t="inlineStr">
        <is>
          <t>早見表</t>
        </is>
      </c>
      <c r="B211" s="21">
        <f>'3_早見表'!$A$14</f>
        <v/>
      </c>
      <c r="C211" s="22" t="n">
        <v>25</v>
      </c>
      <c r="D211" s="22" t="n">
        <v>1</v>
      </c>
      <c r="E211" s="22" t="n">
        <v>0</v>
      </c>
      <c r="F211" s="21">
        <f>(IF(C211&lt;=20,MAX(800000,400000*C211),8000000+700000*(C211-20))+IF(E211=1,1000000,0))</f>
        <v/>
      </c>
      <c r="G211" s="21">
        <f>IF(AND(D211=3,C211&lt;=5),MAX(0,B211-F211),IF(AND(D211=2,C211&lt;=5,MAX(0,B211-F211)&gt;3000000),1500000+MAX(0,B211-F211)-3000000,MAX(0,B211-F211)/2))</f>
        <v/>
      </c>
      <c r="H211" s="21">
        <f>ROUNDDOWN(G211,-3)</f>
        <v/>
      </c>
      <c r="I211" s="21">
        <f>IF(H211&lt;=0,0,ROUNDDOWN(ROUND((H211*LOOKUP(H211,{0,1950001,3300001,6950001,9000001,18000001,40000001},{0.05,0.1,0.2,0.23,0.33,0.4,0.45})-LOOKUP(H211,{0,1950001,3300001,6950001,9000001,18000001,40000001},{0,97500,427500,636000,1536000,2796000,4796000}))*1.021,3),0))</f>
        <v/>
      </c>
      <c r="J211" s="21">
        <f>ROUNDDOWN(ROUND(H211*0.06,2),-2)</f>
        <v/>
      </c>
      <c r="K211" s="21">
        <f>ROUNDDOWN(ROUND(H211*0.04,2),-2)</f>
        <v/>
      </c>
      <c r="L211" s="21">
        <f>I211+J211+K211</f>
        <v/>
      </c>
      <c r="M211" s="21">
        <f>B211-L211</f>
        <v/>
      </c>
      <c r="N211" s="21">
        <f>ROUNDDOWN(ROUND(B211*0.2042,2),0)</f>
        <v/>
      </c>
    </row>
    <row r="212">
      <c r="A212" t="inlineStr">
        <is>
          <t>早見表</t>
        </is>
      </c>
      <c r="B212" s="21">
        <f>'3_早見表'!$A$14</f>
        <v/>
      </c>
      <c r="C212" s="22" t="n">
        <v>30</v>
      </c>
      <c r="D212" s="22" t="n">
        <v>1</v>
      </c>
      <c r="E212" s="22" t="n">
        <v>0</v>
      </c>
      <c r="F212" s="21">
        <f>(IF(C212&lt;=20,MAX(800000,400000*C212),8000000+700000*(C212-20))+IF(E212=1,1000000,0))</f>
        <v/>
      </c>
      <c r="G212" s="21">
        <f>IF(AND(D212=3,C212&lt;=5),MAX(0,B212-F212),IF(AND(D212=2,C212&lt;=5,MAX(0,B212-F212)&gt;3000000),1500000+MAX(0,B212-F212)-3000000,MAX(0,B212-F212)/2))</f>
        <v/>
      </c>
      <c r="H212" s="21">
        <f>ROUNDDOWN(G212,-3)</f>
        <v/>
      </c>
      <c r="I212" s="21">
        <f>IF(H212&lt;=0,0,ROUNDDOWN(ROUND((H212*LOOKUP(H212,{0,1950001,3300001,6950001,9000001,18000001,40000001},{0.05,0.1,0.2,0.23,0.33,0.4,0.45})-LOOKUP(H212,{0,1950001,3300001,6950001,9000001,18000001,40000001},{0,97500,427500,636000,1536000,2796000,4796000}))*1.021,3),0))</f>
        <v/>
      </c>
      <c r="J212" s="21">
        <f>ROUNDDOWN(ROUND(H212*0.06,2),-2)</f>
        <v/>
      </c>
      <c r="K212" s="21">
        <f>ROUNDDOWN(ROUND(H212*0.04,2),-2)</f>
        <v/>
      </c>
      <c r="L212" s="21">
        <f>I212+J212+K212</f>
        <v/>
      </c>
      <c r="M212" s="21">
        <f>B212-L212</f>
        <v/>
      </c>
      <c r="N212" s="21">
        <f>ROUNDDOWN(ROUND(B212*0.2042,2),0)</f>
        <v/>
      </c>
    </row>
    <row r="213">
      <c r="A213" t="inlineStr">
        <is>
          <t>早見表</t>
        </is>
      </c>
      <c r="B213" s="21">
        <f>'3_早見表'!$A$14</f>
        <v/>
      </c>
      <c r="C213" s="22" t="n">
        <v>35</v>
      </c>
      <c r="D213" s="22" t="n">
        <v>1</v>
      </c>
      <c r="E213" s="22" t="n">
        <v>0</v>
      </c>
      <c r="F213" s="21">
        <f>(IF(C213&lt;=20,MAX(800000,400000*C213),8000000+700000*(C213-20))+IF(E213=1,1000000,0))</f>
        <v/>
      </c>
      <c r="G213" s="21">
        <f>IF(AND(D213=3,C213&lt;=5),MAX(0,B213-F213),IF(AND(D213=2,C213&lt;=5,MAX(0,B213-F213)&gt;3000000),1500000+MAX(0,B213-F213)-3000000,MAX(0,B213-F213)/2))</f>
        <v/>
      </c>
      <c r="H213" s="21">
        <f>ROUNDDOWN(G213,-3)</f>
        <v/>
      </c>
      <c r="I213" s="21">
        <f>IF(H213&lt;=0,0,ROUNDDOWN(ROUND((H213*LOOKUP(H213,{0,1950001,3300001,6950001,9000001,18000001,40000001},{0.05,0.1,0.2,0.23,0.33,0.4,0.45})-LOOKUP(H213,{0,1950001,3300001,6950001,9000001,18000001,40000001},{0,97500,427500,636000,1536000,2796000,4796000}))*1.021,3),0))</f>
        <v/>
      </c>
      <c r="J213" s="21">
        <f>ROUNDDOWN(ROUND(H213*0.06,2),-2)</f>
        <v/>
      </c>
      <c r="K213" s="21">
        <f>ROUNDDOWN(ROUND(H213*0.04,2),-2)</f>
        <v/>
      </c>
      <c r="L213" s="21">
        <f>I213+J213+K213</f>
        <v/>
      </c>
      <c r="M213" s="21">
        <f>B213-L213</f>
        <v/>
      </c>
      <c r="N213" s="21">
        <f>ROUNDDOWN(ROUND(B213*0.2042,2),0)</f>
        <v/>
      </c>
    </row>
    <row r="214">
      <c r="A214" t="inlineStr">
        <is>
          <t>早見表</t>
        </is>
      </c>
      <c r="B214" s="21">
        <f>'3_早見表'!$A$14</f>
        <v/>
      </c>
      <c r="C214" s="22" t="n">
        <v>38</v>
      </c>
      <c r="D214" s="22" t="n">
        <v>1</v>
      </c>
      <c r="E214" s="22" t="n">
        <v>0</v>
      </c>
      <c r="F214" s="21">
        <f>(IF(C214&lt;=20,MAX(800000,400000*C214),8000000+700000*(C214-20))+IF(E214=1,1000000,0))</f>
        <v/>
      </c>
      <c r="G214" s="21">
        <f>IF(AND(D214=3,C214&lt;=5),MAX(0,B214-F214),IF(AND(D214=2,C214&lt;=5,MAX(0,B214-F214)&gt;3000000),1500000+MAX(0,B214-F214)-3000000,MAX(0,B214-F214)/2))</f>
        <v/>
      </c>
      <c r="H214" s="21">
        <f>ROUNDDOWN(G214,-3)</f>
        <v/>
      </c>
      <c r="I214" s="21">
        <f>IF(H214&lt;=0,0,ROUNDDOWN(ROUND((H214*LOOKUP(H214,{0,1950001,3300001,6950001,9000001,18000001,40000001},{0.05,0.1,0.2,0.23,0.33,0.4,0.45})-LOOKUP(H214,{0,1950001,3300001,6950001,9000001,18000001,40000001},{0,97500,427500,636000,1536000,2796000,4796000}))*1.021,3),0))</f>
        <v/>
      </c>
      <c r="J214" s="21">
        <f>ROUNDDOWN(ROUND(H214*0.06,2),-2)</f>
        <v/>
      </c>
      <c r="K214" s="21">
        <f>ROUNDDOWN(ROUND(H214*0.04,2),-2)</f>
        <v/>
      </c>
      <c r="L214" s="21">
        <f>I214+J214+K214</f>
        <v/>
      </c>
      <c r="M214" s="21">
        <f>B214-L214</f>
        <v/>
      </c>
      <c r="N214" s="21">
        <f>ROUNDDOWN(ROUND(B214*0.2042,2),0)</f>
        <v/>
      </c>
    </row>
    <row r="215">
      <c r="A215" t="inlineStr">
        <is>
          <t>早見表</t>
        </is>
      </c>
      <c r="B215" s="21">
        <f>'3_早見表'!$A$14</f>
        <v/>
      </c>
      <c r="C215" s="22" t="n">
        <v>40</v>
      </c>
      <c r="D215" s="22" t="n">
        <v>1</v>
      </c>
      <c r="E215" s="22" t="n">
        <v>0</v>
      </c>
      <c r="F215" s="21">
        <f>(IF(C215&lt;=20,MAX(800000,400000*C215),8000000+700000*(C215-20))+IF(E215=1,1000000,0))</f>
        <v/>
      </c>
      <c r="G215" s="21">
        <f>IF(AND(D215=3,C215&lt;=5),MAX(0,B215-F215),IF(AND(D215=2,C215&lt;=5,MAX(0,B215-F215)&gt;3000000),1500000+MAX(0,B215-F215)-3000000,MAX(0,B215-F215)/2))</f>
        <v/>
      </c>
      <c r="H215" s="21">
        <f>ROUNDDOWN(G215,-3)</f>
        <v/>
      </c>
      <c r="I215" s="21">
        <f>IF(H215&lt;=0,0,ROUNDDOWN(ROUND((H215*LOOKUP(H215,{0,1950001,3300001,6950001,9000001,18000001,40000001},{0.05,0.1,0.2,0.23,0.33,0.4,0.45})-LOOKUP(H215,{0,1950001,3300001,6950001,9000001,18000001,40000001},{0,97500,427500,636000,1536000,2796000,4796000}))*1.021,3),0))</f>
        <v/>
      </c>
      <c r="J215" s="21">
        <f>ROUNDDOWN(ROUND(H215*0.06,2),-2)</f>
        <v/>
      </c>
      <c r="K215" s="21">
        <f>ROUNDDOWN(ROUND(H215*0.04,2),-2)</f>
        <v/>
      </c>
      <c r="L215" s="21">
        <f>I215+J215+K215</f>
        <v/>
      </c>
      <c r="M215" s="21">
        <f>B215-L215</f>
        <v/>
      </c>
      <c r="N215" s="21">
        <f>ROUNDDOWN(ROUND(B215*0.2042,2),0)</f>
        <v/>
      </c>
    </row>
    <row r="216">
      <c r="A216" t="inlineStr">
        <is>
          <t>早見表</t>
        </is>
      </c>
      <c r="B216" s="21">
        <f>'3_早見表'!$A$15</f>
        <v/>
      </c>
      <c r="C216" s="22" t="n">
        <v>3</v>
      </c>
      <c r="D216" s="22" t="n">
        <v>2</v>
      </c>
      <c r="E216" s="22" t="n">
        <v>0</v>
      </c>
      <c r="F216" s="21">
        <f>(IF(C216&lt;=20,MAX(800000,400000*C216),8000000+700000*(C216-20))+IF(E216=1,1000000,0))</f>
        <v/>
      </c>
      <c r="G216" s="21">
        <f>IF(AND(D216=3,C216&lt;=5),MAX(0,B216-F216),IF(AND(D216=2,C216&lt;=5,MAX(0,B216-F216)&gt;3000000),1500000+MAX(0,B216-F216)-3000000,MAX(0,B216-F216)/2))</f>
        <v/>
      </c>
      <c r="H216" s="21">
        <f>ROUNDDOWN(G216,-3)</f>
        <v/>
      </c>
      <c r="I216" s="21">
        <f>IF(H216&lt;=0,0,ROUNDDOWN(ROUND((H216*LOOKUP(H216,{0,1950001,3300001,6950001,9000001,18000001,40000001},{0.05,0.1,0.2,0.23,0.33,0.4,0.45})-LOOKUP(H216,{0,1950001,3300001,6950001,9000001,18000001,40000001},{0,97500,427500,636000,1536000,2796000,4796000}))*1.021,3),0))</f>
        <v/>
      </c>
      <c r="J216" s="21">
        <f>ROUNDDOWN(ROUND(H216*0.06,2),-2)</f>
        <v/>
      </c>
      <c r="K216" s="21">
        <f>ROUNDDOWN(ROUND(H216*0.04,2),-2)</f>
        <v/>
      </c>
      <c r="L216" s="21">
        <f>I216+J216+K216</f>
        <v/>
      </c>
      <c r="M216" s="21">
        <f>B216-L216</f>
        <v/>
      </c>
      <c r="N216" s="21">
        <f>ROUNDDOWN(ROUND(B216*0.2042,2),0)</f>
        <v/>
      </c>
    </row>
    <row r="217">
      <c r="A217" t="inlineStr">
        <is>
          <t>早見表</t>
        </is>
      </c>
      <c r="B217" s="21">
        <f>'3_早見表'!$A$15</f>
        <v/>
      </c>
      <c r="C217" s="22" t="n">
        <v>5</v>
      </c>
      <c r="D217" s="22" t="n">
        <v>2</v>
      </c>
      <c r="E217" s="22" t="n">
        <v>0</v>
      </c>
      <c r="F217" s="21">
        <f>(IF(C217&lt;=20,MAX(800000,400000*C217),8000000+700000*(C217-20))+IF(E217=1,1000000,0))</f>
        <v/>
      </c>
      <c r="G217" s="21">
        <f>IF(AND(D217=3,C217&lt;=5),MAX(0,B217-F217),IF(AND(D217=2,C217&lt;=5,MAX(0,B217-F217)&gt;3000000),1500000+MAX(0,B217-F217)-3000000,MAX(0,B217-F217)/2))</f>
        <v/>
      </c>
      <c r="H217" s="21">
        <f>ROUNDDOWN(G217,-3)</f>
        <v/>
      </c>
      <c r="I217" s="21">
        <f>IF(H217&lt;=0,0,ROUNDDOWN(ROUND((H217*LOOKUP(H217,{0,1950001,3300001,6950001,9000001,18000001,40000001},{0.05,0.1,0.2,0.23,0.33,0.4,0.45})-LOOKUP(H217,{0,1950001,3300001,6950001,9000001,18000001,40000001},{0,97500,427500,636000,1536000,2796000,4796000}))*1.021,3),0))</f>
        <v/>
      </c>
      <c r="J217" s="21">
        <f>ROUNDDOWN(ROUND(H217*0.06,2),-2)</f>
        <v/>
      </c>
      <c r="K217" s="21">
        <f>ROUNDDOWN(ROUND(H217*0.04,2),-2)</f>
        <v/>
      </c>
      <c r="L217" s="21">
        <f>I217+J217+K217</f>
        <v/>
      </c>
      <c r="M217" s="21">
        <f>B217-L217</f>
        <v/>
      </c>
      <c r="N217" s="21">
        <f>ROUNDDOWN(ROUND(B217*0.2042,2),0)</f>
        <v/>
      </c>
    </row>
    <row r="218">
      <c r="A218" t="inlineStr">
        <is>
          <t>早見表</t>
        </is>
      </c>
      <c r="B218" s="21">
        <f>'3_早見表'!$A$15</f>
        <v/>
      </c>
      <c r="C218" s="22" t="n">
        <v>6</v>
      </c>
      <c r="D218" s="22" t="n">
        <v>1</v>
      </c>
      <c r="E218" s="22" t="n">
        <v>0</v>
      </c>
      <c r="F218" s="21">
        <f>(IF(C218&lt;=20,MAX(800000,400000*C218),8000000+700000*(C218-20))+IF(E218=1,1000000,0))</f>
        <v/>
      </c>
      <c r="G218" s="21">
        <f>IF(AND(D218=3,C218&lt;=5),MAX(0,B218-F218),IF(AND(D218=2,C218&lt;=5,MAX(0,B218-F218)&gt;3000000),1500000+MAX(0,B218-F218)-3000000,MAX(0,B218-F218)/2))</f>
        <v/>
      </c>
      <c r="H218" s="21">
        <f>ROUNDDOWN(G218,-3)</f>
        <v/>
      </c>
      <c r="I218" s="21">
        <f>IF(H218&lt;=0,0,ROUNDDOWN(ROUND((H218*LOOKUP(H218,{0,1950001,3300001,6950001,9000001,18000001,40000001},{0.05,0.1,0.2,0.23,0.33,0.4,0.45})-LOOKUP(H218,{0,1950001,3300001,6950001,9000001,18000001,40000001},{0,97500,427500,636000,1536000,2796000,4796000}))*1.021,3),0))</f>
        <v/>
      </c>
      <c r="J218" s="21">
        <f>ROUNDDOWN(ROUND(H218*0.06,2),-2)</f>
        <v/>
      </c>
      <c r="K218" s="21">
        <f>ROUNDDOWN(ROUND(H218*0.04,2),-2)</f>
        <v/>
      </c>
      <c r="L218" s="21">
        <f>I218+J218+K218</f>
        <v/>
      </c>
      <c r="M218" s="21">
        <f>B218-L218</f>
        <v/>
      </c>
      <c r="N218" s="21">
        <f>ROUNDDOWN(ROUND(B218*0.2042,2),0)</f>
        <v/>
      </c>
    </row>
    <row r="219">
      <c r="A219" t="inlineStr">
        <is>
          <t>早見表</t>
        </is>
      </c>
      <c r="B219" s="21">
        <f>'3_早見表'!$A$15</f>
        <v/>
      </c>
      <c r="C219" s="22" t="n">
        <v>10</v>
      </c>
      <c r="D219" s="22" t="n">
        <v>1</v>
      </c>
      <c r="E219" s="22" t="n">
        <v>0</v>
      </c>
      <c r="F219" s="21">
        <f>(IF(C219&lt;=20,MAX(800000,400000*C219),8000000+700000*(C219-20))+IF(E219=1,1000000,0))</f>
        <v/>
      </c>
      <c r="G219" s="21">
        <f>IF(AND(D219=3,C219&lt;=5),MAX(0,B219-F219),IF(AND(D219=2,C219&lt;=5,MAX(0,B219-F219)&gt;3000000),1500000+MAX(0,B219-F219)-3000000,MAX(0,B219-F219)/2))</f>
        <v/>
      </c>
      <c r="H219" s="21">
        <f>ROUNDDOWN(G219,-3)</f>
        <v/>
      </c>
      <c r="I219" s="21">
        <f>IF(H219&lt;=0,0,ROUNDDOWN(ROUND((H219*LOOKUP(H219,{0,1950001,3300001,6950001,9000001,18000001,40000001},{0.05,0.1,0.2,0.23,0.33,0.4,0.45})-LOOKUP(H219,{0,1950001,3300001,6950001,9000001,18000001,40000001},{0,97500,427500,636000,1536000,2796000,4796000}))*1.021,3),0))</f>
        <v/>
      </c>
      <c r="J219" s="21">
        <f>ROUNDDOWN(ROUND(H219*0.06,2),-2)</f>
        <v/>
      </c>
      <c r="K219" s="21">
        <f>ROUNDDOWN(ROUND(H219*0.04,2),-2)</f>
        <v/>
      </c>
      <c r="L219" s="21">
        <f>I219+J219+K219</f>
        <v/>
      </c>
      <c r="M219" s="21">
        <f>B219-L219</f>
        <v/>
      </c>
      <c r="N219" s="21">
        <f>ROUNDDOWN(ROUND(B219*0.2042,2),0)</f>
        <v/>
      </c>
    </row>
    <row r="220">
      <c r="A220" t="inlineStr">
        <is>
          <t>早見表</t>
        </is>
      </c>
      <c r="B220" s="21">
        <f>'3_早見表'!$A$15</f>
        <v/>
      </c>
      <c r="C220" s="22" t="n">
        <v>15</v>
      </c>
      <c r="D220" s="22" t="n">
        <v>1</v>
      </c>
      <c r="E220" s="22" t="n">
        <v>0</v>
      </c>
      <c r="F220" s="21">
        <f>(IF(C220&lt;=20,MAX(800000,400000*C220),8000000+700000*(C220-20))+IF(E220=1,1000000,0))</f>
        <v/>
      </c>
      <c r="G220" s="21">
        <f>IF(AND(D220=3,C220&lt;=5),MAX(0,B220-F220),IF(AND(D220=2,C220&lt;=5,MAX(0,B220-F220)&gt;3000000),1500000+MAX(0,B220-F220)-3000000,MAX(0,B220-F220)/2))</f>
        <v/>
      </c>
      <c r="H220" s="21">
        <f>ROUNDDOWN(G220,-3)</f>
        <v/>
      </c>
      <c r="I220" s="21">
        <f>IF(H220&lt;=0,0,ROUNDDOWN(ROUND((H220*LOOKUP(H220,{0,1950001,3300001,6950001,9000001,18000001,40000001},{0.05,0.1,0.2,0.23,0.33,0.4,0.45})-LOOKUP(H220,{0,1950001,3300001,6950001,9000001,18000001,40000001},{0,97500,427500,636000,1536000,2796000,4796000}))*1.021,3),0))</f>
        <v/>
      </c>
      <c r="J220" s="21">
        <f>ROUNDDOWN(ROUND(H220*0.06,2),-2)</f>
        <v/>
      </c>
      <c r="K220" s="21">
        <f>ROUNDDOWN(ROUND(H220*0.04,2),-2)</f>
        <v/>
      </c>
      <c r="L220" s="21">
        <f>I220+J220+K220</f>
        <v/>
      </c>
      <c r="M220" s="21">
        <f>B220-L220</f>
        <v/>
      </c>
      <c r="N220" s="21">
        <f>ROUNDDOWN(ROUND(B220*0.2042,2),0)</f>
        <v/>
      </c>
    </row>
    <row r="221">
      <c r="A221" t="inlineStr">
        <is>
          <t>早見表</t>
        </is>
      </c>
      <c r="B221" s="21">
        <f>'3_早見表'!$A$15</f>
        <v/>
      </c>
      <c r="C221" s="22" t="n">
        <v>19</v>
      </c>
      <c r="D221" s="22" t="n">
        <v>1</v>
      </c>
      <c r="E221" s="22" t="n">
        <v>0</v>
      </c>
      <c r="F221" s="21">
        <f>(IF(C221&lt;=20,MAX(800000,400000*C221),8000000+700000*(C221-20))+IF(E221=1,1000000,0))</f>
        <v/>
      </c>
      <c r="G221" s="21">
        <f>IF(AND(D221=3,C221&lt;=5),MAX(0,B221-F221),IF(AND(D221=2,C221&lt;=5,MAX(0,B221-F221)&gt;3000000),1500000+MAX(0,B221-F221)-3000000,MAX(0,B221-F221)/2))</f>
        <v/>
      </c>
      <c r="H221" s="21">
        <f>ROUNDDOWN(G221,-3)</f>
        <v/>
      </c>
      <c r="I221" s="21">
        <f>IF(H221&lt;=0,0,ROUNDDOWN(ROUND((H221*LOOKUP(H221,{0,1950001,3300001,6950001,9000001,18000001,40000001},{0.05,0.1,0.2,0.23,0.33,0.4,0.45})-LOOKUP(H221,{0,1950001,3300001,6950001,9000001,18000001,40000001},{0,97500,427500,636000,1536000,2796000,4796000}))*1.021,3),0))</f>
        <v/>
      </c>
      <c r="J221" s="21">
        <f>ROUNDDOWN(ROUND(H221*0.06,2),-2)</f>
        <v/>
      </c>
      <c r="K221" s="21">
        <f>ROUNDDOWN(ROUND(H221*0.04,2),-2)</f>
        <v/>
      </c>
      <c r="L221" s="21">
        <f>I221+J221+K221</f>
        <v/>
      </c>
      <c r="M221" s="21">
        <f>B221-L221</f>
        <v/>
      </c>
      <c r="N221" s="21">
        <f>ROUNDDOWN(ROUND(B221*0.2042,2),0)</f>
        <v/>
      </c>
    </row>
    <row r="222">
      <c r="A222" t="inlineStr">
        <is>
          <t>早見表</t>
        </is>
      </c>
      <c r="B222" s="21">
        <f>'3_早見表'!$A$15</f>
        <v/>
      </c>
      <c r="C222" s="22" t="n">
        <v>20</v>
      </c>
      <c r="D222" s="22" t="n">
        <v>1</v>
      </c>
      <c r="E222" s="22" t="n">
        <v>0</v>
      </c>
      <c r="F222" s="21">
        <f>(IF(C222&lt;=20,MAX(800000,400000*C222),8000000+700000*(C222-20))+IF(E222=1,1000000,0))</f>
        <v/>
      </c>
      <c r="G222" s="21">
        <f>IF(AND(D222=3,C222&lt;=5),MAX(0,B222-F222),IF(AND(D222=2,C222&lt;=5,MAX(0,B222-F222)&gt;3000000),1500000+MAX(0,B222-F222)-3000000,MAX(0,B222-F222)/2))</f>
        <v/>
      </c>
      <c r="H222" s="21">
        <f>ROUNDDOWN(G222,-3)</f>
        <v/>
      </c>
      <c r="I222" s="21">
        <f>IF(H222&lt;=0,0,ROUNDDOWN(ROUND((H222*LOOKUP(H222,{0,1950001,3300001,6950001,9000001,18000001,40000001},{0.05,0.1,0.2,0.23,0.33,0.4,0.45})-LOOKUP(H222,{0,1950001,3300001,6950001,9000001,18000001,40000001},{0,97500,427500,636000,1536000,2796000,4796000}))*1.021,3),0))</f>
        <v/>
      </c>
      <c r="J222" s="21">
        <f>ROUNDDOWN(ROUND(H222*0.06,2),-2)</f>
        <v/>
      </c>
      <c r="K222" s="21">
        <f>ROUNDDOWN(ROUND(H222*0.04,2),-2)</f>
        <v/>
      </c>
      <c r="L222" s="21">
        <f>I222+J222+K222</f>
        <v/>
      </c>
      <c r="M222" s="21">
        <f>B222-L222</f>
        <v/>
      </c>
      <c r="N222" s="21">
        <f>ROUNDDOWN(ROUND(B222*0.2042,2),0)</f>
        <v/>
      </c>
    </row>
    <row r="223">
      <c r="A223" t="inlineStr">
        <is>
          <t>早見表</t>
        </is>
      </c>
      <c r="B223" s="21">
        <f>'3_早見表'!$A$15</f>
        <v/>
      </c>
      <c r="C223" s="22" t="n">
        <v>21</v>
      </c>
      <c r="D223" s="22" t="n">
        <v>1</v>
      </c>
      <c r="E223" s="22" t="n">
        <v>0</v>
      </c>
      <c r="F223" s="21">
        <f>(IF(C223&lt;=20,MAX(800000,400000*C223),8000000+700000*(C223-20))+IF(E223=1,1000000,0))</f>
        <v/>
      </c>
      <c r="G223" s="21">
        <f>IF(AND(D223=3,C223&lt;=5),MAX(0,B223-F223),IF(AND(D223=2,C223&lt;=5,MAX(0,B223-F223)&gt;3000000),1500000+MAX(0,B223-F223)-3000000,MAX(0,B223-F223)/2))</f>
        <v/>
      </c>
      <c r="H223" s="21">
        <f>ROUNDDOWN(G223,-3)</f>
        <v/>
      </c>
      <c r="I223" s="21">
        <f>IF(H223&lt;=0,0,ROUNDDOWN(ROUND((H223*LOOKUP(H223,{0,1950001,3300001,6950001,9000001,18000001,40000001},{0.05,0.1,0.2,0.23,0.33,0.4,0.45})-LOOKUP(H223,{0,1950001,3300001,6950001,9000001,18000001,40000001},{0,97500,427500,636000,1536000,2796000,4796000}))*1.021,3),0))</f>
        <v/>
      </c>
      <c r="J223" s="21">
        <f>ROUNDDOWN(ROUND(H223*0.06,2),-2)</f>
        <v/>
      </c>
      <c r="K223" s="21">
        <f>ROUNDDOWN(ROUND(H223*0.04,2),-2)</f>
        <v/>
      </c>
      <c r="L223" s="21">
        <f>I223+J223+K223</f>
        <v/>
      </c>
      <c r="M223" s="21">
        <f>B223-L223</f>
        <v/>
      </c>
      <c r="N223" s="21">
        <f>ROUNDDOWN(ROUND(B223*0.2042,2),0)</f>
        <v/>
      </c>
    </row>
    <row r="224">
      <c r="A224" t="inlineStr">
        <is>
          <t>早見表</t>
        </is>
      </c>
      <c r="B224" s="21">
        <f>'3_早見表'!$A$15</f>
        <v/>
      </c>
      <c r="C224" s="22" t="n">
        <v>22</v>
      </c>
      <c r="D224" s="22" t="n">
        <v>1</v>
      </c>
      <c r="E224" s="22" t="n">
        <v>0</v>
      </c>
      <c r="F224" s="21">
        <f>(IF(C224&lt;=20,MAX(800000,400000*C224),8000000+700000*(C224-20))+IF(E224=1,1000000,0))</f>
        <v/>
      </c>
      <c r="G224" s="21">
        <f>IF(AND(D224=3,C224&lt;=5),MAX(0,B224-F224),IF(AND(D224=2,C224&lt;=5,MAX(0,B224-F224)&gt;3000000),1500000+MAX(0,B224-F224)-3000000,MAX(0,B224-F224)/2))</f>
        <v/>
      </c>
      <c r="H224" s="21">
        <f>ROUNDDOWN(G224,-3)</f>
        <v/>
      </c>
      <c r="I224" s="21">
        <f>IF(H224&lt;=0,0,ROUNDDOWN(ROUND((H224*LOOKUP(H224,{0,1950001,3300001,6950001,9000001,18000001,40000001},{0.05,0.1,0.2,0.23,0.33,0.4,0.45})-LOOKUP(H224,{0,1950001,3300001,6950001,9000001,18000001,40000001},{0,97500,427500,636000,1536000,2796000,4796000}))*1.021,3),0))</f>
        <v/>
      </c>
      <c r="J224" s="21">
        <f>ROUNDDOWN(ROUND(H224*0.06,2),-2)</f>
        <v/>
      </c>
      <c r="K224" s="21">
        <f>ROUNDDOWN(ROUND(H224*0.04,2),-2)</f>
        <v/>
      </c>
      <c r="L224" s="21">
        <f>I224+J224+K224</f>
        <v/>
      </c>
      <c r="M224" s="21">
        <f>B224-L224</f>
        <v/>
      </c>
      <c r="N224" s="21">
        <f>ROUNDDOWN(ROUND(B224*0.2042,2),0)</f>
        <v/>
      </c>
    </row>
    <row r="225">
      <c r="A225" t="inlineStr">
        <is>
          <t>早見表</t>
        </is>
      </c>
      <c r="B225" s="21">
        <f>'3_早見表'!$A$15</f>
        <v/>
      </c>
      <c r="C225" s="22" t="n">
        <v>25</v>
      </c>
      <c r="D225" s="22" t="n">
        <v>1</v>
      </c>
      <c r="E225" s="22" t="n">
        <v>0</v>
      </c>
      <c r="F225" s="21">
        <f>(IF(C225&lt;=20,MAX(800000,400000*C225),8000000+700000*(C225-20))+IF(E225=1,1000000,0))</f>
        <v/>
      </c>
      <c r="G225" s="21">
        <f>IF(AND(D225=3,C225&lt;=5),MAX(0,B225-F225),IF(AND(D225=2,C225&lt;=5,MAX(0,B225-F225)&gt;3000000),1500000+MAX(0,B225-F225)-3000000,MAX(0,B225-F225)/2))</f>
        <v/>
      </c>
      <c r="H225" s="21">
        <f>ROUNDDOWN(G225,-3)</f>
        <v/>
      </c>
      <c r="I225" s="21">
        <f>IF(H225&lt;=0,0,ROUNDDOWN(ROUND((H225*LOOKUP(H225,{0,1950001,3300001,6950001,9000001,18000001,40000001},{0.05,0.1,0.2,0.23,0.33,0.4,0.45})-LOOKUP(H225,{0,1950001,3300001,6950001,9000001,18000001,40000001},{0,97500,427500,636000,1536000,2796000,4796000}))*1.021,3),0))</f>
        <v/>
      </c>
      <c r="J225" s="21">
        <f>ROUNDDOWN(ROUND(H225*0.06,2),-2)</f>
        <v/>
      </c>
      <c r="K225" s="21">
        <f>ROUNDDOWN(ROUND(H225*0.04,2),-2)</f>
        <v/>
      </c>
      <c r="L225" s="21">
        <f>I225+J225+K225</f>
        <v/>
      </c>
      <c r="M225" s="21">
        <f>B225-L225</f>
        <v/>
      </c>
      <c r="N225" s="21">
        <f>ROUNDDOWN(ROUND(B225*0.2042,2),0)</f>
        <v/>
      </c>
    </row>
    <row r="226">
      <c r="A226" t="inlineStr">
        <is>
          <t>早見表</t>
        </is>
      </c>
      <c r="B226" s="21">
        <f>'3_早見表'!$A$15</f>
        <v/>
      </c>
      <c r="C226" s="22" t="n">
        <v>30</v>
      </c>
      <c r="D226" s="22" t="n">
        <v>1</v>
      </c>
      <c r="E226" s="22" t="n">
        <v>0</v>
      </c>
      <c r="F226" s="21">
        <f>(IF(C226&lt;=20,MAX(800000,400000*C226),8000000+700000*(C226-20))+IF(E226=1,1000000,0))</f>
        <v/>
      </c>
      <c r="G226" s="21">
        <f>IF(AND(D226=3,C226&lt;=5),MAX(0,B226-F226),IF(AND(D226=2,C226&lt;=5,MAX(0,B226-F226)&gt;3000000),1500000+MAX(0,B226-F226)-3000000,MAX(0,B226-F226)/2))</f>
        <v/>
      </c>
      <c r="H226" s="21">
        <f>ROUNDDOWN(G226,-3)</f>
        <v/>
      </c>
      <c r="I226" s="21">
        <f>IF(H226&lt;=0,0,ROUNDDOWN(ROUND((H226*LOOKUP(H226,{0,1950001,3300001,6950001,9000001,18000001,40000001},{0.05,0.1,0.2,0.23,0.33,0.4,0.45})-LOOKUP(H226,{0,1950001,3300001,6950001,9000001,18000001,40000001},{0,97500,427500,636000,1536000,2796000,4796000}))*1.021,3),0))</f>
        <v/>
      </c>
      <c r="J226" s="21">
        <f>ROUNDDOWN(ROUND(H226*0.06,2),-2)</f>
        <v/>
      </c>
      <c r="K226" s="21">
        <f>ROUNDDOWN(ROUND(H226*0.04,2),-2)</f>
        <v/>
      </c>
      <c r="L226" s="21">
        <f>I226+J226+K226</f>
        <v/>
      </c>
      <c r="M226" s="21">
        <f>B226-L226</f>
        <v/>
      </c>
      <c r="N226" s="21">
        <f>ROUNDDOWN(ROUND(B226*0.2042,2),0)</f>
        <v/>
      </c>
    </row>
    <row r="227">
      <c r="A227" t="inlineStr">
        <is>
          <t>早見表</t>
        </is>
      </c>
      <c r="B227" s="21">
        <f>'3_早見表'!$A$15</f>
        <v/>
      </c>
      <c r="C227" s="22" t="n">
        <v>35</v>
      </c>
      <c r="D227" s="22" t="n">
        <v>1</v>
      </c>
      <c r="E227" s="22" t="n">
        <v>0</v>
      </c>
      <c r="F227" s="21">
        <f>(IF(C227&lt;=20,MAX(800000,400000*C227),8000000+700000*(C227-20))+IF(E227=1,1000000,0))</f>
        <v/>
      </c>
      <c r="G227" s="21">
        <f>IF(AND(D227=3,C227&lt;=5),MAX(0,B227-F227),IF(AND(D227=2,C227&lt;=5,MAX(0,B227-F227)&gt;3000000),1500000+MAX(0,B227-F227)-3000000,MAX(0,B227-F227)/2))</f>
        <v/>
      </c>
      <c r="H227" s="21">
        <f>ROUNDDOWN(G227,-3)</f>
        <v/>
      </c>
      <c r="I227" s="21">
        <f>IF(H227&lt;=0,0,ROUNDDOWN(ROUND((H227*LOOKUP(H227,{0,1950001,3300001,6950001,9000001,18000001,40000001},{0.05,0.1,0.2,0.23,0.33,0.4,0.45})-LOOKUP(H227,{0,1950001,3300001,6950001,9000001,18000001,40000001},{0,97500,427500,636000,1536000,2796000,4796000}))*1.021,3),0))</f>
        <v/>
      </c>
      <c r="J227" s="21">
        <f>ROUNDDOWN(ROUND(H227*0.06,2),-2)</f>
        <v/>
      </c>
      <c r="K227" s="21">
        <f>ROUNDDOWN(ROUND(H227*0.04,2),-2)</f>
        <v/>
      </c>
      <c r="L227" s="21">
        <f>I227+J227+K227</f>
        <v/>
      </c>
      <c r="M227" s="21">
        <f>B227-L227</f>
        <v/>
      </c>
      <c r="N227" s="21">
        <f>ROUNDDOWN(ROUND(B227*0.2042,2),0)</f>
        <v/>
      </c>
    </row>
    <row r="228">
      <c r="A228" t="inlineStr">
        <is>
          <t>早見表</t>
        </is>
      </c>
      <c r="B228" s="21">
        <f>'3_早見表'!$A$15</f>
        <v/>
      </c>
      <c r="C228" s="22" t="n">
        <v>38</v>
      </c>
      <c r="D228" s="22" t="n">
        <v>1</v>
      </c>
      <c r="E228" s="22" t="n">
        <v>0</v>
      </c>
      <c r="F228" s="21">
        <f>(IF(C228&lt;=20,MAX(800000,400000*C228),8000000+700000*(C228-20))+IF(E228=1,1000000,0))</f>
        <v/>
      </c>
      <c r="G228" s="21">
        <f>IF(AND(D228=3,C228&lt;=5),MAX(0,B228-F228),IF(AND(D228=2,C228&lt;=5,MAX(0,B228-F228)&gt;3000000),1500000+MAX(0,B228-F228)-3000000,MAX(0,B228-F228)/2))</f>
        <v/>
      </c>
      <c r="H228" s="21">
        <f>ROUNDDOWN(G228,-3)</f>
        <v/>
      </c>
      <c r="I228" s="21">
        <f>IF(H228&lt;=0,0,ROUNDDOWN(ROUND((H228*LOOKUP(H228,{0,1950001,3300001,6950001,9000001,18000001,40000001},{0.05,0.1,0.2,0.23,0.33,0.4,0.45})-LOOKUP(H228,{0,1950001,3300001,6950001,9000001,18000001,40000001},{0,97500,427500,636000,1536000,2796000,4796000}))*1.021,3),0))</f>
        <v/>
      </c>
      <c r="J228" s="21">
        <f>ROUNDDOWN(ROUND(H228*0.06,2),-2)</f>
        <v/>
      </c>
      <c r="K228" s="21">
        <f>ROUNDDOWN(ROUND(H228*0.04,2),-2)</f>
        <v/>
      </c>
      <c r="L228" s="21">
        <f>I228+J228+K228</f>
        <v/>
      </c>
      <c r="M228" s="21">
        <f>B228-L228</f>
        <v/>
      </c>
      <c r="N228" s="21">
        <f>ROUNDDOWN(ROUND(B228*0.2042,2),0)</f>
        <v/>
      </c>
    </row>
    <row r="229">
      <c r="A229" t="inlineStr">
        <is>
          <t>早見表</t>
        </is>
      </c>
      <c r="B229" s="21">
        <f>'3_早見表'!$A$15</f>
        <v/>
      </c>
      <c r="C229" s="22" t="n">
        <v>40</v>
      </c>
      <c r="D229" s="22" t="n">
        <v>1</v>
      </c>
      <c r="E229" s="22" t="n">
        <v>0</v>
      </c>
      <c r="F229" s="21">
        <f>(IF(C229&lt;=20,MAX(800000,400000*C229),8000000+700000*(C229-20))+IF(E229=1,1000000,0))</f>
        <v/>
      </c>
      <c r="G229" s="21">
        <f>IF(AND(D229=3,C229&lt;=5),MAX(0,B229-F229),IF(AND(D229=2,C229&lt;=5,MAX(0,B229-F229)&gt;3000000),1500000+MAX(0,B229-F229)-3000000,MAX(0,B229-F229)/2))</f>
        <v/>
      </c>
      <c r="H229" s="21">
        <f>ROUNDDOWN(G229,-3)</f>
        <v/>
      </c>
      <c r="I229" s="21">
        <f>IF(H229&lt;=0,0,ROUNDDOWN(ROUND((H229*LOOKUP(H229,{0,1950001,3300001,6950001,9000001,18000001,40000001},{0.05,0.1,0.2,0.23,0.33,0.4,0.45})-LOOKUP(H229,{0,1950001,3300001,6950001,9000001,18000001,40000001},{0,97500,427500,636000,1536000,2796000,4796000}))*1.021,3),0))</f>
        <v/>
      </c>
      <c r="J229" s="21">
        <f>ROUNDDOWN(ROUND(H229*0.06,2),-2)</f>
        <v/>
      </c>
      <c r="K229" s="21">
        <f>ROUNDDOWN(ROUND(H229*0.04,2),-2)</f>
        <v/>
      </c>
      <c r="L229" s="21">
        <f>I229+J229+K229</f>
        <v/>
      </c>
      <c r="M229" s="21">
        <f>B229-L229</f>
        <v/>
      </c>
      <c r="N229" s="21">
        <f>ROUNDDOWN(ROUND(B229*0.2042,2),0)</f>
        <v/>
      </c>
    </row>
    <row r="230">
      <c r="A230" t="inlineStr">
        <is>
          <t>早見表</t>
        </is>
      </c>
      <c r="B230" s="21">
        <f>'3_早見表'!$A$16</f>
        <v/>
      </c>
      <c r="C230" s="22" t="n">
        <v>3</v>
      </c>
      <c r="D230" s="22" t="n">
        <v>2</v>
      </c>
      <c r="E230" s="22" t="n">
        <v>0</v>
      </c>
      <c r="F230" s="21">
        <f>(IF(C230&lt;=20,MAX(800000,400000*C230),8000000+700000*(C230-20))+IF(E230=1,1000000,0))</f>
        <v/>
      </c>
      <c r="G230" s="21">
        <f>IF(AND(D230=3,C230&lt;=5),MAX(0,B230-F230),IF(AND(D230=2,C230&lt;=5,MAX(0,B230-F230)&gt;3000000),1500000+MAX(0,B230-F230)-3000000,MAX(0,B230-F230)/2))</f>
        <v/>
      </c>
      <c r="H230" s="21">
        <f>ROUNDDOWN(G230,-3)</f>
        <v/>
      </c>
      <c r="I230" s="21">
        <f>IF(H230&lt;=0,0,ROUNDDOWN(ROUND((H230*LOOKUP(H230,{0,1950001,3300001,6950001,9000001,18000001,40000001},{0.05,0.1,0.2,0.23,0.33,0.4,0.45})-LOOKUP(H230,{0,1950001,3300001,6950001,9000001,18000001,40000001},{0,97500,427500,636000,1536000,2796000,4796000}))*1.021,3),0))</f>
        <v/>
      </c>
      <c r="J230" s="21">
        <f>ROUNDDOWN(ROUND(H230*0.06,2),-2)</f>
        <v/>
      </c>
      <c r="K230" s="21">
        <f>ROUNDDOWN(ROUND(H230*0.04,2),-2)</f>
        <v/>
      </c>
      <c r="L230" s="21">
        <f>I230+J230+K230</f>
        <v/>
      </c>
      <c r="M230" s="21">
        <f>B230-L230</f>
        <v/>
      </c>
      <c r="N230" s="21">
        <f>ROUNDDOWN(ROUND(B230*0.2042,2),0)</f>
        <v/>
      </c>
    </row>
    <row r="231">
      <c r="A231" t="inlineStr">
        <is>
          <t>早見表</t>
        </is>
      </c>
      <c r="B231" s="21">
        <f>'3_早見表'!$A$16</f>
        <v/>
      </c>
      <c r="C231" s="22" t="n">
        <v>5</v>
      </c>
      <c r="D231" s="22" t="n">
        <v>2</v>
      </c>
      <c r="E231" s="22" t="n">
        <v>0</v>
      </c>
      <c r="F231" s="21">
        <f>(IF(C231&lt;=20,MAX(800000,400000*C231),8000000+700000*(C231-20))+IF(E231=1,1000000,0))</f>
        <v/>
      </c>
      <c r="G231" s="21">
        <f>IF(AND(D231=3,C231&lt;=5),MAX(0,B231-F231),IF(AND(D231=2,C231&lt;=5,MAX(0,B231-F231)&gt;3000000),1500000+MAX(0,B231-F231)-3000000,MAX(0,B231-F231)/2))</f>
        <v/>
      </c>
      <c r="H231" s="21">
        <f>ROUNDDOWN(G231,-3)</f>
        <v/>
      </c>
      <c r="I231" s="21">
        <f>IF(H231&lt;=0,0,ROUNDDOWN(ROUND((H231*LOOKUP(H231,{0,1950001,3300001,6950001,9000001,18000001,40000001},{0.05,0.1,0.2,0.23,0.33,0.4,0.45})-LOOKUP(H231,{0,1950001,3300001,6950001,9000001,18000001,40000001},{0,97500,427500,636000,1536000,2796000,4796000}))*1.021,3),0))</f>
        <v/>
      </c>
      <c r="J231" s="21">
        <f>ROUNDDOWN(ROUND(H231*0.06,2),-2)</f>
        <v/>
      </c>
      <c r="K231" s="21">
        <f>ROUNDDOWN(ROUND(H231*0.04,2),-2)</f>
        <v/>
      </c>
      <c r="L231" s="21">
        <f>I231+J231+K231</f>
        <v/>
      </c>
      <c r="M231" s="21">
        <f>B231-L231</f>
        <v/>
      </c>
      <c r="N231" s="21">
        <f>ROUNDDOWN(ROUND(B231*0.2042,2),0)</f>
        <v/>
      </c>
    </row>
    <row r="232">
      <c r="A232" t="inlineStr">
        <is>
          <t>早見表</t>
        </is>
      </c>
      <c r="B232" s="21">
        <f>'3_早見表'!$A$16</f>
        <v/>
      </c>
      <c r="C232" s="22" t="n">
        <v>6</v>
      </c>
      <c r="D232" s="22" t="n">
        <v>1</v>
      </c>
      <c r="E232" s="22" t="n">
        <v>0</v>
      </c>
      <c r="F232" s="21">
        <f>(IF(C232&lt;=20,MAX(800000,400000*C232),8000000+700000*(C232-20))+IF(E232=1,1000000,0))</f>
        <v/>
      </c>
      <c r="G232" s="21">
        <f>IF(AND(D232=3,C232&lt;=5),MAX(0,B232-F232),IF(AND(D232=2,C232&lt;=5,MAX(0,B232-F232)&gt;3000000),1500000+MAX(0,B232-F232)-3000000,MAX(0,B232-F232)/2))</f>
        <v/>
      </c>
      <c r="H232" s="21">
        <f>ROUNDDOWN(G232,-3)</f>
        <v/>
      </c>
      <c r="I232" s="21">
        <f>IF(H232&lt;=0,0,ROUNDDOWN(ROUND((H232*LOOKUP(H232,{0,1950001,3300001,6950001,9000001,18000001,40000001},{0.05,0.1,0.2,0.23,0.33,0.4,0.45})-LOOKUP(H232,{0,1950001,3300001,6950001,9000001,18000001,40000001},{0,97500,427500,636000,1536000,2796000,4796000}))*1.021,3),0))</f>
        <v/>
      </c>
      <c r="J232" s="21">
        <f>ROUNDDOWN(ROUND(H232*0.06,2),-2)</f>
        <v/>
      </c>
      <c r="K232" s="21">
        <f>ROUNDDOWN(ROUND(H232*0.04,2),-2)</f>
        <v/>
      </c>
      <c r="L232" s="21">
        <f>I232+J232+K232</f>
        <v/>
      </c>
      <c r="M232" s="21">
        <f>B232-L232</f>
        <v/>
      </c>
      <c r="N232" s="21">
        <f>ROUNDDOWN(ROUND(B232*0.2042,2),0)</f>
        <v/>
      </c>
    </row>
    <row r="233">
      <c r="A233" t="inlineStr">
        <is>
          <t>早見表</t>
        </is>
      </c>
      <c r="B233" s="21">
        <f>'3_早見表'!$A$16</f>
        <v/>
      </c>
      <c r="C233" s="22" t="n">
        <v>10</v>
      </c>
      <c r="D233" s="22" t="n">
        <v>1</v>
      </c>
      <c r="E233" s="22" t="n">
        <v>0</v>
      </c>
      <c r="F233" s="21">
        <f>(IF(C233&lt;=20,MAX(800000,400000*C233),8000000+700000*(C233-20))+IF(E233=1,1000000,0))</f>
        <v/>
      </c>
      <c r="G233" s="21">
        <f>IF(AND(D233=3,C233&lt;=5),MAX(0,B233-F233),IF(AND(D233=2,C233&lt;=5,MAX(0,B233-F233)&gt;3000000),1500000+MAX(0,B233-F233)-3000000,MAX(0,B233-F233)/2))</f>
        <v/>
      </c>
      <c r="H233" s="21">
        <f>ROUNDDOWN(G233,-3)</f>
        <v/>
      </c>
      <c r="I233" s="21">
        <f>IF(H233&lt;=0,0,ROUNDDOWN(ROUND((H233*LOOKUP(H233,{0,1950001,3300001,6950001,9000001,18000001,40000001},{0.05,0.1,0.2,0.23,0.33,0.4,0.45})-LOOKUP(H233,{0,1950001,3300001,6950001,9000001,18000001,40000001},{0,97500,427500,636000,1536000,2796000,4796000}))*1.021,3),0))</f>
        <v/>
      </c>
      <c r="J233" s="21">
        <f>ROUNDDOWN(ROUND(H233*0.06,2),-2)</f>
        <v/>
      </c>
      <c r="K233" s="21">
        <f>ROUNDDOWN(ROUND(H233*0.04,2),-2)</f>
        <v/>
      </c>
      <c r="L233" s="21">
        <f>I233+J233+K233</f>
        <v/>
      </c>
      <c r="M233" s="21">
        <f>B233-L233</f>
        <v/>
      </c>
      <c r="N233" s="21">
        <f>ROUNDDOWN(ROUND(B233*0.2042,2),0)</f>
        <v/>
      </c>
    </row>
    <row r="234">
      <c r="A234" t="inlineStr">
        <is>
          <t>早見表</t>
        </is>
      </c>
      <c r="B234" s="21">
        <f>'3_早見表'!$A$16</f>
        <v/>
      </c>
      <c r="C234" s="22" t="n">
        <v>15</v>
      </c>
      <c r="D234" s="22" t="n">
        <v>1</v>
      </c>
      <c r="E234" s="22" t="n">
        <v>0</v>
      </c>
      <c r="F234" s="21">
        <f>(IF(C234&lt;=20,MAX(800000,400000*C234),8000000+700000*(C234-20))+IF(E234=1,1000000,0))</f>
        <v/>
      </c>
      <c r="G234" s="21">
        <f>IF(AND(D234=3,C234&lt;=5),MAX(0,B234-F234),IF(AND(D234=2,C234&lt;=5,MAX(0,B234-F234)&gt;3000000),1500000+MAX(0,B234-F234)-3000000,MAX(0,B234-F234)/2))</f>
        <v/>
      </c>
      <c r="H234" s="21">
        <f>ROUNDDOWN(G234,-3)</f>
        <v/>
      </c>
      <c r="I234" s="21">
        <f>IF(H234&lt;=0,0,ROUNDDOWN(ROUND((H234*LOOKUP(H234,{0,1950001,3300001,6950001,9000001,18000001,40000001},{0.05,0.1,0.2,0.23,0.33,0.4,0.45})-LOOKUP(H234,{0,1950001,3300001,6950001,9000001,18000001,40000001},{0,97500,427500,636000,1536000,2796000,4796000}))*1.021,3),0))</f>
        <v/>
      </c>
      <c r="J234" s="21">
        <f>ROUNDDOWN(ROUND(H234*0.06,2),-2)</f>
        <v/>
      </c>
      <c r="K234" s="21">
        <f>ROUNDDOWN(ROUND(H234*0.04,2),-2)</f>
        <v/>
      </c>
      <c r="L234" s="21">
        <f>I234+J234+K234</f>
        <v/>
      </c>
      <c r="M234" s="21">
        <f>B234-L234</f>
        <v/>
      </c>
      <c r="N234" s="21">
        <f>ROUNDDOWN(ROUND(B234*0.2042,2),0)</f>
        <v/>
      </c>
    </row>
    <row r="235">
      <c r="A235" t="inlineStr">
        <is>
          <t>早見表</t>
        </is>
      </c>
      <c r="B235" s="21">
        <f>'3_早見表'!$A$16</f>
        <v/>
      </c>
      <c r="C235" s="22" t="n">
        <v>19</v>
      </c>
      <c r="D235" s="22" t="n">
        <v>1</v>
      </c>
      <c r="E235" s="22" t="n">
        <v>0</v>
      </c>
      <c r="F235" s="21">
        <f>(IF(C235&lt;=20,MAX(800000,400000*C235),8000000+700000*(C235-20))+IF(E235=1,1000000,0))</f>
        <v/>
      </c>
      <c r="G235" s="21">
        <f>IF(AND(D235=3,C235&lt;=5),MAX(0,B235-F235),IF(AND(D235=2,C235&lt;=5,MAX(0,B235-F235)&gt;3000000),1500000+MAX(0,B235-F235)-3000000,MAX(0,B235-F235)/2))</f>
        <v/>
      </c>
      <c r="H235" s="21">
        <f>ROUNDDOWN(G235,-3)</f>
        <v/>
      </c>
      <c r="I235" s="21">
        <f>IF(H235&lt;=0,0,ROUNDDOWN(ROUND((H235*LOOKUP(H235,{0,1950001,3300001,6950001,9000001,18000001,40000001},{0.05,0.1,0.2,0.23,0.33,0.4,0.45})-LOOKUP(H235,{0,1950001,3300001,6950001,9000001,18000001,40000001},{0,97500,427500,636000,1536000,2796000,4796000}))*1.021,3),0))</f>
        <v/>
      </c>
      <c r="J235" s="21">
        <f>ROUNDDOWN(ROUND(H235*0.06,2),-2)</f>
        <v/>
      </c>
      <c r="K235" s="21">
        <f>ROUNDDOWN(ROUND(H235*0.04,2),-2)</f>
        <v/>
      </c>
      <c r="L235" s="21">
        <f>I235+J235+K235</f>
        <v/>
      </c>
      <c r="M235" s="21">
        <f>B235-L235</f>
        <v/>
      </c>
      <c r="N235" s="21">
        <f>ROUNDDOWN(ROUND(B235*0.2042,2),0)</f>
        <v/>
      </c>
    </row>
    <row r="236">
      <c r="A236" t="inlineStr">
        <is>
          <t>早見表</t>
        </is>
      </c>
      <c r="B236" s="21">
        <f>'3_早見表'!$A$16</f>
        <v/>
      </c>
      <c r="C236" s="22" t="n">
        <v>20</v>
      </c>
      <c r="D236" s="22" t="n">
        <v>1</v>
      </c>
      <c r="E236" s="22" t="n">
        <v>0</v>
      </c>
      <c r="F236" s="21">
        <f>(IF(C236&lt;=20,MAX(800000,400000*C236),8000000+700000*(C236-20))+IF(E236=1,1000000,0))</f>
        <v/>
      </c>
      <c r="G236" s="21">
        <f>IF(AND(D236=3,C236&lt;=5),MAX(0,B236-F236),IF(AND(D236=2,C236&lt;=5,MAX(0,B236-F236)&gt;3000000),1500000+MAX(0,B236-F236)-3000000,MAX(0,B236-F236)/2))</f>
        <v/>
      </c>
      <c r="H236" s="21">
        <f>ROUNDDOWN(G236,-3)</f>
        <v/>
      </c>
      <c r="I236" s="21">
        <f>IF(H236&lt;=0,0,ROUNDDOWN(ROUND((H236*LOOKUP(H236,{0,1950001,3300001,6950001,9000001,18000001,40000001},{0.05,0.1,0.2,0.23,0.33,0.4,0.45})-LOOKUP(H236,{0,1950001,3300001,6950001,9000001,18000001,40000001},{0,97500,427500,636000,1536000,2796000,4796000}))*1.021,3),0))</f>
        <v/>
      </c>
      <c r="J236" s="21">
        <f>ROUNDDOWN(ROUND(H236*0.06,2),-2)</f>
        <v/>
      </c>
      <c r="K236" s="21">
        <f>ROUNDDOWN(ROUND(H236*0.04,2),-2)</f>
        <v/>
      </c>
      <c r="L236" s="21">
        <f>I236+J236+K236</f>
        <v/>
      </c>
      <c r="M236" s="21">
        <f>B236-L236</f>
        <v/>
      </c>
      <c r="N236" s="21">
        <f>ROUNDDOWN(ROUND(B236*0.2042,2),0)</f>
        <v/>
      </c>
    </row>
    <row r="237">
      <c r="A237" t="inlineStr">
        <is>
          <t>早見表</t>
        </is>
      </c>
      <c r="B237" s="21">
        <f>'3_早見表'!$A$16</f>
        <v/>
      </c>
      <c r="C237" s="22" t="n">
        <v>21</v>
      </c>
      <c r="D237" s="22" t="n">
        <v>1</v>
      </c>
      <c r="E237" s="22" t="n">
        <v>0</v>
      </c>
      <c r="F237" s="21">
        <f>(IF(C237&lt;=20,MAX(800000,400000*C237),8000000+700000*(C237-20))+IF(E237=1,1000000,0))</f>
        <v/>
      </c>
      <c r="G237" s="21">
        <f>IF(AND(D237=3,C237&lt;=5),MAX(0,B237-F237),IF(AND(D237=2,C237&lt;=5,MAX(0,B237-F237)&gt;3000000),1500000+MAX(0,B237-F237)-3000000,MAX(0,B237-F237)/2))</f>
        <v/>
      </c>
      <c r="H237" s="21">
        <f>ROUNDDOWN(G237,-3)</f>
        <v/>
      </c>
      <c r="I237" s="21">
        <f>IF(H237&lt;=0,0,ROUNDDOWN(ROUND((H237*LOOKUP(H237,{0,1950001,3300001,6950001,9000001,18000001,40000001},{0.05,0.1,0.2,0.23,0.33,0.4,0.45})-LOOKUP(H237,{0,1950001,3300001,6950001,9000001,18000001,40000001},{0,97500,427500,636000,1536000,2796000,4796000}))*1.021,3),0))</f>
        <v/>
      </c>
      <c r="J237" s="21">
        <f>ROUNDDOWN(ROUND(H237*0.06,2),-2)</f>
        <v/>
      </c>
      <c r="K237" s="21">
        <f>ROUNDDOWN(ROUND(H237*0.04,2),-2)</f>
        <v/>
      </c>
      <c r="L237" s="21">
        <f>I237+J237+K237</f>
        <v/>
      </c>
      <c r="M237" s="21">
        <f>B237-L237</f>
        <v/>
      </c>
      <c r="N237" s="21">
        <f>ROUNDDOWN(ROUND(B237*0.2042,2),0)</f>
        <v/>
      </c>
    </row>
    <row r="238">
      <c r="A238" t="inlineStr">
        <is>
          <t>早見表</t>
        </is>
      </c>
      <c r="B238" s="21">
        <f>'3_早見表'!$A$16</f>
        <v/>
      </c>
      <c r="C238" s="22" t="n">
        <v>22</v>
      </c>
      <c r="D238" s="22" t="n">
        <v>1</v>
      </c>
      <c r="E238" s="22" t="n">
        <v>0</v>
      </c>
      <c r="F238" s="21">
        <f>(IF(C238&lt;=20,MAX(800000,400000*C238),8000000+700000*(C238-20))+IF(E238=1,1000000,0))</f>
        <v/>
      </c>
      <c r="G238" s="21">
        <f>IF(AND(D238=3,C238&lt;=5),MAX(0,B238-F238),IF(AND(D238=2,C238&lt;=5,MAX(0,B238-F238)&gt;3000000),1500000+MAX(0,B238-F238)-3000000,MAX(0,B238-F238)/2))</f>
        <v/>
      </c>
      <c r="H238" s="21">
        <f>ROUNDDOWN(G238,-3)</f>
        <v/>
      </c>
      <c r="I238" s="21">
        <f>IF(H238&lt;=0,0,ROUNDDOWN(ROUND((H238*LOOKUP(H238,{0,1950001,3300001,6950001,9000001,18000001,40000001},{0.05,0.1,0.2,0.23,0.33,0.4,0.45})-LOOKUP(H238,{0,1950001,3300001,6950001,9000001,18000001,40000001},{0,97500,427500,636000,1536000,2796000,4796000}))*1.021,3),0))</f>
        <v/>
      </c>
      <c r="J238" s="21">
        <f>ROUNDDOWN(ROUND(H238*0.06,2),-2)</f>
        <v/>
      </c>
      <c r="K238" s="21">
        <f>ROUNDDOWN(ROUND(H238*0.04,2),-2)</f>
        <v/>
      </c>
      <c r="L238" s="21">
        <f>I238+J238+K238</f>
        <v/>
      </c>
      <c r="M238" s="21">
        <f>B238-L238</f>
        <v/>
      </c>
      <c r="N238" s="21">
        <f>ROUNDDOWN(ROUND(B238*0.2042,2),0)</f>
        <v/>
      </c>
    </row>
    <row r="239">
      <c r="A239" t="inlineStr">
        <is>
          <t>早見表</t>
        </is>
      </c>
      <c r="B239" s="21">
        <f>'3_早見表'!$A$16</f>
        <v/>
      </c>
      <c r="C239" s="22" t="n">
        <v>25</v>
      </c>
      <c r="D239" s="22" t="n">
        <v>1</v>
      </c>
      <c r="E239" s="22" t="n">
        <v>0</v>
      </c>
      <c r="F239" s="21">
        <f>(IF(C239&lt;=20,MAX(800000,400000*C239),8000000+700000*(C239-20))+IF(E239=1,1000000,0))</f>
        <v/>
      </c>
      <c r="G239" s="21">
        <f>IF(AND(D239=3,C239&lt;=5),MAX(0,B239-F239),IF(AND(D239=2,C239&lt;=5,MAX(0,B239-F239)&gt;3000000),1500000+MAX(0,B239-F239)-3000000,MAX(0,B239-F239)/2))</f>
        <v/>
      </c>
      <c r="H239" s="21">
        <f>ROUNDDOWN(G239,-3)</f>
        <v/>
      </c>
      <c r="I239" s="21">
        <f>IF(H239&lt;=0,0,ROUNDDOWN(ROUND((H239*LOOKUP(H239,{0,1950001,3300001,6950001,9000001,18000001,40000001},{0.05,0.1,0.2,0.23,0.33,0.4,0.45})-LOOKUP(H239,{0,1950001,3300001,6950001,9000001,18000001,40000001},{0,97500,427500,636000,1536000,2796000,4796000}))*1.021,3),0))</f>
        <v/>
      </c>
      <c r="J239" s="21">
        <f>ROUNDDOWN(ROUND(H239*0.06,2),-2)</f>
        <v/>
      </c>
      <c r="K239" s="21">
        <f>ROUNDDOWN(ROUND(H239*0.04,2),-2)</f>
        <v/>
      </c>
      <c r="L239" s="21">
        <f>I239+J239+K239</f>
        <v/>
      </c>
      <c r="M239" s="21">
        <f>B239-L239</f>
        <v/>
      </c>
      <c r="N239" s="21">
        <f>ROUNDDOWN(ROUND(B239*0.2042,2),0)</f>
        <v/>
      </c>
    </row>
    <row r="240">
      <c r="A240" t="inlineStr">
        <is>
          <t>早見表</t>
        </is>
      </c>
      <c r="B240" s="21">
        <f>'3_早見表'!$A$16</f>
        <v/>
      </c>
      <c r="C240" s="22" t="n">
        <v>30</v>
      </c>
      <c r="D240" s="22" t="n">
        <v>1</v>
      </c>
      <c r="E240" s="22" t="n">
        <v>0</v>
      </c>
      <c r="F240" s="21">
        <f>(IF(C240&lt;=20,MAX(800000,400000*C240),8000000+700000*(C240-20))+IF(E240=1,1000000,0))</f>
        <v/>
      </c>
      <c r="G240" s="21">
        <f>IF(AND(D240=3,C240&lt;=5),MAX(0,B240-F240),IF(AND(D240=2,C240&lt;=5,MAX(0,B240-F240)&gt;3000000),1500000+MAX(0,B240-F240)-3000000,MAX(0,B240-F240)/2))</f>
        <v/>
      </c>
      <c r="H240" s="21">
        <f>ROUNDDOWN(G240,-3)</f>
        <v/>
      </c>
      <c r="I240" s="21">
        <f>IF(H240&lt;=0,0,ROUNDDOWN(ROUND((H240*LOOKUP(H240,{0,1950001,3300001,6950001,9000001,18000001,40000001},{0.05,0.1,0.2,0.23,0.33,0.4,0.45})-LOOKUP(H240,{0,1950001,3300001,6950001,9000001,18000001,40000001},{0,97500,427500,636000,1536000,2796000,4796000}))*1.021,3),0))</f>
        <v/>
      </c>
      <c r="J240" s="21">
        <f>ROUNDDOWN(ROUND(H240*0.06,2),-2)</f>
        <v/>
      </c>
      <c r="K240" s="21">
        <f>ROUNDDOWN(ROUND(H240*0.04,2),-2)</f>
        <v/>
      </c>
      <c r="L240" s="21">
        <f>I240+J240+K240</f>
        <v/>
      </c>
      <c r="M240" s="21">
        <f>B240-L240</f>
        <v/>
      </c>
      <c r="N240" s="21">
        <f>ROUNDDOWN(ROUND(B240*0.2042,2),0)</f>
        <v/>
      </c>
    </row>
    <row r="241">
      <c r="A241" t="inlineStr">
        <is>
          <t>早見表</t>
        </is>
      </c>
      <c r="B241" s="21">
        <f>'3_早見表'!$A$16</f>
        <v/>
      </c>
      <c r="C241" s="22" t="n">
        <v>35</v>
      </c>
      <c r="D241" s="22" t="n">
        <v>1</v>
      </c>
      <c r="E241" s="22" t="n">
        <v>0</v>
      </c>
      <c r="F241" s="21">
        <f>(IF(C241&lt;=20,MAX(800000,400000*C241),8000000+700000*(C241-20))+IF(E241=1,1000000,0))</f>
        <v/>
      </c>
      <c r="G241" s="21">
        <f>IF(AND(D241=3,C241&lt;=5),MAX(0,B241-F241),IF(AND(D241=2,C241&lt;=5,MAX(0,B241-F241)&gt;3000000),1500000+MAX(0,B241-F241)-3000000,MAX(0,B241-F241)/2))</f>
        <v/>
      </c>
      <c r="H241" s="21">
        <f>ROUNDDOWN(G241,-3)</f>
        <v/>
      </c>
      <c r="I241" s="21">
        <f>IF(H241&lt;=0,0,ROUNDDOWN(ROUND((H241*LOOKUP(H241,{0,1950001,3300001,6950001,9000001,18000001,40000001},{0.05,0.1,0.2,0.23,0.33,0.4,0.45})-LOOKUP(H241,{0,1950001,3300001,6950001,9000001,18000001,40000001},{0,97500,427500,636000,1536000,2796000,4796000}))*1.021,3),0))</f>
        <v/>
      </c>
      <c r="J241" s="21">
        <f>ROUNDDOWN(ROUND(H241*0.06,2),-2)</f>
        <v/>
      </c>
      <c r="K241" s="21">
        <f>ROUNDDOWN(ROUND(H241*0.04,2),-2)</f>
        <v/>
      </c>
      <c r="L241" s="21">
        <f>I241+J241+K241</f>
        <v/>
      </c>
      <c r="M241" s="21">
        <f>B241-L241</f>
        <v/>
      </c>
      <c r="N241" s="21">
        <f>ROUNDDOWN(ROUND(B241*0.2042,2),0)</f>
        <v/>
      </c>
    </row>
    <row r="242">
      <c r="A242" t="inlineStr">
        <is>
          <t>早見表</t>
        </is>
      </c>
      <c r="B242" s="21">
        <f>'3_早見表'!$A$16</f>
        <v/>
      </c>
      <c r="C242" s="22" t="n">
        <v>38</v>
      </c>
      <c r="D242" s="22" t="n">
        <v>1</v>
      </c>
      <c r="E242" s="22" t="n">
        <v>0</v>
      </c>
      <c r="F242" s="21">
        <f>(IF(C242&lt;=20,MAX(800000,400000*C242),8000000+700000*(C242-20))+IF(E242=1,1000000,0))</f>
        <v/>
      </c>
      <c r="G242" s="21">
        <f>IF(AND(D242=3,C242&lt;=5),MAX(0,B242-F242),IF(AND(D242=2,C242&lt;=5,MAX(0,B242-F242)&gt;3000000),1500000+MAX(0,B242-F242)-3000000,MAX(0,B242-F242)/2))</f>
        <v/>
      </c>
      <c r="H242" s="21">
        <f>ROUNDDOWN(G242,-3)</f>
        <v/>
      </c>
      <c r="I242" s="21">
        <f>IF(H242&lt;=0,0,ROUNDDOWN(ROUND((H242*LOOKUP(H242,{0,1950001,3300001,6950001,9000001,18000001,40000001},{0.05,0.1,0.2,0.23,0.33,0.4,0.45})-LOOKUP(H242,{0,1950001,3300001,6950001,9000001,18000001,40000001},{0,97500,427500,636000,1536000,2796000,4796000}))*1.021,3),0))</f>
        <v/>
      </c>
      <c r="J242" s="21">
        <f>ROUNDDOWN(ROUND(H242*0.06,2),-2)</f>
        <v/>
      </c>
      <c r="K242" s="21">
        <f>ROUNDDOWN(ROUND(H242*0.04,2),-2)</f>
        <v/>
      </c>
      <c r="L242" s="21">
        <f>I242+J242+K242</f>
        <v/>
      </c>
      <c r="M242" s="21">
        <f>B242-L242</f>
        <v/>
      </c>
      <c r="N242" s="21">
        <f>ROUNDDOWN(ROUND(B242*0.2042,2),0)</f>
        <v/>
      </c>
    </row>
    <row r="243">
      <c r="A243" t="inlineStr">
        <is>
          <t>早見表</t>
        </is>
      </c>
      <c r="B243" s="21">
        <f>'3_早見表'!$A$16</f>
        <v/>
      </c>
      <c r="C243" s="22" t="n">
        <v>40</v>
      </c>
      <c r="D243" s="22" t="n">
        <v>1</v>
      </c>
      <c r="E243" s="22" t="n">
        <v>0</v>
      </c>
      <c r="F243" s="21">
        <f>(IF(C243&lt;=20,MAX(800000,400000*C243),8000000+700000*(C243-20))+IF(E243=1,1000000,0))</f>
        <v/>
      </c>
      <c r="G243" s="21">
        <f>IF(AND(D243=3,C243&lt;=5),MAX(0,B243-F243),IF(AND(D243=2,C243&lt;=5,MAX(0,B243-F243)&gt;3000000),1500000+MAX(0,B243-F243)-3000000,MAX(0,B243-F243)/2))</f>
        <v/>
      </c>
      <c r="H243" s="21">
        <f>ROUNDDOWN(G243,-3)</f>
        <v/>
      </c>
      <c r="I243" s="21">
        <f>IF(H243&lt;=0,0,ROUNDDOWN(ROUND((H243*LOOKUP(H243,{0,1950001,3300001,6950001,9000001,18000001,40000001},{0.05,0.1,0.2,0.23,0.33,0.4,0.45})-LOOKUP(H243,{0,1950001,3300001,6950001,9000001,18000001,40000001},{0,97500,427500,636000,1536000,2796000,4796000}))*1.021,3),0))</f>
        <v/>
      </c>
      <c r="J243" s="21">
        <f>ROUNDDOWN(ROUND(H243*0.06,2),-2)</f>
        <v/>
      </c>
      <c r="K243" s="21">
        <f>ROUNDDOWN(ROUND(H243*0.04,2),-2)</f>
        <v/>
      </c>
      <c r="L243" s="21">
        <f>I243+J243+K243</f>
        <v/>
      </c>
      <c r="M243" s="21">
        <f>B243-L243</f>
        <v/>
      </c>
      <c r="N243" s="21">
        <f>ROUNDDOWN(ROUND(B243*0.2042,2),0)</f>
        <v/>
      </c>
    </row>
    <row r="244">
      <c r="A244" t="inlineStr">
        <is>
          <t>1日の差 N</t>
        </is>
      </c>
      <c r="B244" s="21">
        <f>'4_1日の差'!$A$3</f>
        <v/>
      </c>
      <c r="C244" s="22" t="n">
        <v>5</v>
      </c>
      <c r="D244" s="22" t="n">
        <v>2</v>
      </c>
      <c r="E244" s="22" t="n">
        <v>0</v>
      </c>
      <c r="F244" s="21">
        <f>(IF(C244&lt;=20,MAX(800000,400000*C244),8000000+700000*(C244-20))+IF(E244=1,1000000,0))</f>
        <v/>
      </c>
      <c r="G244" s="21">
        <f>IF(AND(D244=3,C244&lt;=5),MAX(0,B244-F244),IF(AND(D244=2,C244&lt;=5,MAX(0,B244-F244)&gt;3000000),1500000+MAX(0,B244-F244)-3000000,MAX(0,B244-F244)/2))</f>
        <v/>
      </c>
      <c r="H244" s="21">
        <f>ROUNDDOWN(G244,-3)</f>
        <v/>
      </c>
      <c r="I244" s="21">
        <f>IF(H244&lt;=0,0,ROUNDDOWN(ROUND((H244*LOOKUP(H244,{0,1950001,3300001,6950001,9000001,18000001,40000001},{0.05,0.1,0.2,0.23,0.33,0.4,0.45})-LOOKUP(H244,{0,1950001,3300001,6950001,9000001,18000001,40000001},{0,97500,427500,636000,1536000,2796000,4796000}))*1.021,3),0))</f>
        <v/>
      </c>
      <c r="J244" s="21">
        <f>ROUNDDOWN(ROUND(H244*0.06,2),-2)</f>
        <v/>
      </c>
      <c r="K244" s="21">
        <f>ROUNDDOWN(ROUND(H244*0.04,2),-2)</f>
        <v/>
      </c>
      <c r="L244" s="21">
        <f>I244+J244+K244</f>
        <v/>
      </c>
      <c r="M244" s="21">
        <f>B244-L244</f>
        <v/>
      </c>
      <c r="N244" s="21">
        <f>ROUNDDOWN(ROUND(B244*0.2042,2),0)</f>
        <v/>
      </c>
    </row>
    <row r="245">
      <c r="A245" t="inlineStr">
        <is>
          <t>1日の差 N+1</t>
        </is>
      </c>
      <c r="B245" s="21">
        <f>'4_1日の差'!$A$3</f>
        <v/>
      </c>
      <c r="C245" s="22" t="n">
        <v>6</v>
      </c>
      <c r="D245" s="22" t="n">
        <v>1</v>
      </c>
      <c r="E245" s="22" t="n">
        <v>0</v>
      </c>
      <c r="F245" s="21">
        <f>(IF(C245&lt;=20,MAX(800000,400000*C245),8000000+700000*(C245-20))+IF(E245=1,1000000,0))</f>
        <v/>
      </c>
      <c r="G245" s="21">
        <f>IF(AND(D245=3,C245&lt;=5),MAX(0,B245-F245),IF(AND(D245=2,C245&lt;=5,MAX(0,B245-F245)&gt;3000000),1500000+MAX(0,B245-F245)-3000000,MAX(0,B245-F245)/2))</f>
        <v/>
      </c>
      <c r="H245" s="21">
        <f>ROUNDDOWN(G245,-3)</f>
        <v/>
      </c>
      <c r="I245" s="21">
        <f>IF(H245&lt;=0,0,ROUNDDOWN(ROUND((H245*LOOKUP(H245,{0,1950001,3300001,6950001,9000001,18000001,40000001},{0.05,0.1,0.2,0.23,0.33,0.4,0.45})-LOOKUP(H245,{0,1950001,3300001,6950001,9000001,18000001,40000001},{0,97500,427500,636000,1536000,2796000,4796000}))*1.021,3),0))</f>
        <v/>
      </c>
      <c r="J245" s="21">
        <f>ROUNDDOWN(ROUND(H245*0.06,2),-2)</f>
        <v/>
      </c>
      <c r="K245" s="21">
        <f>ROUNDDOWN(ROUND(H245*0.04,2),-2)</f>
        <v/>
      </c>
      <c r="L245" s="21">
        <f>I245+J245+K245</f>
        <v/>
      </c>
      <c r="M245" s="21">
        <f>B245-L245</f>
        <v/>
      </c>
      <c r="N245" s="21">
        <f>ROUNDDOWN(ROUND(B245*0.2042,2),0)</f>
        <v/>
      </c>
    </row>
    <row r="246">
      <c r="A246" t="inlineStr">
        <is>
          <t>1日の差 N</t>
        </is>
      </c>
      <c r="B246" s="21">
        <f>'4_1日の差'!$A$3</f>
        <v/>
      </c>
      <c r="C246" s="22" t="n">
        <v>10</v>
      </c>
      <c r="D246" s="22" t="n">
        <v>1</v>
      </c>
      <c r="E246" s="22" t="n">
        <v>0</v>
      </c>
      <c r="F246" s="21">
        <f>(IF(C246&lt;=20,MAX(800000,400000*C246),8000000+700000*(C246-20))+IF(E246=1,1000000,0))</f>
        <v/>
      </c>
      <c r="G246" s="21">
        <f>IF(AND(D246=3,C246&lt;=5),MAX(0,B246-F246),IF(AND(D246=2,C246&lt;=5,MAX(0,B246-F246)&gt;3000000),1500000+MAX(0,B246-F246)-3000000,MAX(0,B246-F246)/2))</f>
        <v/>
      </c>
      <c r="H246" s="21">
        <f>ROUNDDOWN(G246,-3)</f>
        <v/>
      </c>
      <c r="I246" s="21">
        <f>IF(H246&lt;=0,0,ROUNDDOWN(ROUND((H246*LOOKUP(H246,{0,1950001,3300001,6950001,9000001,18000001,40000001},{0.05,0.1,0.2,0.23,0.33,0.4,0.45})-LOOKUP(H246,{0,1950001,3300001,6950001,9000001,18000001,40000001},{0,97500,427500,636000,1536000,2796000,4796000}))*1.021,3),0))</f>
        <v/>
      </c>
      <c r="J246" s="21">
        <f>ROUNDDOWN(ROUND(H246*0.06,2),-2)</f>
        <v/>
      </c>
      <c r="K246" s="21">
        <f>ROUNDDOWN(ROUND(H246*0.04,2),-2)</f>
        <v/>
      </c>
      <c r="L246" s="21">
        <f>I246+J246+K246</f>
        <v/>
      </c>
      <c r="M246" s="21">
        <f>B246-L246</f>
        <v/>
      </c>
      <c r="N246" s="21">
        <f>ROUNDDOWN(ROUND(B246*0.2042,2),0)</f>
        <v/>
      </c>
    </row>
    <row r="247">
      <c r="A247" t="inlineStr">
        <is>
          <t>1日の差 N+1</t>
        </is>
      </c>
      <c r="B247" s="21">
        <f>'4_1日の差'!$A$3</f>
        <v/>
      </c>
      <c r="C247" s="22" t="n">
        <v>11</v>
      </c>
      <c r="D247" s="22" t="n">
        <v>1</v>
      </c>
      <c r="E247" s="22" t="n">
        <v>0</v>
      </c>
      <c r="F247" s="21">
        <f>(IF(C247&lt;=20,MAX(800000,400000*C247),8000000+700000*(C247-20))+IF(E247=1,1000000,0))</f>
        <v/>
      </c>
      <c r="G247" s="21">
        <f>IF(AND(D247=3,C247&lt;=5),MAX(0,B247-F247),IF(AND(D247=2,C247&lt;=5,MAX(0,B247-F247)&gt;3000000),1500000+MAX(0,B247-F247)-3000000,MAX(0,B247-F247)/2))</f>
        <v/>
      </c>
      <c r="H247" s="21">
        <f>ROUNDDOWN(G247,-3)</f>
        <v/>
      </c>
      <c r="I247" s="21">
        <f>IF(H247&lt;=0,0,ROUNDDOWN(ROUND((H247*LOOKUP(H247,{0,1950001,3300001,6950001,9000001,18000001,40000001},{0.05,0.1,0.2,0.23,0.33,0.4,0.45})-LOOKUP(H247,{0,1950001,3300001,6950001,9000001,18000001,40000001},{0,97500,427500,636000,1536000,2796000,4796000}))*1.021,3),0))</f>
        <v/>
      </c>
      <c r="J247" s="21">
        <f>ROUNDDOWN(ROUND(H247*0.06,2),-2)</f>
        <v/>
      </c>
      <c r="K247" s="21">
        <f>ROUNDDOWN(ROUND(H247*0.04,2),-2)</f>
        <v/>
      </c>
      <c r="L247" s="21">
        <f>I247+J247+K247</f>
        <v/>
      </c>
      <c r="M247" s="21">
        <f>B247-L247</f>
        <v/>
      </c>
      <c r="N247" s="21">
        <f>ROUNDDOWN(ROUND(B247*0.2042,2),0)</f>
        <v/>
      </c>
    </row>
    <row r="248">
      <c r="A248" t="inlineStr">
        <is>
          <t>1日の差 N</t>
        </is>
      </c>
      <c r="B248" s="21">
        <f>'4_1日の差'!$A$3</f>
        <v/>
      </c>
      <c r="C248" s="22" t="n">
        <v>15</v>
      </c>
      <c r="D248" s="22" t="n">
        <v>1</v>
      </c>
      <c r="E248" s="22" t="n">
        <v>0</v>
      </c>
      <c r="F248" s="21">
        <f>(IF(C248&lt;=20,MAX(800000,400000*C248),8000000+700000*(C248-20))+IF(E248=1,1000000,0))</f>
        <v/>
      </c>
      <c r="G248" s="21">
        <f>IF(AND(D248=3,C248&lt;=5),MAX(0,B248-F248),IF(AND(D248=2,C248&lt;=5,MAX(0,B248-F248)&gt;3000000),1500000+MAX(0,B248-F248)-3000000,MAX(0,B248-F248)/2))</f>
        <v/>
      </c>
      <c r="H248" s="21">
        <f>ROUNDDOWN(G248,-3)</f>
        <v/>
      </c>
      <c r="I248" s="21">
        <f>IF(H248&lt;=0,0,ROUNDDOWN(ROUND((H248*LOOKUP(H248,{0,1950001,3300001,6950001,9000001,18000001,40000001},{0.05,0.1,0.2,0.23,0.33,0.4,0.45})-LOOKUP(H248,{0,1950001,3300001,6950001,9000001,18000001,40000001},{0,97500,427500,636000,1536000,2796000,4796000}))*1.021,3),0))</f>
        <v/>
      </c>
      <c r="J248" s="21">
        <f>ROUNDDOWN(ROUND(H248*0.06,2),-2)</f>
        <v/>
      </c>
      <c r="K248" s="21">
        <f>ROUNDDOWN(ROUND(H248*0.04,2),-2)</f>
        <v/>
      </c>
      <c r="L248" s="21">
        <f>I248+J248+K248</f>
        <v/>
      </c>
      <c r="M248" s="21">
        <f>B248-L248</f>
        <v/>
      </c>
      <c r="N248" s="21">
        <f>ROUNDDOWN(ROUND(B248*0.2042,2),0)</f>
        <v/>
      </c>
    </row>
    <row r="249">
      <c r="A249" t="inlineStr">
        <is>
          <t>1日の差 N+1</t>
        </is>
      </c>
      <c r="B249" s="21">
        <f>'4_1日の差'!$A$3</f>
        <v/>
      </c>
      <c r="C249" s="22" t="n">
        <v>16</v>
      </c>
      <c r="D249" s="22" t="n">
        <v>1</v>
      </c>
      <c r="E249" s="22" t="n">
        <v>0</v>
      </c>
      <c r="F249" s="21">
        <f>(IF(C249&lt;=20,MAX(800000,400000*C249),8000000+700000*(C249-20))+IF(E249=1,1000000,0))</f>
        <v/>
      </c>
      <c r="G249" s="21">
        <f>IF(AND(D249=3,C249&lt;=5),MAX(0,B249-F249),IF(AND(D249=2,C249&lt;=5,MAX(0,B249-F249)&gt;3000000),1500000+MAX(0,B249-F249)-3000000,MAX(0,B249-F249)/2))</f>
        <v/>
      </c>
      <c r="H249" s="21">
        <f>ROUNDDOWN(G249,-3)</f>
        <v/>
      </c>
      <c r="I249" s="21">
        <f>IF(H249&lt;=0,0,ROUNDDOWN(ROUND((H249*LOOKUP(H249,{0,1950001,3300001,6950001,9000001,18000001,40000001},{0.05,0.1,0.2,0.23,0.33,0.4,0.45})-LOOKUP(H249,{0,1950001,3300001,6950001,9000001,18000001,40000001},{0,97500,427500,636000,1536000,2796000,4796000}))*1.021,3),0))</f>
        <v/>
      </c>
      <c r="J249" s="21">
        <f>ROUNDDOWN(ROUND(H249*0.06,2),-2)</f>
        <v/>
      </c>
      <c r="K249" s="21">
        <f>ROUNDDOWN(ROUND(H249*0.04,2),-2)</f>
        <v/>
      </c>
      <c r="L249" s="21">
        <f>I249+J249+K249</f>
        <v/>
      </c>
      <c r="M249" s="21">
        <f>B249-L249</f>
        <v/>
      </c>
      <c r="N249" s="21">
        <f>ROUNDDOWN(ROUND(B249*0.2042,2),0)</f>
        <v/>
      </c>
    </row>
    <row r="250">
      <c r="A250" t="inlineStr">
        <is>
          <t>1日の差 N</t>
        </is>
      </c>
      <c r="B250" s="21">
        <f>'4_1日の差'!$A$3</f>
        <v/>
      </c>
      <c r="C250" s="22" t="n">
        <v>19</v>
      </c>
      <c r="D250" s="22" t="n">
        <v>1</v>
      </c>
      <c r="E250" s="22" t="n">
        <v>0</v>
      </c>
      <c r="F250" s="21">
        <f>(IF(C250&lt;=20,MAX(800000,400000*C250),8000000+700000*(C250-20))+IF(E250=1,1000000,0))</f>
        <v/>
      </c>
      <c r="G250" s="21">
        <f>IF(AND(D250=3,C250&lt;=5),MAX(0,B250-F250),IF(AND(D250=2,C250&lt;=5,MAX(0,B250-F250)&gt;3000000),1500000+MAX(0,B250-F250)-3000000,MAX(0,B250-F250)/2))</f>
        <v/>
      </c>
      <c r="H250" s="21">
        <f>ROUNDDOWN(G250,-3)</f>
        <v/>
      </c>
      <c r="I250" s="21">
        <f>IF(H250&lt;=0,0,ROUNDDOWN(ROUND((H250*LOOKUP(H250,{0,1950001,3300001,6950001,9000001,18000001,40000001},{0.05,0.1,0.2,0.23,0.33,0.4,0.45})-LOOKUP(H250,{0,1950001,3300001,6950001,9000001,18000001,40000001},{0,97500,427500,636000,1536000,2796000,4796000}))*1.021,3),0))</f>
        <v/>
      </c>
      <c r="J250" s="21">
        <f>ROUNDDOWN(ROUND(H250*0.06,2),-2)</f>
        <v/>
      </c>
      <c r="K250" s="21">
        <f>ROUNDDOWN(ROUND(H250*0.04,2),-2)</f>
        <v/>
      </c>
      <c r="L250" s="21">
        <f>I250+J250+K250</f>
        <v/>
      </c>
      <c r="M250" s="21">
        <f>B250-L250</f>
        <v/>
      </c>
      <c r="N250" s="21">
        <f>ROUNDDOWN(ROUND(B250*0.2042,2),0)</f>
        <v/>
      </c>
    </row>
    <row r="251">
      <c r="A251" t="inlineStr">
        <is>
          <t>1日の差 N+1</t>
        </is>
      </c>
      <c r="B251" s="21">
        <f>'4_1日の差'!$A$3</f>
        <v/>
      </c>
      <c r="C251" s="22" t="n">
        <v>20</v>
      </c>
      <c r="D251" s="22" t="n">
        <v>1</v>
      </c>
      <c r="E251" s="22" t="n">
        <v>0</v>
      </c>
      <c r="F251" s="21">
        <f>(IF(C251&lt;=20,MAX(800000,400000*C251),8000000+700000*(C251-20))+IF(E251=1,1000000,0))</f>
        <v/>
      </c>
      <c r="G251" s="21">
        <f>IF(AND(D251=3,C251&lt;=5),MAX(0,B251-F251),IF(AND(D251=2,C251&lt;=5,MAX(0,B251-F251)&gt;3000000),1500000+MAX(0,B251-F251)-3000000,MAX(0,B251-F251)/2))</f>
        <v/>
      </c>
      <c r="H251" s="21">
        <f>ROUNDDOWN(G251,-3)</f>
        <v/>
      </c>
      <c r="I251" s="21">
        <f>IF(H251&lt;=0,0,ROUNDDOWN(ROUND((H251*LOOKUP(H251,{0,1950001,3300001,6950001,9000001,18000001,40000001},{0.05,0.1,0.2,0.23,0.33,0.4,0.45})-LOOKUP(H251,{0,1950001,3300001,6950001,9000001,18000001,40000001},{0,97500,427500,636000,1536000,2796000,4796000}))*1.021,3),0))</f>
        <v/>
      </c>
      <c r="J251" s="21">
        <f>ROUNDDOWN(ROUND(H251*0.06,2),-2)</f>
        <v/>
      </c>
      <c r="K251" s="21">
        <f>ROUNDDOWN(ROUND(H251*0.04,2),-2)</f>
        <v/>
      </c>
      <c r="L251" s="21">
        <f>I251+J251+K251</f>
        <v/>
      </c>
      <c r="M251" s="21">
        <f>B251-L251</f>
        <v/>
      </c>
      <c r="N251" s="21">
        <f>ROUNDDOWN(ROUND(B251*0.2042,2),0)</f>
        <v/>
      </c>
    </row>
    <row r="252">
      <c r="A252" t="inlineStr">
        <is>
          <t>1日の差 N</t>
        </is>
      </c>
      <c r="B252" s="21">
        <f>'4_1日の差'!$A$3</f>
        <v/>
      </c>
      <c r="C252" s="22" t="n">
        <v>20</v>
      </c>
      <c r="D252" s="22" t="n">
        <v>1</v>
      </c>
      <c r="E252" s="22" t="n">
        <v>0</v>
      </c>
      <c r="F252" s="21">
        <f>(IF(C252&lt;=20,MAX(800000,400000*C252),8000000+700000*(C252-20))+IF(E252=1,1000000,0))</f>
        <v/>
      </c>
      <c r="G252" s="21">
        <f>IF(AND(D252=3,C252&lt;=5),MAX(0,B252-F252),IF(AND(D252=2,C252&lt;=5,MAX(0,B252-F252)&gt;3000000),1500000+MAX(0,B252-F252)-3000000,MAX(0,B252-F252)/2))</f>
        <v/>
      </c>
      <c r="H252" s="21">
        <f>ROUNDDOWN(G252,-3)</f>
        <v/>
      </c>
      <c r="I252" s="21">
        <f>IF(H252&lt;=0,0,ROUNDDOWN(ROUND((H252*LOOKUP(H252,{0,1950001,3300001,6950001,9000001,18000001,40000001},{0.05,0.1,0.2,0.23,0.33,0.4,0.45})-LOOKUP(H252,{0,1950001,3300001,6950001,9000001,18000001,40000001},{0,97500,427500,636000,1536000,2796000,4796000}))*1.021,3),0))</f>
        <v/>
      </c>
      <c r="J252" s="21">
        <f>ROUNDDOWN(ROUND(H252*0.06,2),-2)</f>
        <v/>
      </c>
      <c r="K252" s="21">
        <f>ROUNDDOWN(ROUND(H252*0.04,2),-2)</f>
        <v/>
      </c>
      <c r="L252" s="21">
        <f>I252+J252+K252</f>
        <v/>
      </c>
      <c r="M252" s="21">
        <f>B252-L252</f>
        <v/>
      </c>
      <c r="N252" s="21">
        <f>ROUNDDOWN(ROUND(B252*0.2042,2),0)</f>
        <v/>
      </c>
    </row>
    <row r="253">
      <c r="A253" t="inlineStr">
        <is>
          <t>1日の差 N+1</t>
        </is>
      </c>
      <c r="B253" s="21">
        <f>'4_1日の差'!$A$3</f>
        <v/>
      </c>
      <c r="C253" s="22" t="n">
        <v>21</v>
      </c>
      <c r="D253" s="22" t="n">
        <v>1</v>
      </c>
      <c r="E253" s="22" t="n">
        <v>0</v>
      </c>
      <c r="F253" s="21">
        <f>(IF(C253&lt;=20,MAX(800000,400000*C253),8000000+700000*(C253-20))+IF(E253=1,1000000,0))</f>
        <v/>
      </c>
      <c r="G253" s="21">
        <f>IF(AND(D253=3,C253&lt;=5),MAX(0,B253-F253),IF(AND(D253=2,C253&lt;=5,MAX(0,B253-F253)&gt;3000000),1500000+MAX(0,B253-F253)-3000000,MAX(0,B253-F253)/2))</f>
        <v/>
      </c>
      <c r="H253" s="21">
        <f>ROUNDDOWN(G253,-3)</f>
        <v/>
      </c>
      <c r="I253" s="21">
        <f>IF(H253&lt;=0,0,ROUNDDOWN(ROUND((H253*LOOKUP(H253,{0,1950001,3300001,6950001,9000001,18000001,40000001},{0.05,0.1,0.2,0.23,0.33,0.4,0.45})-LOOKUP(H253,{0,1950001,3300001,6950001,9000001,18000001,40000001},{0,97500,427500,636000,1536000,2796000,4796000}))*1.021,3),0))</f>
        <v/>
      </c>
      <c r="J253" s="21">
        <f>ROUNDDOWN(ROUND(H253*0.06,2),-2)</f>
        <v/>
      </c>
      <c r="K253" s="21">
        <f>ROUNDDOWN(ROUND(H253*0.04,2),-2)</f>
        <v/>
      </c>
      <c r="L253" s="21">
        <f>I253+J253+K253</f>
        <v/>
      </c>
      <c r="M253" s="21">
        <f>B253-L253</f>
        <v/>
      </c>
      <c r="N253" s="21">
        <f>ROUNDDOWN(ROUND(B253*0.2042,2),0)</f>
        <v/>
      </c>
    </row>
    <row r="254">
      <c r="A254" t="inlineStr">
        <is>
          <t>1日の差 N</t>
        </is>
      </c>
      <c r="B254" s="21">
        <f>'4_1日の差'!$A$3</f>
        <v/>
      </c>
      <c r="C254" s="22" t="n">
        <v>25</v>
      </c>
      <c r="D254" s="22" t="n">
        <v>1</v>
      </c>
      <c r="E254" s="22" t="n">
        <v>0</v>
      </c>
      <c r="F254" s="21">
        <f>(IF(C254&lt;=20,MAX(800000,400000*C254),8000000+700000*(C254-20))+IF(E254=1,1000000,0))</f>
        <v/>
      </c>
      <c r="G254" s="21">
        <f>IF(AND(D254=3,C254&lt;=5),MAX(0,B254-F254),IF(AND(D254=2,C254&lt;=5,MAX(0,B254-F254)&gt;3000000),1500000+MAX(0,B254-F254)-3000000,MAX(0,B254-F254)/2))</f>
        <v/>
      </c>
      <c r="H254" s="21">
        <f>ROUNDDOWN(G254,-3)</f>
        <v/>
      </c>
      <c r="I254" s="21">
        <f>IF(H254&lt;=0,0,ROUNDDOWN(ROUND((H254*LOOKUP(H254,{0,1950001,3300001,6950001,9000001,18000001,40000001},{0.05,0.1,0.2,0.23,0.33,0.4,0.45})-LOOKUP(H254,{0,1950001,3300001,6950001,9000001,18000001,40000001},{0,97500,427500,636000,1536000,2796000,4796000}))*1.021,3),0))</f>
        <v/>
      </c>
      <c r="J254" s="21">
        <f>ROUNDDOWN(ROUND(H254*0.06,2),-2)</f>
        <v/>
      </c>
      <c r="K254" s="21">
        <f>ROUNDDOWN(ROUND(H254*0.04,2),-2)</f>
        <v/>
      </c>
      <c r="L254" s="21">
        <f>I254+J254+K254</f>
        <v/>
      </c>
      <c r="M254" s="21">
        <f>B254-L254</f>
        <v/>
      </c>
      <c r="N254" s="21">
        <f>ROUNDDOWN(ROUND(B254*0.2042,2),0)</f>
        <v/>
      </c>
    </row>
    <row r="255">
      <c r="A255" t="inlineStr">
        <is>
          <t>1日の差 N+1</t>
        </is>
      </c>
      <c r="B255" s="21">
        <f>'4_1日の差'!$A$3</f>
        <v/>
      </c>
      <c r="C255" s="22" t="n">
        <v>26</v>
      </c>
      <c r="D255" s="22" t="n">
        <v>1</v>
      </c>
      <c r="E255" s="22" t="n">
        <v>0</v>
      </c>
      <c r="F255" s="21">
        <f>(IF(C255&lt;=20,MAX(800000,400000*C255),8000000+700000*(C255-20))+IF(E255=1,1000000,0))</f>
        <v/>
      </c>
      <c r="G255" s="21">
        <f>IF(AND(D255=3,C255&lt;=5),MAX(0,B255-F255),IF(AND(D255=2,C255&lt;=5,MAX(0,B255-F255)&gt;3000000),1500000+MAX(0,B255-F255)-3000000,MAX(0,B255-F255)/2))</f>
        <v/>
      </c>
      <c r="H255" s="21">
        <f>ROUNDDOWN(G255,-3)</f>
        <v/>
      </c>
      <c r="I255" s="21">
        <f>IF(H255&lt;=0,0,ROUNDDOWN(ROUND((H255*LOOKUP(H255,{0,1950001,3300001,6950001,9000001,18000001,40000001},{0.05,0.1,0.2,0.23,0.33,0.4,0.45})-LOOKUP(H255,{0,1950001,3300001,6950001,9000001,18000001,40000001},{0,97500,427500,636000,1536000,2796000,4796000}))*1.021,3),0))</f>
        <v/>
      </c>
      <c r="J255" s="21">
        <f>ROUNDDOWN(ROUND(H255*0.06,2),-2)</f>
        <v/>
      </c>
      <c r="K255" s="21">
        <f>ROUNDDOWN(ROUND(H255*0.04,2),-2)</f>
        <v/>
      </c>
      <c r="L255" s="21">
        <f>I255+J255+K255</f>
        <v/>
      </c>
      <c r="M255" s="21">
        <f>B255-L255</f>
        <v/>
      </c>
      <c r="N255" s="21">
        <f>ROUNDDOWN(ROUND(B255*0.2042,2),0)</f>
        <v/>
      </c>
    </row>
    <row r="256">
      <c r="A256" t="inlineStr">
        <is>
          <t>1日の差 N</t>
        </is>
      </c>
      <c r="B256" s="21">
        <f>'4_1日の差'!$A$3</f>
        <v/>
      </c>
      <c r="C256" s="22" t="n">
        <v>30</v>
      </c>
      <c r="D256" s="22" t="n">
        <v>1</v>
      </c>
      <c r="E256" s="22" t="n">
        <v>0</v>
      </c>
      <c r="F256" s="21">
        <f>(IF(C256&lt;=20,MAX(800000,400000*C256),8000000+700000*(C256-20))+IF(E256=1,1000000,0))</f>
        <v/>
      </c>
      <c r="G256" s="21">
        <f>IF(AND(D256=3,C256&lt;=5),MAX(0,B256-F256),IF(AND(D256=2,C256&lt;=5,MAX(0,B256-F256)&gt;3000000),1500000+MAX(0,B256-F256)-3000000,MAX(0,B256-F256)/2))</f>
        <v/>
      </c>
      <c r="H256" s="21">
        <f>ROUNDDOWN(G256,-3)</f>
        <v/>
      </c>
      <c r="I256" s="21">
        <f>IF(H256&lt;=0,0,ROUNDDOWN(ROUND((H256*LOOKUP(H256,{0,1950001,3300001,6950001,9000001,18000001,40000001},{0.05,0.1,0.2,0.23,0.33,0.4,0.45})-LOOKUP(H256,{0,1950001,3300001,6950001,9000001,18000001,40000001},{0,97500,427500,636000,1536000,2796000,4796000}))*1.021,3),0))</f>
        <v/>
      </c>
      <c r="J256" s="21">
        <f>ROUNDDOWN(ROUND(H256*0.06,2),-2)</f>
        <v/>
      </c>
      <c r="K256" s="21">
        <f>ROUNDDOWN(ROUND(H256*0.04,2),-2)</f>
        <v/>
      </c>
      <c r="L256" s="21">
        <f>I256+J256+K256</f>
        <v/>
      </c>
      <c r="M256" s="21">
        <f>B256-L256</f>
        <v/>
      </c>
      <c r="N256" s="21">
        <f>ROUNDDOWN(ROUND(B256*0.2042,2),0)</f>
        <v/>
      </c>
    </row>
    <row r="257">
      <c r="A257" t="inlineStr">
        <is>
          <t>1日の差 N+1</t>
        </is>
      </c>
      <c r="B257" s="21">
        <f>'4_1日の差'!$A$3</f>
        <v/>
      </c>
      <c r="C257" s="22" t="n">
        <v>31</v>
      </c>
      <c r="D257" s="22" t="n">
        <v>1</v>
      </c>
      <c r="E257" s="22" t="n">
        <v>0</v>
      </c>
      <c r="F257" s="21">
        <f>(IF(C257&lt;=20,MAX(800000,400000*C257),8000000+700000*(C257-20))+IF(E257=1,1000000,0))</f>
        <v/>
      </c>
      <c r="G257" s="21">
        <f>IF(AND(D257=3,C257&lt;=5),MAX(0,B257-F257),IF(AND(D257=2,C257&lt;=5,MAX(0,B257-F257)&gt;3000000),1500000+MAX(0,B257-F257)-3000000,MAX(0,B257-F257)/2))</f>
        <v/>
      </c>
      <c r="H257" s="21">
        <f>ROUNDDOWN(G257,-3)</f>
        <v/>
      </c>
      <c r="I257" s="21">
        <f>IF(H257&lt;=0,0,ROUNDDOWN(ROUND((H257*LOOKUP(H257,{0,1950001,3300001,6950001,9000001,18000001,40000001},{0.05,0.1,0.2,0.23,0.33,0.4,0.45})-LOOKUP(H257,{0,1950001,3300001,6950001,9000001,18000001,40000001},{0,97500,427500,636000,1536000,2796000,4796000}))*1.021,3),0))</f>
        <v/>
      </c>
      <c r="J257" s="21">
        <f>ROUNDDOWN(ROUND(H257*0.06,2),-2)</f>
        <v/>
      </c>
      <c r="K257" s="21">
        <f>ROUNDDOWN(ROUND(H257*0.04,2),-2)</f>
        <v/>
      </c>
      <c r="L257" s="21">
        <f>I257+J257+K257</f>
        <v/>
      </c>
      <c r="M257" s="21">
        <f>B257-L257</f>
        <v/>
      </c>
      <c r="N257" s="21">
        <f>ROUNDDOWN(ROUND(B257*0.2042,2),0)</f>
        <v/>
      </c>
    </row>
    <row r="258">
      <c r="A258" t="inlineStr">
        <is>
          <t>1日の差 N</t>
        </is>
      </c>
      <c r="B258" s="21">
        <f>'4_1日の差'!$A$3</f>
        <v/>
      </c>
      <c r="C258" s="22" t="n">
        <v>35</v>
      </c>
      <c r="D258" s="22" t="n">
        <v>1</v>
      </c>
      <c r="E258" s="22" t="n">
        <v>0</v>
      </c>
      <c r="F258" s="21">
        <f>(IF(C258&lt;=20,MAX(800000,400000*C258),8000000+700000*(C258-20))+IF(E258=1,1000000,0))</f>
        <v/>
      </c>
      <c r="G258" s="21">
        <f>IF(AND(D258=3,C258&lt;=5),MAX(0,B258-F258),IF(AND(D258=2,C258&lt;=5,MAX(0,B258-F258)&gt;3000000),1500000+MAX(0,B258-F258)-3000000,MAX(0,B258-F258)/2))</f>
        <v/>
      </c>
      <c r="H258" s="21">
        <f>ROUNDDOWN(G258,-3)</f>
        <v/>
      </c>
      <c r="I258" s="21">
        <f>IF(H258&lt;=0,0,ROUNDDOWN(ROUND((H258*LOOKUP(H258,{0,1950001,3300001,6950001,9000001,18000001,40000001},{0.05,0.1,0.2,0.23,0.33,0.4,0.45})-LOOKUP(H258,{0,1950001,3300001,6950001,9000001,18000001,40000001},{0,97500,427500,636000,1536000,2796000,4796000}))*1.021,3),0))</f>
        <v/>
      </c>
      <c r="J258" s="21">
        <f>ROUNDDOWN(ROUND(H258*0.06,2),-2)</f>
        <v/>
      </c>
      <c r="K258" s="21">
        <f>ROUNDDOWN(ROUND(H258*0.04,2),-2)</f>
        <v/>
      </c>
      <c r="L258" s="21">
        <f>I258+J258+K258</f>
        <v/>
      </c>
      <c r="M258" s="21">
        <f>B258-L258</f>
        <v/>
      </c>
      <c r="N258" s="21">
        <f>ROUNDDOWN(ROUND(B258*0.2042,2),0)</f>
        <v/>
      </c>
    </row>
    <row r="259">
      <c r="A259" t="inlineStr">
        <is>
          <t>1日の差 N+1</t>
        </is>
      </c>
      <c r="B259" s="21">
        <f>'4_1日の差'!$A$3</f>
        <v/>
      </c>
      <c r="C259" s="22" t="n">
        <v>36</v>
      </c>
      <c r="D259" s="22" t="n">
        <v>1</v>
      </c>
      <c r="E259" s="22" t="n">
        <v>0</v>
      </c>
      <c r="F259" s="21">
        <f>(IF(C259&lt;=20,MAX(800000,400000*C259),8000000+700000*(C259-20))+IF(E259=1,1000000,0))</f>
        <v/>
      </c>
      <c r="G259" s="21">
        <f>IF(AND(D259=3,C259&lt;=5),MAX(0,B259-F259),IF(AND(D259=2,C259&lt;=5,MAX(0,B259-F259)&gt;3000000),1500000+MAX(0,B259-F259)-3000000,MAX(0,B259-F259)/2))</f>
        <v/>
      </c>
      <c r="H259" s="21">
        <f>ROUNDDOWN(G259,-3)</f>
        <v/>
      </c>
      <c r="I259" s="21">
        <f>IF(H259&lt;=0,0,ROUNDDOWN(ROUND((H259*LOOKUP(H259,{0,1950001,3300001,6950001,9000001,18000001,40000001},{0.05,0.1,0.2,0.23,0.33,0.4,0.45})-LOOKUP(H259,{0,1950001,3300001,6950001,9000001,18000001,40000001},{0,97500,427500,636000,1536000,2796000,4796000}))*1.021,3),0))</f>
        <v/>
      </c>
      <c r="J259" s="21">
        <f>ROUNDDOWN(ROUND(H259*0.06,2),-2)</f>
        <v/>
      </c>
      <c r="K259" s="21">
        <f>ROUNDDOWN(ROUND(H259*0.04,2),-2)</f>
        <v/>
      </c>
      <c r="L259" s="21">
        <f>I259+J259+K259</f>
        <v/>
      </c>
      <c r="M259" s="21">
        <f>B259-L259</f>
        <v/>
      </c>
      <c r="N259" s="21">
        <f>ROUNDDOWN(ROUND(B259*0.2042,2),0)</f>
        <v/>
      </c>
    </row>
    <row r="260">
      <c r="A260" t="inlineStr">
        <is>
          <t>1日の差 N</t>
        </is>
      </c>
      <c r="B260" s="21">
        <f>'4_1日の差'!$A$3</f>
        <v/>
      </c>
      <c r="C260" s="22" t="n">
        <v>37</v>
      </c>
      <c r="D260" s="22" t="n">
        <v>1</v>
      </c>
      <c r="E260" s="22" t="n">
        <v>0</v>
      </c>
      <c r="F260" s="21">
        <f>(IF(C260&lt;=20,MAX(800000,400000*C260),8000000+700000*(C260-20))+IF(E260=1,1000000,0))</f>
        <v/>
      </c>
      <c r="G260" s="21">
        <f>IF(AND(D260=3,C260&lt;=5),MAX(0,B260-F260),IF(AND(D260=2,C260&lt;=5,MAX(0,B260-F260)&gt;3000000),1500000+MAX(0,B260-F260)-3000000,MAX(0,B260-F260)/2))</f>
        <v/>
      </c>
      <c r="H260" s="21">
        <f>ROUNDDOWN(G260,-3)</f>
        <v/>
      </c>
      <c r="I260" s="21">
        <f>IF(H260&lt;=0,0,ROUNDDOWN(ROUND((H260*LOOKUP(H260,{0,1950001,3300001,6950001,9000001,18000001,40000001},{0.05,0.1,0.2,0.23,0.33,0.4,0.45})-LOOKUP(H260,{0,1950001,3300001,6950001,9000001,18000001,40000001},{0,97500,427500,636000,1536000,2796000,4796000}))*1.021,3),0))</f>
        <v/>
      </c>
      <c r="J260" s="21">
        <f>ROUNDDOWN(ROUND(H260*0.06,2),-2)</f>
        <v/>
      </c>
      <c r="K260" s="21">
        <f>ROUNDDOWN(ROUND(H260*0.04,2),-2)</f>
        <v/>
      </c>
      <c r="L260" s="21">
        <f>I260+J260+K260</f>
        <v/>
      </c>
      <c r="M260" s="21">
        <f>B260-L260</f>
        <v/>
      </c>
      <c r="N260" s="21">
        <f>ROUNDDOWN(ROUND(B260*0.2042,2),0)</f>
        <v/>
      </c>
    </row>
    <row r="261">
      <c r="A261" t="inlineStr">
        <is>
          <t>1日の差 N+1</t>
        </is>
      </c>
      <c r="B261" s="21">
        <f>'4_1日の差'!$A$3</f>
        <v/>
      </c>
      <c r="C261" s="22" t="n">
        <v>38</v>
      </c>
      <c r="D261" s="22" t="n">
        <v>1</v>
      </c>
      <c r="E261" s="22" t="n">
        <v>0</v>
      </c>
      <c r="F261" s="21">
        <f>(IF(C261&lt;=20,MAX(800000,400000*C261),8000000+700000*(C261-20))+IF(E261=1,1000000,0))</f>
        <v/>
      </c>
      <c r="G261" s="21">
        <f>IF(AND(D261=3,C261&lt;=5),MAX(0,B261-F261),IF(AND(D261=2,C261&lt;=5,MAX(0,B261-F261)&gt;3000000),1500000+MAX(0,B261-F261)-3000000,MAX(0,B261-F261)/2))</f>
        <v/>
      </c>
      <c r="H261" s="21">
        <f>ROUNDDOWN(G261,-3)</f>
        <v/>
      </c>
      <c r="I261" s="21">
        <f>IF(H261&lt;=0,0,ROUNDDOWN(ROUND((H261*LOOKUP(H261,{0,1950001,3300001,6950001,9000001,18000001,40000001},{0.05,0.1,0.2,0.23,0.33,0.4,0.45})-LOOKUP(H261,{0,1950001,3300001,6950001,9000001,18000001,40000001},{0,97500,427500,636000,1536000,2796000,4796000}))*1.021,3),0))</f>
        <v/>
      </c>
      <c r="J261" s="21">
        <f>ROUNDDOWN(ROUND(H261*0.06,2),-2)</f>
        <v/>
      </c>
      <c r="K261" s="21">
        <f>ROUNDDOWN(ROUND(H261*0.04,2),-2)</f>
        <v/>
      </c>
      <c r="L261" s="21">
        <f>I261+J261+K261</f>
        <v/>
      </c>
      <c r="M261" s="21">
        <f>B261-L261</f>
        <v/>
      </c>
      <c r="N261" s="21">
        <f>ROUNDDOWN(ROUND(B261*0.2042,2),0)</f>
        <v/>
      </c>
    </row>
    <row r="262">
      <c r="A262" t="inlineStr">
        <is>
          <t>1日の差 N</t>
        </is>
      </c>
      <c r="B262" s="21">
        <f>'4_1日の差'!$A$4</f>
        <v/>
      </c>
      <c r="C262" s="22" t="n">
        <v>5</v>
      </c>
      <c r="D262" s="22" t="n">
        <v>2</v>
      </c>
      <c r="E262" s="22" t="n">
        <v>0</v>
      </c>
      <c r="F262" s="21">
        <f>(IF(C262&lt;=20,MAX(800000,400000*C262),8000000+700000*(C262-20))+IF(E262=1,1000000,0))</f>
        <v/>
      </c>
      <c r="G262" s="21">
        <f>IF(AND(D262=3,C262&lt;=5),MAX(0,B262-F262),IF(AND(D262=2,C262&lt;=5,MAX(0,B262-F262)&gt;3000000),1500000+MAX(0,B262-F262)-3000000,MAX(0,B262-F262)/2))</f>
        <v/>
      </c>
      <c r="H262" s="21">
        <f>ROUNDDOWN(G262,-3)</f>
        <v/>
      </c>
      <c r="I262" s="21">
        <f>IF(H262&lt;=0,0,ROUNDDOWN(ROUND((H262*LOOKUP(H262,{0,1950001,3300001,6950001,9000001,18000001,40000001},{0.05,0.1,0.2,0.23,0.33,0.4,0.45})-LOOKUP(H262,{0,1950001,3300001,6950001,9000001,18000001,40000001},{0,97500,427500,636000,1536000,2796000,4796000}))*1.021,3),0))</f>
        <v/>
      </c>
      <c r="J262" s="21">
        <f>ROUNDDOWN(ROUND(H262*0.06,2),-2)</f>
        <v/>
      </c>
      <c r="K262" s="21">
        <f>ROUNDDOWN(ROUND(H262*0.04,2),-2)</f>
        <v/>
      </c>
      <c r="L262" s="21">
        <f>I262+J262+K262</f>
        <v/>
      </c>
      <c r="M262" s="21">
        <f>B262-L262</f>
        <v/>
      </c>
      <c r="N262" s="21">
        <f>ROUNDDOWN(ROUND(B262*0.2042,2),0)</f>
        <v/>
      </c>
    </row>
    <row r="263">
      <c r="A263" t="inlineStr">
        <is>
          <t>1日の差 N+1</t>
        </is>
      </c>
      <c r="B263" s="21">
        <f>'4_1日の差'!$A$4</f>
        <v/>
      </c>
      <c r="C263" s="22" t="n">
        <v>6</v>
      </c>
      <c r="D263" s="22" t="n">
        <v>1</v>
      </c>
      <c r="E263" s="22" t="n">
        <v>0</v>
      </c>
      <c r="F263" s="21">
        <f>(IF(C263&lt;=20,MAX(800000,400000*C263),8000000+700000*(C263-20))+IF(E263=1,1000000,0))</f>
        <v/>
      </c>
      <c r="G263" s="21">
        <f>IF(AND(D263=3,C263&lt;=5),MAX(0,B263-F263),IF(AND(D263=2,C263&lt;=5,MAX(0,B263-F263)&gt;3000000),1500000+MAX(0,B263-F263)-3000000,MAX(0,B263-F263)/2))</f>
        <v/>
      </c>
      <c r="H263" s="21">
        <f>ROUNDDOWN(G263,-3)</f>
        <v/>
      </c>
      <c r="I263" s="21">
        <f>IF(H263&lt;=0,0,ROUNDDOWN(ROUND((H263*LOOKUP(H263,{0,1950001,3300001,6950001,9000001,18000001,40000001},{0.05,0.1,0.2,0.23,0.33,0.4,0.45})-LOOKUP(H263,{0,1950001,3300001,6950001,9000001,18000001,40000001},{0,97500,427500,636000,1536000,2796000,4796000}))*1.021,3),0))</f>
        <v/>
      </c>
      <c r="J263" s="21">
        <f>ROUNDDOWN(ROUND(H263*0.06,2),-2)</f>
        <v/>
      </c>
      <c r="K263" s="21">
        <f>ROUNDDOWN(ROUND(H263*0.04,2),-2)</f>
        <v/>
      </c>
      <c r="L263" s="21">
        <f>I263+J263+K263</f>
        <v/>
      </c>
      <c r="M263" s="21">
        <f>B263-L263</f>
        <v/>
      </c>
      <c r="N263" s="21">
        <f>ROUNDDOWN(ROUND(B263*0.2042,2),0)</f>
        <v/>
      </c>
    </row>
    <row r="264">
      <c r="A264" t="inlineStr">
        <is>
          <t>1日の差 N</t>
        </is>
      </c>
      <c r="B264" s="21">
        <f>'4_1日の差'!$A$4</f>
        <v/>
      </c>
      <c r="C264" s="22" t="n">
        <v>10</v>
      </c>
      <c r="D264" s="22" t="n">
        <v>1</v>
      </c>
      <c r="E264" s="22" t="n">
        <v>0</v>
      </c>
      <c r="F264" s="21">
        <f>(IF(C264&lt;=20,MAX(800000,400000*C264),8000000+700000*(C264-20))+IF(E264=1,1000000,0))</f>
        <v/>
      </c>
      <c r="G264" s="21">
        <f>IF(AND(D264=3,C264&lt;=5),MAX(0,B264-F264),IF(AND(D264=2,C264&lt;=5,MAX(0,B264-F264)&gt;3000000),1500000+MAX(0,B264-F264)-3000000,MAX(0,B264-F264)/2))</f>
        <v/>
      </c>
      <c r="H264" s="21">
        <f>ROUNDDOWN(G264,-3)</f>
        <v/>
      </c>
      <c r="I264" s="21">
        <f>IF(H264&lt;=0,0,ROUNDDOWN(ROUND((H264*LOOKUP(H264,{0,1950001,3300001,6950001,9000001,18000001,40000001},{0.05,0.1,0.2,0.23,0.33,0.4,0.45})-LOOKUP(H264,{0,1950001,3300001,6950001,9000001,18000001,40000001},{0,97500,427500,636000,1536000,2796000,4796000}))*1.021,3),0))</f>
        <v/>
      </c>
      <c r="J264" s="21">
        <f>ROUNDDOWN(ROUND(H264*0.06,2),-2)</f>
        <v/>
      </c>
      <c r="K264" s="21">
        <f>ROUNDDOWN(ROUND(H264*0.04,2),-2)</f>
        <v/>
      </c>
      <c r="L264" s="21">
        <f>I264+J264+K264</f>
        <v/>
      </c>
      <c r="M264" s="21">
        <f>B264-L264</f>
        <v/>
      </c>
      <c r="N264" s="21">
        <f>ROUNDDOWN(ROUND(B264*0.2042,2),0)</f>
        <v/>
      </c>
    </row>
    <row r="265">
      <c r="A265" t="inlineStr">
        <is>
          <t>1日の差 N+1</t>
        </is>
      </c>
      <c r="B265" s="21">
        <f>'4_1日の差'!$A$4</f>
        <v/>
      </c>
      <c r="C265" s="22" t="n">
        <v>11</v>
      </c>
      <c r="D265" s="22" t="n">
        <v>1</v>
      </c>
      <c r="E265" s="22" t="n">
        <v>0</v>
      </c>
      <c r="F265" s="21">
        <f>(IF(C265&lt;=20,MAX(800000,400000*C265),8000000+700000*(C265-20))+IF(E265=1,1000000,0))</f>
        <v/>
      </c>
      <c r="G265" s="21">
        <f>IF(AND(D265=3,C265&lt;=5),MAX(0,B265-F265),IF(AND(D265=2,C265&lt;=5,MAX(0,B265-F265)&gt;3000000),1500000+MAX(0,B265-F265)-3000000,MAX(0,B265-F265)/2))</f>
        <v/>
      </c>
      <c r="H265" s="21">
        <f>ROUNDDOWN(G265,-3)</f>
        <v/>
      </c>
      <c r="I265" s="21">
        <f>IF(H265&lt;=0,0,ROUNDDOWN(ROUND((H265*LOOKUP(H265,{0,1950001,3300001,6950001,9000001,18000001,40000001},{0.05,0.1,0.2,0.23,0.33,0.4,0.45})-LOOKUP(H265,{0,1950001,3300001,6950001,9000001,18000001,40000001},{0,97500,427500,636000,1536000,2796000,4796000}))*1.021,3),0))</f>
        <v/>
      </c>
      <c r="J265" s="21">
        <f>ROUNDDOWN(ROUND(H265*0.06,2),-2)</f>
        <v/>
      </c>
      <c r="K265" s="21">
        <f>ROUNDDOWN(ROUND(H265*0.04,2),-2)</f>
        <v/>
      </c>
      <c r="L265" s="21">
        <f>I265+J265+K265</f>
        <v/>
      </c>
      <c r="M265" s="21">
        <f>B265-L265</f>
        <v/>
      </c>
      <c r="N265" s="21">
        <f>ROUNDDOWN(ROUND(B265*0.2042,2),0)</f>
        <v/>
      </c>
    </row>
    <row r="266">
      <c r="A266" t="inlineStr">
        <is>
          <t>1日の差 N</t>
        </is>
      </c>
      <c r="B266" s="21">
        <f>'4_1日の差'!$A$4</f>
        <v/>
      </c>
      <c r="C266" s="22" t="n">
        <v>15</v>
      </c>
      <c r="D266" s="22" t="n">
        <v>1</v>
      </c>
      <c r="E266" s="22" t="n">
        <v>0</v>
      </c>
      <c r="F266" s="21">
        <f>(IF(C266&lt;=20,MAX(800000,400000*C266),8000000+700000*(C266-20))+IF(E266=1,1000000,0))</f>
        <v/>
      </c>
      <c r="G266" s="21">
        <f>IF(AND(D266=3,C266&lt;=5),MAX(0,B266-F266),IF(AND(D266=2,C266&lt;=5,MAX(0,B266-F266)&gt;3000000),1500000+MAX(0,B266-F266)-3000000,MAX(0,B266-F266)/2))</f>
        <v/>
      </c>
      <c r="H266" s="21">
        <f>ROUNDDOWN(G266,-3)</f>
        <v/>
      </c>
      <c r="I266" s="21">
        <f>IF(H266&lt;=0,0,ROUNDDOWN(ROUND((H266*LOOKUP(H266,{0,1950001,3300001,6950001,9000001,18000001,40000001},{0.05,0.1,0.2,0.23,0.33,0.4,0.45})-LOOKUP(H266,{0,1950001,3300001,6950001,9000001,18000001,40000001},{0,97500,427500,636000,1536000,2796000,4796000}))*1.021,3),0))</f>
        <v/>
      </c>
      <c r="J266" s="21">
        <f>ROUNDDOWN(ROUND(H266*0.06,2),-2)</f>
        <v/>
      </c>
      <c r="K266" s="21">
        <f>ROUNDDOWN(ROUND(H266*0.04,2),-2)</f>
        <v/>
      </c>
      <c r="L266" s="21">
        <f>I266+J266+K266</f>
        <v/>
      </c>
      <c r="M266" s="21">
        <f>B266-L266</f>
        <v/>
      </c>
      <c r="N266" s="21">
        <f>ROUNDDOWN(ROUND(B266*0.2042,2),0)</f>
        <v/>
      </c>
    </row>
    <row r="267">
      <c r="A267" t="inlineStr">
        <is>
          <t>1日の差 N+1</t>
        </is>
      </c>
      <c r="B267" s="21">
        <f>'4_1日の差'!$A$4</f>
        <v/>
      </c>
      <c r="C267" s="22" t="n">
        <v>16</v>
      </c>
      <c r="D267" s="22" t="n">
        <v>1</v>
      </c>
      <c r="E267" s="22" t="n">
        <v>0</v>
      </c>
      <c r="F267" s="21">
        <f>(IF(C267&lt;=20,MAX(800000,400000*C267),8000000+700000*(C267-20))+IF(E267=1,1000000,0))</f>
        <v/>
      </c>
      <c r="G267" s="21">
        <f>IF(AND(D267=3,C267&lt;=5),MAX(0,B267-F267),IF(AND(D267=2,C267&lt;=5,MAX(0,B267-F267)&gt;3000000),1500000+MAX(0,B267-F267)-3000000,MAX(0,B267-F267)/2))</f>
        <v/>
      </c>
      <c r="H267" s="21">
        <f>ROUNDDOWN(G267,-3)</f>
        <v/>
      </c>
      <c r="I267" s="21">
        <f>IF(H267&lt;=0,0,ROUNDDOWN(ROUND((H267*LOOKUP(H267,{0,1950001,3300001,6950001,9000001,18000001,40000001},{0.05,0.1,0.2,0.23,0.33,0.4,0.45})-LOOKUP(H267,{0,1950001,3300001,6950001,9000001,18000001,40000001},{0,97500,427500,636000,1536000,2796000,4796000}))*1.021,3),0))</f>
        <v/>
      </c>
      <c r="J267" s="21">
        <f>ROUNDDOWN(ROUND(H267*0.06,2),-2)</f>
        <v/>
      </c>
      <c r="K267" s="21">
        <f>ROUNDDOWN(ROUND(H267*0.04,2),-2)</f>
        <v/>
      </c>
      <c r="L267" s="21">
        <f>I267+J267+K267</f>
        <v/>
      </c>
      <c r="M267" s="21">
        <f>B267-L267</f>
        <v/>
      </c>
      <c r="N267" s="21">
        <f>ROUNDDOWN(ROUND(B267*0.2042,2),0)</f>
        <v/>
      </c>
    </row>
    <row r="268">
      <c r="A268" t="inlineStr">
        <is>
          <t>1日の差 N</t>
        </is>
      </c>
      <c r="B268" s="21">
        <f>'4_1日の差'!$A$4</f>
        <v/>
      </c>
      <c r="C268" s="22" t="n">
        <v>19</v>
      </c>
      <c r="D268" s="22" t="n">
        <v>1</v>
      </c>
      <c r="E268" s="22" t="n">
        <v>0</v>
      </c>
      <c r="F268" s="21">
        <f>(IF(C268&lt;=20,MAX(800000,400000*C268),8000000+700000*(C268-20))+IF(E268=1,1000000,0))</f>
        <v/>
      </c>
      <c r="G268" s="21">
        <f>IF(AND(D268=3,C268&lt;=5),MAX(0,B268-F268),IF(AND(D268=2,C268&lt;=5,MAX(0,B268-F268)&gt;3000000),1500000+MAX(0,B268-F268)-3000000,MAX(0,B268-F268)/2))</f>
        <v/>
      </c>
      <c r="H268" s="21">
        <f>ROUNDDOWN(G268,-3)</f>
        <v/>
      </c>
      <c r="I268" s="21">
        <f>IF(H268&lt;=0,0,ROUNDDOWN(ROUND((H268*LOOKUP(H268,{0,1950001,3300001,6950001,9000001,18000001,40000001},{0.05,0.1,0.2,0.23,0.33,0.4,0.45})-LOOKUP(H268,{0,1950001,3300001,6950001,9000001,18000001,40000001},{0,97500,427500,636000,1536000,2796000,4796000}))*1.021,3),0))</f>
        <v/>
      </c>
      <c r="J268" s="21">
        <f>ROUNDDOWN(ROUND(H268*0.06,2),-2)</f>
        <v/>
      </c>
      <c r="K268" s="21">
        <f>ROUNDDOWN(ROUND(H268*0.04,2),-2)</f>
        <v/>
      </c>
      <c r="L268" s="21">
        <f>I268+J268+K268</f>
        <v/>
      </c>
      <c r="M268" s="21">
        <f>B268-L268</f>
        <v/>
      </c>
      <c r="N268" s="21">
        <f>ROUNDDOWN(ROUND(B268*0.2042,2),0)</f>
        <v/>
      </c>
    </row>
    <row r="269">
      <c r="A269" t="inlineStr">
        <is>
          <t>1日の差 N+1</t>
        </is>
      </c>
      <c r="B269" s="21">
        <f>'4_1日の差'!$A$4</f>
        <v/>
      </c>
      <c r="C269" s="22" t="n">
        <v>20</v>
      </c>
      <c r="D269" s="22" t="n">
        <v>1</v>
      </c>
      <c r="E269" s="22" t="n">
        <v>0</v>
      </c>
      <c r="F269" s="21">
        <f>(IF(C269&lt;=20,MAX(800000,400000*C269),8000000+700000*(C269-20))+IF(E269=1,1000000,0))</f>
        <v/>
      </c>
      <c r="G269" s="21">
        <f>IF(AND(D269=3,C269&lt;=5),MAX(0,B269-F269),IF(AND(D269=2,C269&lt;=5,MAX(0,B269-F269)&gt;3000000),1500000+MAX(0,B269-F269)-3000000,MAX(0,B269-F269)/2))</f>
        <v/>
      </c>
      <c r="H269" s="21">
        <f>ROUNDDOWN(G269,-3)</f>
        <v/>
      </c>
      <c r="I269" s="21">
        <f>IF(H269&lt;=0,0,ROUNDDOWN(ROUND((H269*LOOKUP(H269,{0,1950001,3300001,6950001,9000001,18000001,40000001},{0.05,0.1,0.2,0.23,0.33,0.4,0.45})-LOOKUP(H269,{0,1950001,3300001,6950001,9000001,18000001,40000001},{0,97500,427500,636000,1536000,2796000,4796000}))*1.021,3),0))</f>
        <v/>
      </c>
      <c r="J269" s="21">
        <f>ROUNDDOWN(ROUND(H269*0.06,2),-2)</f>
        <v/>
      </c>
      <c r="K269" s="21">
        <f>ROUNDDOWN(ROUND(H269*0.04,2),-2)</f>
        <v/>
      </c>
      <c r="L269" s="21">
        <f>I269+J269+K269</f>
        <v/>
      </c>
      <c r="M269" s="21">
        <f>B269-L269</f>
        <v/>
      </c>
      <c r="N269" s="21">
        <f>ROUNDDOWN(ROUND(B269*0.2042,2),0)</f>
        <v/>
      </c>
    </row>
    <row r="270">
      <c r="A270" t="inlineStr">
        <is>
          <t>1日の差 N</t>
        </is>
      </c>
      <c r="B270" s="21">
        <f>'4_1日の差'!$A$4</f>
        <v/>
      </c>
      <c r="C270" s="22" t="n">
        <v>20</v>
      </c>
      <c r="D270" s="22" t="n">
        <v>1</v>
      </c>
      <c r="E270" s="22" t="n">
        <v>0</v>
      </c>
      <c r="F270" s="21">
        <f>(IF(C270&lt;=20,MAX(800000,400000*C270),8000000+700000*(C270-20))+IF(E270=1,1000000,0))</f>
        <v/>
      </c>
      <c r="G270" s="21">
        <f>IF(AND(D270=3,C270&lt;=5),MAX(0,B270-F270),IF(AND(D270=2,C270&lt;=5,MAX(0,B270-F270)&gt;3000000),1500000+MAX(0,B270-F270)-3000000,MAX(0,B270-F270)/2))</f>
        <v/>
      </c>
      <c r="H270" s="21">
        <f>ROUNDDOWN(G270,-3)</f>
        <v/>
      </c>
      <c r="I270" s="21">
        <f>IF(H270&lt;=0,0,ROUNDDOWN(ROUND((H270*LOOKUP(H270,{0,1950001,3300001,6950001,9000001,18000001,40000001},{0.05,0.1,0.2,0.23,0.33,0.4,0.45})-LOOKUP(H270,{0,1950001,3300001,6950001,9000001,18000001,40000001},{0,97500,427500,636000,1536000,2796000,4796000}))*1.021,3),0))</f>
        <v/>
      </c>
      <c r="J270" s="21">
        <f>ROUNDDOWN(ROUND(H270*0.06,2),-2)</f>
        <v/>
      </c>
      <c r="K270" s="21">
        <f>ROUNDDOWN(ROUND(H270*0.04,2),-2)</f>
        <v/>
      </c>
      <c r="L270" s="21">
        <f>I270+J270+K270</f>
        <v/>
      </c>
      <c r="M270" s="21">
        <f>B270-L270</f>
        <v/>
      </c>
      <c r="N270" s="21">
        <f>ROUNDDOWN(ROUND(B270*0.2042,2),0)</f>
        <v/>
      </c>
    </row>
    <row r="271">
      <c r="A271" t="inlineStr">
        <is>
          <t>1日の差 N+1</t>
        </is>
      </c>
      <c r="B271" s="21">
        <f>'4_1日の差'!$A$4</f>
        <v/>
      </c>
      <c r="C271" s="22" t="n">
        <v>21</v>
      </c>
      <c r="D271" s="22" t="n">
        <v>1</v>
      </c>
      <c r="E271" s="22" t="n">
        <v>0</v>
      </c>
      <c r="F271" s="21">
        <f>(IF(C271&lt;=20,MAX(800000,400000*C271),8000000+700000*(C271-20))+IF(E271=1,1000000,0))</f>
        <v/>
      </c>
      <c r="G271" s="21">
        <f>IF(AND(D271=3,C271&lt;=5),MAX(0,B271-F271),IF(AND(D271=2,C271&lt;=5,MAX(0,B271-F271)&gt;3000000),1500000+MAX(0,B271-F271)-3000000,MAX(0,B271-F271)/2))</f>
        <v/>
      </c>
      <c r="H271" s="21">
        <f>ROUNDDOWN(G271,-3)</f>
        <v/>
      </c>
      <c r="I271" s="21">
        <f>IF(H271&lt;=0,0,ROUNDDOWN(ROUND((H271*LOOKUP(H271,{0,1950001,3300001,6950001,9000001,18000001,40000001},{0.05,0.1,0.2,0.23,0.33,0.4,0.45})-LOOKUP(H271,{0,1950001,3300001,6950001,9000001,18000001,40000001},{0,97500,427500,636000,1536000,2796000,4796000}))*1.021,3),0))</f>
        <v/>
      </c>
      <c r="J271" s="21">
        <f>ROUNDDOWN(ROUND(H271*0.06,2),-2)</f>
        <v/>
      </c>
      <c r="K271" s="21">
        <f>ROUNDDOWN(ROUND(H271*0.04,2),-2)</f>
        <v/>
      </c>
      <c r="L271" s="21">
        <f>I271+J271+K271</f>
        <v/>
      </c>
      <c r="M271" s="21">
        <f>B271-L271</f>
        <v/>
      </c>
      <c r="N271" s="21">
        <f>ROUNDDOWN(ROUND(B271*0.2042,2),0)</f>
        <v/>
      </c>
    </row>
    <row r="272">
      <c r="A272" t="inlineStr">
        <is>
          <t>1日の差 N</t>
        </is>
      </c>
      <c r="B272" s="21">
        <f>'4_1日の差'!$A$4</f>
        <v/>
      </c>
      <c r="C272" s="22" t="n">
        <v>25</v>
      </c>
      <c r="D272" s="22" t="n">
        <v>1</v>
      </c>
      <c r="E272" s="22" t="n">
        <v>0</v>
      </c>
      <c r="F272" s="21">
        <f>(IF(C272&lt;=20,MAX(800000,400000*C272),8000000+700000*(C272-20))+IF(E272=1,1000000,0))</f>
        <v/>
      </c>
      <c r="G272" s="21">
        <f>IF(AND(D272=3,C272&lt;=5),MAX(0,B272-F272),IF(AND(D272=2,C272&lt;=5,MAX(0,B272-F272)&gt;3000000),1500000+MAX(0,B272-F272)-3000000,MAX(0,B272-F272)/2))</f>
        <v/>
      </c>
      <c r="H272" s="21">
        <f>ROUNDDOWN(G272,-3)</f>
        <v/>
      </c>
      <c r="I272" s="21">
        <f>IF(H272&lt;=0,0,ROUNDDOWN(ROUND((H272*LOOKUP(H272,{0,1950001,3300001,6950001,9000001,18000001,40000001},{0.05,0.1,0.2,0.23,0.33,0.4,0.45})-LOOKUP(H272,{0,1950001,3300001,6950001,9000001,18000001,40000001},{0,97500,427500,636000,1536000,2796000,4796000}))*1.021,3),0))</f>
        <v/>
      </c>
      <c r="J272" s="21">
        <f>ROUNDDOWN(ROUND(H272*0.06,2),-2)</f>
        <v/>
      </c>
      <c r="K272" s="21">
        <f>ROUNDDOWN(ROUND(H272*0.04,2),-2)</f>
        <v/>
      </c>
      <c r="L272" s="21">
        <f>I272+J272+K272</f>
        <v/>
      </c>
      <c r="M272" s="21">
        <f>B272-L272</f>
        <v/>
      </c>
      <c r="N272" s="21">
        <f>ROUNDDOWN(ROUND(B272*0.2042,2),0)</f>
        <v/>
      </c>
    </row>
    <row r="273">
      <c r="A273" t="inlineStr">
        <is>
          <t>1日の差 N+1</t>
        </is>
      </c>
      <c r="B273" s="21">
        <f>'4_1日の差'!$A$4</f>
        <v/>
      </c>
      <c r="C273" s="22" t="n">
        <v>26</v>
      </c>
      <c r="D273" s="22" t="n">
        <v>1</v>
      </c>
      <c r="E273" s="22" t="n">
        <v>0</v>
      </c>
      <c r="F273" s="21">
        <f>(IF(C273&lt;=20,MAX(800000,400000*C273),8000000+700000*(C273-20))+IF(E273=1,1000000,0))</f>
        <v/>
      </c>
      <c r="G273" s="21">
        <f>IF(AND(D273=3,C273&lt;=5),MAX(0,B273-F273),IF(AND(D273=2,C273&lt;=5,MAX(0,B273-F273)&gt;3000000),1500000+MAX(0,B273-F273)-3000000,MAX(0,B273-F273)/2))</f>
        <v/>
      </c>
      <c r="H273" s="21">
        <f>ROUNDDOWN(G273,-3)</f>
        <v/>
      </c>
      <c r="I273" s="21">
        <f>IF(H273&lt;=0,0,ROUNDDOWN(ROUND((H273*LOOKUP(H273,{0,1950001,3300001,6950001,9000001,18000001,40000001},{0.05,0.1,0.2,0.23,0.33,0.4,0.45})-LOOKUP(H273,{0,1950001,3300001,6950001,9000001,18000001,40000001},{0,97500,427500,636000,1536000,2796000,4796000}))*1.021,3),0))</f>
        <v/>
      </c>
      <c r="J273" s="21">
        <f>ROUNDDOWN(ROUND(H273*0.06,2),-2)</f>
        <v/>
      </c>
      <c r="K273" s="21">
        <f>ROUNDDOWN(ROUND(H273*0.04,2),-2)</f>
        <v/>
      </c>
      <c r="L273" s="21">
        <f>I273+J273+K273</f>
        <v/>
      </c>
      <c r="M273" s="21">
        <f>B273-L273</f>
        <v/>
      </c>
      <c r="N273" s="21">
        <f>ROUNDDOWN(ROUND(B273*0.2042,2),0)</f>
        <v/>
      </c>
    </row>
    <row r="274">
      <c r="A274" t="inlineStr">
        <is>
          <t>1日の差 N</t>
        </is>
      </c>
      <c r="B274" s="21">
        <f>'4_1日の差'!$A$4</f>
        <v/>
      </c>
      <c r="C274" s="22" t="n">
        <v>30</v>
      </c>
      <c r="D274" s="22" t="n">
        <v>1</v>
      </c>
      <c r="E274" s="22" t="n">
        <v>0</v>
      </c>
      <c r="F274" s="21">
        <f>(IF(C274&lt;=20,MAX(800000,400000*C274),8000000+700000*(C274-20))+IF(E274=1,1000000,0))</f>
        <v/>
      </c>
      <c r="G274" s="21">
        <f>IF(AND(D274=3,C274&lt;=5),MAX(0,B274-F274),IF(AND(D274=2,C274&lt;=5,MAX(0,B274-F274)&gt;3000000),1500000+MAX(0,B274-F274)-3000000,MAX(0,B274-F274)/2))</f>
        <v/>
      </c>
      <c r="H274" s="21">
        <f>ROUNDDOWN(G274,-3)</f>
        <v/>
      </c>
      <c r="I274" s="21">
        <f>IF(H274&lt;=0,0,ROUNDDOWN(ROUND((H274*LOOKUP(H274,{0,1950001,3300001,6950001,9000001,18000001,40000001},{0.05,0.1,0.2,0.23,0.33,0.4,0.45})-LOOKUP(H274,{0,1950001,3300001,6950001,9000001,18000001,40000001},{0,97500,427500,636000,1536000,2796000,4796000}))*1.021,3),0))</f>
        <v/>
      </c>
      <c r="J274" s="21">
        <f>ROUNDDOWN(ROUND(H274*0.06,2),-2)</f>
        <v/>
      </c>
      <c r="K274" s="21">
        <f>ROUNDDOWN(ROUND(H274*0.04,2),-2)</f>
        <v/>
      </c>
      <c r="L274" s="21">
        <f>I274+J274+K274</f>
        <v/>
      </c>
      <c r="M274" s="21">
        <f>B274-L274</f>
        <v/>
      </c>
      <c r="N274" s="21">
        <f>ROUNDDOWN(ROUND(B274*0.2042,2),0)</f>
        <v/>
      </c>
    </row>
    <row r="275">
      <c r="A275" t="inlineStr">
        <is>
          <t>1日の差 N+1</t>
        </is>
      </c>
      <c r="B275" s="21">
        <f>'4_1日の差'!$A$4</f>
        <v/>
      </c>
      <c r="C275" s="22" t="n">
        <v>31</v>
      </c>
      <c r="D275" s="22" t="n">
        <v>1</v>
      </c>
      <c r="E275" s="22" t="n">
        <v>0</v>
      </c>
      <c r="F275" s="21">
        <f>(IF(C275&lt;=20,MAX(800000,400000*C275),8000000+700000*(C275-20))+IF(E275=1,1000000,0))</f>
        <v/>
      </c>
      <c r="G275" s="21">
        <f>IF(AND(D275=3,C275&lt;=5),MAX(0,B275-F275),IF(AND(D275=2,C275&lt;=5,MAX(0,B275-F275)&gt;3000000),1500000+MAX(0,B275-F275)-3000000,MAX(0,B275-F275)/2))</f>
        <v/>
      </c>
      <c r="H275" s="21">
        <f>ROUNDDOWN(G275,-3)</f>
        <v/>
      </c>
      <c r="I275" s="21">
        <f>IF(H275&lt;=0,0,ROUNDDOWN(ROUND((H275*LOOKUP(H275,{0,1950001,3300001,6950001,9000001,18000001,40000001},{0.05,0.1,0.2,0.23,0.33,0.4,0.45})-LOOKUP(H275,{0,1950001,3300001,6950001,9000001,18000001,40000001},{0,97500,427500,636000,1536000,2796000,4796000}))*1.021,3),0))</f>
        <v/>
      </c>
      <c r="J275" s="21">
        <f>ROUNDDOWN(ROUND(H275*0.06,2),-2)</f>
        <v/>
      </c>
      <c r="K275" s="21">
        <f>ROUNDDOWN(ROUND(H275*0.04,2),-2)</f>
        <v/>
      </c>
      <c r="L275" s="21">
        <f>I275+J275+K275</f>
        <v/>
      </c>
      <c r="M275" s="21">
        <f>B275-L275</f>
        <v/>
      </c>
      <c r="N275" s="21">
        <f>ROUNDDOWN(ROUND(B275*0.2042,2),0)</f>
        <v/>
      </c>
    </row>
    <row r="276">
      <c r="A276" t="inlineStr">
        <is>
          <t>1日の差 N</t>
        </is>
      </c>
      <c r="B276" s="21">
        <f>'4_1日の差'!$A$4</f>
        <v/>
      </c>
      <c r="C276" s="22" t="n">
        <v>35</v>
      </c>
      <c r="D276" s="22" t="n">
        <v>1</v>
      </c>
      <c r="E276" s="22" t="n">
        <v>0</v>
      </c>
      <c r="F276" s="21">
        <f>(IF(C276&lt;=20,MAX(800000,400000*C276),8000000+700000*(C276-20))+IF(E276=1,1000000,0))</f>
        <v/>
      </c>
      <c r="G276" s="21">
        <f>IF(AND(D276=3,C276&lt;=5),MAX(0,B276-F276),IF(AND(D276=2,C276&lt;=5,MAX(0,B276-F276)&gt;3000000),1500000+MAX(0,B276-F276)-3000000,MAX(0,B276-F276)/2))</f>
        <v/>
      </c>
      <c r="H276" s="21">
        <f>ROUNDDOWN(G276,-3)</f>
        <v/>
      </c>
      <c r="I276" s="21">
        <f>IF(H276&lt;=0,0,ROUNDDOWN(ROUND((H276*LOOKUP(H276,{0,1950001,3300001,6950001,9000001,18000001,40000001},{0.05,0.1,0.2,0.23,0.33,0.4,0.45})-LOOKUP(H276,{0,1950001,3300001,6950001,9000001,18000001,40000001},{0,97500,427500,636000,1536000,2796000,4796000}))*1.021,3),0))</f>
        <v/>
      </c>
      <c r="J276" s="21">
        <f>ROUNDDOWN(ROUND(H276*0.06,2),-2)</f>
        <v/>
      </c>
      <c r="K276" s="21">
        <f>ROUNDDOWN(ROUND(H276*0.04,2),-2)</f>
        <v/>
      </c>
      <c r="L276" s="21">
        <f>I276+J276+K276</f>
        <v/>
      </c>
      <c r="M276" s="21">
        <f>B276-L276</f>
        <v/>
      </c>
      <c r="N276" s="21">
        <f>ROUNDDOWN(ROUND(B276*0.2042,2),0)</f>
        <v/>
      </c>
    </row>
    <row r="277">
      <c r="A277" t="inlineStr">
        <is>
          <t>1日の差 N+1</t>
        </is>
      </c>
      <c r="B277" s="21">
        <f>'4_1日の差'!$A$4</f>
        <v/>
      </c>
      <c r="C277" s="22" t="n">
        <v>36</v>
      </c>
      <c r="D277" s="22" t="n">
        <v>1</v>
      </c>
      <c r="E277" s="22" t="n">
        <v>0</v>
      </c>
      <c r="F277" s="21">
        <f>(IF(C277&lt;=20,MAX(800000,400000*C277),8000000+700000*(C277-20))+IF(E277=1,1000000,0))</f>
        <v/>
      </c>
      <c r="G277" s="21">
        <f>IF(AND(D277=3,C277&lt;=5),MAX(0,B277-F277),IF(AND(D277=2,C277&lt;=5,MAX(0,B277-F277)&gt;3000000),1500000+MAX(0,B277-F277)-3000000,MAX(0,B277-F277)/2))</f>
        <v/>
      </c>
      <c r="H277" s="21">
        <f>ROUNDDOWN(G277,-3)</f>
        <v/>
      </c>
      <c r="I277" s="21">
        <f>IF(H277&lt;=0,0,ROUNDDOWN(ROUND((H277*LOOKUP(H277,{0,1950001,3300001,6950001,9000001,18000001,40000001},{0.05,0.1,0.2,0.23,0.33,0.4,0.45})-LOOKUP(H277,{0,1950001,3300001,6950001,9000001,18000001,40000001},{0,97500,427500,636000,1536000,2796000,4796000}))*1.021,3),0))</f>
        <v/>
      </c>
      <c r="J277" s="21">
        <f>ROUNDDOWN(ROUND(H277*0.06,2),-2)</f>
        <v/>
      </c>
      <c r="K277" s="21">
        <f>ROUNDDOWN(ROUND(H277*0.04,2),-2)</f>
        <v/>
      </c>
      <c r="L277" s="21">
        <f>I277+J277+K277</f>
        <v/>
      </c>
      <c r="M277" s="21">
        <f>B277-L277</f>
        <v/>
      </c>
      <c r="N277" s="21">
        <f>ROUNDDOWN(ROUND(B277*0.2042,2),0)</f>
        <v/>
      </c>
    </row>
    <row r="278">
      <c r="A278" t="inlineStr">
        <is>
          <t>1日の差 N</t>
        </is>
      </c>
      <c r="B278" s="21">
        <f>'4_1日の差'!$A$4</f>
        <v/>
      </c>
      <c r="C278" s="22" t="n">
        <v>37</v>
      </c>
      <c r="D278" s="22" t="n">
        <v>1</v>
      </c>
      <c r="E278" s="22" t="n">
        <v>0</v>
      </c>
      <c r="F278" s="21">
        <f>(IF(C278&lt;=20,MAX(800000,400000*C278),8000000+700000*(C278-20))+IF(E278=1,1000000,0))</f>
        <v/>
      </c>
      <c r="G278" s="21">
        <f>IF(AND(D278=3,C278&lt;=5),MAX(0,B278-F278),IF(AND(D278=2,C278&lt;=5,MAX(0,B278-F278)&gt;3000000),1500000+MAX(0,B278-F278)-3000000,MAX(0,B278-F278)/2))</f>
        <v/>
      </c>
      <c r="H278" s="21">
        <f>ROUNDDOWN(G278,-3)</f>
        <v/>
      </c>
      <c r="I278" s="21">
        <f>IF(H278&lt;=0,0,ROUNDDOWN(ROUND((H278*LOOKUP(H278,{0,1950001,3300001,6950001,9000001,18000001,40000001},{0.05,0.1,0.2,0.23,0.33,0.4,0.45})-LOOKUP(H278,{0,1950001,3300001,6950001,9000001,18000001,40000001},{0,97500,427500,636000,1536000,2796000,4796000}))*1.021,3),0))</f>
        <v/>
      </c>
      <c r="J278" s="21">
        <f>ROUNDDOWN(ROUND(H278*0.06,2),-2)</f>
        <v/>
      </c>
      <c r="K278" s="21">
        <f>ROUNDDOWN(ROUND(H278*0.04,2),-2)</f>
        <v/>
      </c>
      <c r="L278" s="21">
        <f>I278+J278+K278</f>
        <v/>
      </c>
      <c r="M278" s="21">
        <f>B278-L278</f>
        <v/>
      </c>
      <c r="N278" s="21">
        <f>ROUNDDOWN(ROUND(B278*0.2042,2),0)</f>
        <v/>
      </c>
    </row>
    <row r="279">
      <c r="A279" t="inlineStr">
        <is>
          <t>1日の差 N+1</t>
        </is>
      </c>
      <c r="B279" s="21">
        <f>'4_1日の差'!$A$4</f>
        <v/>
      </c>
      <c r="C279" s="22" t="n">
        <v>38</v>
      </c>
      <c r="D279" s="22" t="n">
        <v>1</v>
      </c>
      <c r="E279" s="22" t="n">
        <v>0</v>
      </c>
      <c r="F279" s="21">
        <f>(IF(C279&lt;=20,MAX(800000,400000*C279),8000000+700000*(C279-20))+IF(E279=1,1000000,0))</f>
        <v/>
      </c>
      <c r="G279" s="21">
        <f>IF(AND(D279=3,C279&lt;=5),MAX(0,B279-F279),IF(AND(D279=2,C279&lt;=5,MAX(0,B279-F279)&gt;3000000),1500000+MAX(0,B279-F279)-3000000,MAX(0,B279-F279)/2))</f>
        <v/>
      </c>
      <c r="H279" s="21">
        <f>ROUNDDOWN(G279,-3)</f>
        <v/>
      </c>
      <c r="I279" s="21">
        <f>IF(H279&lt;=0,0,ROUNDDOWN(ROUND((H279*LOOKUP(H279,{0,1950001,3300001,6950001,9000001,18000001,40000001},{0.05,0.1,0.2,0.23,0.33,0.4,0.45})-LOOKUP(H279,{0,1950001,3300001,6950001,9000001,18000001,40000001},{0,97500,427500,636000,1536000,2796000,4796000}))*1.021,3),0))</f>
        <v/>
      </c>
      <c r="J279" s="21">
        <f>ROUNDDOWN(ROUND(H279*0.06,2),-2)</f>
        <v/>
      </c>
      <c r="K279" s="21">
        <f>ROUNDDOWN(ROUND(H279*0.04,2),-2)</f>
        <v/>
      </c>
      <c r="L279" s="21">
        <f>I279+J279+K279</f>
        <v/>
      </c>
      <c r="M279" s="21">
        <f>B279-L279</f>
        <v/>
      </c>
      <c r="N279" s="21">
        <f>ROUNDDOWN(ROUND(B279*0.2042,2),0)</f>
        <v/>
      </c>
    </row>
    <row r="280">
      <c r="A280" t="inlineStr">
        <is>
          <t>1日の差 N</t>
        </is>
      </c>
      <c r="B280" s="21">
        <f>'4_1日の差'!$A$5</f>
        <v/>
      </c>
      <c r="C280" s="22" t="n">
        <v>5</v>
      </c>
      <c r="D280" s="22" t="n">
        <v>2</v>
      </c>
      <c r="E280" s="22" t="n">
        <v>0</v>
      </c>
      <c r="F280" s="21">
        <f>(IF(C280&lt;=20,MAX(800000,400000*C280),8000000+700000*(C280-20))+IF(E280=1,1000000,0))</f>
        <v/>
      </c>
      <c r="G280" s="21">
        <f>IF(AND(D280=3,C280&lt;=5),MAX(0,B280-F280),IF(AND(D280=2,C280&lt;=5,MAX(0,B280-F280)&gt;3000000),1500000+MAX(0,B280-F280)-3000000,MAX(0,B280-F280)/2))</f>
        <v/>
      </c>
      <c r="H280" s="21">
        <f>ROUNDDOWN(G280,-3)</f>
        <v/>
      </c>
      <c r="I280" s="21">
        <f>IF(H280&lt;=0,0,ROUNDDOWN(ROUND((H280*LOOKUP(H280,{0,1950001,3300001,6950001,9000001,18000001,40000001},{0.05,0.1,0.2,0.23,0.33,0.4,0.45})-LOOKUP(H280,{0,1950001,3300001,6950001,9000001,18000001,40000001},{0,97500,427500,636000,1536000,2796000,4796000}))*1.021,3),0))</f>
        <v/>
      </c>
      <c r="J280" s="21">
        <f>ROUNDDOWN(ROUND(H280*0.06,2),-2)</f>
        <v/>
      </c>
      <c r="K280" s="21">
        <f>ROUNDDOWN(ROUND(H280*0.04,2),-2)</f>
        <v/>
      </c>
      <c r="L280" s="21">
        <f>I280+J280+K280</f>
        <v/>
      </c>
      <c r="M280" s="21">
        <f>B280-L280</f>
        <v/>
      </c>
      <c r="N280" s="21">
        <f>ROUNDDOWN(ROUND(B280*0.2042,2),0)</f>
        <v/>
      </c>
    </row>
    <row r="281">
      <c r="A281" t="inlineStr">
        <is>
          <t>1日の差 N+1</t>
        </is>
      </c>
      <c r="B281" s="21">
        <f>'4_1日の差'!$A$5</f>
        <v/>
      </c>
      <c r="C281" s="22" t="n">
        <v>6</v>
      </c>
      <c r="D281" s="22" t="n">
        <v>1</v>
      </c>
      <c r="E281" s="22" t="n">
        <v>0</v>
      </c>
      <c r="F281" s="21">
        <f>(IF(C281&lt;=20,MAX(800000,400000*C281),8000000+700000*(C281-20))+IF(E281=1,1000000,0))</f>
        <v/>
      </c>
      <c r="G281" s="21">
        <f>IF(AND(D281=3,C281&lt;=5),MAX(0,B281-F281),IF(AND(D281=2,C281&lt;=5,MAX(0,B281-F281)&gt;3000000),1500000+MAX(0,B281-F281)-3000000,MAX(0,B281-F281)/2))</f>
        <v/>
      </c>
      <c r="H281" s="21">
        <f>ROUNDDOWN(G281,-3)</f>
        <v/>
      </c>
      <c r="I281" s="21">
        <f>IF(H281&lt;=0,0,ROUNDDOWN(ROUND((H281*LOOKUP(H281,{0,1950001,3300001,6950001,9000001,18000001,40000001},{0.05,0.1,0.2,0.23,0.33,0.4,0.45})-LOOKUP(H281,{0,1950001,3300001,6950001,9000001,18000001,40000001},{0,97500,427500,636000,1536000,2796000,4796000}))*1.021,3),0))</f>
        <v/>
      </c>
      <c r="J281" s="21">
        <f>ROUNDDOWN(ROUND(H281*0.06,2),-2)</f>
        <v/>
      </c>
      <c r="K281" s="21">
        <f>ROUNDDOWN(ROUND(H281*0.04,2),-2)</f>
        <v/>
      </c>
      <c r="L281" s="21">
        <f>I281+J281+K281</f>
        <v/>
      </c>
      <c r="M281" s="21">
        <f>B281-L281</f>
        <v/>
      </c>
      <c r="N281" s="21">
        <f>ROUNDDOWN(ROUND(B281*0.2042,2),0)</f>
        <v/>
      </c>
    </row>
    <row r="282">
      <c r="A282" t="inlineStr">
        <is>
          <t>1日の差 N</t>
        </is>
      </c>
      <c r="B282" s="21">
        <f>'4_1日の差'!$A$5</f>
        <v/>
      </c>
      <c r="C282" s="22" t="n">
        <v>10</v>
      </c>
      <c r="D282" s="22" t="n">
        <v>1</v>
      </c>
      <c r="E282" s="22" t="n">
        <v>0</v>
      </c>
      <c r="F282" s="21">
        <f>(IF(C282&lt;=20,MAX(800000,400000*C282),8000000+700000*(C282-20))+IF(E282=1,1000000,0))</f>
        <v/>
      </c>
      <c r="G282" s="21">
        <f>IF(AND(D282=3,C282&lt;=5),MAX(0,B282-F282),IF(AND(D282=2,C282&lt;=5,MAX(0,B282-F282)&gt;3000000),1500000+MAX(0,B282-F282)-3000000,MAX(0,B282-F282)/2))</f>
        <v/>
      </c>
      <c r="H282" s="21">
        <f>ROUNDDOWN(G282,-3)</f>
        <v/>
      </c>
      <c r="I282" s="21">
        <f>IF(H282&lt;=0,0,ROUNDDOWN(ROUND((H282*LOOKUP(H282,{0,1950001,3300001,6950001,9000001,18000001,40000001},{0.05,0.1,0.2,0.23,0.33,0.4,0.45})-LOOKUP(H282,{0,1950001,3300001,6950001,9000001,18000001,40000001},{0,97500,427500,636000,1536000,2796000,4796000}))*1.021,3),0))</f>
        <v/>
      </c>
      <c r="J282" s="21">
        <f>ROUNDDOWN(ROUND(H282*0.06,2),-2)</f>
        <v/>
      </c>
      <c r="K282" s="21">
        <f>ROUNDDOWN(ROUND(H282*0.04,2),-2)</f>
        <v/>
      </c>
      <c r="L282" s="21">
        <f>I282+J282+K282</f>
        <v/>
      </c>
      <c r="M282" s="21">
        <f>B282-L282</f>
        <v/>
      </c>
      <c r="N282" s="21">
        <f>ROUNDDOWN(ROUND(B282*0.2042,2),0)</f>
        <v/>
      </c>
    </row>
    <row r="283">
      <c r="A283" t="inlineStr">
        <is>
          <t>1日の差 N+1</t>
        </is>
      </c>
      <c r="B283" s="21">
        <f>'4_1日の差'!$A$5</f>
        <v/>
      </c>
      <c r="C283" s="22" t="n">
        <v>11</v>
      </c>
      <c r="D283" s="22" t="n">
        <v>1</v>
      </c>
      <c r="E283" s="22" t="n">
        <v>0</v>
      </c>
      <c r="F283" s="21">
        <f>(IF(C283&lt;=20,MAX(800000,400000*C283),8000000+700000*(C283-20))+IF(E283=1,1000000,0))</f>
        <v/>
      </c>
      <c r="G283" s="21">
        <f>IF(AND(D283=3,C283&lt;=5),MAX(0,B283-F283),IF(AND(D283=2,C283&lt;=5,MAX(0,B283-F283)&gt;3000000),1500000+MAX(0,B283-F283)-3000000,MAX(0,B283-F283)/2))</f>
        <v/>
      </c>
      <c r="H283" s="21">
        <f>ROUNDDOWN(G283,-3)</f>
        <v/>
      </c>
      <c r="I283" s="21">
        <f>IF(H283&lt;=0,0,ROUNDDOWN(ROUND((H283*LOOKUP(H283,{0,1950001,3300001,6950001,9000001,18000001,40000001},{0.05,0.1,0.2,0.23,0.33,0.4,0.45})-LOOKUP(H283,{0,1950001,3300001,6950001,9000001,18000001,40000001},{0,97500,427500,636000,1536000,2796000,4796000}))*1.021,3),0))</f>
        <v/>
      </c>
      <c r="J283" s="21">
        <f>ROUNDDOWN(ROUND(H283*0.06,2),-2)</f>
        <v/>
      </c>
      <c r="K283" s="21">
        <f>ROUNDDOWN(ROUND(H283*0.04,2),-2)</f>
        <v/>
      </c>
      <c r="L283" s="21">
        <f>I283+J283+K283</f>
        <v/>
      </c>
      <c r="M283" s="21">
        <f>B283-L283</f>
        <v/>
      </c>
      <c r="N283" s="21">
        <f>ROUNDDOWN(ROUND(B283*0.2042,2),0)</f>
        <v/>
      </c>
    </row>
    <row r="284">
      <c r="A284" t="inlineStr">
        <is>
          <t>1日の差 N</t>
        </is>
      </c>
      <c r="B284" s="21">
        <f>'4_1日の差'!$A$5</f>
        <v/>
      </c>
      <c r="C284" s="22" t="n">
        <v>15</v>
      </c>
      <c r="D284" s="22" t="n">
        <v>1</v>
      </c>
      <c r="E284" s="22" t="n">
        <v>0</v>
      </c>
      <c r="F284" s="21">
        <f>(IF(C284&lt;=20,MAX(800000,400000*C284),8000000+700000*(C284-20))+IF(E284=1,1000000,0))</f>
        <v/>
      </c>
      <c r="G284" s="21">
        <f>IF(AND(D284=3,C284&lt;=5),MAX(0,B284-F284),IF(AND(D284=2,C284&lt;=5,MAX(0,B284-F284)&gt;3000000),1500000+MAX(0,B284-F284)-3000000,MAX(0,B284-F284)/2))</f>
        <v/>
      </c>
      <c r="H284" s="21">
        <f>ROUNDDOWN(G284,-3)</f>
        <v/>
      </c>
      <c r="I284" s="21">
        <f>IF(H284&lt;=0,0,ROUNDDOWN(ROUND((H284*LOOKUP(H284,{0,1950001,3300001,6950001,9000001,18000001,40000001},{0.05,0.1,0.2,0.23,0.33,0.4,0.45})-LOOKUP(H284,{0,1950001,3300001,6950001,9000001,18000001,40000001},{0,97500,427500,636000,1536000,2796000,4796000}))*1.021,3),0))</f>
        <v/>
      </c>
      <c r="J284" s="21">
        <f>ROUNDDOWN(ROUND(H284*0.06,2),-2)</f>
        <v/>
      </c>
      <c r="K284" s="21">
        <f>ROUNDDOWN(ROUND(H284*0.04,2),-2)</f>
        <v/>
      </c>
      <c r="L284" s="21">
        <f>I284+J284+K284</f>
        <v/>
      </c>
      <c r="M284" s="21">
        <f>B284-L284</f>
        <v/>
      </c>
      <c r="N284" s="21">
        <f>ROUNDDOWN(ROUND(B284*0.2042,2),0)</f>
        <v/>
      </c>
    </row>
    <row r="285">
      <c r="A285" t="inlineStr">
        <is>
          <t>1日の差 N+1</t>
        </is>
      </c>
      <c r="B285" s="21">
        <f>'4_1日の差'!$A$5</f>
        <v/>
      </c>
      <c r="C285" s="22" t="n">
        <v>16</v>
      </c>
      <c r="D285" s="22" t="n">
        <v>1</v>
      </c>
      <c r="E285" s="22" t="n">
        <v>0</v>
      </c>
      <c r="F285" s="21">
        <f>(IF(C285&lt;=20,MAX(800000,400000*C285),8000000+700000*(C285-20))+IF(E285=1,1000000,0))</f>
        <v/>
      </c>
      <c r="G285" s="21">
        <f>IF(AND(D285=3,C285&lt;=5),MAX(0,B285-F285),IF(AND(D285=2,C285&lt;=5,MAX(0,B285-F285)&gt;3000000),1500000+MAX(0,B285-F285)-3000000,MAX(0,B285-F285)/2))</f>
        <v/>
      </c>
      <c r="H285" s="21">
        <f>ROUNDDOWN(G285,-3)</f>
        <v/>
      </c>
      <c r="I285" s="21">
        <f>IF(H285&lt;=0,0,ROUNDDOWN(ROUND((H285*LOOKUP(H285,{0,1950001,3300001,6950001,9000001,18000001,40000001},{0.05,0.1,0.2,0.23,0.33,0.4,0.45})-LOOKUP(H285,{0,1950001,3300001,6950001,9000001,18000001,40000001},{0,97500,427500,636000,1536000,2796000,4796000}))*1.021,3),0))</f>
        <v/>
      </c>
      <c r="J285" s="21">
        <f>ROUNDDOWN(ROUND(H285*0.06,2),-2)</f>
        <v/>
      </c>
      <c r="K285" s="21">
        <f>ROUNDDOWN(ROUND(H285*0.04,2),-2)</f>
        <v/>
      </c>
      <c r="L285" s="21">
        <f>I285+J285+K285</f>
        <v/>
      </c>
      <c r="M285" s="21">
        <f>B285-L285</f>
        <v/>
      </c>
      <c r="N285" s="21">
        <f>ROUNDDOWN(ROUND(B285*0.2042,2),0)</f>
        <v/>
      </c>
    </row>
    <row r="286">
      <c r="A286" t="inlineStr">
        <is>
          <t>1日の差 N</t>
        </is>
      </c>
      <c r="B286" s="21">
        <f>'4_1日の差'!$A$5</f>
        <v/>
      </c>
      <c r="C286" s="22" t="n">
        <v>19</v>
      </c>
      <c r="D286" s="22" t="n">
        <v>1</v>
      </c>
      <c r="E286" s="22" t="n">
        <v>0</v>
      </c>
      <c r="F286" s="21">
        <f>(IF(C286&lt;=20,MAX(800000,400000*C286),8000000+700000*(C286-20))+IF(E286=1,1000000,0))</f>
        <v/>
      </c>
      <c r="G286" s="21">
        <f>IF(AND(D286=3,C286&lt;=5),MAX(0,B286-F286),IF(AND(D286=2,C286&lt;=5,MAX(0,B286-F286)&gt;3000000),1500000+MAX(0,B286-F286)-3000000,MAX(0,B286-F286)/2))</f>
        <v/>
      </c>
      <c r="H286" s="21">
        <f>ROUNDDOWN(G286,-3)</f>
        <v/>
      </c>
      <c r="I286" s="21">
        <f>IF(H286&lt;=0,0,ROUNDDOWN(ROUND((H286*LOOKUP(H286,{0,1950001,3300001,6950001,9000001,18000001,40000001},{0.05,0.1,0.2,0.23,0.33,0.4,0.45})-LOOKUP(H286,{0,1950001,3300001,6950001,9000001,18000001,40000001},{0,97500,427500,636000,1536000,2796000,4796000}))*1.021,3),0))</f>
        <v/>
      </c>
      <c r="J286" s="21">
        <f>ROUNDDOWN(ROUND(H286*0.06,2),-2)</f>
        <v/>
      </c>
      <c r="K286" s="21">
        <f>ROUNDDOWN(ROUND(H286*0.04,2),-2)</f>
        <v/>
      </c>
      <c r="L286" s="21">
        <f>I286+J286+K286</f>
        <v/>
      </c>
      <c r="M286" s="21">
        <f>B286-L286</f>
        <v/>
      </c>
      <c r="N286" s="21">
        <f>ROUNDDOWN(ROUND(B286*0.2042,2),0)</f>
        <v/>
      </c>
    </row>
    <row r="287">
      <c r="A287" t="inlineStr">
        <is>
          <t>1日の差 N+1</t>
        </is>
      </c>
      <c r="B287" s="21">
        <f>'4_1日の差'!$A$5</f>
        <v/>
      </c>
      <c r="C287" s="22" t="n">
        <v>20</v>
      </c>
      <c r="D287" s="22" t="n">
        <v>1</v>
      </c>
      <c r="E287" s="22" t="n">
        <v>0</v>
      </c>
      <c r="F287" s="21">
        <f>(IF(C287&lt;=20,MAX(800000,400000*C287),8000000+700000*(C287-20))+IF(E287=1,1000000,0))</f>
        <v/>
      </c>
      <c r="G287" s="21">
        <f>IF(AND(D287=3,C287&lt;=5),MAX(0,B287-F287),IF(AND(D287=2,C287&lt;=5,MAX(0,B287-F287)&gt;3000000),1500000+MAX(0,B287-F287)-3000000,MAX(0,B287-F287)/2))</f>
        <v/>
      </c>
      <c r="H287" s="21">
        <f>ROUNDDOWN(G287,-3)</f>
        <v/>
      </c>
      <c r="I287" s="21">
        <f>IF(H287&lt;=0,0,ROUNDDOWN(ROUND((H287*LOOKUP(H287,{0,1950001,3300001,6950001,9000001,18000001,40000001},{0.05,0.1,0.2,0.23,0.33,0.4,0.45})-LOOKUP(H287,{0,1950001,3300001,6950001,9000001,18000001,40000001},{0,97500,427500,636000,1536000,2796000,4796000}))*1.021,3),0))</f>
        <v/>
      </c>
      <c r="J287" s="21">
        <f>ROUNDDOWN(ROUND(H287*0.06,2),-2)</f>
        <v/>
      </c>
      <c r="K287" s="21">
        <f>ROUNDDOWN(ROUND(H287*0.04,2),-2)</f>
        <v/>
      </c>
      <c r="L287" s="21">
        <f>I287+J287+K287</f>
        <v/>
      </c>
      <c r="M287" s="21">
        <f>B287-L287</f>
        <v/>
      </c>
      <c r="N287" s="21">
        <f>ROUNDDOWN(ROUND(B287*0.2042,2),0)</f>
        <v/>
      </c>
    </row>
    <row r="288">
      <c r="A288" t="inlineStr">
        <is>
          <t>1日の差 N</t>
        </is>
      </c>
      <c r="B288" s="21">
        <f>'4_1日の差'!$A$5</f>
        <v/>
      </c>
      <c r="C288" s="22" t="n">
        <v>20</v>
      </c>
      <c r="D288" s="22" t="n">
        <v>1</v>
      </c>
      <c r="E288" s="22" t="n">
        <v>0</v>
      </c>
      <c r="F288" s="21">
        <f>(IF(C288&lt;=20,MAX(800000,400000*C288),8000000+700000*(C288-20))+IF(E288=1,1000000,0))</f>
        <v/>
      </c>
      <c r="G288" s="21">
        <f>IF(AND(D288=3,C288&lt;=5),MAX(0,B288-F288),IF(AND(D288=2,C288&lt;=5,MAX(0,B288-F288)&gt;3000000),1500000+MAX(0,B288-F288)-3000000,MAX(0,B288-F288)/2))</f>
        <v/>
      </c>
      <c r="H288" s="21">
        <f>ROUNDDOWN(G288,-3)</f>
        <v/>
      </c>
      <c r="I288" s="21">
        <f>IF(H288&lt;=0,0,ROUNDDOWN(ROUND((H288*LOOKUP(H288,{0,1950001,3300001,6950001,9000001,18000001,40000001},{0.05,0.1,0.2,0.23,0.33,0.4,0.45})-LOOKUP(H288,{0,1950001,3300001,6950001,9000001,18000001,40000001},{0,97500,427500,636000,1536000,2796000,4796000}))*1.021,3),0))</f>
        <v/>
      </c>
      <c r="J288" s="21">
        <f>ROUNDDOWN(ROUND(H288*0.06,2),-2)</f>
        <v/>
      </c>
      <c r="K288" s="21">
        <f>ROUNDDOWN(ROUND(H288*0.04,2),-2)</f>
        <v/>
      </c>
      <c r="L288" s="21">
        <f>I288+J288+K288</f>
        <v/>
      </c>
      <c r="M288" s="21">
        <f>B288-L288</f>
        <v/>
      </c>
      <c r="N288" s="21">
        <f>ROUNDDOWN(ROUND(B288*0.2042,2),0)</f>
        <v/>
      </c>
    </row>
    <row r="289">
      <c r="A289" t="inlineStr">
        <is>
          <t>1日の差 N+1</t>
        </is>
      </c>
      <c r="B289" s="21">
        <f>'4_1日の差'!$A$5</f>
        <v/>
      </c>
      <c r="C289" s="22" t="n">
        <v>21</v>
      </c>
      <c r="D289" s="22" t="n">
        <v>1</v>
      </c>
      <c r="E289" s="22" t="n">
        <v>0</v>
      </c>
      <c r="F289" s="21">
        <f>(IF(C289&lt;=20,MAX(800000,400000*C289),8000000+700000*(C289-20))+IF(E289=1,1000000,0))</f>
        <v/>
      </c>
      <c r="G289" s="21">
        <f>IF(AND(D289=3,C289&lt;=5),MAX(0,B289-F289),IF(AND(D289=2,C289&lt;=5,MAX(0,B289-F289)&gt;3000000),1500000+MAX(0,B289-F289)-3000000,MAX(0,B289-F289)/2))</f>
        <v/>
      </c>
      <c r="H289" s="21">
        <f>ROUNDDOWN(G289,-3)</f>
        <v/>
      </c>
      <c r="I289" s="21">
        <f>IF(H289&lt;=0,0,ROUNDDOWN(ROUND((H289*LOOKUP(H289,{0,1950001,3300001,6950001,9000001,18000001,40000001},{0.05,0.1,0.2,0.23,0.33,0.4,0.45})-LOOKUP(H289,{0,1950001,3300001,6950001,9000001,18000001,40000001},{0,97500,427500,636000,1536000,2796000,4796000}))*1.021,3),0))</f>
        <v/>
      </c>
      <c r="J289" s="21">
        <f>ROUNDDOWN(ROUND(H289*0.06,2),-2)</f>
        <v/>
      </c>
      <c r="K289" s="21">
        <f>ROUNDDOWN(ROUND(H289*0.04,2),-2)</f>
        <v/>
      </c>
      <c r="L289" s="21">
        <f>I289+J289+K289</f>
        <v/>
      </c>
      <c r="M289" s="21">
        <f>B289-L289</f>
        <v/>
      </c>
      <c r="N289" s="21">
        <f>ROUNDDOWN(ROUND(B289*0.2042,2),0)</f>
        <v/>
      </c>
    </row>
    <row r="290">
      <c r="A290" t="inlineStr">
        <is>
          <t>1日の差 N</t>
        </is>
      </c>
      <c r="B290" s="21">
        <f>'4_1日の差'!$A$5</f>
        <v/>
      </c>
      <c r="C290" s="22" t="n">
        <v>25</v>
      </c>
      <c r="D290" s="22" t="n">
        <v>1</v>
      </c>
      <c r="E290" s="22" t="n">
        <v>0</v>
      </c>
      <c r="F290" s="21">
        <f>(IF(C290&lt;=20,MAX(800000,400000*C290),8000000+700000*(C290-20))+IF(E290=1,1000000,0))</f>
        <v/>
      </c>
      <c r="G290" s="21">
        <f>IF(AND(D290=3,C290&lt;=5),MAX(0,B290-F290),IF(AND(D290=2,C290&lt;=5,MAX(0,B290-F290)&gt;3000000),1500000+MAX(0,B290-F290)-3000000,MAX(0,B290-F290)/2))</f>
        <v/>
      </c>
      <c r="H290" s="21">
        <f>ROUNDDOWN(G290,-3)</f>
        <v/>
      </c>
      <c r="I290" s="21">
        <f>IF(H290&lt;=0,0,ROUNDDOWN(ROUND((H290*LOOKUP(H290,{0,1950001,3300001,6950001,9000001,18000001,40000001},{0.05,0.1,0.2,0.23,0.33,0.4,0.45})-LOOKUP(H290,{0,1950001,3300001,6950001,9000001,18000001,40000001},{0,97500,427500,636000,1536000,2796000,4796000}))*1.021,3),0))</f>
        <v/>
      </c>
      <c r="J290" s="21">
        <f>ROUNDDOWN(ROUND(H290*0.06,2),-2)</f>
        <v/>
      </c>
      <c r="K290" s="21">
        <f>ROUNDDOWN(ROUND(H290*0.04,2),-2)</f>
        <v/>
      </c>
      <c r="L290" s="21">
        <f>I290+J290+K290</f>
        <v/>
      </c>
      <c r="M290" s="21">
        <f>B290-L290</f>
        <v/>
      </c>
      <c r="N290" s="21">
        <f>ROUNDDOWN(ROUND(B290*0.2042,2),0)</f>
        <v/>
      </c>
    </row>
    <row r="291">
      <c r="A291" t="inlineStr">
        <is>
          <t>1日の差 N+1</t>
        </is>
      </c>
      <c r="B291" s="21">
        <f>'4_1日の差'!$A$5</f>
        <v/>
      </c>
      <c r="C291" s="22" t="n">
        <v>26</v>
      </c>
      <c r="D291" s="22" t="n">
        <v>1</v>
      </c>
      <c r="E291" s="22" t="n">
        <v>0</v>
      </c>
      <c r="F291" s="21">
        <f>(IF(C291&lt;=20,MAX(800000,400000*C291),8000000+700000*(C291-20))+IF(E291=1,1000000,0))</f>
        <v/>
      </c>
      <c r="G291" s="21">
        <f>IF(AND(D291=3,C291&lt;=5),MAX(0,B291-F291),IF(AND(D291=2,C291&lt;=5,MAX(0,B291-F291)&gt;3000000),1500000+MAX(0,B291-F291)-3000000,MAX(0,B291-F291)/2))</f>
        <v/>
      </c>
      <c r="H291" s="21">
        <f>ROUNDDOWN(G291,-3)</f>
        <v/>
      </c>
      <c r="I291" s="21">
        <f>IF(H291&lt;=0,0,ROUNDDOWN(ROUND((H291*LOOKUP(H291,{0,1950001,3300001,6950001,9000001,18000001,40000001},{0.05,0.1,0.2,0.23,0.33,0.4,0.45})-LOOKUP(H291,{0,1950001,3300001,6950001,9000001,18000001,40000001},{0,97500,427500,636000,1536000,2796000,4796000}))*1.021,3),0))</f>
        <v/>
      </c>
      <c r="J291" s="21">
        <f>ROUNDDOWN(ROUND(H291*0.06,2),-2)</f>
        <v/>
      </c>
      <c r="K291" s="21">
        <f>ROUNDDOWN(ROUND(H291*0.04,2),-2)</f>
        <v/>
      </c>
      <c r="L291" s="21">
        <f>I291+J291+K291</f>
        <v/>
      </c>
      <c r="M291" s="21">
        <f>B291-L291</f>
        <v/>
      </c>
      <c r="N291" s="21">
        <f>ROUNDDOWN(ROUND(B291*0.2042,2),0)</f>
        <v/>
      </c>
    </row>
    <row r="292">
      <c r="A292" t="inlineStr">
        <is>
          <t>1日の差 N</t>
        </is>
      </c>
      <c r="B292" s="21">
        <f>'4_1日の差'!$A$5</f>
        <v/>
      </c>
      <c r="C292" s="22" t="n">
        <v>30</v>
      </c>
      <c r="D292" s="22" t="n">
        <v>1</v>
      </c>
      <c r="E292" s="22" t="n">
        <v>0</v>
      </c>
      <c r="F292" s="21">
        <f>(IF(C292&lt;=20,MAX(800000,400000*C292),8000000+700000*(C292-20))+IF(E292=1,1000000,0))</f>
        <v/>
      </c>
      <c r="G292" s="21">
        <f>IF(AND(D292=3,C292&lt;=5),MAX(0,B292-F292),IF(AND(D292=2,C292&lt;=5,MAX(0,B292-F292)&gt;3000000),1500000+MAX(0,B292-F292)-3000000,MAX(0,B292-F292)/2))</f>
        <v/>
      </c>
      <c r="H292" s="21">
        <f>ROUNDDOWN(G292,-3)</f>
        <v/>
      </c>
      <c r="I292" s="21">
        <f>IF(H292&lt;=0,0,ROUNDDOWN(ROUND((H292*LOOKUP(H292,{0,1950001,3300001,6950001,9000001,18000001,40000001},{0.05,0.1,0.2,0.23,0.33,0.4,0.45})-LOOKUP(H292,{0,1950001,3300001,6950001,9000001,18000001,40000001},{0,97500,427500,636000,1536000,2796000,4796000}))*1.021,3),0))</f>
        <v/>
      </c>
      <c r="J292" s="21">
        <f>ROUNDDOWN(ROUND(H292*0.06,2),-2)</f>
        <v/>
      </c>
      <c r="K292" s="21">
        <f>ROUNDDOWN(ROUND(H292*0.04,2),-2)</f>
        <v/>
      </c>
      <c r="L292" s="21">
        <f>I292+J292+K292</f>
        <v/>
      </c>
      <c r="M292" s="21">
        <f>B292-L292</f>
        <v/>
      </c>
      <c r="N292" s="21">
        <f>ROUNDDOWN(ROUND(B292*0.2042,2),0)</f>
        <v/>
      </c>
    </row>
    <row r="293">
      <c r="A293" t="inlineStr">
        <is>
          <t>1日の差 N+1</t>
        </is>
      </c>
      <c r="B293" s="21">
        <f>'4_1日の差'!$A$5</f>
        <v/>
      </c>
      <c r="C293" s="22" t="n">
        <v>31</v>
      </c>
      <c r="D293" s="22" t="n">
        <v>1</v>
      </c>
      <c r="E293" s="22" t="n">
        <v>0</v>
      </c>
      <c r="F293" s="21">
        <f>(IF(C293&lt;=20,MAX(800000,400000*C293),8000000+700000*(C293-20))+IF(E293=1,1000000,0))</f>
        <v/>
      </c>
      <c r="G293" s="21">
        <f>IF(AND(D293=3,C293&lt;=5),MAX(0,B293-F293),IF(AND(D293=2,C293&lt;=5,MAX(0,B293-F293)&gt;3000000),1500000+MAX(0,B293-F293)-3000000,MAX(0,B293-F293)/2))</f>
        <v/>
      </c>
      <c r="H293" s="21">
        <f>ROUNDDOWN(G293,-3)</f>
        <v/>
      </c>
      <c r="I293" s="21">
        <f>IF(H293&lt;=0,0,ROUNDDOWN(ROUND((H293*LOOKUP(H293,{0,1950001,3300001,6950001,9000001,18000001,40000001},{0.05,0.1,0.2,0.23,0.33,0.4,0.45})-LOOKUP(H293,{0,1950001,3300001,6950001,9000001,18000001,40000001},{0,97500,427500,636000,1536000,2796000,4796000}))*1.021,3),0))</f>
        <v/>
      </c>
      <c r="J293" s="21">
        <f>ROUNDDOWN(ROUND(H293*0.06,2),-2)</f>
        <v/>
      </c>
      <c r="K293" s="21">
        <f>ROUNDDOWN(ROUND(H293*0.04,2),-2)</f>
        <v/>
      </c>
      <c r="L293" s="21">
        <f>I293+J293+K293</f>
        <v/>
      </c>
      <c r="M293" s="21">
        <f>B293-L293</f>
        <v/>
      </c>
      <c r="N293" s="21">
        <f>ROUNDDOWN(ROUND(B293*0.2042,2),0)</f>
        <v/>
      </c>
    </row>
    <row r="294">
      <c r="A294" t="inlineStr">
        <is>
          <t>1日の差 N</t>
        </is>
      </c>
      <c r="B294" s="21">
        <f>'4_1日の差'!$A$5</f>
        <v/>
      </c>
      <c r="C294" s="22" t="n">
        <v>35</v>
      </c>
      <c r="D294" s="22" t="n">
        <v>1</v>
      </c>
      <c r="E294" s="22" t="n">
        <v>0</v>
      </c>
      <c r="F294" s="21">
        <f>(IF(C294&lt;=20,MAX(800000,400000*C294),8000000+700000*(C294-20))+IF(E294=1,1000000,0))</f>
        <v/>
      </c>
      <c r="G294" s="21">
        <f>IF(AND(D294=3,C294&lt;=5),MAX(0,B294-F294),IF(AND(D294=2,C294&lt;=5,MAX(0,B294-F294)&gt;3000000),1500000+MAX(0,B294-F294)-3000000,MAX(0,B294-F294)/2))</f>
        <v/>
      </c>
      <c r="H294" s="21">
        <f>ROUNDDOWN(G294,-3)</f>
        <v/>
      </c>
      <c r="I294" s="21">
        <f>IF(H294&lt;=0,0,ROUNDDOWN(ROUND((H294*LOOKUP(H294,{0,1950001,3300001,6950001,9000001,18000001,40000001},{0.05,0.1,0.2,0.23,0.33,0.4,0.45})-LOOKUP(H294,{0,1950001,3300001,6950001,9000001,18000001,40000001},{0,97500,427500,636000,1536000,2796000,4796000}))*1.021,3),0))</f>
        <v/>
      </c>
      <c r="J294" s="21">
        <f>ROUNDDOWN(ROUND(H294*0.06,2),-2)</f>
        <v/>
      </c>
      <c r="K294" s="21">
        <f>ROUNDDOWN(ROUND(H294*0.04,2),-2)</f>
        <v/>
      </c>
      <c r="L294" s="21">
        <f>I294+J294+K294</f>
        <v/>
      </c>
      <c r="M294" s="21">
        <f>B294-L294</f>
        <v/>
      </c>
      <c r="N294" s="21">
        <f>ROUNDDOWN(ROUND(B294*0.2042,2),0)</f>
        <v/>
      </c>
    </row>
    <row r="295">
      <c r="A295" t="inlineStr">
        <is>
          <t>1日の差 N+1</t>
        </is>
      </c>
      <c r="B295" s="21">
        <f>'4_1日の差'!$A$5</f>
        <v/>
      </c>
      <c r="C295" s="22" t="n">
        <v>36</v>
      </c>
      <c r="D295" s="22" t="n">
        <v>1</v>
      </c>
      <c r="E295" s="22" t="n">
        <v>0</v>
      </c>
      <c r="F295" s="21">
        <f>(IF(C295&lt;=20,MAX(800000,400000*C295),8000000+700000*(C295-20))+IF(E295=1,1000000,0))</f>
        <v/>
      </c>
      <c r="G295" s="21">
        <f>IF(AND(D295=3,C295&lt;=5),MAX(0,B295-F295),IF(AND(D295=2,C295&lt;=5,MAX(0,B295-F295)&gt;3000000),1500000+MAX(0,B295-F295)-3000000,MAX(0,B295-F295)/2))</f>
        <v/>
      </c>
      <c r="H295" s="21">
        <f>ROUNDDOWN(G295,-3)</f>
        <v/>
      </c>
      <c r="I295" s="21">
        <f>IF(H295&lt;=0,0,ROUNDDOWN(ROUND((H295*LOOKUP(H295,{0,1950001,3300001,6950001,9000001,18000001,40000001},{0.05,0.1,0.2,0.23,0.33,0.4,0.45})-LOOKUP(H295,{0,1950001,3300001,6950001,9000001,18000001,40000001},{0,97500,427500,636000,1536000,2796000,4796000}))*1.021,3),0))</f>
        <v/>
      </c>
      <c r="J295" s="21">
        <f>ROUNDDOWN(ROUND(H295*0.06,2),-2)</f>
        <v/>
      </c>
      <c r="K295" s="21">
        <f>ROUNDDOWN(ROUND(H295*0.04,2),-2)</f>
        <v/>
      </c>
      <c r="L295" s="21">
        <f>I295+J295+K295</f>
        <v/>
      </c>
      <c r="M295" s="21">
        <f>B295-L295</f>
        <v/>
      </c>
      <c r="N295" s="21">
        <f>ROUNDDOWN(ROUND(B295*0.2042,2),0)</f>
        <v/>
      </c>
    </row>
    <row r="296">
      <c r="A296" t="inlineStr">
        <is>
          <t>1日の差 N</t>
        </is>
      </c>
      <c r="B296" s="21">
        <f>'4_1日の差'!$A$5</f>
        <v/>
      </c>
      <c r="C296" s="22" t="n">
        <v>37</v>
      </c>
      <c r="D296" s="22" t="n">
        <v>1</v>
      </c>
      <c r="E296" s="22" t="n">
        <v>0</v>
      </c>
      <c r="F296" s="21">
        <f>(IF(C296&lt;=20,MAX(800000,400000*C296),8000000+700000*(C296-20))+IF(E296=1,1000000,0))</f>
        <v/>
      </c>
      <c r="G296" s="21">
        <f>IF(AND(D296=3,C296&lt;=5),MAX(0,B296-F296),IF(AND(D296=2,C296&lt;=5,MAX(0,B296-F296)&gt;3000000),1500000+MAX(0,B296-F296)-3000000,MAX(0,B296-F296)/2))</f>
        <v/>
      </c>
      <c r="H296" s="21">
        <f>ROUNDDOWN(G296,-3)</f>
        <v/>
      </c>
      <c r="I296" s="21">
        <f>IF(H296&lt;=0,0,ROUNDDOWN(ROUND((H296*LOOKUP(H296,{0,1950001,3300001,6950001,9000001,18000001,40000001},{0.05,0.1,0.2,0.23,0.33,0.4,0.45})-LOOKUP(H296,{0,1950001,3300001,6950001,9000001,18000001,40000001},{0,97500,427500,636000,1536000,2796000,4796000}))*1.021,3),0))</f>
        <v/>
      </c>
      <c r="J296" s="21">
        <f>ROUNDDOWN(ROUND(H296*0.06,2),-2)</f>
        <v/>
      </c>
      <c r="K296" s="21">
        <f>ROUNDDOWN(ROUND(H296*0.04,2),-2)</f>
        <v/>
      </c>
      <c r="L296" s="21">
        <f>I296+J296+K296</f>
        <v/>
      </c>
      <c r="M296" s="21">
        <f>B296-L296</f>
        <v/>
      </c>
      <c r="N296" s="21">
        <f>ROUNDDOWN(ROUND(B296*0.2042,2),0)</f>
        <v/>
      </c>
    </row>
    <row r="297">
      <c r="A297" t="inlineStr">
        <is>
          <t>1日の差 N+1</t>
        </is>
      </c>
      <c r="B297" s="21">
        <f>'4_1日の差'!$A$5</f>
        <v/>
      </c>
      <c r="C297" s="22" t="n">
        <v>38</v>
      </c>
      <c r="D297" s="22" t="n">
        <v>1</v>
      </c>
      <c r="E297" s="22" t="n">
        <v>0</v>
      </c>
      <c r="F297" s="21">
        <f>(IF(C297&lt;=20,MAX(800000,400000*C297),8000000+700000*(C297-20))+IF(E297=1,1000000,0))</f>
        <v/>
      </c>
      <c r="G297" s="21">
        <f>IF(AND(D297=3,C297&lt;=5),MAX(0,B297-F297),IF(AND(D297=2,C297&lt;=5,MAX(0,B297-F297)&gt;3000000),1500000+MAX(0,B297-F297)-3000000,MAX(0,B297-F297)/2))</f>
        <v/>
      </c>
      <c r="H297" s="21">
        <f>ROUNDDOWN(G297,-3)</f>
        <v/>
      </c>
      <c r="I297" s="21">
        <f>IF(H297&lt;=0,0,ROUNDDOWN(ROUND((H297*LOOKUP(H297,{0,1950001,3300001,6950001,9000001,18000001,40000001},{0.05,0.1,0.2,0.23,0.33,0.4,0.45})-LOOKUP(H297,{0,1950001,3300001,6950001,9000001,18000001,40000001},{0,97500,427500,636000,1536000,2796000,4796000}))*1.021,3),0))</f>
        <v/>
      </c>
      <c r="J297" s="21">
        <f>ROUNDDOWN(ROUND(H297*0.06,2),-2)</f>
        <v/>
      </c>
      <c r="K297" s="21">
        <f>ROUNDDOWN(ROUND(H297*0.04,2),-2)</f>
        <v/>
      </c>
      <c r="L297" s="21">
        <f>I297+J297+K297</f>
        <v/>
      </c>
      <c r="M297" s="21">
        <f>B297-L297</f>
        <v/>
      </c>
      <c r="N297" s="21">
        <f>ROUNDDOWN(ROUND(B297*0.2042,2),0)</f>
        <v/>
      </c>
    </row>
    <row r="298">
      <c r="A298" t="inlineStr">
        <is>
          <t>1日の差 N</t>
        </is>
      </c>
      <c r="B298" s="21">
        <f>'4_1日の差'!$A$6</f>
        <v/>
      </c>
      <c r="C298" s="22" t="n">
        <v>5</v>
      </c>
      <c r="D298" s="22" t="n">
        <v>2</v>
      </c>
      <c r="E298" s="22" t="n">
        <v>0</v>
      </c>
      <c r="F298" s="21">
        <f>(IF(C298&lt;=20,MAX(800000,400000*C298),8000000+700000*(C298-20))+IF(E298=1,1000000,0))</f>
        <v/>
      </c>
      <c r="G298" s="21">
        <f>IF(AND(D298=3,C298&lt;=5),MAX(0,B298-F298),IF(AND(D298=2,C298&lt;=5,MAX(0,B298-F298)&gt;3000000),1500000+MAX(0,B298-F298)-3000000,MAX(0,B298-F298)/2))</f>
        <v/>
      </c>
      <c r="H298" s="21">
        <f>ROUNDDOWN(G298,-3)</f>
        <v/>
      </c>
      <c r="I298" s="21">
        <f>IF(H298&lt;=0,0,ROUNDDOWN(ROUND((H298*LOOKUP(H298,{0,1950001,3300001,6950001,9000001,18000001,40000001},{0.05,0.1,0.2,0.23,0.33,0.4,0.45})-LOOKUP(H298,{0,1950001,3300001,6950001,9000001,18000001,40000001},{0,97500,427500,636000,1536000,2796000,4796000}))*1.021,3),0))</f>
        <v/>
      </c>
      <c r="J298" s="21">
        <f>ROUNDDOWN(ROUND(H298*0.06,2),-2)</f>
        <v/>
      </c>
      <c r="K298" s="21">
        <f>ROUNDDOWN(ROUND(H298*0.04,2),-2)</f>
        <v/>
      </c>
      <c r="L298" s="21">
        <f>I298+J298+K298</f>
        <v/>
      </c>
      <c r="M298" s="21">
        <f>B298-L298</f>
        <v/>
      </c>
      <c r="N298" s="21">
        <f>ROUNDDOWN(ROUND(B298*0.2042,2),0)</f>
        <v/>
      </c>
    </row>
    <row r="299">
      <c r="A299" t="inlineStr">
        <is>
          <t>1日の差 N+1</t>
        </is>
      </c>
      <c r="B299" s="21">
        <f>'4_1日の差'!$A$6</f>
        <v/>
      </c>
      <c r="C299" s="22" t="n">
        <v>6</v>
      </c>
      <c r="D299" s="22" t="n">
        <v>1</v>
      </c>
      <c r="E299" s="22" t="n">
        <v>0</v>
      </c>
      <c r="F299" s="21">
        <f>(IF(C299&lt;=20,MAX(800000,400000*C299),8000000+700000*(C299-20))+IF(E299=1,1000000,0))</f>
        <v/>
      </c>
      <c r="G299" s="21">
        <f>IF(AND(D299=3,C299&lt;=5),MAX(0,B299-F299),IF(AND(D299=2,C299&lt;=5,MAX(0,B299-F299)&gt;3000000),1500000+MAX(0,B299-F299)-3000000,MAX(0,B299-F299)/2))</f>
        <v/>
      </c>
      <c r="H299" s="21">
        <f>ROUNDDOWN(G299,-3)</f>
        <v/>
      </c>
      <c r="I299" s="21">
        <f>IF(H299&lt;=0,0,ROUNDDOWN(ROUND((H299*LOOKUP(H299,{0,1950001,3300001,6950001,9000001,18000001,40000001},{0.05,0.1,0.2,0.23,0.33,0.4,0.45})-LOOKUP(H299,{0,1950001,3300001,6950001,9000001,18000001,40000001},{0,97500,427500,636000,1536000,2796000,4796000}))*1.021,3),0))</f>
        <v/>
      </c>
      <c r="J299" s="21">
        <f>ROUNDDOWN(ROUND(H299*0.06,2),-2)</f>
        <v/>
      </c>
      <c r="K299" s="21">
        <f>ROUNDDOWN(ROUND(H299*0.04,2),-2)</f>
        <v/>
      </c>
      <c r="L299" s="21">
        <f>I299+J299+K299</f>
        <v/>
      </c>
      <c r="M299" s="21">
        <f>B299-L299</f>
        <v/>
      </c>
      <c r="N299" s="21">
        <f>ROUNDDOWN(ROUND(B299*0.2042,2),0)</f>
        <v/>
      </c>
    </row>
    <row r="300">
      <c r="A300" t="inlineStr">
        <is>
          <t>1日の差 N</t>
        </is>
      </c>
      <c r="B300" s="21">
        <f>'4_1日の差'!$A$6</f>
        <v/>
      </c>
      <c r="C300" s="22" t="n">
        <v>10</v>
      </c>
      <c r="D300" s="22" t="n">
        <v>1</v>
      </c>
      <c r="E300" s="22" t="n">
        <v>0</v>
      </c>
      <c r="F300" s="21">
        <f>(IF(C300&lt;=20,MAX(800000,400000*C300),8000000+700000*(C300-20))+IF(E300=1,1000000,0))</f>
        <v/>
      </c>
      <c r="G300" s="21">
        <f>IF(AND(D300=3,C300&lt;=5),MAX(0,B300-F300),IF(AND(D300=2,C300&lt;=5,MAX(0,B300-F300)&gt;3000000),1500000+MAX(0,B300-F300)-3000000,MAX(0,B300-F300)/2))</f>
        <v/>
      </c>
      <c r="H300" s="21">
        <f>ROUNDDOWN(G300,-3)</f>
        <v/>
      </c>
      <c r="I300" s="21">
        <f>IF(H300&lt;=0,0,ROUNDDOWN(ROUND((H300*LOOKUP(H300,{0,1950001,3300001,6950001,9000001,18000001,40000001},{0.05,0.1,0.2,0.23,0.33,0.4,0.45})-LOOKUP(H300,{0,1950001,3300001,6950001,9000001,18000001,40000001},{0,97500,427500,636000,1536000,2796000,4796000}))*1.021,3),0))</f>
        <v/>
      </c>
      <c r="J300" s="21">
        <f>ROUNDDOWN(ROUND(H300*0.06,2),-2)</f>
        <v/>
      </c>
      <c r="K300" s="21">
        <f>ROUNDDOWN(ROUND(H300*0.04,2),-2)</f>
        <v/>
      </c>
      <c r="L300" s="21">
        <f>I300+J300+K300</f>
        <v/>
      </c>
      <c r="M300" s="21">
        <f>B300-L300</f>
        <v/>
      </c>
      <c r="N300" s="21">
        <f>ROUNDDOWN(ROUND(B300*0.2042,2),0)</f>
        <v/>
      </c>
    </row>
    <row r="301">
      <c r="A301" t="inlineStr">
        <is>
          <t>1日の差 N+1</t>
        </is>
      </c>
      <c r="B301" s="21">
        <f>'4_1日の差'!$A$6</f>
        <v/>
      </c>
      <c r="C301" s="22" t="n">
        <v>11</v>
      </c>
      <c r="D301" s="22" t="n">
        <v>1</v>
      </c>
      <c r="E301" s="22" t="n">
        <v>0</v>
      </c>
      <c r="F301" s="21">
        <f>(IF(C301&lt;=20,MAX(800000,400000*C301),8000000+700000*(C301-20))+IF(E301=1,1000000,0))</f>
        <v/>
      </c>
      <c r="G301" s="21">
        <f>IF(AND(D301=3,C301&lt;=5),MAX(0,B301-F301),IF(AND(D301=2,C301&lt;=5,MAX(0,B301-F301)&gt;3000000),1500000+MAX(0,B301-F301)-3000000,MAX(0,B301-F301)/2))</f>
        <v/>
      </c>
      <c r="H301" s="21">
        <f>ROUNDDOWN(G301,-3)</f>
        <v/>
      </c>
      <c r="I301" s="21">
        <f>IF(H301&lt;=0,0,ROUNDDOWN(ROUND((H301*LOOKUP(H301,{0,1950001,3300001,6950001,9000001,18000001,40000001},{0.05,0.1,0.2,0.23,0.33,0.4,0.45})-LOOKUP(H301,{0,1950001,3300001,6950001,9000001,18000001,40000001},{0,97500,427500,636000,1536000,2796000,4796000}))*1.021,3),0))</f>
        <v/>
      </c>
      <c r="J301" s="21">
        <f>ROUNDDOWN(ROUND(H301*0.06,2),-2)</f>
        <v/>
      </c>
      <c r="K301" s="21">
        <f>ROUNDDOWN(ROUND(H301*0.04,2),-2)</f>
        <v/>
      </c>
      <c r="L301" s="21">
        <f>I301+J301+K301</f>
        <v/>
      </c>
      <c r="M301" s="21">
        <f>B301-L301</f>
        <v/>
      </c>
      <c r="N301" s="21">
        <f>ROUNDDOWN(ROUND(B301*0.2042,2),0)</f>
        <v/>
      </c>
    </row>
    <row r="302">
      <c r="A302" t="inlineStr">
        <is>
          <t>1日の差 N</t>
        </is>
      </c>
      <c r="B302" s="21">
        <f>'4_1日の差'!$A$6</f>
        <v/>
      </c>
      <c r="C302" s="22" t="n">
        <v>15</v>
      </c>
      <c r="D302" s="22" t="n">
        <v>1</v>
      </c>
      <c r="E302" s="22" t="n">
        <v>0</v>
      </c>
      <c r="F302" s="21">
        <f>(IF(C302&lt;=20,MAX(800000,400000*C302),8000000+700000*(C302-20))+IF(E302=1,1000000,0))</f>
        <v/>
      </c>
      <c r="G302" s="21">
        <f>IF(AND(D302=3,C302&lt;=5),MAX(0,B302-F302),IF(AND(D302=2,C302&lt;=5,MAX(0,B302-F302)&gt;3000000),1500000+MAX(0,B302-F302)-3000000,MAX(0,B302-F302)/2))</f>
        <v/>
      </c>
      <c r="H302" s="21">
        <f>ROUNDDOWN(G302,-3)</f>
        <v/>
      </c>
      <c r="I302" s="21">
        <f>IF(H302&lt;=0,0,ROUNDDOWN(ROUND((H302*LOOKUP(H302,{0,1950001,3300001,6950001,9000001,18000001,40000001},{0.05,0.1,0.2,0.23,0.33,0.4,0.45})-LOOKUP(H302,{0,1950001,3300001,6950001,9000001,18000001,40000001},{0,97500,427500,636000,1536000,2796000,4796000}))*1.021,3),0))</f>
        <v/>
      </c>
      <c r="J302" s="21">
        <f>ROUNDDOWN(ROUND(H302*0.06,2),-2)</f>
        <v/>
      </c>
      <c r="K302" s="21">
        <f>ROUNDDOWN(ROUND(H302*0.04,2),-2)</f>
        <v/>
      </c>
      <c r="L302" s="21">
        <f>I302+J302+K302</f>
        <v/>
      </c>
      <c r="M302" s="21">
        <f>B302-L302</f>
        <v/>
      </c>
      <c r="N302" s="21">
        <f>ROUNDDOWN(ROUND(B302*0.2042,2),0)</f>
        <v/>
      </c>
    </row>
    <row r="303">
      <c r="A303" t="inlineStr">
        <is>
          <t>1日の差 N+1</t>
        </is>
      </c>
      <c r="B303" s="21">
        <f>'4_1日の差'!$A$6</f>
        <v/>
      </c>
      <c r="C303" s="22" t="n">
        <v>16</v>
      </c>
      <c r="D303" s="22" t="n">
        <v>1</v>
      </c>
      <c r="E303" s="22" t="n">
        <v>0</v>
      </c>
      <c r="F303" s="21">
        <f>(IF(C303&lt;=20,MAX(800000,400000*C303),8000000+700000*(C303-20))+IF(E303=1,1000000,0))</f>
        <v/>
      </c>
      <c r="G303" s="21">
        <f>IF(AND(D303=3,C303&lt;=5),MAX(0,B303-F303),IF(AND(D303=2,C303&lt;=5,MAX(0,B303-F303)&gt;3000000),1500000+MAX(0,B303-F303)-3000000,MAX(0,B303-F303)/2))</f>
        <v/>
      </c>
      <c r="H303" s="21">
        <f>ROUNDDOWN(G303,-3)</f>
        <v/>
      </c>
      <c r="I303" s="21">
        <f>IF(H303&lt;=0,0,ROUNDDOWN(ROUND((H303*LOOKUP(H303,{0,1950001,3300001,6950001,9000001,18000001,40000001},{0.05,0.1,0.2,0.23,0.33,0.4,0.45})-LOOKUP(H303,{0,1950001,3300001,6950001,9000001,18000001,40000001},{0,97500,427500,636000,1536000,2796000,4796000}))*1.021,3),0))</f>
        <v/>
      </c>
      <c r="J303" s="21">
        <f>ROUNDDOWN(ROUND(H303*0.06,2),-2)</f>
        <v/>
      </c>
      <c r="K303" s="21">
        <f>ROUNDDOWN(ROUND(H303*0.04,2),-2)</f>
        <v/>
      </c>
      <c r="L303" s="21">
        <f>I303+J303+K303</f>
        <v/>
      </c>
      <c r="M303" s="21">
        <f>B303-L303</f>
        <v/>
      </c>
      <c r="N303" s="21">
        <f>ROUNDDOWN(ROUND(B303*0.2042,2),0)</f>
        <v/>
      </c>
    </row>
    <row r="304">
      <c r="A304" t="inlineStr">
        <is>
          <t>1日の差 N</t>
        </is>
      </c>
      <c r="B304" s="21">
        <f>'4_1日の差'!$A$6</f>
        <v/>
      </c>
      <c r="C304" s="22" t="n">
        <v>19</v>
      </c>
      <c r="D304" s="22" t="n">
        <v>1</v>
      </c>
      <c r="E304" s="22" t="n">
        <v>0</v>
      </c>
      <c r="F304" s="21">
        <f>(IF(C304&lt;=20,MAX(800000,400000*C304),8000000+700000*(C304-20))+IF(E304=1,1000000,0))</f>
        <v/>
      </c>
      <c r="G304" s="21">
        <f>IF(AND(D304=3,C304&lt;=5),MAX(0,B304-F304),IF(AND(D304=2,C304&lt;=5,MAX(0,B304-F304)&gt;3000000),1500000+MAX(0,B304-F304)-3000000,MAX(0,B304-F304)/2))</f>
        <v/>
      </c>
      <c r="H304" s="21">
        <f>ROUNDDOWN(G304,-3)</f>
        <v/>
      </c>
      <c r="I304" s="21">
        <f>IF(H304&lt;=0,0,ROUNDDOWN(ROUND((H304*LOOKUP(H304,{0,1950001,3300001,6950001,9000001,18000001,40000001},{0.05,0.1,0.2,0.23,0.33,0.4,0.45})-LOOKUP(H304,{0,1950001,3300001,6950001,9000001,18000001,40000001},{0,97500,427500,636000,1536000,2796000,4796000}))*1.021,3),0))</f>
        <v/>
      </c>
      <c r="J304" s="21">
        <f>ROUNDDOWN(ROUND(H304*0.06,2),-2)</f>
        <v/>
      </c>
      <c r="K304" s="21">
        <f>ROUNDDOWN(ROUND(H304*0.04,2),-2)</f>
        <v/>
      </c>
      <c r="L304" s="21">
        <f>I304+J304+K304</f>
        <v/>
      </c>
      <c r="M304" s="21">
        <f>B304-L304</f>
        <v/>
      </c>
      <c r="N304" s="21">
        <f>ROUNDDOWN(ROUND(B304*0.2042,2),0)</f>
        <v/>
      </c>
    </row>
    <row r="305">
      <c r="A305" t="inlineStr">
        <is>
          <t>1日の差 N+1</t>
        </is>
      </c>
      <c r="B305" s="21">
        <f>'4_1日の差'!$A$6</f>
        <v/>
      </c>
      <c r="C305" s="22" t="n">
        <v>20</v>
      </c>
      <c r="D305" s="22" t="n">
        <v>1</v>
      </c>
      <c r="E305" s="22" t="n">
        <v>0</v>
      </c>
      <c r="F305" s="21">
        <f>(IF(C305&lt;=20,MAX(800000,400000*C305),8000000+700000*(C305-20))+IF(E305=1,1000000,0))</f>
        <v/>
      </c>
      <c r="G305" s="21">
        <f>IF(AND(D305=3,C305&lt;=5),MAX(0,B305-F305),IF(AND(D305=2,C305&lt;=5,MAX(0,B305-F305)&gt;3000000),1500000+MAX(0,B305-F305)-3000000,MAX(0,B305-F305)/2))</f>
        <v/>
      </c>
      <c r="H305" s="21">
        <f>ROUNDDOWN(G305,-3)</f>
        <v/>
      </c>
      <c r="I305" s="21">
        <f>IF(H305&lt;=0,0,ROUNDDOWN(ROUND((H305*LOOKUP(H305,{0,1950001,3300001,6950001,9000001,18000001,40000001},{0.05,0.1,0.2,0.23,0.33,0.4,0.45})-LOOKUP(H305,{0,1950001,3300001,6950001,9000001,18000001,40000001},{0,97500,427500,636000,1536000,2796000,4796000}))*1.021,3),0))</f>
        <v/>
      </c>
      <c r="J305" s="21">
        <f>ROUNDDOWN(ROUND(H305*0.06,2),-2)</f>
        <v/>
      </c>
      <c r="K305" s="21">
        <f>ROUNDDOWN(ROUND(H305*0.04,2),-2)</f>
        <v/>
      </c>
      <c r="L305" s="21">
        <f>I305+J305+K305</f>
        <v/>
      </c>
      <c r="M305" s="21">
        <f>B305-L305</f>
        <v/>
      </c>
      <c r="N305" s="21">
        <f>ROUNDDOWN(ROUND(B305*0.2042,2),0)</f>
        <v/>
      </c>
    </row>
    <row r="306">
      <c r="A306" t="inlineStr">
        <is>
          <t>1日の差 N</t>
        </is>
      </c>
      <c r="B306" s="21">
        <f>'4_1日の差'!$A$6</f>
        <v/>
      </c>
      <c r="C306" s="22" t="n">
        <v>20</v>
      </c>
      <c r="D306" s="22" t="n">
        <v>1</v>
      </c>
      <c r="E306" s="22" t="n">
        <v>0</v>
      </c>
      <c r="F306" s="21">
        <f>(IF(C306&lt;=20,MAX(800000,400000*C306),8000000+700000*(C306-20))+IF(E306=1,1000000,0))</f>
        <v/>
      </c>
      <c r="G306" s="21">
        <f>IF(AND(D306=3,C306&lt;=5),MAX(0,B306-F306),IF(AND(D306=2,C306&lt;=5,MAX(0,B306-F306)&gt;3000000),1500000+MAX(0,B306-F306)-3000000,MAX(0,B306-F306)/2))</f>
        <v/>
      </c>
      <c r="H306" s="21">
        <f>ROUNDDOWN(G306,-3)</f>
        <v/>
      </c>
      <c r="I306" s="21">
        <f>IF(H306&lt;=0,0,ROUNDDOWN(ROUND((H306*LOOKUP(H306,{0,1950001,3300001,6950001,9000001,18000001,40000001},{0.05,0.1,0.2,0.23,0.33,0.4,0.45})-LOOKUP(H306,{0,1950001,3300001,6950001,9000001,18000001,40000001},{0,97500,427500,636000,1536000,2796000,4796000}))*1.021,3),0))</f>
        <v/>
      </c>
      <c r="J306" s="21">
        <f>ROUNDDOWN(ROUND(H306*0.06,2),-2)</f>
        <v/>
      </c>
      <c r="K306" s="21">
        <f>ROUNDDOWN(ROUND(H306*0.04,2),-2)</f>
        <v/>
      </c>
      <c r="L306" s="21">
        <f>I306+J306+K306</f>
        <v/>
      </c>
      <c r="M306" s="21">
        <f>B306-L306</f>
        <v/>
      </c>
      <c r="N306" s="21">
        <f>ROUNDDOWN(ROUND(B306*0.2042,2),0)</f>
        <v/>
      </c>
    </row>
    <row r="307">
      <c r="A307" t="inlineStr">
        <is>
          <t>1日の差 N+1</t>
        </is>
      </c>
      <c r="B307" s="21">
        <f>'4_1日の差'!$A$6</f>
        <v/>
      </c>
      <c r="C307" s="22" t="n">
        <v>21</v>
      </c>
      <c r="D307" s="22" t="n">
        <v>1</v>
      </c>
      <c r="E307" s="22" t="n">
        <v>0</v>
      </c>
      <c r="F307" s="21">
        <f>(IF(C307&lt;=20,MAX(800000,400000*C307),8000000+700000*(C307-20))+IF(E307=1,1000000,0))</f>
        <v/>
      </c>
      <c r="G307" s="21">
        <f>IF(AND(D307=3,C307&lt;=5),MAX(0,B307-F307),IF(AND(D307=2,C307&lt;=5,MAX(0,B307-F307)&gt;3000000),1500000+MAX(0,B307-F307)-3000000,MAX(0,B307-F307)/2))</f>
        <v/>
      </c>
      <c r="H307" s="21">
        <f>ROUNDDOWN(G307,-3)</f>
        <v/>
      </c>
      <c r="I307" s="21">
        <f>IF(H307&lt;=0,0,ROUNDDOWN(ROUND((H307*LOOKUP(H307,{0,1950001,3300001,6950001,9000001,18000001,40000001},{0.05,0.1,0.2,0.23,0.33,0.4,0.45})-LOOKUP(H307,{0,1950001,3300001,6950001,9000001,18000001,40000001},{0,97500,427500,636000,1536000,2796000,4796000}))*1.021,3),0))</f>
        <v/>
      </c>
      <c r="J307" s="21">
        <f>ROUNDDOWN(ROUND(H307*0.06,2),-2)</f>
        <v/>
      </c>
      <c r="K307" s="21">
        <f>ROUNDDOWN(ROUND(H307*0.04,2),-2)</f>
        <v/>
      </c>
      <c r="L307" s="21">
        <f>I307+J307+K307</f>
        <v/>
      </c>
      <c r="M307" s="21">
        <f>B307-L307</f>
        <v/>
      </c>
      <c r="N307" s="21">
        <f>ROUNDDOWN(ROUND(B307*0.2042,2),0)</f>
        <v/>
      </c>
    </row>
    <row r="308">
      <c r="A308" t="inlineStr">
        <is>
          <t>1日の差 N</t>
        </is>
      </c>
      <c r="B308" s="21">
        <f>'4_1日の差'!$A$6</f>
        <v/>
      </c>
      <c r="C308" s="22" t="n">
        <v>25</v>
      </c>
      <c r="D308" s="22" t="n">
        <v>1</v>
      </c>
      <c r="E308" s="22" t="n">
        <v>0</v>
      </c>
      <c r="F308" s="21">
        <f>(IF(C308&lt;=20,MAX(800000,400000*C308),8000000+700000*(C308-20))+IF(E308=1,1000000,0))</f>
        <v/>
      </c>
      <c r="G308" s="21">
        <f>IF(AND(D308=3,C308&lt;=5),MAX(0,B308-F308),IF(AND(D308=2,C308&lt;=5,MAX(0,B308-F308)&gt;3000000),1500000+MAX(0,B308-F308)-3000000,MAX(0,B308-F308)/2))</f>
        <v/>
      </c>
      <c r="H308" s="21">
        <f>ROUNDDOWN(G308,-3)</f>
        <v/>
      </c>
      <c r="I308" s="21">
        <f>IF(H308&lt;=0,0,ROUNDDOWN(ROUND((H308*LOOKUP(H308,{0,1950001,3300001,6950001,9000001,18000001,40000001},{0.05,0.1,0.2,0.23,0.33,0.4,0.45})-LOOKUP(H308,{0,1950001,3300001,6950001,9000001,18000001,40000001},{0,97500,427500,636000,1536000,2796000,4796000}))*1.021,3),0))</f>
        <v/>
      </c>
      <c r="J308" s="21">
        <f>ROUNDDOWN(ROUND(H308*0.06,2),-2)</f>
        <v/>
      </c>
      <c r="K308" s="21">
        <f>ROUNDDOWN(ROUND(H308*0.04,2),-2)</f>
        <v/>
      </c>
      <c r="L308" s="21">
        <f>I308+J308+K308</f>
        <v/>
      </c>
      <c r="M308" s="21">
        <f>B308-L308</f>
        <v/>
      </c>
      <c r="N308" s="21">
        <f>ROUNDDOWN(ROUND(B308*0.2042,2),0)</f>
        <v/>
      </c>
    </row>
    <row r="309">
      <c r="A309" t="inlineStr">
        <is>
          <t>1日の差 N+1</t>
        </is>
      </c>
      <c r="B309" s="21">
        <f>'4_1日の差'!$A$6</f>
        <v/>
      </c>
      <c r="C309" s="22" t="n">
        <v>26</v>
      </c>
      <c r="D309" s="22" t="n">
        <v>1</v>
      </c>
      <c r="E309" s="22" t="n">
        <v>0</v>
      </c>
      <c r="F309" s="21">
        <f>(IF(C309&lt;=20,MAX(800000,400000*C309),8000000+700000*(C309-20))+IF(E309=1,1000000,0))</f>
        <v/>
      </c>
      <c r="G309" s="21">
        <f>IF(AND(D309=3,C309&lt;=5),MAX(0,B309-F309),IF(AND(D309=2,C309&lt;=5,MAX(0,B309-F309)&gt;3000000),1500000+MAX(0,B309-F309)-3000000,MAX(0,B309-F309)/2))</f>
        <v/>
      </c>
      <c r="H309" s="21">
        <f>ROUNDDOWN(G309,-3)</f>
        <v/>
      </c>
      <c r="I309" s="21">
        <f>IF(H309&lt;=0,0,ROUNDDOWN(ROUND((H309*LOOKUP(H309,{0,1950001,3300001,6950001,9000001,18000001,40000001},{0.05,0.1,0.2,0.23,0.33,0.4,0.45})-LOOKUP(H309,{0,1950001,3300001,6950001,9000001,18000001,40000001},{0,97500,427500,636000,1536000,2796000,4796000}))*1.021,3),0))</f>
        <v/>
      </c>
      <c r="J309" s="21">
        <f>ROUNDDOWN(ROUND(H309*0.06,2),-2)</f>
        <v/>
      </c>
      <c r="K309" s="21">
        <f>ROUNDDOWN(ROUND(H309*0.04,2),-2)</f>
        <v/>
      </c>
      <c r="L309" s="21">
        <f>I309+J309+K309</f>
        <v/>
      </c>
      <c r="M309" s="21">
        <f>B309-L309</f>
        <v/>
      </c>
      <c r="N309" s="21">
        <f>ROUNDDOWN(ROUND(B309*0.2042,2),0)</f>
        <v/>
      </c>
    </row>
    <row r="310">
      <c r="A310" t="inlineStr">
        <is>
          <t>1日の差 N</t>
        </is>
      </c>
      <c r="B310" s="21">
        <f>'4_1日の差'!$A$6</f>
        <v/>
      </c>
      <c r="C310" s="22" t="n">
        <v>30</v>
      </c>
      <c r="D310" s="22" t="n">
        <v>1</v>
      </c>
      <c r="E310" s="22" t="n">
        <v>0</v>
      </c>
      <c r="F310" s="21">
        <f>(IF(C310&lt;=20,MAX(800000,400000*C310),8000000+700000*(C310-20))+IF(E310=1,1000000,0))</f>
        <v/>
      </c>
      <c r="G310" s="21">
        <f>IF(AND(D310=3,C310&lt;=5),MAX(0,B310-F310),IF(AND(D310=2,C310&lt;=5,MAX(0,B310-F310)&gt;3000000),1500000+MAX(0,B310-F310)-3000000,MAX(0,B310-F310)/2))</f>
        <v/>
      </c>
      <c r="H310" s="21">
        <f>ROUNDDOWN(G310,-3)</f>
        <v/>
      </c>
      <c r="I310" s="21">
        <f>IF(H310&lt;=0,0,ROUNDDOWN(ROUND((H310*LOOKUP(H310,{0,1950001,3300001,6950001,9000001,18000001,40000001},{0.05,0.1,0.2,0.23,0.33,0.4,0.45})-LOOKUP(H310,{0,1950001,3300001,6950001,9000001,18000001,40000001},{0,97500,427500,636000,1536000,2796000,4796000}))*1.021,3),0))</f>
        <v/>
      </c>
      <c r="J310" s="21">
        <f>ROUNDDOWN(ROUND(H310*0.06,2),-2)</f>
        <v/>
      </c>
      <c r="K310" s="21">
        <f>ROUNDDOWN(ROUND(H310*0.04,2),-2)</f>
        <v/>
      </c>
      <c r="L310" s="21">
        <f>I310+J310+K310</f>
        <v/>
      </c>
      <c r="M310" s="21">
        <f>B310-L310</f>
        <v/>
      </c>
      <c r="N310" s="21">
        <f>ROUNDDOWN(ROUND(B310*0.2042,2),0)</f>
        <v/>
      </c>
    </row>
    <row r="311">
      <c r="A311" t="inlineStr">
        <is>
          <t>1日の差 N+1</t>
        </is>
      </c>
      <c r="B311" s="21">
        <f>'4_1日の差'!$A$6</f>
        <v/>
      </c>
      <c r="C311" s="22" t="n">
        <v>31</v>
      </c>
      <c r="D311" s="22" t="n">
        <v>1</v>
      </c>
      <c r="E311" s="22" t="n">
        <v>0</v>
      </c>
      <c r="F311" s="21">
        <f>(IF(C311&lt;=20,MAX(800000,400000*C311),8000000+700000*(C311-20))+IF(E311=1,1000000,0))</f>
        <v/>
      </c>
      <c r="G311" s="21">
        <f>IF(AND(D311=3,C311&lt;=5),MAX(0,B311-F311),IF(AND(D311=2,C311&lt;=5,MAX(0,B311-F311)&gt;3000000),1500000+MAX(0,B311-F311)-3000000,MAX(0,B311-F311)/2))</f>
        <v/>
      </c>
      <c r="H311" s="21">
        <f>ROUNDDOWN(G311,-3)</f>
        <v/>
      </c>
      <c r="I311" s="21">
        <f>IF(H311&lt;=0,0,ROUNDDOWN(ROUND((H311*LOOKUP(H311,{0,1950001,3300001,6950001,9000001,18000001,40000001},{0.05,0.1,0.2,0.23,0.33,0.4,0.45})-LOOKUP(H311,{0,1950001,3300001,6950001,9000001,18000001,40000001},{0,97500,427500,636000,1536000,2796000,4796000}))*1.021,3),0))</f>
        <v/>
      </c>
      <c r="J311" s="21">
        <f>ROUNDDOWN(ROUND(H311*0.06,2),-2)</f>
        <v/>
      </c>
      <c r="K311" s="21">
        <f>ROUNDDOWN(ROUND(H311*0.04,2),-2)</f>
        <v/>
      </c>
      <c r="L311" s="21">
        <f>I311+J311+K311</f>
        <v/>
      </c>
      <c r="M311" s="21">
        <f>B311-L311</f>
        <v/>
      </c>
      <c r="N311" s="21">
        <f>ROUNDDOWN(ROUND(B311*0.2042,2),0)</f>
        <v/>
      </c>
    </row>
    <row r="312">
      <c r="A312" t="inlineStr">
        <is>
          <t>1日の差 N</t>
        </is>
      </c>
      <c r="B312" s="21">
        <f>'4_1日の差'!$A$6</f>
        <v/>
      </c>
      <c r="C312" s="22" t="n">
        <v>35</v>
      </c>
      <c r="D312" s="22" t="n">
        <v>1</v>
      </c>
      <c r="E312" s="22" t="n">
        <v>0</v>
      </c>
      <c r="F312" s="21">
        <f>(IF(C312&lt;=20,MAX(800000,400000*C312),8000000+700000*(C312-20))+IF(E312=1,1000000,0))</f>
        <v/>
      </c>
      <c r="G312" s="21">
        <f>IF(AND(D312=3,C312&lt;=5),MAX(0,B312-F312),IF(AND(D312=2,C312&lt;=5,MAX(0,B312-F312)&gt;3000000),1500000+MAX(0,B312-F312)-3000000,MAX(0,B312-F312)/2))</f>
        <v/>
      </c>
      <c r="H312" s="21">
        <f>ROUNDDOWN(G312,-3)</f>
        <v/>
      </c>
      <c r="I312" s="21">
        <f>IF(H312&lt;=0,0,ROUNDDOWN(ROUND((H312*LOOKUP(H312,{0,1950001,3300001,6950001,9000001,18000001,40000001},{0.05,0.1,0.2,0.23,0.33,0.4,0.45})-LOOKUP(H312,{0,1950001,3300001,6950001,9000001,18000001,40000001},{0,97500,427500,636000,1536000,2796000,4796000}))*1.021,3),0))</f>
        <v/>
      </c>
      <c r="J312" s="21">
        <f>ROUNDDOWN(ROUND(H312*0.06,2),-2)</f>
        <v/>
      </c>
      <c r="K312" s="21">
        <f>ROUNDDOWN(ROUND(H312*0.04,2),-2)</f>
        <v/>
      </c>
      <c r="L312" s="21">
        <f>I312+J312+K312</f>
        <v/>
      </c>
      <c r="M312" s="21">
        <f>B312-L312</f>
        <v/>
      </c>
      <c r="N312" s="21">
        <f>ROUNDDOWN(ROUND(B312*0.2042,2),0)</f>
        <v/>
      </c>
    </row>
    <row r="313">
      <c r="A313" t="inlineStr">
        <is>
          <t>1日の差 N+1</t>
        </is>
      </c>
      <c r="B313" s="21">
        <f>'4_1日の差'!$A$6</f>
        <v/>
      </c>
      <c r="C313" s="22" t="n">
        <v>36</v>
      </c>
      <c r="D313" s="22" t="n">
        <v>1</v>
      </c>
      <c r="E313" s="22" t="n">
        <v>0</v>
      </c>
      <c r="F313" s="21">
        <f>(IF(C313&lt;=20,MAX(800000,400000*C313),8000000+700000*(C313-20))+IF(E313=1,1000000,0))</f>
        <v/>
      </c>
      <c r="G313" s="21">
        <f>IF(AND(D313=3,C313&lt;=5),MAX(0,B313-F313),IF(AND(D313=2,C313&lt;=5,MAX(0,B313-F313)&gt;3000000),1500000+MAX(0,B313-F313)-3000000,MAX(0,B313-F313)/2))</f>
        <v/>
      </c>
      <c r="H313" s="21">
        <f>ROUNDDOWN(G313,-3)</f>
        <v/>
      </c>
      <c r="I313" s="21">
        <f>IF(H313&lt;=0,0,ROUNDDOWN(ROUND((H313*LOOKUP(H313,{0,1950001,3300001,6950001,9000001,18000001,40000001},{0.05,0.1,0.2,0.23,0.33,0.4,0.45})-LOOKUP(H313,{0,1950001,3300001,6950001,9000001,18000001,40000001},{0,97500,427500,636000,1536000,2796000,4796000}))*1.021,3),0))</f>
        <v/>
      </c>
      <c r="J313" s="21">
        <f>ROUNDDOWN(ROUND(H313*0.06,2),-2)</f>
        <v/>
      </c>
      <c r="K313" s="21">
        <f>ROUNDDOWN(ROUND(H313*0.04,2),-2)</f>
        <v/>
      </c>
      <c r="L313" s="21">
        <f>I313+J313+K313</f>
        <v/>
      </c>
      <c r="M313" s="21">
        <f>B313-L313</f>
        <v/>
      </c>
      <c r="N313" s="21">
        <f>ROUNDDOWN(ROUND(B313*0.2042,2),0)</f>
        <v/>
      </c>
    </row>
    <row r="314">
      <c r="A314" t="inlineStr">
        <is>
          <t>1日の差 N</t>
        </is>
      </c>
      <c r="B314" s="21">
        <f>'4_1日の差'!$A$6</f>
        <v/>
      </c>
      <c r="C314" s="22" t="n">
        <v>37</v>
      </c>
      <c r="D314" s="22" t="n">
        <v>1</v>
      </c>
      <c r="E314" s="22" t="n">
        <v>0</v>
      </c>
      <c r="F314" s="21">
        <f>(IF(C314&lt;=20,MAX(800000,400000*C314),8000000+700000*(C314-20))+IF(E314=1,1000000,0))</f>
        <v/>
      </c>
      <c r="G314" s="21">
        <f>IF(AND(D314=3,C314&lt;=5),MAX(0,B314-F314),IF(AND(D314=2,C314&lt;=5,MAX(0,B314-F314)&gt;3000000),1500000+MAX(0,B314-F314)-3000000,MAX(0,B314-F314)/2))</f>
        <v/>
      </c>
      <c r="H314" s="21">
        <f>ROUNDDOWN(G314,-3)</f>
        <v/>
      </c>
      <c r="I314" s="21">
        <f>IF(H314&lt;=0,0,ROUNDDOWN(ROUND((H314*LOOKUP(H314,{0,1950001,3300001,6950001,9000001,18000001,40000001},{0.05,0.1,0.2,0.23,0.33,0.4,0.45})-LOOKUP(H314,{0,1950001,3300001,6950001,9000001,18000001,40000001},{0,97500,427500,636000,1536000,2796000,4796000}))*1.021,3),0))</f>
        <v/>
      </c>
      <c r="J314" s="21">
        <f>ROUNDDOWN(ROUND(H314*0.06,2),-2)</f>
        <v/>
      </c>
      <c r="K314" s="21">
        <f>ROUNDDOWN(ROUND(H314*0.04,2),-2)</f>
        <v/>
      </c>
      <c r="L314" s="21">
        <f>I314+J314+K314</f>
        <v/>
      </c>
      <c r="M314" s="21">
        <f>B314-L314</f>
        <v/>
      </c>
      <c r="N314" s="21">
        <f>ROUNDDOWN(ROUND(B314*0.2042,2),0)</f>
        <v/>
      </c>
    </row>
    <row r="315">
      <c r="A315" t="inlineStr">
        <is>
          <t>1日の差 N+1</t>
        </is>
      </c>
      <c r="B315" s="21">
        <f>'4_1日の差'!$A$6</f>
        <v/>
      </c>
      <c r="C315" s="22" t="n">
        <v>38</v>
      </c>
      <c r="D315" s="22" t="n">
        <v>1</v>
      </c>
      <c r="E315" s="22" t="n">
        <v>0</v>
      </c>
      <c r="F315" s="21">
        <f>(IF(C315&lt;=20,MAX(800000,400000*C315),8000000+700000*(C315-20))+IF(E315=1,1000000,0))</f>
        <v/>
      </c>
      <c r="G315" s="21">
        <f>IF(AND(D315=3,C315&lt;=5),MAX(0,B315-F315),IF(AND(D315=2,C315&lt;=5,MAX(0,B315-F315)&gt;3000000),1500000+MAX(0,B315-F315)-3000000,MAX(0,B315-F315)/2))</f>
        <v/>
      </c>
      <c r="H315" s="21">
        <f>ROUNDDOWN(G315,-3)</f>
        <v/>
      </c>
      <c r="I315" s="21">
        <f>IF(H315&lt;=0,0,ROUNDDOWN(ROUND((H315*LOOKUP(H315,{0,1950001,3300001,6950001,9000001,18000001,40000001},{0.05,0.1,0.2,0.23,0.33,0.4,0.45})-LOOKUP(H315,{0,1950001,3300001,6950001,9000001,18000001,40000001},{0,97500,427500,636000,1536000,2796000,4796000}))*1.021,3),0))</f>
        <v/>
      </c>
      <c r="J315" s="21">
        <f>ROUNDDOWN(ROUND(H315*0.06,2),-2)</f>
        <v/>
      </c>
      <c r="K315" s="21">
        <f>ROUNDDOWN(ROUND(H315*0.04,2),-2)</f>
        <v/>
      </c>
      <c r="L315" s="21">
        <f>I315+J315+K315</f>
        <v/>
      </c>
      <c r="M315" s="21">
        <f>B315-L315</f>
        <v/>
      </c>
      <c r="N315" s="21">
        <f>ROUNDDOWN(ROUND(B315*0.2042,2),0)</f>
        <v/>
      </c>
    </row>
    <row r="316">
      <c r="A316" t="inlineStr">
        <is>
          <t>1日の差 N</t>
        </is>
      </c>
      <c r="B316" s="21">
        <f>'4_1日の差'!$A$7</f>
        <v/>
      </c>
      <c r="C316" s="22" t="n">
        <v>5</v>
      </c>
      <c r="D316" s="22" t="n">
        <v>2</v>
      </c>
      <c r="E316" s="22" t="n">
        <v>0</v>
      </c>
      <c r="F316" s="21">
        <f>(IF(C316&lt;=20,MAX(800000,400000*C316),8000000+700000*(C316-20))+IF(E316=1,1000000,0))</f>
        <v/>
      </c>
      <c r="G316" s="21">
        <f>IF(AND(D316=3,C316&lt;=5),MAX(0,B316-F316),IF(AND(D316=2,C316&lt;=5,MAX(0,B316-F316)&gt;3000000),1500000+MAX(0,B316-F316)-3000000,MAX(0,B316-F316)/2))</f>
        <v/>
      </c>
      <c r="H316" s="21">
        <f>ROUNDDOWN(G316,-3)</f>
        <v/>
      </c>
      <c r="I316" s="21">
        <f>IF(H316&lt;=0,0,ROUNDDOWN(ROUND((H316*LOOKUP(H316,{0,1950001,3300001,6950001,9000001,18000001,40000001},{0.05,0.1,0.2,0.23,0.33,0.4,0.45})-LOOKUP(H316,{0,1950001,3300001,6950001,9000001,18000001,40000001},{0,97500,427500,636000,1536000,2796000,4796000}))*1.021,3),0))</f>
        <v/>
      </c>
      <c r="J316" s="21">
        <f>ROUNDDOWN(ROUND(H316*0.06,2),-2)</f>
        <v/>
      </c>
      <c r="K316" s="21">
        <f>ROUNDDOWN(ROUND(H316*0.04,2),-2)</f>
        <v/>
      </c>
      <c r="L316" s="21">
        <f>I316+J316+K316</f>
        <v/>
      </c>
      <c r="M316" s="21">
        <f>B316-L316</f>
        <v/>
      </c>
      <c r="N316" s="21">
        <f>ROUNDDOWN(ROUND(B316*0.2042,2),0)</f>
        <v/>
      </c>
    </row>
    <row r="317">
      <c r="A317" t="inlineStr">
        <is>
          <t>1日の差 N+1</t>
        </is>
      </c>
      <c r="B317" s="21">
        <f>'4_1日の差'!$A$7</f>
        <v/>
      </c>
      <c r="C317" s="22" t="n">
        <v>6</v>
      </c>
      <c r="D317" s="22" t="n">
        <v>1</v>
      </c>
      <c r="E317" s="22" t="n">
        <v>0</v>
      </c>
      <c r="F317" s="21">
        <f>(IF(C317&lt;=20,MAX(800000,400000*C317),8000000+700000*(C317-20))+IF(E317=1,1000000,0))</f>
        <v/>
      </c>
      <c r="G317" s="21">
        <f>IF(AND(D317=3,C317&lt;=5),MAX(0,B317-F317),IF(AND(D317=2,C317&lt;=5,MAX(0,B317-F317)&gt;3000000),1500000+MAX(0,B317-F317)-3000000,MAX(0,B317-F317)/2))</f>
        <v/>
      </c>
      <c r="H317" s="21">
        <f>ROUNDDOWN(G317,-3)</f>
        <v/>
      </c>
      <c r="I317" s="21">
        <f>IF(H317&lt;=0,0,ROUNDDOWN(ROUND((H317*LOOKUP(H317,{0,1950001,3300001,6950001,9000001,18000001,40000001},{0.05,0.1,0.2,0.23,0.33,0.4,0.45})-LOOKUP(H317,{0,1950001,3300001,6950001,9000001,18000001,40000001},{0,97500,427500,636000,1536000,2796000,4796000}))*1.021,3),0))</f>
        <v/>
      </c>
      <c r="J317" s="21">
        <f>ROUNDDOWN(ROUND(H317*0.06,2),-2)</f>
        <v/>
      </c>
      <c r="K317" s="21">
        <f>ROUNDDOWN(ROUND(H317*0.04,2),-2)</f>
        <v/>
      </c>
      <c r="L317" s="21">
        <f>I317+J317+K317</f>
        <v/>
      </c>
      <c r="M317" s="21">
        <f>B317-L317</f>
        <v/>
      </c>
      <c r="N317" s="21">
        <f>ROUNDDOWN(ROUND(B317*0.2042,2),0)</f>
        <v/>
      </c>
    </row>
    <row r="318">
      <c r="A318" t="inlineStr">
        <is>
          <t>1日の差 N</t>
        </is>
      </c>
      <c r="B318" s="21">
        <f>'4_1日の差'!$A$7</f>
        <v/>
      </c>
      <c r="C318" s="22" t="n">
        <v>10</v>
      </c>
      <c r="D318" s="22" t="n">
        <v>1</v>
      </c>
      <c r="E318" s="22" t="n">
        <v>0</v>
      </c>
      <c r="F318" s="21">
        <f>(IF(C318&lt;=20,MAX(800000,400000*C318),8000000+700000*(C318-20))+IF(E318=1,1000000,0))</f>
        <v/>
      </c>
      <c r="G318" s="21">
        <f>IF(AND(D318=3,C318&lt;=5),MAX(0,B318-F318),IF(AND(D318=2,C318&lt;=5,MAX(0,B318-F318)&gt;3000000),1500000+MAX(0,B318-F318)-3000000,MAX(0,B318-F318)/2))</f>
        <v/>
      </c>
      <c r="H318" s="21">
        <f>ROUNDDOWN(G318,-3)</f>
        <v/>
      </c>
      <c r="I318" s="21">
        <f>IF(H318&lt;=0,0,ROUNDDOWN(ROUND((H318*LOOKUP(H318,{0,1950001,3300001,6950001,9000001,18000001,40000001},{0.05,0.1,0.2,0.23,0.33,0.4,0.45})-LOOKUP(H318,{0,1950001,3300001,6950001,9000001,18000001,40000001},{0,97500,427500,636000,1536000,2796000,4796000}))*1.021,3),0))</f>
        <v/>
      </c>
      <c r="J318" s="21">
        <f>ROUNDDOWN(ROUND(H318*0.06,2),-2)</f>
        <v/>
      </c>
      <c r="K318" s="21">
        <f>ROUNDDOWN(ROUND(H318*0.04,2),-2)</f>
        <v/>
      </c>
      <c r="L318" s="21">
        <f>I318+J318+K318</f>
        <v/>
      </c>
      <c r="M318" s="21">
        <f>B318-L318</f>
        <v/>
      </c>
      <c r="N318" s="21">
        <f>ROUNDDOWN(ROUND(B318*0.2042,2),0)</f>
        <v/>
      </c>
    </row>
    <row r="319">
      <c r="A319" t="inlineStr">
        <is>
          <t>1日の差 N+1</t>
        </is>
      </c>
      <c r="B319" s="21">
        <f>'4_1日の差'!$A$7</f>
        <v/>
      </c>
      <c r="C319" s="22" t="n">
        <v>11</v>
      </c>
      <c r="D319" s="22" t="n">
        <v>1</v>
      </c>
      <c r="E319" s="22" t="n">
        <v>0</v>
      </c>
      <c r="F319" s="21">
        <f>(IF(C319&lt;=20,MAX(800000,400000*C319),8000000+700000*(C319-20))+IF(E319=1,1000000,0))</f>
        <v/>
      </c>
      <c r="G319" s="21">
        <f>IF(AND(D319=3,C319&lt;=5),MAX(0,B319-F319),IF(AND(D319=2,C319&lt;=5,MAX(0,B319-F319)&gt;3000000),1500000+MAX(0,B319-F319)-3000000,MAX(0,B319-F319)/2))</f>
        <v/>
      </c>
      <c r="H319" s="21">
        <f>ROUNDDOWN(G319,-3)</f>
        <v/>
      </c>
      <c r="I319" s="21">
        <f>IF(H319&lt;=0,0,ROUNDDOWN(ROUND((H319*LOOKUP(H319,{0,1950001,3300001,6950001,9000001,18000001,40000001},{0.05,0.1,0.2,0.23,0.33,0.4,0.45})-LOOKUP(H319,{0,1950001,3300001,6950001,9000001,18000001,40000001},{0,97500,427500,636000,1536000,2796000,4796000}))*1.021,3),0))</f>
        <v/>
      </c>
      <c r="J319" s="21">
        <f>ROUNDDOWN(ROUND(H319*0.06,2),-2)</f>
        <v/>
      </c>
      <c r="K319" s="21">
        <f>ROUNDDOWN(ROUND(H319*0.04,2),-2)</f>
        <v/>
      </c>
      <c r="L319" s="21">
        <f>I319+J319+K319</f>
        <v/>
      </c>
      <c r="M319" s="21">
        <f>B319-L319</f>
        <v/>
      </c>
      <c r="N319" s="21">
        <f>ROUNDDOWN(ROUND(B319*0.2042,2),0)</f>
        <v/>
      </c>
    </row>
    <row r="320">
      <c r="A320" t="inlineStr">
        <is>
          <t>1日の差 N</t>
        </is>
      </c>
      <c r="B320" s="21">
        <f>'4_1日の差'!$A$7</f>
        <v/>
      </c>
      <c r="C320" s="22" t="n">
        <v>15</v>
      </c>
      <c r="D320" s="22" t="n">
        <v>1</v>
      </c>
      <c r="E320" s="22" t="n">
        <v>0</v>
      </c>
      <c r="F320" s="21">
        <f>(IF(C320&lt;=20,MAX(800000,400000*C320),8000000+700000*(C320-20))+IF(E320=1,1000000,0))</f>
        <v/>
      </c>
      <c r="G320" s="21">
        <f>IF(AND(D320=3,C320&lt;=5),MAX(0,B320-F320),IF(AND(D320=2,C320&lt;=5,MAX(0,B320-F320)&gt;3000000),1500000+MAX(0,B320-F320)-3000000,MAX(0,B320-F320)/2))</f>
        <v/>
      </c>
      <c r="H320" s="21">
        <f>ROUNDDOWN(G320,-3)</f>
        <v/>
      </c>
      <c r="I320" s="21">
        <f>IF(H320&lt;=0,0,ROUNDDOWN(ROUND((H320*LOOKUP(H320,{0,1950001,3300001,6950001,9000001,18000001,40000001},{0.05,0.1,0.2,0.23,0.33,0.4,0.45})-LOOKUP(H320,{0,1950001,3300001,6950001,9000001,18000001,40000001},{0,97500,427500,636000,1536000,2796000,4796000}))*1.021,3),0))</f>
        <v/>
      </c>
      <c r="J320" s="21">
        <f>ROUNDDOWN(ROUND(H320*0.06,2),-2)</f>
        <v/>
      </c>
      <c r="K320" s="21">
        <f>ROUNDDOWN(ROUND(H320*0.04,2),-2)</f>
        <v/>
      </c>
      <c r="L320" s="21">
        <f>I320+J320+K320</f>
        <v/>
      </c>
      <c r="M320" s="21">
        <f>B320-L320</f>
        <v/>
      </c>
      <c r="N320" s="21">
        <f>ROUNDDOWN(ROUND(B320*0.2042,2),0)</f>
        <v/>
      </c>
    </row>
    <row r="321">
      <c r="A321" t="inlineStr">
        <is>
          <t>1日の差 N+1</t>
        </is>
      </c>
      <c r="B321" s="21">
        <f>'4_1日の差'!$A$7</f>
        <v/>
      </c>
      <c r="C321" s="22" t="n">
        <v>16</v>
      </c>
      <c r="D321" s="22" t="n">
        <v>1</v>
      </c>
      <c r="E321" s="22" t="n">
        <v>0</v>
      </c>
      <c r="F321" s="21">
        <f>(IF(C321&lt;=20,MAX(800000,400000*C321),8000000+700000*(C321-20))+IF(E321=1,1000000,0))</f>
        <v/>
      </c>
      <c r="G321" s="21">
        <f>IF(AND(D321=3,C321&lt;=5),MAX(0,B321-F321),IF(AND(D321=2,C321&lt;=5,MAX(0,B321-F321)&gt;3000000),1500000+MAX(0,B321-F321)-3000000,MAX(0,B321-F321)/2))</f>
        <v/>
      </c>
      <c r="H321" s="21">
        <f>ROUNDDOWN(G321,-3)</f>
        <v/>
      </c>
      <c r="I321" s="21">
        <f>IF(H321&lt;=0,0,ROUNDDOWN(ROUND((H321*LOOKUP(H321,{0,1950001,3300001,6950001,9000001,18000001,40000001},{0.05,0.1,0.2,0.23,0.33,0.4,0.45})-LOOKUP(H321,{0,1950001,3300001,6950001,9000001,18000001,40000001},{0,97500,427500,636000,1536000,2796000,4796000}))*1.021,3),0))</f>
        <v/>
      </c>
      <c r="J321" s="21">
        <f>ROUNDDOWN(ROUND(H321*0.06,2),-2)</f>
        <v/>
      </c>
      <c r="K321" s="21">
        <f>ROUNDDOWN(ROUND(H321*0.04,2),-2)</f>
        <v/>
      </c>
      <c r="L321" s="21">
        <f>I321+J321+K321</f>
        <v/>
      </c>
      <c r="M321" s="21">
        <f>B321-L321</f>
        <v/>
      </c>
      <c r="N321" s="21">
        <f>ROUNDDOWN(ROUND(B321*0.2042,2),0)</f>
        <v/>
      </c>
    </row>
    <row r="322">
      <c r="A322" t="inlineStr">
        <is>
          <t>1日の差 N</t>
        </is>
      </c>
      <c r="B322" s="21">
        <f>'4_1日の差'!$A$7</f>
        <v/>
      </c>
      <c r="C322" s="22" t="n">
        <v>19</v>
      </c>
      <c r="D322" s="22" t="n">
        <v>1</v>
      </c>
      <c r="E322" s="22" t="n">
        <v>0</v>
      </c>
      <c r="F322" s="21">
        <f>(IF(C322&lt;=20,MAX(800000,400000*C322),8000000+700000*(C322-20))+IF(E322=1,1000000,0))</f>
        <v/>
      </c>
      <c r="G322" s="21">
        <f>IF(AND(D322=3,C322&lt;=5),MAX(0,B322-F322),IF(AND(D322=2,C322&lt;=5,MAX(0,B322-F322)&gt;3000000),1500000+MAX(0,B322-F322)-3000000,MAX(0,B322-F322)/2))</f>
        <v/>
      </c>
      <c r="H322" s="21">
        <f>ROUNDDOWN(G322,-3)</f>
        <v/>
      </c>
      <c r="I322" s="21">
        <f>IF(H322&lt;=0,0,ROUNDDOWN(ROUND((H322*LOOKUP(H322,{0,1950001,3300001,6950001,9000001,18000001,40000001},{0.05,0.1,0.2,0.23,0.33,0.4,0.45})-LOOKUP(H322,{0,1950001,3300001,6950001,9000001,18000001,40000001},{0,97500,427500,636000,1536000,2796000,4796000}))*1.021,3),0))</f>
        <v/>
      </c>
      <c r="J322" s="21">
        <f>ROUNDDOWN(ROUND(H322*0.06,2),-2)</f>
        <v/>
      </c>
      <c r="K322" s="21">
        <f>ROUNDDOWN(ROUND(H322*0.04,2),-2)</f>
        <v/>
      </c>
      <c r="L322" s="21">
        <f>I322+J322+K322</f>
        <v/>
      </c>
      <c r="M322" s="21">
        <f>B322-L322</f>
        <v/>
      </c>
      <c r="N322" s="21">
        <f>ROUNDDOWN(ROUND(B322*0.2042,2),0)</f>
        <v/>
      </c>
    </row>
    <row r="323">
      <c r="A323" t="inlineStr">
        <is>
          <t>1日の差 N+1</t>
        </is>
      </c>
      <c r="B323" s="21">
        <f>'4_1日の差'!$A$7</f>
        <v/>
      </c>
      <c r="C323" s="22" t="n">
        <v>20</v>
      </c>
      <c r="D323" s="22" t="n">
        <v>1</v>
      </c>
      <c r="E323" s="22" t="n">
        <v>0</v>
      </c>
      <c r="F323" s="21">
        <f>(IF(C323&lt;=20,MAX(800000,400000*C323),8000000+700000*(C323-20))+IF(E323=1,1000000,0))</f>
        <v/>
      </c>
      <c r="G323" s="21">
        <f>IF(AND(D323=3,C323&lt;=5),MAX(0,B323-F323),IF(AND(D323=2,C323&lt;=5,MAX(0,B323-F323)&gt;3000000),1500000+MAX(0,B323-F323)-3000000,MAX(0,B323-F323)/2))</f>
        <v/>
      </c>
      <c r="H323" s="21">
        <f>ROUNDDOWN(G323,-3)</f>
        <v/>
      </c>
      <c r="I323" s="21">
        <f>IF(H323&lt;=0,0,ROUNDDOWN(ROUND((H323*LOOKUP(H323,{0,1950001,3300001,6950001,9000001,18000001,40000001},{0.05,0.1,0.2,0.23,0.33,0.4,0.45})-LOOKUP(H323,{0,1950001,3300001,6950001,9000001,18000001,40000001},{0,97500,427500,636000,1536000,2796000,4796000}))*1.021,3),0))</f>
        <v/>
      </c>
      <c r="J323" s="21">
        <f>ROUNDDOWN(ROUND(H323*0.06,2),-2)</f>
        <v/>
      </c>
      <c r="K323" s="21">
        <f>ROUNDDOWN(ROUND(H323*0.04,2),-2)</f>
        <v/>
      </c>
      <c r="L323" s="21">
        <f>I323+J323+K323</f>
        <v/>
      </c>
      <c r="M323" s="21">
        <f>B323-L323</f>
        <v/>
      </c>
      <c r="N323" s="21">
        <f>ROUNDDOWN(ROUND(B323*0.2042,2),0)</f>
        <v/>
      </c>
    </row>
    <row r="324">
      <c r="A324" t="inlineStr">
        <is>
          <t>1日の差 N</t>
        </is>
      </c>
      <c r="B324" s="21">
        <f>'4_1日の差'!$A$7</f>
        <v/>
      </c>
      <c r="C324" s="22" t="n">
        <v>20</v>
      </c>
      <c r="D324" s="22" t="n">
        <v>1</v>
      </c>
      <c r="E324" s="22" t="n">
        <v>0</v>
      </c>
      <c r="F324" s="21">
        <f>(IF(C324&lt;=20,MAX(800000,400000*C324),8000000+700000*(C324-20))+IF(E324=1,1000000,0))</f>
        <v/>
      </c>
      <c r="G324" s="21">
        <f>IF(AND(D324=3,C324&lt;=5),MAX(0,B324-F324),IF(AND(D324=2,C324&lt;=5,MAX(0,B324-F324)&gt;3000000),1500000+MAX(0,B324-F324)-3000000,MAX(0,B324-F324)/2))</f>
        <v/>
      </c>
      <c r="H324" s="21">
        <f>ROUNDDOWN(G324,-3)</f>
        <v/>
      </c>
      <c r="I324" s="21">
        <f>IF(H324&lt;=0,0,ROUNDDOWN(ROUND((H324*LOOKUP(H324,{0,1950001,3300001,6950001,9000001,18000001,40000001},{0.05,0.1,0.2,0.23,0.33,0.4,0.45})-LOOKUP(H324,{0,1950001,3300001,6950001,9000001,18000001,40000001},{0,97500,427500,636000,1536000,2796000,4796000}))*1.021,3),0))</f>
        <v/>
      </c>
      <c r="J324" s="21">
        <f>ROUNDDOWN(ROUND(H324*0.06,2),-2)</f>
        <v/>
      </c>
      <c r="K324" s="21">
        <f>ROUNDDOWN(ROUND(H324*0.04,2),-2)</f>
        <v/>
      </c>
      <c r="L324" s="21">
        <f>I324+J324+K324</f>
        <v/>
      </c>
      <c r="M324" s="21">
        <f>B324-L324</f>
        <v/>
      </c>
      <c r="N324" s="21">
        <f>ROUNDDOWN(ROUND(B324*0.2042,2),0)</f>
        <v/>
      </c>
    </row>
    <row r="325">
      <c r="A325" t="inlineStr">
        <is>
          <t>1日の差 N+1</t>
        </is>
      </c>
      <c r="B325" s="21">
        <f>'4_1日の差'!$A$7</f>
        <v/>
      </c>
      <c r="C325" s="22" t="n">
        <v>21</v>
      </c>
      <c r="D325" s="22" t="n">
        <v>1</v>
      </c>
      <c r="E325" s="22" t="n">
        <v>0</v>
      </c>
      <c r="F325" s="21">
        <f>(IF(C325&lt;=20,MAX(800000,400000*C325),8000000+700000*(C325-20))+IF(E325=1,1000000,0))</f>
        <v/>
      </c>
      <c r="G325" s="21">
        <f>IF(AND(D325=3,C325&lt;=5),MAX(0,B325-F325),IF(AND(D325=2,C325&lt;=5,MAX(0,B325-F325)&gt;3000000),1500000+MAX(0,B325-F325)-3000000,MAX(0,B325-F325)/2))</f>
        <v/>
      </c>
      <c r="H325" s="21">
        <f>ROUNDDOWN(G325,-3)</f>
        <v/>
      </c>
      <c r="I325" s="21">
        <f>IF(H325&lt;=0,0,ROUNDDOWN(ROUND((H325*LOOKUP(H325,{0,1950001,3300001,6950001,9000001,18000001,40000001},{0.05,0.1,0.2,0.23,0.33,0.4,0.45})-LOOKUP(H325,{0,1950001,3300001,6950001,9000001,18000001,40000001},{0,97500,427500,636000,1536000,2796000,4796000}))*1.021,3),0))</f>
        <v/>
      </c>
      <c r="J325" s="21">
        <f>ROUNDDOWN(ROUND(H325*0.06,2),-2)</f>
        <v/>
      </c>
      <c r="K325" s="21">
        <f>ROUNDDOWN(ROUND(H325*0.04,2),-2)</f>
        <v/>
      </c>
      <c r="L325" s="21">
        <f>I325+J325+K325</f>
        <v/>
      </c>
      <c r="M325" s="21">
        <f>B325-L325</f>
        <v/>
      </c>
      <c r="N325" s="21">
        <f>ROUNDDOWN(ROUND(B325*0.2042,2),0)</f>
        <v/>
      </c>
    </row>
    <row r="326">
      <c r="A326" t="inlineStr">
        <is>
          <t>1日の差 N</t>
        </is>
      </c>
      <c r="B326" s="21">
        <f>'4_1日の差'!$A$7</f>
        <v/>
      </c>
      <c r="C326" s="22" t="n">
        <v>25</v>
      </c>
      <c r="D326" s="22" t="n">
        <v>1</v>
      </c>
      <c r="E326" s="22" t="n">
        <v>0</v>
      </c>
      <c r="F326" s="21">
        <f>(IF(C326&lt;=20,MAX(800000,400000*C326),8000000+700000*(C326-20))+IF(E326=1,1000000,0))</f>
        <v/>
      </c>
      <c r="G326" s="21">
        <f>IF(AND(D326=3,C326&lt;=5),MAX(0,B326-F326),IF(AND(D326=2,C326&lt;=5,MAX(0,B326-F326)&gt;3000000),1500000+MAX(0,B326-F326)-3000000,MAX(0,B326-F326)/2))</f>
        <v/>
      </c>
      <c r="H326" s="21">
        <f>ROUNDDOWN(G326,-3)</f>
        <v/>
      </c>
      <c r="I326" s="21">
        <f>IF(H326&lt;=0,0,ROUNDDOWN(ROUND((H326*LOOKUP(H326,{0,1950001,3300001,6950001,9000001,18000001,40000001},{0.05,0.1,0.2,0.23,0.33,0.4,0.45})-LOOKUP(H326,{0,1950001,3300001,6950001,9000001,18000001,40000001},{0,97500,427500,636000,1536000,2796000,4796000}))*1.021,3),0))</f>
        <v/>
      </c>
      <c r="J326" s="21">
        <f>ROUNDDOWN(ROUND(H326*0.06,2),-2)</f>
        <v/>
      </c>
      <c r="K326" s="21">
        <f>ROUNDDOWN(ROUND(H326*0.04,2),-2)</f>
        <v/>
      </c>
      <c r="L326" s="21">
        <f>I326+J326+K326</f>
        <v/>
      </c>
      <c r="M326" s="21">
        <f>B326-L326</f>
        <v/>
      </c>
      <c r="N326" s="21">
        <f>ROUNDDOWN(ROUND(B326*0.2042,2),0)</f>
        <v/>
      </c>
    </row>
    <row r="327">
      <c r="A327" t="inlineStr">
        <is>
          <t>1日の差 N+1</t>
        </is>
      </c>
      <c r="B327" s="21">
        <f>'4_1日の差'!$A$7</f>
        <v/>
      </c>
      <c r="C327" s="22" t="n">
        <v>26</v>
      </c>
      <c r="D327" s="22" t="n">
        <v>1</v>
      </c>
      <c r="E327" s="22" t="n">
        <v>0</v>
      </c>
      <c r="F327" s="21">
        <f>(IF(C327&lt;=20,MAX(800000,400000*C327),8000000+700000*(C327-20))+IF(E327=1,1000000,0))</f>
        <v/>
      </c>
      <c r="G327" s="21">
        <f>IF(AND(D327=3,C327&lt;=5),MAX(0,B327-F327),IF(AND(D327=2,C327&lt;=5,MAX(0,B327-F327)&gt;3000000),1500000+MAX(0,B327-F327)-3000000,MAX(0,B327-F327)/2))</f>
        <v/>
      </c>
      <c r="H327" s="21">
        <f>ROUNDDOWN(G327,-3)</f>
        <v/>
      </c>
      <c r="I327" s="21">
        <f>IF(H327&lt;=0,0,ROUNDDOWN(ROUND((H327*LOOKUP(H327,{0,1950001,3300001,6950001,9000001,18000001,40000001},{0.05,0.1,0.2,0.23,0.33,0.4,0.45})-LOOKUP(H327,{0,1950001,3300001,6950001,9000001,18000001,40000001},{0,97500,427500,636000,1536000,2796000,4796000}))*1.021,3),0))</f>
        <v/>
      </c>
      <c r="J327" s="21">
        <f>ROUNDDOWN(ROUND(H327*0.06,2),-2)</f>
        <v/>
      </c>
      <c r="K327" s="21">
        <f>ROUNDDOWN(ROUND(H327*0.04,2),-2)</f>
        <v/>
      </c>
      <c r="L327" s="21">
        <f>I327+J327+K327</f>
        <v/>
      </c>
      <c r="M327" s="21">
        <f>B327-L327</f>
        <v/>
      </c>
      <c r="N327" s="21">
        <f>ROUNDDOWN(ROUND(B327*0.2042,2),0)</f>
        <v/>
      </c>
    </row>
    <row r="328">
      <c r="A328" t="inlineStr">
        <is>
          <t>1日の差 N</t>
        </is>
      </c>
      <c r="B328" s="21">
        <f>'4_1日の差'!$A$7</f>
        <v/>
      </c>
      <c r="C328" s="22" t="n">
        <v>30</v>
      </c>
      <c r="D328" s="22" t="n">
        <v>1</v>
      </c>
      <c r="E328" s="22" t="n">
        <v>0</v>
      </c>
      <c r="F328" s="21">
        <f>(IF(C328&lt;=20,MAX(800000,400000*C328),8000000+700000*(C328-20))+IF(E328=1,1000000,0))</f>
        <v/>
      </c>
      <c r="G328" s="21">
        <f>IF(AND(D328=3,C328&lt;=5),MAX(0,B328-F328),IF(AND(D328=2,C328&lt;=5,MAX(0,B328-F328)&gt;3000000),1500000+MAX(0,B328-F328)-3000000,MAX(0,B328-F328)/2))</f>
        <v/>
      </c>
      <c r="H328" s="21">
        <f>ROUNDDOWN(G328,-3)</f>
        <v/>
      </c>
      <c r="I328" s="21">
        <f>IF(H328&lt;=0,0,ROUNDDOWN(ROUND((H328*LOOKUP(H328,{0,1950001,3300001,6950001,9000001,18000001,40000001},{0.05,0.1,0.2,0.23,0.33,0.4,0.45})-LOOKUP(H328,{0,1950001,3300001,6950001,9000001,18000001,40000001},{0,97500,427500,636000,1536000,2796000,4796000}))*1.021,3),0))</f>
        <v/>
      </c>
      <c r="J328" s="21">
        <f>ROUNDDOWN(ROUND(H328*0.06,2),-2)</f>
        <v/>
      </c>
      <c r="K328" s="21">
        <f>ROUNDDOWN(ROUND(H328*0.04,2),-2)</f>
        <v/>
      </c>
      <c r="L328" s="21">
        <f>I328+J328+K328</f>
        <v/>
      </c>
      <c r="M328" s="21">
        <f>B328-L328</f>
        <v/>
      </c>
      <c r="N328" s="21">
        <f>ROUNDDOWN(ROUND(B328*0.2042,2),0)</f>
        <v/>
      </c>
    </row>
    <row r="329">
      <c r="A329" t="inlineStr">
        <is>
          <t>1日の差 N+1</t>
        </is>
      </c>
      <c r="B329" s="21">
        <f>'4_1日の差'!$A$7</f>
        <v/>
      </c>
      <c r="C329" s="22" t="n">
        <v>31</v>
      </c>
      <c r="D329" s="22" t="n">
        <v>1</v>
      </c>
      <c r="E329" s="22" t="n">
        <v>0</v>
      </c>
      <c r="F329" s="21">
        <f>(IF(C329&lt;=20,MAX(800000,400000*C329),8000000+700000*(C329-20))+IF(E329=1,1000000,0))</f>
        <v/>
      </c>
      <c r="G329" s="21">
        <f>IF(AND(D329=3,C329&lt;=5),MAX(0,B329-F329),IF(AND(D329=2,C329&lt;=5,MAX(0,B329-F329)&gt;3000000),1500000+MAX(0,B329-F329)-3000000,MAX(0,B329-F329)/2))</f>
        <v/>
      </c>
      <c r="H329" s="21">
        <f>ROUNDDOWN(G329,-3)</f>
        <v/>
      </c>
      <c r="I329" s="21">
        <f>IF(H329&lt;=0,0,ROUNDDOWN(ROUND((H329*LOOKUP(H329,{0,1950001,3300001,6950001,9000001,18000001,40000001},{0.05,0.1,0.2,0.23,0.33,0.4,0.45})-LOOKUP(H329,{0,1950001,3300001,6950001,9000001,18000001,40000001},{0,97500,427500,636000,1536000,2796000,4796000}))*1.021,3),0))</f>
        <v/>
      </c>
      <c r="J329" s="21">
        <f>ROUNDDOWN(ROUND(H329*0.06,2),-2)</f>
        <v/>
      </c>
      <c r="K329" s="21">
        <f>ROUNDDOWN(ROUND(H329*0.04,2),-2)</f>
        <v/>
      </c>
      <c r="L329" s="21">
        <f>I329+J329+K329</f>
        <v/>
      </c>
      <c r="M329" s="21">
        <f>B329-L329</f>
        <v/>
      </c>
      <c r="N329" s="21">
        <f>ROUNDDOWN(ROUND(B329*0.2042,2),0)</f>
        <v/>
      </c>
    </row>
    <row r="330">
      <c r="A330" t="inlineStr">
        <is>
          <t>1日の差 N</t>
        </is>
      </c>
      <c r="B330" s="21">
        <f>'4_1日の差'!$A$7</f>
        <v/>
      </c>
      <c r="C330" s="22" t="n">
        <v>35</v>
      </c>
      <c r="D330" s="22" t="n">
        <v>1</v>
      </c>
      <c r="E330" s="22" t="n">
        <v>0</v>
      </c>
      <c r="F330" s="21">
        <f>(IF(C330&lt;=20,MAX(800000,400000*C330),8000000+700000*(C330-20))+IF(E330=1,1000000,0))</f>
        <v/>
      </c>
      <c r="G330" s="21">
        <f>IF(AND(D330=3,C330&lt;=5),MAX(0,B330-F330),IF(AND(D330=2,C330&lt;=5,MAX(0,B330-F330)&gt;3000000),1500000+MAX(0,B330-F330)-3000000,MAX(0,B330-F330)/2))</f>
        <v/>
      </c>
      <c r="H330" s="21">
        <f>ROUNDDOWN(G330,-3)</f>
        <v/>
      </c>
      <c r="I330" s="21">
        <f>IF(H330&lt;=0,0,ROUNDDOWN(ROUND((H330*LOOKUP(H330,{0,1950001,3300001,6950001,9000001,18000001,40000001},{0.05,0.1,0.2,0.23,0.33,0.4,0.45})-LOOKUP(H330,{0,1950001,3300001,6950001,9000001,18000001,40000001},{0,97500,427500,636000,1536000,2796000,4796000}))*1.021,3),0))</f>
        <v/>
      </c>
      <c r="J330" s="21">
        <f>ROUNDDOWN(ROUND(H330*0.06,2),-2)</f>
        <v/>
      </c>
      <c r="K330" s="21">
        <f>ROUNDDOWN(ROUND(H330*0.04,2),-2)</f>
        <v/>
      </c>
      <c r="L330" s="21">
        <f>I330+J330+K330</f>
        <v/>
      </c>
      <c r="M330" s="21">
        <f>B330-L330</f>
        <v/>
      </c>
      <c r="N330" s="21">
        <f>ROUNDDOWN(ROUND(B330*0.2042,2),0)</f>
        <v/>
      </c>
    </row>
    <row r="331">
      <c r="A331" t="inlineStr">
        <is>
          <t>1日の差 N+1</t>
        </is>
      </c>
      <c r="B331" s="21">
        <f>'4_1日の差'!$A$7</f>
        <v/>
      </c>
      <c r="C331" s="22" t="n">
        <v>36</v>
      </c>
      <c r="D331" s="22" t="n">
        <v>1</v>
      </c>
      <c r="E331" s="22" t="n">
        <v>0</v>
      </c>
      <c r="F331" s="21">
        <f>(IF(C331&lt;=20,MAX(800000,400000*C331),8000000+700000*(C331-20))+IF(E331=1,1000000,0))</f>
        <v/>
      </c>
      <c r="G331" s="21">
        <f>IF(AND(D331=3,C331&lt;=5),MAX(0,B331-F331),IF(AND(D331=2,C331&lt;=5,MAX(0,B331-F331)&gt;3000000),1500000+MAX(0,B331-F331)-3000000,MAX(0,B331-F331)/2))</f>
        <v/>
      </c>
      <c r="H331" s="21">
        <f>ROUNDDOWN(G331,-3)</f>
        <v/>
      </c>
      <c r="I331" s="21">
        <f>IF(H331&lt;=0,0,ROUNDDOWN(ROUND((H331*LOOKUP(H331,{0,1950001,3300001,6950001,9000001,18000001,40000001},{0.05,0.1,0.2,0.23,0.33,0.4,0.45})-LOOKUP(H331,{0,1950001,3300001,6950001,9000001,18000001,40000001},{0,97500,427500,636000,1536000,2796000,4796000}))*1.021,3),0))</f>
        <v/>
      </c>
      <c r="J331" s="21">
        <f>ROUNDDOWN(ROUND(H331*0.06,2),-2)</f>
        <v/>
      </c>
      <c r="K331" s="21">
        <f>ROUNDDOWN(ROUND(H331*0.04,2),-2)</f>
        <v/>
      </c>
      <c r="L331" s="21">
        <f>I331+J331+K331</f>
        <v/>
      </c>
      <c r="M331" s="21">
        <f>B331-L331</f>
        <v/>
      </c>
      <c r="N331" s="21">
        <f>ROUNDDOWN(ROUND(B331*0.2042,2),0)</f>
        <v/>
      </c>
    </row>
    <row r="332">
      <c r="A332" t="inlineStr">
        <is>
          <t>1日の差 N</t>
        </is>
      </c>
      <c r="B332" s="21">
        <f>'4_1日の差'!$A$7</f>
        <v/>
      </c>
      <c r="C332" s="22" t="n">
        <v>37</v>
      </c>
      <c r="D332" s="22" t="n">
        <v>1</v>
      </c>
      <c r="E332" s="22" t="n">
        <v>0</v>
      </c>
      <c r="F332" s="21">
        <f>(IF(C332&lt;=20,MAX(800000,400000*C332),8000000+700000*(C332-20))+IF(E332=1,1000000,0))</f>
        <v/>
      </c>
      <c r="G332" s="21">
        <f>IF(AND(D332=3,C332&lt;=5),MAX(0,B332-F332),IF(AND(D332=2,C332&lt;=5,MAX(0,B332-F332)&gt;3000000),1500000+MAX(0,B332-F332)-3000000,MAX(0,B332-F332)/2))</f>
        <v/>
      </c>
      <c r="H332" s="21">
        <f>ROUNDDOWN(G332,-3)</f>
        <v/>
      </c>
      <c r="I332" s="21">
        <f>IF(H332&lt;=0,0,ROUNDDOWN(ROUND((H332*LOOKUP(H332,{0,1950001,3300001,6950001,9000001,18000001,40000001},{0.05,0.1,0.2,0.23,0.33,0.4,0.45})-LOOKUP(H332,{0,1950001,3300001,6950001,9000001,18000001,40000001},{0,97500,427500,636000,1536000,2796000,4796000}))*1.021,3),0))</f>
        <v/>
      </c>
      <c r="J332" s="21">
        <f>ROUNDDOWN(ROUND(H332*0.06,2),-2)</f>
        <v/>
      </c>
      <c r="K332" s="21">
        <f>ROUNDDOWN(ROUND(H332*0.04,2),-2)</f>
        <v/>
      </c>
      <c r="L332" s="21">
        <f>I332+J332+K332</f>
        <v/>
      </c>
      <c r="M332" s="21">
        <f>B332-L332</f>
        <v/>
      </c>
      <c r="N332" s="21">
        <f>ROUNDDOWN(ROUND(B332*0.2042,2),0)</f>
        <v/>
      </c>
    </row>
    <row r="333">
      <c r="A333" t="inlineStr">
        <is>
          <t>1日の差 N+1</t>
        </is>
      </c>
      <c r="B333" s="21">
        <f>'4_1日の差'!$A$7</f>
        <v/>
      </c>
      <c r="C333" s="22" t="n">
        <v>38</v>
      </c>
      <c r="D333" s="22" t="n">
        <v>1</v>
      </c>
      <c r="E333" s="22" t="n">
        <v>0</v>
      </c>
      <c r="F333" s="21">
        <f>(IF(C333&lt;=20,MAX(800000,400000*C333),8000000+700000*(C333-20))+IF(E333=1,1000000,0))</f>
        <v/>
      </c>
      <c r="G333" s="21">
        <f>IF(AND(D333=3,C333&lt;=5),MAX(0,B333-F333),IF(AND(D333=2,C333&lt;=5,MAX(0,B333-F333)&gt;3000000),1500000+MAX(0,B333-F333)-3000000,MAX(0,B333-F333)/2))</f>
        <v/>
      </c>
      <c r="H333" s="21">
        <f>ROUNDDOWN(G333,-3)</f>
        <v/>
      </c>
      <c r="I333" s="21">
        <f>IF(H333&lt;=0,0,ROUNDDOWN(ROUND((H333*LOOKUP(H333,{0,1950001,3300001,6950001,9000001,18000001,40000001},{0.05,0.1,0.2,0.23,0.33,0.4,0.45})-LOOKUP(H333,{0,1950001,3300001,6950001,9000001,18000001,40000001},{0,97500,427500,636000,1536000,2796000,4796000}))*1.021,3),0))</f>
        <v/>
      </c>
      <c r="J333" s="21">
        <f>ROUNDDOWN(ROUND(H333*0.06,2),-2)</f>
        <v/>
      </c>
      <c r="K333" s="21">
        <f>ROUNDDOWN(ROUND(H333*0.04,2),-2)</f>
        <v/>
      </c>
      <c r="L333" s="21">
        <f>I333+J333+K333</f>
        <v/>
      </c>
      <c r="M333" s="21">
        <f>B333-L333</f>
        <v/>
      </c>
      <c r="N333" s="21">
        <f>ROUNDDOWN(ROUND(B333*0.2042,2),0)</f>
        <v/>
      </c>
    </row>
    <row r="334">
      <c r="A334" t="inlineStr">
        <is>
          <t>1日の差 N</t>
        </is>
      </c>
      <c r="B334" s="21">
        <f>'4_1日の差'!$A$8</f>
        <v/>
      </c>
      <c r="C334" s="22" t="n">
        <v>5</v>
      </c>
      <c r="D334" s="22" t="n">
        <v>2</v>
      </c>
      <c r="E334" s="22" t="n">
        <v>0</v>
      </c>
      <c r="F334" s="21">
        <f>(IF(C334&lt;=20,MAX(800000,400000*C334),8000000+700000*(C334-20))+IF(E334=1,1000000,0))</f>
        <v/>
      </c>
      <c r="G334" s="21">
        <f>IF(AND(D334=3,C334&lt;=5),MAX(0,B334-F334),IF(AND(D334=2,C334&lt;=5,MAX(0,B334-F334)&gt;3000000),1500000+MAX(0,B334-F334)-3000000,MAX(0,B334-F334)/2))</f>
        <v/>
      </c>
      <c r="H334" s="21">
        <f>ROUNDDOWN(G334,-3)</f>
        <v/>
      </c>
      <c r="I334" s="21">
        <f>IF(H334&lt;=0,0,ROUNDDOWN(ROUND((H334*LOOKUP(H334,{0,1950001,3300001,6950001,9000001,18000001,40000001},{0.05,0.1,0.2,0.23,0.33,0.4,0.45})-LOOKUP(H334,{0,1950001,3300001,6950001,9000001,18000001,40000001},{0,97500,427500,636000,1536000,2796000,4796000}))*1.021,3),0))</f>
        <v/>
      </c>
      <c r="J334" s="21">
        <f>ROUNDDOWN(ROUND(H334*0.06,2),-2)</f>
        <v/>
      </c>
      <c r="K334" s="21">
        <f>ROUNDDOWN(ROUND(H334*0.04,2),-2)</f>
        <v/>
      </c>
      <c r="L334" s="21">
        <f>I334+J334+K334</f>
        <v/>
      </c>
      <c r="M334" s="21">
        <f>B334-L334</f>
        <v/>
      </c>
      <c r="N334" s="21">
        <f>ROUNDDOWN(ROUND(B334*0.2042,2),0)</f>
        <v/>
      </c>
    </row>
    <row r="335">
      <c r="A335" t="inlineStr">
        <is>
          <t>1日の差 N+1</t>
        </is>
      </c>
      <c r="B335" s="21">
        <f>'4_1日の差'!$A$8</f>
        <v/>
      </c>
      <c r="C335" s="22" t="n">
        <v>6</v>
      </c>
      <c r="D335" s="22" t="n">
        <v>1</v>
      </c>
      <c r="E335" s="22" t="n">
        <v>0</v>
      </c>
      <c r="F335" s="21">
        <f>(IF(C335&lt;=20,MAX(800000,400000*C335),8000000+700000*(C335-20))+IF(E335=1,1000000,0))</f>
        <v/>
      </c>
      <c r="G335" s="21">
        <f>IF(AND(D335=3,C335&lt;=5),MAX(0,B335-F335),IF(AND(D335=2,C335&lt;=5,MAX(0,B335-F335)&gt;3000000),1500000+MAX(0,B335-F335)-3000000,MAX(0,B335-F335)/2))</f>
        <v/>
      </c>
      <c r="H335" s="21">
        <f>ROUNDDOWN(G335,-3)</f>
        <v/>
      </c>
      <c r="I335" s="21">
        <f>IF(H335&lt;=0,0,ROUNDDOWN(ROUND((H335*LOOKUP(H335,{0,1950001,3300001,6950001,9000001,18000001,40000001},{0.05,0.1,0.2,0.23,0.33,0.4,0.45})-LOOKUP(H335,{0,1950001,3300001,6950001,9000001,18000001,40000001},{0,97500,427500,636000,1536000,2796000,4796000}))*1.021,3),0))</f>
        <v/>
      </c>
      <c r="J335" s="21">
        <f>ROUNDDOWN(ROUND(H335*0.06,2),-2)</f>
        <v/>
      </c>
      <c r="K335" s="21">
        <f>ROUNDDOWN(ROUND(H335*0.04,2),-2)</f>
        <v/>
      </c>
      <c r="L335" s="21">
        <f>I335+J335+K335</f>
        <v/>
      </c>
      <c r="M335" s="21">
        <f>B335-L335</f>
        <v/>
      </c>
      <c r="N335" s="21">
        <f>ROUNDDOWN(ROUND(B335*0.2042,2),0)</f>
        <v/>
      </c>
    </row>
    <row r="336">
      <c r="A336" t="inlineStr">
        <is>
          <t>1日の差 N</t>
        </is>
      </c>
      <c r="B336" s="21">
        <f>'4_1日の差'!$A$8</f>
        <v/>
      </c>
      <c r="C336" s="22" t="n">
        <v>10</v>
      </c>
      <c r="D336" s="22" t="n">
        <v>1</v>
      </c>
      <c r="E336" s="22" t="n">
        <v>0</v>
      </c>
      <c r="F336" s="21">
        <f>(IF(C336&lt;=20,MAX(800000,400000*C336),8000000+700000*(C336-20))+IF(E336=1,1000000,0))</f>
        <v/>
      </c>
      <c r="G336" s="21">
        <f>IF(AND(D336=3,C336&lt;=5),MAX(0,B336-F336),IF(AND(D336=2,C336&lt;=5,MAX(0,B336-F336)&gt;3000000),1500000+MAX(0,B336-F336)-3000000,MAX(0,B336-F336)/2))</f>
        <v/>
      </c>
      <c r="H336" s="21">
        <f>ROUNDDOWN(G336,-3)</f>
        <v/>
      </c>
      <c r="I336" s="21">
        <f>IF(H336&lt;=0,0,ROUNDDOWN(ROUND((H336*LOOKUP(H336,{0,1950001,3300001,6950001,9000001,18000001,40000001},{0.05,0.1,0.2,0.23,0.33,0.4,0.45})-LOOKUP(H336,{0,1950001,3300001,6950001,9000001,18000001,40000001},{0,97500,427500,636000,1536000,2796000,4796000}))*1.021,3),0))</f>
        <v/>
      </c>
      <c r="J336" s="21">
        <f>ROUNDDOWN(ROUND(H336*0.06,2),-2)</f>
        <v/>
      </c>
      <c r="K336" s="21">
        <f>ROUNDDOWN(ROUND(H336*0.04,2),-2)</f>
        <v/>
      </c>
      <c r="L336" s="21">
        <f>I336+J336+K336</f>
        <v/>
      </c>
      <c r="M336" s="21">
        <f>B336-L336</f>
        <v/>
      </c>
      <c r="N336" s="21">
        <f>ROUNDDOWN(ROUND(B336*0.2042,2),0)</f>
        <v/>
      </c>
    </row>
    <row r="337">
      <c r="A337" t="inlineStr">
        <is>
          <t>1日の差 N+1</t>
        </is>
      </c>
      <c r="B337" s="21">
        <f>'4_1日の差'!$A$8</f>
        <v/>
      </c>
      <c r="C337" s="22" t="n">
        <v>11</v>
      </c>
      <c r="D337" s="22" t="n">
        <v>1</v>
      </c>
      <c r="E337" s="22" t="n">
        <v>0</v>
      </c>
      <c r="F337" s="21">
        <f>(IF(C337&lt;=20,MAX(800000,400000*C337),8000000+700000*(C337-20))+IF(E337=1,1000000,0))</f>
        <v/>
      </c>
      <c r="G337" s="21">
        <f>IF(AND(D337=3,C337&lt;=5),MAX(0,B337-F337),IF(AND(D337=2,C337&lt;=5,MAX(0,B337-F337)&gt;3000000),1500000+MAX(0,B337-F337)-3000000,MAX(0,B337-F337)/2))</f>
        <v/>
      </c>
      <c r="H337" s="21">
        <f>ROUNDDOWN(G337,-3)</f>
        <v/>
      </c>
      <c r="I337" s="21">
        <f>IF(H337&lt;=0,0,ROUNDDOWN(ROUND((H337*LOOKUP(H337,{0,1950001,3300001,6950001,9000001,18000001,40000001},{0.05,0.1,0.2,0.23,0.33,0.4,0.45})-LOOKUP(H337,{0,1950001,3300001,6950001,9000001,18000001,40000001},{0,97500,427500,636000,1536000,2796000,4796000}))*1.021,3),0))</f>
        <v/>
      </c>
      <c r="J337" s="21">
        <f>ROUNDDOWN(ROUND(H337*0.06,2),-2)</f>
        <v/>
      </c>
      <c r="K337" s="21">
        <f>ROUNDDOWN(ROUND(H337*0.04,2),-2)</f>
        <v/>
      </c>
      <c r="L337" s="21">
        <f>I337+J337+K337</f>
        <v/>
      </c>
      <c r="M337" s="21">
        <f>B337-L337</f>
        <v/>
      </c>
      <c r="N337" s="21">
        <f>ROUNDDOWN(ROUND(B337*0.2042,2),0)</f>
        <v/>
      </c>
    </row>
    <row r="338">
      <c r="A338" t="inlineStr">
        <is>
          <t>1日の差 N</t>
        </is>
      </c>
      <c r="B338" s="21">
        <f>'4_1日の差'!$A$8</f>
        <v/>
      </c>
      <c r="C338" s="22" t="n">
        <v>15</v>
      </c>
      <c r="D338" s="22" t="n">
        <v>1</v>
      </c>
      <c r="E338" s="22" t="n">
        <v>0</v>
      </c>
      <c r="F338" s="21">
        <f>(IF(C338&lt;=20,MAX(800000,400000*C338),8000000+700000*(C338-20))+IF(E338=1,1000000,0))</f>
        <v/>
      </c>
      <c r="G338" s="21">
        <f>IF(AND(D338=3,C338&lt;=5),MAX(0,B338-F338),IF(AND(D338=2,C338&lt;=5,MAX(0,B338-F338)&gt;3000000),1500000+MAX(0,B338-F338)-3000000,MAX(0,B338-F338)/2))</f>
        <v/>
      </c>
      <c r="H338" s="21">
        <f>ROUNDDOWN(G338,-3)</f>
        <v/>
      </c>
      <c r="I338" s="21">
        <f>IF(H338&lt;=0,0,ROUNDDOWN(ROUND((H338*LOOKUP(H338,{0,1950001,3300001,6950001,9000001,18000001,40000001},{0.05,0.1,0.2,0.23,0.33,0.4,0.45})-LOOKUP(H338,{0,1950001,3300001,6950001,9000001,18000001,40000001},{0,97500,427500,636000,1536000,2796000,4796000}))*1.021,3),0))</f>
        <v/>
      </c>
      <c r="J338" s="21">
        <f>ROUNDDOWN(ROUND(H338*0.06,2),-2)</f>
        <v/>
      </c>
      <c r="K338" s="21">
        <f>ROUNDDOWN(ROUND(H338*0.04,2),-2)</f>
        <v/>
      </c>
      <c r="L338" s="21">
        <f>I338+J338+K338</f>
        <v/>
      </c>
      <c r="M338" s="21">
        <f>B338-L338</f>
        <v/>
      </c>
      <c r="N338" s="21">
        <f>ROUNDDOWN(ROUND(B338*0.2042,2),0)</f>
        <v/>
      </c>
    </row>
    <row r="339">
      <c r="A339" t="inlineStr">
        <is>
          <t>1日の差 N+1</t>
        </is>
      </c>
      <c r="B339" s="21">
        <f>'4_1日の差'!$A$8</f>
        <v/>
      </c>
      <c r="C339" s="22" t="n">
        <v>16</v>
      </c>
      <c r="D339" s="22" t="n">
        <v>1</v>
      </c>
      <c r="E339" s="22" t="n">
        <v>0</v>
      </c>
      <c r="F339" s="21">
        <f>(IF(C339&lt;=20,MAX(800000,400000*C339),8000000+700000*(C339-20))+IF(E339=1,1000000,0))</f>
        <v/>
      </c>
      <c r="G339" s="21">
        <f>IF(AND(D339=3,C339&lt;=5),MAX(0,B339-F339),IF(AND(D339=2,C339&lt;=5,MAX(0,B339-F339)&gt;3000000),1500000+MAX(0,B339-F339)-3000000,MAX(0,B339-F339)/2))</f>
        <v/>
      </c>
      <c r="H339" s="21">
        <f>ROUNDDOWN(G339,-3)</f>
        <v/>
      </c>
      <c r="I339" s="21">
        <f>IF(H339&lt;=0,0,ROUNDDOWN(ROUND((H339*LOOKUP(H339,{0,1950001,3300001,6950001,9000001,18000001,40000001},{0.05,0.1,0.2,0.23,0.33,0.4,0.45})-LOOKUP(H339,{0,1950001,3300001,6950001,9000001,18000001,40000001},{0,97500,427500,636000,1536000,2796000,4796000}))*1.021,3),0))</f>
        <v/>
      </c>
      <c r="J339" s="21">
        <f>ROUNDDOWN(ROUND(H339*0.06,2),-2)</f>
        <v/>
      </c>
      <c r="K339" s="21">
        <f>ROUNDDOWN(ROUND(H339*0.04,2),-2)</f>
        <v/>
      </c>
      <c r="L339" s="21">
        <f>I339+J339+K339</f>
        <v/>
      </c>
      <c r="M339" s="21">
        <f>B339-L339</f>
        <v/>
      </c>
      <c r="N339" s="21">
        <f>ROUNDDOWN(ROUND(B339*0.2042,2),0)</f>
        <v/>
      </c>
    </row>
    <row r="340">
      <c r="A340" t="inlineStr">
        <is>
          <t>1日の差 N</t>
        </is>
      </c>
      <c r="B340" s="21">
        <f>'4_1日の差'!$A$8</f>
        <v/>
      </c>
      <c r="C340" s="22" t="n">
        <v>19</v>
      </c>
      <c r="D340" s="22" t="n">
        <v>1</v>
      </c>
      <c r="E340" s="22" t="n">
        <v>0</v>
      </c>
      <c r="F340" s="21">
        <f>(IF(C340&lt;=20,MAX(800000,400000*C340),8000000+700000*(C340-20))+IF(E340=1,1000000,0))</f>
        <v/>
      </c>
      <c r="G340" s="21">
        <f>IF(AND(D340=3,C340&lt;=5),MAX(0,B340-F340),IF(AND(D340=2,C340&lt;=5,MAX(0,B340-F340)&gt;3000000),1500000+MAX(0,B340-F340)-3000000,MAX(0,B340-F340)/2))</f>
        <v/>
      </c>
      <c r="H340" s="21">
        <f>ROUNDDOWN(G340,-3)</f>
        <v/>
      </c>
      <c r="I340" s="21">
        <f>IF(H340&lt;=0,0,ROUNDDOWN(ROUND((H340*LOOKUP(H340,{0,1950001,3300001,6950001,9000001,18000001,40000001},{0.05,0.1,0.2,0.23,0.33,0.4,0.45})-LOOKUP(H340,{0,1950001,3300001,6950001,9000001,18000001,40000001},{0,97500,427500,636000,1536000,2796000,4796000}))*1.021,3),0))</f>
        <v/>
      </c>
      <c r="J340" s="21">
        <f>ROUNDDOWN(ROUND(H340*0.06,2),-2)</f>
        <v/>
      </c>
      <c r="K340" s="21">
        <f>ROUNDDOWN(ROUND(H340*0.04,2),-2)</f>
        <v/>
      </c>
      <c r="L340" s="21">
        <f>I340+J340+K340</f>
        <v/>
      </c>
      <c r="M340" s="21">
        <f>B340-L340</f>
        <v/>
      </c>
      <c r="N340" s="21">
        <f>ROUNDDOWN(ROUND(B340*0.2042,2),0)</f>
        <v/>
      </c>
    </row>
    <row r="341">
      <c r="A341" t="inlineStr">
        <is>
          <t>1日の差 N+1</t>
        </is>
      </c>
      <c r="B341" s="21">
        <f>'4_1日の差'!$A$8</f>
        <v/>
      </c>
      <c r="C341" s="22" t="n">
        <v>20</v>
      </c>
      <c r="D341" s="22" t="n">
        <v>1</v>
      </c>
      <c r="E341" s="22" t="n">
        <v>0</v>
      </c>
      <c r="F341" s="21">
        <f>(IF(C341&lt;=20,MAX(800000,400000*C341),8000000+700000*(C341-20))+IF(E341=1,1000000,0))</f>
        <v/>
      </c>
      <c r="G341" s="21">
        <f>IF(AND(D341=3,C341&lt;=5),MAX(0,B341-F341),IF(AND(D341=2,C341&lt;=5,MAX(0,B341-F341)&gt;3000000),1500000+MAX(0,B341-F341)-3000000,MAX(0,B341-F341)/2))</f>
        <v/>
      </c>
      <c r="H341" s="21">
        <f>ROUNDDOWN(G341,-3)</f>
        <v/>
      </c>
      <c r="I341" s="21">
        <f>IF(H341&lt;=0,0,ROUNDDOWN(ROUND((H341*LOOKUP(H341,{0,1950001,3300001,6950001,9000001,18000001,40000001},{0.05,0.1,0.2,0.23,0.33,0.4,0.45})-LOOKUP(H341,{0,1950001,3300001,6950001,9000001,18000001,40000001},{0,97500,427500,636000,1536000,2796000,4796000}))*1.021,3),0))</f>
        <v/>
      </c>
      <c r="J341" s="21">
        <f>ROUNDDOWN(ROUND(H341*0.06,2),-2)</f>
        <v/>
      </c>
      <c r="K341" s="21">
        <f>ROUNDDOWN(ROUND(H341*0.04,2),-2)</f>
        <v/>
      </c>
      <c r="L341" s="21">
        <f>I341+J341+K341</f>
        <v/>
      </c>
      <c r="M341" s="21">
        <f>B341-L341</f>
        <v/>
      </c>
      <c r="N341" s="21">
        <f>ROUNDDOWN(ROUND(B341*0.2042,2),0)</f>
        <v/>
      </c>
    </row>
    <row r="342">
      <c r="A342" t="inlineStr">
        <is>
          <t>1日の差 N</t>
        </is>
      </c>
      <c r="B342" s="21">
        <f>'4_1日の差'!$A$8</f>
        <v/>
      </c>
      <c r="C342" s="22" t="n">
        <v>20</v>
      </c>
      <c r="D342" s="22" t="n">
        <v>1</v>
      </c>
      <c r="E342" s="22" t="n">
        <v>0</v>
      </c>
      <c r="F342" s="21">
        <f>(IF(C342&lt;=20,MAX(800000,400000*C342),8000000+700000*(C342-20))+IF(E342=1,1000000,0))</f>
        <v/>
      </c>
      <c r="G342" s="21">
        <f>IF(AND(D342=3,C342&lt;=5),MAX(0,B342-F342),IF(AND(D342=2,C342&lt;=5,MAX(0,B342-F342)&gt;3000000),1500000+MAX(0,B342-F342)-3000000,MAX(0,B342-F342)/2))</f>
        <v/>
      </c>
      <c r="H342" s="21">
        <f>ROUNDDOWN(G342,-3)</f>
        <v/>
      </c>
      <c r="I342" s="21">
        <f>IF(H342&lt;=0,0,ROUNDDOWN(ROUND((H342*LOOKUP(H342,{0,1950001,3300001,6950001,9000001,18000001,40000001},{0.05,0.1,0.2,0.23,0.33,0.4,0.45})-LOOKUP(H342,{0,1950001,3300001,6950001,9000001,18000001,40000001},{0,97500,427500,636000,1536000,2796000,4796000}))*1.021,3),0))</f>
        <v/>
      </c>
      <c r="J342" s="21">
        <f>ROUNDDOWN(ROUND(H342*0.06,2),-2)</f>
        <v/>
      </c>
      <c r="K342" s="21">
        <f>ROUNDDOWN(ROUND(H342*0.04,2),-2)</f>
        <v/>
      </c>
      <c r="L342" s="21">
        <f>I342+J342+K342</f>
        <v/>
      </c>
      <c r="M342" s="21">
        <f>B342-L342</f>
        <v/>
      </c>
      <c r="N342" s="21">
        <f>ROUNDDOWN(ROUND(B342*0.2042,2),0)</f>
        <v/>
      </c>
    </row>
    <row r="343">
      <c r="A343" t="inlineStr">
        <is>
          <t>1日の差 N+1</t>
        </is>
      </c>
      <c r="B343" s="21">
        <f>'4_1日の差'!$A$8</f>
        <v/>
      </c>
      <c r="C343" s="22" t="n">
        <v>21</v>
      </c>
      <c r="D343" s="22" t="n">
        <v>1</v>
      </c>
      <c r="E343" s="22" t="n">
        <v>0</v>
      </c>
      <c r="F343" s="21">
        <f>(IF(C343&lt;=20,MAX(800000,400000*C343),8000000+700000*(C343-20))+IF(E343=1,1000000,0))</f>
        <v/>
      </c>
      <c r="G343" s="21">
        <f>IF(AND(D343=3,C343&lt;=5),MAX(0,B343-F343),IF(AND(D343=2,C343&lt;=5,MAX(0,B343-F343)&gt;3000000),1500000+MAX(0,B343-F343)-3000000,MAX(0,B343-F343)/2))</f>
        <v/>
      </c>
      <c r="H343" s="21">
        <f>ROUNDDOWN(G343,-3)</f>
        <v/>
      </c>
      <c r="I343" s="21">
        <f>IF(H343&lt;=0,0,ROUNDDOWN(ROUND((H343*LOOKUP(H343,{0,1950001,3300001,6950001,9000001,18000001,40000001},{0.05,0.1,0.2,0.23,0.33,0.4,0.45})-LOOKUP(H343,{0,1950001,3300001,6950001,9000001,18000001,40000001},{0,97500,427500,636000,1536000,2796000,4796000}))*1.021,3),0))</f>
        <v/>
      </c>
      <c r="J343" s="21">
        <f>ROUNDDOWN(ROUND(H343*0.06,2),-2)</f>
        <v/>
      </c>
      <c r="K343" s="21">
        <f>ROUNDDOWN(ROUND(H343*0.04,2),-2)</f>
        <v/>
      </c>
      <c r="L343" s="21">
        <f>I343+J343+K343</f>
        <v/>
      </c>
      <c r="M343" s="21">
        <f>B343-L343</f>
        <v/>
      </c>
      <c r="N343" s="21">
        <f>ROUNDDOWN(ROUND(B343*0.2042,2),0)</f>
        <v/>
      </c>
    </row>
    <row r="344">
      <c r="A344" t="inlineStr">
        <is>
          <t>1日の差 N</t>
        </is>
      </c>
      <c r="B344" s="21">
        <f>'4_1日の差'!$A$8</f>
        <v/>
      </c>
      <c r="C344" s="22" t="n">
        <v>25</v>
      </c>
      <c r="D344" s="22" t="n">
        <v>1</v>
      </c>
      <c r="E344" s="22" t="n">
        <v>0</v>
      </c>
      <c r="F344" s="21">
        <f>(IF(C344&lt;=20,MAX(800000,400000*C344),8000000+700000*(C344-20))+IF(E344=1,1000000,0))</f>
        <v/>
      </c>
      <c r="G344" s="21">
        <f>IF(AND(D344=3,C344&lt;=5),MAX(0,B344-F344),IF(AND(D344=2,C344&lt;=5,MAX(0,B344-F344)&gt;3000000),1500000+MAX(0,B344-F344)-3000000,MAX(0,B344-F344)/2))</f>
        <v/>
      </c>
      <c r="H344" s="21">
        <f>ROUNDDOWN(G344,-3)</f>
        <v/>
      </c>
      <c r="I344" s="21">
        <f>IF(H344&lt;=0,0,ROUNDDOWN(ROUND((H344*LOOKUP(H344,{0,1950001,3300001,6950001,9000001,18000001,40000001},{0.05,0.1,0.2,0.23,0.33,0.4,0.45})-LOOKUP(H344,{0,1950001,3300001,6950001,9000001,18000001,40000001},{0,97500,427500,636000,1536000,2796000,4796000}))*1.021,3),0))</f>
        <v/>
      </c>
      <c r="J344" s="21">
        <f>ROUNDDOWN(ROUND(H344*0.06,2),-2)</f>
        <v/>
      </c>
      <c r="K344" s="21">
        <f>ROUNDDOWN(ROUND(H344*0.04,2),-2)</f>
        <v/>
      </c>
      <c r="L344" s="21">
        <f>I344+J344+K344</f>
        <v/>
      </c>
      <c r="M344" s="21">
        <f>B344-L344</f>
        <v/>
      </c>
      <c r="N344" s="21">
        <f>ROUNDDOWN(ROUND(B344*0.2042,2),0)</f>
        <v/>
      </c>
    </row>
    <row r="345">
      <c r="A345" t="inlineStr">
        <is>
          <t>1日の差 N+1</t>
        </is>
      </c>
      <c r="B345" s="21">
        <f>'4_1日の差'!$A$8</f>
        <v/>
      </c>
      <c r="C345" s="22" t="n">
        <v>26</v>
      </c>
      <c r="D345" s="22" t="n">
        <v>1</v>
      </c>
      <c r="E345" s="22" t="n">
        <v>0</v>
      </c>
      <c r="F345" s="21">
        <f>(IF(C345&lt;=20,MAX(800000,400000*C345),8000000+700000*(C345-20))+IF(E345=1,1000000,0))</f>
        <v/>
      </c>
      <c r="G345" s="21">
        <f>IF(AND(D345=3,C345&lt;=5),MAX(0,B345-F345),IF(AND(D345=2,C345&lt;=5,MAX(0,B345-F345)&gt;3000000),1500000+MAX(0,B345-F345)-3000000,MAX(0,B345-F345)/2))</f>
        <v/>
      </c>
      <c r="H345" s="21">
        <f>ROUNDDOWN(G345,-3)</f>
        <v/>
      </c>
      <c r="I345" s="21">
        <f>IF(H345&lt;=0,0,ROUNDDOWN(ROUND((H345*LOOKUP(H345,{0,1950001,3300001,6950001,9000001,18000001,40000001},{0.05,0.1,0.2,0.23,0.33,0.4,0.45})-LOOKUP(H345,{0,1950001,3300001,6950001,9000001,18000001,40000001},{0,97500,427500,636000,1536000,2796000,4796000}))*1.021,3),0))</f>
        <v/>
      </c>
      <c r="J345" s="21">
        <f>ROUNDDOWN(ROUND(H345*0.06,2),-2)</f>
        <v/>
      </c>
      <c r="K345" s="21">
        <f>ROUNDDOWN(ROUND(H345*0.04,2),-2)</f>
        <v/>
      </c>
      <c r="L345" s="21">
        <f>I345+J345+K345</f>
        <v/>
      </c>
      <c r="M345" s="21">
        <f>B345-L345</f>
        <v/>
      </c>
      <c r="N345" s="21">
        <f>ROUNDDOWN(ROUND(B345*0.2042,2),0)</f>
        <v/>
      </c>
    </row>
    <row r="346">
      <c r="A346" t="inlineStr">
        <is>
          <t>1日の差 N</t>
        </is>
      </c>
      <c r="B346" s="21">
        <f>'4_1日の差'!$A$8</f>
        <v/>
      </c>
      <c r="C346" s="22" t="n">
        <v>30</v>
      </c>
      <c r="D346" s="22" t="n">
        <v>1</v>
      </c>
      <c r="E346" s="22" t="n">
        <v>0</v>
      </c>
      <c r="F346" s="21">
        <f>(IF(C346&lt;=20,MAX(800000,400000*C346),8000000+700000*(C346-20))+IF(E346=1,1000000,0))</f>
        <v/>
      </c>
      <c r="G346" s="21">
        <f>IF(AND(D346=3,C346&lt;=5),MAX(0,B346-F346),IF(AND(D346=2,C346&lt;=5,MAX(0,B346-F346)&gt;3000000),1500000+MAX(0,B346-F346)-3000000,MAX(0,B346-F346)/2))</f>
        <v/>
      </c>
      <c r="H346" s="21">
        <f>ROUNDDOWN(G346,-3)</f>
        <v/>
      </c>
      <c r="I346" s="21">
        <f>IF(H346&lt;=0,0,ROUNDDOWN(ROUND((H346*LOOKUP(H346,{0,1950001,3300001,6950001,9000001,18000001,40000001},{0.05,0.1,0.2,0.23,0.33,0.4,0.45})-LOOKUP(H346,{0,1950001,3300001,6950001,9000001,18000001,40000001},{0,97500,427500,636000,1536000,2796000,4796000}))*1.021,3),0))</f>
        <v/>
      </c>
      <c r="J346" s="21">
        <f>ROUNDDOWN(ROUND(H346*0.06,2),-2)</f>
        <v/>
      </c>
      <c r="K346" s="21">
        <f>ROUNDDOWN(ROUND(H346*0.04,2),-2)</f>
        <v/>
      </c>
      <c r="L346" s="21">
        <f>I346+J346+K346</f>
        <v/>
      </c>
      <c r="M346" s="21">
        <f>B346-L346</f>
        <v/>
      </c>
      <c r="N346" s="21">
        <f>ROUNDDOWN(ROUND(B346*0.2042,2),0)</f>
        <v/>
      </c>
    </row>
    <row r="347">
      <c r="A347" t="inlineStr">
        <is>
          <t>1日の差 N+1</t>
        </is>
      </c>
      <c r="B347" s="21">
        <f>'4_1日の差'!$A$8</f>
        <v/>
      </c>
      <c r="C347" s="22" t="n">
        <v>31</v>
      </c>
      <c r="D347" s="22" t="n">
        <v>1</v>
      </c>
      <c r="E347" s="22" t="n">
        <v>0</v>
      </c>
      <c r="F347" s="21">
        <f>(IF(C347&lt;=20,MAX(800000,400000*C347),8000000+700000*(C347-20))+IF(E347=1,1000000,0))</f>
        <v/>
      </c>
      <c r="G347" s="21">
        <f>IF(AND(D347=3,C347&lt;=5),MAX(0,B347-F347),IF(AND(D347=2,C347&lt;=5,MAX(0,B347-F347)&gt;3000000),1500000+MAX(0,B347-F347)-3000000,MAX(0,B347-F347)/2))</f>
        <v/>
      </c>
      <c r="H347" s="21">
        <f>ROUNDDOWN(G347,-3)</f>
        <v/>
      </c>
      <c r="I347" s="21">
        <f>IF(H347&lt;=0,0,ROUNDDOWN(ROUND((H347*LOOKUP(H347,{0,1950001,3300001,6950001,9000001,18000001,40000001},{0.05,0.1,0.2,0.23,0.33,0.4,0.45})-LOOKUP(H347,{0,1950001,3300001,6950001,9000001,18000001,40000001},{0,97500,427500,636000,1536000,2796000,4796000}))*1.021,3),0))</f>
        <v/>
      </c>
      <c r="J347" s="21">
        <f>ROUNDDOWN(ROUND(H347*0.06,2),-2)</f>
        <v/>
      </c>
      <c r="K347" s="21">
        <f>ROUNDDOWN(ROUND(H347*0.04,2),-2)</f>
        <v/>
      </c>
      <c r="L347" s="21">
        <f>I347+J347+K347</f>
        <v/>
      </c>
      <c r="M347" s="21">
        <f>B347-L347</f>
        <v/>
      </c>
      <c r="N347" s="21">
        <f>ROUNDDOWN(ROUND(B347*0.2042,2),0)</f>
        <v/>
      </c>
    </row>
    <row r="348">
      <c r="A348" t="inlineStr">
        <is>
          <t>1日の差 N</t>
        </is>
      </c>
      <c r="B348" s="21">
        <f>'4_1日の差'!$A$8</f>
        <v/>
      </c>
      <c r="C348" s="22" t="n">
        <v>35</v>
      </c>
      <c r="D348" s="22" t="n">
        <v>1</v>
      </c>
      <c r="E348" s="22" t="n">
        <v>0</v>
      </c>
      <c r="F348" s="21">
        <f>(IF(C348&lt;=20,MAX(800000,400000*C348),8000000+700000*(C348-20))+IF(E348=1,1000000,0))</f>
        <v/>
      </c>
      <c r="G348" s="21">
        <f>IF(AND(D348=3,C348&lt;=5),MAX(0,B348-F348),IF(AND(D348=2,C348&lt;=5,MAX(0,B348-F348)&gt;3000000),1500000+MAX(0,B348-F348)-3000000,MAX(0,B348-F348)/2))</f>
        <v/>
      </c>
      <c r="H348" s="21">
        <f>ROUNDDOWN(G348,-3)</f>
        <v/>
      </c>
      <c r="I348" s="21">
        <f>IF(H348&lt;=0,0,ROUNDDOWN(ROUND((H348*LOOKUP(H348,{0,1950001,3300001,6950001,9000001,18000001,40000001},{0.05,0.1,0.2,0.23,0.33,0.4,0.45})-LOOKUP(H348,{0,1950001,3300001,6950001,9000001,18000001,40000001},{0,97500,427500,636000,1536000,2796000,4796000}))*1.021,3),0))</f>
        <v/>
      </c>
      <c r="J348" s="21">
        <f>ROUNDDOWN(ROUND(H348*0.06,2),-2)</f>
        <v/>
      </c>
      <c r="K348" s="21">
        <f>ROUNDDOWN(ROUND(H348*0.04,2),-2)</f>
        <v/>
      </c>
      <c r="L348" s="21">
        <f>I348+J348+K348</f>
        <v/>
      </c>
      <c r="M348" s="21">
        <f>B348-L348</f>
        <v/>
      </c>
      <c r="N348" s="21">
        <f>ROUNDDOWN(ROUND(B348*0.2042,2),0)</f>
        <v/>
      </c>
    </row>
    <row r="349">
      <c r="A349" t="inlineStr">
        <is>
          <t>1日の差 N+1</t>
        </is>
      </c>
      <c r="B349" s="21">
        <f>'4_1日の差'!$A$8</f>
        <v/>
      </c>
      <c r="C349" s="22" t="n">
        <v>36</v>
      </c>
      <c r="D349" s="22" t="n">
        <v>1</v>
      </c>
      <c r="E349" s="22" t="n">
        <v>0</v>
      </c>
      <c r="F349" s="21">
        <f>(IF(C349&lt;=20,MAX(800000,400000*C349),8000000+700000*(C349-20))+IF(E349=1,1000000,0))</f>
        <v/>
      </c>
      <c r="G349" s="21">
        <f>IF(AND(D349=3,C349&lt;=5),MAX(0,B349-F349),IF(AND(D349=2,C349&lt;=5,MAX(0,B349-F349)&gt;3000000),1500000+MAX(0,B349-F349)-3000000,MAX(0,B349-F349)/2))</f>
        <v/>
      </c>
      <c r="H349" s="21">
        <f>ROUNDDOWN(G349,-3)</f>
        <v/>
      </c>
      <c r="I349" s="21">
        <f>IF(H349&lt;=0,0,ROUNDDOWN(ROUND((H349*LOOKUP(H349,{0,1950001,3300001,6950001,9000001,18000001,40000001},{0.05,0.1,0.2,0.23,0.33,0.4,0.45})-LOOKUP(H349,{0,1950001,3300001,6950001,9000001,18000001,40000001},{0,97500,427500,636000,1536000,2796000,4796000}))*1.021,3),0))</f>
        <v/>
      </c>
      <c r="J349" s="21">
        <f>ROUNDDOWN(ROUND(H349*0.06,2),-2)</f>
        <v/>
      </c>
      <c r="K349" s="21">
        <f>ROUNDDOWN(ROUND(H349*0.04,2),-2)</f>
        <v/>
      </c>
      <c r="L349" s="21">
        <f>I349+J349+K349</f>
        <v/>
      </c>
      <c r="M349" s="21">
        <f>B349-L349</f>
        <v/>
      </c>
      <c r="N349" s="21">
        <f>ROUNDDOWN(ROUND(B349*0.2042,2),0)</f>
        <v/>
      </c>
    </row>
    <row r="350">
      <c r="A350" t="inlineStr">
        <is>
          <t>1日の差 N</t>
        </is>
      </c>
      <c r="B350" s="21">
        <f>'4_1日の差'!$A$8</f>
        <v/>
      </c>
      <c r="C350" s="22" t="n">
        <v>37</v>
      </c>
      <c r="D350" s="22" t="n">
        <v>1</v>
      </c>
      <c r="E350" s="22" t="n">
        <v>0</v>
      </c>
      <c r="F350" s="21">
        <f>(IF(C350&lt;=20,MAX(800000,400000*C350),8000000+700000*(C350-20))+IF(E350=1,1000000,0))</f>
        <v/>
      </c>
      <c r="G350" s="21">
        <f>IF(AND(D350=3,C350&lt;=5),MAX(0,B350-F350),IF(AND(D350=2,C350&lt;=5,MAX(0,B350-F350)&gt;3000000),1500000+MAX(0,B350-F350)-3000000,MAX(0,B350-F350)/2))</f>
        <v/>
      </c>
      <c r="H350" s="21">
        <f>ROUNDDOWN(G350,-3)</f>
        <v/>
      </c>
      <c r="I350" s="21">
        <f>IF(H350&lt;=0,0,ROUNDDOWN(ROUND((H350*LOOKUP(H350,{0,1950001,3300001,6950001,9000001,18000001,40000001},{0.05,0.1,0.2,0.23,0.33,0.4,0.45})-LOOKUP(H350,{0,1950001,3300001,6950001,9000001,18000001,40000001},{0,97500,427500,636000,1536000,2796000,4796000}))*1.021,3),0))</f>
        <v/>
      </c>
      <c r="J350" s="21">
        <f>ROUNDDOWN(ROUND(H350*0.06,2),-2)</f>
        <v/>
      </c>
      <c r="K350" s="21">
        <f>ROUNDDOWN(ROUND(H350*0.04,2),-2)</f>
        <v/>
      </c>
      <c r="L350" s="21">
        <f>I350+J350+K350</f>
        <v/>
      </c>
      <c r="M350" s="21">
        <f>B350-L350</f>
        <v/>
      </c>
      <c r="N350" s="21">
        <f>ROUNDDOWN(ROUND(B350*0.2042,2),0)</f>
        <v/>
      </c>
    </row>
    <row r="351">
      <c r="A351" t="inlineStr">
        <is>
          <t>1日の差 N+1</t>
        </is>
      </c>
      <c r="B351" s="21">
        <f>'4_1日の差'!$A$8</f>
        <v/>
      </c>
      <c r="C351" s="22" t="n">
        <v>38</v>
      </c>
      <c r="D351" s="22" t="n">
        <v>1</v>
      </c>
      <c r="E351" s="22" t="n">
        <v>0</v>
      </c>
      <c r="F351" s="21">
        <f>(IF(C351&lt;=20,MAX(800000,400000*C351),8000000+700000*(C351-20))+IF(E351=1,1000000,0))</f>
        <v/>
      </c>
      <c r="G351" s="21">
        <f>IF(AND(D351=3,C351&lt;=5),MAX(0,B351-F351),IF(AND(D351=2,C351&lt;=5,MAX(0,B351-F351)&gt;3000000),1500000+MAX(0,B351-F351)-3000000,MAX(0,B351-F351)/2))</f>
        <v/>
      </c>
      <c r="H351" s="21">
        <f>ROUNDDOWN(G351,-3)</f>
        <v/>
      </c>
      <c r="I351" s="21">
        <f>IF(H351&lt;=0,0,ROUNDDOWN(ROUND((H351*LOOKUP(H351,{0,1950001,3300001,6950001,9000001,18000001,40000001},{0.05,0.1,0.2,0.23,0.33,0.4,0.45})-LOOKUP(H351,{0,1950001,3300001,6950001,9000001,18000001,40000001},{0,97500,427500,636000,1536000,2796000,4796000}))*1.021,3),0))</f>
        <v/>
      </c>
      <c r="J351" s="21">
        <f>ROUNDDOWN(ROUND(H351*0.06,2),-2)</f>
        <v/>
      </c>
      <c r="K351" s="21">
        <f>ROUNDDOWN(ROUND(H351*0.04,2),-2)</f>
        <v/>
      </c>
      <c r="L351" s="21">
        <f>I351+J351+K351</f>
        <v/>
      </c>
      <c r="M351" s="21">
        <f>B351-L351</f>
        <v/>
      </c>
      <c r="N351" s="21">
        <f>ROUNDDOWN(ROUND(B351*0.2042,2),0)</f>
        <v/>
      </c>
    </row>
    <row r="352">
      <c r="A352" t="inlineStr">
        <is>
          <t>1日の差 N</t>
        </is>
      </c>
      <c r="B352" s="21">
        <f>'4_1日の差'!$A$9</f>
        <v/>
      </c>
      <c r="C352" s="22" t="n">
        <v>5</v>
      </c>
      <c r="D352" s="22" t="n">
        <v>2</v>
      </c>
      <c r="E352" s="22" t="n">
        <v>0</v>
      </c>
      <c r="F352" s="21">
        <f>(IF(C352&lt;=20,MAX(800000,400000*C352),8000000+700000*(C352-20))+IF(E352=1,1000000,0))</f>
        <v/>
      </c>
      <c r="G352" s="21">
        <f>IF(AND(D352=3,C352&lt;=5),MAX(0,B352-F352),IF(AND(D352=2,C352&lt;=5,MAX(0,B352-F352)&gt;3000000),1500000+MAX(0,B352-F352)-3000000,MAX(0,B352-F352)/2))</f>
        <v/>
      </c>
      <c r="H352" s="21">
        <f>ROUNDDOWN(G352,-3)</f>
        <v/>
      </c>
      <c r="I352" s="21">
        <f>IF(H352&lt;=0,0,ROUNDDOWN(ROUND((H352*LOOKUP(H352,{0,1950001,3300001,6950001,9000001,18000001,40000001},{0.05,0.1,0.2,0.23,0.33,0.4,0.45})-LOOKUP(H352,{0,1950001,3300001,6950001,9000001,18000001,40000001},{0,97500,427500,636000,1536000,2796000,4796000}))*1.021,3),0))</f>
        <v/>
      </c>
      <c r="J352" s="21">
        <f>ROUNDDOWN(ROUND(H352*0.06,2),-2)</f>
        <v/>
      </c>
      <c r="K352" s="21">
        <f>ROUNDDOWN(ROUND(H352*0.04,2),-2)</f>
        <v/>
      </c>
      <c r="L352" s="21">
        <f>I352+J352+K352</f>
        <v/>
      </c>
      <c r="M352" s="21">
        <f>B352-L352</f>
        <v/>
      </c>
      <c r="N352" s="21">
        <f>ROUNDDOWN(ROUND(B352*0.2042,2),0)</f>
        <v/>
      </c>
    </row>
    <row r="353">
      <c r="A353" t="inlineStr">
        <is>
          <t>1日の差 N+1</t>
        </is>
      </c>
      <c r="B353" s="21">
        <f>'4_1日の差'!$A$9</f>
        <v/>
      </c>
      <c r="C353" s="22" t="n">
        <v>6</v>
      </c>
      <c r="D353" s="22" t="n">
        <v>1</v>
      </c>
      <c r="E353" s="22" t="n">
        <v>0</v>
      </c>
      <c r="F353" s="21">
        <f>(IF(C353&lt;=20,MAX(800000,400000*C353),8000000+700000*(C353-20))+IF(E353=1,1000000,0))</f>
        <v/>
      </c>
      <c r="G353" s="21">
        <f>IF(AND(D353=3,C353&lt;=5),MAX(0,B353-F353),IF(AND(D353=2,C353&lt;=5,MAX(0,B353-F353)&gt;3000000),1500000+MAX(0,B353-F353)-3000000,MAX(0,B353-F353)/2))</f>
        <v/>
      </c>
      <c r="H353" s="21">
        <f>ROUNDDOWN(G353,-3)</f>
        <v/>
      </c>
      <c r="I353" s="21">
        <f>IF(H353&lt;=0,0,ROUNDDOWN(ROUND((H353*LOOKUP(H353,{0,1950001,3300001,6950001,9000001,18000001,40000001},{0.05,0.1,0.2,0.23,0.33,0.4,0.45})-LOOKUP(H353,{0,1950001,3300001,6950001,9000001,18000001,40000001},{0,97500,427500,636000,1536000,2796000,4796000}))*1.021,3),0))</f>
        <v/>
      </c>
      <c r="J353" s="21">
        <f>ROUNDDOWN(ROUND(H353*0.06,2),-2)</f>
        <v/>
      </c>
      <c r="K353" s="21">
        <f>ROUNDDOWN(ROUND(H353*0.04,2),-2)</f>
        <v/>
      </c>
      <c r="L353" s="21">
        <f>I353+J353+K353</f>
        <v/>
      </c>
      <c r="M353" s="21">
        <f>B353-L353</f>
        <v/>
      </c>
      <c r="N353" s="21">
        <f>ROUNDDOWN(ROUND(B353*0.2042,2),0)</f>
        <v/>
      </c>
    </row>
    <row r="354">
      <c r="A354" t="inlineStr">
        <is>
          <t>1日の差 N</t>
        </is>
      </c>
      <c r="B354" s="21">
        <f>'4_1日の差'!$A$9</f>
        <v/>
      </c>
      <c r="C354" s="22" t="n">
        <v>10</v>
      </c>
      <c r="D354" s="22" t="n">
        <v>1</v>
      </c>
      <c r="E354" s="22" t="n">
        <v>0</v>
      </c>
      <c r="F354" s="21">
        <f>(IF(C354&lt;=20,MAX(800000,400000*C354),8000000+700000*(C354-20))+IF(E354=1,1000000,0))</f>
        <v/>
      </c>
      <c r="G354" s="21">
        <f>IF(AND(D354=3,C354&lt;=5),MAX(0,B354-F354),IF(AND(D354=2,C354&lt;=5,MAX(0,B354-F354)&gt;3000000),1500000+MAX(0,B354-F354)-3000000,MAX(0,B354-F354)/2))</f>
        <v/>
      </c>
      <c r="H354" s="21">
        <f>ROUNDDOWN(G354,-3)</f>
        <v/>
      </c>
      <c r="I354" s="21">
        <f>IF(H354&lt;=0,0,ROUNDDOWN(ROUND((H354*LOOKUP(H354,{0,1950001,3300001,6950001,9000001,18000001,40000001},{0.05,0.1,0.2,0.23,0.33,0.4,0.45})-LOOKUP(H354,{0,1950001,3300001,6950001,9000001,18000001,40000001},{0,97500,427500,636000,1536000,2796000,4796000}))*1.021,3),0))</f>
        <v/>
      </c>
      <c r="J354" s="21">
        <f>ROUNDDOWN(ROUND(H354*0.06,2),-2)</f>
        <v/>
      </c>
      <c r="K354" s="21">
        <f>ROUNDDOWN(ROUND(H354*0.04,2),-2)</f>
        <v/>
      </c>
      <c r="L354" s="21">
        <f>I354+J354+K354</f>
        <v/>
      </c>
      <c r="M354" s="21">
        <f>B354-L354</f>
        <v/>
      </c>
      <c r="N354" s="21">
        <f>ROUNDDOWN(ROUND(B354*0.2042,2),0)</f>
        <v/>
      </c>
    </row>
    <row r="355">
      <c r="A355" t="inlineStr">
        <is>
          <t>1日の差 N+1</t>
        </is>
      </c>
      <c r="B355" s="21">
        <f>'4_1日の差'!$A$9</f>
        <v/>
      </c>
      <c r="C355" s="22" t="n">
        <v>11</v>
      </c>
      <c r="D355" s="22" t="n">
        <v>1</v>
      </c>
      <c r="E355" s="22" t="n">
        <v>0</v>
      </c>
      <c r="F355" s="21">
        <f>(IF(C355&lt;=20,MAX(800000,400000*C355),8000000+700000*(C355-20))+IF(E355=1,1000000,0))</f>
        <v/>
      </c>
      <c r="G355" s="21">
        <f>IF(AND(D355=3,C355&lt;=5),MAX(0,B355-F355),IF(AND(D355=2,C355&lt;=5,MAX(0,B355-F355)&gt;3000000),1500000+MAX(0,B355-F355)-3000000,MAX(0,B355-F355)/2))</f>
        <v/>
      </c>
      <c r="H355" s="21">
        <f>ROUNDDOWN(G355,-3)</f>
        <v/>
      </c>
      <c r="I355" s="21">
        <f>IF(H355&lt;=0,0,ROUNDDOWN(ROUND((H355*LOOKUP(H355,{0,1950001,3300001,6950001,9000001,18000001,40000001},{0.05,0.1,0.2,0.23,0.33,0.4,0.45})-LOOKUP(H355,{0,1950001,3300001,6950001,9000001,18000001,40000001},{0,97500,427500,636000,1536000,2796000,4796000}))*1.021,3),0))</f>
        <v/>
      </c>
      <c r="J355" s="21">
        <f>ROUNDDOWN(ROUND(H355*0.06,2),-2)</f>
        <v/>
      </c>
      <c r="K355" s="21">
        <f>ROUNDDOWN(ROUND(H355*0.04,2),-2)</f>
        <v/>
      </c>
      <c r="L355" s="21">
        <f>I355+J355+K355</f>
        <v/>
      </c>
      <c r="M355" s="21">
        <f>B355-L355</f>
        <v/>
      </c>
      <c r="N355" s="21">
        <f>ROUNDDOWN(ROUND(B355*0.2042,2),0)</f>
        <v/>
      </c>
    </row>
    <row r="356">
      <c r="A356" t="inlineStr">
        <is>
          <t>1日の差 N</t>
        </is>
      </c>
      <c r="B356" s="21">
        <f>'4_1日の差'!$A$9</f>
        <v/>
      </c>
      <c r="C356" s="22" t="n">
        <v>15</v>
      </c>
      <c r="D356" s="22" t="n">
        <v>1</v>
      </c>
      <c r="E356" s="22" t="n">
        <v>0</v>
      </c>
      <c r="F356" s="21">
        <f>(IF(C356&lt;=20,MAX(800000,400000*C356),8000000+700000*(C356-20))+IF(E356=1,1000000,0))</f>
        <v/>
      </c>
      <c r="G356" s="21">
        <f>IF(AND(D356=3,C356&lt;=5),MAX(0,B356-F356),IF(AND(D356=2,C356&lt;=5,MAX(0,B356-F356)&gt;3000000),1500000+MAX(0,B356-F356)-3000000,MAX(0,B356-F356)/2))</f>
        <v/>
      </c>
      <c r="H356" s="21">
        <f>ROUNDDOWN(G356,-3)</f>
        <v/>
      </c>
      <c r="I356" s="21">
        <f>IF(H356&lt;=0,0,ROUNDDOWN(ROUND((H356*LOOKUP(H356,{0,1950001,3300001,6950001,9000001,18000001,40000001},{0.05,0.1,0.2,0.23,0.33,0.4,0.45})-LOOKUP(H356,{0,1950001,3300001,6950001,9000001,18000001,40000001},{0,97500,427500,636000,1536000,2796000,4796000}))*1.021,3),0))</f>
        <v/>
      </c>
      <c r="J356" s="21">
        <f>ROUNDDOWN(ROUND(H356*0.06,2),-2)</f>
        <v/>
      </c>
      <c r="K356" s="21">
        <f>ROUNDDOWN(ROUND(H356*0.04,2),-2)</f>
        <v/>
      </c>
      <c r="L356" s="21">
        <f>I356+J356+K356</f>
        <v/>
      </c>
      <c r="M356" s="21">
        <f>B356-L356</f>
        <v/>
      </c>
      <c r="N356" s="21">
        <f>ROUNDDOWN(ROUND(B356*0.2042,2),0)</f>
        <v/>
      </c>
    </row>
    <row r="357">
      <c r="A357" t="inlineStr">
        <is>
          <t>1日の差 N+1</t>
        </is>
      </c>
      <c r="B357" s="21">
        <f>'4_1日の差'!$A$9</f>
        <v/>
      </c>
      <c r="C357" s="22" t="n">
        <v>16</v>
      </c>
      <c r="D357" s="22" t="n">
        <v>1</v>
      </c>
      <c r="E357" s="22" t="n">
        <v>0</v>
      </c>
      <c r="F357" s="21">
        <f>(IF(C357&lt;=20,MAX(800000,400000*C357),8000000+700000*(C357-20))+IF(E357=1,1000000,0))</f>
        <v/>
      </c>
      <c r="G357" s="21">
        <f>IF(AND(D357=3,C357&lt;=5),MAX(0,B357-F357),IF(AND(D357=2,C357&lt;=5,MAX(0,B357-F357)&gt;3000000),1500000+MAX(0,B357-F357)-3000000,MAX(0,B357-F357)/2))</f>
        <v/>
      </c>
      <c r="H357" s="21">
        <f>ROUNDDOWN(G357,-3)</f>
        <v/>
      </c>
      <c r="I357" s="21">
        <f>IF(H357&lt;=0,0,ROUNDDOWN(ROUND((H357*LOOKUP(H357,{0,1950001,3300001,6950001,9000001,18000001,40000001},{0.05,0.1,0.2,0.23,0.33,0.4,0.45})-LOOKUP(H357,{0,1950001,3300001,6950001,9000001,18000001,40000001},{0,97500,427500,636000,1536000,2796000,4796000}))*1.021,3),0))</f>
        <v/>
      </c>
      <c r="J357" s="21">
        <f>ROUNDDOWN(ROUND(H357*0.06,2),-2)</f>
        <v/>
      </c>
      <c r="K357" s="21">
        <f>ROUNDDOWN(ROUND(H357*0.04,2),-2)</f>
        <v/>
      </c>
      <c r="L357" s="21">
        <f>I357+J357+K357</f>
        <v/>
      </c>
      <c r="M357" s="21">
        <f>B357-L357</f>
        <v/>
      </c>
      <c r="N357" s="21">
        <f>ROUNDDOWN(ROUND(B357*0.2042,2),0)</f>
        <v/>
      </c>
    </row>
    <row r="358">
      <c r="A358" t="inlineStr">
        <is>
          <t>1日の差 N</t>
        </is>
      </c>
      <c r="B358" s="21">
        <f>'4_1日の差'!$A$9</f>
        <v/>
      </c>
      <c r="C358" s="22" t="n">
        <v>19</v>
      </c>
      <c r="D358" s="22" t="n">
        <v>1</v>
      </c>
      <c r="E358" s="22" t="n">
        <v>0</v>
      </c>
      <c r="F358" s="21">
        <f>(IF(C358&lt;=20,MAX(800000,400000*C358),8000000+700000*(C358-20))+IF(E358=1,1000000,0))</f>
        <v/>
      </c>
      <c r="G358" s="21">
        <f>IF(AND(D358=3,C358&lt;=5),MAX(0,B358-F358),IF(AND(D358=2,C358&lt;=5,MAX(0,B358-F358)&gt;3000000),1500000+MAX(0,B358-F358)-3000000,MAX(0,B358-F358)/2))</f>
        <v/>
      </c>
      <c r="H358" s="21">
        <f>ROUNDDOWN(G358,-3)</f>
        <v/>
      </c>
      <c r="I358" s="21">
        <f>IF(H358&lt;=0,0,ROUNDDOWN(ROUND((H358*LOOKUP(H358,{0,1950001,3300001,6950001,9000001,18000001,40000001},{0.05,0.1,0.2,0.23,0.33,0.4,0.45})-LOOKUP(H358,{0,1950001,3300001,6950001,9000001,18000001,40000001},{0,97500,427500,636000,1536000,2796000,4796000}))*1.021,3),0))</f>
        <v/>
      </c>
      <c r="J358" s="21">
        <f>ROUNDDOWN(ROUND(H358*0.06,2),-2)</f>
        <v/>
      </c>
      <c r="K358" s="21">
        <f>ROUNDDOWN(ROUND(H358*0.04,2),-2)</f>
        <v/>
      </c>
      <c r="L358" s="21">
        <f>I358+J358+K358</f>
        <v/>
      </c>
      <c r="M358" s="21">
        <f>B358-L358</f>
        <v/>
      </c>
      <c r="N358" s="21">
        <f>ROUNDDOWN(ROUND(B358*0.2042,2),0)</f>
        <v/>
      </c>
    </row>
    <row r="359">
      <c r="A359" t="inlineStr">
        <is>
          <t>1日の差 N+1</t>
        </is>
      </c>
      <c r="B359" s="21">
        <f>'4_1日の差'!$A$9</f>
        <v/>
      </c>
      <c r="C359" s="22" t="n">
        <v>20</v>
      </c>
      <c r="D359" s="22" t="n">
        <v>1</v>
      </c>
      <c r="E359" s="22" t="n">
        <v>0</v>
      </c>
      <c r="F359" s="21">
        <f>(IF(C359&lt;=20,MAX(800000,400000*C359),8000000+700000*(C359-20))+IF(E359=1,1000000,0))</f>
        <v/>
      </c>
      <c r="G359" s="21">
        <f>IF(AND(D359=3,C359&lt;=5),MAX(0,B359-F359),IF(AND(D359=2,C359&lt;=5,MAX(0,B359-F359)&gt;3000000),1500000+MAX(0,B359-F359)-3000000,MAX(0,B359-F359)/2))</f>
        <v/>
      </c>
      <c r="H359" s="21">
        <f>ROUNDDOWN(G359,-3)</f>
        <v/>
      </c>
      <c r="I359" s="21">
        <f>IF(H359&lt;=0,0,ROUNDDOWN(ROUND((H359*LOOKUP(H359,{0,1950001,3300001,6950001,9000001,18000001,40000001},{0.05,0.1,0.2,0.23,0.33,0.4,0.45})-LOOKUP(H359,{0,1950001,3300001,6950001,9000001,18000001,40000001},{0,97500,427500,636000,1536000,2796000,4796000}))*1.021,3),0))</f>
        <v/>
      </c>
      <c r="J359" s="21">
        <f>ROUNDDOWN(ROUND(H359*0.06,2),-2)</f>
        <v/>
      </c>
      <c r="K359" s="21">
        <f>ROUNDDOWN(ROUND(H359*0.04,2),-2)</f>
        <v/>
      </c>
      <c r="L359" s="21">
        <f>I359+J359+K359</f>
        <v/>
      </c>
      <c r="M359" s="21">
        <f>B359-L359</f>
        <v/>
      </c>
      <c r="N359" s="21">
        <f>ROUNDDOWN(ROUND(B359*0.2042,2),0)</f>
        <v/>
      </c>
    </row>
    <row r="360">
      <c r="A360" t="inlineStr">
        <is>
          <t>1日の差 N</t>
        </is>
      </c>
      <c r="B360" s="21">
        <f>'4_1日の差'!$A$9</f>
        <v/>
      </c>
      <c r="C360" s="22" t="n">
        <v>20</v>
      </c>
      <c r="D360" s="22" t="n">
        <v>1</v>
      </c>
      <c r="E360" s="22" t="n">
        <v>0</v>
      </c>
      <c r="F360" s="21">
        <f>(IF(C360&lt;=20,MAX(800000,400000*C360),8000000+700000*(C360-20))+IF(E360=1,1000000,0))</f>
        <v/>
      </c>
      <c r="G360" s="21">
        <f>IF(AND(D360=3,C360&lt;=5),MAX(0,B360-F360),IF(AND(D360=2,C360&lt;=5,MAX(0,B360-F360)&gt;3000000),1500000+MAX(0,B360-F360)-3000000,MAX(0,B360-F360)/2))</f>
        <v/>
      </c>
      <c r="H360" s="21">
        <f>ROUNDDOWN(G360,-3)</f>
        <v/>
      </c>
      <c r="I360" s="21">
        <f>IF(H360&lt;=0,0,ROUNDDOWN(ROUND((H360*LOOKUP(H360,{0,1950001,3300001,6950001,9000001,18000001,40000001},{0.05,0.1,0.2,0.23,0.33,0.4,0.45})-LOOKUP(H360,{0,1950001,3300001,6950001,9000001,18000001,40000001},{0,97500,427500,636000,1536000,2796000,4796000}))*1.021,3),0))</f>
        <v/>
      </c>
      <c r="J360" s="21">
        <f>ROUNDDOWN(ROUND(H360*0.06,2),-2)</f>
        <v/>
      </c>
      <c r="K360" s="21">
        <f>ROUNDDOWN(ROUND(H360*0.04,2),-2)</f>
        <v/>
      </c>
      <c r="L360" s="21">
        <f>I360+J360+K360</f>
        <v/>
      </c>
      <c r="M360" s="21">
        <f>B360-L360</f>
        <v/>
      </c>
      <c r="N360" s="21">
        <f>ROUNDDOWN(ROUND(B360*0.2042,2),0)</f>
        <v/>
      </c>
    </row>
    <row r="361">
      <c r="A361" t="inlineStr">
        <is>
          <t>1日の差 N+1</t>
        </is>
      </c>
      <c r="B361" s="21">
        <f>'4_1日の差'!$A$9</f>
        <v/>
      </c>
      <c r="C361" s="22" t="n">
        <v>21</v>
      </c>
      <c r="D361" s="22" t="n">
        <v>1</v>
      </c>
      <c r="E361" s="22" t="n">
        <v>0</v>
      </c>
      <c r="F361" s="21">
        <f>(IF(C361&lt;=20,MAX(800000,400000*C361),8000000+700000*(C361-20))+IF(E361=1,1000000,0))</f>
        <v/>
      </c>
      <c r="G361" s="21">
        <f>IF(AND(D361=3,C361&lt;=5),MAX(0,B361-F361),IF(AND(D361=2,C361&lt;=5,MAX(0,B361-F361)&gt;3000000),1500000+MAX(0,B361-F361)-3000000,MAX(0,B361-F361)/2))</f>
        <v/>
      </c>
      <c r="H361" s="21">
        <f>ROUNDDOWN(G361,-3)</f>
        <v/>
      </c>
      <c r="I361" s="21">
        <f>IF(H361&lt;=0,0,ROUNDDOWN(ROUND((H361*LOOKUP(H361,{0,1950001,3300001,6950001,9000001,18000001,40000001},{0.05,0.1,0.2,0.23,0.33,0.4,0.45})-LOOKUP(H361,{0,1950001,3300001,6950001,9000001,18000001,40000001},{0,97500,427500,636000,1536000,2796000,4796000}))*1.021,3),0))</f>
        <v/>
      </c>
      <c r="J361" s="21">
        <f>ROUNDDOWN(ROUND(H361*0.06,2),-2)</f>
        <v/>
      </c>
      <c r="K361" s="21">
        <f>ROUNDDOWN(ROUND(H361*0.04,2),-2)</f>
        <v/>
      </c>
      <c r="L361" s="21">
        <f>I361+J361+K361</f>
        <v/>
      </c>
      <c r="M361" s="21">
        <f>B361-L361</f>
        <v/>
      </c>
      <c r="N361" s="21">
        <f>ROUNDDOWN(ROUND(B361*0.2042,2),0)</f>
        <v/>
      </c>
    </row>
    <row r="362">
      <c r="A362" t="inlineStr">
        <is>
          <t>1日の差 N</t>
        </is>
      </c>
      <c r="B362" s="21">
        <f>'4_1日の差'!$A$9</f>
        <v/>
      </c>
      <c r="C362" s="22" t="n">
        <v>25</v>
      </c>
      <c r="D362" s="22" t="n">
        <v>1</v>
      </c>
      <c r="E362" s="22" t="n">
        <v>0</v>
      </c>
      <c r="F362" s="21">
        <f>(IF(C362&lt;=20,MAX(800000,400000*C362),8000000+700000*(C362-20))+IF(E362=1,1000000,0))</f>
        <v/>
      </c>
      <c r="G362" s="21">
        <f>IF(AND(D362=3,C362&lt;=5),MAX(0,B362-F362),IF(AND(D362=2,C362&lt;=5,MAX(0,B362-F362)&gt;3000000),1500000+MAX(0,B362-F362)-3000000,MAX(0,B362-F362)/2))</f>
        <v/>
      </c>
      <c r="H362" s="21">
        <f>ROUNDDOWN(G362,-3)</f>
        <v/>
      </c>
      <c r="I362" s="21">
        <f>IF(H362&lt;=0,0,ROUNDDOWN(ROUND((H362*LOOKUP(H362,{0,1950001,3300001,6950001,9000001,18000001,40000001},{0.05,0.1,0.2,0.23,0.33,0.4,0.45})-LOOKUP(H362,{0,1950001,3300001,6950001,9000001,18000001,40000001},{0,97500,427500,636000,1536000,2796000,4796000}))*1.021,3),0))</f>
        <v/>
      </c>
      <c r="J362" s="21">
        <f>ROUNDDOWN(ROUND(H362*0.06,2),-2)</f>
        <v/>
      </c>
      <c r="K362" s="21">
        <f>ROUNDDOWN(ROUND(H362*0.04,2),-2)</f>
        <v/>
      </c>
      <c r="L362" s="21">
        <f>I362+J362+K362</f>
        <v/>
      </c>
      <c r="M362" s="21">
        <f>B362-L362</f>
        <v/>
      </c>
      <c r="N362" s="21">
        <f>ROUNDDOWN(ROUND(B362*0.2042,2),0)</f>
        <v/>
      </c>
    </row>
    <row r="363">
      <c r="A363" t="inlineStr">
        <is>
          <t>1日の差 N+1</t>
        </is>
      </c>
      <c r="B363" s="21">
        <f>'4_1日の差'!$A$9</f>
        <v/>
      </c>
      <c r="C363" s="22" t="n">
        <v>26</v>
      </c>
      <c r="D363" s="22" t="n">
        <v>1</v>
      </c>
      <c r="E363" s="22" t="n">
        <v>0</v>
      </c>
      <c r="F363" s="21">
        <f>(IF(C363&lt;=20,MAX(800000,400000*C363),8000000+700000*(C363-20))+IF(E363=1,1000000,0))</f>
        <v/>
      </c>
      <c r="G363" s="21">
        <f>IF(AND(D363=3,C363&lt;=5),MAX(0,B363-F363),IF(AND(D363=2,C363&lt;=5,MAX(0,B363-F363)&gt;3000000),1500000+MAX(0,B363-F363)-3000000,MAX(0,B363-F363)/2))</f>
        <v/>
      </c>
      <c r="H363" s="21">
        <f>ROUNDDOWN(G363,-3)</f>
        <v/>
      </c>
      <c r="I363" s="21">
        <f>IF(H363&lt;=0,0,ROUNDDOWN(ROUND((H363*LOOKUP(H363,{0,1950001,3300001,6950001,9000001,18000001,40000001},{0.05,0.1,0.2,0.23,0.33,0.4,0.45})-LOOKUP(H363,{0,1950001,3300001,6950001,9000001,18000001,40000001},{0,97500,427500,636000,1536000,2796000,4796000}))*1.021,3),0))</f>
        <v/>
      </c>
      <c r="J363" s="21">
        <f>ROUNDDOWN(ROUND(H363*0.06,2),-2)</f>
        <v/>
      </c>
      <c r="K363" s="21">
        <f>ROUNDDOWN(ROUND(H363*0.04,2),-2)</f>
        <v/>
      </c>
      <c r="L363" s="21">
        <f>I363+J363+K363</f>
        <v/>
      </c>
      <c r="M363" s="21">
        <f>B363-L363</f>
        <v/>
      </c>
      <c r="N363" s="21">
        <f>ROUNDDOWN(ROUND(B363*0.2042,2),0)</f>
        <v/>
      </c>
    </row>
    <row r="364">
      <c r="A364" t="inlineStr">
        <is>
          <t>1日の差 N</t>
        </is>
      </c>
      <c r="B364" s="21">
        <f>'4_1日の差'!$A$9</f>
        <v/>
      </c>
      <c r="C364" s="22" t="n">
        <v>30</v>
      </c>
      <c r="D364" s="22" t="n">
        <v>1</v>
      </c>
      <c r="E364" s="22" t="n">
        <v>0</v>
      </c>
      <c r="F364" s="21">
        <f>(IF(C364&lt;=20,MAX(800000,400000*C364),8000000+700000*(C364-20))+IF(E364=1,1000000,0))</f>
        <v/>
      </c>
      <c r="G364" s="21">
        <f>IF(AND(D364=3,C364&lt;=5),MAX(0,B364-F364),IF(AND(D364=2,C364&lt;=5,MAX(0,B364-F364)&gt;3000000),1500000+MAX(0,B364-F364)-3000000,MAX(0,B364-F364)/2))</f>
        <v/>
      </c>
      <c r="H364" s="21">
        <f>ROUNDDOWN(G364,-3)</f>
        <v/>
      </c>
      <c r="I364" s="21">
        <f>IF(H364&lt;=0,0,ROUNDDOWN(ROUND((H364*LOOKUP(H364,{0,1950001,3300001,6950001,9000001,18000001,40000001},{0.05,0.1,0.2,0.23,0.33,0.4,0.45})-LOOKUP(H364,{0,1950001,3300001,6950001,9000001,18000001,40000001},{0,97500,427500,636000,1536000,2796000,4796000}))*1.021,3),0))</f>
        <v/>
      </c>
      <c r="J364" s="21">
        <f>ROUNDDOWN(ROUND(H364*0.06,2),-2)</f>
        <v/>
      </c>
      <c r="K364" s="21">
        <f>ROUNDDOWN(ROUND(H364*0.04,2),-2)</f>
        <v/>
      </c>
      <c r="L364" s="21">
        <f>I364+J364+K364</f>
        <v/>
      </c>
      <c r="M364" s="21">
        <f>B364-L364</f>
        <v/>
      </c>
      <c r="N364" s="21">
        <f>ROUNDDOWN(ROUND(B364*0.2042,2),0)</f>
        <v/>
      </c>
    </row>
    <row r="365">
      <c r="A365" t="inlineStr">
        <is>
          <t>1日の差 N+1</t>
        </is>
      </c>
      <c r="B365" s="21">
        <f>'4_1日の差'!$A$9</f>
        <v/>
      </c>
      <c r="C365" s="22" t="n">
        <v>31</v>
      </c>
      <c r="D365" s="22" t="n">
        <v>1</v>
      </c>
      <c r="E365" s="22" t="n">
        <v>0</v>
      </c>
      <c r="F365" s="21">
        <f>(IF(C365&lt;=20,MAX(800000,400000*C365),8000000+700000*(C365-20))+IF(E365=1,1000000,0))</f>
        <v/>
      </c>
      <c r="G365" s="21">
        <f>IF(AND(D365=3,C365&lt;=5),MAX(0,B365-F365),IF(AND(D365=2,C365&lt;=5,MAX(0,B365-F365)&gt;3000000),1500000+MAX(0,B365-F365)-3000000,MAX(0,B365-F365)/2))</f>
        <v/>
      </c>
      <c r="H365" s="21">
        <f>ROUNDDOWN(G365,-3)</f>
        <v/>
      </c>
      <c r="I365" s="21">
        <f>IF(H365&lt;=0,0,ROUNDDOWN(ROUND((H365*LOOKUP(H365,{0,1950001,3300001,6950001,9000001,18000001,40000001},{0.05,0.1,0.2,0.23,0.33,0.4,0.45})-LOOKUP(H365,{0,1950001,3300001,6950001,9000001,18000001,40000001},{0,97500,427500,636000,1536000,2796000,4796000}))*1.021,3),0))</f>
        <v/>
      </c>
      <c r="J365" s="21">
        <f>ROUNDDOWN(ROUND(H365*0.06,2),-2)</f>
        <v/>
      </c>
      <c r="K365" s="21">
        <f>ROUNDDOWN(ROUND(H365*0.04,2),-2)</f>
        <v/>
      </c>
      <c r="L365" s="21">
        <f>I365+J365+K365</f>
        <v/>
      </c>
      <c r="M365" s="21">
        <f>B365-L365</f>
        <v/>
      </c>
      <c r="N365" s="21">
        <f>ROUNDDOWN(ROUND(B365*0.2042,2),0)</f>
        <v/>
      </c>
    </row>
    <row r="366">
      <c r="A366" t="inlineStr">
        <is>
          <t>1日の差 N</t>
        </is>
      </c>
      <c r="B366" s="21">
        <f>'4_1日の差'!$A$9</f>
        <v/>
      </c>
      <c r="C366" s="22" t="n">
        <v>35</v>
      </c>
      <c r="D366" s="22" t="n">
        <v>1</v>
      </c>
      <c r="E366" s="22" t="n">
        <v>0</v>
      </c>
      <c r="F366" s="21">
        <f>(IF(C366&lt;=20,MAX(800000,400000*C366),8000000+700000*(C366-20))+IF(E366=1,1000000,0))</f>
        <v/>
      </c>
      <c r="G366" s="21">
        <f>IF(AND(D366=3,C366&lt;=5),MAX(0,B366-F366),IF(AND(D366=2,C366&lt;=5,MAX(0,B366-F366)&gt;3000000),1500000+MAX(0,B366-F366)-3000000,MAX(0,B366-F366)/2))</f>
        <v/>
      </c>
      <c r="H366" s="21">
        <f>ROUNDDOWN(G366,-3)</f>
        <v/>
      </c>
      <c r="I366" s="21">
        <f>IF(H366&lt;=0,0,ROUNDDOWN(ROUND((H366*LOOKUP(H366,{0,1950001,3300001,6950001,9000001,18000001,40000001},{0.05,0.1,0.2,0.23,0.33,0.4,0.45})-LOOKUP(H366,{0,1950001,3300001,6950001,9000001,18000001,40000001},{0,97500,427500,636000,1536000,2796000,4796000}))*1.021,3),0))</f>
        <v/>
      </c>
      <c r="J366" s="21">
        <f>ROUNDDOWN(ROUND(H366*0.06,2),-2)</f>
        <v/>
      </c>
      <c r="K366" s="21">
        <f>ROUNDDOWN(ROUND(H366*0.04,2),-2)</f>
        <v/>
      </c>
      <c r="L366" s="21">
        <f>I366+J366+K366</f>
        <v/>
      </c>
      <c r="M366" s="21">
        <f>B366-L366</f>
        <v/>
      </c>
      <c r="N366" s="21">
        <f>ROUNDDOWN(ROUND(B366*0.2042,2),0)</f>
        <v/>
      </c>
    </row>
    <row r="367">
      <c r="A367" t="inlineStr">
        <is>
          <t>1日の差 N+1</t>
        </is>
      </c>
      <c r="B367" s="21">
        <f>'4_1日の差'!$A$9</f>
        <v/>
      </c>
      <c r="C367" s="22" t="n">
        <v>36</v>
      </c>
      <c r="D367" s="22" t="n">
        <v>1</v>
      </c>
      <c r="E367" s="22" t="n">
        <v>0</v>
      </c>
      <c r="F367" s="21">
        <f>(IF(C367&lt;=20,MAX(800000,400000*C367),8000000+700000*(C367-20))+IF(E367=1,1000000,0))</f>
        <v/>
      </c>
      <c r="G367" s="21">
        <f>IF(AND(D367=3,C367&lt;=5),MAX(0,B367-F367),IF(AND(D367=2,C367&lt;=5,MAX(0,B367-F367)&gt;3000000),1500000+MAX(0,B367-F367)-3000000,MAX(0,B367-F367)/2))</f>
        <v/>
      </c>
      <c r="H367" s="21">
        <f>ROUNDDOWN(G367,-3)</f>
        <v/>
      </c>
      <c r="I367" s="21">
        <f>IF(H367&lt;=0,0,ROUNDDOWN(ROUND((H367*LOOKUP(H367,{0,1950001,3300001,6950001,9000001,18000001,40000001},{0.05,0.1,0.2,0.23,0.33,0.4,0.45})-LOOKUP(H367,{0,1950001,3300001,6950001,9000001,18000001,40000001},{0,97500,427500,636000,1536000,2796000,4796000}))*1.021,3),0))</f>
        <v/>
      </c>
      <c r="J367" s="21">
        <f>ROUNDDOWN(ROUND(H367*0.06,2),-2)</f>
        <v/>
      </c>
      <c r="K367" s="21">
        <f>ROUNDDOWN(ROUND(H367*0.04,2),-2)</f>
        <v/>
      </c>
      <c r="L367" s="21">
        <f>I367+J367+K367</f>
        <v/>
      </c>
      <c r="M367" s="21">
        <f>B367-L367</f>
        <v/>
      </c>
      <c r="N367" s="21">
        <f>ROUNDDOWN(ROUND(B367*0.2042,2),0)</f>
        <v/>
      </c>
    </row>
    <row r="368">
      <c r="A368" t="inlineStr">
        <is>
          <t>1日の差 N</t>
        </is>
      </c>
      <c r="B368" s="21">
        <f>'4_1日の差'!$A$9</f>
        <v/>
      </c>
      <c r="C368" s="22" t="n">
        <v>37</v>
      </c>
      <c r="D368" s="22" t="n">
        <v>1</v>
      </c>
      <c r="E368" s="22" t="n">
        <v>0</v>
      </c>
      <c r="F368" s="21">
        <f>(IF(C368&lt;=20,MAX(800000,400000*C368),8000000+700000*(C368-20))+IF(E368=1,1000000,0))</f>
        <v/>
      </c>
      <c r="G368" s="21">
        <f>IF(AND(D368=3,C368&lt;=5),MAX(0,B368-F368),IF(AND(D368=2,C368&lt;=5,MAX(0,B368-F368)&gt;3000000),1500000+MAX(0,B368-F368)-3000000,MAX(0,B368-F368)/2))</f>
        <v/>
      </c>
      <c r="H368" s="21">
        <f>ROUNDDOWN(G368,-3)</f>
        <v/>
      </c>
      <c r="I368" s="21">
        <f>IF(H368&lt;=0,0,ROUNDDOWN(ROUND((H368*LOOKUP(H368,{0,1950001,3300001,6950001,9000001,18000001,40000001},{0.05,0.1,0.2,0.23,0.33,0.4,0.45})-LOOKUP(H368,{0,1950001,3300001,6950001,9000001,18000001,40000001},{0,97500,427500,636000,1536000,2796000,4796000}))*1.021,3),0))</f>
        <v/>
      </c>
      <c r="J368" s="21">
        <f>ROUNDDOWN(ROUND(H368*0.06,2),-2)</f>
        <v/>
      </c>
      <c r="K368" s="21">
        <f>ROUNDDOWN(ROUND(H368*0.04,2),-2)</f>
        <v/>
      </c>
      <c r="L368" s="21">
        <f>I368+J368+K368</f>
        <v/>
      </c>
      <c r="M368" s="21">
        <f>B368-L368</f>
        <v/>
      </c>
      <c r="N368" s="21">
        <f>ROUNDDOWN(ROUND(B368*0.2042,2),0)</f>
        <v/>
      </c>
    </row>
    <row r="369">
      <c r="A369" t="inlineStr">
        <is>
          <t>1日の差 N+1</t>
        </is>
      </c>
      <c r="B369" s="21">
        <f>'4_1日の差'!$A$9</f>
        <v/>
      </c>
      <c r="C369" s="22" t="n">
        <v>38</v>
      </c>
      <c r="D369" s="22" t="n">
        <v>1</v>
      </c>
      <c r="E369" s="22" t="n">
        <v>0</v>
      </c>
      <c r="F369" s="21">
        <f>(IF(C369&lt;=20,MAX(800000,400000*C369),8000000+700000*(C369-20))+IF(E369=1,1000000,0))</f>
        <v/>
      </c>
      <c r="G369" s="21">
        <f>IF(AND(D369=3,C369&lt;=5),MAX(0,B369-F369),IF(AND(D369=2,C369&lt;=5,MAX(0,B369-F369)&gt;3000000),1500000+MAX(0,B369-F369)-3000000,MAX(0,B369-F369)/2))</f>
        <v/>
      </c>
      <c r="H369" s="21">
        <f>ROUNDDOWN(G369,-3)</f>
        <v/>
      </c>
      <c r="I369" s="21">
        <f>IF(H369&lt;=0,0,ROUNDDOWN(ROUND((H369*LOOKUP(H369,{0,1950001,3300001,6950001,9000001,18000001,40000001},{0.05,0.1,0.2,0.23,0.33,0.4,0.45})-LOOKUP(H369,{0,1950001,3300001,6950001,9000001,18000001,40000001},{0,97500,427500,636000,1536000,2796000,4796000}))*1.021,3),0))</f>
        <v/>
      </c>
      <c r="J369" s="21">
        <f>ROUNDDOWN(ROUND(H369*0.06,2),-2)</f>
        <v/>
      </c>
      <c r="K369" s="21">
        <f>ROUNDDOWN(ROUND(H369*0.04,2),-2)</f>
        <v/>
      </c>
      <c r="L369" s="21">
        <f>I369+J369+K369</f>
        <v/>
      </c>
      <c r="M369" s="21">
        <f>B369-L369</f>
        <v/>
      </c>
      <c r="N369" s="21">
        <f>ROUNDDOWN(ROUND(B369*0.2042,2),0)</f>
        <v/>
      </c>
    </row>
    <row r="370">
      <c r="A370" t="inlineStr">
        <is>
          <t>1日の差 N</t>
        </is>
      </c>
      <c r="B370" s="21">
        <f>'4_1日の差'!$A$10</f>
        <v/>
      </c>
      <c r="C370" s="22" t="n">
        <v>5</v>
      </c>
      <c r="D370" s="22" t="n">
        <v>2</v>
      </c>
      <c r="E370" s="22" t="n">
        <v>0</v>
      </c>
      <c r="F370" s="21">
        <f>(IF(C370&lt;=20,MAX(800000,400000*C370),8000000+700000*(C370-20))+IF(E370=1,1000000,0))</f>
        <v/>
      </c>
      <c r="G370" s="21">
        <f>IF(AND(D370=3,C370&lt;=5),MAX(0,B370-F370),IF(AND(D370=2,C370&lt;=5,MAX(0,B370-F370)&gt;3000000),1500000+MAX(0,B370-F370)-3000000,MAX(0,B370-F370)/2))</f>
        <v/>
      </c>
      <c r="H370" s="21">
        <f>ROUNDDOWN(G370,-3)</f>
        <v/>
      </c>
      <c r="I370" s="21">
        <f>IF(H370&lt;=0,0,ROUNDDOWN(ROUND((H370*LOOKUP(H370,{0,1950001,3300001,6950001,9000001,18000001,40000001},{0.05,0.1,0.2,0.23,0.33,0.4,0.45})-LOOKUP(H370,{0,1950001,3300001,6950001,9000001,18000001,40000001},{0,97500,427500,636000,1536000,2796000,4796000}))*1.021,3),0))</f>
        <v/>
      </c>
      <c r="J370" s="21">
        <f>ROUNDDOWN(ROUND(H370*0.06,2),-2)</f>
        <v/>
      </c>
      <c r="K370" s="21">
        <f>ROUNDDOWN(ROUND(H370*0.04,2),-2)</f>
        <v/>
      </c>
      <c r="L370" s="21">
        <f>I370+J370+K370</f>
        <v/>
      </c>
      <c r="M370" s="21">
        <f>B370-L370</f>
        <v/>
      </c>
      <c r="N370" s="21">
        <f>ROUNDDOWN(ROUND(B370*0.2042,2),0)</f>
        <v/>
      </c>
    </row>
    <row r="371">
      <c r="A371" t="inlineStr">
        <is>
          <t>1日の差 N+1</t>
        </is>
      </c>
      <c r="B371" s="21">
        <f>'4_1日の差'!$A$10</f>
        <v/>
      </c>
      <c r="C371" s="22" t="n">
        <v>6</v>
      </c>
      <c r="D371" s="22" t="n">
        <v>1</v>
      </c>
      <c r="E371" s="22" t="n">
        <v>0</v>
      </c>
      <c r="F371" s="21">
        <f>(IF(C371&lt;=20,MAX(800000,400000*C371),8000000+700000*(C371-20))+IF(E371=1,1000000,0))</f>
        <v/>
      </c>
      <c r="G371" s="21">
        <f>IF(AND(D371=3,C371&lt;=5),MAX(0,B371-F371),IF(AND(D371=2,C371&lt;=5,MAX(0,B371-F371)&gt;3000000),1500000+MAX(0,B371-F371)-3000000,MAX(0,B371-F371)/2))</f>
        <v/>
      </c>
      <c r="H371" s="21">
        <f>ROUNDDOWN(G371,-3)</f>
        <v/>
      </c>
      <c r="I371" s="21">
        <f>IF(H371&lt;=0,0,ROUNDDOWN(ROUND((H371*LOOKUP(H371,{0,1950001,3300001,6950001,9000001,18000001,40000001},{0.05,0.1,0.2,0.23,0.33,0.4,0.45})-LOOKUP(H371,{0,1950001,3300001,6950001,9000001,18000001,40000001},{0,97500,427500,636000,1536000,2796000,4796000}))*1.021,3),0))</f>
        <v/>
      </c>
      <c r="J371" s="21">
        <f>ROUNDDOWN(ROUND(H371*0.06,2),-2)</f>
        <v/>
      </c>
      <c r="K371" s="21">
        <f>ROUNDDOWN(ROUND(H371*0.04,2),-2)</f>
        <v/>
      </c>
      <c r="L371" s="21">
        <f>I371+J371+K371</f>
        <v/>
      </c>
      <c r="M371" s="21">
        <f>B371-L371</f>
        <v/>
      </c>
      <c r="N371" s="21">
        <f>ROUNDDOWN(ROUND(B371*0.2042,2),0)</f>
        <v/>
      </c>
    </row>
    <row r="372">
      <c r="A372" t="inlineStr">
        <is>
          <t>1日の差 N</t>
        </is>
      </c>
      <c r="B372" s="21">
        <f>'4_1日の差'!$A$10</f>
        <v/>
      </c>
      <c r="C372" s="22" t="n">
        <v>10</v>
      </c>
      <c r="D372" s="22" t="n">
        <v>1</v>
      </c>
      <c r="E372" s="22" t="n">
        <v>0</v>
      </c>
      <c r="F372" s="21">
        <f>(IF(C372&lt;=20,MAX(800000,400000*C372),8000000+700000*(C372-20))+IF(E372=1,1000000,0))</f>
        <v/>
      </c>
      <c r="G372" s="21">
        <f>IF(AND(D372=3,C372&lt;=5),MAX(0,B372-F372),IF(AND(D372=2,C372&lt;=5,MAX(0,B372-F372)&gt;3000000),1500000+MAX(0,B372-F372)-3000000,MAX(0,B372-F372)/2))</f>
        <v/>
      </c>
      <c r="H372" s="21">
        <f>ROUNDDOWN(G372,-3)</f>
        <v/>
      </c>
      <c r="I372" s="21">
        <f>IF(H372&lt;=0,0,ROUNDDOWN(ROUND((H372*LOOKUP(H372,{0,1950001,3300001,6950001,9000001,18000001,40000001},{0.05,0.1,0.2,0.23,0.33,0.4,0.45})-LOOKUP(H372,{0,1950001,3300001,6950001,9000001,18000001,40000001},{0,97500,427500,636000,1536000,2796000,4796000}))*1.021,3),0))</f>
        <v/>
      </c>
      <c r="J372" s="21">
        <f>ROUNDDOWN(ROUND(H372*0.06,2),-2)</f>
        <v/>
      </c>
      <c r="K372" s="21">
        <f>ROUNDDOWN(ROUND(H372*0.04,2),-2)</f>
        <v/>
      </c>
      <c r="L372" s="21">
        <f>I372+J372+K372</f>
        <v/>
      </c>
      <c r="M372" s="21">
        <f>B372-L372</f>
        <v/>
      </c>
      <c r="N372" s="21">
        <f>ROUNDDOWN(ROUND(B372*0.2042,2),0)</f>
        <v/>
      </c>
    </row>
    <row r="373">
      <c r="A373" t="inlineStr">
        <is>
          <t>1日の差 N+1</t>
        </is>
      </c>
      <c r="B373" s="21">
        <f>'4_1日の差'!$A$10</f>
        <v/>
      </c>
      <c r="C373" s="22" t="n">
        <v>11</v>
      </c>
      <c r="D373" s="22" t="n">
        <v>1</v>
      </c>
      <c r="E373" s="22" t="n">
        <v>0</v>
      </c>
      <c r="F373" s="21">
        <f>(IF(C373&lt;=20,MAX(800000,400000*C373),8000000+700000*(C373-20))+IF(E373=1,1000000,0))</f>
        <v/>
      </c>
      <c r="G373" s="21">
        <f>IF(AND(D373=3,C373&lt;=5),MAX(0,B373-F373),IF(AND(D373=2,C373&lt;=5,MAX(0,B373-F373)&gt;3000000),1500000+MAX(0,B373-F373)-3000000,MAX(0,B373-F373)/2))</f>
        <v/>
      </c>
      <c r="H373" s="21">
        <f>ROUNDDOWN(G373,-3)</f>
        <v/>
      </c>
      <c r="I373" s="21">
        <f>IF(H373&lt;=0,0,ROUNDDOWN(ROUND((H373*LOOKUP(H373,{0,1950001,3300001,6950001,9000001,18000001,40000001},{0.05,0.1,0.2,0.23,0.33,0.4,0.45})-LOOKUP(H373,{0,1950001,3300001,6950001,9000001,18000001,40000001},{0,97500,427500,636000,1536000,2796000,4796000}))*1.021,3),0))</f>
        <v/>
      </c>
      <c r="J373" s="21">
        <f>ROUNDDOWN(ROUND(H373*0.06,2),-2)</f>
        <v/>
      </c>
      <c r="K373" s="21">
        <f>ROUNDDOWN(ROUND(H373*0.04,2),-2)</f>
        <v/>
      </c>
      <c r="L373" s="21">
        <f>I373+J373+K373</f>
        <v/>
      </c>
      <c r="M373" s="21">
        <f>B373-L373</f>
        <v/>
      </c>
      <c r="N373" s="21">
        <f>ROUNDDOWN(ROUND(B373*0.2042,2),0)</f>
        <v/>
      </c>
    </row>
    <row r="374">
      <c r="A374" t="inlineStr">
        <is>
          <t>1日の差 N</t>
        </is>
      </c>
      <c r="B374" s="21">
        <f>'4_1日の差'!$A$10</f>
        <v/>
      </c>
      <c r="C374" s="22" t="n">
        <v>15</v>
      </c>
      <c r="D374" s="22" t="n">
        <v>1</v>
      </c>
      <c r="E374" s="22" t="n">
        <v>0</v>
      </c>
      <c r="F374" s="21">
        <f>(IF(C374&lt;=20,MAX(800000,400000*C374),8000000+700000*(C374-20))+IF(E374=1,1000000,0))</f>
        <v/>
      </c>
      <c r="G374" s="21">
        <f>IF(AND(D374=3,C374&lt;=5),MAX(0,B374-F374),IF(AND(D374=2,C374&lt;=5,MAX(0,B374-F374)&gt;3000000),1500000+MAX(0,B374-F374)-3000000,MAX(0,B374-F374)/2))</f>
        <v/>
      </c>
      <c r="H374" s="21">
        <f>ROUNDDOWN(G374,-3)</f>
        <v/>
      </c>
      <c r="I374" s="21">
        <f>IF(H374&lt;=0,0,ROUNDDOWN(ROUND((H374*LOOKUP(H374,{0,1950001,3300001,6950001,9000001,18000001,40000001},{0.05,0.1,0.2,0.23,0.33,0.4,0.45})-LOOKUP(H374,{0,1950001,3300001,6950001,9000001,18000001,40000001},{0,97500,427500,636000,1536000,2796000,4796000}))*1.021,3),0))</f>
        <v/>
      </c>
      <c r="J374" s="21">
        <f>ROUNDDOWN(ROUND(H374*0.06,2),-2)</f>
        <v/>
      </c>
      <c r="K374" s="21">
        <f>ROUNDDOWN(ROUND(H374*0.04,2),-2)</f>
        <v/>
      </c>
      <c r="L374" s="21">
        <f>I374+J374+K374</f>
        <v/>
      </c>
      <c r="M374" s="21">
        <f>B374-L374</f>
        <v/>
      </c>
      <c r="N374" s="21">
        <f>ROUNDDOWN(ROUND(B374*0.2042,2),0)</f>
        <v/>
      </c>
    </row>
    <row r="375">
      <c r="A375" t="inlineStr">
        <is>
          <t>1日の差 N+1</t>
        </is>
      </c>
      <c r="B375" s="21">
        <f>'4_1日の差'!$A$10</f>
        <v/>
      </c>
      <c r="C375" s="22" t="n">
        <v>16</v>
      </c>
      <c r="D375" s="22" t="n">
        <v>1</v>
      </c>
      <c r="E375" s="22" t="n">
        <v>0</v>
      </c>
      <c r="F375" s="21">
        <f>(IF(C375&lt;=20,MAX(800000,400000*C375),8000000+700000*(C375-20))+IF(E375=1,1000000,0))</f>
        <v/>
      </c>
      <c r="G375" s="21">
        <f>IF(AND(D375=3,C375&lt;=5),MAX(0,B375-F375),IF(AND(D375=2,C375&lt;=5,MAX(0,B375-F375)&gt;3000000),1500000+MAX(0,B375-F375)-3000000,MAX(0,B375-F375)/2))</f>
        <v/>
      </c>
      <c r="H375" s="21">
        <f>ROUNDDOWN(G375,-3)</f>
        <v/>
      </c>
      <c r="I375" s="21">
        <f>IF(H375&lt;=0,0,ROUNDDOWN(ROUND((H375*LOOKUP(H375,{0,1950001,3300001,6950001,9000001,18000001,40000001},{0.05,0.1,0.2,0.23,0.33,0.4,0.45})-LOOKUP(H375,{0,1950001,3300001,6950001,9000001,18000001,40000001},{0,97500,427500,636000,1536000,2796000,4796000}))*1.021,3),0))</f>
        <v/>
      </c>
      <c r="J375" s="21">
        <f>ROUNDDOWN(ROUND(H375*0.06,2),-2)</f>
        <v/>
      </c>
      <c r="K375" s="21">
        <f>ROUNDDOWN(ROUND(H375*0.04,2),-2)</f>
        <v/>
      </c>
      <c r="L375" s="21">
        <f>I375+J375+K375</f>
        <v/>
      </c>
      <c r="M375" s="21">
        <f>B375-L375</f>
        <v/>
      </c>
      <c r="N375" s="21">
        <f>ROUNDDOWN(ROUND(B375*0.2042,2),0)</f>
        <v/>
      </c>
    </row>
    <row r="376">
      <c r="A376" t="inlineStr">
        <is>
          <t>1日の差 N</t>
        </is>
      </c>
      <c r="B376" s="21">
        <f>'4_1日の差'!$A$10</f>
        <v/>
      </c>
      <c r="C376" s="22" t="n">
        <v>19</v>
      </c>
      <c r="D376" s="22" t="n">
        <v>1</v>
      </c>
      <c r="E376" s="22" t="n">
        <v>0</v>
      </c>
      <c r="F376" s="21">
        <f>(IF(C376&lt;=20,MAX(800000,400000*C376),8000000+700000*(C376-20))+IF(E376=1,1000000,0))</f>
        <v/>
      </c>
      <c r="G376" s="21">
        <f>IF(AND(D376=3,C376&lt;=5),MAX(0,B376-F376),IF(AND(D376=2,C376&lt;=5,MAX(0,B376-F376)&gt;3000000),1500000+MAX(0,B376-F376)-3000000,MAX(0,B376-F376)/2))</f>
        <v/>
      </c>
      <c r="H376" s="21">
        <f>ROUNDDOWN(G376,-3)</f>
        <v/>
      </c>
      <c r="I376" s="21">
        <f>IF(H376&lt;=0,0,ROUNDDOWN(ROUND((H376*LOOKUP(H376,{0,1950001,3300001,6950001,9000001,18000001,40000001},{0.05,0.1,0.2,0.23,0.33,0.4,0.45})-LOOKUP(H376,{0,1950001,3300001,6950001,9000001,18000001,40000001},{0,97500,427500,636000,1536000,2796000,4796000}))*1.021,3),0))</f>
        <v/>
      </c>
      <c r="J376" s="21">
        <f>ROUNDDOWN(ROUND(H376*0.06,2),-2)</f>
        <v/>
      </c>
      <c r="K376" s="21">
        <f>ROUNDDOWN(ROUND(H376*0.04,2),-2)</f>
        <v/>
      </c>
      <c r="L376" s="21">
        <f>I376+J376+K376</f>
        <v/>
      </c>
      <c r="M376" s="21">
        <f>B376-L376</f>
        <v/>
      </c>
      <c r="N376" s="21">
        <f>ROUNDDOWN(ROUND(B376*0.2042,2),0)</f>
        <v/>
      </c>
    </row>
    <row r="377">
      <c r="A377" t="inlineStr">
        <is>
          <t>1日の差 N+1</t>
        </is>
      </c>
      <c r="B377" s="21">
        <f>'4_1日の差'!$A$10</f>
        <v/>
      </c>
      <c r="C377" s="22" t="n">
        <v>20</v>
      </c>
      <c r="D377" s="22" t="n">
        <v>1</v>
      </c>
      <c r="E377" s="22" t="n">
        <v>0</v>
      </c>
      <c r="F377" s="21">
        <f>(IF(C377&lt;=20,MAX(800000,400000*C377),8000000+700000*(C377-20))+IF(E377=1,1000000,0))</f>
        <v/>
      </c>
      <c r="G377" s="21">
        <f>IF(AND(D377=3,C377&lt;=5),MAX(0,B377-F377),IF(AND(D377=2,C377&lt;=5,MAX(0,B377-F377)&gt;3000000),1500000+MAX(0,B377-F377)-3000000,MAX(0,B377-F377)/2))</f>
        <v/>
      </c>
      <c r="H377" s="21">
        <f>ROUNDDOWN(G377,-3)</f>
        <v/>
      </c>
      <c r="I377" s="21">
        <f>IF(H377&lt;=0,0,ROUNDDOWN(ROUND((H377*LOOKUP(H377,{0,1950001,3300001,6950001,9000001,18000001,40000001},{0.05,0.1,0.2,0.23,0.33,0.4,0.45})-LOOKUP(H377,{0,1950001,3300001,6950001,9000001,18000001,40000001},{0,97500,427500,636000,1536000,2796000,4796000}))*1.021,3),0))</f>
        <v/>
      </c>
      <c r="J377" s="21">
        <f>ROUNDDOWN(ROUND(H377*0.06,2),-2)</f>
        <v/>
      </c>
      <c r="K377" s="21">
        <f>ROUNDDOWN(ROUND(H377*0.04,2),-2)</f>
        <v/>
      </c>
      <c r="L377" s="21">
        <f>I377+J377+K377</f>
        <v/>
      </c>
      <c r="M377" s="21">
        <f>B377-L377</f>
        <v/>
      </c>
      <c r="N377" s="21">
        <f>ROUNDDOWN(ROUND(B377*0.2042,2),0)</f>
        <v/>
      </c>
    </row>
    <row r="378">
      <c r="A378" t="inlineStr">
        <is>
          <t>1日の差 N</t>
        </is>
      </c>
      <c r="B378" s="21">
        <f>'4_1日の差'!$A$10</f>
        <v/>
      </c>
      <c r="C378" s="22" t="n">
        <v>20</v>
      </c>
      <c r="D378" s="22" t="n">
        <v>1</v>
      </c>
      <c r="E378" s="22" t="n">
        <v>0</v>
      </c>
      <c r="F378" s="21">
        <f>(IF(C378&lt;=20,MAX(800000,400000*C378),8000000+700000*(C378-20))+IF(E378=1,1000000,0))</f>
        <v/>
      </c>
      <c r="G378" s="21">
        <f>IF(AND(D378=3,C378&lt;=5),MAX(0,B378-F378),IF(AND(D378=2,C378&lt;=5,MAX(0,B378-F378)&gt;3000000),1500000+MAX(0,B378-F378)-3000000,MAX(0,B378-F378)/2))</f>
        <v/>
      </c>
      <c r="H378" s="21">
        <f>ROUNDDOWN(G378,-3)</f>
        <v/>
      </c>
      <c r="I378" s="21">
        <f>IF(H378&lt;=0,0,ROUNDDOWN(ROUND((H378*LOOKUP(H378,{0,1950001,3300001,6950001,9000001,18000001,40000001},{0.05,0.1,0.2,0.23,0.33,0.4,0.45})-LOOKUP(H378,{0,1950001,3300001,6950001,9000001,18000001,40000001},{0,97500,427500,636000,1536000,2796000,4796000}))*1.021,3),0))</f>
        <v/>
      </c>
      <c r="J378" s="21">
        <f>ROUNDDOWN(ROUND(H378*0.06,2),-2)</f>
        <v/>
      </c>
      <c r="K378" s="21">
        <f>ROUNDDOWN(ROUND(H378*0.04,2),-2)</f>
        <v/>
      </c>
      <c r="L378" s="21">
        <f>I378+J378+K378</f>
        <v/>
      </c>
      <c r="M378" s="21">
        <f>B378-L378</f>
        <v/>
      </c>
      <c r="N378" s="21">
        <f>ROUNDDOWN(ROUND(B378*0.2042,2),0)</f>
        <v/>
      </c>
    </row>
    <row r="379">
      <c r="A379" t="inlineStr">
        <is>
          <t>1日の差 N+1</t>
        </is>
      </c>
      <c r="B379" s="21">
        <f>'4_1日の差'!$A$10</f>
        <v/>
      </c>
      <c r="C379" s="22" t="n">
        <v>21</v>
      </c>
      <c r="D379" s="22" t="n">
        <v>1</v>
      </c>
      <c r="E379" s="22" t="n">
        <v>0</v>
      </c>
      <c r="F379" s="21">
        <f>(IF(C379&lt;=20,MAX(800000,400000*C379),8000000+700000*(C379-20))+IF(E379=1,1000000,0))</f>
        <v/>
      </c>
      <c r="G379" s="21">
        <f>IF(AND(D379=3,C379&lt;=5),MAX(0,B379-F379),IF(AND(D379=2,C379&lt;=5,MAX(0,B379-F379)&gt;3000000),1500000+MAX(0,B379-F379)-3000000,MAX(0,B379-F379)/2))</f>
        <v/>
      </c>
      <c r="H379" s="21">
        <f>ROUNDDOWN(G379,-3)</f>
        <v/>
      </c>
      <c r="I379" s="21">
        <f>IF(H379&lt;=0,0,ROUNDDOWN(ROUND((H379*LOOKUP(H379,{0,1950001,3300001,6950001,9000001,18000001,40000001},{0.05,0.1,0.2,0.23,0.33,0.4,0.45})-LOOKUP(H379,{0,1950001,3300001,6950001,9000001,18000001,40000001},{0,97500,427500,636000,1536000,2796000,4796000}))*1.021,3),0))</f>
        <v/>
      </c>
      <c r="J379" s="21">
        <f>ROUNDDOWN(ROUND(H379*0.06,2),-2)</f>
        <v/>
      </c>
      <c r="K379" s="21">
        <f>ROUNDDOWN(ROUND(H379*0.04,2),-2)</f>
        <v/>
      </c>
      <c r="L379" s="21">
        <f>I379+J379+K379</f>
        <v/>
      </c>
      <c r="M379" s="21">
        <f>B379-L379</f>
        <v/>
      </c>
      <c r="N379" s="21">
        <f>ROUNDDOWN(ROUND(B379*0.2042,2),0)</f>
        <v/>
      </c>
    </row>
    <row r="380">
      <c r="A380" t="inlineStr">
        <is>
          <t>1日の差 N</t>
        </is>
      </c>
      <c r="B380" s="21">
        <f>'4_1日の差'!$A$10</f>
        <v/>
      </c>
      <c r="C380" s="22" t="n">
        <v>25</v>
      </c>
      <c r="D380" s="22" t="n">
        <v>1</v>
      </c>
      <c r="E380" s="22" t="n">
        <v>0</v>
      </c>
      <c r="F380" s="21">
        <f>(IF(C380&lt;=20,MAX(800000,400000*C380),8000000+700000*(C380-20))+IF(E380=1,1000000,0))</f>
        <v/>
      </c>
      <c r="G380" s="21">
        <f>IF(AND(D380=3,C380&lt;=5),MAX(0,B380-F380),IF(AND(D380=2,C380&lt;=5,MAX(0,B380-F380)&gt;3000000),1500000+MAX(0,B380-F380)-3000000,MAX(0,B380-F380)/2))</f>
        <v/>
      </c>
      <c r="H380" s="21">
        <f>ROUNDDOWN(G380,-3)</f>
        <v/>
      </c>
      <c r="I380" s="21">
        <f>IF(H380&lt;=0,0,ROUNDDOWN(ROUND((H380*LOOKUP(H380,{0,1950001,3300001,6950001,9000001,18000001,40000001},{0.05,0.1,0.2,0.23,0.33,0.4,0.45})-LOOKUP(H380,{0,1950001,3300001,6950001,9000001,18000001,40000001},{0,97500,427500,636000,1536000,2796000,4796000}))*1.021,3),0))</f>
        <v/>
      </c>
      <c r="J380" s="21">
        <f>ROUNDDOWN(ROUND(H380*0.06,2),-2)</f>
        <v/>
      </c>
      <c r="K380" s="21">
        <f>ROUNDDOWN(ROUND(H380*0.04,2),-2)</f>
        <v/>
      </c>
      <c r="L380" s="21">
        <f>I380+J380+K380</f>
        <v/>
      </c>
      <c r="M380" s="21">
        <f>B380-L380</f>
        <v/>
      </c>
      <c r="N380" s="21">
        <f>ROUNDDOWN(ROUND(B380*0.2042,2),0)</f>
        <v/>
      </c>
    </row>
    <row r="381">
      <c r="A381" t="inlineStr">
        <is>
          <t>1日の差 N+1</t>
        </is>
      </c>
      <c r="B381" s="21">
        <f>'4_1日の差'!$A$10</f>
        <v/>
      </c>
      <c r="C381" s="22" t="n">
        <v>26</v>
      </c>
      <c r="D381" s="22" t="n">
        <v>1</v>
      </c>
      <c r="E381" s="22" t="n">
        <v>0</v>
      </c>
      <c r="F381" s="21">
        <f>(IF(C381&lt;=20,MAX(800000,400000*C381),8000000+700000*(C381-20))+IF(E381=1,1000000,0))</f>
        <v/>
      </c>
      <c r="G381" s="21">
        <f>IF(AND(D381=3,C381&lt;=5),MAX(0,B381-F381),IF(AND(D381=2,C381&lt;=5,MAX(0,B381-F381)&gt;3000000),1500000+MAX(0,B381-F381)-3000000,MAX(0,B381-F381)/2))</f>
        <v/>
      </c>
      <c r="H381" s="21">
        <f>ROUNDDOWN(G381,-3)</f>
        <v/>
      </c>
      <c r="I381" s="21">
        <f>IF(H381&lt;=0,0,ROUNDDOWN(ROUND((H381*LOOKUP(H381,{0,1950001,3300001,6950001,9000001,18000001,40000001},{0.05,0.1,0.2,0.23,0.33,0.4,0.45})-LOOKUP(H381,{0,1950001,3300001,6950001,9000001,18000001,40000001},{0,97500,427500,636000,1536000,2796000,4796000}))*1.021,3),0))</f>
        <v/>
      </c>
      <c r="J381" s="21">
        <f>ROUNDDOWN(ROUND(H381*0.06,2),-2)</f>
        <v/>
      </c>
      <c r="K381" s="21">
        <f>ROUNDDOWN(ROUND(H381*0.04,2),-2)</f>
        <v/>
      </c>
      <c r="L381" s="21">
        <f>I381+J381+K381</f>
        <v/>
      </c>
      <c r="M381" s="21">
        <f>B381-L381</f>
        <v/>
      </c>
      <c r="N381" s="21">
        <f>ROUNDDOWN(ROUND(B381*0.2042,2),0)</f>
        <v/>
      </c>
    </row>
    <row r="382">
      <c r="A382" t="inlineStr">
        <is>
          <t>1日の差 N</t>
        </is>
      </c>
      <c r="B382" s="21">
        <f>'4_1日の差'!$A$10</f>
        <v/>
      </c>
      <c r="C382" s="22" t="n">
        <v>30</v>
      </c>
      <c r="D382" s="22" t="n">
        <v>1</v>
      </c>
      <c r="E382" s="22" t="n">
        <v>0</v>
      </c>
      <c r="F382" s="21">
        <f>(IF(C382&lt;=20,MAX(800000,400000*C382),8000000+700000*(C382-20))+IF(E382=1,1000000,0))</f>
        <v/>
      </c>
      <c r="G382" s="21">
        <f>IF(AND(D382=3,C382&lt;=5),MAX(0,B382-F382),IF(AND(D382=2,C382&lt;=5,MAX(0,B382-F382)&gt;3000000),1500000+MAX(0,B382-F382)-3000000,MAX(0,B382-F382)/2))</f>
        <v/>
      </c>
      <c r="H382" s="21">
        <f>ROUNDDOWN(G382,-3)</f>
        <v/>
      </c>
      <c r="I382" s="21">
        <f>IF(H382&lt;=0,0,ROUNDDOWN(ROUND((H382*LOOKUP(H382,{0,1950001,3300001,6950001,9000001,18000001,40000001},{0.05,0.1,0.2,0.23,0.33,0.4,0.45})-LOOKUP(H382,{0,1950001,3300001,6950001,9000001,18000001,40000001},{0,97500,427500,636000,1536000,2796000,4796000}))*1.021,3),0))</f>
        <v/>
      </c>
      <c r="J382" s="21">
        <f>ROUNDDOWN(ROUND(H382*0.06,2),-2)</f>
        <v/>
      </c>
      <c r="K382" s="21">
        <f>ROUNDDOWN(ROUND(H382*0.04,2),-2)</f>
        <v/>
      </c>
      <c r="L382" s="21">
        <f>I382+J382+K382</f>
        <v/>
      </c>
      <c r="M382" s="21">
        <f>B382-L382</f>
        <v/>
      </c>
      <c r="N382" s="21">
        <f>ROUNDDOWN(ROUND(B382*0.2042,2),0)</f>
        <v/>
      </c>
    </row>
    <row r="383">
      <c r="A383" t="inlineStr">
        <is>
          <t>1日の差 N+1</t>
        </is>
      </c>
      <c r="B383" s="21">
        <f>'4_1日の差'!$A$10</f>
        <v/>
      </c>
      <c r="C383" s="22" t="n">
        <v>31</v>
      </c>
      <c r="D383" s="22" t="n">
        <v>1</v>
      </c>
      <c r="E383" s="22" t="n">
        <v>0</v>
      </c>
      <c r="F383" s="21">
        <f>(IF(C383&lt;=20,MAX(800000,400000*C383),8000000+700000*(C383-20))+IF(E383=1,1000000,0))</f>
        <v/>
      </c>
      <c r="G383" s="21">
        <f>IF(AND(D383=3,C383&lt;=5),MAX(0,B383-F383),IF(AND(D383=2,C383&lt;=5,MAX(0,B383-F383)&gt;3000000),1500000+MAX(0,B383-F383)-3000000,MAX(0,B383-F383)/2))</f>
        <v/>
      </c>
      <c r="H383" s="21">
        <f>ROUNDDOWN(G383,-3)</f>
        <v/>
      </c>
      <c r="I383" s="21">
        <f>IF(H383&lt;=0,0,ROUNDDOWN(ROUND((H383*LOOKUP(H383,{0,1950001,3300001,6950001,9000001,18000001,40000001},{0.05,0.1,0.2,0.23,0.33,0.4,0.45})-LOOKUP(H383,{0,1950001,3300001,6950001,9000001,18000001,40000001},{0,97500,427500,636000,1536000,2796000,4796000}))*1.021,3),0))</f>
        <v/>
      </c>
      <c r="J383" s="21">
        <f>ROUNDDOWN(ROUND(H383*0.06,2),-2)</f>
        <v/>
      </c>
      <c r="K383" s="21">
        <f>ROUNDDOWN(ROUND(H383*0.04,2),-2)</f>
        <v/>
      </c>
      <c r="L383" s="21">
        <f>I383+J383+K383</f>
        <v/>
      </c>
      <c r="M383" s="21">
        <f>B383-L383</f>
        <v/>
      </c>
      <c r="N383" s="21">
        <f>ROUNDDOWN(ROUND(B383*0.2042,2),0)</f>
        <v/>
      </c>
    </row>
    <row r="384">
      <c r="A384" t="inlineStr">
        <is>
          <t>1日の差 N</t>
        </is>
      </c>
      <c r="B384" s="21">
        <f>'4_1日の差'!$A$10</f>
        <v/>
      </c>
      <c r="C384" s="22" t="n">
        <v>35</v>
      </c>
      <c r="D384" s="22" t="n">
        <v>1</v>
      </c>
      <c r="E384" s="22" t="n">
        <v>0</v>
      </c>
      <c r="F384" s="21">
        <f>(IF(C384&lt;=20,MAX(800000,400000*C384),8000000+700000*(C384-20))+IF(E384=1,1000000,0))</f>
        <v/>
      </c>
      <c r="G384" s="21">
        <f>IF(AND(D384=3,C384&lt;=5),MAX(0,B384-F384),IF(AND(D384=2,C384&lt;=5,MAX(0,B384-F384)&gt;3000000),1500000+MAX(0,B384-F384)-3000000,MAX(0,B384-F384)/2))</f>
        <v/>
      </c>
      <c r="H384" s="21">
        <f>ROUNDDOWN(G384,-3)</f>
        <v/>
      </c>
      <c r="I384" s="21">
        <f>IF(H384&lt;=0,0,ROUNDDOWN(ROUND((H384*LOOKUP(H384,{0,1950001,3300001,6950001,9000001,18000001,40000001},{0.05,0.1,0.2,0.23,0.33,0.4,0.45})-LOOKUP(H384,{0,1950001,3300001,6950001,9000001,18000001,40000001},{0,97500,427500,636000,1536000,2796000,4796000}))*1.021,3),0))</f>
        <v/>
      </c>
      <c r="J384" s="21">
        <f>ROUNDDOWN(ROUND(H384*0.06,2),-2)</f>
        <v/>
      </c>
      <c r="K384" s="21">
        <f>ROUNDDOWN(ROUND(H384*0.04,2),-2)</f>
        <v/>
      </c>
      <c r="L384" s="21">
        <f>I384+J384+K384</f>
        <v/>
      </c>
      <c r="M384" s="21">
        <f>B384-L384</f>
        <v/>
      </c>
      <c r="N384" s="21">
        <f>ROUNDDOWN(ROUND(B384*0.2042,2),0)</f>
        <v/>
      </c>
    </row>
    <row r="385">
      <c r="A385" t="inlineStr">
        <is>
          <t>1日の差 N+1</t>
        </is>
      </c>
      <c r="B385" s="21">
        <f>'4_1日の差'!$A$10</f>
        <v/>
      </c>
      <c r="C385" s="22" t="n">
        <v>36</v>
      </c>
      <c r="D385" s="22" t="n">
        <v>1</v>
      </c>
      <c r="E385" s="22" t="n">
        <v>0</v>
      </c>
      <c r="F385" s="21">
        <f>(IF(C385&lt;=20,MAX(800000,400000*C385),8000000+700000*(C385-20))+IF(E385=1,1000000,0))</f>
        <v/>
      </c>
      <c r="G385" s="21">
        <f>IF(AND(D385=3,C385&lt;=5),MAX(0,B385-F385),IF(AND(D385=2,C385&lt;=5,MAX(0,B385-F385)&gt;3000000),1500000+MAX(0,B385-F385)-3000000,MAX(0,B385-F385)/2))</f>
        <v/>
      </c>
      <c r="H385" s="21">
        <f>ROUNDDOWN(G385,-3)</f>
        <v/>
      </c>
      <c r="I385" s="21">
        <f>IF(H385&lt;=0,0,ROUNDDOWN(ROUND((H385*LOOKUP(H385,{0,1950001,3300001,6950001,9000001,18000001,40000001},{0.05,0.1,0.2,0.23,0.33,0.4,0.45})-LOOKUP(H385,{0,1950001,3300001,6950001,9000001,18000001,40000001},{0,97500,427500,636000,1536000,2796000,4796000}))*1.021,3),0))</f>
        <v/>
      </c>
      <c r="J385" s="21">
        <f>ROUNDDOWN(ROUND(H385*0.06,2),-2)</f>
        <v/>
      </c>
      <c r="K385" s="21">
        <f>ROUNDDOWN(ROUND(H385*0.04,2),-2)</f>
        <v/>
      </c>
      <c r="L385" s="21">
        <f>I385+J385+K385</f>
        <v/>
      </c>
      <c r="M385" s="21">
        <f>B385-L385</f>
        <v/>
      </c>
      <c r="N385" s="21">
        <f>ROUNDDOWN(ROUND(B385*0.2042,2),0)</f>
        <v/>
      </c>
    </row>
    <row r="386">
      <c r="A386" t="inlineStr">
        <is>
          <t>1日の差 N</t>
        </is>
      </c>
      <c r="B386" s="21">
        <f>'4_1日の差'!$A$10</f>
        <v/>
      </c>
      <c r="C386" s="22" t="n">
        <v>37</v>
      </c>
      <c r="D386" s="22" t="n">
        <v>1</v>
      </c>
      <c r="E386" s="22" t="n">
        <v>0</v>
      </c>
      <c r="F386" s="21">
        <f>(IF(C386&lt;=20,MAX(800000,400000*C386),8000000+700000*(C386-20))+IF(E386=1,1000000,0))</f>
        <v/>
      </c>
      <c r="G386" s="21">
        <f>IF(AND(D386=3,C386&lt;=5),MAX(0,B386-F386),IF(AND(D386=2,C386&lt;=5,MAX(0,B386-F386)&gt;3000000),1500000+MAX(0,B386-F386)-3000000,MAX(0,B386-F386)/2))</f>
        <v/>
      </c>
      <c r="H386" s="21">
        <f>ROUNDDOWN(G386,-3)</f>
        <v/>
      </c>
      <c r="I386" s="21">
        <f>IF(H386&lt;=0,0,ROUNDDOWN(ROUND((H386*LOOKUP(H386,{0,1950001,3300001,6950001,9000001,18000001,40000001},{0.05,0.1,0.2,0.23,0.33,0.4,0.45})-LOOKUP(H386,{0,1950001,3300001,6950001,9000001,18000001,40000001},{0,97500,427500,636000,1536000,2796000,4796000}))*1.021,3),0))</f>
        <v/>
      </c>
      <c r="J386" s="21">
        <f>ROUNDDOWN(ROUND(H386*0.06,2),-2)</f>
        <v/>
      </c>
      <c r="K386" s="21">
        <f>ROUNDDOWN(ROUND(H386*0.04,2),-2)</f>
        <v/>
      </c>
      <c r="L386" s="21">
        <f>I386+J386+K386</f>
        <v/>
      </c>
      <c r="M386" s="21">
        <f>B386-L386</f>
        <v/>
      </c>
      <c r="N386" s="21">
        <f>ROUNDDOWN(ROUND(B386*0.2042,2),0)</f>
        <v/>
      </c>
    </row>
    <row r="387">
      <c r="A387" t="inlineStr">
        <is>
          <t>1日の差 N+1</t>
        </is>
      </c>
      <c r="B387" s="21">
        <f>'4_1日の差'!$A$10</f>
        <v/>
      </c>
      <c r="C387" s="22" t="n">
        <v>38</v>
      </c>
      <c r="D387" s="22" t="n">
        <v>1</v>
      </c>
      <c r="E387" s="22" t="n">
        <v>0</v>
      </c>
      <c r="F387" s="21">
        <f>(IF(C387&lt;=20,MAX(800000,400000*C387),8000000+700000*(C387-20))+IF(E387=1,1000000,0))</f>
        <v/>
      </c>
      <c r="G387" s="21">
        <f>IF(AND(D387=3,C387&lt;=5),MAX(0,B387-F387),IF(AND(D387=2,C387&lt;=5,MAX(0,B387-F387)&gt;3000000),1500000+MAX(0,B387-F387)-3000000,MAX(0,B387-F387)/2))</f>
        <v/>
      </c>
      <c r="H387" s="21">
        <f>ROUNDDOWN(G387,-3)</f>
        <v/>
      </c>
      <c r="I387" s="21">
        <f>IF(H387&lt;=0,0,ROUNDDOWN(ROUND((H387*LOOKUP(H387,{0,1950001,3300001,6950001,9000001,18000001,40000001},{0.05,0.1,0.2,0.23,0.33,0.4,0.45})-LOOKUP(H387,{0,1950001,3300001,6950001,9000001,18000001,40000001},{0,97500,427500,636000,1536000,2796000,4796000}))*1.021,3),0))</f>
        <v/>
      </c>
      <c r="J387" s="21">
        <f>ROUNDDOWN(ROUND(H387*0.06,2),-2)</f>
        <v/>
      </c>
      <c r="K387" s="21">
        <f>ROUNDDOWN(ROUND(H387*0.04,2),-2)</f>
        <v/>
      </c>
      <c r="L387" s="21">
        <f>I387+J387+K387</f>
        <v/>
      </c>
      <c r="M387" s="21">
        <f>B387-L387</f>
        <v/>
      </c>
      <c r="N387" s="21">
        <f>ROUNDDOWN(ROUND(B387*0.2042,2),0)</f>
        <v/>
      </c>
    </row>
    <row r="388">
      <c r="A388" t="inlineStr">
        <is>
          <t>1日の差 N</t>
        </is>
      </c>
      <c r="B388" s="21">
        <f>'4_1日の差'!$A$11</f>
        <v/>
      </c>
      <c r="C388" s="22" t="n">
        <v>5</v>
      </c>
      <c r="D388" s="22" t="n">
        <v>2</v>
      </c>
      <c r="E388" s="22" t="n">
        <v>0</v>
      </c>
      <c r="F388" s="21">
        <f>(IF(C388&lt;=20,MAX(800000,400000*C388),8000000+700000*(C388-20))+IF(E388=1,1000000,0))</f>
        <v/>
      </c>
      <c r="G388" s="21">
        <f>IF(AND(D388=3,C388&lt;=5),MAX(0,B388-F388),IF(AND(D388=2,C388&lt;=5,MAX(0,B388-F388)&gt;3000000),1500000+MAX(0,B388-F388)-3000000,MAX(0,B388-F388)/2))</f>
        <v/>
      </c>
      <c r="H388" s="21">
        <f>ROUNDDOWN(G388,-3)</f>
        <v/>
      </c>
      <c r="I388" s="21">
        <f>IF(H388&lt;=0,0,ROUNDDOWN(ROUND((H388*LOOKUP(H388,{0,1950001,3300001,6950001,9000001,18000001,40000001},{0.05,0.1,0.2,0.23,0.33,0.4,0.45})-LOOKUP(H388,{0,1950001,3300001,6950001,9000001,18000001,40000001},{0,97500,427500,636000,1536000,2796000,4796000}))*1.021,3),0))</f>
        <v/>
      </c>
      <c r="J388" s="21">
        <f>ROUNDDOWN(ROUND(H388*0.06,2),-2)</f>
        <v/>
      </c>
      <c r="K388" s="21">
        <f>ROUNDDOWN(ROUND(H388*0.04,2),-2)</f>
        <v/>
      </c>
      <c r="L388" s="21">
        <f>I388+J388+K388</f>
        <v/>
      </c>
      <c r="M388" s="21">
        <f>B388-L388</f>
        <v/>
      </c>
      <c r="N388" s="21">
        <f>ROUNDDOWN(ROUND(B388*0.2042,2),0)</f>
        <v/>
      </c>
    </row>
    <row r="389">
      <c r="A389" t="inlineStr">
        <is>
          <t>1日の差 N+1</t>
        </is>
      </c>
      <c r="B389" s="21">
        <f>'4_1日の差'!$A$11</f>
        <v/>
      </c>
      <c r="C389" s="22" t="n">
        <v>6</v>
      </c>
      <c r="D389" s="22" t="n">
        <v>1</v>
      </c>
      <c r="E389" s="22" t="n">
        <v>0</v>
      </c>
      <c r="F389" s="21">
        <f>(IF(C389&lt;=20,MAX(800000,400000*C389),8000000+700000*(C389-20))+IF(E389=1,1000000,0))</f>
        <v/>
      </c>
      <c r="G389" s="21">
        <f>IF(AND(D389=3,C389&lt;=5),MAX(0,B389-F389),IF(AND(D389=2,C389&lt;=5,MAX(0,B389-F389)&gt;3000000),1500000+MAX(0,B389-F389)-3000000,MAX(0,B389-F389)/2))</f>
        <v/>
      </c>
      <c r="H389" s="21">
        <f>ROUNDDOWN(G389,-3)</f>
        <v/>
      </c>
      <c r="I389" s="21">
        <f>IF(H389&lt;=0,0,ROUNDDOWN(ROUND((H389*LOOKUP(H389,{0,1950001,3300001,6950001,9000001,18000001,40000001},{0.05,0.1,0.2,0.23,0.33,0.4,0.45})-LOOKUP(H389,{0,1950001,3300001,6950001,9000001,18000001,40000001},{0,97500,427500,636000,1536000,2796000,4796000}))*1.021,3),0))</f>
        <v/>
      </c>
      <c r="J389" s="21">
        <f>ROUNDDOWN(ROUND(H389*0.06,2),-2)</f>
        <v/>
      </c>
      <c r="K389" s="21">
        <f>ROUNDDOWN(ROUND(H389*0.04,2),-2)</f>
        <v/>
      </c>
      <c r="L389" s="21">
        <f>I389+J389+K389</f>
        <v/>
      </c>
      <c r="M389" s="21">
        <f>B389-L389</f>
        <v/>
      </c>
      <c r="N389" s="21">
        <f>ROUNDDOWN(ROUND(B389*0.2042,2),0)</f>
        <v/>
      </c>
    </row>
    <row r="390">
      <c r="A390" t="inlineStr">
        <is>
          <t>1日の差 N</t>
        </is>
      </c>
      <c r="B390" s="21">
        <f>'4_1日の差'!$A$11</f>
        <v/>
      </c>
      <c r="C390" s="22" t="n">
        <v>10</v>
      </c>
      <c r="D390" s="22" t="n">
        <v>1</v>
      </c>
      <c r="E390" s="22" t="n">
        <v>0</v>
      </c>
      <c r="F390" s="21">
        <f>(IF(C390&lt;=20,MAX(800000,400000*C390),8000000+700000*(C390-20))+IF(E390=1,1000000,0))</f>
        <v/>
      </c>
      <c r="G390" s="21">
        <f>IF(AND(D390=3,C390&lt;=5),MAX(0,B390-F390),IF(AND(D390=2,C390&lt;=5,MAX(0,B390-F390)&gt;3000000),1500000+MAX(0,B390-F390)-3000000,MAX(0,B390-F390)/2))</f>
        <v/>
      </c>
      <c r="H390" s="21">
        <f>ROUNDDOWN(G390,-3)</f>
        <v/>
      </c>
      <c r="I390" s="21">
        <f>IF(H390&lt;=0,0,ROUNDDOWN(ROUND((H390*LOOKUP(H390,{0,1950001,3300001,6950001,9000001,18000001,40000001},{0.05,0.1,0.2,0.23,0.33,0.4,0.45})-LOOKUP(H390,{0,1950001,3300001,6950001,9000001,18000001,40000001},{0,97500,427500,636000,1536000,2796000,4796000}))*1.021,3),0))</f>
        <v/>
      </c>
      <c r="J390" s="21">
        <f>ROUNDDOWN(ROUND(H390*0.06,2),-2)</f>
        <v/>
      </c>
      <c r="K390" s="21">
        <f>ROUNDDOWN(ROUND(H390*0.04,2),-2)</f>
        <v/>
      </c>
      <c r="L390" s="21">
        <f>I390+J390+K390</f>
        <v/>
      </c>
      <c r="M390" s="21">
        <f>B390-L390</f>
        <v/>
      </c>
      <c r="N390" s="21">
        <f>ROUNDDOWN(ROUND(B390*0.2042,2),0)</f>
        <v/>
      </c>
    </row>
    <row r="391">
      <c r="A391" t="inlineStr">
        <is>
          <t>1日の差 N+1</t>
        </is>
      </c>
      <c r="B391" s="21">
        <f>'4_1日の差'!$A$11</f>
        <v/>
      </c>
      <c r="C391" s="22" t="n">
        <v>11</v>
      </c>
      <c r="D391" s="22" t="n">
        <v>1</v>
      </c>
      <c r="E391" s="22" t="n">
        <v>0</v>
      </c>
      <c r="F391" s="21">
        <f>(IF(C391&lt;=20,MAX(800000,400000*C391),8000000+700000*(C391-20))+IF(E391=1,1000000,0))</f>
        <v/>
      </c>
      <c r="G391" s="21">
        <f>IF(AND(D391=3,C391&lt;=5),MAX(0,B391-F391),IF(AND(D391=2,C391&lt;=5,MAX(0,B391-F391)&gt;3000000),1500000+MAX(0,B391-F391)-3000000,MAX(0,B391-F391)/2))</f>
        <v/>
      </c>
      <c r="H391" s="21">
        <f>ROUNDDOWN(G391,-3)</f>
        <v/>
      </c>
      <c r="I391" s="21">
        <f>IF(H391&lt;=0,0,ROUNDDOWN(ROUND((H391*LOOKUP(H391,{0,1950001,3300001,6950001,9000001,18000001,40000001},{0.05,0.1,0.2,0.23,0.33,0.4,0.45})-LOOKUP(H391,{0,1950001,3300001,6950001,9000001,18000001,40000001},{0,97500,427500,636000,1536000,2796000,4796000}))*1.021,3),0))</f>
        <v/>
      </c>
      <c r="J391" s="21">
        <f>ROUNDDOWN(ROUND(H391*0.06,2),-2)</f>
        <v/>
      </c>
      <c r="K391" s="21">
        <f>ROUNDDOWN(ROUND(H391*0.04,2),-2)</f>
        <v/>
      </c>
      <c r="L391" s="21">
        <f>I391+J391+K391</f>
        <v/>
      </c>
      <c r="M391" s="21">
        <f>B391-L391</f>
        <v/>
      </c>
      <c r="N391" s="21">
        <f>ROUNDDOWN(ROUND(B391*0.2042,2),0)</f>
        <v/>
      </c>
    </row>
    <row r="392">
      <c r="A392" t="inlineStr">
        <is>
          <t>1日の差 N</t>
        </is>
      </c>
      <c r="B392" s="21">
        <f>'4_1日の差'!$A$11</f>
        <v/>
      </c>
      <c r="C392" s="22" t="n">
        <v>15</v>
      </c>
      <c r="D392" s="22" t="n">
        <v>1</v>
      </c>
      <c r="E392" s="22" t="n">
        <v>0</v>
      </c>
      <c r="F392" s="21">
        <f>(IF(C392&lt;=20,MAX(800000,400000*C392),8000000+700000*(C392-20))+IF(E392=1,1000000,0))</f>
        <v/>
      </c>
      <c r="G392" s="21">
        <f>IF(AND(D392=3,C392&lt;=5),MAX(0,B392-F392),IF(AND(D392=2,C392&lt;=5,MAX(0,B392-F392)&gt;3000000),1500000+MAX(0,B392-F392)-3000000,MAX(0,B392-F392)/2))</f>
        <v/>
      </c>
      <c r="H392" s="21">
        <f>ROUNDDOWN(G392,-3)</f>
        <v/>
      </c>
      <c r="I392" s="21">
        <f>IF(H392&lt;=0,0,ROUNDDOWN(ROUND((H392*LOOKUP(H392,{0,1950001,3300001,6950001,9000001,18000001,40000001},{0.05,0.1,0.2,0.23,0.33,0.4,0.45})-LOOKUP(H392,{0,1950001,3300001,6950001,9000001,18000001,40000001},{0,97500,427500,636000,1536000,2796000,4796000}))*1.021,3),0))</f>
        <v/>
      </c>
      <c r="J392" s="21">
        <f>ROUNDDOWN(ROUND(H392*0.06,2),-2)</f>
        <v/>
      </c>
      <c r="K392" s="21">
        <f>ROUNDDOWN(ROUND(H392*0.04,2),-2)</f>
        <v/>
      </c>
      <c r="L392" s="21">
        <f>I392+J392+K392</f>
        <v/>
      </c>
      <c r="M392" s="21">
        <f>B392-L392</f>
        <v/>
      </c>
      <c r="N392" s="21">
        <f>ROUNDDOWN(ROUND(B392*0.2042,2),0)</f>
        <v/>
      </c>
    </row>
    <row r="393">
      <c r="A393" t="inlineStr">
        <is>
          <t>1日の差 N+1</t>
        </is>
      </c>
      <c r="B393" s="21">
        <f>'4_1日の差'!$A$11</f>
        <v/>
      </c>
      <c r="C393" s="22" t="n">
        <v>16</v>
      </c>
      <c r="D393" s="22" t="n">
        <v>1</v>
      </c>
      <c r="E393" s="22" t="n">
        <v>0</v>
      </c>
      <c r="F393" s="21">
        <f>(IF(C393&lt;=20,MAX(800000,400000*C393),8000000+700000*(C393-20))+IF(E393=1,1000000,0))</f>
        <v/>
      </c>
      <c r="G393" s="21">
        <f>IF(AND(D393=3,C393&lt;=5),MAX(0,B393-F393),IF(AND(D393=2,C393&lt;=5,MAX(0,B393-F393)&gt;3000000),1500000+MAX(0,B393-F393)-3000000,MAX(0,B393-F393)/2))</f>
        <v/>
      </c>
      <c r="H393" s="21">
        <f>ROUNDDOWN(G393,-3)</f>
        <v/>
      </c>
      <c r="I393" s="21">
        <f>IF(H393&lt;=0,0,ROUNDDOWN(ROUND((H393*LOOKUP(H393,{0,1950001,3300001,6950001,9000001,18000001,40000001},{0.05,0.1,0.2,0.23,0.33,0.4,0.45})-LOOKUP(H393,{0,1950001,3300001,6950001,9000001,18000001,40000001},{0,97500,427500,636000,1536000,2796000,4796000}))*1.021,3),0))</f>
        <v/>
      </c>
      <c r="J393" s="21">
        <f>ROUNDDOWN(ROUND(H393*0.06,2),-2)</f>
        <v/>
      </c>
      <c r="K393" s="21">
        <f>ROUNDDOWN(ROUND(H393*0.04,2),-2)</f>
        <v/>
      </c>
      <c r="L393" s="21">
        <f>I393+J393+K393</f>
        <v/>
      </c>
      <c r="M393" s="21">
        <f>B393-L393</f>
        <v/>
      </c>
      <c r="N393" s="21">
        <f>ROUNDDOWN(ROUND(B393*0.2042,2),0)</f>
        <v/>
      </c>
    </row>
    <row r="394">
      <c r="A394" t="inlineStr">
        <is>
          <t>1日の差 N</t>
        </is>
      </c>
      <c r="B394" s="21">
        <f>'4_1日の差'!$A$11</f>
        <v/>
      </c>
      <c r="C394" s="22" t="n">
        <v>19</v>
      </c>
      <c r="D394" s="22" t="n">
        <v>1</v>
      </c>
      <c r="E394" s="22" t="n">
        <v>0</v>
      </c>
      <c r="F394" s="21">
        <f>(IF(C394&lt;=20,MAX(800000,400000*C394),8000000+700000*(C394-20))+IF(E394=1,1000000,0))</f>
        <v/>
      </c>
      <c r="G394" s="21">
        <f>IF(AND(D394=3,C394&lt;=5),MAX(0,B394-F394),IF(AND(D394=2,C394&lt;=5,MAX(0,B394-F394)&gt;3000000),1500000+MAX(0,B394-F394)-3000000,MAX(0,B394-F394)/2))</f>
        <v/>
      </c>
      <c r="H394" s="21">
        <f>ROUNDDOWN(G394,-3)</f>
        <v/>
      </c>
      <c r="I394" s="21">
        <f>IF(H394&lt;=0,0,ROUNDDOWN(ROUND((H394*LOOKUP(H394,{0,1950001,3300001,6950001,9000001,18000001,40000001},{0.05,0.1,0.2,0.23,0.33,0.4,0.45})-LOOKUP(H394,{0,1950001,3300001,6950001,9000001,18000001,40000001},{0,97500,427500,636000,1536000,2796000,4796000}))*1.021,3),0))</f>
        <v/>
      </c>
      <c r="J394" s="21">
        <f>ROUNDDOWN(ROUND(H394*0.06,2),-2)</f>
        <v/>
      </c>
      <c r="K394" s="21">
        <f>ROUNDDOWN(ROUND(H394*0.04,2),-2)</f>
        <v/>
      </c>
      <c r="L394" s="21">
        <f>I394+J394+K394</f>
        <v/>
      </c>
      <c r="M394" s="21">
        <f>B394-L394</f>
        <v/>
      </c>
      <c r="N394" s="21">
        <f>ROUNDDOWN(ROUND(B394*0.2042,2),0)</f>
        <v/>
      </c>
    </row>
    <row r="395">
      <c r="A395" t="inlineStr">
        <is>
          <t>1日の差 N+1</t>
        </is>
      </c>
      <c r="B395" s="21">
        <f>'4_1日の差'!$A$11</f>
        <v/>
      </c>
      <c r="C395" s="22" t="n">
        <v>20</v>
      </c>
      <c r="D395" s="22" t="n">
        <v>1</v>
      </c>
      <c r="E395" s="22" t="n">
        <v>0</v>
      </c>
      <c r="F395" s="21">
        <f>(IF(C395&lt;=20,MAX(800000,400000*C395),8000000+700000*(C395-20))+IF(E395=1,1000000,0))</f>
        <v/>
      </c>
      <c r="G395" s="21">
        <f>IF(AND(D395=3,C395&lt;=5),MAX(0,B395-F395),IF(AND(D395=2,C395&lt;=5,MAX(0,B395-F395)&gt;3000000),1500000+MAX(0,B395-F395)-3000000,MAX(0,B395-F395)/2))</f>
        <v/>
      </c>
      <c r="H395" s="21">
        <f>ROUNDDOWN(G395,-3)</f>
        <v/>
      </c>
      <c r="I395" s="21">
        <f>IF(H395&lt;=0,0,ROUNDDOWN(ROUND((H395*LOOKUP(H395,{0,1950001,3300001,6950001,9000001,18000001,40000001},{0.05,0.1,0.2,0.23,0.33,0.4,0.45})-LOOKUP(H395,{0,1950001,3300001,6950001,9000001,18000001,40000001},{0,97500,427500,636000,1536000,2796000,4796000}))*1.021,3),0))</f>
        <v/>
      </c>
      <c r="J395" s="21">
        <f>ROUNDDOWN(ROUND(H395*0.06,2),-2)</f>
        <v/>
      </c>
      <c r="K395" s="21">
        <f>ROUNDDOWN(ROUND(H395*0.04,2),-2)</f>
        <v/>
      </c>
      <c r="L395" s="21">
        <f>I395+J395+K395</f>
        <v/>
      </c>
      <c r="M395" s="21">
        <f>B395-L395</f>
        <v/>
      </c>
      <c r="N395" s="21">
        <f>ROUNDDOWN(ROUND(B395*0.2042,2),0)</f>
        <v/>
      </c>
    </row>
    <row r="396">
      <c r="A396" t="inlineStr">
        <is>
          <t>1日の差 N</t>
        </is>
      </c>
      <c r="B396" s="21">
        <f>'4_1日の差'!$A$11</f>
        <v/>
      </c>
      <c r="C396" s="22" t="n">
        <v>20</v>
      </c>
      <c r="D396" s="22" t="n">
        <v>1</v>
      </c>
      <c r="E396" s="22" t="n">
        <v>0</v>
      </c>
      <c r="F396" s="21">
        <f>(IF(C396&lt;=20,MAX(800000,400000*C396),8000000+700000*(C396-20))+IF(E396=1,1000000,0))</f>
        <v/>
      </c>
      <c r="G396" s="21">
        <f>IF(AND(D396=3,C396&lt;=5),MAX(0,B396-F396),IF(AND(D396=2,C396&lt;=5,MAX(0,B396-F396)&gt;3000000),1500000+MAX(0,B396-F396)-3000000,MAX(0,B396-F396)/2))</f>
        <v/>
      </c>
      <c r="H396" s="21">
        <f>ROUNDDOWN(G396,-3)</f>
        <v/>
      </c>
      <c r="I396" s="21">
        <f>IF(H396&lt;=0,0,ROUNDDOWN(ROUND((H396*LOOKUP(H396,{0,1950001,3300001,6950001,9000001,18000001,40000001},{0.05,0.1,0.2,0.23,0.33,0.4,0.45})-LOOKUP(H396,{0,1950001,3300001,6950001,9000001,18000001,40000001},{0,97500,427500,636000,1536000,2796000,4796000}))*1.021,3),0))</f>
        <v/>
      </c>
      <c r="J396" s="21">
        <f>ROUNDDOWN(ROUND(H396*0.06,2),-2)</f>
        <v/>
      </c>
      <c r="K396" s="21">
        <f>ROUNDDOWN(ROUND(H396*0.04,2),-2)</f>
        <v/>
      </c>
      <c r="L396" s="21">
        <f>I396+J396+K396</f>
        <v/>
      </c>
      <c r="M396" s="21">
        <f>B396-L396</f>
        <v/>
      </c>
      <c r="N396" s="21">
        <f>ROUNDDOWN(ROUND(B396*0.2042,2),0)</f>
        <v/>
      </c>
    </row>
    <row r="397">
      <c r="A397" t="inlineStr">
        <is>
          <t>1日の差 N+1</t>
        </is>
      </c>
      <c r="B397" s="21">
        <f>'4_1日の差'!$A$11</f>
        <v/>
      </c>
      <c r="C397" s="22" t="n">
        <v>21</v>
      </c>
      <c r="D397" s="22" t="n">
        <v>1</v>
      </c>
      <c r="E397" s="22" t="n">
        <v>0</v>
      </c>
      <c r="F397" s="21">
        <f>(IF(C397&lt;=20,MAX(800000,400000*C397),8000000+700000*(C397-20))+IF(E397=1,1000000,0))</f>
        <v/>
      </c>
      <c r="G397" s="21">
        <f>IF(AND(D397=3,C397&lt;=5),MAX(0,B397-F397),IF(AND(D397=2,C397&lt;=5,MAX(0,B397-F397)&gt;3000000),1500000+MAX(0,B397-F397)-3000000,MAX(0,B397-F397)/2))</f>
        <v/>
      </c>
      <c r="H397" s="21">
        <f>ROUNDDOWN(G397,-3)</f>
        <v/>
      </c>
      <c r="I397" s="21">
        <f>IF(H397&lt;=0,0,ROUNDDOWN(ROUND((H397*LOOKUP(H397,{0,1950001,3300001,6950001,9000001,18000001,40000001},{0.05,0.1,0.2,0.23,0.33,0.4,0.45})-LOOKUP(H397,{0,1950001,3300001,6950001,9000001,18000001,40000001},{0,97500,427500,636000,1536000,2796000,4796000}))*1.021,3),0))</f>
        <v/>
      </c>
      <c r="J397" s="21">
        <f>ROUNDDOWN(ROUND(H397*0.06,2),-2)</f>
        <v/>
      </c>
      <c r="K397" s="21">
        <f>ROUNDDOWN(ROUND(H397*0.04,2),-2)</f>
        <v/>
      </c>
      <c r="L397" s="21">
        <f>I397+J397+K397</f>
        <v/>
      </c>
      <c r="M397" s="21">
        <f>B397-L397</f>
        <v/>
      </c>
      <c r="N397" s="21">
        <f>ROUNDDOWN(ROUND(B397*0.2042,2),0)</f>
        <v/>
      </c>
    </row>
    <row r="398">
      <c r="A398" t="inlineStr">
        <is>
          <t>1日の差 N</t>
        </is>
      </c>
      <c r="B398" s="21">
        <f>'4_1日の差'!$A$11</f>
        <v/>
      </c>
      <c r="C398" s="22" t="n">
        <v>25</v>
      </c>
      <c r="D398" s="22" t="n">
        <v>1</v>
      </c>
      <c r="E398" s="22" t="n">
        <v>0</v>
      </c>
      <c r="F398" s="21">
        <f>(IF(C398&lt;=20,MAX(800000,400000*C398),8000000+700000*(C398-20))+IF(E398=1,1000000,0))</f>
        <v/>
      </c>
      <c r="G398" s="21">
        <f>IF(AND(D398=3,C398&lt;=5),MAX(0,B398-F398),IF(AND(D398=2,C398&lt;=5,MAX(0,B398-F398)&gt;3000000),1500000+MAX(0,B398-F398)-3000000,MAX(0,B398-F398)/2))</f>
        <v/>
      </c>
      <c r="H398" s="21">
        <f>ROUNDDOWN(G398,-3)</f>
        <v/>
      </c>
      <c r="I398" s="21">
        <f>IF(H398&lt;=0,0,ROUNDDOWN(ROUND((H398*LOOKUP(H398,{0,1950001,3300001,6950001,9000001,18000001,40000001},{0.05,0.1,0.2,0.23,0.33,0.4,0.45})-LOOKUP(H398,{0,1950001,3300001,6950001,9000001,18000001,40000001},{0,97500,427500,636000,1536000,2796000,4796000}))*1.021,3),0))</f>
        <v/>
      </c>
      <c r="J398" s="21">
        <f>ROUNDDOWN(ROUND(H398*0.06,2),-2)</f>
        <v/>
      </c>
      <c r="K398" s="21">
        <f>ROUNDDOWN(ROUND(H398*0.04,2),-2)</f>
        <v/>
      </c>
      <c r="L398" s="21">
        <f>I398+J398+K398</f>
        <v/>
      </c>
      <c r="M398" s="21">
        <f>B398-L398</f>
        <v/>
      </c>
      <c r="N398" s="21">
        <f>ROUNDDOWN(ROUND(B398*0.2042,2),0)</f>
        <v/>
      </c>
    </row>
    <row r="399">
      <c r="A399" t="inlineStr">
        <is>
          <t>1日の差 N+1</t>
        </is>
      </c>
      <c r="B399" s="21">
        <f>'4_1日の差'!$A$11</f>
        <v/>
      </c>
      <c r="C399" s="22" t="n">
        <v>26</v>
      </c>
      <c r="D399" s="22" t="n">
        <v>1</v>
      </c>
      <c r="E399" s="22" t="n">
        <v>0</v>
      </c>
      <c r="F399" s="21">
        <f>(IF(C399&lt;=20,MAX(800000,400000*C399),8000000+700000*(C399-20))+IF(E399=1,1000000,0))</f>
        <v/>
      </c>
      <c r="G399" s="21">
        <f>IF(AND(D399=3,C399&lt;=5),MAX(0,B399-F399),IF(AND(D399=2,C399&lt;=5,MAX(0,B399-F399)&gt;3000000),1500000+MAX(0,B399-F399)-3000000,MAX(0,B399-F399)/2))</f>
        <v/>
      </c>
      <c r="H399" s="21">
        <f>ROUNDDOWN(G399,-3)</f>
        <v/>
      </c>
      <c r="I399" s="21">
        <f>IF(H399&lt;=0,0,ROUNDDOWN(ROUND((H399*LOOKUP(H399,{0,1950001,3300001,6950001,9000001,18000001,40000001},{0.05,0.1,0.2,0.23,0.33,0.4,0.45})-LOOKUP(H399,{0,1950001,3300001,6950001,9000001,18000001,40000001},{0,97500,427500,636000,1536000,2796000,4796000}))*1.021,3),0))</f>
        <v/>
      </c>
      <c r="J399" s="21">
        <f>ROUNDDOWN(ROUND(H399*0.06,2),-2)</f>
        <v/>
      </c>
      <c r="K399" s="21">
        <f>ROUNDDOWN(ROUND(H399*0.04,2),-2)</f>
        <v/>
      </c>
      <c r="L399" s="21">
        <f>I399+J399+K399</f>
        <v/>
      </c>
      <c r="M399" s="21">
        <f>B399-L399</f>
        <v/>
      </c>
      <c r="N399" s="21">
        <f>ROUNDDOWN(ROUND(B399*0.2042,2),0)</f>
        <v/>
      </c>
    </row>
    <row r="400">
      <c r="A400" t="inlineStr">
        <is>
          <t>1日の差 N</t>
        </is>
      </c>
      <c r="B400" s="21">
        <f>'4_1日の差'!$A$11</f>
        <v/>
      </c>
      <c r="C400" s="22" t="n">
        <v>30</v>
      </c>
      <c r="D400" s="22" t="n">
        <v>1</v>
      </c>
      <c r="E400" s="22" t="n">
        <v>0</v>
      </c>
      <c r="F400" s="21">
        <f>(IF(C400&lt;=20,MAX(800000,400000*C400),8000000+700000*(C400-20))+IF(E400=1,1000000,0))</f>
        <v/>
      </c>
      <c r="G400" s="21">
        <f>IF(AND(D400=3,C400&lt;=5),MAX(0,B400-F400),IF(AND(D400=2,C400&lt;=5,MAX(0,B400-F400)&gt;3000000),1500000+MAX(0,B400-F400)-3000000,MAX(0,B400-F400)/2))</f>
        <v/>
      </c>
      <c r="H400" s="21">
        <f>ROUNDDOWN(G400,-3)</f>
        <v/>
      </c>
      <c r="I400" s="21">
        <f>IF(H400&lt;=0,0,ROUNDDOWN(ROUND((H400*LOOKUP(H400,{0,1950001,3300001,6950001,9000001,18000001,40000001},{0.05,0.1,0.2,0.23,0.33,0.4,0.45})-LOOKUP(H400,{0,1950001,3300001,6950001,9000001,18000001,40000001},{0,97500,427500,636000,1536000,2796000,4796000}))*1.021,3),0))</f>
        <v/>
      </c>
      <c r="J400" s="21">
        <f>ROUNDDOWN(ROUND(H400*0.06,2),-2)</f>
        <v/>
      </c>
      <c r="K400" s="21">
        <f>ROUNDDOWN(ROUND(H400*0.04,2),-2)</f>
        <v/>
      </c>
      <c r="L400" s="21">
        <f>I400+J400+K400</f>
        <v/>
      </c>
      <c r="M400" s="21">
        <f>B400-L400</f>
        <v/>
      </c>
      <c r="N400" s="21">
        <f>ROUNDDOWN(ROUND(B400*0.2042,2),0)</f>
        <v/>
      </c>
    </row>
    <row r="401">
      <c r="A401" t="inlineStr">
        <is>
          <t>1日の差 N+1</t>
        </is>
      </c>
      <c r="B401" s="21">
        <f>'4_1日の差'!$A$11</f>
        <v/>
      </c>
      <c r="C401" s="22" t="n">
        <v>31</v>
      </c>
      <c r="D401" s="22" t="n">
        <v>1</v>
      </c>
      <c r="E401" s="22" t="n">
        <v>0</v>
      </c>
      <c r="F401" s="21">
        <f>(IF(C401&lt;=20,MAX(800000,400000*C401),8000000+700000*(C401-20))+IF(E401=1,1000000,0))</f>
        <v/>
      </c>
      <c r="G401" s="21">
        <f>IF(AND(D401=3,C401&lt;=5),MAX(0,B401-F401),IF(AND(D401=2,C401&lt;=5,MAX(0,B401-F401)&gt;3000000),1500000+MAX(0,B401-F401)-3000000,MAX(0,B401-F401)/2))</f>
        <v/>
      </c>
      <c r="H401" s="21">
        <f>ROUNDDOWN(G401,-3)</f>
        <v/>
      </c>
      <c r="I401" s="21">
        <f>IF(H401&lt;=0,0,ROUNDDOWN(ROUND((H401*LOOKUP(H401,{0,1950001,3300001,6950001,9000001,18000001,40000001},{0.05,0.1,0.2,0.23,0.33,0.4,0.45})-LOOKUP(H401,{0,1950001,3300001,6950001,9000001,18000001,40000001},{0,97500,427500,636000,1536000,2796000,4796000}))*1.021,3),0))</f>
        <v/>
      </c>
      <c r="J401" s="21">
        <f>ROUNDDOWN(ROUND(H401*0.06,2),-2)</f>
        <v/>
      </c>
      <c r="K401" s="21">
        <f>ROUNDDOWN(ROUND(H401*0.04,2),-2)</f>
        <v/>
      </c>
      <c r="L401" s="21">
        <f>I401+J401+K401</f>
        <v/>
      </c>
      <c r="M401" s="21">
        <f>B401-L401</f>
        <v/>
      </c>
      <c r="N401" s="21">
        <f>ROUNDDOWN(ROUND(B401*0.2042,2),0)</f>
        <v/>
      </c>
    </row>
    <row r="402">
      <c r="A402" t="inlineStr">
        <is>
          <t>1日の差 N</t>
        </is>
      </c>
      <c r="B402" s="21">
        <f>'4_1日の差'!$A$11</f>
        <v/>
      </c>
      <c r="C402" s="22" t="n">
        <v>35</v>
      </c>
      <c r="D402" s="22" t="n">
        <v>1</v>
      </c>
      <c r="E402" s="22" t="n">
        <v>0</v>
      </c>
      <c r="F402" s="21">
        <f>(IF(C402&lt;=20,MAX(800000,400000*C402),8000000+700000*(C402-20))+IF(E402=1,1000000,0))</f>
        <v/>
      </c>
      <c r="G402" s="21">
        <f>IF(AND(D402=3,C402&lt;=5),MAX(0,B402-F402),IF(AND(D402=2,C402&lt;=5,MAX(0,B402-F402)&gt;3000000),1500000+MAX(0,B402-F402)-3000000,MAX(0,B402-F402)/2))</f>
        <v/>
      </c>
      <c r="H402" s="21">
        <f>ROUNDDOWN(G402,-3)</f>
        <v/>
      </c>
      <c r="I402" s="21">
        <f>IF(H402&lt;=0,0,ROUNDDOWN(ROUND((H402*LOOKUP(H402,{0,1950001,3300001,6950001,9000001,18000001,40000001},{0.05,0.1,0.2,0.23,0.33,0.4,0.45})-LOOKUP(H402,{0,1950001,3300001,6950001,9000001,18000001,40000001},{0,97500,427500,636000,1536000,2796000,4796000}))*1.021,3),0))</f>
        <v/>
      </c>
      <c r="J402" s="21">
        <f>ROUNDDOWN(ROUND(H402*0.06,2),-2)</f>
        <v/>
      </c>
      <c r="K402" s="21">
        <f>ROUNDDOWN(ROUND(H402*0.04,2),-2)</f>
        <v/>
      </c>
      <c r="L402" s="21">
        <f>I402+J402+K402</f>
        <v/>
      </c>
      <c r="M402" s="21">
        <f>B402-L402</f>
        <v/>
      </c>
      <c r="N402" s="21">
        <f>ROUNDDOWN(ROUND(B402*0.2042,2),0)</f>
        <v/>
      </c>
    </row>
    <row r="403">
      <c r="A403" t="inlineStr">
        <is>
          <t>1日の差 N+1</t>
        </is>
      </c>
      <c r="B403" s="21">
        <f>'4_1日の差'!$A$11</f>
        <v/>
      </c>
      <c r="C403" s="22" t="n">
        <v>36</v>
      </c>
      <c r="D403" s="22" t="n">
        <v>1</v>
      </c>
      <c r="E403" s="22" t="n">
        <v>0</v>
      </c>
      <c r="F403" s="21">
        <f>(IF(C403&lt;=20,MAX(800000,400000*C403),8000000+700000*(C403-20))+IF(E403=1,1000000,0))</f>
        <v/>
      </c>
      <c r="G403" s="21">
        <f>IF(AND(D403=3,C403&lt;=5),MAX(0,B403-F403),IF(AND(D403=2,C403&lt;=5,MAX(0,B403-F403)&gt;3000000),1500000+MAX(0,B403-F403)-3000000,MAX(0,B403-F403)/2))</f>
        <v/>
      </c>
      <c r="H403" s="21">
        <f>ROUNDDOWN(G403,-3)</f>
        <v/>
      </c>
      <c r="I403" s="21">
        <f>IF(H403&lt;=0,0,ROUNDDOWN(ROUND((H403*LOOKUP(H403,{0,1950001,3300001,6950001,9000001,18000001,40000001},{0.05,0.1,0.2,0.23,0.33,0.4,0.45})-LOOKUP(H403,{0,1950001,3300001,6950001,9000001,18000001,40000001},{0,97500,427500,636000,1536000,2796000,4796000}))*1.021,3),0))</f>
        <v/>
      </c>
      <c r="J403" s="21">
        <f>ROUNDDOWN(ROUND(H403*0.06,2),-2)</f>
        <v/>
      </c>
      <c r="K403" s="21">
        <f>ROUNDDOWN(ROUND(H403*0.04,2),-2)</f>
        <v/>
      </c>
      <c r="L403" s="21">
        <f>I403+J403+K403</f>
        <v/>
      </c>
      <c r="M403" s="21">
        <f>B403-L403</f>
        <v/>
      </c>
      <c r="N403" s="21">
        <f>ROUNDDOWN(ROUND(B403*0.2042,2),0)</f>
        <v/>
      </c>
    </row>
    <row r="404">
      <c r="A404" t="inlineStr">
        <is>
          <t>1日の差 N</t>
        </is>
      </c>
      <c r="B404" s="21">
        <f>'4_1日の差'!$A$11</f>
        <v/>
      </c>
      <c r="C404" s="22" t="n">
        <v>37</v>
      </c>
      <c r="D404" s="22" t="n">
        <v>1</v>
      </c>
      <c r="E404" s="22" t="n">
        <v>0</v>
      </c>
      <c r="F404" s="21">
        <f>(IF(C404&lt;=20,MAX(800000,400000*C404),8000000+700000*(C404-20))+IF(E404=1,1000000,0))</f>
        <v/>
      </c>
      <c r="G404" s="21">
        <f>IF(AND(D404=3,C404&lt;=5),MAX(0,B404-F404),IF(AND(D404=2,C404&lt;=5,MAX(0,B404-F404)&gt;3000000),1500000+MAX(0,B404-F404)-3000000,MAX(0,B404-F404)/2))</f>
        <v/>
      </c>
      <c r="H404" s="21">
        <f>ROUNDDOWN(G404,-3)</f>
        <v/>
      </c>
      <c r="I404" s="21">
        <f>IF(H404&lt;=0,0,ROUNDDOWN(ROUND((H404*LOOKUP(H404,{0,1950001,3300001,6950001,9000001,18000001,40000001},{0.05,0.1,0.2,0.23,0.33,0.4,0.45})-LOOKUP(H404,{0,1950001,3300001,6950001,9000001,18000001,40000001},{0,97500,427500,636000,1536000,2796000,4796000}))*1.021,3),0))</f>
        <v/>
      </c>
      <c r="J404" s="21">
        <f>ROUNDDOWN(ROUND(H404*0.06,2),-2)</f>
        <v/>
      </c>
      <c r="K404" s="21">
        <f>ROUNDDOWN(ROUND(H404*0.04,2),-2)</f>
        <v/>
      </c>
      <c r="L404" s="21">
        <f>I404+J404+K404</f>
        <v/>
      </c>
      <c r="M404" s="21">
        <f>B404-L404</f>
        <v/>
      </c>
      <c r="N404" s="21">
        <f>ROUNDDOWN(ROUND(B404*0.2042,2),0)</f>
        <v/>
      </c>
    </row>
    <row r="405">
      <c r="A405" t="inlineStr">
        <is>
          <t>1日の差 N+1</t>
        </is>
      </c>
      <c r="B405" s="21">
        <f>'4_1日の差'!$A$11</f>
        <v/>
      </c>
      <c r="C405" s="22" t="n">
        <v>38</v>
      </c>
      <c r="D405" s="22" t="n">
        <v>1</v>
      </c>
      <c r="E405" s="22" t="n">
        <v>0</v>
      </c>
      <c r="F405" s="21">
        <f>(IF(C405&lt;=20,MAX(800000,400000*C405),8000000+700000*(C405-20))+IF(E405=1,1000000,0))</f>
        <v/>
      </c>
      <c r="G405" s="21">
        <f>IF(AND(D405=3,C405&lt;=5),MAX(0,B405-F405),IF(AND(D405=2,C405&lt;=5,MAX(0,B405-F405)&gt;3000000),1500000+MAX(0,B405-F405)-3000000,MAX(0,B405-F405)/2))</f>
        <v/>
      </c>
      <c r="H405" s="21">
        <f>ROUNDDOWN(G405,-3)</f>
        <v/>
      </c>
      <c r="I405" s="21">
        <f>IF(H405&lt;=0,0,ROUNDDOWN(ROUND((H405*LOOKUP(H405,{0,1950001,3300001,6950001,9000001,18000001,40000001},{0.05,0.1,0.2,0.23,0.33,0.4,0.45})-LOOKUP(H405,{0,1950001,3300001,6950001,9000001,18000001,40000001},{0,97500,427500,636000,1536000,2796000,4796000}))*1.021,3),0))</f>
        <v/>
      </c>
      <c r="J405" s="21">
        <f>ROUNDDOWN(ROUND(H405*0.06,2),-2)</f>
        <v/>
      </c>
      <c r="K405" s="21">
        <f>ROUNDDOWN(ROUND(H405*0.04,2),-2)</f>
        <v/>
      </c>
      <c r="L405" s="21">
        <f>I405+J405+K405</f>
        <v/>
      </c>
      <c r="M405" s="21">
        <f>B405-L405</f>
        <v/>
      </c>
      <c r="N405" s="21">
        <f>ROUNDDOWN(ROUND(B405*0.2042,2),0)</f>
        <v/>
      </c>
    </row>
    <row r="406">
      <c r="A406" t="inlineStr">
        <is>
          <t>1日の差 N</t>
        </is>
      </c>
      <c r="B406" s="21">
        <f>'4_1日の差'!$A$12</f>
        <v/>
      </c>
      <c r="C406" s="22" t="n">
        <v>5</v>
      </c>
      <c r="D406" s="22" t="n">
        <v>2</v>
      </c>
      <c r="E406" s="22" t="n">
        <v>0</v>
      </c>
      <c r="F406" s="21">
        <f>(IF(C406&lt;=20,MAX(800000,400000*C406),8000000+700000*(C406-20))+IF(E406=1,1000000,0))</f>
        <v/>
      </c>
      <c r="G406" s="21">
        <f>IF(AND(D406=3,C406&lt;=5),MAX(0,B406-F406),IF(AND(D406=2,C406&lt;=5,MAX(0,B406-F406)&gt;3000000),1500000+MAX(0,B406-F406)-3000000,MAX(0,B406-F406)/2))</f>
        <v/>
      </c>
      <c r="H406" s="21">
        <f>ROUNDDOWN(G406,-3)</f>
        <v/>
      </c>
      <c r="I406" s="21">
        <f>IF(H406&lt;=0,0,ROUNDDOWN(ROUND((H406*LOOKUP(H406,{0,1950001,3300001,6950001,9000001,18000001,40000001},{0.05,0.1,0.2,0.23,0.33,0.4,0.45})-LOOKUP(H406,{0,1950001,3300001,6950001,9000001,18000001,40000001},{0,97500,427500,636000,1536000,2796000,4796000}))*1.021,3),0))</f>
        <v/>
      </c>
      <c r="J406" s="21">
        <f>ROUNDDOWN(ROUND(H406*0.06,2),-2)</f>
        <v/>
      </c>
      <c r="K406" s="21">
        <f>ROUNDDOWN(ROUND(H406*0.04,2),-2)</f>
        <v/>
      </c>
      <c r="L406" s="21">
        <f>I406+J406+K406</f>
        <v/>
      </c>
      <c r="M406" s="21">
        <f>B406-L406</f>
        <v/>
      </c>
      <c r="N406" s="21">
        <f>ROUNDDOWN(ROUND(B406*0.2042,2),0)</f>
        <v/>
      </c>
    </row>
    <row r="407">
      <c r="A407" t="inlineStr">
        <is>
          <t>1日の差 N+1</t>
        </is>
      </c>
      <c r="B407" s="21">
        <f>'4_1日の差'!$A$12</f>
        <v/>
      </c>
      <c r="C407" s="22" t="n">
        <v>6</v>
      </c>
      <c r="D407" s="22" t="n">
        <v>1</v>
      </c>
      <c r="E407" s="22" t="n">
        <v>0</v>
      </c>
      <c r="F407" s="21">
        <f>(IF(C407&lt;=20,MAX(800000,400000*C407),8000000+700000*(C407-20))+IF(E407=1,1000000,0))</f>
        <v/>
      </c>
      <c r="G407" s="21">
        <f>IF(AND(D407=3,C407&lt;=5),MAX(0,B407-F407),IF(AND(D407=2,C407&lt;=5,MAX(0,B407-F407)&gt;3000000),1500000+MAX(0,B407-F407)-3000000,MAX(0,B407-F407)/2))</f>
        <v/>
      </c>
      <c r="H407" s="21">
        <f>ROUNDDOWN(G407,-3)</f>
        <v/>
      </c>
      <c r="I407" s="21">
        <f>IF(H407&lt;=0,0,ROUNDDOWN(ROUND((H407*LOOKUP(H407,{0,1950001,3300001,6950001,9000001,18000001,40000001},{0.05,0.1,0.2,0.23,0.33,0.4,0.45})-LOOKUP(H407,{0,1950001,3300001,6950001,9000001,18000001,40000001},{0,97500,427500,636000,1536000,2796000,4796000}))*1.021,3),0))</f>
        <v/>
      </c>
      <c r="J407" s="21">
        <f>ROUNDDOWN(ROUND(H407*0.06,2),-2)</f>
        <v/>
      </c>
      <c r="K407" s="21">
        <f>ROUNDDOWN(ROUND(H407*0.04,2),-2)</f>
        <v/>
      </c>
      <c r="L407" s="21">
        <f>I407+J407+K407</f>
        <v/>
      </c>
      <c r="M407" s="21">
        <f>B407-L407</f>
        <v/>
      </c>
      <c r="N407" s="21">
        <f>ROUNDDOWN(ROUND(B407*0.2042,2),0)</f>
        <v/>
      </c>
    </row>
    <row r="408">
      <c r="A408" t="inlineStr">
        <is>
          <t>1日の差 N</t>
        </is>
      </c>
      <c r="B408" s="21">
        <f>'4_1日の差'!$A$12</f>
        <v/>
      </c>
      <c r="C408" s="22" t="n">
        <v>10</v>
      </c>
      <c r="D408" s="22" t="n">
        <v>1</v>
      </c>
      <c r="E408" s="22" t="n">
        <v>0</v>
      </c>
      <c r="F408" s="21">
        <f>(IF(C408&lt;=20,MAX(800000,400000*C408),8000000+700000*(C408-20))+IF(E408=1,1000000,0))</f>
        <v/>
      </c>
      <c r="G408" s="21">
        <f>IF(AND(D408=3,C408&lt;=5),MAX(0,B408-F408),IF(AND(D408=2,C408&lt;=5,MAX(0,B408-F408)&gt;3000000),1500000+MAX(0,B408-F408)-3000000,MAX(0,B408-F408)/2))</f>
        <v/>
      </c>
      <c r="H408" s="21">
        <f>ROUNDDOWN(G408,-3)</f>
        <v/>
      </c>
      <c r="I408" s="21">
        <f>IF(H408&lt;=0,0,ROUNDDOWN(ROUND((H408*LOOKUP(H408,{0,1950001,3300001,6950001,9000001,18000001,40000001},{0.05,0.1,0.2,0.23,0.33,0.4,0.45})-LOOKUP(H408,{0,1950001,3300001,6950001,9000001,18000001,40000001},{0,97500,427500,636000,1536000,2796000,4796000}))*1.021,3),0))</f>
        <v/>
      </c>
      <c r="J408" s="21">
        <f>ROUNDDOWN(ROUND(H408*0.06,2),-2)</f>
        <v/>
      </c>
      <c r="K408" s="21">
        <f>ROUNDDOWN(ROUND(H408*0.04,2),-2)</f>
        <v/>
      </c>
      <c r="L408" s="21">
        <f>I408+J408+K408</f>
        <v/>
      </c>
      <c r="M408" s="21">
        <f>B408-L408</f>
        <v/>
      </c>
      <c r="N408" s="21">
        <f>ROUNDDOWN(ROUND(B408*0.2042,2),0)</f>
        <v/>
      </c>
    </row>
    <row r="409">
      <c r="A409" t="inlineStr">
        <is>
          <t>1日の差 N+1</t>
        </is>
      </c>
      <c r="B409" s="21">
        <f>'4_1日の差'!$A$12</f>
        <v/>
      </c>
      <c r="C409" s="22" t="n">
        <v>11</v>
      </c>
      <c r="D409" s="22" t="n">
        <v>1</v>
      </c>
      <c r="E409" s="22" t="n">
        <v>0</v>
      </c>
      <c r="F409" s="21">
        <f>(IF(C409&lt;=20,MAX(800000,400000*C409),8000000+700000*(C409-20))+IF(E409=1,1000000,0))</f>
        <v/>
      </c>
      <c r="G409" s="21">
        <f>IF(AND(D409=3,C409&lt;=5),MAX(0,B409-F409),IF(AND(D409=2,C409&lt;=5,MAX(0,B409-F409)&gt;3000000),1500000+MAX(0,B409-F409)-3000000,MAX(0,B409-F409)/2))</f>
        <v/>
      </c>
      <c r="H409" s="21">
        <f>ROUNDDOWN(G409,-3)</f>
        <v/>
      </c>
      <c r="I409" s="21">
        <f>IF(H409&lt;=0,0,ROUNDDOWN(ROUND((H409*LOOKUP(H409,{0,1950001,3300001,6950001,9000001,18000001,40000001},{0.05,0.1,0.2,0.23,0.33,0.4,0.45})-LOOKUP(H409,{0,1950001,3300001,6950001,9000001,18000001,40000001},{0,97500,427500,636000,1536000,2796000,4796000}))*1.021,3),0))</f>
        <v/>
      </c>
      <c r="J409" s="21">
        <f>ROUNDDOWN(ROUND(H409*0.06,2),-2)</f>
        <v/>
      </c>
      <c r="K409" s="21">
        <f>ROUNDDOWN(ROUND(H409*0.04,2),-2)</f>
        <v/>
      </c>
      <c r="L409" s="21">
        <f>I409+J409+K409</f>
        <v/>
      </c>
      <c r="M409" s="21">
        <f>B409-L409</f>
        <v/>
      </c>
      <c r="N409" s="21">
        <f>ROUNDDOWN(ROUND(B409*0.2042,2),0)</f>
        <v/>
      </c>
    </row>
    <row r="410">
      <c r="A410" t="inlineStr">
        <is>
          <t>1日の差 N</t>
        </is>
      </c>
      <c r="B410" s="21">
        <f>'4_1日の差'!$A$12</f>
        <v/>
      </c>
      <c r="C410" s="22" t="n">
        <v>15</v>
      </c>
      <c r="D410" s="22" t="n">
        <v>1</v>
      </c>
      <c r="E410" s="22" t="n">
        <v>0</v>
      </c>
      <c r="F410" s="21">
        <f>(IF(C410&lt;=20,MAX(800000,400000*C410),8000000+700000*(C410-20))+IF(E410=1,1000000,0))</f>
        <v/>
      </c>
      <c r="G410" s="21">
        <f>IF(AND(D410=3,C410&lt;=5),MAX(0,B410-F410),IF(AND(D410=2,C410&lt;=5,MAX(0,B410-F410)&gt;3000000),1500000+MAX(0,B410-F410)-3000000,MAX(0,B410-F410)/2))</f>
        <v/>
      </c>
      <c r="H410" s="21">
        <f>ROUNDDOWN(G410,-3)</f>
        <v/>
      </c>
      <c r="I410" s="21">
        <f>IF(H410&lt;=0,0,ROUNDDOWN(ROUND((H410*LOOKUP(H410,{0,1950001,3300001,6950001,9000001,18000001,40000001},{0.05,0.1,0.2,0.23,0.33,0.4,0.45})-LOOKUP(H410,{0,1950001,3300001,6950001,9000001,18000001,40000001},{0,97500,427500,636000,1536000,2796000,4796000}))*1.021,3),0))</f>
        <v/>
      </c>
      <c r="J410" s="21">
        <f>ROUNDDOWN(ROUND(H410*0.06,2),-2)</f>
        <v/>
      </c>
      <c r="K410" s="21">
        <f>ROUNDDOWN(ROUND(H410*0.04,2),-2)</f>
        <v/>
      </c>
      <c r="L410" s="21">
        <f>I410+J410+K410</f>
        <v/>
      </c>
      <c r="M410" s="21">
        <f>B410-L410</f>
        <v/>
      </c>
      <c r="N410" s="21">
        <f>ROUNDDOWN(ROUND(B410*0.2042,2),0)</f>
        <v/>
      </c>
    </row>
    <row r="411">
      <c r="A411" t="inlineStr">
        <is>
          <t>1日の差 N+1</t>
        </is>
      </c>
      <c r="B411" s="21">
        <f>'4_1日の差'!$A$12</f>
        <v/>
      </c>
      <c r="C411" s="22" t="n">
        <v>16</v>
      </c>
      <c r="D411" s="22" t="n">
        <v>1</v>
      </c>
      <c r="E411" s="22" t="n">
        <v>0</v>
      </c>
      <c r="F411" s="21">
        <f>(IF(C411&lt;=20,MAX(800000,400000*C411),8000000+700000*(C411-20))+IF(E411=1,1000000,0))</f>
        <v/>
      </c>
      <c r="G411" s="21">
        <f>IF(AND(D411=3,C411&lt;=5),MAX(0,B411-F411),IF(AND(D411=2,C411&lt;=5,MAX(0,B411-F411)&gt;3000000),1500000+MAX(0,B411-F411)-3000000,MAX(0,B411-F411)/2))</f>
        <v/>
      </c>
      <c r="H411" s="21">
        <f>ROUNDDOWN(G411,-3)</f>
        <v/>
      </c>
      <c r="I411" s="21">
        <f>IF(H411&lt;=0,0,ROUNDDOWN(ROUND((H411*LOOKUP(H411,{0,1950001,3300001,6950001,9000001,18000001,40000001},{0.05,0.1,0.2,0.23,0.33,0.4,0.45})-LOOKUP(H411,{0,1950001,3300001,6950001,9000001,18000001,40000001},{0,97500,427500,636000,1536000,2796000,4796000}))*1.021,3),0))</f>
        <v/>
      </c>
      <c r="J411" s="21">
        <f>ROUNDDOWN(ROUND(H411*0.06,2),-2)</f>
        <v/>
      </c>
      <c r="K411" s="21">
        <f>ROUNDDOWN(ROUND(H411*0.04,2),-2)</f>
        <v/>
      </c>
      <c r="L411" s="21">
        <f>I411+J411+K411</f>
        <v/>
      </c>
      <c r="M411" s="21">
        <f>B411-L411</f>
        <v/>
      </c>
      <c r="N411" s="21">
        <f>ROUNDDOWN(ROUND(B411*0.2042,2),0)</f>
        <v/>
      </c>
    </row>
    <row r="412">
      <c r="A412" t="inlineStr">
        <is>
          <t>1日の差 N</t>
        </is>
      </c>
      <c r="B412" s="21">
        <f>'4_1日の差'!$A$12</f>
        <v/>
      </c>
      <c r="C412" s="22" t="n">
        <v>19</v>
      </c>
      <c r="D412" s="22" t="n">
        <v>1</v>
      </c>
      <c r="E412" s="22" t="n">
        <v>0</v>
      </c>
      <c r="F412" s="21">
        <f>(IF(C412&lt;=20,MAX(800000,400000*C412),8000000+700000*(C412-20))+IF(E412=1,1000000,0))</f>
        <v/>
      </c>
      <c r="G412" s="21">
        <f>IF(AND(D412=3,C412&lt;=5),MAX(0,B412-F412),IF(AND(D412=2,C412&lt;=5,MAX(0,B412-F412)&gt;3000000),1500000+MAX(0,B412-F412)-3000000,MAX(0,B412-F412)/2))</f>
        <v/>
      </c>
      <c r="H412" s="21">
        <f>ROUNDDOWN(G412,-3)</f>
        <v/>
      </c>
      <c r="I412" s="21">
        <f>IF(H412&lt;=0,0,ROUNDDOWN(ROUND((H412*LOOKUP(H412,{0,1950001,3300001,6950001,9000001,18000001,40000001},{0.05,0.1,0.2,0.23,0.33,0.4,0.45})-LOOKUP(H412,{0,1950001,3300001,6950001,9000001,18000001,40000001},{0,97500,427500,636000,1536000,2796000,4796000}))*1.021,3),0))</f>
        <v/>
      </c>
      <c r="J412" s="21">
        <f>ROUNDDOWN(ROUND(H412*0.06,2),-2)</f>
        <v/>
      </c>
      <c r="K412" s="21">
        <f>ROUNDDOWN(ROUND(H412*0.04,2),-2)</f>
        <v/>
      </c>
      <c r="L412" s="21">
        <f>I412+J412+K412</f>
        <v/>
      </c>
      <c r="M412" s="21">
        <f>B412-L412</f>
        <v/>
      </c>
      <c r="N412" s="21">
        <f>ROUNDDOWN(ROUND(B412*0.2042,2),0)</f>
        <v/>
      </c>
    </row>
    <row r="413">
      <c r="A413" t="inlineStr">
        <is>
          <t>1日の差 N+1</t>
        </is>
      </c>
      <c r="B413" s="21">
        <f>'4_1日の差'!$A$12</f>
        <v/>
      </c>
      <c r="C413" s="22" t="n">
        <v>20</v>
      </c>
      <c r="D413" s="22" t="n">
        <v>1</v>
      </c>
      <c r="E413" s="22" t="n">
        <v>0</v>
      </c>
      <c r="F413" s="21">
        <f>(IF(C413&lt;=20,MAX(800000,400000*C413),8000000+700000*(C413-20))+IF(E413=1,1000000,0))</f>
        <v/>
      </c>
      <c r="G413" s="21">
        <f>IF(AND(D413=3,C413&lt;=5),MAX(0,B413-F413),IF(AND(D413=2,C413&lt;=5,MAX(0,B413-F413)&gt;3000000),1500000+MAX(0,B413-F413)-3000000,MAX(0,B413-F413)/2))</f>
        <v/>
      </c>
      <c r="H413" s="21">
        <f>ROUNDDOWN(G413,-3)</f>
        <v/>
      </c>
      <c r="I413" s="21">
        <f>IF(H413&lt;=0,0,ROUNDDOWN(ROUND((H413*LOOKUP(H413,{0,1950001,3300001,6950001,9000001,18000001,40000001},{0.05,0.1,0.2,0.23,0.33,0.4,0.45})-LOOKUP(H413,{0,1950001,3300001,6950001,9000001,18000001,40000001},{0,97500,427500,636000,1536000,2796000,4796000}))*1.021,3),0))</f>
        <v/>
      </c>
      <c r="J413" s="21">
        <f>ROUNDDOWN(ROUND(H413*0.06,2),-2)</f>
        <v/>
      </c>
      <c r="K413" s="21">
        <f>ROUNDDOWN(ROUND(H413*0.04,2),-2)</f>
        <v/>
      </c>
      <c r="L413" s="21">
        <f>I413+J413+K413</f>
        <v/>
      </c>
      <c r="M413" s="21">
        <f>B413-L413</f>
        <v/>
      </c>
      <c r="N413" s="21">
        <f>ROUNDDOWN(ROUND(B413*0.2042,2),0)</f>
        <v/>
      </c>
    </row>
    <row r="414">
      <c r="A414" t="inlineStr">
        <is>
          <t>1日の差 N</t>
        </is>
      </c>
      <c r="B414" s="21">
        <f>'4_1日の差'!$A$12</f>
        <v/>
      </c>
      <c r="C414" s="22" t="n">
        <v>20</v>
      </c>
      <c r="D414" s="22" t="n">
        <v>1</v>
      </c>
      <c r="E414" s="22" t="n">
        <v>0</v>
      </c>
      <c r="F414" s="21">
        <f>(IF(C414&lt;=20,MAX(800000,400000*C414),8000000+700000*(C414-20))+IF(E414=1,1000000,0))</f>
        <v/>
      </c>
      <c r="G414" s="21">
        <f>IF(AND(D414=3,C414&lt;=5),MAX(0,B414-F414),IF(AND(D414=2,C414&lt;=5,MAX(0,B414-F414)&gt;3000000),1500000+MAX(0,B414-F414)-3000000,MAX(0,B414-F414)/2))</f>
        <v/>
      </c>
      <c r="H414" s="21">
        <f>ROUNDDOWN(G414,-3)</f>
        <v/>
      </c>
      <c r="I414" s="21">
        <f>IF(H414&lt;=0,0,ROUNDDOWN(ROUND((H414*LOOKUP(H414,{0,1950001,3300001,6950001,9000001,18000001,40000001},{0.05,0.1,0.2,0.23,0.33,0.4,0.45})-LOOKUP(H414,{0,1950001,3300001,6950001,9000001,18000001,40000001},{0,97500,427500,636000,1536000,2796000,4796000}))*1.021,3),0))</f>
        <v/>
      </c>
      <c r="J414" s="21">
        <f>ROUNDDOWN(ROUND(H414*0.06,2),-2)</f>
        <v/>
      </c>
      <c r="K414" s="21">
        <f>ROUNDDOWN(ROUND(H414*0.04,2),-2)</f>
        <v/>
      </c>
      <c r="L414" s="21">
        <f>I414+J414+K414</f>
        <v/>
      </c>
      <c r="M414" s="21">
        <f>B414-L414</f>
        <v/>
      </c>
      <c r="N414" s="21">
        <f>ROUNDDOWN(ROUND(B414*0.2042,2),0)</f>
        <v/>
      </c>
    </row>
    <row r="415">
      <c r="A415" t="inlineStr">
        <is>
          <t>1日の差 N+1</t>
        </is>
      </c>
      <c r="B415" s="21">
        <f>'4_1日の差'!$A$12</f>
        <v/>
      </c>
      <c r="C415" s="22" t="n">
        <v>21</v>
      </c>
      <c r="D415" s="22" t="n">
        <v>1</v>
      </c>
      <c r="E415" s="22" t="n">
        <v>0</v>
      </c>
      <c r="F415" s="21">
        <f>(IF(C415&lt;=20,MAX(800000,400000*C415),8000000+700000*(C415-20))+IF(E415=1,1000000,0))</f>
        <v/>
      </c>
      <c r="G415" s="21">
        <f>IF(AND(D415=3,C415&lt;=5),MAX(0,B415-F415),IF(AND(D415=2,C415&lt;=5,MAX(0,B415-F415)&gt;3000000),1500000+MAX(0,B415-F415)-3000000,MAX(0,B415-F415)/2))</f>
        <v/>
      </c>
      <c r="H415" s="21">
        <f>ROUNDDOWN(G415,-3)</f>
        <v/>
      </c>
      <c r="I415" s="21">
        <f>IF(H415&lt;=0,0,ROUNDDOWN(ROUND((H415*LOOKUP(H415,{0,1950001,3300001,6950001,9000001,18000001,40000001},{0.05,0.1,0.2,0.23,0.33,0.4,0.45})-LOOKUP(H415,{0,1950001,3300001,6950001,9000001,18000001,40000001},{0,97500,427500,636000,1536000,2796000,4796000}))*1.021,3),0))</f>
        <v/>
      </c>
      <c r="J415" s="21">
        <f>ROUNDDOWN(ROUND(H415*0.06,2),-2)</f>
        <v/>
      </c>
      <c r="K415" s="21">
        <f>ROUNDDOWN(ROUND(H415*0.04,2),-2)</f>
        <v/>
      </c>
      <c r="L415" s="21">
        <f>I415+J415+K415</f>
        <v/>
      </c>
      <c r="M415" s="21">
        <f>B415-L415</f>
        <v/>
      </c>
      <c r="N415" s="21">
        <f>ROUNDDOWN(ROUND(B415*0.2042,2),0)</f>
        <v/>
      </c>
    </row>
    <row r="416">
      <c r="A416" t="inlineStr">
        <is>
          <t>1日の差 N</t>
        </is>
      </c>
      <c r="B416" s="21">
        <f>'4_1日の差'!$A$12</f>
        <v/>
      </c>
      <c r="C416" s="22" t="n">
        <v>25</v>
      </c>
      <c r="D416" s="22" t="n">
        <v>1</v>
      </c>
      <c r="E416" s="22" t="n">
        <v>0</v>
      </c>
      <c r="F416" s="21">
        <f>(IF(C416&lt;=20,MAX(800000,400000*C416),8000000+700000*(C416-20))+IF(E416=1,1000000,0))</f>
        <v/>
      </c>
      <c r="G416" s="21">
        <f>IF(AND(D416=3,C416&lt;=5),MAX(0,B416-F416),IF(AND(D416=2,C416&lt;=5,MAX(0,B416-F416)&gt;3000000),1500000+MAX(0,B416-F416)-3000000,MAX(0,B416-F416)/2))</f>
        <v/>
      </c>
      <c r="H416" s="21">
        <f>ROUNDDOWN(G416,-3)</f>
        <v/>
      </c>
      <c r="I416" s="21">
        <f>IF(H416&lt;=0,0,ROUNDDOWN(ROUND((H416*LOOKUP(H416,{0,1950001,3300001,6950001,9000001,18000001,40000001},{0.05,0.1,0.2,0.23,0.33,0.4,0.45})-LOOKUP(H416,{0,1950001,3300001,6950001,9000001,18000001,40000001},{0,97500,427500,636000,1536000,2796000,4796000}))*1.021,3),0))</f>
        <v/>
      </c>
      <c r="J416" s="21">
        <f>ROUNDDOWN(ROUND(H416*0.06,2),-2)</f>
        <v/>
      </c>
      <c r="K416" s="21">
        <f>ROUNDDOWN(ROUND(H416*0.04,2),-2)</f>
        <v/>
      </c>
      <c r="L416" s="21">
        <f>I416+J416+K416</f>
        <v/>
      </c>
      <c r="M416" s="21">
        <f>B416-L416</f>
        <v/>
      </c>
      <c r="N416" s="21">
        <f>ROUNDDOWN(ROUND(B416*0.2042,2),0)</f>
        <v/>
      </c>
    </row>
    <row r="417">
      <c r="A417" t="inlineStr">
        <is>
          <t>1日の差 N+1</t>
        </is>
      </c>
      <c r="B417" s="21">
        <f>'4_1日の差'!$A$12</f>
        <v/>
      </c>
      <c r="C417" s="22" t="n">
        <v>26</v>
      </c>
      <c r="D417" s="22" t="n">
        <v>1</v>
      </c>
      <c r="E417" s="22" t="n">
        <v>0</v>
      </c>
      <c r="F417" s="21">
        <f>(IF(C417&lt;=20,MAX(800000,400000*C417),8000000+700000*(C417-20))+IF(E417=1,1000000,0))</f>
        <v/>
      </c>
      <c r="G417" s="21">
        <f>IF(AND(D417=3,C417&lt;=5),MAX(0,B417-F417),IF(AND(D417=2,C417&lt;=5,MAX(0,B417-F417)&gt;3000000),1500000+MAX(0,B417-F417)-3000000,MAX(0,B417-F417)/2))</f>
        <v/>
      </c>
      <c r="H417" s="21">
        <f>ROUNDDOWN(G417,-3)</f>
        <v/>
      </c>
      <c r="I417" s="21">
        <f>IF(H417&lt;=0,0,ROUNDDOWN(ROUND((H417*LOOKUP(H417,{0,1950001,3300001,6950001,9000001,18000001,40000001},{0.05,0.1,0.2,0.23,0.33,0.4,0.45})-LOOKUP(H417,{0,1950001,3300001,6950001,9000001,18000001,40000001},{0,97500,427500,636000,1536000,2796000,4796000}))*1.021,3),0))</f>
        <v/>
      </c>
      <c r="J417" s="21">
        <f>ROUNDDOWN(ROUND(H417*0.06,2),-2)</f>
        <v/>
      </c>
      <c r="K417" s="21">
        <f>ROUNDDOWN(ROUND(H417*0.04,2),-2)</f>
        <v/>
      </c>
      <c r="L417" s="21">
        <f>I417+J417+K417</f>
        <v/>
      </c>
      <c r="M417" s="21">
        <f>B417-L417</f>
        <v/>
      </c>
      <c r="N417" s="21">
        <f>ROUNDDOWN(ROUND(B417*0.2042,2),0)</f>
        <v/>
      </c>
    </row>
    <row r="418">
      <c r="A418" t="inlineStr">
        <is>
          <t>1日の差 N</t>
        </is>
      </c>
      <c r="B418" s="21">
        <f>'4_1日の差'!$A$12</f>
        <v/>
      </c>
      <c r="C418" s="22" t="n">
        <v>30</v>
      </c>
      <c r="D418" s="22" t="n">
        <v>1</v>
      </c>
      <c r="E418" s="22" t="n">
        <v>0</v>
      </c>
      <c r="F418" s="21">
        <f>(IF(C418&lt;=20,MAX(800000,400000*C418),8000000+700000*(C418-20))+IF(E418=1,1000000,0))</f>
        <v/>
      </c>
      <c r="G418" s="21">
        <f>IF(AND(D418=3,C418&lt;=5),MAX(0,B418-F418),IF(AND(D418=2,C418&lt;=5,MAX(0,B418-F418)&gt;3000000),1500000+MAX(0,B418-F418)-3000000,MAX(0,B418-F418)/2))</f>
        <v/>
      </c>
      <c r="H418" s="21">
        <f>ROUNDDOWN(G418,-3)</f>
        <v/>
      </c>
      <c r="I418" s="21">
        <f>IF(H418&lt;=0,0,ROUNDDOWN(ROUND((H418*LOOKUP(H418,{0,1950001,3300001,6950001,9000001,18000001,40000001},{0.05,0.1,0.2,0.23,0.33,0.4,0.45})-LOOKUP(H418,{0,1950001,3300001,6950001,9000001,18000001,40000001},{0,97500,427500,636000,1536000,2796000,4796000}))*1.021,3),0))</f>
        <v/>
      </c>
      <c r="J418" s="21">
        <f>ROUNDDOWN(ROUND(H418*0.06,2),-2)</f>
        <v/>
      </c>
      <c r="K418" s="21">
        <f>ROUNDDOWN(ROUND(H418*0.04,2),-2)</f>
        <v/>
      </c>
      <c r="L418" s="21">
        <f>I418+J418+K418</f>
        <v/>
      </c>
      <c r="M418" s="21">
        <f>B418-L418</f>
        <v/>
      </c>
      <c r="N418" s="21">
        <f>ROUNDDOWN(ROUND(B418*0.2042,2),0)</f>
        <v/>
      </c>
    </row>
    <row r="419">
      <c r="A419" t="inlineStr">
        <is>
          <t>1日の差 N+1</t>
        </is>
      </c>
      <c r="B419" s="21">
        <f>'4_1日の差'!$A$12</f>
        <v/>
      </c>
      <c r="C419" s="22" t="n">
        <v>31</v>
      </c>
      <c r="D419" s="22" t="n">
        <v>1</v>
      </c>
      <c r="E419" s="22" t="n">
        <v>0</v>
      </c>
      <c r="F419" s="21">
        <f>(IF(C419&lt;=20,MAX(800000,400000*C419),8000000+700000*(C419-20))+IF(E419=1,1000000,0))</f>
        <v/>
      </c>
      <c r="G419" s="21">
        <f>IF(AND(D419=3,C419&lt;=5),MAX(0,B419-F419),IF(AND(D419=2,C419&lt;=5,MAX(0,B419-F419)&gt;3000000),1500000+MAX(0,B419-F419)-3000000,MAX(0,B419-F419)/2))</f>
        <v/>
      </c>
      <c r="H419" s="21">
        <f>ROUNDDOWN(G419,-3)</f>
        <v/>
      </c>
      <c r="I419" s="21">
        <f>IF(H419&lt;=0,0,ROUNDDOWN(ROUND((H419*LOOKUP(H419,{0,1950001,3300001,6950001,9000001,18000001,40000001},{0.05,0.1,0.2,0.23,0.33,0.4,0.45})-LOOKUP(H419,{0,1950001,3300001,6950001,9000001,18000001,40000001},{0,97500,427500,636000,1536000,2796000,4796000}))*1.021,3),0))</f>
        <v/>
      </c>
      <c r="J419" s="21">
        <f>ROUNDDOWN(ROUND(H419*0.06,2),-2)</f>
        <v/>
      </c>
      <c r="K419" s="21">
        <f>ROUNDDOWN(ROUND(H419*0.04,2),-2)</f>
        <v/>
      </c>
      <c r="L419" s="21">
        <f>I419+J419+K419</f>
        <v/>
      </c>
      <c r="M419" s="21">
        <f>B419-L419</f>
        <v/>
      </c>
      <c r="N419" s="21">
        <f>ROUNDDOWN(ROUND(B419*0.2042,2),0)</f>
        <v/>
      </c>
    </row>
    <row r="420">
      <c r="A420" t="inlineStr">
        <is>
          <t>1日の差 N</t>
        </is>
      </c>
      <c r="B420" s="21">
        <f>'4_1日の差'!$A$12</f>
        <v/>
      </c>
      <c r="C420" s="22" t="n">
        <v>35</v>
      </c>
      <c r="D420" s="22" t="n">
        <v>1</v>
      </c>
      <c r="E420" s="22" t="n">
        <v>0</v>
      </c>
      <c r="F420" s="21">
        <f>(IF(C420&lt;=20,MAX(800000,400000*C420),8000000+700000*(C420-20))+IF(E420=1,1000000,0))</f>
        <v/>
      </c>
      <c r="G420" s="21">
        <f>IF(AND(D420=3,C420&lt;=5),MAX(0,B420-F420),IF(AND(D420=2,C420&lt;=5,MAX(0,B420-F420)&gt;3000000),1500000+MAX(0,B420-F420)-3000000,MAX(0,B420-F420)/2))</f>
        <v/>
      </c>
      <c r="H420" s="21">
        <f>ROUNDDOWN(G420,-3)</f>
        <v/>
      </c>
      <c r="I420" s="21">
        <f>IF(H420&lt;=0,0,ROUNDDOWN(ROUND((H420*LOOKUP(H420,{0,1950001,3300001,6950001,9000001,18000001,40000001},{0.05,0.1,0.2,0.23,0.33,0.4,0.45})-LOOKUP(H420,{0,1950001,3300001,6950001,9000001,18000001,40000001},{0,97500,427500,636000,1536000,2796000,4796000}))*1.021,3),0))</f>
        <v/>
      </c>
      <c r="J420" s="21">
        <f>ROUNDDOWN(ROUND(H420*0.06,2),-2)</f>
        <v/>
      </c>
      <c r="K420" s="21">
        <f>ROUNDDOWN(ROUND(H420*0.04,2),-2)</f>
        <v/>
      </c>
      <c r="L420" s="21">
        <f>I420+J420+K420</f>
        <v/>
      </c>
      <c r="M420" s="21">
        <f>B420-L420</f>
        <v/>
      </c>
      <c r="N420" s="21">
        <f>ROUNDDOWN(ROUND(B420*0.2042,2),0)</f>
        <v/>
      </c>
    </row>
    <row r="421">
      <c r="A421" t="inlineStr">
        <is>
          <t>1日の差 N+1</t>
        </is>
      </c>
      <c r="B421" s="21">
        <f>'4_1日の差'!$A$12</f>
        <v/>
      </c>
      <c r="C421" s="22" t="n">
        <v>36</v>
      </c>
      <c r="D421" s="22" t="n">
        <v>1</v>
      </c>
      <c r="E421" s="22" t="n">
        <v>0</v>
      </c>
      <c r="F421" s="21">
        <f>(IF(C421&lt;=20,MAX(800000,400000*C421),8000000+700000*(C421-20))+IF(E421=1,1000000,0))</f>
        <v/>
      </c>
      <c r="G421" s="21">
        <f>IF(AND(D421=3,C421&lt;=5),MAX(0,B421-F421),IF(AND(D421=2,C421&lt;=5,MAX(0,B421-F421)&gt;3000000),1500000+MAX(0,B421-F421)-3000000,MAX(0,B421-F421)/2))</f>
        <v/>
      </c>
      <c r="H421" s="21">
        <f>ROUNDDOWN(G421,-3)</f>
        <v/>
      </c>
      <c r="I421" s="21">
        <f>IF(H421&lt;=0,0,ROUNDDOWN(ROUND((H421*LOOKUP(H421,{0,1950001,3300001,6950001,9000001,18000001,40000001},{0.05,0.1,0.2,0.23,0.33,0.4,0.45})-LOOKUP(H421,{0,1950001,3300001,6950001,9000001,18000001,40000001},{0,97500,427500,636000,1536000,2796000,4796000}))*1.021,3),0))</f>
        <v/>
      </c>
      <c r="J421" s="21">
        <f>ROUNDDOWN(ROUND(H421*0.06,2),-2)</f>
        <v/>
      </c>
      <c r="K421" s="21">
        <f>ROUNDDOWN(ROUND(H421*0.04,2),-2)</f>
        <v/>
      </c>
      <c r="L421" s="21">
        <f>I421+J421+K421</f>
        <v/>
      </c>
      <c r="M421" s="21">
        <f>B421-L421</f>
        <v/>
      </c>
      <c r="N421" s="21">
        <f>ROUNDDOWN(ROUND(B421*0.2042,2),0)</f>
        <v/>
      </c>
    </row>
    <row r="422">
      <c r="A422" t="inlineStr">
        <is>
          <t>1日の差 N</t>
        </is>
      </c>
      <c r="B422" s="21">
        <f>'4_1日の差'!$A$12</f>
        <v/>
      </c>
      <c r="C422" s="22" t="n">
        <v>37</v>
      </c>
      <c r="D422" s="22" t="n">
        <v>1</v>
      </c>
      <c r="E422" s="22" t="n">
        <v>0</v>
      </c>
      <c r="F422" s="21">
        <f>(IF(C422&lt;=20,MAX(800000,400000*C422),8000000+700000*(C422-20))+IF(E422=1,1000000,0))</f>
        <v/>
      </c>
      <c r="G422" s="21">
        <f>IF(AND(D422=3,C422&lt;=5),MAX(0,B422-F422),IF(AND(D422=2,C422&lt;=5,MAX(0,B422-F422)&gt;3000000),1500000+MAX(0,B422-F422)-3000000,MAX(0,B422-F422)/2))</f>
        <v/>
      </c>
      <c r="H422" s="21">
        <f>ROUNDDOWN(G422,-3)</f>
        <v/>
      </c>
      <c r="I422" s="21">
        <f>IF(H422&lt;=0,0,ROUNDDOWN(ROUND((H422*LOOKUP(H422,{0,1950001,3300001,6950001,9000001,18000001,40000001},{0.05,0.1,0.2,0.23,0.33,0.4,0.45})-LOOKUP(H422,{0,1950001,3300001,6950001,9000001,18000001,40000001},{0,97500,427500,636000,1536000,2796000,4796000}))*1.021,3),0))</f>
        <v/>
      </c>
      <c r="J422" s="21">
        <f>ROUNDDOWN(ROUND(H422*0.06,2),-2)</f>
        <v/>
      </c>
      <c r="K422" s="21">
        <f>ROUNDDOWN(ROUND(H422*0.04,2),-2)</f>
        <v/>
      </c>
      <c r="L422" s="21">
        <f>I422+J422+K422</f>
        <v/>
      </c>
      <c r="M422" s="21">
        <f>B422-L422</f>
        <v/>
      </c>
      <c r="N422" s="21">
        <f>ROUNDDOWN(ROUND(B422*0.2042,2),0)</f>
        <v/>
      </c>
    </row>
    <row r="423">
      <c r="A423" t="inlineStr">
        <is>
          <t>1日の差 N+1</t>
        </is>
      </c>
      <c r="B423" s="21">
        <f>'4_1日の差'!$A$12</f>
        <v/>
      </c>
      <c r="C423" s="22" t="n">
        <v>38</v>
      </c>
      <c r="D423" s="22" t="n">
        <v>1</v>
      </c>
      <c r="E423" s="22" t="n">
        <v>0</v>
      </c>
      <c r="F423" s="21">
        <f>(IF(C423&lt;=20,MAX(800000,400000*C423),8000000+700000*(C423-20))+IF(E423=1,1000000,0))</f>
        <v/>
      </c>
      <c r="G423" s="21">
        <f>IF(AND(D423=3,C423&lt;=5),MAX(0,B423-F423),IF(AND(D423=2,C423&lt;=5,MAX(0,B423-F423)&gt;3000000),1500000+MAX(0,B423-F423)-3000000,MAX(0,B423-F423)/2))</f>
        <v/>
      </c>
      <c r="H423" s="21">
        <f>ROUNDDOWN(G423,-3)</f>
        <v/>
      </c>
      <c r="I423" s="21">
        <f>IF(H423&lt;=0,0,ROUNDDOWN(ROUND((H423*LOOKUP(H423,{0,1950001,3300001,6950001,9000001,18000001,40000001},{0.05,0.1,0.2,0.23,0.33,0.4,0.45})-LOOKUP(H423,{0,1950001,3300001,6950001,9000001,18000001,40000001},{0,97500,427500,636000,1536000,2796000,4796000}))*1.021,3),0))</f>
        <v/>
      </c>
      <c r="J423" s="21">
        <f>ROUNDDOWN(ROUND(H423*0.06,2),-2)</f>
        <v/>
      </c>
      <c r="K423" s="21">
        <f>ROUNDDOWN(ROUND(H423*0.04,2),-2)</f>
        <v/>
      </c>
      <c r="L423" s="21">
        <f>I423+J423+K423</f>
        <v/>
      </c>
      <c r="M423" s="21">
        <f>B423-L423</f>
        <v/>
      </c>
      <c r="N423" s="21">
        <f>ROUNDDOWN(ROUND(B423*0.2042,2),0)</f>
        <v/>
      </c>
    </row>
    <row r="424">
      <c r="A424" t="inlineStr">
        <is>
          <t>1日の差 N</t>
        </is>
      </c>
      <c r="B424" s="21">
        <f>'4_1日の差'!$A$13</f>
        <v/>
      </c>
      <c r="C424" s="22" t="n">
        <v>5</v>
      </c>
      <c r="D424" s="22" t="n">
        <v>2</v>
      </c>
      <c r="E424" s="22" t="n">
        <v>0</v>
      </c>
      <c r="F424" s="21">
        <f>(IF(C424&lt;=20,MAX(800000,400000*C424),8000000+700000*(C424-20))+IF(E424=1,1000000,0))</f>
        <v/>
      </c>
      <c r="G424" s="21">
        <f>IF(AND(D424=3,C424&lt;=5),MAX(0,B424-F424),IF(AND(D424=2,C424&lt;=5,MAX(0,B424-F424)&gt;3000000),1500000+MAX(0,B424-F424)-3000000,MAX(0,B424-F424)/2))</f>
        <v/>
      </c>
      <c r="H424" s="21">
        <f>ROUNDDOWN(G424,-3)</f>
        <v/>
      </c>
      <c r="I424" s="21">
        <f>IF(H424&lt;=0,0,ROUNDDOWN(ROUND((H424*LOOKUP(H424,{0,1950001,3300001,6950001,9000001,18000001,40000001},{0.05,0.1,0.2,0.23,0.33,0.4,0.45})-LOOKUP(H424,{0,1950001,3300001,6950001,9000001,18000001,40000001},{0,97500,427500,636000,1536000,2796000,4796000}))*1.021,3),0))</f>
        <v/>
      </c>
      <c r="J424" s="21">
        <f>ROUNDDOWN(ROUND(H424*0.06,2),-2)</f>
        <v/>
      </c>
      <c r="K424" s="21">
        <f>ROUNDDOWN(ROUND(H424*0.04,2),-2)</f>
        <v/>
      </c>
      <c r="L424" s="21">
        <f>I424+J424+K424</f>
        <v/>
      </c>
      <c r="M424" s="21">
        <f>B424-L424</f>
        <v/>
      </c>
      <c r="N424" s="21">
        <f>ROUNDDOWN(ROUND(B424*0.2042,2),0)</f>
        <v/>
      </c>
    </row>
    <row r="425">
      <c r="A425" t="inlineStr">
        <is>
          <t>1日の差 N+1</t>
        </is>
      </c>
      <c r="B425" s="21">
        <f>'4_1日の差'!$A$13</f>
        <v/>
      </c>
      <c r="C425" s="22" t="n">
        <v>6</v>
      </c>
      <c r="D425" s="22" t="n">
        <v>1</v>
      </c>
      <c r="E425" s="22" t="n">
        <v>0</v>
      </c>
      <c r="F425" s="21">
        <f>(IF(C425&lt;=20,MAX(800000,400000*C425),8000000+700000*(C425-20))+IF(E425=1,1000000,0))</f>
        <v/>
      </c>
      <c r="G425" s="21">
        <f>IF(AND(D425=3,C425&lt;=5),MAX(0,B425-F425),IF(AND(D425=2,C425&lt;=5,MAX(0,B425-F425)&gt;3000000),1500000+MAX(0,B425-F425)-3000000,MAX(0,B425-F425)/2))</f>
        <v/>
      </c>
      <c r="H425" s="21">
        <f>ROUNDDOWN(G425,-3)</f>
        <v/>
      </c>
      <c r="I425" s="21">
        <f>IF(H425&lt;=0,0,ROUNDDOWN(ROUND((H425*LOOKUP(H425,{0,1950001,3300001,6950001,9000001,18000001,40000001},{0.05,0.1,0.2,0.23,0.33,0.4,0.45})-LOOKUP(H425,{0,1950001,3300001,6950001,9000001,18000001,40000001},{0,97500,427500,636000,1536000,2796000,4796000}))*1.021,3),0))</f>
        <v/>
      </c>
      <c r="J425" s="21">
        <f>ROUNDDOWN(ROUND(H425*0.06,2),-2)</f>
        <v/>
      </c>
      <c r="K425" s="21">
        <f>ROUNDDOWN(ROUND(H425*0.04,2),-2)</f>
        <v/>
      </c>
      <c r="L425" s="21">
        <f>I425+J425+K425</f>
        <v/>
      </c>
      <c r="M425" s="21">
        <f>B425-L425</f>
        <v/>
      </c>
      <c r="N425" s="21">
        <f>ROUNDDOWN(ROUND(B425*0.2042,2),0)</f>
        <v/>
      </c>
    </row>
    <row r="426">
      <c r="A426" t="inlineStr">
        <is>
          <t>1日の差 N</t>
        </is>
      </c>
      <c r="B426" s="21">
        <f>'4_1日の差'!$A$13</f>
        <v/>
      </c>
      <c r="C426" s="22" t="n">
        <v>10</v>
      </c>
      <c r="D426" s="22" t="n">
        <v>1</v>
      </c>
      <c r="E426" s="22" t="n">
        <v>0</v>
      </c>
      <c r="F426" s="21">
        <f>(IF(C426&lt;=20,MAX(800000,400000*C426),8000000+700000*(C426-20))+IF(E426=1,1000000,0))</f>
        <v/>
      </c>
      <c r="G426" s="21">
        <f>IF(AND(D426=3,C426&lt;=5),MAX(0,B426-F426),IF(AND(D426=2,C426&lt;=5,MAX(0,B426-F426)&gt;3000000),1500000+MAX(0,B426-F426)-3000000,MAX(0,B426-F426)/2))</f>
        <v/>
      </c>
      <c r="H426" s="21">
        <f>ROUNDDOWN(G426,-3)</f>
        <v/>
      </c>
      <c r="I426" s="21">
        <f>IF(H426&lt;=0,0,ROUNDDOWN(ROUND((H426*LOOKUP(H426,{0,1950001,3300001,6950001,9000001,18000001,40000001},{0.05,0.1,0.2,0.23,0.33,0.4,0.45})-LOOKUP(H426,{0,1950001,3300001,6950001,9000001,18000001,40000001},{0,97500,427500,636000,1536000,2796000,4796000}))*1.021,3),0))</f>
        <v/>
      </c>
      <c r="J426" s="21">
        <f>ROUNDDOWN(ROUND(H426*0.06,2),-2)</f>
        <v/>
      </c>
      <c r="K426" s="21">
        <f>ROUNDDOWN(ROUND(H426*0.04,2),-2)</f>
        <v/>
      </c>
      <c r="L426" s="21">
        <f>I426+J426+K426</f>
        <v/>
      </c>
      <c r="M426" s="21">
        <f>B426-L426</f>
        <v/>
      </c>
      <c r="N426" s="21">
        <f>ROUNDDOWN(ROUND(B426*0.2042,2),0)</f>
        <v/>
      </c>
    </row>
    <row r="427">
      <c r="A427" t="inlineStr">
        <is>
          <t>1日の差 N+1</t>
        </is>
      </c>
      <c r="B427" s="21">
        <f>'4_1日の差'!$A$13</f>
        <v/>
      </c>
      <c r="C427" s="22" t="n">
        <v>11</v>
      </c>
      <c r="D427" s="22" t="n">
        <v>1</v>
      </c>
      <c r="E427" s="22" t="n">
        <v>0</v>
      </c>
      <c r="F427" s="21">
        <f>(IF(C427&lt;=20,MAX(800000,400000*C427),8000000+700000*(C427-20))+IF(E427=1,1000000,0))</f>
        <v/>
      </c>
      <c r="G427" s="21">
        <f>IF(AND(D427=3,C427&lt;=5),MAX(0,B427-F427),IF(AND(D427=2,C427&lt;=5,MAX(0,B427-F427)&gt;3000000),1500000+MAX(0,B427-F427)-3000000,MAX(0,B427-F427)/2))</f>
        <v/>
      </c>
      <c r="H427" s="21">
        <f>ROUNDDOWN(G427,-3)</f>
        <v/>
      </c>
      <c r="I427" s="21">
        <f>IF(H427&lt;=0,0,ROUNDDOWN(ROUND((H427*LOOKUP(H427,{0,1950001,3300001,6950001,9000001,18000001,40000001},{0.05,0.1,0.2,0.23,0.33,0.4,0.45})-LOOKUP(H427,{0,1950001,3300001,6950001,9000001,18000001,40000001},{0,97500,427500,636000,1536000,2796000,4796000}))*1.021,3),0))</f>
        <v/>
      </c>
      <c r="J427" s="21">
        <f>ROUNDDOWN(ROUND(H427*0.06,2),-2)</f>
        <v/>
      </c>
      <c r="K427" s="21">
        <f>ROUNDDOWN(ROUND(H427*0.04,2),-2)</f>
        <v/>
      </c>
      <c r="L427" s="21">
        <f>I427+J427+K427</f>
        <v/>
      </c>
      <c r="M427" s="21">
        <f>B427-L427</f>
        <v/>
      </c>
      <c r="N427" s="21">
        <f>ROUNDDOWN(ROUND(B427*0.2042,2),0)</f>
        <v/>
      </c>
    </row>
    <row r="428">
      <c r="A428" t="inlineStr">
        <is>
          <t>1日の差 N</t>
        </is>
      </c>
      <c r="B428" s="21">
        <f>'4_1日の差'!$A$13</f>
        <v/>
      </c>
      <c r="C428" s="22" t="n">
        <v>15</v>
      </c>
      <c r="D428" s="22" t="n">
        <v>1</v>
      </c>
      <c r="E428" s="22" t="n">
        <v>0</v>
      </c>
      <c r="F428" s="21">
        <f>(IF(C428&lt;=20,MAX(800000,400000*C428),8000000+700000*(C428-20))+IF(E428=1,1000000,0))</f>
        <v/>
      </c>
      <c r="G428" s="21">
        <f>IF(AND(D428=3,C428&lt;=5),MAX(0,B428-F428),IF(AND(D428=2,C428&lt;=5,MAX(0,B428-F428)&gt;3000000),1500000+MAX(0,B428-F428)-3000000,MAX(0,B428-F428)/2))</f>
        <v/>
      </c>
      <c r="H428" s="21">
        <f>ROUNDDOWN(G428,-3)</f>
        <v/>
      </c>
      <c r="I428" s="21">
        <f>IF(H428&lt;=0,0,ROUNDDOWN(ROUND((H428*LOOKUP(H428,{0,1950001,3300001,6950001,9000001,18000001,40000001},{0.05,0.1,0.2,0.23,0.33,0.4,0.45})-LOOKUP(H428,{0,1950001,3300001,6950001,9000001,18000001,40000001},{0,97500,427500,636000,1536000,2796000,4796000}))*1.021,3),0))</f>
        <v/>
      </c>
      <c r="J428" s="21">
        <f>ROUNDDOWN(ROUND(H428*0.06,2),-2)</f>
        <v/>
      </c>
      <c r="K428" s="21">
        <f>ROUNDDOWN(ROUND(H428*0.04,2),-2)</f>
        <v/>
      </c>
      <c r="L428" s="21">
        <f>I428+J428+K428</f>
        <v/>
      </c>
      <c r="M428" s="21">
        <f>B428-L428</f>
        <v/>
      </c>
      <c r="N428" s="21">
        <f>ROUNDDOWN(ROUND(B428*0.2042,2),0)</f>
        <v/>
      </c>
    </row>
    <row r="429">
      <c r="A429" t="inlineStr">
        <is>
          <t>1日の差 N+1</t>
        </is>
      </c>
      <c r="B429" s="21">
        <f>'4_1日の差'!$A$13</f>
        <v/>
      </c>
      <c r="C429" s="22" t="n">
        <v>16</v>
      </c>
      <c r="D429" s="22" t="n">
        <v>1</v>
      </c>
      <c r="E429" s="22" t="n">
        <v>0</v>
      </c>
      <c r="F429" s="21">
        <f>(IF(C429&lt;=20,MAX(800000,400000*C429),8000000+700000*(C429-20))+IF(E429=1,1000000,0))</f>
        <v/>
      </c>
      <c r="G429" s="21">
        <f>IF(AND(D429=3,C429&lt;=5),MAX(0,B429-F429),IF(AND(D429=2,C429&lt;=5,MAX(0,B429-F429)&gt;3000000),1500000+MAX(0,B429-F429)-3000000,MAX(0,B429-F429)/2))</f>
        <v/>
      </c>
      <c r="H429" s="21">
        <f>ROUNDDOWN(G429,-3)</f>
        <v/>
      </c>
      <c r="I429" s="21">
        <f>IF(H429&lt;=0,0,ROUNDDOWN(ROUND((H429*LOOKUP(H429,{0,1950001,3300001,6950001,9000001,18000001,40000001},{0.05,0.1,0.2,0.23,0.33,0.4,0.45})-LOOKUP(H429,{0,1950001,3300001,6950001,9000001,18000001,40000001},{0,97500,427500,636000,1536000,2796000,4796000}))*1.021,3),0))</f>
        <v/>
      </c>
      <c r="J429" s="21">
        <f>ROUNDDOWN(ROUND(H429*0.06,2),-2)</f>
        <v/>
      </c>
      <c r="K429" s="21">
        <f>ROUNDDOWN(ROUND(H429*0.04,2),-2)</f>
        <v/>
      </c>
      <c r="L429" s="21">
        <f>I429+J429+K429</f>
        <v/>
      </c>
      <c r="M429" s="21">
        <f>B429-L429</f>
        <v/>
      </c>
      <c r="N429" s="21">
        <f>ROUNDDOWN(ROUND(B429*0.2042,2),0)</f>
        <v/>
      </c>
    </row>
    <row r="430">
      <c r="A430" t="inlineStr">
        <is>
          <t>1日の差 N</t>
        </is>
      </c>
      <c r="B430" s="21">
        <f>'4_1日の差'!$A$13</f>
        <v/>
      </c>
      <c r="C430" s="22" t="n">
        <v>19</v>
      </c>
      <c r="D430" s="22" t="n">
        <v>1</v>
      </c>
      <c r="E430" s="22" t="n">
        <v>0</v>
      </c>
      <c r="F430" s="21">
        <f>(IF(C430&lt;=20,MAX(800000,400000*C430),8000000+700000*(C430-20))+IF(E430=1,1000000,0))</f>
        <v/>
      </c>
      <c r="G430" s="21">
        <f>IF(AND(D430=3,C430&lt;=5),MAX(0,B430-F430),IF(AND(D430=2,C430&lt;=5,MAX(0,B430-F430)&gt;3000000),1500000+MAX(0,B430-F430)-3000000,MAX(0,B430-F430)/2))</f>
        <v/>
      </c>
      <c r="H430" s="21">
        <f>ROUNDDOWN(G430,-3)</f>
        <v/>
      </c>
      <c r="I430" s="21">
        <f>IF(H430&lt;=0,0,ROUNDDOWN(ROUND((H430*LOOKUP(H430,{0,1950001,3300001,6950001,9000001,18000001,40000001},{0.05,0.1,0.2,0.23,0.33,0.4,0.45})-LOOKUP(H430,{0,1950001,3300001,6950001,9000001,18000001,40000001},{0,97500,427500,636000,1536000,2796000,4796000}))*1.021,3),0))</f>
        <v/>
      </c>
      <c r="J430" s="21">
        <f>ROUNDDOWN(ROUND(H430*0.06,2),-2)</f>
        <v/>
      </c>
      <c r="K430" s="21">
        <f>ROUNDDOWN(ROUND(H430*0.04,2),-2)</f>
        <v/>
      </c>
      <c r="L430" s="21">
        <f>I430+J430+K430</f>
        <v/>
      </c>
      <c r="M430" s="21">
        <f>B430-L430</f>
        <v/>
      </c>
      <c r="N430" s="21">
        <f>ROUNDDOWN(ROUND(B430*0.2042,2),0)</f>
        <v/>
      </c>
    </row>
    <row r="431">
      <c r="A431" t="inlineStr">
        <is>
          <t>1日の差 N+1</t>
        </is>
      </c>
      <c r="B431" s="21">
        <f>'4_1日の差'!$A$13</f>
        <v/>
      </c>
      <c r="C431" s="22" t="n">
        <v>20</v>
      </c>
      <c r="D431" s="22" t="n">
        <v>1</v>
      </c>
      <c r="E431" s="22" t="n">
        <v>0</v>
      </c>
      <c r="F431" s="21">
        <f>(IF(C431&lt;=20,MAX(800000,400000*C431),8000000+700000*(C431-20))+IF(E431=1,1000000,0))</f>
        <v/>
      </c>
      <c r="G431" s="21">
        <f>IF(AND(D431=3,C431&lt;=5),MAX(0,B431-F431),IF(AND(D431=2,C431&lt;=5,MAX(0,B431-F431)&gt;3000000),1500000+MAX(0,B431-F431)-3000000,MAX(0,B431-F431)/2))</f>
        <v/>
      </c>
      <c r="H431" s="21">
        <f>ROUNDDOWN(G431,-3)</f>
        <v/>
      </c>
      <c r="I431" s="21">
        <f>IF(H431&lt;=0,0,ROUNDDOWN(ROUND((H431*LOOKUP(H431,{0,1950001,3300001,6950001,9000001,18000001,40000001},{0.05,0.1,0.2,0.23,0.33,0.4,0.45})-LOOKUP(H431,{0,1950001,3300001,6950001,9000001,18000001,40000001},{0,97500,427500,636000,1536000,2796000,4796000}))*1.021,3),0))</f>
        <v/>
      </c>
      <c r="J431" s="21">
        <f>ROUNDDOWN(ROUND(H431*0.06,2),-2)</f>
        <v/>
      </c>
      <c r="K431" s="21">
        <f>ROUNDDOWN(ROUND(H431*0.04,2),-2)</f>
        <v/>
      </c>
      <c r="L431" s="21">
        <f>I431+J431+K431</f>
        <v/>
      </c>
      <c r="M431" s="21">
        <f>B431-L431</f>
        <v/>
      </c>
      <c r="N431" s="21">
        <f>ROUNDDOWN(ROUND(B431*0.2042,2),0)</f>
        <v/>
      </c>
    </row>
    <row r="432">
      <c r="A432" t="inlineStr">
        <is>
          <t>1日の差 N</t>
        </is>
      </c>
      <c r="B432" s="21">
        <f>'4_1日の差'!$A$13</f>
        <v/>
      </c>
      <c r="C432" s="22" t="n">
        <v>20</v>
      </c>
      <c r="D432" s="22" t="n">
        <v>1</v>
      </c>
      <c r="E432" s="22" t="n">
        <v>0</v>
      </c>
      <c r="F432" s="21">
        <f>(IF(C432&lt;=20,MAX(800000,400000*C432),8000000+700000*(C432-20))+IF(E432=1,1000000,0))</f>
        <v/>
      </c>
      <c r="G432" s="21">
        <f>IF(AND(D432=3,C432&lt;=5),MAX(0,B432-F432),IF(AND(D432=2,C432&lt;=5,MAX(0,B432-F432)&gt;3000000),1500000+MAX(0,B432-F432)-3000000,MAX(0,B432-F432)/2))</f>
        <v/>
      </c>
      <c r="H432" s="21">
        <f>ROUNDDOWN(G432,-3)</f>
        <v/>
      </c>
      <c r="I432" s="21">
        <f>IF(H432&lt;=0,0,ROUNDDOWN(ROUND((H432*LOOKUP(H432,{0,1950001,3300001,6950001,9000001,18000001,40000001},{0.05,0.1,0.2,0.23,0.33,0.4,0.45})-LOOKUP(H432,{0,1950001,3300001,6950001,9000001,18000001,40000001},{0,97500,427500,636000,1536000,2796000,4796000}))*1.021,3),0))</f>
        <v/>
      </c>
      <c r="J432" s="21">
        <f>ROUNDDOWN(ROUND(H432*0.06,2),-2)</f>
        <v/>
      </c>
      <c r="K432" s="21">
        <f>ROUNDDOWN(ROUND(H432*0.04,2),-2)</f>
        <v/>
      </c>
      <c r="L432" s="21">
        <f>I432+J432+K432</f>
        <v/>
      </c>
      <c r="M432" s="21">
        <f>B432-L432</f>
        <v/>
      </c>
      <c r="N432" s="21">
        <f>ROUNDDOWN(ROUND(B432*0.2042,2),0)</f>
        <v/>
      </c>
    </row>
    <row r="433">
      <c r="A433" t="inlineStr">
        <is>
          <t>1日の差 N+1</t>
        </is>
      </c>
      <c r="B433" s="21">
        <f>'4_1日の差'!$A$13</f>
        <v/>
      </c>
      <c r="C433" s="22" t="n">
        <v>21</v>
      </c>
      <c r="D433" s="22" t="n">
        <v>1</v>
      </c>
      <c r="E433" s="22" t="n">
        <v>0</v>
      </c>
      <c r="F433" s="21">
        <f>(IF(C433&lt;=20,MAX(800000,400000*C433),8000000+700000*(C433-20))+IF(E433=1,1000000,0))</f>
        <v/>
      </c>
      <c r="G433" s="21">
        <f>IF(AND(D433=3,C433&lt;=5),MAX(0,B433-F433),IF(AND(D433=2,C433&lt;=5,MAX(0,B433-F433)&gt;3000000),1500000+MAX(0,B433-F433)-3000000,MAX(0,B433-F433)/2))</f>
        <v/>
      </c>
      <c r="H433" s="21">
        <f>ROUNDDOWN(G433,-3)</f>
        <v/>
      </c>
      <c r="I433" s="21">
        <f>IF(H433&lt;=0,0,ROUNDDOWN(ROUND((H433*LOOKUP(H433,{0,1950001,3300001,6950001,9000001,18000001,40000001},{0.05,0.1,0.2,0.23,0.33,0.4,0.45})-LOOKUP(H433,{0,1950001,3300001,6950001,9000001,18000001,40000001},{0,97500,427500,636000,1536000,2796000,4796000}))*1.021,3),0))</f>
        <v/>
      </c>
      <c r="J433" s="21">
        <f>ROUNDDOWN(ROUND(H433*0.06,2),-2)</f>
        <v/>
      </c>
      <c r="K433" s="21">
        <f>ROUNDDOWN(ROUND(H433*0.04,2),-2)</f>
        <v/>
      </c>
      <c r="L433" s="21">
        <f>I433+J433+K433</f>
        <v/>
      </c>
      <c r="M433" s="21">
        <f>B433-L433</f>
        <v/>
      </c>
      <c r="N433" s="21">
        <f>ROUNDDOWN(ROUND(B433*0.2042,2),0)</f>
        <v/>
      </c>
    </row>
    <row r="434">
      <c r="A434" t="inlineStr">
        <is>
          <t>1日の差 N</t>
        </is>
      </c>
      <c r="B434" s="21">
        <f>'4_1日の差'!$A$13</f>
        <v/>
      </c>
      <c r="C434" s="22" t="n">
        <v>25</v>
      </c>
      <c r="D434" s="22" t="n">
        <v>1</v>
      </c>
      <c r="E434" s="22" t="n">
        <v>0</v>
      </c>
      <c r="F434" s="21">
        <f>(IF(C434&lt;=20,MAX(800000,400000*C434),8000000+700000*(C434-20))+IF(E434=1,1000000,0))</f>
        <v/>
      </c>
      <c r="G434" s="21">
        <f>IF(AND(D434=3,C434&lt;=5),MAX(0,B434-F434),IF(AND(D434=2,C434&lt;=5,MAX(0,B434-F434)&gt;3000000),1500000+MAX(0,B434-F434)-3000000,MAX(0,B434-F434)/2))</f>
        <v/>
      </c>
      <c r="H434" s="21">
        <f>ROUNDDOWN(G434,-3)</f>
        <v/>
      </c>
      <c r="I434" s="21">
        <f>IF(H434&lt;=0,0,ROUNDDOWN(ROUND((H434*LOOKUP(H434,{0,1950001,3300001,6950001,9000001,18000001,40000001},{0.05,0.1,0.2,0.23,0.33,0.4,0.45})-LOOKUP(H434,{0,1950001,3300001,6950001,9000001,18000001,40000001},{0,97500,427500,636000,1536000,2796000,4796000}))*1.021,3),0))</f>
        <v/>
      </c>
      <c r="J434" s="21">
        <f>ROUNDDOWN(ROUND(H434*0.06,2),-2)</f>
        <v/>
      </c>
      <c r="K434" s="21">
        <f>ROUNDDOWN(ROUND(H434*0.04,2),-2)</f>
        <v/>
      </c>
      <c r="L434" s="21">
        <f>I434+J434+K434</f>
        <v/>
      </c>
      <c r="M434" s="21">
        <f>B434-L434</f>
        <v/>
      </c>
      <c r="N434" s="21">
        <f>ROUNDDOWN(ROUND(B434*0.2042,2),0)</f>
        <v/>
      </c>
    </row>
    <row r="435">
      <c r="A435" t="inlineStr">
        <is>
          <t>1日の差 N+1</t>
        </is>
      </c>
      <c r="B435" s="21">
        <f>'4_1日の差'!$A$13</f>
        <v/>
      </c>
      <c r="C435" s="22" t="n">
        <v>26</v>
      </c>
      <c r="D435" s="22" t="n">
        <v>1</v>
      </c>
      <c r="E435" s="22" t="n">
        <v>0</v>
      </c>
      <c r="F435" s="21">
        <f>(IF(C435&lt;=20,MAX(800000,400000*C435),8000000+700000*(C435-20))+IF(E435=1,1000000,0))</f>
        <v/>
      </c>
      <c r="G435" s="21">
        <f>IF(AND(D435=3,C435&lt;=5),MAX(0,B435-F435),IF(AND(D435=2,C435&lt;=5,MAX(0,B435-F435)&gt;3000000),1500000+MAX(0,B435-F435)-3000000,MAX(0,B435-F435)/2))</f>
        <v/>
      </c>
      <c r="H435" s="21">
        <f>ROUNDDOWN(G435,-3)</f>
        <v/>
      </c>
      <c r="I435" s="21">
        <f>IF(H435&lt;=0,0,ROUNDDOWN(ROUND((H435*LOOKUP(H435,{0,1950001,3300001,6950001,9000001,18000001,40000001},{0.05,0.1,0.2,0.23,0.33,0.4,0.45})-LOOKUP(H435,{0,1950001,3300001,6950001,9000001,18000001,40000001},{0,97500,427500,636000,1536000,2796000,4796000}))*1.021,3),0))</f>
        <v/>
      </c>
      <c r="J435" s="21">
        <f>ROUNDDOWN(ROUND(H435*0.06,2),-2)</f>
        <v/>
      </c>
      <c r="K435" s="21">
        <f>ROUNDDOWN(ROUND(H435*0.04,2),-2)</f>
        <v/>
      </c>
      <c r="L435" s="21">
        <f>I435+J435+K435</f>
        <v/>
      </c>
      <c r="M435" s="21">
        <f>B435-L435</f>
        <v/>
      </c>
      <c r="N435" s="21">
        <f>ROUNDDOWN(ROUND(B435*0.2042,2),0)</f>
        <v/>
      </c>
    </row>
    <row r="436">
      <c r="A436" t="inlineStr">
        <is>
          <t>1日の差 N</t>
        </is>
      </c>
      <c r="B436" s="21">
        <f>'4_1日の差'!$A$13</f>
        <v/>
      </c>
      <c r="C436" s="22" t="n">
        <v>30</v>
      </c>
      <c r="D436" s="22" t="n">
        <v>1</v>
      </c>
      <c r="E436" s="22" t="n">
        <v>0</v>
      </c>
      <c r="F436" s="21">
        <f>(IF(C436&lt;=20,MAX(800000,400000*C436),8000000+700000*(C436-20))+IF(E436=1,1000000,0))</f>
        <v/>
      </c>
      <c r="G436" s="21">
        <f>IF(AND(D436=3,C436&lt;=5),MAX(0,B436-F436),IF(AND(D436=2,C436&lt;=5,MAX(0,B436-F436)&gt;3000000),1500000+MAX(0,B436-F436)-3000000,MAX(0,B436-F436)/2))</f>
        <v/>
      </c>
      <c r="H436" s="21">
        <f>ROUNDDOWN(G436,-3)</f>
        <v/>
      </c>
      <c r="I436" s="21">
        <f>IF(H436&lt;=0,0,ROUNDDOWN(ROUND((H436*LOOKUP(H436,{0,1950001,3300001,6950001,9000001,18000001,40000001},{0.05,0.1,0.2,0.23,0.33,0.4,0.45})-LOOKUP(H436,{0,1950001,3300001,6950001,9000001,18000001,40000001},{0,97500,427500,636000,1536000,2796000,4796000}))*1.021,3),0))</f>
        <v/>
      </c>
      <c r="J436" s="21">
        <f>ROUNDDOWN(ROUND(H436*0.06,2),-2)</f>
        <v/>
      </c>
      <c r="K436" s="21">
        <f>ROUNDDOWN(ROUND(H436*0.04,2),-2)</f>
        <v/>
      </c>
      <c r="L436" s="21">
        <f>I436+J436+K436</f>
        <v/>
      </c>
      <c r="M436" s="21">
        <f>B436-L436</f>
        <v/>
      </c>
      <c r="N436" s="21">
        <f>ROUNDDOWN(ROUND(B436*0.2042,2),0)</f>
        <v/>
      </c>
    </row>
    <row r="437">
      <c r="A437" t="inlineStr">
        <is>
          <t>1日の差 N+1</t>
        </is>
      </c>
      <c r="B437" s="21">
        <f>'4_1日の差'!$A$13</f>
        <v/>
      </c>
      <c r="C437" s="22" t="n">
        <v>31</v>
      </c>
      <c r="D437" s="22" t="n">
        <v>1</v>
      </c>
      <c r="E437" s="22" t="n">
        <v>0</v>
      </c>
      <c r="F437" s="21">
        <f>(IF(C437&lt;=20,MAX(800000,400000*C437),8000000+700000*(C437-20))+IF(E437=1,1000000,0))</f>
        <v/>
      </c>
      <c r="G437" s="21">
        <f>IF(AND(D437=3,C437&lt;=5),MAX(0,B437-F437),IF(AND(D437=2,C437&lt;=5,MAX(0,B437-F437)&gt;3000000),1500000+MAX(0,B437-F437)-3000000,MAX(0,B437-F437)/2))</f>
        <v/>
      </c>
      <c r="H437" s="21">
        <f>ROUNDDOWN(G437,-3)</f>
        <v/>
      </c>
      <c r="I437" s="21">
        <f>IF(H437&lt;=0,0,ROUNDDOWN(ROUND((H437*LOOKUP(H437,{0,1950001,3300001,6950001,9000001,18000001,40000001},{0.05,0.1,0.2,0.23,0.33,0.4,0.45})-LOOKUP(H437,{0,1950001,3300001,6950001,9000001,18000001,40000001},{0,97500,427500,636000,1536000,2796000,4796000}))*1.021,3),0))</f>
        <v/>
      </c>
      <c r="J437" s="21">
        <f>ROUNDDOWN(ROUND(H437*0.06,2),-2)</f>
        <v/>
      </c>
      <c r="K437" s="21">
        <f>ROUNDDOWN(ROUND(H437*0.04,2),-2)</f>
        <v/>
      </c>
      <c r="L437" s="21">
        <f>I437+J437+K437</f>
        <v/>
      </c>
      <c r="M437" s="21">
        <f>B437-L437</f>
        <v/>
      </c>
      <c r="N437" s="21">
        <f>ROUNDDOWN(ROUND(B437*0.2042,2),0)</f>
        <v/>
      </c>
    </row>
    <row r="438">
      <c r="A438" t="inlineStr">
        <is>
          <t>1日の差 N</t>
        </is>
      </c>
      <c r="B438" s="21">
        <f>'4_1日の差'!$A$13</f>
        <v/>
      </c>
      <c r="C438" s="22" t="n">
        <v>35</v>
      </c>
      <c r="D438" s="22" t="n">
        <v>1</v>
      </c>
      <c r="E438" s="22" t="n">
        <v>0</v>
      </c>
      <c r="F438" s="21">
        <f>(IF(C438&lt;=20,MAX(800000,400000*C438),8000000+700000*(C438-20))+IF(E438=1,1000000,0))</f>
        <v/>
      </c>
      <c r="G438" s="21">
        <f>IF(AND(D438=3,C438&lt;=5),MAX(0,B438-F438),IF(AND(D438=2,C438&lt;=5,MAX(0,B438-F438)&gt;3000000),1500000+MAX(0,B438-F438)-3000000,MAX(0,B438-F438)/2))</f>
        <v/>
      </c>
      <c r="H438" s="21">
        <f>ROUNDDOWN(G438,-3)</f>
        <v/>
      </c>
      <c r="I438" s="21">
        <f>IF(H438&lt;=0,0,ROUNDDOWN(ROUND((H438*LOOKUP(H438,{0,1950001,3300001,6950001,9000001,18000001,40000001},{0.05,0.1,0.2,0.23,0.33,0.4,0.45})-LOOKUP(H438,{0,1950001,3300001,6950001,9000001,18000001,40000001},{0,97500,427500,636000,1536000,2796000,4796000}))*1.021,3),0))</f>
        <v/>
      </c>
      <c r="J438" s="21">
        <f>ROUNDDOWN(ROUND(H438*0.06,2),-2)</f>
        <v/>
      </c>
      <c r="K438" s="21">
        <f>ROUNDDOWN(ROUND(H438*0.04,2),-2)</f>
        <v/>
      </c>
      <c r="L438" s="21">
        <f>I438+J438+K438</f>
        <v/>
      </c>
      <c r="M438" s="21">
        <f>B438-L438</f>
        <v/>
      </c>
      <c r="N438" s="21">
        <f>ROUNDDOWN(ROUND(B438*0.2042,2),0)</f>
        <v/>
      </c>
    </row>
    <row r="439">
      <c r="A439" t="inlineStr">
        <is>
          <t>1日の差 N+1</t>
        </is>
      </c>
      <c r="B439" s="21">
        <f>'4_1日の差'!$A$13</f>
        <v/>
      </c>
      <c r="C439" s="22" t="n">
        <v>36</v>
      </c>
      <c r="D439" s="22" t="n">
        <v>1</v>
      </c>
      <c r="E439" s="22" t="n">
        <v>0</v>
      </c>
      <c r="F439" s="21">
        <f>(IF(C439&lt;=20,MAX(800000,400000*C439),8000000+700000*(C439-20))+IF(E439=1,1000000,0))</f>
        <v/>
      </c>
      <c r="G439" s="21">
        <f>IF(AND(D439=3,C439&lt;=5),MAX(0,B439-F439),IF(AND(D439=2,C439&lt;=5,MAX(0,B439-F439)&gt;3000000),1500000+MAX(0,B439-F439)-3000000,MAX(0,B439-F439)/2))</f>
        <v/>
      </c>
      <c r="H439" s="21">
        <f>ROUNDDOWN(G439,-3)</f>
        <v/>
      </c>
      <c r="I439" s="21">
        <f>IF(H439&lt;=0,0,ROUNDDOWN(ROUND((H439*LOOKUP(H439,{0,1950001,3300001,6950001,9000001,18000001,40000001},{0.05,0.1,0.2,0.23,0.33,0.4,0.45})-LOOKUP(H439,{0,1950001,3300001,6950001,9000001,18000001,40000001},{0,97500,427500,636000,1536000,2796000,4796000}))*1.021,3),0))</f>
        <v/>
      </c>
      <c r="J439" s="21">
        <f>ROUNDDOWN(ROUND(H439*0.06,2),-2)</f>
        <v/>
      </c>
      <c r="K439" s="21">
        <f>ROUNDDOWN(ROUND(H439*0.04,2),-2)</f>
        <v/>
      </c>
      <c r="L439" s="21">
        <f>I439+J439+K439</f>
        <v/>
      </c>
      <c r="M439" s="21">
        <f>B439-L439</f>
        <v/>
      </c>
      <c r="N439" s="21">
        <f>ROUNDDOWN(ROUND(B439*0.2042,2),0)</f>
        <v/>
      </c>
    </row>
    <row r="440">
      <c r="A440" t="inlineStr">
        <is>
          <t>1日の差 N</t>
        </is>
      </c>
      <c r="B440" s="21">
        <f>'4_1日の差'!$A$13</f>
        <v/>
      </c>
      <c r="C440" s="22" t="n">
        <v>37</v>
      </c>
      <c r="D440" s="22" t="n">
        <v>1</v>
      </c>
      <c r="E440" s="22" t="n">
        <v>0</v>
      </c>
      <c r="F440" s="21">
        <f>(IF(C440&lt;=20,MAX(800000,400000*C440),8000000+700000*(C440-20))+IF(E440=1,1000000,0))</f>
        <v/>
      </c>
      <c r="G440" s="21">
        <f>IF(AND(D440=3,C440&lt;=5),MAX(0,B440-F440),IF(AND(D440=2,C440&lt;=5,MAX(0,B440-F440)&gt;3000000),1500000+MAX(0,B440-F440)-3000000,MAX(0,B440-F440)/2))</f>
        <v/>
      </c>
      <c r="H440" s="21">
        <f>ROUNDDOWN(G440,-3)</f>
        <v/>
      </c>
      <c r="I440" s="21">
        <f>IF(H440&lt;=0,0,ROUNDDOWN(ROUND((H440*LOOKUP(H440,{0,1950001,3300001,6950001,9000001,18000001,40000001},{0.05,0.1,0.2,0.23,0.33,0.4,0.45})-LOOKUP(H440,{0,1950001,3300001,6950001,9000001,18000001,40000001},{0,97500,427500,636000,1536000,2796000,4796000}))*1.021,3),0))</f>
        <v/>
      </c>
      <c r="J440" s="21">
        <f>ROUNDDOWN(ROUND(H440*0.06,2),-2)</f>
        <v/>
      </c>
      <c r="K440" s="21">
        <f>ROUNDDOWN(ROUND(H440*0.04,2),-2)</f>
        <v/>
      </c>
      <c r="L440" s="21">
        <f>I440+J440+K440</f>
        <v/>
      </c>
      <c r="M440" s="21">
        <f>B440-L440</f>
        <v/>
      </c>
      <c r="N440" s="21">
        <f>ROUNDDOWN(ROUND(B440*0.2042,2),0)</f>
        <v/>
      </c>
    </row>
    <row r="441">
      <c r="A441" t="inlineStr">
        <is>
          <t>1日の差 N+1</t>
        </is>
      </c>
      <c r="B441" s="21">
        <f>'4_1日の差'!$A$13</f>
        <v/>
      </c>
      <c r="C441" s="22" t="n">
        <v>38</v>
      </c>
      <c r="D441" s="22" t="n">
        <v>1</v>
      </c>
      <c r="E441" s="22" t="n">
        <v>0</v>
      </c>
      <c r="F441" s="21">
        <f>(IF(C441&lt;=20,MAX(800000,400000*C441),8000000+700000*(C441-20))+IF(E441=1,1000000,0))</f>
        <v/>
      </c>
      <c r="G441" s="21">
        <f>IF(AND(D441=3,C441&lt;=5),MAX(0,B441-F441),IF(AND(D441=2,C441&lt;=5,MAX(0,B441-F441)&gt;3000000),1500000+MAX(0,B441-F441)-3000000,MAX(0,B441-F441)/2))</f>
        <v/>
      </c>
      <c r="H441" s="21">
        <f>ROUNDDOWN(G441,-3)</f>
        <v/>
      </c>
      <c r="I441" s="21">
        <f>IF(H441&lt;=0,0,ROUNDDOWN(ROUND((H441*LOOKUP(H441,{0,1950001,3300001,6950001,9000001,18000001,40000001},{0.05,0.1,0.2,0.23,0.33,0.4,0.45})-LOOKUP(H441,{0,1950001,3300001,6950001,9000001,18000001,40000001},{0,97500,427500,636000,1536000,2796000,4796000}))*1.021,3),0))</f>
        <v/>
      </c>
      <c r="J441" s="21">
        <f>ROUNDDOWN(ROUND(H441*0.06,2),-2)</f>
        <v/>
      </c>
      <c r="K441" s="21">
        <f>ROUNDDOWN(ROUND(H441*0.04,2),-2)</f>
        <v/>
      </c>
      <c r="L441" s="21">
        <f>I441+J441+K441</f>
        <v/>
      </c>
      <c r="M441" s="21">
        <f>B441-L441</f>
        <v/>
      </c>
      <c r="N441" s="21">
        <f>ROUNDDOWN(ROUND(B441*0.2042,2),0)</f>
        <v/>
      </c>
    </row>
    <row r="442">
      <c r="A442" t="inlineStr">
        <is>
          <t>1日の差 N</t>
        </is>
      </c>
      <c r="B442" s="21">
        <f>'4_1日の差'!$A$14</f>
        <v/>
      </c>
      <c r="C442" s="22" t="n">
        <v>5</v>
      </c>
      <c r="D442" s="22" t="n">
        <v>2</v>
      </c>
      <c r="E442" s="22" t="n">
        <v>0</v>
      </c>
      <c r="F442" s="21">
        <f>(IF(C442&lt;=20,MAX(800000,400000*C442),8000000+700000*(C442-20))+IF(E442=1,1000000,0))</f>
        <v/>
      </c>
      <c r="G442" s="21">
        <f>IF(AND(D442=3,C442&lt;=5),MAX(0,B442-F442),IF(AND(D442=2,C442&lt;=5,MAX(0,B442-F442)&gt;3000000),1500000+MAX(0,B442-F442)-3000000,MAX(0,B442-F442)/2))</f>
        <v/>
      </c>
      <c r="H442" s="21">
        <f>ROUNDDOWN(G442,-3)</f>
        <v/>
      </c>
      <c r="I442" s="21">
        <f>IF(H442&lt;=0,0,ROUNDDOWN(ROUND((H442*LOOKUP(H442,{0,1950001,3300001,6950001,9000001,18000001,40000001},{0.05,0.1,0.2,0.23,0.33,0.4,0.45})-LOOKUP(H442,{0,1950001,3300001,6950001,9000001,18000001,40000001},{0,97500,427500,636000,1536000,2796000,4796000}))*1.021,3),0))</f>
        <v/>
      </c>
      <c r="J442" s="21">
        <f>ROUNDDOWN(ROUND(H442*0.06,2),-2)</f>
        <v/>
      </c>
      <c r="K442" s="21">
        <f>ROUNDDOWN(ROUND(H442*0.04,2),-2)</f>
        <v/>
      </c>
      <c r="L442" s="21">
        <f>I442+J442+K442</f>
        <v/>
      </c>
      <c r="M442" s="21">
        <f>B442-L442</f>
        <v/>
      </c>
      <c r="N442" s="21">
        <f>ROUNDDOWN(ROUND(B442*0.2042,2),0)</f>
        <v/>
      </c>
    </row>
    <row r="443">
      <c r="A443" t="inlineStr">
        <is>
          <t>1日の差 N+1</t>
        </is>
      </c>
      <c r="B443" s="21">
        <f>'4_1日の差'!$A$14</f>
        <v/>
      </c>
      <c r="C443" s="22" t="n">
        <v>6</v>
      </c>
      <c r="D443" s="22" t="n">
        <v>1</v>
      </c>
      <c r="E443" s="22" t="n">
        <v>0</v>
      </c>
      <c r="F443" s="21">
        <f>(IF(C443&lt;=20,MAX(800000,400000*C443),8000000+700000*(C443-20))+IF(E443=1,1000000,0))</f>
        <v/>
      </c>
      <c r="G443" s="21">
        <f>IF(AND(D443=3,C443&lt;=5),MAX(0,B443-F443),IF(AND(D443=2,C443&lt;=5,MAX(0,B443-F443)&gt;3000000),1500000+MAX(0,B443-F443)-3000000,MAX(0,B443-F443)/2))</f>
        <v/>
      </c>
      <c r="H443" s="21">
        <f>ROUNDDOWN(G443,-3)</f>
        <v/>
      </c>
      <c r="I443" s="21">
        <f>IF(H443&lt;=0,0,ROUNDDOWN(ROUND((H443*LOOKUP(H443,{0,1950001,3300001,6950001,9000001,18000001,40000001},{0.05,0.1,0.2,0.23,0.33,0.4,0.45})-LOOKUP(H443,{0,1950001,3300001,6950001,9000001,18000001,40000001},{0,97500,427500,636000,1536000,2796000,4796000}))*1.021,3),0))</f>
        <v/>
      </c>
      <c r="J443" s="21">
        <f>ROUNDDOWN(ROUND(H443*0.06,2),-2)</f>
        <v/>
      </c>
      <c r="K443" s="21">
        <f>ROUNDDOWN(ROUND(H443*0.04,2),-2)</f>
        <v/>
      </c>
      <c r="L443" s="21">
        <f>I443+J443+K443</f>
        <v/>
      </c>
      <c r="M443" s="21">
        <f>B443-L443</f>
        <v/>
      </c>
      <c r="N443" s="21">
        <f>ROUNDDOWN(ROUND(B443*0.2042,2),0)</f>
        <v/>
      </c>
    </row>
    <row r="444">
      <c r="A444" t="inlineStr">
        <is>
          <t>1日の差 N</t>
        </is>
      </c>
      <c r="B444" s="21">
        <f>'4_1日の差'!$A$14</f>
        <v/>
      </c>
      <c r="C444" s="22" t="n">
        <v>10</v>
      </c>
      <c r="D444" s="22" t="n">
        <v>1</v>
      </c>
      <c r="E444" s="22" t="n">
        <v>0</v>
      </c>
      <c r="F444" s="21">
        <f>(IF(C444&lt;=20,MAX(800000,400000*C444),8000000+700000*(C444-20))+IF(E444=1,1000000,0))</f>
        <v/>
      </c>
      <c r="G444" s="21">
        <f>IF(AND(D444=3,C444&lt;=5),MAX(0,B444-F444),IF(AND(D444=2,C444&lt;=5,MAX(0,B444-F444)&gt;3000000),1500000+MAX(0,B444-F444)-3000000,MAX(0,B444-F444)/2))</f>
        <v/>
      </c>
      <c r="H444" s="21">
        <f>ROUNDDOWN(G444,-3)</f>
        <v/>
      </c>
      <c r="I444" s="21">
        <f>IF(H444&lt;=0,0,ROUNDDOWN(ROUND((H444*LOOKUP(H444,{0,1950001,3300001,6950001,9000001,18000001,40000001},{0.05,0.1,0.2,0.23,0.33,0.4,0.45})-LOOKUP(H444,{0,1950001,3300001,6950001,9000001,18000001,40000001},{0,97500,427500,636000,1536000,2796000,4796000}))*1.021,3),0))</f>
        <v/>
      </c>
      <c r="J444" s="21">
        <f>ROUNDDOWN(ROUND(H444*0.06,2),-2)</f>
        <v/>
      </c>
      <c r="K444" s="21">
        <f>ROUNDDOWN(ROUND(H444*0.04,2),-2)</f>
        <v/>
      </c>
      <c r="L444" s="21">
        <f>I444+J444+K444</f>
        <v/>
      </c>
      <c r="M444" s="21">
        <f>B444-L444</f>
        <v/>
      </c>
      <c r="N444" s="21">
        <f>ROUNDDOWN(ROUND(B444*0.2042,2),0)</f>
        <v/>
      </c>
    </row>
    <row r="445">
      <c r="A445" t="inlineStr">
        <is>
          <t>1日の差 N+1</t>
        </is>
      </c>
      <c r="B445" s="21">
        <f>'4_1日の差'!$A$14</f>
        <v/>
      </c>
      <c r="C445" s="22" t="n">
        <v>11</v>
      </c>
      <c r="D445" s="22" t="n">
        <v>1</v>
      </c>
      <c r="E445" s="22" t="n">
        <v>0</v>
      </c>
      <c r="F445" s="21">
        <f>(IF(C445&lt;=20,MAX(800000,400000*C445),8000000+700000*(C445-20))+IF(E445=1,1000000,0))</f>
        <v/>
      </c>
      <c r="G445" s="21">
        <f>IF(AND(D445=3,C445&lt;=5),MAX(0,B445-F445),IF(AND(D445=2,C445&lt;=5,MAX(0,B445-F445)&gt;3000000),1500000+MAX(0,B445-F445)-3000000,MAX(0,B445-F445)/2))</f>
        <v/>
      </c>
      <c r="H445" s="21">
        <f>ROUNDDOWN(G445,-3)</f>
        <v/>
      </c>
      <c r="I445" s="21">
        <f>IF(H445&lt;=0,0,ROUNDDOWN(ROUND((H445*LOOKUP(H445,{0,1950001,3300001,6950001,9000001,18000001,40000001},{0.05,0.1,0.2,0.23,0.33,0.4,0.45})-LOOKUP(H445,{0,1950001,3300001,6950001,9000001,18000001,40000001},{0,97500,427500,636000,1536000,2796000,4796000}))*1.021,3),0))</f>
        <v/>
      </c>
      <c r="J445" s="21">
        <f>ROUNDDOWN(ROUND(H445*0.06,2),-2)</f>
        <v/>
      </c>
      <c r="K445" s="21">
        <f>ROUNDDOWN(ROUND(H445*0.04,2),-2)</f>
        <v/>
      </c>
      <c r="L445" s="21">
        <f>I445+J445+K445</f>
        <v/>
      </c>
      <c r="M445" s="21">
        <f>B445-L445</f>
        <v/>
      </c>
      <c r="N445" s="21">
        <f>ROUNDDOWN(ROUND(B445*0.2042,2),0)</f>
        <v/>
      </c>
    </row>
    <row r="446">
      <c r="A446" t="inlineStr">
        <is>
          <t>1日の差 N</t>
        </is>
      </c>
      <c r="B446" s="21">
        <f>'4_1日の差'!$A$14</f>
        <v/>
      </c>
      <c r="C446" s="22" t="n">
        <v>15</v>
      </c>
      <c r="D446" s="22" t="n">
        <v>1</v>
      </c>
      <c r="E446" s="22" t="n">
        <v>0</v>
      </c>
      <c r="F446" s="21">
        <f>(IF(C446&lt;=20,MAX(800000,400000*C446),8000000+700000*(C446-20))+IF(E446=1,1000000,0))</f>
        <v/>
      </c>
      <c r="G446" s="21">
        <f>IF(AND(D446=3,C446&lt;=5),MAX(0,B446-F446),IF(AND(D446=2,C446&lt;=5,MAX(0,B446-F446)&gt;3000000),1500000+MAX(0,B446-F446)-3000000,MAX(0,B446-F446)/2))</f>
        <v/>
      </c>
      <c r="H446" s="21">
        <f>ROUNDDOWN(G446,-3)</f>
        <v/>
      </c>
      <c r="I446" s="21">
        <f>IF(H446&lt;=0,0,ROUNDDOWN(ROUND((H446*LOOKUP(H446,{0,1950001,3300001,6950001,9000001,18000001,40000001},{0.05,0.1,0.2,0.23,0.33,0.4,0.45})-LOOKUP(H446,{0,1950001,3300001,6950001,9000001,18000001,40000001},{0,97500,427500,636000,1536000,2796000,4796000}))*1.021,3),0))</f>
        <v/>
      </c>
      <c r="J446" s="21">
        <f>ROUNDDOWN(ROUND(H446*0.06,2),-2)</f>
        <v/>
      </c>
      <c r="K446" s="21">
        <f>ROUNDDOWN(ROUND(H446*0.04,2),-2)</f>
        <v/>
      </c>
      <c r="L446" s="21">
        <f>I446+J446+K446</f>
        <v/>
      </c>
      <c r="M446" s="21">
        <f>B446-L446</f>
        <v/>
      </c>
      <c r="N446" s="21">
        <f>ROUNDDOWN(ROUND(B446*0.2042,2),0)</f>
        <v/>
      </c>
    </row>
    <row r="447">
      <c r="A447" t="inlineStr">
        <is>
          <t>1日の差 N+1</t>
        </is>
      </c>
      <c r="B447" s="21">
        <f>'4_1日の差'!$A$14</f>
        <v/>
      </c>
      <c r="C447" s="22" t="n">
        <v>16</v>
      </c>
      <c r="D447" s="22" t="n">
        <v>1</v>
      </c>
      <c r="E447" s="22" t="n">
        <v>0</v>
      </c>
      <c r="F447" s="21">
        <f>(IF(C447&lt;=20,MAX(800000,400000*C447),8000000+700000*(C447-20))+IF(E447=1,1000000,0))</f>
        <v/>
      </c>
      <c r="G447" s="21">
        <f>IF(AND(D447=3,C447&lt;=5),MAX(0,B447-F447),IF(AND(D447=2,C447&lt;=5,MAX(0,B447-F447)&gt;3000000),1500000+MAX(0,B447-F447)-3000000,MAX(0,B447-F447)/2))</f>
        <v/>
      </c>
      <c r="H447" s="21">
        <f>ROUNDDOWN(G447,-3)</f>
        <v/>
      </c>
      <c r="I447" s="21">
        <f>IF(H447&lt;=0,0,ROUNDDOWN(ROUND((H447*LOOKUP(H447,{0,1950001,3300001,6950001,9000001,18000001,40000001},{0.05,0.1,0.2,0.23,0.33,0.4,0.45})-LOOKUP(H447,{0,1950001,3300001,6950001,9000001,18000001,40000001},{0,97500,427500,636000,1536000,2796000,4796000}))*1.021,3),0))</f>
        <v/>
      </c>
      <c r="J447" s="21">
        <f>ROUNDDOWN(ROUND(H447*0.06,2),-2)</f>
        <v/>
      </c>
      <c r="K447" s="21">
        <f>ROUNDDOWN(ROUND(H447*0.04,2),-2)</f>
        <v/>
      </c>
      <c r="L447" s="21">
        <f>I447+J447+K447</f>
        <v/>
      </c>
      <c r="M447" s="21">
        <f>B447-L447</f>
        <v/>
      </c>
      <c r="N447" s="21">
        <f>ROUNDDOWN(ROUND(B447*0.2042,2),0)</f>
        <v/>
      </c>
    </row>
    <row r="448">
      <c r="A448" t="inlineStr">
        <is>
          <t>1日の差 N</t>
        </is>
      </c>
      <c r="B448" s="21">
        <f>'4_1日の差'!$A$14</f>
        <v/>
      </c>
      <c r="C448" s="22" t="n">
        <v>19</v>
      </c>
      <c r="D448" s="22" t="n">
        <v>1</v>
      </c>
      <c r="E448" s="22" t="n">
        <v>0</v>
      </c>
      <c r="F448" s="21">
        <f>(IF(C448&lt;=20,MAX(800000,400000*C448),8000000+700000*(C448-20))+IF(E448=1,1000000,0))</f>
        <v/>
      </c>
      <c r="G448" s="21">
        <f>IF(AND(D448=3,C448&lt;=5),MAX(0,B448-F448),IF(AND(D448=2,C448&lt;=5,MAX(0,B448-F448)&gt;3000000),1500000+MAX(0,B448-F448)-3000000,MAX(0,B448-F448)/2))</f>
        <v/>
      </c>
      <c r="H448" s="21">
        <f>ROUNDDOWN(G448,-3)</f>
        <v/>
      </c>
      <c r="I448" s="21">
        <f>IF(H448&lt;=0,0,ROUNDDOWN(ROUND((H448*LOOKUP(H448,{0,1950001,3300001,6950001,9000001,18000001,40000001},{0.05,0.1,0.2,0.23,0.33,0.4,0.45})-LOOKUP(H448,{0,1950001,3300001,6950001,9000001,18000001,40000001},{0,97500,427500,636000,1536000,2796000,4796000}))*1.021,3),0))</f>
        <v/>
      </c>
      <c r="J448" s="21">
        <f>ROUNDDOWN(ROUND(H448*0.06,2),-2)</f>
        <v/>
      </c>
      <c r="K448" s="21">
        <f>ROUNDDOWN(ROUND(H448*0.04,2),-2)</f>
        <v/>
      </c>
      <c r="L448" s="21">
        <f>I448+J448+K448</f>
        <v/>
      </c>
      <c r="M448" s="21">
        <f>B448-L448</f>
        <v/>
      </c>
      <c r="N448" s="21">
        <f>ROUNDDOWN(ROUND(B448*0.2042,2),0)</f>
        <v/>
      </c>
    </row>
    <row r="449">
      <c r="A449" t="inlineStr">
        <is>
          <t>1日の差 N+1</t>
        </is>
      </c>
      <c r="B449" s="21">
        <f>'4_1日の差'!$A$14</f>
        <v/>
      </c>
      <c r="C449" s="22" t="n">
        <v>20</v>
      </c>
      <c r="D449" s="22" t="n">
        <v>1</v>
      </c>
      <c r="E449" s="22" t="n">
        <v>0</v>
      </c>
      <c r="F449" s="21">
        <f>(IF(C449&lt;=20,MAX(800000,400000*C449),8000000+700000*(C449-20))+IF(E449=1,1000000,0))</f>
        <v/>
      </c>
      <c r="G449" s="21">
        <f>IF(AND(D449=3,C449&lt;=5),MAX(0,B449-F449),IF(AND(D449=2,C449&lt;=5,MAX(0,B449-F449)&gt;3000000),1500000+MAX(0,B449-F449)-3000000,MAX(0,B449-F449)/2))</f>
        <v/>
      </c>
      <c r="H449" s="21">
        <f>ROUNDDOWN(G449,-3)</f>
        <v/>
      </c>
      <c r="I449" s="21">
        <f>IF(H449&lt;=0,0,ROUNDDOWN(ROUND((H449*LOOKUP(H449,{0,1950001,3300001,6950001,9000001,18000001,40000001},{0.05,0.1,0.2,0.23,0.33,0.4,0.45})-LOOKUP(H449,{0,1950001,3300001,6950001,9000001,18000001,40000001},{0,97500,427500,636000,1536000,2796000,4796000}))*1.021,3),0))</f>
        <v/>
      </c>
      <c r="J449" s="21">
        <f>ROUNDDOWN(ROUND(H449*0.06,2),-2)</f>
        <v/>
      </c>
      <c r="K449" s="21">
        <f>ROUNDDOWN(ROUND(H449*0.04,2),-2)</f>
        <v/>
      </c>
      <c r="L449" s="21">
        <f>I449+J449+K449</f>
        <v/>
      </c>
      <c r="M449" s="21">
        <f>B449-L449</f>
        <v/>
      </c>
      <c r="N449" s="21">
        <f>ROUNDDOWN(ROUND(B449*0.2042,2),0)</f>
        <v/>
      </c>
    </row>
    <row r="450">
      <c r="A450" t="inlineStr">
        <is>
          <t>1日の差 N</t>
        </is>
      </c>
      <c r="B450" s="21">
        <f>'4_1日の差'!$A$14</f>
        <v/>
      </c>
      <c r="C450" s="22" t="n">
        <v>20</v>
      </c>
      <c r="D450" s="22" t="n">
        <v>1</v>
      </c>
      <c r="E450" s="22" t="n">
        <v>0</v>
      </c>
      <c r="F450" s="21">
        <f>(IF(C450&lt;=20,MAX(800000,400000*C450),8000000+700000*(C450-20))+IF(E450=1,1000000,0))</f>
        <v/>
      </c>
      <c r="G450" s="21">
        <f>IF(AND(D450=3,C450&lt;=5),MAX(0,B450-F450),IF(AND(D450=2,C450&lt;=5,MAX(0,B450-F450)&gt;3000000),1500000+MAX(0,B450-F450)-3000000,MAX(0,B450-F450)/2))</f>
        <v/>
      </c>
      <c r="H450" s="21">
        <f>ROUNDDOWN(G450,-3)</f>
        <v/>
      </c>
      <c r="I450" s="21">
        <f>IF(H450&lt;=0,0,ROUNDDOWN(ROUND((H450*LOOKUP(H450,{0,1950001,3300001,6950001,9000001,18000001,40000001},{0.05,0.1,0.2,0.23,0.33,0.4,0.45})-LOOKUP(H450,{0,1950001,3300001,6950001,9000001,18000001,40000001},{0,97500,427500,636000,1536000,2796000,4796000}))*1.021,3),0))</f>
        <v/>
      </c>
      <c r="J450" s="21">
        <f>ROUNDDOWN(ROUND(H450*0.06,2),-2)</f>
        <v/>
      </c>
      <c r="K450" s="21">
        <f>ROUNDDOWN(ROUND(H450*0.04,2),-2)</f>
        <v/>
      </c>
      <c r="L450" s="21">
        <f>I450+J450+K450</f>
        <v/>
      </c>
      <c r="M450" s="21">
        <f>B450-L450</f>
        <v/>
      </c>
      <c r="N450" s="21">
        <f>ROUNDDOWN(ROUND(B450*0.2042,2),0)</f>
        <v/>
      </c>
    </row>
    <row r="451">
      <c r="A451" t="inlineStr">
        <is>
          <t>1日の差 N+1</t>
        </is>
      </c>
      <c r="B451" s="21">
        <f>'4_1日の差'!$A$14</f>
        <v/>
      </c>
      <c r="C451" s="22" t="n">
        <v>21</v>
      </c>
      <c r="D451" s="22" t="n">
        <v>1</v>
      </c>
      <c r="E451" s="22" t="n">
        <v>0</v>
      </c>
      <c r="F451" s="21">
        <f>(IF(C451&lt;=20,MAX(800000,400000*C451),8000000+700000*(C451-20))+IF(E451=1,1000000,0))</f>
        <v/>
      </c>
      <c r="G451" s="21">
        <f>IF(AND(D451=3,C451&lt;=5),MAX(0,B451-F451),IF(AND(D451=2,C451&lt;=5,MAX(0,B451-F451)&gt;3000000),1500000+MAX(0,B451-F451)-3000000,MAX(0,B451-F451)/2))</f>
        <v/>
      </c>
      <c r="H451" s="21">
        <f>ROUNDDOWN(G451,-3)</f>
        <v/>
      </c>
      <c r="I451" s="21">
        <f>IF(H451&lt;=0,0,ROUNDDOWN(ROUND((H451*LOOKUP(H451,{0,1950001,3300001,6950001,9000001,18000001,40000001},{0.05,0.1,0.2,0.23,0.33,0.4,0.45})-LOOKUP(H451,{0,1950001,3300001,6950001,9000001,18000001,40000001},{0,97500,427500,636000,1536000,2796000,4796000}))*1.021,3),0))</f>
        <v/>
      </c>
      <c r="J451" s="21">
        <f>ROUNDDOWN(ROUND(H451*0.06,2),-2)</f>
        <v/>
      </c>
      <c r="K451" s="21">
        <f>ROUNDDOWN(ROUND(H451*0.04,2),-2)</f>
        <v/>
      </c>
      <c r="L451" s="21">
        <f>I451+J451+K451</f>
        <v/>
      </c>
      <c r="M451" s="21">
        <f>B451-L451</f>
        <v/>
      </c>
      <c r="N451" s="21">
        <f>ROUNDDOWN(ROUND(B451*0.2042,2),0)</f>
        <v/>
      </c>
    </row>
    <row r="452">
      <c r="A452" t="inlineStr">
        <is>
          <t>1日の差 N</t>
        </is>
      </c>
      <c r="B452" s="21">
        <f>'4_1日の差'!$A$14</f>
        <v/>
      </c>
      <c r="C452" s="22" t="n">
        <v>25</v>
      </c>
      <c r="D452" s="22" t="n">
        <v>1</v>
      </c>
      <c r="E452" s="22" t="n">
        <v>0</v>
      </c>
      <c r="F452" s="21">
        <f>(IF(C452&lt;=20,MAX(800000,400000*C452),8000000+700000*(C452-20))+IF(E452=1,1000000,0))</f>
        <v/>
      </c>
      <c r="G452" s="21">
        <f>IF(AND(D452=3,C452&lt;=5),MAX(0,B452-F452),IF(AND(D452=2,C452&lt;=5,MAX(0,B452-F452)&gt;3000000),1500000+MAX(0,B452-F452)-3000000,MAX(0,B452-F452)/2))</f>
        <v/>
      </c>
      <c r="H452" s="21">
        <f>ROUNDDOWN(G452,-3)</f>
        <v/>
      </c>
      <c r="I452" s="21">
        <f>IF(H452&lt;=0,0,ROUNDDOWN(ROUND((H452*LOOKUP(H452,{0,1950001,3300001,6950001,9000001,18000001,40000001},{0.05,0.1,0.2,0.23,0.33,0.4,0.45})-LOOKUP(H452,{0,1950001,3300001,6950001,9000001,18000001,40000001},{0,97500,427500,636000,1536000,2796000,4796000}))*1.021,3),0))</f>
        <v/>
      </c>
      <c r="J452" s="21">
        <f>ROUNDDOWN(ROUND(H452*0.06,2),-2)</f>
        <v/>
      </c>
      <c r="K452" s="21">
        <f>ROUNDDOWN(ROUND(H452*0.04,2),-2)</f>
        <v/>
      </c>
      <c r="L452" s="21">
        <f>I452+J452+K452</f>
        <v/>
      </c>
      <c r="M452" s="21">
        <f>B452-L452</f>
        <v/>
      </c>
      <c r="N452" s="21">
        <f>ROUNDDOWN(ROUND(B452*0.2042,2),0)</f>
        <v/>
      </c>
    </row>
    <row r="453">
      <c r="A453" t="inlineStr">
        <is>
          <t>1日の差 N+1</t>
        </is>
      </c>
      <c r="B453" s="21">
        <f>'4_1日の差'!$A$14</f>
        <v/>
      </c>
      <c r="C453" s="22" t="n">
        <v>26</v>
      </c>
      <c r="D453" s="22" t="n">
        <v>1</v>
      </c>
      <c r="E453" s="22" t="n">
        <v>0</v>
      </c>
      <c r="F453" s="21">
        <f>(IF(C453&lt;=20,MAX(800000,400000*C453),8000000+700000*(C453-20))+IF(E453=1,1000000,0))</f>
        <v/>
      </c>
      <c r="G453" s="21">
        <f>IF(AND(D453=3,C453&lt;=5),MAX(0,B453-F453),IF(AND(D453=2,C453&lt;=5,MAX(0,B453-F453)&gt;3000000),1500000+MAX(0,B453-F453)-3000000,MAX(0,B453-F453)/2))</f>
        <v/>
      </c>
      <c r="H453" s="21">
        <f>ROUNDDOWN(G453,-3)</f>
        <v/>
      </c>
      <c r="I453" s="21">
        <f>IF(H453&lt;=0,0,ROUNDDOWN(ROUND((H453*LOOKUP(H453,{0,1950001,3300001,6950001,9000001,18000001,40000001},{0.05,0.1,0.2,0.23,0.33,0.4,0.45})-LOOKUP(H453,{0,1950001,3300001,6950001,9000001,18000001,40000001},{0,97500,427500,636000,1536000,2796000,4796000}))*1.021,3),0))</f>
        <v/>
      </c>
      <c r="J453" s="21">
        <f>ROUNDDOWN(ROUND(H453*0.06,2),-2)</f>
        <v/>
      </c>
      <c r="K453" s="21">
        <f>ROUNDDOWN(ROUND(H453*0.04,2),-2)</f>
        <v/>
      </c>
      <c r="L453" s="21">
        <f>I453+J453+K453</f>
        <v/>
      </c>
      <c r="M453" s="21">
        <f>B453-L453</f>
        <v/>
      </c>
      <c r="N453" s="21">
        <f>ROUNDDOWN(ROUND(B453*0.2042,2),0)</f>
        <v/>
      </c>
    </row>
    <row r="454">
      <c r="A454" t="inlineStr">
        <is>
          <t>1日の差 N</t>
        </is>
      </c>
      <c r="B454" s="21">
        <f>'4_1日の差'!$A$14</f>
        <v/>
      </c>
      <c r="C454" s="22" t="n">
        <v>30</v>
      </c>
      <c r="D454" s="22" t="n">
        <v>1</v>
      </c>
      <c r="E454" s="22" t="n">
        <v>0</v>
      </c>
      <c r="F454" s="21">
        <f>(IF(C454&lt;=20,MAX(800000,400000*C454),8000000+700000*(C454-20))+IF(E454=1,1000000,0))</f>
        <v/>
      </c>
      <c r="G454" s="21">
        <f>IF(AND(D454=3,C454&lt;=5),MAX(0,B454-F454),IF(AND(D454=2,C454&lt;=5,MAX(0,B454-F454)&gt;3000000),1500000+MAX(0,B454-F454)-3000000,MAX(0,B454-F454)/2))</f>
        <v/>
      </c>
      <c r="H454" s="21">
        <f>ROUNDDOWN(G454,-3)</f>
        <v/>
      </c>
      <c r="I454" s="21">
        <f>IF(H454&lt;=0,0,ROUNDDOWN(ROUND((H454*LOOKUP(H454,{0,1950001,3300001,6950001,9000001,18000001,40000001},{0.05,0.1,0.2,0.23,0.33,0.4,0.45})-LOOKUP(H454,{0,1950001,3300001,6950001,9000001,18000001,40000001},{0,97500,427500,636000,1536000,2796000,4796000}))*1.021,3),0))</f>
        <v/>
      </c>
      <c r="J454" s="21">
        <f>ROUNDDOWN(ROUND(H454*0.06,2),-2)</f>
        <v/>
      </c>
      <c r="K454" s="21">
        <f>ROUNDDOWN(ROUND(H454*0.04,2),-2)</f>
        <v/>
      </c>
      <c r="L454" s="21">
        <f>I454+J454+K454</f>
        <v/>
      </c>
      <c r="M454" s="21">
        <f>B454-L454</f>
        <v/>
      </c>
      <c r="N454" s="21">
        <f>ROUNDDOWN(ROUND(B454*0.2042,2),0)</f>
        <v/>
      </c>
    </row>
    <row r="455">
      <c r="A455" t="inlineStr">
        <is>
          <t>1日の差 N+1</t>
        </is>
      </c>
      <c r="B455" s="21">
        <f>'4_1日の差'!$A$14</f>
        <v/>
      </c>
      <c r="C455" s="22" t="n">
        <v>31</v>
      </c>
      <c r="D455" s="22" t="n">
        <v>1</v>
      </c>
      <c r="E455" s="22" t="n">
        <v>0</v>
      </c>
      <c r="F455" s="21">
        <f>(IF(C455&lt;=20,MAX(800000,400000*C455),8000000+700000*(C455-20))+IF(E455=1,1000000,0))</f>
        <v/>
      </c>
      <c r="G455" s="21">
        <f>IF(AND(D455=3,C455&lt;=5),MAX(0,B455-F455),IF(AND(D455=2,C455&lt;=5,MAX(0,B455-F455)&gt;3000000),1500000+MAX(0,B455-F455)-3000000,MAX(0,B455-F455)/2))</f>
        <v/>
      </c>
      <c r="H455" s="21">
        <f>ROUNDDOWN(G455,-3)</f>
        <v/>
      </c>
      <c r="I455" s="21">
        <f>IF(H455&lt;=0,0,ROUNDDOWN(ROUND((H455*LOOKUP(H455,{0,1950001,3300001,6950001,9000001,18000001,40000001},{0.05,0.1,0.2,0.23,0.33,0.4,0.45})-LOOKUP(H455,{0,1950001,3300001,6950001,9000001,18000001,40000001},{0,97500,427500,636000,1536000,2796000,4796000}))*1.021,3),0))</f>
        <v/>
      </c>
      <c r="J455" s="21">
        <f>ROUNDDOWN(ROUND(H455*0.06,2),-2)</f>
        <v/>
      </c>
      <c r="K455" s="21">
        <f>ROUNDDOWN(ROUND(H455*0.04,2),-2)</f>
        <v/>
      </c>
      <c r="L455" s="21">
        <f>I455+J455+K455</f>
        <v/>
      </c>
      <c r="M455" s="21">
        <f>B455-L455</f>
        <v/>
      </c>
      <c r="N455" s="21">
        <f>ROUNDDOWN(ROUND(B455*0.2042,2),0)</f>
        <v/>
      </c>
    </row>
    <row r="456">
      <c r="A456" t="inlineStr">
        <is>
          <t>1日の差 N</t>
        </is>
      </c>
      <c r="B456" s="21">
        <f>'4_1日の差'!$A$14</f>
        <v/>
      </c>
      <c r="C456" s="22" t="n">
        <v>35</v>
      </c>
      <c r="D456" s="22" t="n">
        <v>1</v>
      </c>
      <c r="E456" s="22" t="n">
        <v>0</v>
      </c>
      <c r="F456" s="21">
        <f>(IF(C456&lt;=20,MAX(800000,400000*C456),8000000+700000*(C456-20))+IF(E456=1,1000000,0))</f>
        <v/>
      </c>
      <c r="G456" s="21">
        <f>IF(AND(D456=3,C456&lt;=5),MAX(0,B456-F456),IF(AND(D456=2,C456&lt;=5,MAX(0,B456-F456)&gt;3000000),1500000+MAX(0,B456-F456)-3000000,MAX(0,B456-F456)/2))</f>
        <v/>
      </c>
      <c r="H456" s="21">
        <f>ROUNDDOWN(G456,-3)</f>
        <v/>
      </c>
      <c r="I456" s="21">
        <f>IF(H456&lt;=0,0,ROUNDDOWN(ROUND((H456*LOOKUP(H456,{0,1950001,3300001,6950001,9000001,18000001,40000001},{0.05,0.1,0.2,0.23,0.33,0.4,0.45})-LOOKUP(H456,{0,1950001,3300001,6950001,9000001,18000001,40000001},{0,97500,427500,636000,1536000,2796000,4796000}))*1.021,3),0))</f>
        <v/>
      </c>
      <c r="J456" s="21">
        <f>ROUNDDOWN(ROUND(H456*0.06,2),-2)</f>
        <v/>
      </c>
      <c r="K456" s="21">
        <f>ROUNDDOWN(ROUND(H456*0.04,2),-2)</f>
        <v/>
      </c>
      <c r="L456" s="21">
        <f>I456+J456+K456</f>
        <v/>
      </c>
      <c r="M456" s="21">
        <f>B456-L456</f>
        <v/>
      </c>
      <c r="N456" s="21">
        <f>ROUNDDOWN(ROUND(B456*0.2042,2),0)</f>
        <v/>
      </c>
    </row>
    <row r="457">
      <c r="A457" t="inlineStr">
        <is>
          <t>1日の差 N+1</t>
        </is>
      </c>
      <c r="B457" s="21">
        <f>'4_1日の差'!$A$14</f>
        <v/>
      </c>
      <c r="C457" s="22" t="n">
        <v>36</v>
      </c>
      <c r="D457" s="22" t="n">
        <v>1</v>
      </c>
      <c r="E457" s="22" t="n">
        <v>0</v>
      </c>
      <c r="F457" s="21">
        <f>(IF(C457&lt;=20,MAX(800000,400000*C457),8000000+700000*(C457-20))+IF(E457=1,1000000,0))</f>
        <v/>
      </c>
      <c r="G457" s="21">
        <f>IF(AND(D457=3,C457&lt;=5),MAX(0,B457-F457),IF(AND(D457=2,C457&lt;=5,MAX(0,B457-F457)&gt;3000000),1500000+MAX(0,B457-F457)-3000000,MAX(0,B457-F457)/2))</f>
        <v/>
      </c>
      <c r="H457" s="21">
        <f>ROUNDDOWN(G457,-3)</f>
        <v/>
      </c>
      <c r="I457" s="21">
        <f>IF(H457&lt;=0,0,ROUNDDOWN(ROUND((H457*LOOKUP(H457,{0,1950001,3300001,6950001,9000001,18000001,40000001},{0.05,0.1,0.2,0.23,0.33,0.4,0.45})-LOOKUP(H457,{0,1950001,3300001,6950001,9000001,18000001,40000001},{0,97500,427500,636000,1536000,2796000,4796000}))*1.021,3),0))</f>
        <v/>
      </c>
      <c r="J457" s="21">
        <f>ROUNDDOWN(ROUND(H457*0.06,2),-2)</f>
        <v/>
      </c>
      <c r="K457" s="21">
        <f>ROUNDDOWN(ROUND(H457*0.04,2),-2)</f>
        <v/>
      </c>
      <c r="L457" s="21">
        <f>I457+J457+K457</f>
        <v/>
      </c>
      <c r="M457" s="21">
        <f>B457-L457</f>
        <v/>
      </c>
      <c r="N457" s="21">
        <f>ROUNDDOWN(ROUND(B457*0.2042,2),0)</f>
        <v/>
      </c>
    </row>
    <row r="458">
      <c r="A458" t="inlineStr">
        <is>
          <t>1日の差 N</t>
        </is>
      </c>
      <c r="B458" s="21">
        <f>'4_1日の差'!$A$14</f>
        <v/>
      </c>
      <c r="C458" s="22" t="n">
        <v>37</v>
      </c>
      <c r="D458" s="22" t="n">
        <v>1</v>
      </c>
      <c r="E458" s="22" t="n">
        <v>0</v>
      </c>
      <c r="F458" s="21">
        <f>(IF(C458&lt;=20,MAX(800000,400000*C458),8000000+700000*(C458-20))+IF(E458=1,1000000,0))</f>
        <v/>
      </c>
      <c r="G458" s="21">
        <f>IF(AND(D458=3,C458&lt;=5),MAX(0,B458-F458),IF(AND(D458=2,C458&lt;=5,MAX(0,B458-F458)&gt;3000000),1500000+MAX(0,B458-F458)-3000000,MAX(0,B458-F458)/2))</f>
        <v/>
      </c>
      <c r="H458" s="21">
        <f>ROUNDDOWN(G458,-3)</f>
        <v/>
      </c>
      <c r="I458" s="21">
        <f>IF(H458&lt;=0,0,ROUNDDOWN(ROUND((H458*LOOKUP(H458,{0,1950001,3300001,6950001,9000001,18000001,40000001},{0.05,0.1,0.2,0.23,0.33,0.4,0.45})-LOOKUP(H458,{0,1950001,3300001,6950001,9000001,18000001,40000001},{0,97500,427500,636000,1536000,2796000,4796000}))*1.021,3),0))</f>
        <v/>
      </c>
      <c r="J458" s="21">
        <f>ROUNDDOWN(ROUND(H458*0.06,2),-2)</f>
        <v/>
      </c>
      <c r="K458" s="21">
        <f>ROUNDDOWN(ROUND(H458*0.04,2),-2)</f>
        <v/>
      </c>
      <c r="L458" s="21">
        <f>I458+J458+K458</f>
        <v/>
      </c>
      <c r="M458" s="21">
        <f>B458-L458</f>
        <v/>
      </c>
      <c r="N458" s="21">
        <f>ROUNDDOWN(ROUND(B458*0.2042,2),0)</f>
        <v/>
      </c>
    </row>
    <row r="459">
      <c r="A459" t="inlineStr">
        <is>
          <t>1日の差 N+1</t>
        </is>
      </c>
      <c r="B459" s="21">
        <f>'4_1日の差'!$A$14</f>
        <v/>
      </c>
      <c r="C459" s="22" t="n">
        <v>38</v>
      </c>
      <c r="D459" s="22" t="n">
        <v>1</v>
      </c>
      <c r="E459" s="22" t="n">
        <v>0</v>
      </c>
      <c r="F459" s="21">
        <f>(IF(C459&lt;=20,MAX(800000,400000*C459),8000000+700000*(C459-20))+IF(E459=1,1000000,0))</f>
        <v/>
      </c>
      <c r="G459" s="21">
        <f>IF(AND(D459=3,C459&lt;=5),MAX(0,B459-F459),IF(AND(D459=2,C459&lt;=5,MAX(0,B459-F459)&gt;3000000),1500000+MAX(0,B459-F459)-3000000,MAX(0,B459-F459)/2))</f>
        <v/>
      </c>
      <c r="H459" s="21">
        <f>ROUNDDOWN(G459,-3)</f>
        <v/>
      </c>
      <c r="I459" s="21">
        <f>IF(H459&lt;=0,0,ROUNDDOWN(ROUND((H459*LOOKUP(H459,{0,1950001,3300001,6950001,9000001,18000001,40000001},{0.05,0.1,0.2,0.23,0.33,0.4,0.45})-LOOKUP(H459,{0,1950001,3300001,6950001,9000001,18000001,40000001},{0,97500,427500,636000,1536000,2796000,4796000}))*1.021,3),0))</f>
        <v/>
      </c>
      <c r="J459" s="21">
        <f>ROUNDDOWN(ROUND(H459*0.06,2),-2)</f>
        <v/>
      </c>
      <c r="K459" s="21">
        <f>ROUNDDOWN(ROUND(H459*0.04,2),-2)</f>
        <v/>
      </c>
      <c r="L459" s="21">
        <f>I459+J459+K459</f>
        <v/>
      </c>
      <c r="M459" s="21">
        <f>B459-L459</f>
        <v/>
      </c>
      <c r="N459" s="21">
        <f>ROUNDDOWN(ROUND(B459*0.2042,2),0)</f>
        <v/>
      </c>
    </row>
    <row r="460">
      <c r="A460" t="inlineStr">
        <is>
          <t>1日の差 N</t>
        </is>
      </c>
      <c r="B460" s="21">
        <f>'4_1日の差'!$A$15</f>
        <v/>
      </c>
      <c r="C460" s="22" t="n">
        <v>5</v>
      </c>
      <c r="D460" s="22" t="n">
        <v>2</v>
      </c>
      <c r="E460" s="22" t="n">
        <v>0</v>
      </c>
      <c r="F460" s="21">
        <f>(IF(C460&lt;=20,MAX(800000,400000*C460),8000000+700000*(C460-20))+IF(E460=1,1000000,0))</f>
        <v/>
      </c>
      <c r="G460" s="21">
        <f>IF(AND(D460=3,C460&lt;=5),MAX(0,B460-F460),IF(AND(D460=2,C460&lt;=5,MAX(0,B460-F460)&gt;3000000),1500000+MAX(0,B460-F460)-3000000,MAX(0,B460-F460)/2))</f>
        <v/>
      </c>
      <c r="H460" s="21">
        <f>ROUNDDOWN(G460,-3)</f>
        <v/>
      </c>
      <c r="I460" s="21">
        <f>IF(H460&lt;=0,0,ROUNDDOWN(ROUND((H460*LOOKUP(H460,{0,1950001,3300001,6950001,9000001,18000001,40000001},{0.05,0.1,0.2,0.23,0.33,0.4,0.45})-LOOKUP(H460,{0,1950001,3300001,6950001,9000001,18000001,40000001},{0,97500,427500,636000,1536000,2796000,4796000}))*1.021,3),0))</f>
        <v/>
      </c>
      <c r="J460" s="21">
        <f>ROUNDDOWN(ROUND(H460*0.06,2),-2)</f>
        <v/>
      </c>
      <c r="K460" s="21">
        <f>ROUNDDOWN(ROUND(H460*0.04,2),-2)</f>
        <v/>
      </c>
      <c r="L460" s="21">
        <f>I460+J460+K460</f>
        <v/>
      </c>
      <c r="M460" s="21">
        <f>B460-L460</f>
        <v/>
      </c>
      <c r="N460" s="21">
        <f>ROUNDDOWN(ROUND(B460*0.2042,2),0)</f>
        <v/>
      </c>
    </row>
    <row r="461">
      <c r="A461" t="inlineStr">
        <is>
          <t>1日の差 N+1</t>
        </is>
      </c>
      <c r="B461" s="21">
        <f>'4_1日の差'!$A$15</f>
        <v/>
      </c>
      <c r="C461" s="22" t="n">
        <v>6</v>
      </c>
      <c r="D461" s="22" t="n">
        <v>1</v>
      </c>
      <c r="E461" s="22" t="n">
        <v>0</v>
      </c>
      <c r="F461" s="21">
        <f>(IF(C461&lt;=20,MAX(800000,400000*C461),8000000+700000*(C461-20))+IF(E461=1,1000000,0))</f>
        <v/>
      </c>
      <c r="G461" s="21">
        <f>IF(AND(D461=3,C461&lt;=5),MAX(0,B461-F461),IF(AND(D461=2,C461&lt;=5,MAX(0,B461-F461)&gt;3000000),1500000+MAX(0,B461-F461)-3000000,MAX(0,B461-F461)/2))</f>
        <v/>
      </c>
      <c r="H461" s="21">
        <f>ROUNDDOWN(G461,-3)</f>
        <v/>
      </c>
      <c r="I461" s="21">
        <f>IF(H461&lt;=0,0,ROUNDDOWN(ROUND((H461*LOOKUP(H461,{0,1950001,3300001,6950001,9000001,18000001,40000001},{0.05,0.1,0.2,0.23,0.33,0.4,0.45})-LOOKUP(H461,{0,1950001,3300001,6950001,9000001,18000001,40000001},{0,97500,427500,636000,1536000,2796000,4796000}))*1.021,3),0))</f>
        <v/>
      </c>
      <c r="J461" s="21">
        <f>ROUNDDOWN(ROUND(H461*0.06,2),-2)</f>
        <v/>
      </c>
      <c r="K461" s="21">
        <f>ROUNDDOWN(ROUND(H461*0.04,2),-2)</f>
        <v/>
      </c>
      <c r="L461" s="21">
        <f>I461+J461+K461</f>
        <v/>
      </c>
      <c r="M461" s="21">
        <f>B461-L461</f>
        <v/>
      </c>
      <c r="N461" s="21">
        <f>ROUNDDOWN(ROUND(B461*0.2042,2),0)</f>
        <v/>
      </c>
    </row>
    <row r="462">
      <c r="A462" t="inlineStr">
        <is>
          <t>1日の差 N</t>
        </is>
      </c>
      <c r="B462" s="21">
        <f>'4_1日の差'!$A$15</f>
        <v/>
      </c>
      <c r="C462" s="22" t="n">
        <v>10</v>
      </c>
      <c r="D462" s="22" t="n">
        <v>1</v>
      </c>
      <c r="E462" s="22" t="n">
        <v>0</v>
      </c>
      <c r="F462" s="21">
        <f>(IF(C462&lt;=20,MAX(800000,400000*C462),8000000+700000*(C462-20))+IF(E462=1,1000000,0))</f>
        <v/>
      </c>
      <c r="G462" s="21">
        <f>IF(AND(D462=3,C462&lt;=5),MAX(0,B462-F462),IF(AND(D462=2,C462&lt;=5,MAX(0,B462-F462)&gt;3000000),1500000+MAX(0,B462-F462)-3000000,MAX(0,B462-F462)/2))</f>
        <v/>
      </c>
      <c r="H462" s="21">
        <f>ROUNDDOWN(G462,-3)</f>
        <v/>
      </c>
      <c r="I462" s="21">
        <f>IF(H462&lt;=0,0,ROUNDDOWN(ROUND((H462*LOOKUP(H462,{0,1950001,3300001,6950001,9000001,18000001,40000001},{0.05,0.1,0.2,0.23,0.33,0.4,0.45})-LOOKUP(H462,{0,1950001,3300001,6950001,9000001,18000001,40000001},{0,97500,427500,636000,1536000,2796000,4796000}))*1.021,3),0))</f>
        <v/>
      </c>
      <c r="J462" s="21">
        <f>ROUNDDOWN(ROUND(H462*0.06,2),-2)</f>
        <v/>
      </c>
      <c r="K462" s="21">
        <f>ROUNDDOWN(ROUND(H462*0.04,2),-2)</f>
        <v/>
      </c>
      <c r="L462" s="21">
        <f>I462+J462+K462</f>
        <v/>
      </c>
      <c r="M462" s="21">
        <f>B462-L462</f>
        <v/>
      </c>
      <c r="N462" s="21">
        <f>ROUNDDOWN(ROUND(B462*0.2042,2),0)</f>
        <v/>
      </c>
    </row>
    <row r="463">
      <c r="A463" t="inlineStr">
        <is>
          <t>1日の差 N+1</t>
        </is>
      </c>
      <c r="B463" s="21">
        <f>'4_1日の差'!$A$15</f>
        <v/>
      </c>
      <c r="C463" s="22" t="n">
        <v>11</v>
      </c>
      <c r="D463" s="22" t="n">
        <v>1</v>
      </c>
      <c r="E463" s="22" t="n">
        <v>0</v>
      </c>
      <c r="F463" s="21">
        <f>(IF(C463&lt;=20,MAX(800000,400000*C463),8000000+700000*(C463-20))+IF(E463=1,1000000,0))</f>
        <v/>
      </c>
      <c r="G463" s="21">
        <f>IF(AND(D463=3,C463&lt;=5),MAX(0,B463-F463),IF(AND(D463=2,C463&lt;=5,MAX(0,B463-F463)&gt;3000000),1500000+MAX(0,B463-F463)-3000000,MAX(0,B463-F463)/2))</f>
        <v/>
      </c>
      <c r="H463" s="21">
        <f>ROUNDDOWN(G463,-3)</f>
        <v/>
      </c>
      <c r="I463" s="21">
        <f>IF(H463&lt;=0,0,ROUNDDOWN(ROUND((H463*LOOKUP(H463,{0,1950001,3300001,6950001,9000001,18000001,40000001},{0.05,0.1,0.2,0.23,0.33,0.4,0.45})-LOOKUP(H463,{0,1950001,3300001,6950001,9000001,18000001,40000001},{0,97500,427500,636000,1536000,2796000,4796000}))*1.021,3),0))</f>
        <v/>
      </c>
      <c r="J463" s="21">
        <f>ROUNDDOWN(ROUND(H463*0.06,2),-2)</f>
        <v/>
      </c>
      <c r="K463" s="21">
        <f>ROUNDDOWN(ROUND(H463*0.04,2),-2)</f>
        <v/>
      </c>
      <c r="L463" s="21">
        <f>I463+J463+K463</f>
        <v/>
      </c>
      <c r="M463" s="21">
        <f>B463-L463</f>
        <v/>
      </c>
      <c r="N463" s="21">
        <f>ROUNDDOWN(ROUND(B463*0.2042,2),0)</f>
        <v/>
      </c>
    </row>
    <row r="464">
      <c r="A464" t="inlineStr">
        <is>
          <t>1日の差 N</t>
        </is>
      </c>
      <c r="B464" s="21">
        <f>'4_1日の差'!$A$15</f>
        <v/>
      </c>
      <c r="C464" s="22" t="n">
        <v>15</v>
      </c>
      <c r="D464" s="22" t="n">
        <v>1</v>
      </c>
      <c r="E464" s="22" t="n">
        <v>0</v>
      </c>
      <c r="F464" s="21">
        <f>(IF(C464&lt;=20,MAX(800000,400000*C464),8000000+700000*(C464-20))+IF(E464=1,1000000,0))</f>
        <v/>
      </c>
      <c r="G464" s="21">
        <f>IF(AND(D464=3,C464&lt;=5),MAX(0,B464-F464),IF(AND(D464=2,C464&lt;=5,MAX(0,B464-F464)&gt;3000000),1500000+MAX(0,B464-F464)-3000000,MAX(0,B464-F464)/2))</f>
        <v/>
      </c>
      <c r="H464" s="21">
        <f>ROUNDDOWN(G464,-3)</f>
        <v/>
      </c>
      <c r="I464" s="21">
        <f>IF(H464&lt;=0,0,ROUNDDOWN(ROUND((H464*LOOKUP(H464,{0,1950001,3300001,6950001,9000001,18000001,40000001},{0.05,0.1,0.2,0.23,0.33,0.4,0.45})-LOOKUP(H464,{0,1950001,3300001,6950001,9000001,18000001,40000001},{0,97500,427500,636000,1536000,2796000,4796000}))*1.021,3),0))</f>
        <v/>
      </c>
      <c r="J464" s="21">
        <f>ROUNDDOWN(ROUND(H464*0.06,2),-2)</f>
        <v/>
      </c>
      <c r="K464" s="21">
        <f>ROUNDDOWN(ROUND(H464*0.04,2),-2)</f>
        <v/>
      </c>
      <c r="L464" s="21">
        <f>I464+J464+K464</f>
        <v/>
      </c>
      <c r="M464" s="21">
        <f>B464-L464</f>
        <v/>
      </c>
      <c r="N464" s="21">
        <f>ROUNDDOWN(ROUND(B464*0.2042,2),0)</f>
        <v/>
      </c>
    </row>
    <row r="465">
      <c r="A465" t="inlineStr">
        <is>
          <t>1日の差 N+1</t>
        </is>
      </c>
      <c r="B465" s="21">
        <f>'4_1日の差'!$A$15</f>
        <v/>
      </c>
      <c r="C465" s="22" t="n">
        <v>16</v>
      </c>
      <c r="D465" s="22" t="n">
        <v>1</v>
      </c>
      <c r="E465" s="22" t="n">
        <v>0</v>
      </c>
      <c r="F465" s="21">
        <f>(IF(C465&lt;=20,MAX(800000,400000*C465),8000000+700000*(C465-20))+IF(E465=1,1000000,0))</f>
        <v/>
      </c>
      <c r="G465" s="21">
        <f>IF(AND(D465=3,C465&lt;=5),MAX(0,B465-F465),IF(AND(D465=2,C465&lt;=5,MAX(0,B465-F465)&gt;3000000),1500000+MAX(0,B465-F465)-3000000,MAX(0,B465-F465)/2))</f>
        <v/>
      </c>
      <c r="H465" s="21">
        <f>ROUNDDOWN(G465,-3)</f>
        <v/>
      </c>
      <c r="I465" s="21">
        <f>IF(H465&lt;=0,0,ROUNDDOWN(ROUND((H465*LOOKUP(H465,{0,1950001,3300001,6950001,9000001,18000001,40000001},{0.05,0.1,0.2,0.23,0.33,0.4,0.45})-LOOKUP(H465,{0,1950001,3300001,6950001,9000001,18000001,40000001},{0,97500,427500,636000,1536000,2796000,4796000}))*1.021,3),0))</f>
        <v/>
      </c>
      <c r="J465" s="21">
        <f>ROUNDDOWN(ROUND(H465*0.06,2),-2)</f>
        <v/>
      </c>
      <c r="K465" s="21">
        <f>ROUNDDOWN(ROUND(H465*0.04,2),-2)</f>
        <v/>
      </c>
      <c r="L465" s="21">
        <f>I465+J465+K465</f>
        <v/>
      </c>
      <c r="M465" s="21">
        <f>B465-L465</f>
        <v/>
      </c>
      <c r="N465" s="21">
        <f>ROUNDDOWN(ROUND(B465*0.2042,2),0)</f>
        <v/>
      </c>
    </row>
    <row r="466">
      <c r="A466" t="inlineStr">
        <is>
          <t>1日の差 N</t>
        </is>
      </c>
      <c r="B466" s="21">
        <f>'4_1日の差'!$A$15</f>
        <v/>
      </c>
      <c r="C466" s="22" t="n">
        <v>19</v>
      </c>
      <c r="D466" s="22" t="n">
        <v>1</v>
      </c>
      <c r="E466" s="22" t="n">
        <v>0</v>
      </c>
      <c r="F466" s="21">
        <f>(IF(C466&lt;=20,MAX(800000,400000*C466),8000000+700000*(C466-20))+IF(E466=1,1000000,0))</f>
        <v/>
      </c>
      <c r="G466" s="21">
        <f>IF(AND(D466=3,C466&lt;=5),MAX(0,B466-F466),IF(AND(D466=2,C466&lt;=5,MAX(0,B466-F466)&gt;3000000),1500000+MAX(0,B466-F466)-3000000,MAX(0,B466-F466)/2))</f>
        <v/>
      </c>
      <c r="H466" s="21">
        <f>ROUNDDOWN(G466,-3)</f>
        <v/>
      </c>
      <c r="I466" s="21">
        <f>IF(H466&lt;=0,0,ROUNDDOWN(ROUND((H466*LOOKUP(H466,{0,1950001,3300001,6950001,9000001,18000001,40000001},{0.05,0.1,0.2,0.23,0.33,0.4,0.45})-LOOKUP(H466,{0,1950001,3300001,6950001,9000001,18000001,40000001},{0,97500,427500,636000,1536000,2796000,4796000}))*1.021,3),0))</f>
        <v/>
      </c>
      <c r="J466" s="21">
        <f>ROUNDDOWN(ROUND(H466*0.06,2),-2)</f>
        <v/>
      </c>
      <c r="K466" s="21">
        <f>ROUNDDOWN(ROUND(H466*0.04,2),-2)</f>
        <v/>
      </c>
      <c r="L466" s="21">
        <f>I466+J466+K466</f>
        <v/>
      </c>
      <c r="M466" s="21">
        <f>B466-L466</f>
        <v/>
      </c>
      <c r="N466" s="21">
        <f>ROUNDDOWN(ROUND(B466*0.2042,2),0)</f>
        <v/>
      </c>
    </row>
    <row r="467">
      <c r="A467" t="inlineStr">
        <is>
          <t>1日の差 N+1</t>
        </is>
      </c>
      <c r="B467" s="21">
        <f>'4_1日の差'!$A$15</f>
        <v/>
      </c>
      <c r="C467" s="22" t="n">
        <v>20</v>
      </c>
      <c r="D467" s="22" t="n">
        <v>1</v>
      </c>
      <c r="E467" s="22" t="n">
        <v>0</v>
      </c>
      <c r="F467" s="21">
        <f>(IF(C467&lt;=20,MAX(800000,400000*C467),8000000+700000*(C467-20))+IF(E467=1,1000000,0))</f>
        <v/>
      </c>
      <c r="G467" s="21">
        <f>IF(AND(D467=3,C467&lt;=5),MAX(0,B467-F467),IF(AND(D467=2,C467&lt;=5,MAX(0,B467-F467)&gt;3000000),1500000+MAX(0,B467-F467)-3000000,MAX(0,B467-F467)/2))</f>
        <v/>
      </c>
      <c r="H467" s="21">
        <f>ROUNDDOWN(G467,-3)</f>
        <v/>
      </c>
      <c r="I467" s="21">
        <f>IF(H467&lt;=0,0,ROUNDDOWN(ROUND((H467*LOOKUP(H467,{0,1950001,3300001,6950001,9000001,18000001,40000001},{0.05,0.1,0.2,0.23,0.33,0.4,0.45})-LOOKUP(H467,{0,1950001,3300001,6950001,9000001,18000001,40000001},{0,97500,427500,636000,1536000,2796000,4796000}))*1.021,3),0))</f>
        <v/>
      </c>
      <c r="J467" s="21">
        <f>ROUNDDOWN(ROUND(H467*0.06,2),-2)</f>
        <v/>
      </c>
      <c r="K467" s="21">
        <f>ROUNDDOWN(ROUND(H467*0.04,2),-2)</f>
        <v/>
      </c>
      <c r="L467" s="21">
        <f>I467+J467+K467</f>
        <v/>
      </c>
      <c r="M467" s="21">
        <f>B467-L467</f>
        <v/>
      </c>
      <c r="N467" s="21">
        <f>ROUNDDOWN(ROUND(B467*0.2042,2),0)</f>
        <v/>
      </c>
    </row>
    <row r="468">
      <c r="A468" t="inlineStr">
        <is>
          <t>1日の差 N</t>
        </is>
      </c>
      <c r="B468" s="21">
        <f>'4_1日の差'!$A$15</f>
        <v/>
      </c>
      <c r="C468" s="22" t="n">
        <v>20</v>
      </c>
      <c r="D468" s="22" t="n">
        <v>1</v>
      </c>
      <c r="E468" s="22" t="n">
        <v>0</v>
      </c>
      <c r="F468" s="21">
        <f>(IF(C468&lt;=20,MAX(800000,400000*C468),8000000+700000*(C468-20))+IF(E468=1,1000000,0))</f>
        <v/>
      </c>
      <c r="G468" s="21">
        <f>IF(AND(D468=3,C468&lt;=5),MAX(0,B468-F468),IF(AND(D468=2,C468&lt;=5,MAX(0,B468-F468)&gt;3000000),1500000+MAX(0,B468-F468)-3000000,MAX(0,B468-F468)/2))</f>
        <v/>
      </c>
      <c r="H468" s="21">
        <f>ROUNDDOWN(G468,-3)</f>
        <v/>
      </c>
      <c r="I468" s="21">
        <f>IF(H468&lt;=0,0,ROUNDDOWN(ROUND((H468*LOOKUP(H468,{0,1950001,3300001,6950001,9000001,18000001,40000001},{0.05,0.1,0.2,0.23,0.33,0.4,0.45})-LOOKUP(H468,{0,1950001,3300001,6950001,9000001,18000001,40000001},{0,97500,427500,636000,1536000,2796000,4796000}))*1.021,3),0))</f>
        <v/>
      </c>
      <c r="J468" s="21">
        <f>ROUNDDOWN(ROUND(H468*0.06,2),-2)</f>
        <v/>
      </c>
      <c r="K468" s="21">
        <f>ROUNDDOWN(ROUND(H468*0.04,2),-2)</f>
        <v/>
      </c>
      <c r="L468" s="21">
        <f>I468+J468+K468</f>
        <v/>
      </c>
      <c r="M468" s="21">
        <f>B468-L468</f>
        <v/>
      </c>
      <c r="N468" s="21">
        <f>ROUNDDOWN(ROUND(B468*0.2042,2),0)</f>
        <v/>
      </c>
    </row>
    <row r="469">
      <c r="A469" t="inlineStr">
        <is>
          <t>1日の差 N+1</t>
        </is>
      </c>
      <c r="B469" s="21">
        <f>'4_1日の差'!$A$15</f>
        <v/>
      </c>
      <c r="C469" s="22" t="n">
        <v>21</v>
      </c>
      <c r="D469" s="22" t="n">
        <v>1</v>
      </c>
      <c r="E469" s="22" t="n">
        <v>0</v>
      </c>
      <c r="F469" s="21">
        <f>(IF(C469&lt;=20,MAX(800000,400000*C469),8000000+700000*(C469-20))+IF(E469=1,1000000,0))</f>
        <v/>
      </c>
      <c r="G469" s="21">
        <f>IF(AND(D469=3,C469&lt;=5),MAX(0,B469-F469),IF(AND(D469=2,C469&lt;=5,MAX(0,B469-F469)&gt;3000000),1500000+MAX(0,B469-F469)-3000000,MAX(0,B469-F469)/2))</f>
        <v/>
      </c>
      <c r="H469" s="21">
        <f>ROUNDDOWN(G469,-3)</f>
        <v/>
      </c>
      <c r="I469" s="21">
        <f>IF(H469&lt;=0,0,ROUNDDOWN(ROUND((H469*LOOKUP(H469,{0,1950001,3300001,6950001,9000001,18000001,40000001},{0.05,0.1,0.2,0.23,0.33,0.4,0.45})-LOOKUP(H469,{0,1950001,3300001,6950001,9000001,18000001,40000001},{0,97500,427500,636000,1536000,2796000,4796000}))*1.021,3),0))</f>
        <v/>
      </c>
      <c r="J469" s="21">
        <f>ROUNDDOWN(ROUND(H469*0.06,2),-2)</f>
        <v/>
      </c>
      <c r="K469" s="21">
        <f>ROUNDDOWN(ROUND(H469*0.04,2),-2)</f>
        <v/>
      </c>
      <c r="L469" s="21">
        <f>I469+J469+K469</f>
        <v/>
      </c>
      <c r="M469" s="21">
        <f>B469-L469</f>
        <v/>
      </c>
      <c r="N469" s="21">
        <f>ROUNDDOWN(ROUND(B469*0.2042,2),0)</f>
        <v/>
      </c>
    </row>
    <row r="470">
      <c r="A470" t="inlineStr">
        <is>
          <t>1日の差 N</t>
        </is>
      </c>
      <c r="B470" s="21">
        <f>'4_1日の差'!$A$15</f>
        <v/>
      </c>
      <c r="C470" s="22" t="n">
        <v>25</v>
      </c>
      <c r="D470" s="22" t="n">
        <v>1</v>
      </c>
      <c r="E470" s="22" t="n">
        <v>0</v>
      </c>
      <c r="F470" s="21">
        <f>(IF(C470&lt;=20,MAX(800000,400000*C470),8000000+700000*(C470-20))+IF(E470=1,1000000,0))</f>
        <v/>
      </c>
      <c r="G470" s="21">
        <f>IF(AND(D470=3,C470&lt;=5),MAX(0,B470-F470),IF(AND(D470=2,C470&lt;=5,MAX(0,B470-F470)&gt;3000000),1500000+MAX(0,B470-F470)-3000000,MAX(0,B470-F470)/2))</f>
        <v/>
      </c>
      <c r="H470" s="21">
        <f>ROUNDDOWN(G470,-3)</f>
        <v/>
      </c>
      <c r="I470" s="21">
        <f>IF(H470&lt;=0,0,ROUNDDOWN(ROUND((H470*LOOKUP(H470,{0,1950001,3300001,6950001,9000001,18000001,40000001},{0.05,0.1,0.2,0.23,0.33,0.4,0.45})-LOOKUP(H470,{0,1950001,3300001,6950001,9000001,18000001,40000001},{0,97500,427500,636000,1536000,2796000,4796000}))*1.021,3),0))</f>
        <v/>
      </c>
      <c r="J470" s="21">
        <f>ROUNDDOWN(ROUND(H470*0.06,2),-2)</f>
        <v/>
      </c>
      <c r="K470" s="21">
        <f>ROUNDDOWN(ROUND(H470*0.04,2),-2)</f>
        <v/>
      </c>
      <c r="L470" s="21">
        <f>I470+J470+K470</f>
        <v/>
      </c>
      <c r="M470" s="21">
        <f>B470-L470</f>
        <v/>
      </c>
      <c r="N470" s="21">
        <f>ROUNDDOWN(ROUND(B470*0.2042,2),0)</f>
        <v/>
      </c>
    </row>
    <row r="471">
      <c r="A471" t="inlineStr">
        <is>
          <t>1日の差 N+1</t>
        </is>
      </c>
      <c r="B471" s="21">
        <f>'4_1日の差'!$A$15</f>
        <v/>
      </c>
      <c r="C471" s="22" t="n">
        <v>26</v>
      </c>
      <c r="D471" s="22" t="n">
        <v>1</v>
      </c>
      <c r="E471" s="22" t="n">
        <v>0</v>
      </c>
      <c r="F471" s="21">
        <f>(IF(C471&lt;=20,MAX(800000,400000*C471),8000000+700000*(C471-20))+IF(E471=1,1000000,0))</f>
        <v/>
      </c>
      <c r="G471" s="21">
        <f>IF(AND(D471=3,C471&lt;=5),MAX(0,B471-F471),IF(AND(D471=2,C471&lt;=5,MAX(0,B471-F471)&gt;3000000),1500000+MAX(0,B471-F471)-3000000,MAX(0,B471-F471)/2))</f>
        <v/>
      </c>
      <c r="H471" s="21">
        <f>ROUNDDOWN(G471,-3)</f>
        <v/>
      </c>
      <c r="I471" s="21">
        <f>IF(H471&lt;=0,0,ROUNDDOWN(ROUND((H471*LOOKUP(H471,{0,1950001,3300001,6950001,9000001,18000001,40000001},{0.05,0.1,0.2,0.23,0.33,0.4,0.45})-LOOKUP(H471,{0,1950001,3300001,6950001,9000001,18000001,40000001},{0,97500,427500,636000,1536000,2796000,4796000}))*1.021,3),0))</f>
        <v/>
      </c>
      <c r="J471" s="21">
        <f>ROUNDDOWN(ROUND(H471*0.06,2),-2)</f>
        <v/>
      </c>
      <c r="K471" s="21">
        <f>ROUNDDOWN(ROUND(H471*0.04,2),-2)</f>
        <v/>
      </c>
      <c r="L471" s="21">
        <f>I471+J471+K471</f>
        <v/>
      </c>
      <c r="M471" s="21">
        <f>B471-L471</f>
        <v/>
      </c>
      <c r="N471" s="21">
        <f>ROUNDDOWN(ROUND(B471*0.2042,2),0)</f>
        <v/>
      </c>
    </row>
    <row r="472">
      <c r="A472" t="inlineStr">
        <is>
          <t>1日の差 N</t>
        </is>
      </c>
      <c r="B472" s="21">
        <f>'4_1日の差'!$A$15</f>
        <v/>
      </c>
      <c r="C472" s="22" t="n">
        <v>30</v>
      </c>
      <c r="D472" s="22" t="n">
        <v>1</v>
      </c>
      <c r="E472" s="22" t="n">
        <v>0</v>
      </c>
      <c r="F472" s="21">
        <f>(IF(C472&lt;=20,MAX(800000,400000*C472),8000000+700000*(C472-20))+IF(E472=1,1000000,0))</f>
        <v/>
      </c>
      <c r="G472" s="21">
        <f>IF(AND(D472=3,C472&lt;=5),MAX(0,B472-F472),IF(AND(D472=2,C472&lt;=5,MAX(0,B472-F472)&gt;3000000),1500000+MAX(0,B472-F472)-3000000,MAX(0,B472-F472)/2))</f>
        <v/>
      </c>
      <c r="H472" s="21">
        <f>ROUNDDOWN(G472,-3)</f>
        <v/>
      </c>
      <c r="I472" s="21">
        <f>IF(H472&lt;=0,0,ROUNDDOWN(ROUND((H472*LOOKUP(H472,{0,1950001,3300001,6950001,9000001,18000001,40000001},{0.05,0.1,0.2,0.23,0.33,0.4,0.45})-LOOKUP(H472,{0,1950001,3300001,6950001,9000001,18000001,40000001},{0,97500,427500,636000,1536000,2796000,4796000}))*1.021,3),0))</f>
        <v/>
      </c>
      <c r="J472" s="21">
        <f>ROUNDDOWN(ROUND(H472*0.06,2),-2)</f>
        <v/>
      </c>
      <c r="K472" s="21">
        <f>ROUNDDOWN(ROUND(H472*0.04,2),-2)</f>
        <v/>
      </c>
      <c r="L472" s="21">
        <f>I472+J472+K472</f>
        <v/>
      </c>
      <c r="M472" s="21">
        <f>B472-L472</f>
        <v/>
      </c>
      <c r="N472" s="21">
        <f>ROUNDDOWN(ROUND(B472*0.2042,2),0)</f>
        <v/>
      </c>
    </row>
    <row r="473">
      <c r="A473" t="inlineStr">
        <is>
          <t>1日の差 N+1</t>
        </is>
      </c>
      <c r="B473" s="21">
        <f>'4_1日の差'!$A$15</f>
        <v/>
      </c>
      <c r="C473" s="22" t="n">
        <v>31</v>
      </c>
      <c r="D473" s="22" t="n">
        <v>1</v>
      </c>
      <c r="E473" s="22" t="n">
        <v>0</v>
      </c>
      <c r="F473" s="21">
        <f>(IF(C473&lt;=20,MAX(800000,400000*C473),8000000+700000*(C473-20))+IF(E473=1,1000000,0))</f>
        <v/>
      </c>
      <c r="G473" s="21">
        <f>IF(AND(D473=3,C473&lt;=5),MAX(0,B473-F473),IF(AND(D473=2,C473&lt;=5,MAX(0,B473-F473)&gt;3000000),1500000+MAX(0,B473-F473)-3000000,MAX(0,B473-F473)/2))</f>
        <v/>
      </c>
      <c r="H473" s="21">
        <f>ROUNDDOWN(G473,-3)</f>
        <v/>
      </c>
      <c r="I473" s="21">
        <f>IF(H473&lt;=0,0,ROUNDDOWN(ROUND((H473*LOOKUP(H473,{0,1950001,3300001,6950001,9000001,18000001,40000001},{0.05,0.1,0.2,0.23,0.33,0.4,0.45})-LOOKUP(H473,{0,1950001,3300001,6950001,9000001,18000001,40000001},{0,97500,427500,636000,1536000,2796000,4796000}))*1.021,3),0))</f>
        <v/>
      </c>
      <c r="J473" s="21">
        <f>ROUNDDOWN(ROUND(H473*0.06,2),-2)</f>
        <v/>
      </c>
      <c r="K473" s="21">
        <f>ROUNDDOWN(ROUND(H473*0.04,2),-2)</f>
        <v/>
      </c>
      <c r="L473" s="21">
        <f>I473+J473+K473</f>
        <v/>
      </c>
      <c r="M473" s="21">
        <f>B473-L473</f>
        <v/>
      </c>
      <c r="N473" s="21">
        <f>ROUNDDOWN(ROUND(B473*0.2042,2),0)</f>
        <v/>
      </c>
    </row>
    <row r="474">
      <c r="A474" t="inlineStr">
        <is>
          <t>1日の差 N</t>
        </is>
      </c>
      <c r="B474" s="21">
        <f>'4_1日の差'!$A$15</f>
        <v/>
      </c>
      <c r="C474" s="22" t="n">
        <v>35</v>
      </c>
      <c r="D474" s="22" t="n">
        <v>1</v>
      </c>
      <c r="E474" s="22" t="n">
        <v>0</v>
      </c>
      <c r="F474" s="21">
        <f>(IF(C474&lt;=20,MAX(800000,400000*C474),8000000+700000*(C474-20))+IF(E474=1,1000000,0))</f>
        <v/>
      </c>
      <c r="G474" s="21">
        <f>IF(AND(D474=3,C474&lt;=5),MAX(0,B474-F474),IF(AND(D474=2,C474&lt;=5,MAX(0,B474-F474)&gt;3000000),1500000+MAX(0,B474-F474)-3000000,MAX(0,B474-F474)/2))</f>
        <v/>
      </c>
      <c r="H474" s="21">
        <f>ROUNDDOWN(G474,-3)</f>
        <v/>
      </c>
      <c r="I474" s="21">
        <f>IF(H474&lt;=0,0,ROUNDDOWN(ROUND((H474*LOOKUP(H474,{0,1950001,3300001,6950001,9000001,18000001,40000001},{0.05,0.1,0.2,0.23,0.33,0.4,0.45})-LOOKUP(H474,{0,1950001,3300001,6950001,9000001,18000001,40000001},{0,97500,427500,636000,1536000,2796000,4796000}))*1.021,3),0))</f>
        <v/>
      </c>
      <c r="J474" s="21">
        <f>ROUNDDOWN(ROUND(H474*0.06,2),-2)</f>
        <v/>
      </c>
      <c r="K474" s="21">
        <f>ROUNDDOWN(ROUND(H474*0.04,2),-2)</f>
        <v/>
      </c>
      <c r="L474" s="21">
        <f>I474+J474+K474</f>
        <v/>
      </c>
      <c r="M474" s="21">
        <f>B474-L474</f>
        <v/>
      </c>
      <c r="N474" s="21">
        <f>ROUNDDOWN(ROUND(B474*0.2042,2),0)</f>
        <v/>
      </c>
    </row>
    <row r="475">
      <c r="A475" t="inlineStr">
        <is>
          <t>1日の差 N+1</t>
        </is>
      </c>
      <c r="B475" s="21">
        <f>'4_1日の差'!$A$15</f>
        <v/>
      </c>
      <c r="C475" s="22" t="n">
        <v>36</v>
      </c>
      <c r="D475" s="22" t="n">
        <v>1</v>
      </c>
      <c r="E475" s="22" t="n">
        <v>0</v>
      </c>
      <c r="F475" s="21">
        <f>(IF(C475&lt;=20,MAX(800000,400000*C475),8000000+700000*(C475-20))+IF(E475=1,1000000,0))</f>
        <v/>
      </c>
      <c r="G475" s="21">
        <f>IF(AND(D475=3,C475&lt;=5),MAX(0,B475-F475),IF(AND(D475=2,C475&lt;=5,MAX(0,B475-F475)&gt;3000000),1500000+MAX(0,B475-F475)-3000000,MAX(0,B475-F475)/2))</f>
        <v/>
      </c>
      <c r="H475" s="21">
        <f>ROUNDDOWN(G475,-3)</f>
        <v/>
      </c>
      <c r="I475" s="21">
        <f>IF(H475&lt;=0,0,ROUNDDOWN(ROUND((H475*LOOKUP(H475,{0,1950001,3300001,6950001,9000001,18000001,40000001},{0.05,0.1,0.2,0.23,0.33,0.4,0.45})-LOOKUP(H475,{0,1950001,3300001,6950001,9000001,18000001,40000001},{0,97500,427500,636000,1536000,2796000,4796000}))*1.021,3),0))</f>
        <v/>
      </c>
      <c r="J475" s="21">
        <f>ROUNDDOWN(ROUND(H475*0.06,2),-2)</f>
        <v/>
      </c>
      <c r="K475" s="21">
        <f>ROUNDDOWN(ROUND(H475*0.04,2),-2)</f>
        <v/>
      </c>
      <c r="L475" s="21">
        <f>I475+J475+K475</f>
        <v/>
      </c>
      <c r="M475" s="21">
        <f>B475-L475</f>
        <v/>
      </c>
      <c r="N475" s="21">
        <f>ROUNDDOWN(ROUND(B475*0.2042,2),0)</f>
        <v/>
      </c>
    </row>
    <row r="476">
      <c r="A476" t="inlineStr">
        <is>
          <t>1日の差 N</t>
        </is>
      </c>
      <c r="B476" s="21">
        <f>'4_1日の差'!$A$15</f>
        <v/>
      </c>
      <c r="C476" s="22" t="n">
        <v>37</v>
      </c>
      <c r="D476" s="22" t="n">
        <v>1</v>
      </c>
      <c r="E476" s="22" t="n">
        <v>0</v>
      </c>
      <c r="F476" s="21">
        <f>(IF(C476&lt;=20,MAX(800000,400000*C476),8000000+700000*(C476-20))+IF(E476=1,1000000,0))</f>
        <v/>
      </c>
      <c r="G476" s="21">
        <f>IF(AND(D476=3,C476&lt;=5),MAX(0,B476-F476),IF(AND(D476=2,C476&lt;=5,MAX(0,B476-F476)&gt;3000000),1500000+MAX(0,B476-F476)-3000000,MAX(0,B476-F476)/2))</f>
        <v/>
      </c>
      <c r="H476" s="21">
        <f>ROUNDDOWN(G476,-3)</f>
        <v/>
      </c>
      <c r="I476" s="21">
        <f>IF(H476&lt;=0,0,ROUNDDOWN(ROUND((H476*LOOKUP(H476,{0,1950001,3300001,6950001,9000001,18000001,40000001},{0.05,0.1,0.2,0.23,0.33,0.4,0.45})-LOOKUP(H476,{0,1950001,3300001,6950001,9000001,18000001,40000001},{0,97500,427500,636000,1536000,2796000,4796000}))*1.021,3),0))</f>
        <v/>
      </c>
      <c r="J476" s="21">
        <f>ROUNDDOWN(ROUND(H476*0.06,2),-2)</f>
        <v/>
      </c>
      <c r="K476" s="21">
        <f>ROUNDDOWN(ROUND(H476*0.04,2),-2)</f>
        <v/>
      </c>
      <c r="L476" s="21">
        <f>I476+J476+K476</f>
        <v/>
      </c>
      <c r="M476" s="21">
        <f>B476-L476</f>
        <v/>
      </c>
      <c r="N476" s="21">
        <f>ROUNDDOWN(ROUND(B476*0.2042,2),0)</f>
        <v/>
      </c>
    </row>
    <row r="477">
      <c r="A477" t="inlineStr">
        <is>
          <t>1日の差 N+1</t>
        </is>
      </c>
      <c r="B477" s="21">
        <f>'4_1日の差'!$A$15</f>
        <v/>
      </c>
      <c r="C477" s="22" t="n">
        <v>38</v>
      </c>
      <c r="D477" s="22" t="n">
        <v>1</v>
      </c>
      <c r="E477" s="22" t="n">
        <v>0</v>
      </c>
      <c r="F477" s="21">
        <f>(IF(C477&lt;=20,MAX(800000,400000*C477),8000000+700000*(C477-20))+IF(E477=1,1000000,0))</f>
        <v/>
      </c>
      <c r="G477" s="21">
        <f>IF(AND(D477=3,C477&lt;=5),MAX(0,B477-F477),IF(AND(D477=2,C477&lt;=5,MAX(0,B477-F477)&gt;3000000),1500000+MAX(0,B477-F477)-3000000,MAX(0,B477-F477)/2))</f>
        <v/>
      </c>
      <c r="H477" s="21">
        <f>ROUNDDOWN(G477,-3)</f>
        <v/>
      </c>
      <c r="I477" s="21">
        <f>IF(H477&lt;=0,0,ROUNDDOWN(ROUND((H477*LOOKUP(H477,{0,1950001,3300001,6950001,9000001,18000001,40000001},{0.05,0.1,0.2,0.23,0.33,0.4,0.45})-LOOKUP(H477,{0,1950001,3300001,6950001,9000001,18000001,40000001},{0,97500,427500,636000,1536000,2796000,4796000}))*1.021,3),0))</f>
        <v/>
      </c>
      <c r="J477" s="21">
        <f>ROUNDDOWN(ROUND(H477*0.06,2),-2)</f>
        <v/>
      </c>
      <c r="K477" s="21">
        <f>ROUNDDOWN(ROUND(H477*0.04,2),-2)</f>
        <v/>
      </c>
      <c r="L477" s="21">
        <f>I477+J477+K477</f>
        <v/>
      </c>
      <c r="M477" s="21">
        <f>B477-L477</f>
        <v/>
      </c>
      <c r="N477" s="21">
        <f>ROUNDDOWN(ROUND(B477*0.2042,2),0)</f>
        <v/>
      </c>
    </row>
    <row r="478">
      <c r="A478" t="inlineStr">
        <is>
          <t>1日の差 N</t>
        </is>
      </c>
      <c r="B478" s="21">
        <f>'4_1日の差'!$A$16</f>
        <v/>
      </c>
      <c r="C478" s="22" t="n">
        <v>5</v>
      </c>
      <c r="D478" s="22" t="n">
        <v>2</v>
      </c>
      <c r="E478" s="22" t="n">
        <v>0</v>
      </c>
      <c r="F478" s="21">
        <f>(IF(C478&lt;=20,MAX(800000,400000*C478),8000000+700000*(C478-20))+IF(E478=1,1000000,0))</f>
        <v/>
      </c>
      <c r="G478" s="21">
        <f>IF(AND(D478=3,C478&lt;=5),MAX(0,B478-F478),IF(AND(D478=2,C478&lt;=5,MAX(0,B478-F478)&gt;3000000),1500000+MAX(0,B478-F478)-3000000,MAX(0,B478-F478)/2))</f>
        <v/>
      </c>
      <c r="H478" s="21">
        <f>ROUNDDOWN(G478,-3)</f>
        <v/>
      </c>
      <c r="I478" s="21">
        <f>IF(H478&lt;=0,0,ROUNDDOWN(ROUND((H478*LOOKUP(H478,{0,1950001,3300001,6950001,9000001,18000001,40000001},{0.05,0.1,0.2,0.23,0.33,0.4,0.45})-LOOKUP(H478,{0,1950001,3300001,6950001,9000001,18000001,40000001},{0,97500,427500,636000,1536000,2796000,4796000}))*1.021,3),0))</f>
        <v/>
      </c>
      <c r="J478" s="21">
        <f>ROUNDDOWN(ROUND(H478*0.06,2),-2)</f>
        <v/>
      </c>
      <c r="K478" s="21">
        <f>ROUNDDOWN(ROUND(H478*0.04,2),-2)</f>
        <v/>
      </c>
      <c r="L478" s="21">
        <f>I478+J478+K478</f>
        <v/>
      </c>
      <c r="M478" s="21">
        <f>B478-L478</f>
        <v/>
      </c>
      <c r="N478" s="21">
        <f>ROUNDDOWN(ROUND(B478*0.2042,2),0)</f>
        <v/>
      </c>
    </row>
    <row r="479">
      <c r="A479" t="inlineStr">
        <is>
          <t>1日の差 N+1</t>
        </is>
      </c>
      <c r="B479" s="21">
        <f>'4_1日の差'!$A$16</f>
        <v/>
      </c>
      <c r="C479" s="22" t="n">
        <v>6</v>
      </c>
      <c r="D479" s="22" t="n">
        <v>1</v>
      </c>
      <c r="E479" s="22" t="n">
        <v>0</v>
      </c>
      <c r="F479" s="21">
        <f>(IF(C479&lt;=20,MAX(800000,400000*C479),8000000+700000*(C479-20))+IF(E479=1,1000000,0))</f>
        <v/>
      </c>
      <c r="G479" s="21">
        <f>IF(AND(D479=3,C479&lt;=5),MAX(0,B479-F479),IF(AND(D479=2,C479&lt;=5,MAX(0,B479-F479)&gt;3000000),1500000+MAX(0,B479-F479)-3000000,MAX(0,B479-F479)/2))</f>
        <v/>
      </c>
      <c r="H479" s="21">
        <f>ROUNDDOWN(G479,-3)</f>
        <v/>
      </c>
      <c r="I479" s="21">
        <f>IF(H479&lt;=0,0,ROUNDDOWN(ROUND((H479*LOOKUP(H479,{0,1950001,3300001,6950001,9000001,18000001,40000001},{0.05,0.1,0.2,0.23,0.33,0.4,0.45})-LOOKUP(H479,{0,1950001,3300001,6950001,9000001,18000001,40000001},{0,97500,427500,636000,1536000,2796000,4796000}))*1.021,3),0))</f>
        <v/>
      </c>
      <c r="J479" s="21">
        <f>ROUNDDOWN(ROUND(H479*0.06,2),-2)</f>
        <v/>
      </c>
      <c r="K479" s="21">
        <f>ROUNDDOWN(ROUND(H479*0.04,2),-2)</f>
        <v/>
      </c>
      <c r="L479" s="21">
        <f>I479+J479+K479</f>
        <v/>
      </c>
      <c r="M479" s="21">
        <f>B479-L479</f>
        <v/>
      </c>
      <c r="N479" s="21">
        <f>ROUNDDOWN(ROUND(B479*0.2042,2),0)</f>
        <v/>
      </c>
    </row>
    <row r="480">
      <c r="A480" t="inlineStr">
        <is>
          <t>1日の差 N</t>
        </is>
      </c>
      <c r="B480" s="21">
        <f>'4_1日の差'!$A$16</f>
        <v/>
      </c>
      <c r="C480" s="22" t="n">
        <v>10</v>
      </c>
      <c r="D480" s="22" t="n">
        <v>1</v>
      </c>
      <c r="E480" s="22" t="n">
        <v>0</v>
      </c>
      <c r="F480" s="21">
        <f>(IF(C480&lt;=20,MAX(800000,400000*C480),8000000+700000*(C480-20))+IF(E480=1,1000000,0))</f>
        <v/>
      </c>
      <c r="G480" s="21">
        <f>IF(AND(D480=3,C480&lt;=5),MAX(0,B480-F480),IF(AND(D480=2,C480&lt;=5,MAX(0,B480-F480)&gt;3000000),1500000+MAX(0,B480-F480)-3000000,MAX(0,B480-F480)/2))</f>
        <v/>
      </c>
      <c r="H480" s="21">
        <f>ROUNDDOWN(G480,-3)</f>
        <v/>
      </c>
      <c r="I480" s="21">
        <f>IF(H480&lt;=0,0,ROUNDDOWN(ROUND((H480*LOOKUP(H480,{0,1950001,3300001,6950001,9000001,18000001,40000001},{0.05,0.1,0.2,0.23,0.33,0.4,0.45})-LOOKUP(H480,{0,1950001,3300001,6950001,9000001,18000001,40000001},{0,97500,427500,636000,1536000,2796000,4796000}))*1.021,3),0))</f>
        <v/>
      </c>
      <c r="J480" s="21">
        <f>ROUNDDOWN(ROUND(H480*0.06,2),-2)</f>
        <v/>
      </c>
      <c r="K480" s="21">
        <f>ROUNDDOWN(ROUND(H480*0.04,2),-2)</f>
        <v/>
      </c>
      <c r="L480" s="21">
        <f>I480+J480+K480</f>
        <v/>
      </c>
      <c r="M480" s="21">
        <f>B480-L480</f>
        <v/>
      </c>
      <c r="N480" s="21">
        <f>ROUNDDOWN(ROUND(B480*0.2042,2),0)</f>
        <v/>
      </c>
    </row>
    <row r="481">
      <c r="A481" t="inlineStr">
        <is>
          <t>1日の差 N+1</t>
        </is>
      </c>
      <c r="B481" s="21">
        <f>'4_1日の差'!$A$16</f>
        <v/>
      </c>
      <c r="C481" s="22" t="n">
        <v>11</v>
      </c>
      <c r="D481" s="22" t="n">
        <v>1</v>
      </c>
      <c r="E481" s="22" t="n">
        <v>0</v>
      </c>
      <c r="F481" s="21">
        <f>(IF(C481&lt;=20,MAX(800000,400000*C481),8000000+700000*(C481-20))+IF(E481=1,1000000,0))</f>
        <v/>
      </c>
      <c r="G481" s="21">
        <f>IF(AND(D481=3,C481&lt;=5),MAX(0,B481-F481),IF(AND(D481=2,C481&lt;=5,MAX(0,B481-F481)&gt;3000000),1500000+MAX(0,B481-F481)-3000000,MAX(0,B481-F481)/2))</f>
        <v/>
      </c>
      <c r="H481" s="21">
        <f>ROUNDDOWN(G481,-3)</f>
        <v/>
      </c>
      <c r="I481" s="21">
        <f>IF(H481&lt;=0,0,ROUNDDOWN(ROUND((H481*LOOKUP(H481,{0,1950001,3300001,6950001,9000001,18000001,40000001},{0.05,0.1,0.2,0.23,0.33,0.4,0.45})-LOOKUP(H481,{0,1950001,3300001,6950001,9000001,18000001,40000001},{0,97500,427500,636000,1536000,2796000,4796000}))*1.021,3),0))</f>
        <v/>
      </c>
      <c r="J481" s="21">
        <f>ROUNDDOWN(ROUND(H481*0.06,2),-2)</f>
        <v/>
      </c>
      <c r="K481" s="21">
        <f>ROUNDDOWN(ROUND(H481*0.04,2),-2)</f>
        <v/>
      </c>
      <c r="L481" s="21">
        <f>I481+J481+K481</f>
        <v/>
      </c>
      <c r="M481" s="21">
        <f>B481-L481</f>
        <v/>
      </c>
      <c r="N481" s="21">
        <f>ROUNDDOWN(ROUND(B481*0.2042,2),0)</f>
        <v/>
      </c>
    </row>
    <row r="482">
      <c r="A482" t="inlineStr">
        <is>
          <t>1日の差 N</t>
        </is>
      </c>
      <c r="B482" s="21">
        <f>'4_1日の差'!$A$16</f>
        <v/>
      </c>
      <c r="C482" s="22" t="n">
        <v>15</v>
      </c>
      <c r="D482" s="22" t="n">
        <v>1</v>
      </c>
      <c r="E482" s="22" t="n">
        <v>0</v>
      </c>
      <c r="F482" s="21">
        <f>(IF(C482&lt;=20,MAX(800000,400000*C482),8000000+700000*(C482-20))+IF(E482=1,1000000,0))</f>
        <v/>
      </c>
      <c r="G482" s="21">
        <f>IF(AND(D482=3,C482&lt;=5),MAX(0,B482-F482),IF(AND(D482=2,C482&lt;=5,MAX(0,B482-F482)&gt;3000000),1500000+MAX(0,B482-F482)-3000000,MAX(0,B482-F482)/2))</f>
        <v/>
      </c>
      <c r="H482" s="21">
        <f>ROUNDDOWN(G482,-3)</f>
        <v/>
      </c>
      <c r="I482" s="21">
        <f>IF(H482&lt;=0,0,ROUNDDOWN(ROUND((H482*LOOKUP(H482,{0,1950001,3300001,6950001,9000001,18000001,40000001},{0.05,0.1,0.2,0.23,0.33,0.4,0.45})-LOOKUP(H482,{0,1950001,3300001,6950001,9000001,18000001,40000001},{0,97500,427500,636000,1536000,2796000,4796000}))*1.021,3),0))</f>
        <v/>
      </c>
      <c r="J482" s="21">
        <f>ROUNDDOWN(ROUND(H482*0.06,2),-2)</f>
        <v/>
      </c>
      <c r="K482" s="21">
        <f>ROUNDDOWN(ROUND(H482*0.04,2),-2)</f>
        <v/>
      </c>
      <c r="L482" s="21">
        <f>I482+J482+K482</f>
        <v/>
      </c>
      <c r="M482" s="21">
        <f>B482-L482</f>
        <v/>
      </c>
      <c r="N482" s="21">
        <f>ROUNDDOWN(ROUND(B482*0.2042,2),0)</f>
        <v/>
      </c>
    </row>
    <row r="483">
      <c r="A483" t="inlineStr">
        <is>
          <t>1日の差 N+1</t>
        </is>
      </c>
      <c r="B483" s="21">
        <f>'4_1日の差'!$A$16</f>
        <v/>
      </c>
      <c r="C483" s="22" t="n">
        <v>16</v>
      </c>
      <c r="D483" s="22" t="n">
        <v>1</v>
      </c>
      <c r="E483" s="22" t="n">
        <v>0</v>
      </c>
      <c r="F483" s="21">
        <f>(IF(C483&lt;=20,MAX(800000,400000*C483),8000000+700000*(C483-20))+IF(E483=1,1000000,0))</f>
        <v/>
      </c>
      <c r="G483" s="21">
        <f>IF(AND(D483=3,C483&lt;=5),MAX(0,B483-F483),IF(AND(D483=2,C483&lt;=5,MAX(0,B483-F483)&gt;3000000),1500000+MAX(0,B483-F483)-3000000,MAX(0,B483-F483)/2))</f>
        <v/>
      </c>
      <c r="H483" s="21">
        <f>ROUNDDOWN(G483,-3)</f>
        <v/>
      </c>
      <c r="I483" s="21">
        <f>IF(H483&lt;=0,0,ROUNDDOWN(ROUND((H483*LOOKUP(H483,{0,1950001,3300001,6950001,9000001,18000001,40000001},{0.05,0.1,0.2,0.23,0.33,0.4,0.45})-LOOKUP(H483,{0,1950001,3300001,6950001,9000001,18000001,40000001},{0,97500,427500,636000,1536000,2796000,4796000}))*1.021,3),0))</f>
        <v/>
      </c>
      <c r="J483" s="21">
        <f>ROUNDDOWN(ROUND(H483*0.06,2),-2)</f>
        <v/>
      </c>
      <c r="K483" s="21">
        <f>ROUNDDOWN(ROUND(H483*0.04,2),-2)</f>
        <v/>
      </c>
      <c r="L483" s="21">
        <f>I483+J483+K483</f>
        <v/>
      </c>
      <c r="M483" s="21">
        <f>B483-L483</f>
        <v/>
      </c>
      <c r="N483" s="21">
        <f>ROUNDDOWN(ROUND(B483*0.2042,2),0)</f>
        <v/>
      </c>
    </row>
    <row r="484">
      <c r="A484" t="inlineStr">
        <is>
          <t>1日の差 N</t>
        </is>
      </c>
      <c r="B484" s="21">
        <f>'4_1日の差'!$A$16</f>
        <v/>
      </c>
      <c r="C484" s="22" t="n">
        <v>19</v>
      </c>
      <c r="D484" s="22" t="n">
        <v>1</v>
      </c>
      <c r="E484" s="22" t="n">
        <v>0</v>
      </c>
      <c r="F484" s="21">
        <f>(IF(C484&lt;=20,MAX(800000,400000*C484),8000000+700000*(C484-20))+IF(E484=1,1000000,0))</f>
        <v/>
      </c>
      <c r="G484" s="21">
        <f>IF(AND(D484=3,C484&lt;=5),MAX(0,B484-F484),IF(AND(D484=2,C484&lt;=5,MAX(0,B484-F484)&gt;3000000),1500000+MAX(0,B484-F484)-3000000,MAX(0,B484-F484)/2))</f>
        <v/>
      </c>
      <c r="H484" s="21">
        <f>ROUNDDOWN(G484,-3)</f>
        <v/>
      </c>
      <c r="I484" s="21">
        <f>IF(H484&lt;=0,0,ROUNDDOWN(ROUND((H484*LOOKUP(H484,{0,1950001,3300001,6950001,9000001,18000001,40000001},{0.05,0.1,0.2,0.23,0.33,0.4,0.45})-LOOKUP(H484,{0,1950001,3300001,6950001,9000001,18000001,40000001},{0,97500,427500,636000,1536000,2796000,4796000}))*1.021,3),0))</f>
        <v/>
      </c>
      <c r="J484" s="21">
        <f>ROUNDDOWN(ROUND(H484*0.06,2),-2)</f>
        <v/>
      </c>
      <c r="K484" s="21">
        <f>ROUNDDOWN(ROUND(H484*0.04,2),-2)</f>
        <v/>
      </c>
      <c r="L484" s="21">
        <f>I484+J484+K484</f>
        <v/>
      </c>
      <c r="M484" s="21">
        <f>B484-L484</f>
        <v/>
      </c>
      <c r="N484" s="21">
        <f>ROUNDDOWN(ROUND(B484*0.2042,2),0)</f>
        <v/>
      </c>
    </row>
    <row r="485">
      <c r="A485" t="inlineStr">
        <is>
          <t>1日の差 N+1</t>
        </is>
      </c>
      <c r="B485" s="21">
        <f>'4_1日の差'!$A$16</f>
        <v/>
      </c>
      <c r="C485" s="22" t="n">
        <v>20</v>
      </c>
      <c r="D485" s="22" t="n">
        <v>1</v>
      </c>
      <c r="E485" s="22" t="n">
        <v>0</v>
      </c>
      <c r="F485" s="21">
        <f>(IF(C485&lt;=20,MAX(800000,400000*C485),8000000+700000*(C485-20))+IF(E485=1,1000000,0))</f>
        <v/>
      </c>
      <c r="G485" s="21">
        <f>IF(AND(D485=3,C485&lt;=5),MAX(0,B485-F485),IF(AND(D485=2,C485&lt;=5,MAX(0,B485-F485)&gt;3000000),1500000+MAX(0,B485-F485)-3000000,MAX(0,B485-F485)/2))</f>
        <v/>
      </c>
      <c r="H485" s="21">
        <f>ROUNDDOWN(G485,-3)</f>
        <v/>
      </c>
      <c r="I485" s="21">
        <f>IF(H485&lt;=0,0,ROUNDDOWN(ROUND((H485*LOOKUP(H485,{0,1950001,3300001,6950001,9000001,18000001,40000001},{0.05,0.1,0.2,0.23,0.33,0.4,0.45})-LOOKUP(H485,{0,1950001,3300001,6950001,9000001,18000001,40000001},{0,97500,427500,636000,1536000,2796000,4796000}))*1.021,3),0))</f>
        <v/>
      </c>
      <c r="J485" s="21">
        <f>ROUNDDOWN(ROUND(H485*0.06,2),-2)</f>
        <v/>
      </c>
      <c r="K485" s="21">
        <f>ROUNDDOWN(ROUND(H485*0.04,2),-2)</f>
        <v/>
      </c>
      <c r="L485" s="21">
        <f>I485+J485+K485</f>
        <v/>
      </c>
      <c r="M485" s="21">
        <f>B485-L485</f>
        <v/>
      </c>
      <c r="N485" s="21">
        <f>ROUNDDOWN(ROUND(B485*0.2042,2),0)</f>
        <v/>
      </c>
    </row>
    <row r="486">
      <c r="A486" t="inlineStr">
        <is>
          <t>1日の差 N</t>
        </is>
      </c>
      <c r="B486" s="21">
        <f>'4_1日の差'!$A$16</f>
        <v/>
      </c>
      <c r="C486" s="22" t="n">
        <v>20</v>
      </c>
      <c r="D486" s="22" t="n">
        <v>1</v>
      </c>
      <c r="E486" s="22" t="n">
        <v>0</v>
      </c>
      <c r="F486" s="21">
        <f>(IF(C486&lt;=20,MAX(800000,400000*C486),8000000+700000*(C486-20))+IF(E486=1,1000000,0))</f>
        <v/>
      </c>
      <c r="G486" s="21">
        <f>IF(AND(D486=3,C486&lt;=5),MAX(0,B486-F486),IF(AND(D486=2,C486&lt;=5,MAX(0,B486-F486)&gt;3000000),1500000+MAX(0,B486-F486)-3000000,MAX(0,B486-F486)/2))</f>
        <v/>
      </c>
      <c r="H486" s="21">
        <f>ROUNDDOWN(G486,-3)</f>
        <v/>
      </c>
      <c r="I486" s="21">
        <f>IF(H486&lt;=0,0,ROUNDDOWN(ROUND((H486*LOOKUP(H486,{0,1950001,3300001,6950001,9000001,18000001,40000001},{0.05,0.1,0.2,0.23,0.33,0.4,0.45})-LOOKUP(H486,{0,1950001,3300001,6950001,9000001,18000001,40000001},{0,97500,427500,636000,1536000,2796000,4796000}))*1.021,3),0))</f>
        <v/>
      </c>
      <c r="J486" s="21">
        <f>ROUNDDOWN(ROUND(H486*0.06,2),-2)</f>
        <v/>
      </c>
      <c r="K486" s="21">
        <f>ROUNDDOWN(ROUND(H486*0.04,2),-2)</f>
        <v/>
      </c>
      <c r="L486" s="21">
        <f>I486+J486+K486</f>
        <v/>
      </c>
      <c r="M486" s="21">
        <f>B486-L486</f>
        <v/>
      </c>
      <c r="N486" s="21">
        <f>ROUNDDOWN(ROUND(B486*0.2042,2),0)</f>
        <v/>
      </c>
    </row>
    <row r="487">
      <c r="A487" t="inlineStr">
        <is>
          <t>1日の差 N+1</t>
        </is>
      </c>
      <c r="B487" s="21">
        <f>'4_1日の差'!$A$16</f>
        <v/>
      </c>
      <c r="C487" s="22" t="n">
        <v>21</v>
      </c>
      <c r="D487" s="22" t="n">
        <v>1</v>
      </c>
      <c r="E487" s="22" t="n">
        <v>0</v>
      </c>
      <c r="F487" s="21">
        <f>(IF(C487&lt;=20,MAX(800000,400000*C487),8000000+700000*(C487-20))+IF(E487=1,1000000,0))</f>
        <v/>
      </c>
      <c r="G487" s="21">
        <f>IF(AND(D487=3,C487&lt;=5),MAX(0,B487-F487),IF(AND(D487=2,C487&lt;=5,MAX(0,B487-F487)&gt;3000000),1500000+MAX(0,B487-F487)-3000000,MAX(0,B487-F487)/2))</f>
        <v/>
      </c>
      <c r="H487" s="21">
        <f>ROUNDDOWN(G487,-3)</f>
        <v/>
      </c>
      <c r="I487" s="21">
        <f>IF(H487&lt;=0,0,ROUNDDOWN(ROUND((H487*LOOKUP(H487,{0,1950001,3300001,6950001,9000001,18000001,40000001},{0.05,0.1,0.2,0.23,0.33,0.4,0.45})-LOOKUP(H487,{0,1950001,3300001,6950001,9000001,18000001,40000001},{0,97500,427500,636000,1536000,2796000,4796000}))*1.021,3),0))</f>
        <v/>
      </c>
      <c r="J487" s="21">
        <f>ROUNDDOWN(ROUND(H487*0.06,2),-2)</f>
        <v/>
      </c>
      <c r="K487" s="21">
        <f>ROUNDDOWN(ROUND(H487*0.04,2),-2)</f>
        <v/>
      </c>
      <c r="L487" s="21">
        <f>I487+J487+K487</f>
        <v/>
      </c>
      <c r="M487" s="21">
        <f>B487-L487</f>
        <v/>
      </c>
      <c r="N487" s="21">
        <f>ROUNDDOWN(ROUND(B487*0.2042,2),0)</f>
        <v/>
      </c>
    </row>
    <row r="488">
      <c r="A488" t="inlineStr">
        <is>
          <t>1日の差 N</t>
        </is>
      </c>
      <c r="B488" s="21">
        <f>'4_1日の差'!$A$16</f>
        <v/>
      </c>
      <c r="C488" s="22" t="n">
        <v>25</v>
      </c>
      <c r="D488" s="22" t="n">
        <v>1</v>
      </c>
      <c r="E488" s="22" t="n">
        <v>0</v>
      </c>
      <c r="F488" s="21">
        <f>(IF(C488&lt;=20,MAX(800000,400000*C488),8000000+700000*(C488-20))+IF(E488=1,1000000,0))</f>
        <v/>
      </c>
      <c r="G488" s="21">
        <f>IF(AND(D488=3,C488&lt;=5),MAX(0,B488-F488),IF(AND(D488=2,C488&lt;=5,MAX(0,B488-F488)&gt;3000000),1500000+MAX(0,B488-F488)-3000000,MAX(0,B488-F488)/2))</f>
        <v/>
      </c>
      <c r="H488" s="21">
        <f>ROUNDDOWN(G488,-3)</f>
        <v/>
      </c>
      <c r="I488" s="21">
        <f>IF(H488&lt;=0,0,ROUNDDOWN(ROUND((H488*LOOKUP(H488,{0,1950001,3300001,6950001,9000001,18000001,40000001},{0.05,0.1,0.2,0.23,0.33,0.4,0.45})-LOOKUP(H488,{0,1950001,3300001,6950001,9000001,18000001,40000001},{0,97500,427500,636000,1536000,2796000,4796000}))*1.021,3),0))</f>
        <v/>
      </c>
      <c r="J488" s="21">
        <f>ROUNDDOWN(ROUND(H488*0.06,2),-2)</f>
        <v/>
      </c>
      <c r="K488" s="21">
        <f>ROUNDDOWN(ROUND(H488*0.04,2),-2)</f>
        <v/>
      </c>
      <c r="L488" s="21">
        <f>I488+J488+K488</f>
        <v/>
      </c>
      <c r="M488" s="21">
        <f>B488-L488</f>
        <v/>
      </c>
      <c r="N488" s="21">
        <f>ROUNDDOWN(ROUND(B488*0.2042,2),0)</f>
        <v/>
      </c>
    </row>
    <row r="489">
      <c r="A489" t="inlineStr">
        <is>
          <t>1日の差 N+1</t>
        </is>
      </c>
      <c r="B489" s="21">
        <f>'4_1日の差'!$A$16</f>
        <v/>
      </c>
      <c r="C489" s="22" t="n">
        <v>26</v>
      </c>
      <c r="D489" s="22" t="n">
        <v>1</v>
      </c>
      <c r="E489" s="22" t="n">
        <v>0</v>
      </c>
      <c r="F489" s="21">
        <f>(IF(C489&lt;=20,MAX(800000,400000*C489),8000000+700000*(C489-20))+IF(E489=1,1000000,0))</f>
        <v/>
      </c>
      <c r="G489" s="21">
        <f>IF(AND(D489=3,C489&lt;=5),MAX(0,B489-F489),IF(AND(D489=2,C489&lt;=5,MAX(0,B489-F489)&gt;3000000),1500000+MAX(0,B489-F489)-3000000,MAX(0,B489-F489)/2))</f>
        <v/>
      </c>
      <c r="H489" s="21">
        <f>ROUNDDOWN(G489,-3)</f>
        <v/>
      </c>
      <c r="I489" s="21">
        <f>IF(H489&lt;=0,0,ROUNDDOWN(ROUND((H489*LOOKUP(H489,{0,1950001,3300001,6950001,9000001,18000001,40000001},{0.05,0.1,0.2,0.23,0.33,0.4,0.45})-LOOKUP(H489,{0,1950001,3300001,6950001,9000001,18000001,40000001},{0,97500,427500,636000,1536000,2796000,4796000}))*1.021,3),0))</f>
        <v/>
      </c>
      <c r="J489" s="21">
        <f>ROUNDDOWN(ROUND(H489*0.06,2),-2)</f>
        <v/>
      </c>
      <c r="K489" s="21">
        <f>ROUNDDOWN(ROUND(H489*0.04,2),-2)</f>
        <v/>
      </c>
      <c r="L489" s="21">
        <f>I489+J489+K489</f>
        <v/>
      </c>
      <c r="M489" s="21">
        <f>B489-L489</f>
        <v/>
      </c>
      <c r="N489" s="21">
        <f>ROUNDDOWN(ROUND(B489*0.2042,2),0)</f>
        <v/>
      </c>
    </row>
    <row r="490">
      <c r="A490" t="inlineStr">
        <is>
          <t>1日の差 N</t>
        </is>
      </c>
      <c r="B490" s="21">
        <f>'4_1日の差'!$A$16</f>
        <v/>
      </c>
      <c r="C490" s="22" t="n">
        <v>30</v>
      </c>
      <c r="D490" s="22" t="n">
        <v>1</v>
      </c>
      <c r="E490" s="22" t="n">
        <v>0</v>
      </c>
      <c r="F490" s="21">
        <f>(IF(C490&lt;=20,MAX(800000,400000*C490),8000000+700000*(C490-20))+IF(E490=1,1000000,0))</f>
        <v/>
      </c>
      <c r="G490" s="21">
        <f>IF(AND(D490=3,C490&lt;=5),MAX(0,B490-F490),IF(AND(D490=2,C490&lt;=5,MAX(0,B490-F490)&gt;3000000),1500000+MAX(0,B490-F490)-3000000,MAX(0,B490-F490)/2))</f>
        <v/>
      </c>
      <c r="H490" s="21">
        <f>ROUNDDOWN(G490,-3)</f>
        <v/>
      </c>
      <c r="I490" s="21">
        <f>IF(H490&lt;=0,0,ROUNDDOWN(ROUND((H490*LOOKUP(H490,{0,1950001,3300001,6950001,9000001,18000001,40000001},{0.05,0.1,0.2,0.23,0.33,0.4,0.45})-LOOKUP(H490,{0,1950001,3300001,6950001,9000001,18000001,40000001},{0,97500,427500,636000,1536000,2796000,4796000}))*1.021,3),0))</f>
        <v/>
      </c>
      <c r="J490" s="21">
        <f>ROUNDDOWN(ROUND(H490*0.06,2),-2)</f>
        <v/>
      </c>
      <c r="K490" s="21">
        <f>ROUNDDOWN(ROUND(H490*0.04,2),-2)</f>
        <v/>
      </c>
      <c r="L490" s="21">
        <f>I490+J490+K490</f>
        <v/>
      </c>
      <c r="M490" s="21">
        <f>B490-L490</f>
        <v/>
      </c>
      <c r="N490" s="21">
        <f>ROUNDDOWN(ROUND(B490*0.2042,2),0)</f>
        <v/>
      </c>
    </row>
    <row r="491">
      <c r="A491" t="inlineStr">
        <is>
          <t>1日の差 N+1</t>
        </is>
      </c>
      <c r="B491" s="21">
        <f>'4_1日の差'!$A$16</f>
        <v/>
      </c>
      <c r="C491" s="22" t="n">
        <v>31</v>
      </c>
      <c r="D491" s="22" t="n">
        <v>1</v>
      </c>
      <c r="E491" s="22" t="n">
        <v>0</v>
      </c>
      <c r="F491" s="21">
        <f>(IF(C491&lt;=20,MAX(800000,400000*C491),8000000+700000*(C491-20))+IF(E491=1,1000000,0))</f>
        <v/>
      </c>
      <c r="G491" s="21">
        <f>IF(AND(D491=3,C491&lt;=5),MAX(0,B491-F491),IF(AND(D491=2,C491&lt;=5,MAX(0,B491-F491)&gt;3000000),1500000+MAX(0,B491-F491)-3000000,MAX(0,B491-F491)/2))</f>
        <v/>
      </c>
      <c r="H491" s="21">
        <f>ROUNDDOWN(G491,-3)</f>
        <v/>
      </c>
      <c r="I491" s="21">
        <f>IF(H491&lt;=0,0,ROUNDDOWN(ROUND((H491*LOOKUP(H491,{0,1950001,3300001,6950001,9000001,18000001,40000001},{0.05,0.1,0.2,0.23,0.33,0.4,0.45})-LOOKUP(H491,{0,1950001,3300001,6950001,9000001,18000001,40000001},{0,97500,427500,636000,1536000,2796000,4796000}))*1.021,3),0))</f>
        <v/>
      </c>
      <c r="J491" s="21">
        <f>ROUNDDOWN(ROUND(H491*0.06,2),-2)</f>
        <v/>
      </c>
      <c r="K491" s="21">
        <f>ROUNDDOWN(ROUND(H491*0.04,2),-2)</f>
        <v/>
      </c>
      <c r="L491" s="21">
        <f>I491+J491+K491</f>
        <v/>
      </c>
      <c r="M491" s="21">
        <f>B491-L491</f>
        <v/>
      </c>
      <c r="N491" s="21">
        <f>ROUNDDOWN(ROUND(B491*0.2042,2),0)</f>
        <v/>
      </c>
    </row>
    <row r="492">
      <c r="A492" t="inlineStr">
        <is>
          <t>1日の差 N</t>
        </is>
      </c>
      <c r="B492" s="21">
        <f>'4_1日の差'!$A$16</f>
        <v/>
      </c>
      <c r="C492" s="22" t="n">
        <v>35</v>
      </c>
      <c r="D492" s="22" t="n">
        <v>1</v>
      </c>
      <c r="E492" s="22" t="n">
        <v>0</v>
      </c>
      <c r="F492" s="21">
        <f>(IF(C492&lt;=20,MAX(800000,400000*C492),8000000+700000*(C492-20))+IF(E492=1,1000000,0))</f>
        <v/>
      </c>
      <c r="G492" s="21">
        <f>IF(AND(D492=3,C492&lt;=5),MAX(0,B492-F492),IF(AND(D492=2,C492&lt;=5,MAX(0,B492-F492)&gt;3000000),1500000+MAX(0,B492-F492)-3000000,MAX(0,B492-F492)/2))</f>
        <v/>
      </c>
      <c r="H492" s="21">
        <f>ROUNDDOWN(G492,-3)</f>
        <v/>
      </c>
      <c r="I492" s="21">
        <f>IF(H492&lt;=0,0,ROUNDDOWN(ROUND((H492*LOOKUP(H492,{0,1950001,3300001,6950001,9000001,18000001,40000001},{0.05,0.1,0.2,0.23,0.33,0.4,0.45})-LOOKUP(H492,{0,1950001,3300001,6950001,9000001,18000001,40000001},{0,97500,427500,636000,1536000,2796000,4796000}))*1.021,3),0))</f>
        <v/>
      </c>
      <c r="J492" s="21">
        <f>ROUNDDOWN(ROUND(H492*0.06,2),-2)</f>
        <v/>
      </c>
      <c r="K492" s="21">
        <f>ROUNDDOWN(ROUND(H492*0.04,2),-2)</f>
        <v/>
      </c>
      <c r="L492" s="21">
        <f>I492+J492+K492</f>
        <v/>
      </c>
      <c r="M492" s="21">
        <f>B492-L492</f>
        <v/>
      </c>
      <c r="N492" s="21">
        <f>ROUNDDOWN(ROUND(B492*0.2042,2),0)</f>
        <v/>
      </c>
    </row>
    <row r="493">
      <c r="A493" t="inlineStr">
        <is>
          <t>1日の差 N+1</t>
        </is>
      </c>
      <c r="B493" s="21">
        <f>'4_1日の差'!$A$16</f>
        <v/>
      </c>
      <c r="C493" s="22" t="n">
        <v>36</v>
      </c>
      <c r="D493" s="22" t="n">
        <v>1</v>
      </c>
      <c r="E493" s="22" t="n">
        <v>0</v>
      </c>
      <c r="F493" s="21">
        <f>(IF(C493&lt;=20,MAX(800000,400000*C493),8000000+700000*(C493-20))+IF(E493=1,1000000,0))</f>
        <v/>
      </c>
      <c r="G493" s="21">
        <f>IF(AND(D493=3,C493&lt;=5),MAX(0,B493-F493),IF(AND(D493=2,C493&lt;=5,MAX(0,B493-F493)&gt;3000000),1500000+MAX(0,B493-F493)-3000000,MAX(0,B493-F493)/2))</f>
        <v/>
      </c>
      <c r="H493" s="21">
        <f>ROUNDDOWN(G493,-3)</f>
        <v/>
      </c>
      <c r="I493" s="21">
        <f>IF(H493&lt;=0,0,ROUNDDOWN(ROUND((H493*LOOKUP(H493,{0,1950001,3300001,6950001,9000001,18000001,40000001},{0.05,0.1,0.2,0.23,0.33,0.4,0.45})-LOOKUP(H493,{0,1950001,3300001,6950001,9000001,18000001,40000001},{0,97500,427500,636000,1536000,2796000,4796000}))*1.021,3),0))</f>
        <v/>
      </c>
      <c r="J493" s="21">
        <f>ROUNDDOWN(ROUND(H493*0.06,2),-2)</f>
        <v/>
      </c>
      <c r="K493" s="21">
        <f>ROUNDDOWN(ROUND(H493*0.04,2),-2)</f>
        <v/>
      </c>
      <c r="L493" s="21">
        <f>I493+J493+K493</f>
        <v/>
      </c>
      <c r="M493" s="21">
        <f>B493-L493</f>
        <v/>
      </c>
      <c r="N493" s="21">
        <f>ROUNDDOWN(ROUND(B493*0.2042,2),0)</f>
        <v/>
      </c>
    </row>
    <row r="494">
      <c r="A494" t="inlineStr">
        <is>
          <t>1日の差 N</t>
        </is>
      </c>
      <c r="B494" s="21">
        <f>'4_1日の差'!$A$16</f>
        <v/>
      </c>
      <c r="C494" s="22" t="n">
        <v>37</v>
      </c>
      <c r="D494" s="22" t="n">
        <v>1</v>
      </c>
      <c r="E494" s="22" t="n">
        <v>0</v>
      </c>
      <c r="F494" s="21">
        <f>(IF(C494&lt;=20,MAX(800000,400000*C494),8000000+700000*(C494-20))+IF(E494=1,1000000,0))</f>
        <v/>
      </c>
      <c r="G494" s="21">
        <f>IF(AND(D494=3,C494&lt;=5),MAX(0,B494-F494),IF(AND(D494=2,C494&lt;=5,MAX(0,B494-F494)&gt;3000000),1500000+MAX(0,B494-F494)-3000000,MAX(0,B494-F494)/2))</f>
        <v/>
      </c>
      <c r="H494" s="21">
        <f>ROUNDDOWN(G494,-3)</f>
        <v/>
      </c>
      <c r="I494" s="21">
        <f>IF(H494&lt;=0,0,ROUNDDOWN(ROUND((H494*LOOKUP(H494,{0,1950001,3300001,6950001,9000001,18000001,40000001},{0.05,0.1,0.2,0.23,0.33,0.4,0.45})-LOOKUP(H494,{0,1950001,3300001,6950001,9000001,18000001,40000001},{0,97500,427500,636000,1536000,2796000,4796000}))*1.021,3),0))</f>
        <v/>
      </c>
      <c r="J494" s="21">
        <f>ROUNDDOWN(ROUND(H494*0.06,2),-2)</f>
        <v/>
      </c>
      <c r="K494" s="21">
        <f>ROUNDDOWN(ROUND(H494*0.04,2),-2)</f>
        <v/>
      </c>
      <c r="L494" s="21">
        <f>I494+J494+K494</f>
        <v/>
      </c>
      <c r="M494" s="21">
        <f>B494-L494</f>
        <v/>
      </c>
      <c r="N494" s="21">
        <f>ROUNDDOWN(ROUND(B494*0.2042,2),0)</f>
        <v/>
      </c>
    </row>
    <row r="495">
      <c r="A495" t="inlineStr">
        <is>
          <t>1日の差 N+1</t>
        </is>
      </c>
      <c r="B495" s="21">
        <f>'4_1日の差'!$A$16</f>
        <v/>
      </c>
      <c r="C495" s="22" t="n">
        <v>38</v>
      </c>
      <c r="D495" s="22" t="n">
        <v>1</v>
      </c>
      <c r="E495" s="22" t="n">
        <v>0</v>
      </c>
      <c r="F495" s="21">
        <f>(IF(C495&lt;=20,MAX(800000,400000*C495),8000000+700000*(C495-20))+IF(E495=1,1000000,0))</f>
        <v/>
      </c>
      <c r="G495" s="21">
        <f>IF(AND(D495=3,C495&lt;=5),MAX(0,B495-F495),IF(AND(D495=2,C495&lt;=5,MAX(0,B495-F495)&gt;3000000),1500000+MAX(0,B495-F495)-3000000,MAX(0,B495-F495)/2))</f>
        <v/>
      </c>
      <c r="H495" s="21">
        <f>ROUNDDOWN(G495,-3)</f>
        <v/>
      </c>
      <c r="I495" s="21">
        <f>IF(H495&lt;=0,0,ROUNDDOWN(ROUND((H495*LOOKUP(H495,{0,1950001,3300001,6950001,9000001,18000001,40000001},{0.05,0.1,0.2,0.23,0.33,0.4,0.45})-LOOKUP(H495,{0,1950001,3300001,6950001,9000001,18000001,40000001},{0,97500,427500,636000,1536000,2796000,4796000}))*1.021,3),0))</f>
        <v/>
      </c>
      <c r="J495" s="21">
        <f>ROUNDDOWN(ROUND(H495*0.06,2),-2)</f>
        <v/>
      </c>
      <c r="K495" s="21">
        <f>ROUNDDOWN(ROUND(H495*0.04,2),-2)</f>
        <v/>
      </c>
      <c r="L495" s="21">
        <f>I495+J495+K495</f>
        <v/>
      </c>
      <c r="M495" s="21">
        <f>B495-L495</f>
        <v/>
      </c>
      <c r="N495" s="21">
        <f>ROUNDDOWN(ROUND(B495*0.2042,2),0)</f>
        <v/>
      </c>
    </row>
    <row r="496">
      <c r="A496" t="inlineStr">
        <is>
          <t>1日の差 N</t>
        </is>
      </c>
      <c r="B496" s="21">
        <f>'4_1日の差'!$A$17</f>
        <v/>
      </c>
      <c r="C496" s="22" t="n">
        <v>5</v>
      </c>
      <c r="D496" s="22" t="n">
        <v>2</v>
      </c>
      <c r="E496" s="22" t="n">
        <v>0</v>
      </c>
      <c r="F496" s="21">
        <f>(IF(C496&lt;=20,MAX(800000,400000*C496),8000000+700000*(C496-20))+IF(E496=1,1000000,0))</f>
        <v/>
      </c>
      <c r="G496" s="21">
        <f>IF(AND(D496=3,C496&lt;=5),MAX(0,B496-F496),IF(AND(D496=2,C496&lt;=5,MAX(0,B496-F496)&gt;3000000),1500000+MAX(0,B496-F496)-3000000,MAX(0,B496-F496)/2))</f>
        <v/>
      </c>
      <c r="H496" s="21">
        <f>ROUNDDOWN(G496,-3)</f>
        <v/>
      </c>
      <c r="I496" s="21">
        <f>IF(H496&lt;=0,0,ROUNDDOWN(ROUND((H496*LOOKUP(H496,{0,1950001,3300001,6950001,9000001,18000001,40000001},{0.05,0.1,0.2,0.23,0.33,0.4,0.45})-LOOKUP(H496,{0,1950001,3300001,6950001,9000001,18000001,40000001},{0,97500,427500,636000,1536000,2796000,4796000}))*1.021,3),0))</f>
        <v/>
      </c>
      <c r="J496" s="21">
        <f>ROUNDDOWN(ROUND(H496*0.06,2),-2)</f>
        <v/>
      </c>
      <c r="K496" s="21">
        <f>ROUNDDOWN(ROUND(H496*0.04,2),-2)</f>
        <v/>
      </c>
      <c r="L496" s="21">
        <f>I496+J496+K496</f>
        <v/>
      </c>
      <c r="M496" s="21">
        <f>B496-L496</f>
        <v/>
      </c>
      <c r="N496" s="21">
        <f>ROUNDDOWN(ROUND(B496*0.2042,2),0)</f>
        <v/>
      </c>
    </row>
    <row r="497">
      <c r="A497" t="inlineStr">
        <is>
          <t>1日の差 N+1</t>
        </is>
      </c>
      <c r="B497" s="21">
        <f>'4_1日の差'!$A$17</f>
        <v/>
      </c>
      <c r="C497" s="22" t="n">
        <v>6</v>
      </c>
      <c r="D497" s="22" t="n">
        <v>1</v>
      </c>
      <c r="E497" s="22" t="n">
        <v>0</v>
      </c>
      <c r="F497" s="21">
        <f>(IF(C497&lt;=20,MAX(800000,400000*C497),8000000+700000*(C497-20))+IF(E497=1,1000000,0))</f>
        <v/>
      </c>
      <c r="G497" s="21">
        <f>IF(AND(D497=3,C497&lt;=5),MAX(0,B497-F497),IF(AND(D497=2,C497&lt;=5,MAX(0,B497-F497)&gt;3000000),1500000+MAX(0,B497-F497)-3000000,MAX(0,B497-F497)/2))</f>
        <v/>
      </c>
      <c r="H497" s="21">
        <f>ROUNDDOWN(G497,-3)</f>
        <v/>
      </c>
      <c r="I497" s="21">
        <f>IF(H497&lt;=0,0,ROUNDDOWN(ROUND((H497*LOOKUP(H497,{0,1950001,3300001,6950001,9000001,18000001,40000001},{0.05,0.1,0.2,0.23,0.33,0.4,0.45})-LOOKUP(H497,{0,1950001,3300001,6950001,9000001,18000001,40000001},{0,97500,427500,636000,1536000,2796000,4796000}))*1.021,3),0))</f>
        <v/>
      </c>
      <c r="J497" s="21">
        <f>ROUNDDOWN(ROUND(H497*0.06,2),-2)</f>
        <v/>
      </c>
      <c r="K497" s="21">
        <f>ROUNDDOWN(ROUND(H497*0.04,2),-2)</f>
        <v/>
      </c>
      <c r="L497" s="21">
        <f>I497+J497+K497</f>
        <v/>
      </c>
      <c r="M497" s="21">
        <f>B497-L497</f>
        <v/>
      </c>
      <c r="N497" s="21">
        <f>ROUNDDOWN(ROUND(B497*0.2042,2),0)</f>
        <v/>
      </c>
    </row>
    <row r="498">
      <c r="A498" t="inlineStr">
        <is>
          <t>1日の差 N</t>
        </is>
      </c>
      <c r="B498" s="21">
        <f>'4_1日の差'!$A$17</f>
        <v/>
      </c>
      <c r="C498" s="22" t="n">
        <v>10</v>
      </c>
      <c r="D498" s="22" t="n">
        <v>1</v>
      </c>
      <c r="E498" s="22" t="n">
        <v>0</v>
      </c>
      <c r="F498" s="21">
        <f>(IF(C498&lt;=20,MAX(800000,400000*C498),8000000+700000*(C498-20))+IF(E498=1,1000000,0))</f>
        <v/>
      </c>
      <c r="G498" s="21">
        <f>IF(AND(D498=3,C498&lt;=5),MAX(0,B498-F498),IF(AND(D498=2,C498&lt;=5,MAX(0,B498-F498)&gt;3000000),1500000+MAX(0,B498-F498)-3000000,MAX(0,B498-F498)/2))</f>
        <v/>
      </c>
      <c r="H498" s="21">
        <f>ROUNDDOWN(G498,-3)</f>
        <v/>
      </c>
      <c r="I498" s="21">
        <f>IF(H498&lt;=0,0,ROUNDDOWN(ROUND((H498*LOOKUP(H498,{0,1950001,3300001,6950001,9000001,18000001,40000001},{0.05,0.1,0.2,0.23,0.33,0.4,0.45})-LOOKUP(H498,{0,1950001,3300001,6950001,9000001,18000001,40000001},{0,97500,427500,636000,1536000,2796000,4796000}))*1.021,3),0))</f>
        <v/>
      </c>
      <c r="J498" s="21">
        <f>ROUNDDOWN(ROUND(H498*0.06,2),-2)</f>
        <v/>
      </c>
      <c r="K498" s="21">
        <f>ROUNDDOWN(ROUND(H498*0.04,2),-2)</f>
        <v/>
      </c>
      <c r="L498" s="21">
        <f>I498+J498+K498</f>
        <v/>
      </c>
      <c r="M498" s="21">
        <f>B498-L498</f>
        <v/>
      </c>
      <c r="N498" s="21">
        <f>ROUNDDOWN(ROUND(B498*0.2042,2),0)</f>
        <v/>
      </c>
    </row>
    <row r="499">
      <c r="A499" t="inlineStr">
        <is>
          <t>1日の差 N+1</t>
        </is>
      </c>
      <c r="B499" s="21">
        <f>'4_1日の差'!$A$17</f>
        <v/>
      </c>
      <c r="C499" s="22" t="n">
        <v>11</v>
      </c>
      <c r="D499" s="22" t="n">
        <v>1</v>
      </c>
      <c r="E499" s="22" t="n">
        <v>0</v>
      </c>
      <c r="F499" s="21">
        <f>(IF(C499&lt;=20,MAX(800000,400000*C499),8000000+700000*(C499-20))+IF(E499=1,1000000,0))</f>
        <v/>
      </c>
      <c r="G499" s="21">
        <f>IF(AND(D499=3,C499&lt;=5),MAX(0,B499-F499),IF(AND(D499=2,C499&lt;=5,MAX(0,B499-F499)&gt;3000000),1500000+MAX(0,B499-F499)-3000000,MAX(0,B499-F499)/2))</f>
        <v/>
      </c>
      <c r="H499" s="21">
        <f>ROUNDDOWN(G499,-3)</f>
        <v/>
      </c>
      <c r="I499" s="21">
        <f>IF(H499&lt;=0,0,ROUNDDOWN(ROUND((H499*LOOKUP(H499,{0,1950001,3300001,6950001,9000001,18000001,40000001},{0.05,0.1,0.2,0.23,0.33,0.4,0.45})-LOOKUP(H499,{0,1950001,3300001,6950001,9000001,18000001,40000001},{0,97500,427500,636000,1536000,2796000,4796000}))*1.021,3),0))</f>
        <v/>
      </c>
      <c r="J499" s="21">
        <f>ROUNDDOWN(ROUND(H499*0.06,2),-2)</f>
        <v/>
      </c>
      <c r="K499" s="21">
        <f>ROUNDDOWN(ROUND(H499*0.04,2),-2)</f>
        <v/>
      </c>
      <c r="L499" s="21">
        <f>I499+J499+K499</f>
        <v/>
      </c>
      <c r="M499" s="21">
        <f>B499-L499</f>
        <v/>
      </c>
      <c r="N499" s="21">
        <f>ROUNDDOWN(ROUND(B499*0.2042,2),0)</f>
        <v/>
      </c>
    </row>
    <row r="500">
      <c r="A500" t="inlineStr">
        <is>
          <t>1日の差 N</t>
        </is>
      </c>
      <c r="B500" s="21">
        <f>'4_1日の差'!$A$17</f>
        <v/>
      </c>
      <c r="C500" s="22" t="n">
        <v>15</v>
      </c>
      <c r="D500" s="22" t="n">
        <v>1</v>
      </c>
      <c r="E500" s="22" t="n">
        <v>0</v>
      </c>
      <c r="F500" s="21">
        <f>(IF(C500&lt;=20,MAX(800000,400000*C500),8000000+700000*(C500-20))+IF(E500=1,1000000,0))</f>
        <v/>
      </c>
      <c r="G500" s="21">
        <f>IF(AND(D500=3,C500&lt;=5),MAX(0,B500-F500),IF(AND(D500=2,C500&lt;=5,MAX(0,B500-F500)&gt;3000000),1500000+MAX(0,B500-F500)-3000000,MAX(0,B500-F500)/2))</f>
        <v/>
      </c>
      <c r="H500" s="21">
        <f>ROUNDDOWN(G500,-3)</f>
        <v/>
      </c>
      <c r="I500" s="21">
        <f>IF(H500&lt;=0,0,ROUNDDOWN(ROUND((H500*LOOKUP(H500,{0,1950001,3300001,6950001,9000001,18000001,40000001},{0.05,0.1,0.2,0.23,0.33,0.4,0.45})-LOOKUP(H500,{0,1950001,3300001,6950001,9000001,18000001,40000001},{0,97500,427500,636000,1536000,2796000,4796000}))*1.021,3),0))</f>
        <v/>
      </c>
      <c r="J500" s="21">
        <f>ROUNDDOWN(ROUND(H500*0.06,2),-2)</f>
        <v/>
      </c>
      <c r="K500" s="21">
        <f>ROUNDDOWN(ROUND(H500*0.04,2),-2)</f>
        <v/>
      </c>
      <c r="L500" s="21">
        <f>I500+J500+K500</f>
        <v/>
      </c>
      <c r="M500" s="21">
        <f>B500-L500</f>
        <v/>
      </c>
      <c r="N500" s="21">
        <f>ROUNDDOWN(ROUND(B500*0.2042,2),0)</f>
        <v/>
      </c>
    </row>
    <row r="501">
      <c r="A501" t="inlineStr">
        <is>
          <t>1日の差 N+1</t>
        </is>
      </c>
      <c r="B501" s="21">
        <f>'4_1日の差'!$A$17</f>
        <v/>
      </c>
      <c r="C501" s="22" t="n">
        <v>16</v>
      </c>
      <c r="D501" s="22" t="n">
        <v>1</v>
      </c>
      <c r="E501" s="22" t="n">
        <v>0</v>
      </c>
      <c r="F501" s="21">
        <f>(IF(C501&lt;=20,MAX(800000,400000*C501),8000000+700000*(C501-20))+IF(E501=1,1000000,0))</f>
        <v/>
      </c>
      <c r="G501" s="21">
        <f>IF(AND(D501=3,C501&lt;=5),MAX(0,B501-F501),IF(AND(D501=2,C501&lt;=5,MAX(0,B501-F501)&gt;3000000),1500000+MAX(0,B501-F501)-3000000,MAX(0,B501-F501)/2))</f>
        <v/>
      </c>
      <c r="H501" s="21">
        <f>ROUNDDOWN(G501,-3)</f>
        <v/>
      </c>
      <c r="I501" s="21">
        <f>IF(H501&lt;=0,0,ROUNDDOWN(ROUND((H501*LOOKUP(H501,{0,1950001,3300001,6950001,9000001,18000001,40000001},{0.05,0.1,0.2,0.23,0.33,0.4,0.45})-LOOKUP(H501,{0,1950001,3300001,6950001,9000001,18000001,40000001},{0,97500,427500,636000,1536000,2796000,4796000}))*1.021,3),0))</f>
        <v/>
      </c>
      <c r="J501" s="21">
        <f>ROUNDDOWN(ROUND(H501*0.06,2),-2)</f>
        <v/>
      </c>
      <c r="K501" s="21">
        <f>ROUNDDOWN(ROUND(H501*0.04,2),-2)</f>
        <v/>
      </c>
      <c r="L501" s="21">
        <f>I501+J501+K501</f>
        <v/>
      </c>
      <c r="M501" s="21">
        <f>B501-L501</f>
        <v/>
      </c>
      <c r="N501" s="21">
        <f>ROUNDDOWN(ROUND(B501*0.2042,2),0)</f>
        <v/>
      </c>
    </row>
    <row r="502">
      <c r="A502" t="inlineStr">
        <is>
          <t>1日の差 N</t>
        </is>
      </c>
      <c r="B502" s="21">
        <f>'4_1日の差'!$A$17</f>
        <v/>
      </c>
      <c r="C502" s="22" t="n">
        <v>19</v>
      </c>
      <c r="D502" s="22" t="n">
        <v>1</v>
      </c>
      <c r="E502" s="22" t="n">
        <v>0</v>
      </c>
      <c r="F502" s="21">
        <f>(IF(C502&lt;=20,MAX(800000,400000*C502),8000000+700000*(C502-20))+IF(E502=1,1000000,0))</f>
        <v/>
      </c>
      <c r="G502" s="21">
        <f>IF(AND(D502=3,C502&lt;=5),MAX(0,B502-F502),IF(AND(D502=2,C502&lt;=5,MAX(0,B502-F502)&gt;3000000),1500000+MAX(0,B502-F502)-3000000,MAX(0,B502-F502)/2))</f>
        <v/>
      </c>
      <c r="H502" s="21">
        <f>ROUNDDOWN(G502,-3)</f>
        <v/>
      </c>
      <c r="I502" s="21">
        <f>IF(H502&lt;=0,0,ROUNDDOWN(ROUND((H502*LOOKUP(H502,{0,1950001,3300001,6950001,9000001,18000001,40000001},{0.05,0.1,0.2,0.23,0.33,0.4,0.45})-LOOKUP(H502,{0,1950001,3300001,6950001,9000001,18000001,40000001},{0,97500,427500,636000,1536000,2796000,4796000}))*1.021,3),0))</f>
        <v/>
      </c>
      <c r="J502" s="21">
        <f>ROUNDDOWN(ROUND(H502*0.06,2),-2)</f>
        <v/>
      </c>
      <c r="K502" s="21">
        <f>ROUNDDOWN(ROUND(H502*0.04,2),-2)</f>
        <v/>
      </c>
      <c r="L502" s="21">
        <f>I502+J502+K502</f>
        <v/>
      </c>
      <c r="M502" s="21">
        <f>B502-L502</f>
        <v/>
      </c>
      <c r="N502" s="21">
        <f>ROUNDDOWN(ROUND(B502*0.2042,2),0)</f>
        <v/>
      </c>
    </row>
    <row r="503">
      <c r="A503" t="inlineStr">
        <is>
          <t>1日の差 N+1</t>
        </is>
      </c>
      <c r="B503" s="21">
        <f>'4_1日の差'!$A$17</f>
        <v/>
      </c>
      <c r="C503" s="22" t="n">
        <v>20</v>
      </c>
      <c r="D503" s="22" t="n">
        <v>1</v>
      </c>
      <c r="E503" s="22" t="n">
        <v>0</v>
      </c>
      <c r="F503" s="21">
        <f>(IF(C503&lt;=20,MAX(800000,400000*C503),8000000+700000*(C503-20))+IF(E503=1,1000000,0))</f>
        <v/>
      </c>
      <c r="G503" s="21">
        <f>IF(AND(D503=3,C503&lt;=5),MAX(0,B503-F503),IF(AND(D503=2,C503&lt;=5,MAX(0,B503-F503)&gt;3000000),1500000+MAX(0,B503-F503)-3000000,MAX(0,B503-F503)/2))</f>
        <v/>
      </c>
      <c r="H503" s="21">
        <f>ROUNDDOWN(G503,-3)</f>
        <v/>
      </c>
      <c r="I503" s="21">
        <f>IF(H503&lt;=0,0,ROUNDDOWN(ROUND((H503*LOOKUP(H503,{0,1950001,3300001,6950001,9000001,18000001,40000001},{0.05,0.1,0.2,0.23,0.33,0.4,0.45})-LOOKUP(H503,{0,1950001,3300001,6950001,9000001,18000001,40000001},{0,97500,427500,636000,1536000,2796000,4796000}))*1.021,3),0))</f>
        <v/>
      </c>
      <c r="J503" s="21">
        <f>ROUNDDOWN(ROUND(H503*0.06,2),-2)</f>
        <v/>
      </c>
      <c r="K503" s="21">
        <f>ROUNDDOWN(ROUND(H503*0.04,2),-2)</f>
        <v/>
      </c>
      <c r="L503" s="21">
        <f>I503+J503+K503</f>
        <v/>
      </c>
      <c r="M503" s="21">
        <f>B503-L503</f>
        <v/>
      </c>
      <c r="N503" s="21">
        <f>ROUNDDOWN(ROUND(B503*0.2042,2),0)</f>
        <v/>
      </c>
    </row>
    <row r="504">
      <c r="A504" t="inlineStr">
        <is>
          <t>1日の差 N</t>
        </is>
      </c>
      <c r="B504" s="21">
        <f>'4_1日の差'!$A$17</f>
        <v/>
      </c>
      <c r="C504" s="22" t="n">
        <v>20</v>
      </c>
      <c r="D504" s="22" t="n">
        <v>1</v>
      </c>
      <c r="E504" s="22" t="n">
        <v>0</v>
      </c>
      <c r="F504" s="21">
        <f>(IF(C504&lt;=20,MAX(800000,400000*C504),8000000+700000*(C504-20))+IF(E504=1,1000000,0))</f>
        <v/>
      </c>
      <c r="G504" s="21">
        <f>IF(AND(D504=3,C504&lt;=5),MAX(0,B504-F504),IF(AND(D504=2,C504&lt;=5,MAX(0,B504-F504)&gt;3000000),1500000+MAX(0,B504-F504)-3000000,MAX(0,B504-F504)/2))</f>
        <v/>
      </c>
      <c r="H504" s="21">
        <f>ROUNDDOWN(G504,-3)</f>
        <v/>
      </c>
      <c r="I504" s="21">
        <f>IF(H504&lt;=0,0,ROUNDDOWN(ROUND((H504*LOOKUP(H504,{0,1950001,3300001,6950001,9000001,18000001,40000001},{0.05,0.1,0.2,0.23,0.33,0.4,0.45})-LOOKUP(H504,{0,1950001,3300001,6950001,9000001,18000001,40000001},{0,97500,427500,636000,1536000,2796000,4796000}))*1.021,3),0))</f>
        <v/>
      </c>
      <c r="J504" s="21">
        <f>ROUNDDOWN(ROUND(H504*0.06,2),-2)</f>
        <v/>
      </c>
      <c r="K504" s="21">
        <f>ROUNDDOWN(ROUND(H504*0.04,2),-2)</f>
        <v/>
      </c>
      <c r="L504" s="21">
        <f>I504+J504+K504</f>
        <v/>
      </c>
      <c r="M504" s="21">
        <f>B504-L504</f>
        <v/>
      </c>
      <c r="N504" s="21">
        <f>ROUNDDOWN(ROUND(B504*0.2042,2),0)</f>
        <v/>
      </c>
    </row>
    <row r="505">
      <c r="A505" t="inlineStr">
        <is>
          <t>1日の差 N+1</t>
        </is>
      </c>
      <c r="B505" s="21">
        <f>'4_1日の差'!$A$17</f>
        <v/>
      </c>
      <c r="C505" s="22" t="n">
        <v>21</v>
      </c>
      <c r="D505" s="22" t="n">
        <v>1</v>
      </c>
      <c r="E505" s="22" t="n">
        <v>0</v>
      </c>
      <c r="F505" s="21">
        <f>(IF(C505&lt;=20,MAX(800000,400000*C505),8000000+700000*(C505-20))+IF(E505=1,1000000,0))</f>
        <v/>
      </c>
      <c r="G505" s="21">
        <f>IF(AND(D505=3,C505&lt;=5),MAX(0,B505-F505),IF(AND(D505=2,C505&lt;=5,MAX(0,B505-F505)&gt;3000000),1500000+MAX(0,B505-F505)-3000000,MAX(0,B505-F505)/2))</f>
        <v/>
      </c>
      <c r="H505" s="21">
        <f>ROUNDDOWN(G505,-3)</f>
        <v/>
      </c>
      <c r="I505" s="21">
        <f>IF(H505&lt;=0,0,ROUNDDOWN(ROUND((H505*LOOKUP(H505,{0,1950001,3300001,6950001,9000001,18000001,40000001},{0.05,0.1,0.2,0.23,0.33,0.4,0.45})-LOOKUP(H505,{0,1950001,3300001,6950001,9000001,18000001,40000001},{0,97500,427500,636000,1536000,2796000,4796000}))*1.021,3),0))</f>
        <v/>
      </c>
      <c r="J505" s="21">
        <f>ROUNDDOWN(ROUND(H505*0.06,2),-2)</f>
        <v/>
      </c>
      <c r="K505" s="21">
        <f>ROUNDDOWN(ROUND(H505*0.04,2),-2)</f>
        <v/>
      </c>
      <c r="L505" s="21">
        <f>I505+J505+K505</f>
        <v/>
      </c>
      <c r="M505" s="21">
        <f>B505-L505</f>
        <v/>
      </c>
      <c r="N505" s="21">
        <f>ROUNDDOWN(ROUND(B505*0.2042,2),0)</f>
        <v/>
      </c>
    </row>
    <row r="506">
      <c r="A506" t="inlineStr">
        <is>
          <t>1日の差 N</t>
        </is>
      </c>
      <c r="B506" s="21">
        <f>'4_1日の差'!$A$17</f>
        <v/>
      </c>
      <c r="C506" s="22" t="n">
        <v>25</v>
      </c>
      <c r="D506" s="22" t="n">
        <v>1</v>
      </c>
      <c r="E506" s="22" t="n">
        <v>0</v>
      </c>
      <c r="F506" s="21">
        <f>(IF(C506&lt;=20,MAX(800000,400000*C506),8000000+700000*(C506-20))+IF(E506=1,1000000,0))</f>
        <v/>
      </c>
      <c r="G506" s="21">
        <f>IF(AND(D506=3,C506&lt;=5),MAX(0,B506-F506),IF(AND(D506=2,C506&lt;=5,MAX(0,B506-F506)&gt;3000000),1500000+MAX(0,B506-F506)-3000000,MAX(0,B506-F506)/2))</f>
        <v/>
      </c>
      <c r="H506" s="21">
        <f>ROUNDDOWN(G506,-3)</f>
        <v/>
      </c>
      <c r="I506" s="21">
        <f>IF(H506&lt;=0,0,ROUNDDOWN(ROUND((H506*LOOKUP(H506,{0,1950001,3300001,6950001,9000001,18000001,40000001},{0.05,0.1,0.2,0.23,0.33,0.4,0.45})-LOOKUP(H506,{0,1950001,3300001,6950001,9000001,18000001,40000001},{0,97500,427500,636000,1536000,2796000,4796000}))*1.021,3),0))</f>
        <v/>
      </c>
      <c r="J506" s="21">
        <f>ROUNDDOWN(ROUND(H506*0.06,2),-2)</f>
        <v/>
      </c>
      <c r="K506" s="21">
        <f>ROUNDDOWN(ROUND(H506*0.04,2),-2)</f>
        <v/>
      </c>
      <c r="L506" s="21">
        <f>I506+J506+K506</f>
        <v/>
      </c>
      <c r="M506" s="21">
        <f>B506-L506</f>
        <v/>
      </c>
      <c r="N506" s="21">
        <f>ROUNDDOWN(ROUND(B506*0.2042,2),0)</f>
        <v/>
      </c>
    </row>
    <row r="507">
      <c r="A507" t="inlineStr">
        <is>
          <t>1日の差 N+1</t>
        </is>
      </c>
      <c r="B507" s="21">
        <f>'4_1日の差'!$A$17</f>
        <v/>
      </c>
      <c r="C507" s="22" t="n">
        <v>26</v>
      </c>
      <c r="D507" s="22" t="n">
        <v>1</v>
      </c>
      <c r="E507" s="22" t="n">
        <v>0</v>
      </c>
      <c r="F507" s="21">
        <f>(IF(C507&lt;=20,MAX(800000,400000*C507),8000000+700000*(C507-20))+IF(E507=1,1000000,0))</f>
        <v/>
      </c>
      <c r="G507" s="21">
        <f>IF(AND(D507=3,C507&lt;=5),MAX(0,B507-F507),IF(AND(D507=2,C507&lt;=5,MAX(0,B507-F507)&gt;3000000),1500000+MAX(0,B507-F507)-3000000,MAX(0,B507-F507)/2))</f>
        <v/>
      </c>
      <c r="H507" s="21">
        <f>ROUNDDOWN(G507,-3)</f>
        <v/>
      </c>
      <c r="I507" s="21">
        <f>IF(H507&lt;=0,0,ROUNDDOWN(ROUND((H507*LOOKUP(H507,{0,1950001,3300001,6950001,9000001,18000001,40000001},{0.05,0.1,0.2,0.23,0.33,0.4,0.45})-LOOKUP(H507,{0,1950001,3300001,6950001,9000001,18000001,40000001},{0,97500,427500,636000,1536000,2796000,4796000}))*1.021,3),0))</f>
        <v/>
      </c>
      <c r="J507" s="21">
        <f>ROUNDDOWN(ROUND(H507*0.06,2),-2)</f>
        <v/>
      </c>
      <c r="K507" s="21">
        <f>ROUNDDOWN(ROUND(H507*0.04,2),-2)</f>
        <v/>
      </c>
      <c r="L507" s="21">
        <f>I507+J507+K507</f>
        <v/>
      </c>
      <c r="M507" s="21">
        <f>B507-L507</f>
        <v/>
      </c>
      <c r="N507" s="21">
        <f>ROUNDDOWN(ROUND(B507*0.2042,2),0)</f>
        <v/>
      </c>
    </row>
    <row r="508">
      <c r="A508" t="inlineStr">
        <is>
          <t>1日の差 N</t>
        </is>
      </c>
      <c r="B508" s="21">
        <f>'4_1日の差'!$A$17</f>
        <v/>
      </c>
      <c r="C508" s="22" t="n">
        <v>30</v>
      </c>
      <c r="D508" s="22" t="n">
        <v>1</v>
      </c>
      <c r="E508" s="22" t="n">
        <v>0</v>
      </c>
      <c r="F508" s="21">
        <f>(IF(C508&lt;=20,MAX(800000,400000*C508),8000000+700000*(C508-20))+IF(E508=1,1000000,0))</f>
        <v/>
      </c>
      <c r="G508" s="21">
        <f>IF(AND(D508=3,C508&lt;=5),MAX(0,B508-F508),IF(AND(D508=2,C508&lt;=5,MAX(0,B508-F508)&gt;3000000),1500000+MAX(0,B508-F508)-3000000,MAX(0,B508-F508)/2))</f>
        <v/>
      </c>
      <c r="H508" s="21">
        <f>ROUNDDOWN(G508,-3)</f>
        <v/>
      </c>
      <c r="I508" s="21">
        <f>IF(H508&lt;=0,0,ROUNDDOWN(ROUND((H508*LOOKUP(H508,{0,1950001,3300001,6950001,9000001,18000001,40000001},{0.05,0.1,0.2,0.23,0.33,0.4,0.45})-LOOKUP(H508,{0,1950001,3300001,6950001,9000001,18000001,40000001},{0,97500,427500,636000,1536000,2796000,4796000}))*1.021,3),0))</f>
        <v/>
      </c>
      <c r="J508" s="21">
        <f>ROUNDDOWN(ROUND(H508*0.06,2),-2)</f>
        <v/>
      </c>
      <c r="K508" s="21">
        <f>ROUNDDOWN(ROUND(H508*0.04,2),-2)</f>
        <v/>
      </c>
      <c r="L508" s="21">
        <f>I508+J508+K508</f>
        <v/>
      </c>
      <c r="M508" s="21">
        <f>B508-L508</f>
        <v/>
      </c>
      <c r="N508" s="21">
        <f>ROUNDDOWN(ROUND(B508*0.2042,2),0)</f>
        <v/>
      </c>
    </row>
    <row r="509">
      <c r="A509" t="inlineStr">
        <is>
          <t>1日の差 N+1</t>
        </is>
      </c>
      <c r="B509" s="21">
        <f>'4_1日の差'!$A$17</f>
        <v/>
      </c>
      <c r="C509" s="22" t="n">
        <v>31</v>
      </c>
      <c r="D509" s="22" t="n">
        <v>1</v>
      </c>
      <c r="E509" s="22" t="n">
        <v>0</v>
      </c>
      <c r="F509" s="21">
        <f>(IF(C509&lt;=20,MAX(800000,400000*C509),8000000+700000*(C509-20))+IF(E509=1,1000000,0))</f>
        <v/>
      </c>
      <c r="G509" s="21">
        <f>IF(AND(D509=3,C509&lt;=5),MAX(0,B509-F509),IF(AND(D509=2,C509&lt;=5,MAX(0,B509-F509)&gt;3000000),1500000+MAX(0,B509-F509)-3000000,MAX(0,B509-F509)/2))</f>
        <v/>
      </c>
      <c r="H509" s="21">
        <f>ROUNDDOWN(G509,-3)</f>
        <v/>
      </c>
      <c r="I509" s="21">
        <f>IF(H509&lt;=0,0,ROUNDDOWN(ROUND((H509*LOOKUP(H509,{0,1950001,3300001,6950001,9000001,18000001,40000001},{0.05,0.1,0.2,0.23,0.33,0.4,0.45})-LOOKUP(H509,{0,1950001,3300001,6950001,9000001,18000001,40000001},{0,97500,427500,636000,1536000,2796000,4796000}))*1.021,3),0))</f>
        <v/>
      </c>
      <c r="J509" s="21">
        <f>ROUNDDOWN(ROUND(H509*0.06,2),-2)</f>
        <v/>
      </c>
      <c r="K509" s="21">
        <f>ROUNDDOWN(ROUND(H509*0.04,2),-2)</f>
        <v/>
      </c>
      <c r="L509" s="21">
        <f>I509+J509+K509</f>
        <v/>
      </c>
      <c r="M509" s="21">
        <f>B509-L509</f>
        <v/>
      </c>
      <c r="N509" s="21">
        <f>ROUNDDOWN(ROUND(B509*0.2042,2),0)</f>
        <v/>
      </c>
    </row>
    <row r="510">
      <c r="A510" t="inlineStr">
        <is>
          <t>1日の差 N</t>
        </is>
      </c>
      <c r="B510" s="21">
        <f>'4_1日の差'!$A$17</f>
        <v/>
      </c>
      <c r="C510" s="22" t="n">
        <v>35</v>
      </c>
      <c r="D510" s="22" t="n">
        <v>1</v>
      </c>
      <c r="E510" s="22" t="n">
        <v>0</v>
      </c>
      <c r="F510" s="21">
        <f>(IF(C510&lt;=20,MAX(800000,400000*C510),8000000+700000*(C510-20))+IF(E510=1,1000000,0))</f>
        <v/>
      </c>
      <c r="G510" s="21">
        <f>IF(AND(D510=3,C510&lt;=5),MAX(0,B510-F510),IF(AND(D510=2,C510&lt;=5,MAX(0,B510-F510)&gt;3000000),1500000+MAX(0,B510-F510)-3000000,MAX(0,B510-F510)/2))</f>
        <v/>
      </c>
      <c r="H510" s="21">
        <f>ROUNDDOWN(G510,-3)</f>
        <v/>
      </c>
      <c r="I510" s="21">
        <f>IF(H510&lt;=0,0,ROUNDDOWN(ROUND((H510*LOOKUP(H510,{0,1950001,3300001,6950001,9000001,18000001,40000001},{0.05,0.1,0.2,0.23,0.33,0.4,0.45})-LOOKUP(H510,{0,1950001,3300001,6950001,9000001,18000001,40000001},{0,97500,427500,636000,1536000,2796000,4796000}))*1.021,3),0))</f>
        <v/>
      </c>
      <c r="J510" s="21">
        <f>ROUNDDOWN(ROUND(H510*0.06,2),-2)</f>
        <v/>
      </c>
      <c r="K510" s="21">
        <f>ROUNDDOWN(ROUND(H510*0.04,2),-2)</f>
        <v/>
      </c>
      <c r="L510" s="21">
        <f>I510+J510+K510</f>
        <v/>
      </c>
      <c r="M510" s="21">
        <f>B510-L510</f>
        <v/>
      </c>
      <c r="N510" s="21">
        <f>ROUNDDOWN(ROUND(B510*0.2042,2),0)</f>
        <v/>
      </c>
    </row>
    <row r="511">
      <c r="A511" t="inlineStr">
        <is>
          <t>1日の差 N+1</t>
        </is>
      </c>
      <c r="B511" s="21">
        <f>'4_1日の差'!$A$17</f>
        <v/>
      </c>
      <c r="C511" s="22" t="n">
        <v>36</v>
      </c>
      <c r="D511" s="22" t="n">
        <v>1</v>
      </c>
      <c r="E511" s="22" t="n">
        <v>0</v>
      </c>
      <c r="F511" s="21">
        <f>(IF(C511&lt;=20,MAX(800000,400000*C511),8000000+700000*(C511-20))+IF(E511=1,1000000,0))</f>
        <v/>
      </c>
      <c r="G511" s="21">
        <f>IF(AND(D511=3,C511&lt;=5),MAX(0,B511-F511),IF(AND(D511=2,C511&lt;=5,MAX(0,B511-F511)&gt;3000000),1500000+MAX(0,B511-F511)-3000000,MAX(0,B511-F511)/2))</f>
        <v/>
      </c>
      <c r="H511" s="21">
        <f>ROUNDDOWN(G511,-3)</f>
        <v/>
      </c>
      <c r="I511" s="21">
        <f>IF(H511&lt;=0,0,ROUNDDOWN(ROUND((H511*LOOKUP(H511,{0,1950001,3300001,6950001,9000001,18000001,40000001},{0.05,0.1,0.2,0.23,0.33,0.4,0.45})-LOOKUP(H511,{0,1950001,3300001,6950001,9000001,18000001,40000001},{0,97500,427500,636000,1536000,2796000,4796000}))*1.021,3),0))</f>
        <v/>
      </c>
      <c r="J511" s="21">
        <f>ROUNDDOWN(ROUND(H511*0.06,2),-2)</f>
        <v/>
      </c>
      <c r="K511" s="21">
        <f>ROUNDDOWN(ROUND(H511*0.04,2),-2)</f>
        <v/>
      </c>
      <c r="L511" s="21">
        <f>I511+J511+K511</f>
        <v/>
      </c>
      <c r="M511" s="21">
        <f>B511-L511</f>
        <v/>
      </c>
      <c r="N511" s="21">
        <f>ROUNDDOWN(ROUND(B511*0.2042,2),0)</f>
        <v/>
      </c>
    </row>
    <row r="512">
      <c r="A512" t="inlineStr">
        <is>
          <t>1日の差 N</t>
        </is>
      </c>
      <c r="B512" s="21">
        <f>'4_1日の差'!$A$17</f>
        <v/>
      </c>
      <c r="C512" s="22" t="n">
        <v>37</v>
      </c>
      <c r="D512" s="22" t="n">
        <v>1</v>
      </c>
      <c r="E512" s="22" t="n">
        <v>0</v>
      </c>
      <c r="F512" s="21">
        <f>(IF(C512&lt;=20,MAX(800000,400000*C512),8000000+700000*(C512-20))+IF(E512=1,1000000,0))</f>
        <v/>
      </c>
      <c r="G512" s="21">
        <f>IF(AND(D512=3,C512&lt;=5),MAX(0,B512-F512),IF(AND(D512=2,C512&lt;=5,MAX(0,B512-F512)&gt;3000000),1500000+MAX(0,B512-F512)-3000000,MAX(0,B512-F512)/2))</f>
        <v/>
      </c>
      <c r="H512" s="21">
        <f>ROUNDDOWN(G512,-3)</f>
        <v/>
      </c>
      <c r="I512" s="21">
        <f>IF(H512&lt;=0,0,ROUNDDOWN(ROUND((H512*LOOKUP(H512,{0,1950001,3300001,6950001,9000001,18000001,40000001},{0.05,0.1,0.2,0.23,0.33,0.4,0.45})-LOOKUP(H512,{0,1950001,3300001,6950001,9000001,18000001,40000001},{0,97500,427500,636000,1536000,2796000,4796000}))*1.021,3),0))</f>
        <v/>
      </c>
      <c r="J512" s="21">
        <f>ROUNDDOWN(ROUND(H512*0.06,2),-2)</f>
        <v/>
      </c>
      <c r="K512" s="21">
        <f>ROUNDDOWN(ROUND(H512*0.04,2),-2)</f>
        <v/>
      </c>
      <c r="L512" s="21">
        <f>I512+J512+K512</f>
        <v/>
      </c>
      <c r="M512" s="21">
        <f>B512-L512</f>
        <v/>
      </c>
      <c r="N512" s="21">
        <f>ROUNDDOWN(ROUND(B512*0.2042,2),0)</f>
        <v/>
      </c>
    </row>
    <row r="513">
      <c r="A513" t="inlineStr">
        <is>
          <t>1日の差 N+1</t>
        </is>
      </c>
      <c r="B513" s="21">
        <f>'4_1日の差'!$A$17</f>
        <v/>
      </c>
      <c r="C513" s="22" t="n">
        <v>38</v>
      </c>
      <c r="D513" s="22" t="n">
        <v>1</v>
      </c>
      <c r="E513" s="22" t="n">
        <v>0</v>
      </c>
      <c r="F513" s="21">
        <f>(IF(C513&lt;=20,MAX(800000,400000*C513),8000000+700000*(C513-20))+IF(E513=1,1000000,0))</f>
        <v/>
      </c>
      <c r="G513" s="21">
        <f>IF(AND(D513=3,C513&lt;=5),MAX(0,B513-F513),IF(AND(D513=2,C513&lt;=5,MAX(0,B513-F513)&gt;3000000),1500000+MAX(0,B513-F513)-3000000,MAX(0,B513-F513)/2))</f>
        <v/>
      </c>
      <c r="H513" s="21">
        <f>ROUNDDOWN(G513,-3)</f>
        <v/>
      </c>
      <c r="I513" s="21">
        <f>IF(H513&lt;=0,0,ROUNDDOWN(ROUND((H513*LOOKUP(H513,{0,1950001,3300001,6950001,9000001,18000001,40000001},{0.05,0.1,0.2,0.23,0.33,0.4,0.45})-LOOKUP(H513,{0,1950001,3300001,6950001,9000001,18000001,40000001},{0,97500,427500,636000,1536000,2796000,4796000}))*1.021,3),0))</f>
        <v/>
      </c>
      <c r="J513" s="21">
        <f>ROUNDDOWN(ROUND(H513*0.06,2),-2)</f>
        <v/>
      </c>
      <c r="K513" s="21">
        <f>ROUNDDOWN(ROUND(H513*0.04,2),-2)</f>
        <v/>
      </c>
      <c r="L513" s="21">
        <f>I513+J513+K513</f>
        <v/>
      </c>
      <c r="M513" s="21">
        <f>B513-L513</f>
        <v/>
      </c>
      <c r="N513" s="21">
        <f>ROUNDDOWN(ROUND(B513*0.2042,2),0)</f>
        <v/>
      </c>
    </row>
    <row r="514">
      <c r="A514" t="inlineStr">
        <is>
          <t>1日の差 N</t>
        </is>
      </c>
      <c r="B514" s="21">
        <f>'4_1日の差'!$A$18</f>
        <v/>
      </c>
      <c r="C514" s="22" t="n">
        <v>5</v>
      </c>
      <c r="D514" s="22" t="n">
        <v>2</v>
      </c>
      <c r="E514" s="22" t="n">
        <v>0</v>
      </c>
      <c r="F514" s="21">
        <f>(IF(C514&lt;=20,MAX(800000,400000*C514),8000000+700000*(C514-20))+IF(E514=1,1000000,0))</f>
        <v/>
      </c>
      <c r="G514" s="21">
        <f>IF(AND(D514=3,C514&lt;=5),MAX(0,B514-F514),IF(AND(D514=2,C514&lt;=5,MAX(0,B514-F514)&gt;3000000),1500000+MAX(0,B514-F514)-3000000,MAX(0,B514-F514)/2))</f>
        <v/>
      </c>
      <c r="H514" s="21">
        <f>ROUNDDOWN(G514,-3)</f>
        <v/>
      </c>
      <c r="I514" s="21">
        <f>IF(H514&lt;=0,0,ROUNDDOWN(ROUND((H514*LOOKUP(H514,{0,1950001,3300001,6950001,9000001,18000001,40000001},{0.05,0.1,0.2,0.23,0.33,0.4,0.45})-LOOKUP(H514,{0,1950001,3300001,6950001,9000001,18000001,40000001},{0,97500,427500,636000,1536000,2796000,4796000}))*1.021,3),0))</f>
        <v/>
      </c>
      <c r="J514" s="21">
        <f>ROUNDDOWN(ROUND(H514*0.06,2),-2)</f>
        <v/>
      </c>
      <c r="K514" s="21">
        <f>ROUNDDOWN(ROUND(H514*0.04,2),-2)</f>
        <v/>
      </c>
      <c r="L514" s="21">
        <f>I514+J514+K514</f>
        <v/>
      </c>
      <c r="M514" s="21">
        <f>B514-L514</f>
        <v/>
      </c>
      <c r="N514" s="21">
        <f>ROUNDDOWN(ROUND(B514*0.2042,2),0)</f>
        <v/>
      </c>
    </row>
    <row r="515">
      <c r="A515" t="inlineStr">
        <is>
          <t>1日の差 N+1</t>
        </is>
      </c>
      <c r="B515" s="21">
        <f>'4_1日の差'!$A$18</f>
        <v/>
      </c>
      <c r="C515" s="22" t="n">
        <v>6</v>
      </c>
      <c r="D515" s="22" t="n">
        <v>1</v>
      </c>
      <c r="E515" s="22" t="n">
        <v>0</v>
      </c>
      <c r="F515" s="21">
        <f>(IF(C515&lt;=20,MAX(800000,400000*C515),8000000+700000*(C515-20))+IF(E515=1,1000000,0))</f>
        <v/>
      </c>
      <c r="G515" s="21">
        <f>IF(AND(D515=3,C515&lt;=5),MAX(0,B515-F515),IF(AND(D515=2,C515&lt;=5,MAX(0,B515-F515)&gt;3000000),1500000+MAX(0,B515-F515)-3000000,MAX(0,B515-F515)/2))</f>
        <v/>
      </c>
      <c r="H515" s="21">
        <f>ROUNDDOWN(G515,-3)</f>
        <v/>
      </c>
      <c r="I515" s="21">
        <f>IF(H515&lt;=0,0,ROUNDDOWN(ROUND((H515*LOOKUP(H515,{0,1950001,3300001,6950001,9000001,18000001,40000001},{0.05,0.1,0.2,0.23,0.33,0.4,0.45})-LOOKUP(H515,{0,1950001,3300001,6950001,9000001,18000001,40000001},{0,97500,427500,636000,1536000,2796000,4796000}))*1.021,3),0))</f>
        <v/>
      </c>
      <c r="J515" s="21">
        <f>ROUNDDOWN(ROUND(H515*0.06,2),-2)</f>
        <v/>
      </c>
      <c r="K515" s="21">
        <f>ROUNDDOWN(ROUND(H515*0.04,2),-2)</f>
        <v/>
      </c>
      <c r="L515" s="21">
        <f>I515+J515+K515</f>
        <v/>
      </c>
      <c r="M515" s="21">
        <f>B515-L515</f>
        <v/>
      </c>
      <c r="N515" s="21">
        <f>ROUNDDOWN(ROUND(B515*0.2042,2),0)</f>
        <v/>
      </c>
    </row>
    <row r="516">
      <c r="A516" t="inlineStr">
        <is>
          <t>1日の差 N</t>
        </is>
      </c>
      <c r="B516" s="21">
        <f>'4_1日の差'!$A$18</f>
        <v/>
      </c>
      <c r="C516" s="22" t="n">
        <v>10</v>
      </c>
      <c r="D516" s="22" t="n">
        <v>1</v>
      </c>
      <c r="E516" s="22" t="n">
        <v>0</v>
      </c>
      <c r="F516" s="21">
        <f>(IF(C516&lt;=20,MAX(800000,400000*C516),8000000+700000*(C516-20))+IF(E516=1,1000000,0))</f>
        <v/>
      </c>
      <c r="G516" s="21">
        <f>IF(AND(D516=3,C516&lt;=5),MAX(0,B516-F516),IF(AND(D516=2,C516&lt;=5,MAX(0,B516-F516)&gt;3000000),1500000+MAX(0,B516-F516)-3000000,MAX(0,B516-F516)/2))</f>
        <v/>
      </c>
      <c r="H516" s="21">
        <f>ROUNDDOWN(G516,-3)</f>
        <v/>
      </c>
      <c r="I516" s="21">
        <f>IF(H516&lt;=0,0,ROUNDDOWN(ROUND((H516*LOOKUP(H516,{0,1950001,3300001,6950001,9000001,18000001,40000001},{0.05,0.1,0.2,0.23,0.33,0.4,0.45})-LOOKUP(H516,{0,1950001,3300001,6950001,9000001,18000001,40000001},{0,97500,427500,636000,1536000,2796000,4796000}))*1.021,3),0))</f>
        <v/>
      </c>
      <c r="J516" s="21">
        <f>ROUNDDOWN(ROUND(H516*0.06,2),-2)</f>
        <v/>
      </c>
      <c r="K516" s="21">
        <f>ROUNDDOWN(ROUND(H516*0.04,2),-2)</f>
        <v/>
      </c>
      <c r="L516" s="21">
        <f>I516+J516+K516</f>
        <v/>
      </c>
      <c r="M516" s="21">
        <f>B516-L516</f>
        <v/>
      </c>
      <c r="N516" s="21">
        <f>ROUNDDOWN(ROUND(B516*0.2042,2),0)</f>
        <v/>
      </c>
    </row>
    <row r="517">
      <c r="A517" t="inlineStr">
        <is>
          <t>1日の差 N+1</t>
        </is>
      </c>
      <c r="B517" s="21">
        <f>'4_1日の差'!$A$18</f>
        <v/>
      </c>
      <c r="C517" s="22" t="n">
        <v>11</v>
      </c>
      <c r="D517" s="22" t="n">
        <v>1</v>
      </c>
      <c r="E517" s="22" t="n">
        <v>0</v>
      </c>
      <c r="F517" s="21">
        <f>(IF(C517&lt;=20,MAX(800000,400000*C517),8000000+700000*(C517-20))+IF(E517=1,1000000,0))</f>
        <v/>
      </c>
      <c r="G517" s="21">
        <f>IF(AND(D517=3,C517&lt;=5),MAX(0,B517-F517),IF(AND(D517=2,C517&lt;=5,MAX(0,B517-F517)&gt;3000000),1500000+MAX(0,B517-F517)-3000000,MAX(0,B517-F517)/2))</f>
        <v/>
      </c>
      <c r="H517" s="21">
        <f>ROUNDDOWN(G517,-3)</f>
        <v/>
      </c>
      <c r="I517" s="21">
        <f>IF(H517&lt;=0,0,ROUNDDOWN(ROUND((H517*LOOKUP(H517,{0,1950001,3300001,6950001,9000001,18000001,40000001},{0.05,0.1,0.2,0.23,0.33,0.4,0.45})-LOOKUP(H517,{0,1950001,3300001,6950001,9000001,18000001,40000001},{0,97500,427500,636000,1536000,2796000,4796000}))*1.021,3),0))</f>
        <v/>
      </c>
      <c r="J517" s="21">
        <f>ROUNDDOWN(ROUND(H517*0.06,2),-2)</f>
        <v/>
      </c>
      <c r="K517" s="21">
        <f>ROUNDDOWN(ROUND(H517*0.04,2),-2)</f>
        <v/>
      </c>
      <c r="L517" s="21">
        <f>I517+J517+K517</f>
        <v/>
      </c>
      <c r="M517" s="21">
        <f>B517-L517</f>
        <v/>
      </c>
      <c r="N517" s="21">
        <f>ROUNDDOWN(ROUND(B517*0.2042,2),0)</f>
        <v/>
      </c>
    </row>
    <row r="518">
      <c r="A518" t="inlineStr">
        <is>
          <t>1日の差 N</t>
        </is>
      </c>
      <c r="B518" s="21">
        <f>'4_1日の差'!$A$18</f>
        <v/>
      </c>
      <c r="C518" s="22" t="n">
        <v>15</v>
      </c>
      <c r="D518" s="22" t="n">
        <v>1</v>
      </c>
      <c r="E518" s="22" t="n">
        <v>0</v>
      </c>
      <c r="F518" s="21">
        <f>(IF(C518&lt;=20,MAX(800000,400000*C518),8000000+700000*(C518-20))+IF(E518=1,1000000,0))</f>
        <v/>
      </c>
      <c r="G518" s="21">
        <f>IF(AND(D518=3,C518&lt;=5),MAX(0,B518-F518),IF(AND(D518=2,C518&lt;=5,MAX(0,B518-F518)&gt;3000000),1500000+MAX(0,B518-F518)-3000000,MAX(0,B518-F518)/2))</f>
        <v/>
      </c>
      <c r="H518" s="21">
        <f>ROUNDDOWN(G518,-3)</f>
        <v/>
      </c>
      <c r="I518" s="21">
        <f>IF(H518&lt;=0,0,ROUNDDOWN(ROUND((H518*LOOKUP(H518,{0,1950001,3300001,6950001,9000001,18000001,40000001},{0.05,0.1,0.2,0.23,0.33,0.4,0.45})-LOOKUP(H518,{0,1950001,3300001,6950001,9000001,18000001,40000001},{0,97500,427500,636000,1536000,2796000,4796000}))*1.021,3),0))</f>
        <v/>
      </c>
      <c r="J518" s="21">
        <f>ROUNDDOWN(ROUND(H518*0.06,2),-2)</f>
        <v/>
      </c>
      <c r="K518" s="21">
        <f>ROUNDDOWN(ROUND(H518*0.04,2),-2)</f>
        <v/>
      </c>
      <c r="L518" s="21">
        <f>I518+J518+K518</f>
        <v/>
      </c>
      <c r="M518" s="21">
        <f>B518-L518</f>
        <v/>
      </c>
      <c r="N518" s="21">
        <f>ROUNDDOWN(ROUND(B518*0.2042,2),0)</f>
        <v/>
      </c>
    </row>
    <row r="519">
      <c r="A519" t="inlineStr">
        <is>
          <t>1日の差 N+1</t>
        </is>
      </c>
      <c r="B519" s="21">
        <f>'4_1日の差'!$A$18</f>
        <v/>
      </c>
      <c r="C519" s="22" t="n">
        <v>16</v>
      </c>
      <c r="D519" s="22" t="n">
        <v>1</v>
      </c>
      <c r="E519" s="22" t="n">
        <v>0</v>
      </c>
      <c r="F519" s="21">
        <f>(IF(C519&lt;=20,MAX(800000,400000*C519),8000000+700000*(C519-20))+IF(E519=1,1000000,0))</f>
        <v/>
      </c>
      <c r="G519" s="21">
        <f>IF(AND(D519=3,C519&lt;=5),MAX(0,B519-F519),IF(AND(D519=2,C519&lt;=5,MAX(0,B519-F519)&gt;3000000),1500000+MAX(0,B519-F519)-3000000,MAX(0,B519-F519)/2))</f>
        <v/>
      </c>
      <c r="H519" s="21">
        <f>ROUNDDOWN(G519,-3)</f>
        <v/>
      </c>
      <c r="I519" s="21">
        <f>IF(H519&lt;=0,0,ROUNDDOWN(ROUND((H519*LOOKUP(H519,{0,1950001,3300001,6950001,9000001,18000001,40000001},{0.05,0.1,0.2,0.23,0.33,0.4,0.45})-LOOKUP(H519,{0,1950001,3300001,6950001,9000001,18000001,40000001},{0,97500,427500,636000,1536000,2796000,4796000}))*1.021,3),0))</f>
        <v/>
      </c>
      <c r="J519" s="21">
        <f>ROUNDDOWN(ROUND(H519*0.06,2),-2)</f>
        <v/>
      </c>
      <c r="K519" s="21">
        <f>ROUNDDOWN(ROUND(H519*0.04,2),-2)</f>
        <v/>
      </c>
      <c r="L519" s="21">
        <f>I519+J519+K519</f>
        <v/>
      </c>
      <c r="M519" s="21">
        <f>B519-L519</f>
        <v/>
      </c>
      <c r="N519" s="21">
        <f>ROUNDDOWN(ROUND(B519*0.2042,2),0)</f>
        <v/>
      </c>
    </row>
    <row r="520">
      <c r="A520" t="inlineStr">
        <is>
          <t>1日の差 N</t>
        </is>
      </c>
      <c r="B520" s="21">
        <f>'4_1日の差'!$A$18</f>
        <v/>
      </c>
      <c r="C520" s="22" t="n">
        <v>19</v>
      </c>
      <c r="D520" s="22" t="n">
        <v>1</v>
      </c>
      <c r="E520" s="22" t="n">
        <v>0</v>
      </c>
      <c r="F520" s="21">
        <f>(IF(C520&lt;=20,MAX(800000,400000*C520),8000000+700000*(C520-20))+IF(E520=1,1000000,0))</f>
        <v/>
      </c>
      <c r="G520" s="21">
        <f>IF(AND(D520=3,C520&lt;=5),MAX(0,B520-F520),IF(AND(D520=2,C520&lt;=5,MAX(0,B520-F520)&gt;3000000),1500000+MAX(0,B520-F520)-3000000,MAX(0,B520-F520)/2))</f>
        <v/>
      </c>
      <c r="H520" s="21">
        <f>ROUNDDOWN(G520,-3)</f>
        <v/>
      </c>
      <c r="I520" s="21">
        <f>IF(H520&lt;=0,0,ROUNDDOWN(ROUND((H520*LOOKUP(H520,{0,1950001,3300001,6950001,9000001,18000001,40000001},{0.05,0.1,0.2,0.23,0.33,0.4,0.45})-LOOKUP(H520,{0,1950001,3300001,6950001,9000001,18000001,40000001},{0,97500,427500,636000,1536000,2796000,4796000}))*1.021,3),0))</f>
        <v/>
      </c>
      <c r="J520" s="21">
        <f>ROUNDDOWN(ROUND(H520*0.06,2),-2)</f>
        <v/>
      </c>
      <c r="K520" s="21">
        <f>ROUNDDOWN(ROUND(H520*0.04,2),-2)</f>
        <v/>
      </c>
      <c r="L520" s="21">
        <f>I520+J520+K520</f>
        <v/>
      </c>
      <c r="M520" s="21">
        <f>B520-L520</f>
        <v/>
      </c>
      <c r="N520" s="21">
        <f>ROUNDDOWN(ROUND(B520*0.2042,2),0)</f>
        <v/>
      </c>
    </row>
    <row r="521">
      <c r="A521" t="inlineStr">
        <is>
          <t>1日の差 N+1</t>
        </is>
      </c>
      <c r="B521" s="21">
        <f>'4_1日の差'!$A$18</f>
        <v/>
      </c>
      <c r="C521" s="22" t="n">
        <v>20</v>
      </c>
      <c r="D521" s="22" t="n">
        <v>1</v>
      </c>
      <c r="E521" s="22" t="n">
        <v>0</v>
      </c>
      <c r="F521" s="21">
        <f>(IF(C521&lt;=20,MAX(800000,400000*C521),8000000+700000*(C521-20))+IF(E521=1,1000000,0))</f>
        <v/>
      </c>
      <c r="G521" s="21">
        <f>IF(AND(D521=3,C521&lt;=5),MAX(0,B521-F521),IF(AND(D521=2,C521&lt;=5,MAX(0,B521-F521)&gt;3000000),1500000+MAX(0,B521-F521)-3000000,MAX(0,B521-F521)/2))</f>
        <v/>
      </c>
      <c r="H521" s="21">
        <f>ROUNDDOWN(G521,-3)</f>
        <v/>
      </c>
      <c r="I521" s="21">
        <f>IF(H521&lt;=0,0,ROUNDDOWN(ROUND((H521*LOOKUP(H521,{0,1950001,3300001,6950001,9000001,18000001,40000001},{0.05,0.1,0.2,0.23,0.33,0.4,0.45})-LOOKUP(H521,{0,1950001,3300001,6950001,9000001,18000001,40000001},{0,97500,427500,636000,1536000,2796000,4796000}))*1.021,3),0))</f>
        <v/>
      </c>
      <c r="J521" s="21">
        <f>ROUNDDOWN(ROUND(H521*0.06,2),-2)</f>
        <v/>
      </c>
      <c r="K521" s="21">
        <f>ROUNDDOWN(ROUND(H521*0.04,2),-2)</f>
        <v/>
      </c>
      <c r="L521" s="21">
        <f>I521+J521+K521</f>
        <v/>
      </c>
      <c r="M521" s="21">
        <f>B521-L521</f>
        <v/>
      </c>
      <c r="N521" s="21">
        <f>ROUNDDOWN(ROUND(B521*0.2042,2),0)</f>
        <v/>
      </c>
    </row>
    <row r="522">
      <c r="A522" t="inlineStr">
        <is>
          <t>1日の差 N</t>
        </is>
      </c>
      <c r="B522" s="21">
        <f>'4_1日の差'!$A$18</f>
        <v/>
      </c>
      <c r="C522" s="22" t="n">
        <v>20</v>
      </c>
      <c r="D522" s="22" t="n">
        <v>1</v>
      </c>
      <c r="E522" s="22" t="n">
        <v>0</v>
      </c>
      <c r="F522" s="21">
        <f>(IF(C522&lt;=20,MAX(800000,400000*C522),8000000+700000*(C522-20))+IF(E522=1,1000000,0))</f>
        <v/>
      </c>
      <c r="G522" s="21">
        <f>IF(AND(D522=3,C522&lt;=5),MAX(0,B522-F522),IF(AND(D522=2,C522&lt;=5,MAX(0,B522-F522)&gt;3000000),1500000+MAX(0,B522-F522)-3000000,MAX(0,B522-F522)/2))</f>
        <v/>
      </c>
      <c r="H522" s="21">
        <f>ROUNDDOWN(G522,-3)</f>
        <v/>
      </c>
      <c r="I522" s="21">
        <f>IF(H522&lt;=0,0,ROUNDDOWN(ROUND((H522*LOOKUP(H522,{0,1950001,3300001,6950001,9000001,18000001,40000001},{0.05,0.1,0.2,0.23,0.33,0.4,0.45})-LOOKUP(H522,{0,1950001,3300001,6950001,9000001,18000001,40000001},{0,97500,427500,636000,1536000,2796000,4796000}))*1.021,3),0))</f>
        <v/>
      </c>
      <c r="J522" s="21">
        <f>ROUNDDOWN(ROUND(H522*0.06,2),-2)</f>
        <v/>
      </c>
      <c r="K522" s="21">
        <f>ROUNDDOWN(ROUND(H522*0.04,2),-2)</f>
        <v/>
      </c>
      <c r="L522" s="21">
        <f>I522+J522+K522</f>
        <v/>
      </c>
      <c r="M522" s="21">
        <f>B522-L522</f>
        <v/>
      </c>
      <c r="N522" s="21">
        <f>ROUNDDOWN(ROUND(B522*0.2042,2),0)</f>
        <v/>
      </c>
    </row>
    <row r="523">
      <c r="A523" t="inlineStr">
        <is>
          <t>1日の差 N+1</t>
        </is>
      </c>
      <c r="B523" s="21">
        <f>'4_1日の差'!$A$18</f>
        <v/>
      </c>
      <c r="C523" s="22" t="n">
        <v>21</v>
      </c>
      <c r="D523" s="22" t="n">
        <v>1</v>
      </c>
      <c r="E523" s="22" t="n">
        <v>0</v>
      </c>
      <c r="F523" s="21">
        <f>(IF(C523&lt;=20,MAX(800000,400000*C523),8000000+700000*(C523-20))+IF(E523=1,1000000,0))</f>
        <v/>
      </c>
      <c r="G523" s="21">
        <f>IF(AND(D523=3,C523&lt;=5),MAX(0,B523-F523),IF(AND(D523=2,C523&lt;=5,MAX(0,B523-F523)&gt;3000000),1500000+MAX(0,B523-F523)-3000000,MAX(0,B523-F523)/2))</f>
        <v/>
      </c>
      <c r="H523" s="21">
        <f>ROUNDDOWN(G523,-3)</f>
        <v/>
      </c>
      <c r="I523" s="21">
        <f>IF(H523&lt;=0,0,ROUNDDOWN(ROUND((H523*LOOKUP(H523,{0,1950001,3300001,6950001,9000001,18000001,40000001},{0.05,0.1,0.2,0.23,0.33,0.4,0.45})-LOOKUP(H523,{0,1950001,3300001,6950001,9000001,18000001,40000001},{0,97500,427500,636000,1536000,2796000,4796000}))*1.021,3),0))</f>
        <v/>
      </c>
      <c r="J523" s="21">
        <f>ROUNDDOWN(ROUND(H523*0.06,2),-2)</f>
        <v/>
      </c>
      <c r="K523" s="21">
        <f>ROUNDDOWN(ROUND(H523*0.04,2),-2)</f>
        <v/>
      </c>
      <c r="L523" s="21">
        <f>I523+J523+K523</f>
        <v/>
      </c>
      <c r="M523" s="21">
        <f>B523-L523</f>
        <v/>
      </c>
      <c r="N523" s="21">
        <f>ROUNDDOWN(ROUND(B523*0.2042,2),0)</f>
        <v/>
      </c>
    </row>
    <row r="524">
      <c r="A524" t="inlineStr">
        <is>
          <t>1日の差 N</t>
        </is>
      </c>
      <c r="B524" s="21">
        <f>'4_1日の差'!$A$18</f>
        <v/>
      </c>
      <c r="C524" s="22" t="n">
        <v>25</v>
      </c>
      <c r="D524" s="22" t="n">
        <v>1</v>
      </c>
      <c r="E524" s="22" t="n">
        <v>0</v>
      </c>
      <c r="F524" s="21">
        <f>(IF(C524&lt;=20,MAX(800000,400000*C524),8000000+700000*(C524-20))+IF(E524=1,1000000,0))</f>
        <v/>
      </c>
      <c r="G524" s="21">
        <f>IF(AND(D524=3,C524&lt;=5),MAX(0,B524-F524),IF(AND(D524=2,C524&lt;=5,MAX(0,B524-F524)&gt;3000000),1500000+MAX(0,B524-F524)-3000000,MAX(0,B524-F524)/2))</f>
        <v/>
      </c>
      <c r="H524" s="21">
        <f>ROUNDDOWN(G524,-3)</f>
        <v/>
      </c>
      <c r="I524" s="21">
        <f>IF(H524&lt;=0,0,ROUNDDOWN(ROUND((H524*LOOKUP(H524,{0,1950001,3300001,6950001,9000001,18000001,40000001},{0.05,0.1,0.2,0.23,0.33,0.4,0.45})-LOOKUP(H524,{0,1950001,3300001,6950001,9000001,18000001,40000001},{0,97500,427500,636000,1536000,2796000,4796000}))*1.021,3),0))</f>
        <v/>
      </c>
      <c r="J524" s="21">
        <f>ROUNDDOWN(ROUND(H524*0.06,2),-2)</f>
        <v/>
      </c>
      <c r="K524" s="21">
        <f>ROUNDDOWN(ROUND(H524*0.04,2),-2)</f>
        <v/>
      </c>
      <c r="L524" s="21">
        <f>I524+J524+K524</f>
        <v/>
      </c>
      <c r="M524" s="21">
        <f>B524-L524</f>
        <v/>
      </c>
      <c r="N524" s="21">
        <f>ROUNDDOWN(ROUND(B524*0.2042,2),0)</f>
        <v/>
      </c>
    </row>
    <row r="525">
      <c r="A525" t="inlineStr">
        <is>
          <t>1日の差 N+1</t>
        </is>
      </c>
      <c r="B525" s="21">
        <f>'4_1日の差'!$A$18</f>
        <v/>
      </c>
      <c r="C525" s="22" t="n">
        <v>26</v>
      </c>
      <c r="D525" s="22" t="n">
        <v>1</v>
      </c>
      <c r="E525" s="22" t="n">
        <v>0</v>
      </c>
      <c r="F525" s="21">
        <f>(IF(C525&lt;=20,MAX(800000,400000*C525),8000000+700000*(C525-20))+IF(E525=1,1000000,0))</f>
        <v/>
      </c>
      <c r="G525" s="21">
        <f>IF(AND(D525=3,C525&lt;=5),MAX(0,B525-F525),IF(AND(D525=2,C525&lt;=5,MAX(0,B525-F525)&gt;3000000),1500000+MAX(0,B525-F525)-3000000,MAX(0,B525-F525)/2))</f>
        <v/>
      </c>
      <c r="H525" s="21">
        <f>ROUNDDOWN(G525,-3)</f>
        <v/>
      </c>
      <c r="I525" s="21">
        <f>IF(H525&lt;=0,0,ROUNDDOWN(ROUND((H525*LOOKUP(H525,{0,1950001,3300001,6950001,9000001,18000001,40000001},{0.05,0.1,0.2,0.23,0.33,0.4,0.45})-LOOKUP(H525,{0,1950001,3300001,6950001,9000001,18000001,40000001},{0,97500,427500,636000,1536000,2796000,4796000}))*1.021,3),0))</f>
        <v/>
      </c>
      <c r="J525" s="21">
        <f>ROUNDDOWN(ROUND(H525*0.06,2),-2)</f>
        <v/>
      </c>
      <c r="K525" s="21">
        <f>ROUNDDOWN(ROUND(H525*0.04,2),-2)</f>
        <v/>
      </c>
      <c r="L525" s="21">
        <f>I525+J525+K525</f>
        <v/>
      </c>
      <c r="M525" s="21">
        <f>B525-L525</f>
        <v/>
      </c>
      <c r="N525" s="21">
        <f>ROUNDDOWN(ROUND(B525*0.2042,2),0)</f>
        <v/>
      </c>
    </row>
    <row r="526">
      <c r="A526" t="inlineStr">
        <is>
          <t>1日の差 N</t>
        </is>
      </c>
      <c r="B526" s="21">
        <f>'4_1日の差'!$A$18</f>
        <v/>
      </c>
      <c r="C526" s="22" t="n">
        <v>30</v>
      </c>
      <c r="D526" s="22" t="n">
        <v>1</v>
      </c>
      <c r="E526" s="22" t="n">
        <v>0</v>
      </c>
      <c r="F526" s="21">
        <f>(IF(C526&lt;=20,MAX(800000,400000*C526),8000000+700000*(C526-20))+IF(E526=1,1000000,0))</f>
        <v/>
      </c>
      <c r="G526" s="21">
        <f>IF(AND(D526=3,C526&lt;=5),MAX(0,B526-F526),IF(AND(D526=2,C526&lt;=5,MAX(0,B526-F526)&gt;3000000),1500000+MAX(0,B526-F526)-3000000,MAX(0,B526-F526)/2))</f>
        <v/>
      </c>
      <c r="H526" s="21">
        <f>ROUNDDOWN(G526,-3)</f>
        <v/>
      </c>
      <c r="I526" s="21">
        <f>IF(H526&lt;=0,0,ROUNDDOWN(ROUND((H526*LOOKUP(H526,{0,1950001,3300001,6950001,9000001,18000001,40000001},{0.05,0.1,0.2,0.23,0.33,0.4,0.45})-LOOKUP(H526,{0,1950001,3300001,6950001,9000001,18000001,40000001},{0,97500,427500,636000,1536000,2796000,4796000}))*1.021,3),0))</f>
        <v/>
      </c>
      <c r="J526" s="21">
        <f>ROUNDDOWN(ROUND(H526*0.06,2),-2)</f>
        <v/>
      </c>
      <c r="K526" s="21">
        <f>ROUNDDOWN(ROUND(H526*0.04,2),-2)</f>
        <v/>
      </c>
      <c r="L526" s="21">
        <f>I526+J526+K526</f>
        <v/>
      </c>
      <c r="M526" s="21">
        <f>B526-L526</f>
        <v/>
      </c>
      <c r="N526" s="21">
        <f>ROUNDDOWN(ROUND(B526*0.2042,2),0)</f>
        <v/>
      </c>
    </row>
    <row r="527">
      <c r="A527" t="inlineStr">
        <is>
          <t>1日の差 N+1</t>
        </is>
      </c>
      <c r="B527" s="21">
        <f>'4_1日の差'!$A$18</f>
        <v/>
      </c>
      <c r="C527" s="22" t="n">
        <v>31</v>
      </c>
      <c r="D527" s="22" t="n">
        <v>1</v>
      </c>
      <c r="E527" s="22" t="n">
        <v>0</v>
      </c>
      <c r="F527" s="21">
        <f>(IF(C527&lt;=20,MAX(800000,400000*C527),8000000+700000*(C527-20))+IF(E527=1,1000000,0))</f>
        <v/>
      </c>
      <c r="G527" s="21">
        <f>IF(AND(D527=3,C527&lt;=5),MAX(0,B527-F527),IF(AND(D527=2,C527&lt;=5,MAX(0,B527-F527)&gt;3000000),1500000+MAX(0,B527-F527)-3000000,MAX(0,B527-F527)/2))</f>
        <v/>
      </c>
      <c r="H527" s="21">
        <f>ROUNDDOWN(G527,-3)</f>
        <v/>
      </c>
      <c r="I527" s="21">
        <f>IF(H527&lt;=0,0,ROUNDDOWN(ROUND((H527*LOOKUP(H527,{0,1950001,3300001,6950001,9000001,18000001,40000001},{0.05,0.1,0.2,0.23,0.33,0.4,0.45})-LOOKUP(H527,{0,1950001,3300001,6950001,9000001,18000001,40000001},{0,97500,427500,636000,1536000,2796000,4796000}))*1.021,3),0))</f>
        <v/>
      </c>
      <c r="J527" s="21">
        <f>ROUNDDOWN(ROUND(H527*0.06,2),-2)</f>
        <v/>
      </c>
      <c r="K527" s="21">
        <f>ROUNDDOWN(ROUND(H527*0.04,2),-2)</f>
        <v/>
      </c>
      <c r="L527" s="21">
        <f>I527+J527+K527</f>
        <v/>
      </c>
      <c r="M527" s="21">
        <f>B527-L527</f>
        <v/>
      </c>
      <c r="N527" s="21">
        <f>ROUNDDOWN(ROUND(B527*0.2042,2),0)</f>
        <v/>
      </c>
    </row>
    <row r="528">
      <c r="A528" t="inlineStr">
        <is>
          <t>1日の差 N</t>
        </is>
      </c>
      <c r="B528" s="21">
        <f>'4_1日の差'!$A$18</f>
        <v/>
      </c>
      <c r="C528" s="22" t="n">
        <v>35</v>
      </c>
      <c r="D528" s="22" t="n">
        <v>1</v>
      </c>
      <c r="E528" s="22" t="n">
        <v>0</v>
      </c>
      <c r="F528" s="21">
        <f>(IF(C528&lt;=20,MAX(800000,400000*C528),8000000+700000*(C528-20))+IF(E528=1,1000000,0))</f>
        <v/>
      </c>
      <c r="G528" s="21">
        <f>IF(AND(D528=3,C528&lt;=5),MAX(0,B528-F528),IF(AND(D528=2,C528&lt;=5,MAX(0,B528-F528)&gt;3000000),1500000+MAX(0,B528-F528)-3000000,MAX(0,B528-F528)/2))</f>
        <v/>
      </c>
      <c r="H528" s="21">
        <f>ROUNDDOWN(G528,-3)</f>
        <v/>
      </c>
      <c r="I528" s="21">
        <f>IF(H528&lt;=0,0,ROUNDDOWN(ROUND((H528*LOOKUP(H528,{0,1950001,3300001,6950001,9000001,18000001,40000001},{0.05,0.1,0.2,0.23,0.33,0.4,0.45})-LOOKUP(H528,{0,1950001,3300001,6950001,9000001,18000001,40000001},{0,97500,427500,636000,1536000,2796000,4796000}))*1.021,3),0))</f>
        <v/>
      </c>
      <c r="J528" s="21">
        <f>ROUNDDOWN(ROUND(H528*0.06,2),-2)</f>
        <v/>
      </c>
      <c r="K528" s="21">
        <f>ROUNDDOWN(ROUND(H528*0.04,2),-2)</f>
        <v/>
      </c>
      <c r="L528" s="21">
        <f>I528+J528+K528</f>
        <v/>
      </c>
      <c r="M528" s="21">
        <f>B528-L528</f>
        <v/>
      </c>
      <c r="N528" s="21">
        <f>ROUNDDOWN(ROUND(B528*0.2042,2),0)</f>
        <v/>
      </c>
    </row>
    <row r="529">
      <c r="A529" t="inlineStr">
        <is>
          <t>1日の差 N+1</t>
        </is>
      </c>
      <c r="B529" s="21">
        <f>'4_1日の差'!$A$18</f>
        <v/>
      </c>
      <c r="C529" s="22" t="n">
        <v>36</v>
      </c>
      <c r="D529" s="22" t="n">
        <v>1</v>
      </c>
      <c r="E529" s="22" t="n">
        <v>0</v>
      </c>
      <c r="F529" s="21">
        <f>(IF(C529&lt;=20,MAX(800000,400000*C529),8000000+700000*(C529-20))+IF(E529=1,1000000,0))</f>
        <v/>
      </c>
      <c r="G529" s="21">
        <f>IF(AND(D529=3,C529&lt;=5),MAX(0,B529-F529),IF(AND(D529=2,C529&lt;=5,MAX(0,B529-F529)&gt;3000000),1500000+MAX(0,B529-F529)-3000000,MAX(0,B529-F529)/2))</f>
        <v/>
      </c>
      <c r="H529" s="21">
        <f>ROUNDDOWN(G529,-3)</f>
        <v/>
      </c>
      <c r="I529" s="21">
        <f>IF(H529&lt;=0,0,ROUNDDOWN(ROUND((H529*LOOKUP(H529,{0,1950001,3300001,6950001,9000001,18000001,40000001},{0.05,0.1,0.2,0.23,0.33,0.4,0.45})-LOOKUP(H529,{0,1950001,3300001,6950001,9000001,18000001,40000001},{0,97500,427500,636000,1536000,2796000,4796000}))*1.021,3),0))</f>
        <v/>
      </c>
      <c r="J529" s="21">
        <f>ROUNDDOWN(ROUND(H529*0.06,2),-2)</f>
        <v/>
      </c>
      <c r="K529" s="21">
        <f>ROUNDDOWN(ROUND(H529*0.04,2),-2)</f>
        <v/>
      </c>
      <c r="L529" s="21">
        <f>I529+J529+K529</f>
        <v/>
      </c>
      <c r="M529" s="21">
        <f>B529-L529</f>
        <v/>
      </c>
      <c r="N529" s="21">
        <f>ROUNDDOWN(ROUND(B529*0.2042,2),0)</f>
        <v/>
      </c>
    </row>
    <row r="530">
      <c r="A530" t="inlineStr">
        <is>
          <t>1日の差 N</t>
        </is>
      </c>
      <c r="B530" s="21">
        <f>'4_1日の差'!$A$18</f>
        <v/>
      </c>
      <c r="C530" s="22" t="n">
        <v>37</v>
      </c>
      <c r="D530" s="22" t="n">
        <v>1</v>
      </c>
      <c r="E530" s="22" t="n">
        <v>0</v>
      </c>
      <c r="F530" s="21">
        <f>(IF(C530&lt;=20,MAX(800000,400000*C530),8000000+700000*(C530-20))+IF(E530=1,1000000,0))</f>
        <v/>
      </c>
      <c r="G530" s="21">
        <f>IF(AND(D530=3,C530&lt;=5),MAX(0,B530-F530),IF(AND(D530=2,C530&lt;=5,MAX(0,B530-F530)&gt;3000000),1500000+MAX(0,B530-F530)-3000000,MAX(0,B530-F530)/2))</f>
        <v/>
      </c>
      <c r="H530" s="21">
        <f>ROUNDDOWN(G530,-3)</f>
        <v/>
      </c>
      <c r="I530" s="21">
        <f>IF(H530&lt;=0,0,ROUNDDOWN(ROUND((H530*LOOKUP(H530,{0,1950001,3300001,6950001,9000001,18000001,40000001},{0.05,0.1,0.2,0.23,0.33,0.4,0.45})-LOOKUP(H530,{0,1950001,3300001,6950001,9000001,18000001,40000001},{0,97500,427500,636000,1536000,2796000,4796000}))*1.021,3),0))</f>
        <v/>
      </c>
      <c r="J530" s="21">
        <f>ROUNDDOWN(ROUND(H530*0.06,2),-2)</f>
        <v/>
      </c>
      <c r="K530" s="21">
        <f>ROUNDDOWN(ROUND(H530*0.04,2),-2)</f>
        <v/>
      </c>
      <c r="L530" s="21">
        <f>I530+J530+K530</f>
        <v/>
      </c>
      <c r="M530" s="21">
        <f>B530-L530</f>
        <v/>
      </c>
      <c r="N530" s="21">
        <f>ROUNDDOWN(ROUND(B530*0.2042,2),0)</f>
        <v/>
      </c>
    </row>
    <row r="531">
      <c r="A531" t="inlineStr">
        <is>
          <t>1日の差 N+1</t>
        </is>
      </c>
      <c r="B531" s="21">
        <f>'4_1日の差'!$A$18</f>
        <v/>
      </c>
      <c r="C531" s="22" t="n">
        <v>38</v>
      </c>
      <c r="D531" s="22" t="n">
        <v>1</v>
      </c>
      <c r="E531" s="22" t="n">
        <v>0</v>
      </c>
      <c r="F531" s="21">
        <f>(IF(C531&lt;=20,MAX(800000,400000*C531),8000000+700000*(C531-20))+IF(E531=1,1000000,0))</f>
        <v/>
      </c>
      <c r="G531" s="21">
        <f>IF(AND(D531=3,C531&lt;=5),MAX(0,B531-F531),IF(AND(D531=2,C531&lt;=5,MAX(0,B531-F531)&gt;3000000),1500000+MAX(0,B531-F531)-3000000,MAX(0,B531-F531)/2))</f>
        <v/>
      </c>
      <c r="H531" s="21">
        <f>ROUNDDOWN(G531,-3)</f>
        <v/>
      </c>
      <c r="I531" s="21">
        <f>IF(H531&lt;=0,0,ROUNDDOWN(ROUND((H531*LOOKUP(H531,{0,1950001,3300001,6950001,9000001,18000001,40000001},{0.05,0.1,0.2,0.23,0.33,0.4,0.45})-LOOKUP(H531,{0,1950001,3300001,6950001,9000001,18000001,40000001},{0,97500,427500,636000,1536000,2796000,4796000}))*1.021,3),0))</f>
        <v/>
      </c>
      <c r="J531" s="21">
        <f>ROUNDDOWN(ROUND(H531*0.06,2),-2)</f>
        <v/>
      </c>
      <c r="K531" s="21">
        <f>ROUNDDOWN(ROUND(H531*0.04,2),-2)</f>
        <v/>
      </c>
      <c r="L531" s="21">
        <f>I531+J531+K531</f>
        <v/>
      </c>
      <c r="M531" s="21">
        <f>B531-L531</f>
        <v/>
      </c>
      <c r="N531" s="21">
        <f>ROUNDDOWN(ROUND(B531*0.2042,2),0)</f>
        <v/>
      </c>
    </row>
    <row r="532">
      <c r="A532" t="inlineStr">
        <is>
          <t>1日の差 N</t>
        </is>
      </c>
      <c r="B532" s="21">
        <f>'4_1日の差'!$A$19</f>
        <v/>
      </c>
      <c r="C532" s="22" t="n">
        <v>5</v>
      </c>
      <c r="D532" s="22" t="n">
        <v>2</v>
      </c>
      <c r="E532" s="22" t="n">
        <v>0</v>
      </c>
      <c r="F532" s="21">
        <f>(IF(C532&lt;=20,MAX(800000,400000*C532),8000000+700000*(C532-20))+IF(E532=1,1000000,0))</f>
        <v/>
      </c>
      <c r="G532" s="21">
        <f>IF(AND(D532=3,C532&lt;=5),MAX(0,B532-F532),IF(AND(D532=2,C532&lt;=5,MAX(0,B532-F532)&gt;3000000),1500000+MAX(0,B532-F532)-3000000,MAX(0,B532-F532)/2))</f>
        <v/>
      </c>
      <c r="H532" s="21">
        <f>ROUNDDOWN(G532,-3)</f>
        <v/>
      </c>
      <c r="I532" s="21">
        <f>IF(H532&lt;=0,0,ROUNDDOWN(ROUND((H532*LOOKUP(H532,{0,1950001,3300001,6950001,9000001,18000001,40000001},{0.05,0.1,0.2,0.23,0.33,0.4,0.45})-LOOKUP(H532,{0,1950001,3300001,6950001,9000001,18000001,40000001},{0,97500,427500,636000,1536000,2796000,4796000}))*1.021,3),0))</f>
        <v/>
      </c>
      <c r="J532" s="21">
        <f>ROUNDDOWN(ROUND(H532*0.06,2),-2)</f>
        <v/>
      </c>
      <c r="K532" s="21">
        <f>ROUNDDOWN(ROUND(H532*0.04,2),-2)</f>
        <v/>
      </c>
      <c r="L532" s="21">
        <f>I532+J532+K532</f>
        <v/>
      </c>
      <c r="M532" s="21">
        <f>B532-L532</f>
        <v/>
      </c>
      <c r="N532" s="21">
        <f>ROUNDDOWN(ROUND(B532*0.2042,2),0)</f>
        <v/>
      </c>
    </row>
    <row r="533">
      <c r="A533" t="inlineStr">
        <is>
          <t>1日の差 N+1</t>
        </is>
      </c>
      <c r="B533" s="21">
        <f>'4_1日の差'!$A$19</f>
        <v/>
      </c>
      <c r="C533" s="22" t="n">
        <v>6</v>
      </c>
      <c r="D533" s="22" t="n">
        <v>1</v>
      </c>
      <c r="E533" s="22" t="n">
        <v>0</v>
      </c>
      <c r="F533" s="21">
        <f>(IF(C533&lt;=20,MAX(800000,400000*C533),8000000+700000*(C533-20))+IF(E533=1,1000000,0))</f>
        <v/>
      </c>
      <c r="G533" s="21">
        <f>IF(AND(D533=3,C533&lt;=5),MAX(0,B533-F533),IF(AND(D533=2,C533&lt;=5,MAX(0,B533-F533)&gt;3000000),1500000+MAX(0,B533-F533)-3000000,MAX(0,B533-F533)/2))</f>
        <v/>
      </c>
      <c r="H533" s="21">
        <f>ROUNDDOWN(G533,-3)</f>
        <v/>
      </c>
      <c r="I533" s="21">
        <f>IF(H533&lt;=0,0,ROUNDDOWN(ROUND((H533*LOOKUP(H533,{0,1950001,3300001,6950001,9000001,18000001,40000001},{0.05,0.1,0.2,0.23,0.33,0.4,0.45})-LOOKUP(H533,{0,1950001,3300001,6950001,9000001,18000001,40000001},{0,97500,427500,636000,1536000,2796000,4796000}))*1.021,3),0))</f>
        <v/>
      </c>
      <c r="J533" s="21">
        <f>ROUNDDOWN(ROUND(H533*0.06,2),-2)</f>
        <v/>
      </c>
      <c r="K533" s="21">
        <f>ROUNDDOWN(ROUND(H533*0.04,2),-2)</f>
        <v/>
      </c>
      <c r="L533" s="21">
        <f>I533+J533+K533</f>
        <v/>
      </c>
      <c r="M533" s="21">
        <f>B533-L533</f>
        <v/>
      </c>
      <c r="N533" s="21">
        <f>ROUNDDOWN(ROUND(B533*0.2042,2),0)</f>
        <v/>
      </c>
    </row>
    <row r="534">
      <c r="A534" t="inlineStr">
        <is>
          <t>1日の差 N</t>
        </is>
      </c>
      <c r="B534" s="21">
        <f>'4_1日の差'!$A$19</f>
        <v/>
      </c>
      <c r="C534" s="22" t="n">
        <v>10</v>
      </c>
      <c r="D534" s="22" t="n">
        <v>1</v>
      </c>
      <c r="E534" s="22" t="n">
        <v>0</v>
      </c>
      <c r="F534" s="21">
        <f>(IF(C534&lt;=20,MAX(800000,400000*C534),8000000+700000*(C534-20))+IF(E534=1,1000000,0))</f>
        <v/>
      </c>
      <c r="G534" s="21">
        <f>IF(AND(D534=3,C534&lt;=5),MAX(0,B534-F534),IF(AND(D534=2,C534&lt;=5,MAX(0,B534-F534)&gt;3000000),1500000+MAX(0,B534-F534)-3000000,MAX(0,B534-F534)/2))</f>
        <v/>
      </c>
      <c r="H534" s="21">
        <f>ROUNDDOWN(G534,-3)</f>
        <v/>
      </c>
      <c r="I534" s="21">
        <f>IF(H534&lt;=0,0,ROUNDDOWN(ROUND((H534*LOOKUP(H534,{0,1950001,3300001,6950001,9000001,18000001,40000001},{0.05,0.1,0.2,0.23,0.33,0.4,0.45})-LOOKUP(H534,{0,1950001,3300001,6950001,9000001,18000001,40000001},{0,97500,427500,636000,1536000,2796000,4796000}))*1.021,3),0))</f>
        <v/>
      </c>
      <c r="J534" s="21">
        <f>ROUNDDOWN(ROUND(H534*0.06,2),-2)</f>
        <v/>
      </c>
      <c r="K534" s="21">
        <f>ROUNDDOWN(ROUND(H534*0.04,2),-2)</f>
        <v/>
      </c>
      <c r="L534" s="21">
        <f>I534+J534+K534</f>
        <v/>
      </c>
      <c r="M534" s="21">
        <f>B534-L534</f>
        <v/>
      </c>
      <c r="N534" s="21">
        <f>ROUNDDOWN(ROUND(B534*0.2042,2),0)</f>
        <v/>
      </c>
    </row>
    <row r="535">
      <c r="A535" t="inlineStr">
        <is>
          <t>1日の差 N+1</t>
        </is>
      </c>
      <c r="B535" s="21">
        <f>'4_1日の差'!$A$19</f>
        <v/>
      </c>
      <c r="C535" s="22" t="n">
        <v>11</v>
      </c>
      <c r="D535" s="22" t="n">
        <v>1</v>
      </c>
      <c r="E535" s="22" t="n">
        <v>0</v>
      </c>
      <c r="F535" s="21">
        <f>(IF(C535&lt;=20,MAX(800000,400000*C535),8000000+700000*(C535-20))+IF(E535=1,1000000,0))</f>
        <v/>
      </c>
      <c r="G535" s="21">
        <f>IF(AND(D535=3,C535&lt;=5),MAX(0,B535-F535),IF(AND(D535=2,C535&lt;=5,MAX(0,B535-F535)&gt;3000000),1500000+MAX(0,B535-F535)-3000000,MAX(0,B535-F535)/2))</f>
        <v/>
      </c>
      <c r="H535" s="21">
        <f>ROUNDDOWN(G535,-3)</f>
        <v/>
      </c>
      <c r="I535" s="21">
        <f>IF(H535&lt;=0,0,ROUNDDOWN(ROUND((H535*LOOKUP(H535,{0,1950001,3300001,6950001,9000001,18000001,40000001},{0.05,0.1,0.2,0.23,0.33,0.4,0.45})-LOOKUP(H535,{0,1950001,3300001,6950001,9000001,18000001,40000001},{0,97500,427500,636000,1536000,2796000,4796000}))*1.021,3),0))</f>
        <v/>
      </c>
      <c r="J535" s="21">
        <f>ROUNDDOWN(ROUND(H535*0.06,2),-2)</f>
        <v/>
      </c>
      <c r="K535" s="21">
        <f>ROUNDDOWN(ROUND(H535*0.04,2),-2)</f>
        <v/>
      </c>
      <c r="L535" s="21">
        <f>I535+J535+K535</f>
        <v/>
      </c>
      <c r="M535" s="21">
        <f>B535-L535</f>
        <v/>
      </c>
      <c r="N535" s="21">
        <f>ROUNDDOWN(ROUND(B535*0.2042,2),0)</f>
        <v/>
      </c>
    </row>
    <row r="536">
      <c r="A536" t="inlineStr">
        <is>
          <t>1日の差 N</t>
        </is>
      </c>
      <c r="B536" s="21">
        <f>'4_1日の差'!$A$19</f>
        <v/>
      </c>
      <c r="C536" s="22" t="n">
        <v>15</v>
      </c>
      <c r="D536" s="22" t="n">
        <v>1</v>
      </c>
      <c r="E536" s="22" t="n">
        <v>0</v>
      </c>
      <c r="F536" s="21">
        <f>(IF(C536&lt;=20,MAX(800000,400000*C536),8000000+700000*(C536-20))+IF(E536=1,1000000,0))</f>
        <v/>
      </c>
      <c r="G536" s="21">
        <f>IF(AND(D536=3,C536&lt;=5),MAX(0,B536-F536),IF(AND(D536=2,C536&lt;=5,MAX(0,B536-F536)&gt;3000000),1500000+MAX(0,B536-F536)-3000000,MAX(0,B536-F536)/2))</f>
        <v/>
      </c>
      <c r="H536" s="21">
        <f>ROUNDDOWN(G536,-3)</f>
        <v/>
      </c>
      <c r="I536" s="21">
        <f>IF(H536&lt;=0,0,ROUNDDOWN(ROUND((H536*LOOKUP(H536,{0,1950001,3300001,6950001,9000001,18000001,40000001},{0.05,0.1,0.2,0.23,0.33,0.4,0.45})-LOOKUP(H536,{0,1950001,3300001,6950001,9000001,18000001,40000001},{0,97500,427500,636000,1536000,2796000,4796000}))*1.021,3),0))</f>
        <v/>
      </c>
      <c r="J536" s="21">
        <f>ROUNDDOWN(ROUND(H536*0.06,2),-2)</f>
        <v/>
      </c>
      <c r="K536" s="21">
        <f>ROUNDDOWN(ROUND(H536*0.04,2),-2)</f>
        <v/>
      </c>
      <c r="L536" s="21">
        <f>I536+J536+K536</f>
        <v/>
      </c>
      <c r="M536" s="21">
        <f>B536-L536</f>
        <v/>
      </c>
      <c r="N536" s="21">
        <f>ROUNDDOWN(ROUND(B536*0.2042,2),0)</f>
        <v/>
      </c>
    </row>
    <row r="537">
      <c r="A537" t="inlineStr">
        <is>
          <t>1日の差 N+1</t>
        </is>
      </c>
      <c r="B537" s="21">
        <f>'4_1日の差'!$A$19</f>
        <v/>
      </c>
      <c r="C537" s="22" t="n">
        <v>16</v>
      </c>
      <c r="D537" s="22" t="n">
        <v>1</v>
      </c>
      <c r="E537" s="22" t="n">
        <v>0</v>
      </c>
      <c r="F537" s="21">
        <f>(IF(C537&lt;=20,MAX(800000,400000*C537),8000000+700000*(C537-20))+IF(E537=1,1000000,0))</f>
        <v/>
      </c>
      <c r="G537" s="21">
        <f>IF(AND(D537=3,C537&lt;=5),MAX(0,B537-F537),IF(AND(D537=2,C537&lt;=5,MAX(0,B537-F537)&gt;3000000),1500000+MAX(0,B537-F537)-3000000,MAX(0,B537-F537)/2))</f>
        <v/>
      </c>
      <c r="H537" s="21">
        <f>ROUNDDOWN(G537,-3)</f>
        <v/>
      </c>
      <c r="I537" s="21">
        <f>IF(H537&lt;=0,0,ROUNDDOWN(ROUND((H537*LOOKUP(H537,{0,1950001,3300001,6950001,9000001,18000001,40000001},{0.05,0.1,0.2,0.23,0.33,0.4,0.45})-LOOKUP(H537,{0,1950001,3300001,6950001,9000001,18000001,40000001},{0,97500,427500,636000,1536000,2796000,4796000}))*1.021,3),0))</f>
        <v/>
      </c>
      <c r="J537" s="21">
        <f>ROUNDDOWN(ROUND(H537*0.06,2),-2)</f>
        <v/>
      </c>
      <c r="K537" s="21">
        <f>ROUNDDOWN(ROUND(H537*0.04,2),-2)</f>
        <v/>
      </c>
      <c r="L537" s="21">
        <f>I537+J537+K537</f>
        <v/>
      </c>
      <c r="M537" s="21">
        <f>B537-L537</f>
        <v/>
      </c>
      <c r="N537" s="21">
        <f>ROUNDDOWN(ROUND(B537*0.2042,2),0)</f>
        <v/>
      </c>
    </row>
    <row r="538">
      <c r="A538" t="inlineStr">
        <is>
          <t>1日の差 N</t>
        </is>
      </c>
      <c r="B538" s="21">
        <f>'4_1日の差'!$A$19</f>
        <v/>
      </c>
      <c r="C538" s="22" t="n">
        <v>19</v>
      </c>
      <c r="D538" s="22" t="n">
        <v>1</v>
      </c>
      <c r="E538" s="22" t="n">
        <v>0</v>
      </c>
      <c r="F538" s="21">
        <f>(IF(C538&lt;=20,MAX(800000,400000*C538),8000000+700000*(C538-20))+IF(E538=1,1000000,0))</f>
        <v/>
      </c>
      <c r="G538" s="21">
        <f>IF(AND(D538=3,C538&lt;=5),MAX(0,B538-F538),IF(AND(D538=2,C538&lt;=5,MAX(0,B538-F538)&gt;3000000),1500000+MAX(0,B538-F538)-3000000,MAX(0,B538-F538)/2))</f>
        <v/>
      </c>
      <c r="H538" s="21">
        <f>ROUNDDOWN(G538,-3)</f>
        <v/>
      </c>
      <c r="I538" s="21">
        <f>IF(H538&lt;=0,0,ROUNDDOWN(ROUND((H538*LOOKUP(H538,{0,1950001,3300001,6950001,9000001,18000001,40000001},{0.05,0.1,0.2,0.23,0.33,0.4,0.45})-LOOKUP(H538,{0,1950001,3300001,6950001,9000001,18000001,40000001},{0,97500,427500,636000,1536000,2796000,4796000}))*1.021,3),0))</f>
        <v/>
      </c>
      <c r="J538" s="21">
        <f>ROUNDDOWN(ROUND(H538*0.06,2),-2)</f>
        <v/>
      </c>
      <c r="K538" s="21">
        <f>ROUNDDOWN(ROUND(H538*0.04,2),-2)</f>
        <v/>
      </c>
      <c r="L538" s="21">
        <f>I538+J538+K538</f>
        <v/>
      </c>
      <c r="M538" s="21">
        <f>B538-L538</f>
        <v/>
      </c>
      <c r="N538" s="21">
        <f>ROUNDDOWN(ROUND(B538*0.2042,2),0)</f>
        <v/>
      </c>
    </row>
    <row r="539">
      <c r="A539" t="inlineStr">
        <is>
          <t>1日の差 N+1</t>
        </is>
      </c>
      <c r="B539" s="21">
        <f>'4_1日の差'!$A$19</f>
        <v/>
      </c>
      <c r="C539" s="22" t="n">
        <v>20</v>
      </c>
      <c r="D539" s="22" t="n">
        <v>1</v>
      </c>
      <c r="E539" s="22" t="n">
        <v>0</v>
      </c>
      <c r="F539" s="21">
        <f>(IF(C539&lt;=20,MAX(800000,400000*C539),8000000+700000*(C539-20))+IF(E539=1,1000000,0))</f>
        <v/>
      </c>
      <c r="G539" s="21">
        <f>IF(AND(D539=3,C539&lt;=5),MAX(0,B539-F539),IF(AND(D539=2,C539&lt;=5,MAX(0,B539-F539)&gt;3000000),1500000+MAX(0,B539-F539)-3000000,MAX(0,B539-F539)/2))</f>
        <v/>
      </c>
      <c r="H539" s="21">
        <f>ROUNDDOWN(G539,-3)</f>
        <v/>
      </c>
      <c r="I539" s="21">
        <f>IF(H539&lt;=0,0,ROUNDDOWN(ROUND((H539*LOOKUP(H539,{0,1950001,3300001,6950001,9000001,18000001,40000001},{0.05,0.1,0.2,0.23,0.33,0.4,0.45})-LOOKUP(H539,{0,1950001,3300001,6950001,9000001,18000001,40000001},{0,97500,427500,636000,1536000,2796000,4796000}))*1.021,3),0))</f>
        <v/>
      </c>
      <c r="J539" s="21">
        <f>ROUNDDOWN(ROUND(H539*0.06,2),-2)</f>
        <v/>
      </c>
      <c r="K539" s="21">
        <f>ROUNDDOWN(ROUND(H539*0.04,2),-2)</f>
        <v/>
      </c>
      <c r="L539" s="21">
        <f>I539+J539+K539</f>
        <v/>
      </c>
      <c r="M539" s="21">
        <f>B539-L539</f>
        <v/>
      </c>
      <c r="N539" s="21">
        <f>ROUNDDOWN(ROUND(B539*0.2042,2),0)</f>
        <v/>
      </c>
    </row>
    <row r="540">
      <c r="A540" t="inlineStr">
        <is>
          <t>1日の差 N</t>
        </is>
      </c>
      <c r="B540" s="21">
        <f>'4_1日の差'!$A$19</f>
        <v/>
      </c>
      <c r="C540" s="22" t="n">
        <v>20</v>
      </c>
      <c r="D540" s="22" t="n">
        <v>1</v>
      </c>
      <c r="E540" s="22" t="n">
        <v>0</v>
      </c>
      <c r="F540" s="21">
        <f>(IF(C540&lt;=20,MAX(800000,400000*C540),8000000+700000*(C540-20))+IF(E540=1,1000000,0))</f>
        <v/>
      </c>
      <c r="G540" s="21">
        <f>IF(AND(D540=3,C540&lt;=5),MAX(0,B540-F540),IF(AND(D540=2,C540&lt;=5,MAX(0,B540-F540)&gt;3000000),1500000+MAX(0,B540-F540)-3000000,MAX(0,B540-F540)/2))</f>
        <v/>
      </c>
      <c r="H540" s="21">
        <f>ROUNDDOWN(G540,-3)</f>
        <v/>
      </c>
      <c r="I540" s="21">
        <f>IF(H540&lt;=0,0,ROUNDDOWN(ROUND((H540*LOOKUP(H540,{0,1950001,3300001,6950001,9000001,18000001,40000001},{0.05,0.1,0.2,0.23,0.33,0.4,0.45})-LOOKUP(H540,{0,1950001,3300001,6950001,9000001,18000001,40000001},{0,97500,427500,636000,1536000,2796000,4796000}))*1.021,3),0))</f>
        <v/>
      </c>
      <c r="J540" s="21">
        <f>ROUNDDOWN(ROUND(H540*0.06,2),-2)</f>
        <v/>
      </c>
      <c r="K540" s="21">
        <f>ROUNDDOWN(ROUND(H540*0.04,2),-2)</f>
        <v/>
      </c>
      <c r="L540" s="21">
        <f>I540+J540+K540</f>
        <v/>
      </c>
      <c r="M540" s="21">
        <f>B540-L540</f>
        <v/>
      </c>
      <c r="N540" s="21">
        <f>ROUNDDOWN(ROUND(B540*0.2042,2),0)</f>
        <v/>
      </c>
    </row>
    <row r="541">
      <c r="A541" t="inlineStr">
        <is>
          <t>1日の差 N+1</t>
        </is>
      </c>
      <c r="B541" s="21">
        <f>'4_1日の差'!$A$19</f>
        <v/>
      </c>
      <c r="C541" s="22" t="n">
        <v>21</v>
      </c>
      <c r="D541" s="22" t="n">
        <v>1</v>
      </c>
      <c r="E541" s="22" t="n">
        <v>0</v>
      </c>
      <c r="F541" s="21">
        <f>(IF(C541&lt;=20,MAX(800000,400000*C541),8000000+700000*(C541-20))+IF(E541=1,1000000,0))</f>
        <v/>
      </c>
      <c r="G541" s="21">
        <f>IF(AND(D541=3,C541&lt;=5),MAX(0,B541-F541),IF(AND(D541=2,C541&lt;=5,MAX(0,B541-F541)&gt;3000000),1500000+MAX(0,B541-F541)-3000000,MAX(0,B541-F541)/2))</f>
        <v/>
      </c>
      <c r="H541" s="21">
        <f>ROUNDDOWN(G541,-3)</f>
        <v/>
      </c>
      <c r="I541" s="21">
        <f>IF(H541&lt;=0,0,ROUNDDOWN(ROUND((H541*LOOKUP(H541,{0,1950001,3300001,6950001,9000001,18000001,40000001},{0.05,0.1,0.2,0.23,0.33,0.4,0.45})-LOOKUP(H541,{0,1950001,3300001,6950001,9000001,18000001,40000001},{0,97500,427500,636000,1536000,2796000,4796000}))*1.021,3),0))</f>
        <v/>
      </c>
      <c r="J541" s="21">
        <f>ROUNDDOWN(ROUND(H541*0.06,2),-2)</f>
        <v/>
      </c>
      <c r="K541" s="21">
        <f>ROUNDDOWN(ROUND(H541*0.04,2),-2)</f>
        <v/>
      </c>
      <c r="L541" s="21">
        <f>I541+J541+K541</f>
        <v/>
      </c>
      <c r="M541" s="21">
        <f>B541-L541</f>
        <v/>
      </c>
      <c r="N541" s="21">
        <f>ROUNDDOWN(ROUND(B541*0.2042,2),0)</f>
        <v/>
      </c>
    </row>
    <row r="542">
      <c r="A542" t="inlineStr">
        <is>
          <t>1日の差 N</t>
        </is>
      </c>
      <c r="B542" s="21">
        <f>'4_1日の差'!$A$19</f>
        <v/>
      </c>
      <c r="C542" s="22" t="n">
        <v>25</v>
      </c>
      <c r="D542" s="22" t="n">
        <v>1</v>
      </c>
      <c r="E542" s="22" t="n">
        <v>0</v>
      </c>
      <c r="F542" s="21">
        <f>(IF(C542&lt;=20,MAX(800000,400000*C542),8000000+700000*(C542-20))+IF(E542=1,1000000,0))</f>
        <v/>
      </c>
      <c r="G542" s="21">
        <f>IF(AND(D542=3,C542&lt;=5),MAX(0,B542-F542),IF(AND(D542=2,C542&lt;=5,MAX(0,B542-F542)&gt;3000000),1500000+MAX(0,B542-F542)-3000000,MAX(0,B542-F542)/2))</f>
        <v/>
      </c>
      <c r="H542" s="21">
        <f>ROUNDDOWN(G542,-3)</f>
        <v/>
      </c>
      <c r="I542" s="21">
        <f>IF(H542&lt;=0,0,ROUNDDOWN(ROUND((H542*LOOKUP(H542,{0,1950001,3300001,6950001,9000001,18000001,40000001},{0.05,0.1,0.2,0.23,0.33,0.4,0.45})-LOOKUP(H542,{0,1950001,3300001,6950001,9000001,18000001,40000001},{0,97500,427500,636000,1536000,2796000,4796000}))*1.021,3),0))</f>
        <v/>
      </c>
      <c r="J542" s="21">
        <f>ROUNDDOWN(ROUND(H542*0.06,2),-2)</f>
        <v/>
      </c>
      <c r="K542" s="21">
        <f>ROUNDDOWN(ROUND(H542*0.04,2),-2)</f>
        <v/>
      </c>
      <c r="L542" s="21">
        <f>I542+J542+K542</f>
        <v/>
      </c>
      <c r="M542" s="21">
        <f>B542-L542</f>
        <v/>
      </c>
      <c r="N542" s="21">
        <f>ROUNDDOWN(ROUND(B542*0.2042,2),0)</f>
        <v/>
      </c>
    </row>
    <row r="543">
      <c r="A543" t="inlineStr">
        <is>
          <t>1日の差 N+1</t>
        </is>
      </c>
      <c r="B543" s="21">
        <f>'4_1日の差'!$A$19</f>
        <v/>
      </c>
      <c r="C543" s="22" t="n">
        <v>26</v>
      </c>
      <c r="D543" s="22" t="n">
        <v>1</v>
      </c>
      <c r="E543" s="22" t="n">
        <v>0</v>
      </c>
      <c r="F543" s="21">
        <f>(IF(C543&lt;=20,MAX(800000,400000*C543),8000000+700000*(C543-20))+IF(E543=1,1000000,0))</f>
        <v/>
      </c>
      <c r="G543" s="21">
        <f>IF(AND(D543=3,C543&lt;=5),MAX(0,B543-F543),IF(AND(D543=2,C543&lt;=5,MAX(0,B543-F543)&gt;3000000),1500000+MAX(0,B543-F543)-3000000,MAX(0,B543-F543)/2))</f>
        <v/>
      </c>
      <c r="H543" s="21">
        <f>ROUNDDOWN(G543,-3)</f>
        <v/>
      </c>
      <c r="I543" s="21">
        <f>IF(H543&lt;=0,0,ROUNDDOWN(ROUND((H543*LOOKUP(H543,{0,1950001,3300001,6950001,9000001,18000001,40000001},{0.05,0.1,0.2,0.23,0.33,0.4,0.45})-LOOKUP(H543,{0,1950001,3300001,6950001,9000001,18000001,40000001},{0,97500,427500,636000,1536000,2796000,4796000}))*1.021,3),0))</f>
        <v/>
      </c>
      <c r="J543" s="21">
        <f>ROUNDDOWN(ROUND(H543*0.06,2),-2)</f>
        <v/>
      </c>
      <c r="K543" s="21">
        <f>ROUNDDOWN(ROUND(H543*0.04,2),-2)</f>
        <v/>
      </c>
      <c r="L543" s="21">
        <f>I543+J543+K543</f>
        <v/>
      </c>
      <c r="M543" s="21">
        <f>B543-L543</f>
        <v/>
      </c>
      <c r="N543" s="21">
        <f>ROUNDDOWN(ROUND(B543*0.2042,2),0)</f>
        <v/>
      </c>
    </row>
    <row r="544">
      <c r="A544" t="inlineStr">
        <is>
          <t>1日の差 N</t>
        </is>
      </c>
      <c r="B544" s="21">
        <f>'4_1日の差'!$A$19</f>
        <v/>
      </c>
      <c r="C544" s="22" t="n">
        <v>30</v>
      </c>
      <c r="D544" s="22" t="n">
        <v>1</v>
      </c>
      <c r="E544" s="22" t="n">
        <v>0</v>
      </c>
      <c r="F544" s="21">
        <f>(IF(C544&lt;=20,MAX(800000,400000*C544),8000000+700000*(C544-20))+IF(E544=1,1000000,0))</f>
        <v/>
      </c>
      <c r="G544" s="21">
        <f>IF(AND(D544=3,C544&lt;=5),MAX(0,B544-F544),IF(AND(D544=2,C544&lt;=5,MAX(0,B544-F544)&gt;3000000),1500000+MAX(0,B544-F544)-3000000,MAX(0,B544-F544)/2))</f>
        <v/>
      </c>
      <c r="H544" s="21">
        <f>ROUNDDOWN(G544,-3)</f>
        <v/>
      </c>
      <c r="I544" s="21">
        <f>IF(H544&lt;=0,0,ROUNDDOWN(ROUND((H544*LOOKUP(H544,{0,1950001,3300001,6950001,9000001,18000001,40000001},{0.05,0.1,0.2,0.23,0.33,0.4,0.45})-LOOKUP(H544,{0,1950001,3300001,6950001,9000001,18000001,40000001},{0,97500,427500,636000,1536000,2796000,4796000}))*1.021,3),0))</f>
        <v/>
      </c>
      <c r="J544" s="21">
        <f>ROUNDDOWN(ROUND(H544*0.06,2),-2)</f>
        <v/>
      </c>
      <c r="K544" s="21">
        <f>ROUNDDOWN(ROUND(H544*0.04,2),-2)</f>
        <v/>
      </c>
      <c r="L544" s="21">
        <f>I544+J544+K544</f>
        <v/>
      </c>
      <c r="M544" s="21">
        <f>B544-L544</f>
        <v/>
      </c>
      <c r="N544" s="21">
        <f>ROUNDDOWN(ROUND(B544*0.2042,2),0)</f>
        <v/>
      </c>
    </row>
    <row r="545">
      <c r="A545" t="inlineStr">
        <is>
          <t>1日の差 N+1</t>
        </is>
      </c>
      <c r="B545" s="21">
        <f>'4_1日の差'!$A$19</f>
        <v/>
      </c>
      <c r="C545" s="22" t="n">
        <v>31</v>
      </c>
      <c r="D545" s="22" t="n">
        <v>1</v>
      </c>
      <c r="E545" s="22" t="n">
        <v>0</v>
      </c>
      <c r="F545" s="21">
        <f>(IF(C545&lt;=20,MAX(800000,400000*C545),8000000+700000*(C545-20))+IF(E545=1,1000000,0))</f>
        <v/>
      </c>
      <c r="G545" s="21">
        <f>IF(AND(D545=3,C545&lt;=5),MAX(0,B545-F545),IF(AND(D545=2,C545&lt;=5,MAX(0,B545-F545)&gt;3000000),1500000+MAX(0,B545-F545)-3000000,MAX(0,B545-F545)/2))</f>
        <v/>
      </c>
      <c r="H545" s="21">
        <f>ROUNDDOWN(G545,-3)</f>
        <v/>
      </c>
      <c r="I545" s="21">
        <f>IF(H545&lt;=0,0,ROUNDDOWN(ROUND((H545*LOOKUP(H545,{0,1950001,3300001,6950001,9000001,18000001,40000001},{0.05,0.1,0.2,0.23,0.33,0.4,0.45})-LOOKUP(H545,{0,1950001,3300001,6950001,9000001,18000001,40000001},{0,97500,427500,636000,1536000,2796000,4796000}))*1.021,3),0))</f>
        <v/>
      </c>
      <c r="J545" s="21">
        <f>ROUNDDOWN(ROUND(H545*0.06,2),-2)</f>
        <v/>
      </c>
      <c r="K545" s="21">
        <f>ROUNDDOWN(ROUND(H545*0.04,2),-2)</f>
        <v/>
      </c>
      <c r="L545" s="21">
        <f>I545+J545+K545</f>
        <v/>
      </c>
      <c r="M545" s="21">
        <f>B545-L545</f>
        <v/>
      </c>
      <c r="N545" s="21">
        <f>ROUNDDOWN(ROUND(B545*0.2042,2),0)</f>
        <v/>
      </c>
    </row>
    <row r="546">
      <c r="A546" t="inlineStr">
        <is>
          <t>1日の差 N</t>
        </is>
      </c>
      <c r="B546" s="21">
        <f>'4_1日の差'!$A$19</f>
        <v/>
      </c>
      <c r="C546" s="22" t="n">
        <v>35</v>
      </c>
      <c r="D546" s="22" t="n">
        <v>1</v>
      </c>
      <c r="E546" s="22" t="n">
        <v>0</v>
      </c>
      <c r="F546" s="21">
        <f>(IF(C546&lt;=20,MAX(800000,400000*C546),8000000+700000*(C546-20))+IF(E546=1,1000000,0))</f>
        <v/>
      </c>
      <c r="G546" s="21">
        <f>IF(AND(D546=3,C546&lt;=5),MAX(0,B546-F546),IF(AND(D546=2,C546&lt;=5,MAX(0,B546-F546)&gt;3000000),1500000+MAX(0,B546-F546)-3000000,MAX(0,B546-F546)/2))</f>
        <v/>
      </c>
      <c r="H546" s="21">
        <f>ROUNDDOWN(G546,-3)</f>
        <v/>
      </c>
      <c r="I546" s="21">
        <f>IF(H546&lt;=0,0,ROUNDDOWN(ROUND((H546*LOOKUP(H546,{0,1950001,3300001,6950001,9000001,18000001,40000001},{0.05,0.1,0.2,0.23,0.33,0.4,0.45})-LOOKUP(H546,{0,1950001,3300001,6950001,9000001,18000001,40000001},{0,97500,427500,636000,1536000,2796000,4796000}))*1.021,3),0))</f>
        <v/>
      </c>
      <c r="J546" s="21">
        <f>ROUNDDOWN(ROUND(H546*0.06,2),-2)</f>
        <v/>
      </c>
      <c r="K546" s="21">
        <f>ROUNDDOWN(ROUND(H546*0.04,2),-2)</f>
        <v/>
      </c>
      <c r="L546" s="21">
        <f>I546+J546+K546</f>
        <v/>
      </c>
      <c r="M546" s="21">
        <f>B546-L546</f>
        <v/>
      </c>
      <c r="N546" s="21">
        <f>ROUNDDOWN(ROUND(B546*0.2042,2),0)</f>
        <v/>
      </c>
    </row>
    <row r="547">
      <c r="A547" t="inlineStr">
        <is>
          <t>1日の差 N+1</t>
        </is>
      </c>
      <c r="B547" s="21">
        <f>'4_1日の差'!$A$19</f>
        <v/>
      </c>
      <c r="C547" s="22" t="n">
        <v>36</v>
      </c>
      <c r="D547" s="22" t="n">
        <v>1</v>
      </c>
      <c r="E547" s="22" t="n">
        <v>0</v>
      </c>
      <c r="F547" s="21">
        <f>(IF(C547&lt;=20,MAX(800000,400000*C547),8000000+700000*(C547-20))+IF(E547=1,1000000,0))</f>
        <v/>
      </c>
      <c r="G547" s="21">
        <f>IF(AND(D547=3,C547&lt;=5),MAX(0,B547-F547),IF(AND(D547=2,C547&lt;=5,MAX(0,B547-F547)&gt;3000000),1500000+MAX(0,B547-F547)-3000000,MAX(0,B547-F547)/2))</f>
        <v/>
      </c>
      <c r="H547" s="21">
        <f>ROUNDDOWN(G547,-3)</f>
        <v/>
      </c>
      <c r="I547" s="21">
        <f>IF(H547&lt;=0,0,ROUNDDOWN(ROUND((H547*LOOKUP(H547,{0,1950001,3300001,6950001,9000001,18000001,40000001},{0.05,0.1,0.2,0.23,0.33,0.4,0.45})-LOOKUP(H547,{0,1950001,3300001,6950001,9000001,18000001,40000001},{0,97500,427500,636000,1536000,2796000,4796000}))*1.021,3),0))</f>
        <v/>
      </c>
      <c r="J547" s="21">
        <f>ROUNDDOWN(ROUND(H547*0.06,2),-2)</f>
        <v/>
      </c>
      <c r="K547" s="21">
        <f>ROUNDDOWN(ROUND(H547*0.04,2),-2)</f>
        <v/>
      </c>
      <c r="L547" s="21">
        <f>I547+J547+K547</f>
        <v/>
      </c>
      <c r="M547" s="21">
        <f>B547-L547</f>
        <v/>
      </c>
      <c r="N547" s="21">
        <f>ROUNDDOWN(ROUND(B547*0.2042,2),0)</f>
        <v/>
      </c>
    </row>
    <row r="548">
      <c r="A548" t="inlineStr">
        <is>
          <t>1日の差 N</t>
        </is>
      </c>
      <c r="B548" s="21">
        <f>'4_1日の差'!$A$19</f>
        <v/>
      </c>
      <c r="C548" s="22" t="n">
        <v>37</v>
      </c>
      <c r="D548" s="22" t="n">
        <v>1</v>
      </c>
      <c r="E548" s="22" t="n">
        <v>0</v>
      </c>
      <c r="F548" s="21">
        <f>(IF(C548&lt;=20,MAX(800000,400000*C548),8000000+700000*(C548-20))+IF(E548=1,1000000,0))</f>
        <v/>
      </c>
      <c r="G548" s="21">
        <f>IF(AND(D548=3,C548&lt;=5),MAX(0,B548-F548),IF(AND(D548=2,C548&lt;=5,MAX(0,B548-F548)&gt;3000000),1500000+MAX(0,B548-F548)-3000000,MAX(0,B548-F548)/2))</f>
        <v/>
      </c>
      <c r="H548" s="21">
        <f>ROUNDDOWN(G548,-3)</f>
        <v/>
      </c>
      <c r="I548" s="21">
        <f>IF(H548&lt;=0,0,ROUNDDOWN(ROUND((H548*LOOKUP(H548,{0,1950001,3300001,6950001,9000001,18000001,40000001},{0.05,0.1,0.2,0.23,0.33,0.4,0.45})-LOOKUP(H548,{0,1950001,3300001,6950001,9000001,18000001,40000001},{0,97500,427500,636000,1536000,2796000,4796000}))*1.021,3),0))</f>
        <v/>
      </c>
      <c r="J548" s="21">
        <f>ROUNDDOWN(ROUND(H548*0.06,2),-2)</f>
        <v/>
      </c>
      <c r="K548" s="21">
        <f>ROUNDDOWN(ROUND(H548*0.04,2),-2)</f>
        <v/>
      </c>
      <c r="L548" s="21">
        <f>I548+J548+K548</f>
        <v/>
      </c>
      <c r="M548" s="21">
        <f>B548-L548</f>
        <v/>
      </c>
      <c r="N548" s="21">
        <f>ROUNDDOWN(ROUND(B548*0.2042,2),0)</f>
        <v/>
      </c>
    </row>
    <row r="549">
      <c r="A549" t="inlineStr">
        <is>
          <t>1日の差 N+1</t>
        </is>
      </c>
      <c r="B549" s="21">
        <f>'4_1日の差'!$A$19</f>
        <v/>
      </c>
      <c r="C549" s="22" t="n">
        <v>38</v>
      </c>
      <c r="D549" s="22" t="n">
        <v>1</v>
      </c>
      <c r="E549" s="22" t="n">
        <v>0</v>
      </c>
      <c r="F549" s="21">
        <f>(IF(C549&lt;=20,MAX(800000,400000*C549),8000000+700000*(C549-20))+IF(E549=1,1000000,0))</f>
        <v/>
      </c>
      <c r="G549" s="21">
        <f>IF(AND(D549=3,C549&lt;=5),MAX(0,B549-F549),IF(AND(D549=2,C549&lt;=5,MAX(0,B549-F549)&gt;3000000),1500000+MAX(0,B549-F549)-3000000,MAX(0,B549-F549)/2))</f>
        <v/>
      </c>
      <c r="H549" s="21">
        <f>ROUNDDOWN(G549,-3)</f>
        <v/>
      </c>
      <c r="I549" s="21">
        <f>IF(H549&lt;=0,0,ROUNDDOWN(ROUND((H549*LOOKUP(H549,{0,1950001,3300001,6950001,9000001,18000001,40000001},{0.05,0.1,0.2,0.23,0.33,0.4,0.45})-LOOKUP(H549,{0,1950001,3300001,6950001,9000001,18000001,40000001},{0,97500,427500,636000,1536000,2796000,4796000}))*1.021,3),0))</f>
        <v/>
      </c>
      <c r="J549" s="21">
        <f>ROUNDDOWN(ROUND(H549*0.06,2),-2)</f>
        <v/>
      </c>
      <c r="K549" s="21">
        <f>ROUNDDOWN(ROUND(H549*0.04,2),-2)</f>
        <v/>
      </c>
      <c r="L549" s="21">
        <f>I549+J549+K549</f>
        <v/>
      </c>
      <c r="M549" s="21">
        <f>B549-L549</f>
        <v/>
      </c>
      <c r="N549" s="21">
        <f>ROUNDDOWN(ROUND(B549*0.2042,2),0)</f>
        <v/>
      </c>
    </row>
    <row r="550">
      <c r="A550" t="inlineStr">
        <is>
          <t>1日の差 N</t>
        </is>
      </c>
      <c r="B550" s="21">
        <f>'4_1日の差'!$A$20</f>
        <v/>
      </c>
      <c r="C550" s="22" t="n">
        <v>5</v>
      </c>
      <c r="D550" s="22" t="n">
        <v>2</v>
      </c>
      <c r="E550" s="22" t="n">
        <v>0</v>
      </c>
      <c r="F550" s="21">
        <f>(IF(C550&lt;=20,MAX(800000,400000*C550),8000000+700000*(C550-20))+IF(E550=1,1000000,0))</f>
        <v/>
      </c>
      <c r="G550" s="21">
        <f>IF(AND(D550=3,C550&lt;=5),MAX(0,B550-F550),IF(AND(D550=2,C550&lt;=5,MAX(0,B550-F550)&gt;3000000),1500000+MAX(0,B550-F550)-3000000,MAX(0,B550-F550)/2))</f>
        <v/>
      </c>
      <c r="H550" s="21">
        <f>ROUNDDOWN(G550,-3)</f>
        <v/>
      </c>
      <c r="I550" s="21">
        <f>IF(H550&lt;=0,0,ROUNDDOWN(ROUND((H550*LOOKUP(H550,{0,1950001,3300001,6950001,9000001,18000001,40000001},{0.05,0.1,0.2,0.23,0.33,0.4,0.45})-LOOKUP(H550,{0,1950001,3300001,6950001,9000001,18000001,40000001},{0,97500,427500,636000,1536000,2796000,4796000}))*1.021,3),0))</f>
        <v/>
      </c>
      <c r="J550" s="21">
        <f>ROUNDDOWN(ROUND(H550*0.06,2),-2)</f>
        <v/>
      </c>
      <c r="K550" s="21">
        <f>ROUNDDOWN(ROUND(H550*0.04,2),-2)</f>
        <v/>
      </c>
      <c r="L550" s="21">
        <f>I550+J550+K550</f>
        <v/>
      </c>
      <c r="M550" s="21">
        <f>B550-L550</f>
        <v/>
      </c>
      <c r="N550" s="21">
        <f>ROUNDDOWN(ROUND(B550*0.2042,2),0)</f>
        <v/>
      </c>
    </row>
    <row r="551">
      <c r="A551" t="inlineStr">
        <is>
          <t>1日の差 N+1</t>
        </is>
      </c>
      <c r="B551" s="21">
        <f>'4_1日の差'!$A$20</f>
        <v/>
      </c>
      <c r="C551" s="22" t="n">
        <v>6</v>
      </c>
      <c r="D551" s="22" t="n">
        <v>1</v>
      </c>
      <c r="E551" s="22" t="n">
        <v>0</v>
      </c>
      <c r="F551" s="21">
        <f>(IF(C551&lt;=20,MAX(800000,400000*C551),8000000+700000*(C551-20))+IF(E551=1,1000000,0))</f>
        <v/>
      </c>
      <c r="G551" s="21">
        <f>IF(AND(D551=3,C551&lt;=5),MAX(0,B551-F551),IF(AND(D551=2,C551&lt;=5,MAX(0,B551-F551)&gt;3000000),1500000+MAX(0,B551-F551)-3000000,MAX(0,B551-F551)/2))</f>
        <v/>
      </c>
      <c r="H551" s="21">
        <f>ROUNDDOWN(G551,-3)</f>
        <v/>
      </c>
      <c r="I551" s="21">
        <f>IF(H551&lt;=0,0,ROUNDDOWN(ROUND((H551*LOOKUP(H551,{0,1950001,3300001,6950001,9000001,18000001,40000001},{0.05,0.1,0.2,0.23,0.33,0.4,0.45})-LOOKUP(H551,{0,1950001,3300001,6950001,9000001,18000001,40000001},{0,97500,427500,636000,1536000,2796000,4796000}))*1.021,3),0))</f>
        <v/>
      </c>
      <c r="J551" s="21">
        <f>ROUNDDOWN(ROUND(H551*0.06,2),-2)</f>
        <v/>
      </c>
      <c r="K551" s="21">
        <f>ROUNDDOWN(ROUND(H551*0.04,2),-2)</f>
        <v/>
      </c>
      <c r="L551" s="21">
        <f>I551+J551+K551</f>
        <v/>
      </c>
      <c r="M551" s="21">
        <f>B551-L551</f>
        <v/>
      </c>
      <c r="N551" s="21">
        <f>ROUNDDOWN(ROUND(B551*0.2042,2),0)</f>
        <v/>
      </c>
    </row>
    <row r="552">
      <c r="A552" t="inlineStr">
        <is>
          <t>1日の差 N</t>
        </is>
      </c>
      <c r="B552" s="21">
        <f>'4_1日の差'!$A$20</f>
        <v/>
      </c>
      <c r="C552" s="22" t="n">
        <v>10</v>
      </c>
      <c r="D552" s="22" t="n">
        <v>1</v>
      </c>
      <c r="E552" s="22" t="n">
        <v>0</v>
      </c>
      <c r="F552" s="21">
        <f>(IF(C552&lt;=20,MAX(800000,400000*C552),8000000+700000*(C552-20))+IF(E552=1,1000000,0))</f>
        <v/>
      </c>
      <c r="G552" s="21">
        <f>IF(AND(D552=3,C552&lt;=5),MAX(0,B552-F552),IF(AND(D552=2,C552&lt;=5,MAX(0,B552-F552)&gt;3000000),1500000+MAX(0,B552-F552)-3000000,MAX(0,B552-F552)/2))</f>
        <v/>
      </c>
      <c r="H552" s="21">
        <f>ROUNDDOWN(G552,-3)</f>
        <v/>
      </c>
      <c r="I552" s="21">
        <f>IF(H552&lt;=0,0,ROUNDDOWN(ROUND((H552*LOOKUP(H552,{0,1950001,3300001,6950001,9000001,18000001,40000001},{0.05,0.1,0.2,0.23,0.33,0.4,0.45})-LOOKUP(H552,{0,1950001,3300001,6950001,9000001,18000001,40000001},{0,97500,427500,636000,1536000,2796000,4796000}))*1.021,3),0))</f>
        <v/>
      </c>
      <c r="J552" s="21">
        <f>ROUNDDOWN(ROUND(H552*0.06,2),-2)</f>
        <v/>
      </c>
      <c r="K552" s="21">
        <f>ROUNDDOWN(ROUND(H552*0.04,2),-2)</f>
        <v/>
      </c>
      <c r="L552" s="21">
        <f>I552+J552+K552</f>
        <v/>
      </c>
      <c r="M552" s="21">
        <f>B552-L552</f>
        <v/>
      </c>
      <c r="N552" s="21">
        <f>ROUNDDOWN(ROUND(B552*0.2042,2),0)</f>
        <v/>
      </c>
    </row>
    <row r="553">
      <c r="A553" t="inlineStr">
        <is>
          <t>1日の差 N+1</t>
        </is>
      </c>
      <c r="B553" s="21">
        <f>'4_1日の差'!$A$20</f>
        <v/>
      </c>
      <c r="C553" s="22" t="n">
        <v>11</v>
      </c>
      <c r="D553" s="22" t="n">
        <v>1</v>
      </c>
      <c r="E553" s="22" t="n">
        <v>0</v>
      </c>
      <c r="F553" s="21">
        <f>(IF(C553&lt;=20,MAX(800000,400000*C553),8000000+700000*(C553-20))+IF(E553=1,1000000,0))</f>
        <v/>
      </c>
      <c r="G553" s="21">
        <f>IF(AND(D553=3,C553&lt;=5),MAX(0,B553-F553),IF(AND(D553=2,C553&lt;=5,MAX(0,B553-F553)&gt;3000000),1500000+MAX(0,B553-F553)-3000000,MAX(0,B553-F553)/2))</f>
        <v/>
      </c>
      <c r="H553" s="21">
        <f>ROUNDDOWN(G553,-3)</f>
        <v/>
      </c>
      <c r="I553" s="21">
        <f>IF(H553&lt;=0,0,ROUNDDOWN(ROUND((H553*LOOKUP(H553,{0,1950001,3300001,6950001,9000001,18000001,40000001},{0.05,0.1,0.2,0.23,0.33,0.4,0.45})-LOOKUP(H553,{0,1950001,3300001,6950001,9000001,18000001,40000001},{0,97500,427500,636000,1536000,2796000,4796000}))*1.021,3),0))</f>
        <v/>
      </c>
      <c r="J553" s="21">
        <f>ROUNDDOWN(ROUND(H553*0.06,2),-2)</f>
        <v/>
      </c>
      <c r="K553" s="21">
        <f>ROUNDDOWN(ROUND(H553*0.04,2),-2)</f>
        <v/>
      </c>
      <c r="L553" s="21">
        <f>I553+J553+K553</f>
        <v/>
      </c>
      <c r="M553" s="21">
        <f>B553-L553</f>
        <v/>
      </c>
      <c r="N553" s="21">
        <f>ROUNDDOWN(ROUND(B553*0.2042,2),0)</f>
        <v/>
      </c>
    </row>
    <row r="554">
      <c r="A554" t="inlineStr">
        <is>
          <t>1日の差 N</t>
        </is>
      </c>
      <c r="B554" s="21">
        <f>'4_1日の差'!$A$20</f>
        <v/>
      </c>
      <c r="C554" s="22" t="n">
        <v>15</v>
      </c>
      <c r="D554" s="22" t="n">
        <v>1</v>
      </c>
      <c r="E554" s="22" t="n">
        <v>0</v>
      </c>
      <c r="F554" s="21">
        <f>(IF(C554&lt;=20,MAX(800000,400000*C554),8000000+700000*(C554-20))+IF(E554=1,1000000,0))</f>
        <v/>
      </c>
      <c r="G554" s="21">
        <f>IF(AND(D554=3,C554&lt;=5),MAX(0,B554-F554),IF(AND(D554=2,C554&lt;=5,MAX(0,B554-F554)&gt;3000000),1500000+MAX(0,B554-F554)-3000000,MAX(0,B554-F554)/2))</f>
        <v/>
      </c>
      <c r="H554" s="21">
        <f>ROUNDDOWN(G554,-3)</f>
        <v/>
      </c>
      <c r="I554" s="21">
        <f>IF(H554&lt;=0,0,ROUNDDOWN(ROUND((H554*LOOKUP(H554,{0,1950001,3300001,6950001,9000001,18000001,40000001},{0.05,0.1,0.2,0.23,0.33,0.4,0.45})-LOOKUP(H554,{0,1950001,3300001,6950001,9000001,18000001,40000001},{0,97500,427500,636000,1536000,2796000,4796000}))*1.021,3),0))</f>
        <v/>
      </c>
      <c r="J554" s="21">
        <f>ROUNDDOWN(ROUND(H554*0.06,2),-2)</f>
        <v/>
      </c>
      <c r="K554" s="21">
        <f>ROUNDDOWN(ROUND(H554*0.04,2),-2)</f>
        <v/>
      </c>
      <c r="L554" s="21">
        <f>I554+J554+K554</f>
        <v/>
      </c>
      <c r="M554" s="21">
        <f>B554-L554</f>
        <v/>
      </c>
      <c r="N554" s="21">
        <f>ROUNDDOWN(ROUND(B554*0.2042,2),0)</f>
        <v/>
      </c>
    </row>
    <row r="555">
      <c r="A555" t="inlineStr">
        <is>
          <t>1日の差 N+1</t>
        </is>
      </c>
      <c r="B555" s="21">
        <f>'4_1日の差'!$A$20</f>
        <v/>
      </c>
      <c r="C555" s="22" t="n">
        <v>16</v>
      </c>
      <c r="D555" s="22" t="n">
        <v>1</v>
      </c>
      <c r="E555" s="22" t="n">
        <v>0</v>
      </c>
      <c r="F555" s="21">
        <f>(IF(C555&lt;=20,MAX(800000,400000*C555),8000000+700000*(C555-20))+IF(E555=1,1000000,0))</f>
        <v/>
      </c>
      <c r="G555" s="21">
        <f>IF(AND(D555=3,C555&lt;=5),MAX(0,B555-F555),IF(AND(D555=2,C555&lt;=5,MAX(0,B555-F555)&gt;3000000),1500000+MAX(0,B555-F555)-3000000,MAX(0,B555-F555)/2))</f>
        <v/>
      </c>
      <c r="H555" s="21">
        <f>ROUNDDOWN(G555,-3)</f>
        <v/>
      </c>
      <c r="I555" s="21">
        <f>IF(H555&lt;=0,0,ROUNDDOWN(ROUND((H555*LOOKUP(H555,{0,1950001,3300001,6950001,9000001,18000001,40000001},{0.05,0.1,0.2,0.23,0.33,0.4,0.45})-LOOKUP(H555,{0,1950001,3300001,6950001,9000001,18000001,40000001},{0,97500,427500,636000,1536000,2796000,4796000}))*1.021,3),0))</f>
        <v/>
      </c>
      <c r="J555" s="21">
        <f>ROUNDDOWN(ROUND(H555*0.06,2),-2)</f>
        <v/>
      </c>
      <c r="K555" s="21">
        <f>ROUNDDOWN(ROUND(H555*0.04,2),-2)</f>
        <v/>
      </c>
      <c r="L555" s="21">
        <f>I555+J555+K555</f>
        <v/>
      </c>
      <c r="M555" s="21">
        <f>B555-L555</f>
        <v/>
      </c>
      <c r="N555" s="21">
        <f>ROUNDDOWN(ROUND(B555*0.2042,2),0)</f>
        <v/>
      </c>
    </row>
    <row r="556">
      <c r="A556" t="inlineStr">
        <is>
          <t>1日の差 N</t>
        </is>
      </c>
      <c r="B556" s="21">
        <f>'4_1日の差'!$A$20</f>
        <v/>
      </c>
      <c r="C556" s="22" t="n">
        <v>19</v>
      </c>
      <c r="D556" s="22" t="n">
        <v>1</v>
      </c>
      <c r="E556" s="22" t="n">
        <v>0</v>
      </c>
      <c r="F556" s="21">
        <f>(IF(C556&lt;=20,MAX(800000,400000*C556),8000000+700000*(C556-20))+IF(E556=1,1000000,0))</f>
        <v/>
      </c>
      <c r="G556" s="21">
        <f>IF(AND(D556=3,C556&lt;=5),MAX(0,B556-F556),IF(AND(D556=2,C556&lt;=5,MAX(0,B556-F556)&gt;3000000),1500000+MAX(0,B556-F556)-3000000,MAX(0,B556-F556)/2))</f>
        <v/>
      </c>
      <c r="H556" s="21">
        <f>ROUNDDOWN(G556,-3)</f>
        <v/>
      </c>
      <c r="I556" s="21">
        <f>IF(H556&lt;=0,0,ROUNDDOWN(ROUND((H556*LOOKUP(H556,{0,1950001,3300001,6950001,9000001,18000001,40000001},{0.05,0.1,0.2,0.23,0.33,0.4,0.45})-LOOKUP(H556,{0,1950001,3300001,6950001,9000001,18000001,40000001},{0,97500,427500,636000,1536000,2796000,4796000}))*1.021,3),0))</f>
        <v/>
      </c>
      <c r="J556" s="21">
        <f>ROUNDDOWN(ROUND(H556*0.06,2),-2)</f>
        <v/>
      </c>
      <c r="K556" s="21">
        <f>ROUNDDOWN(ROUND(H556*0.04,2),-2)</f>
        <v/>
      </c>
      <c r="L556" s="21">
        <f>I556+J556+K556</f>
        <v/>
      </c>
      <c r="M556" s="21">
        <f>B556-L556</f>
        <v/>
      </c>
      <c r="N556" s="21">
        <f>ROUNDDOWN(ROUND(B556*0.2042,2),0)</f>
        <v/>
      </c>
    </row>
    <row r="557">
      <c r="A557" t="inlineStr">
        <is>
          <t>1日の差 N+1</t>
        </is>
      </c>
      <c r="B557" s="21">
        <f>'4_1日の差'!$A$20</f>
        <v/>
      </c>
      <c r="C557" s="22" t="n">
        <v>20</v>
      </c>
      <c r="D557" s="22" t="n">
        <v>1</v>
      </c>
      <c r="E557" s="22" t="n">
        <v>0</v>
      </c>
      <c r="F557" s="21">
        <f>(IF(C557&lt;=20,MAX(800000,400000*C557),8000000+700000*(C557-20))+IF(E557=1,1000000,0))</f>
        <v/>
      </c>
      <c r="G557" s="21">
        <f>IF(AND(D557=3,C557&lt;=5),MAX(0,B557-F557),IF(AND(D557=2,C557&lt;=5,MAX(0,B557-F557)&gt;3000000),1500000+MAX(0,B557-F557)-3000000,MAX(0,B557-F557)/2))</f>
        <v/>
      </c>
      <c r="H557" s="21">
        <f>ROUNDDOWN(G557,-3)</f>
        <v/>
      </c>
      <c r="I557" s="21">
        <f>IF(H557&lt;=0,0,ROUNDDOWN(ROUND((H557*LOOKUP(H557,{0,1950001,3300001,6950001,9000001,18000001,40000001},{0.05,0.1,0.2,0.23,0.33,0.4,0.45})-LOOKUP(H557,{0,1950001,3300001,6950001,9000001,18000001,40000001},{0,97500,427500,636000,1536000,2796000,4796000}))*1.021,3),0))</f>
        <v/>
      </c>
      <c r="J557" s="21">
        <f>ROUNDDOWN(ROUND(H557*0.06,2),-2)</f>
        <v/>
      </c>
      <c r="K557" s="21">
        <f>ROUNDDOWN(ROUND(H557*0.04,2),-2)</f>
        <v/>
      </c>
      <c r="L557" s="21">
        <f>I557+J557+K557</f>
        <v/>
      </c>
      <c r="M557" s="21">
        <f>B557-L557</f>
        <v/>
      </c>
      <c r="N557" s="21">
        <f>ROUNDDOWN(ROUND(B557*0.2042,2),0)</f>
        <v/>
      </c>
    </row>
    <row r="558">
      <c r="A558" t="inlineStr">
        <is>
          <t>1日の差 N</t>
        </is>
      </c>
      <c r="B558" s="21">
        <f>'4_1日の差'!$A$20</f>
        <v/>
      </c>
      <c r="C558" s="22" t="n">
        <v>20</v>
      </c>
      <c r="D558" s="22" t="n">
        <v>1</v>
      </c>
      <c r="E558" s="22" t="n">
        <v>0</v>
      </c>
      <c r="F558" s="21">
        <f>(IF(C558&lt;=20,MAX(800000,400000*C558),8000000+700000*(C558-20))+IF(E558=1,1000000,0))</f>
        <v/>
      </c>
      <c r="G558" s="21">
        <f>IF(AND(D558=3,C558&lt;=5),MAX(0,B558-F558),IF(AND(D558=2,C558&lt;=5,MAX(0,B558-F558)&gt;3000000),1500000+MAX(0,B558-F558)-3000000,MAX(0,B558-F558)/2))</f>
        <v/>
      </c>
      <c r="H558" s="21">
        <f>ROUNDDOWN(G558,-3)</f>
        <v/>
      </c>
      <c r="I558" s="21">
        <f>IF(H558&lt;=0,0,ROUNDDOWN(ROUND((H558*LOOKUP(H558,{0,1950001,3300001,6950001,9000001,18000001,40000001},{0.05,0.1,0.2,0.23,0.33,0.4,0.45})-LOOKUP(H558,{0,1950001,3300001,6950001,9000001,18000001,40000001},{0,97500,427500,636000,1536000,2796000,4796000}))*1.021,3),0))</f>
        <v/>
      </c>
      <c r="J558" s="21">
        <f>ROUNDDOWN(ROUND(H558*0.06,2),-2)</f>
        <v/>
      </c>
      <c r="K558" s="21">
        <f>ROUNDDOWN(ROUND(H558*0.04,2),-2)</f>
        <v/>
      </c>
      <c r="L558" s="21">
        <f>I558+J558+K558</f>
        <v/>
      </c>
      <c r="M558" s="21">
        <f>B558-L558</f>
        <v/>
      </c>
      <c r="N558" s="21">
        <f>ROUNDDOWN(ROUND(B558*0.2042,2),0)</f>
        <v/>
      </c>
    </row>
    <row r="559">
      <c r="A559" t="inlineStr">
        <is>
          <t>1日の差 N+1</t>
        </is>
      </c>
      <c r="B559" s="21">
        <f>'4_1日の差'!$A$20</f>
        <v/>
      </c>
      <c r="C559" s="22" t="n">
        <v>21</v>
      </c>
      <c r="D559" s="22" t="n">
        <v>1</v>
      </c>
      <c r="E559" s="22" t="n">
        <v>0</v>
      </c>
      <c r="F559" s="21">
        <f>(IF(C559&lt;=20,MAX(800000,400000*C559),8000000+700000*(C559-20))+IF(E559=1,1000000,0))</f>
        <v/>
      </c>
      <c r="G559" s="21">
        <f>IF(AND(D559=3,C559&lt;=5),MAX(0,B559-F559),IF(AND(D559=2,C559&lt;=5,MAX(0,B559-F559)&gt;3000000),1500000+MAX(0,B559-F559)-3000000,MAX(0,B559-F559)/2))</f>
        <v/>
      </c>
      <c r="H559" s="21">
        <f>ROUNDDOWN(G559,-3)</f>
        <v/>
      </c>
      <c r="I559" s="21">
        <f>IF(H559&lt;=0,0,ROUNDDOWN(ROUND((H559*LOOKUP(H559,{0,1950001,3300001,6950001,9000001,18000001,40000001},{0.05,0.1,0.2,0.23,0.33,0.4,0.45})-LOOKUP(H559,{0,1950001,3300001,6950001,9000001,18000001,40000001},{0,97500,427500,636000,1536000,2796000,4796000}))*1.021,3),0))</f>
        <v/>
      </c>
      <c r="J559" s="21">
        <f>ROUNDDOWN(ROUND(H559*0.06,2),-2)</f>
        <v/>
      </c>
      <c r="K559" s="21">
        <f>ROUNDDOWN(ROUND(H559*0.04,2),-2)</f>
        <v/>
      </c>
      <c r="L559" s="21">
        <f>I559+J559+K559</f>
        <v/>
      </c>
      <c r="M559" s="21">
        <f>B559-L559</f>
        <v/>
      </c>
      <c r="N559" s="21">
        <f>ROUNDDOWN(ROUND(B559*0.2042,2),0)</f>
        <v/>
      </c>
    </row>
    <row r="560">
      <c r="A560" t="inlineStr">
        <is>
          <t>1日の差 N</t>
        </is>
      </c>
      <c r="B560" s="21">
        <f>'4_1日の差'!$A$20</f>
        <v/>
      </c>
      <c r="C560" s="22" t="n">
        <v>25</v>
      </c>
      <c r="D560" s="22" t="n">
        <v>1</v>
      </c>
      <c r="E560" s="22" t="n">
        <v>0</v>
      </c>
      <c r="F560" s="21">
        <f>(IF(C560&lt;=20,MAX(800000,400000*C560),8000000+700000*(C560-20))+IF(E560=1,1000000,0))</f>
        <v/>
      </c>
      <c r="G560" s="21">
        <f>IF(AND(D560=3,C560&lt;=5),MAX(0,B560-F560),IF(AND(D560=2,C560&lt;=5,MAX(0,B560-F560)&gt;3000000),1500000+MAX(0,B560-F560)-3000000,MAX(0,B560-F560)/2))</f>
        <v/>
      </c>
      <c r="H560" s="21">
        <f>ROUNDDOWN(G560,-3)</f>
        <v/>
      </c>
      <c r="I560" s="21">
        <f>IF(H560&lt;=0,0,ROUNDDOWN(ROUND((H560*LOOKUP(H560,{0,1950001,3300001,6950001,9000001,18000001,40000001},{0.05,0.1,0.2,0.23,0.33,0.4,0.45})-LOOKUP(H560,{0,1950001,3300001,6950001,9000001,18000001,40000001},{0,97500,427500,636000,1536000,2796000,4796000}))*1.021,3),0))</f>
        <v/>
      </c>
      <c r="J560" s="21">
        <f>ROUNDDOWN(ROUND(H560*0.06,2),-2)</f>
        <v/>
      </c>
      <c r="K560" s="21">
        <f>ROUNDDOWN(ROUND(H560*0.04,2),-2)</f>
        <v/>
      </c>
      <c r="L560" s="21">
        <f>I560+J560+K560</f>
        <v/>
      </c>
      <c r="M560" s="21">
        <f>B560-L560</f>
        <v/>
      </c>
      <c r="N560" s="21">
        <f>ROUNDDOWN(ROUND(B560*0.2042,2),0)</f>
        <v/>
      </c>
    </row>
    <row r="561">
      <c r="A561" t="inlineStr">
        <is>
          <t>1日の差 N+1</t>
        </is>
      </c>
      <c r="B561" s="21">
        <f>'4_1日の差'!$A$20</f>
        <v/>
      </c>
      <c r="C561" s="22" t="n">
        <v>26</v>
      </c>
      <c r="D561" s="22" t="n">
        <v>1</v>
      </c>
      <c r="E561" s="22" t="n">
        <v>0</v>
      </c>
      <c r="F561" s="21">
        <f>(IF(C561&lt;=20,MAX(800000,400000*C561),8000000+700000*(C561-20))+IF(E561=1,1000000,0))</f>
        <v/>
      </c>
      <c r="G561" s="21">
        <f>IF(AND(D561=3,C561&lt;=5),MAX(0,B561-F561),IF(AND(D561=2,C561&lt;=5,MAX(0,B561-F561)&gt;3000000),1500000+MAX(0,B561-F561)-3000000,MAX(0,B561-F561)/2))</f>
        <v/>
      </c>
      <c r="H561" s="21">
        <f>ROUNDDOWN(G561,-3)</f>
        <v/>
      </c>
      <c r="I561" s="21">
        <f>IF(H561&lt;=0,0,ROUNDDOWN(ROUND((H561*LOOKUP(H561,{0,1950001,3300001,6950001,9000001,18000001,40000001},{0.05,0.1,0.2,0.23,0.33,0.4,0.45})-LOOKUP(H561,{0,1950001,3300001,6950001,9000001,18000001,40000001},{0,97500,427500,636000,1536000,2796000,4796000}))*1.021,3),0))</f>
        <v/>
      </c>
      <c r="J561" s="21">
        <f>ROUNDDOWN(ROUND(H561*0.06,2),-2)</f>
        <v/>
      </c>
      <c r="K561" s="21">
        <f>ROUNDDOWN(ROUND(H561*0.04,2),-2)</f>
        <v/>
      </c>
      <c r="L561" s="21">
        <f>I561+J561+K561</f>
        <v/>
      </c>
      <c r="M561" s="21">
        <f>B561-L561</f>
        <v/>
      </c>
      <c r="N561" s="21">
        <f>ROUNDDOWN(ROUND(B561*0.2042,2),0)</f>
        <v/>
      </c>
    </row>
    <row r="562">
      <c r="A562" t="inlineStr">
        <is>
          <t>1日の差 N</t>
        </is>
      </c>
      <c r="B562" s="21">
        <f>'4_1日の差'!$A$20</f>
        <v/>
      </c>
      <c r="C562" s="22" t="n">
        <v>30</v>
      </c>
      <c r="D562" s="22" t="n">
        <v>1</v>
      </c>
      <c r="E562" s="22" t="n">
        <v>0</v>
      </c>
      <c r="F562" s="21">
        <f>(IF(C562&lt;=20,MAX(800000,400000*C562),8000000+700000*(C562-20))+IF(E562=1,1000000,0))</f>
        <v/>
      </c>
      <c r="G562" s="21">
        <f>IF(AND(D562=3,C562&lt;=5),MAX(0,B562-F562),IF(AND(D562=2,C562&lt;=5,MAX(0,B562-F562)&gt;3000000),1500000+MAX(0,B562-F562)-3000000,MAX(0,B562-F562)/2))</f>
        <v/>
      </c>
      <c r="H562" s="21">
        <f>ROUNDDOWN(G562,-3)</f>
        <v/>
      </c>
      <c r="I562" s="21">
        <f>IF(H562&lt;=0,0,ROUNDDOWN(ROUND((H562*LOOKUP(H562,{0,1950001,3300001,6950001,9000001,18000001,40000001},{0.05,0.1,0.2,0.23,0.33,0.4,0.45})-LOOKUP(H562,{0,1950001,3300001,6950001,9000001,18000001,40000001},{0,97500,427500,636000,1536000,2796000,4796000}))*1.021,3),0))</f>
        <v/>
      </c>
      <c r="J562" s="21">
        <f>ROUNDDOWN(ROUND(H562*0.06,2),-2)</f>
        <v/>
      </c>
      <c r="K562" s="21">
        <f>ROUNDDOWN(ROUND(H562*0.04,2),-2)</f>
        <v/>
      </c>
      <c r="L562" s="21">
        <f>I562+J562+K562</f>
        <v/>
      </c>
      <c r="M562" s="21">
        <f>B562-L562</f>
        <v/>
      </c>
      <c r="N562" s="21">
        <f>ROUNDDOWN(ROUND(B562*0.2042,2),0)</f>
        <v/>
      </c>
    </row>
    <row r="563">
      <c r="A563" t="inlineStr">
        <is>
          <t>1日の差 N+1</t>
        </is>
      </c>
      <c r="B563" s="21">
        <f>'4_1日の差'!$A$20</f>
        <v/>
      </c>
      <c r="C563" s="22" t="n">
        <v>31</v>
      </c>
      <c r="D563" s="22" t="n">
        <v>1</v>
      </c>
      <c r="E563" s="22" t="n">
        <v>0</v>
      </c>
      <c r="F563" s="21">
        <f>(IF(C563&lt;=20,MAX(800000,400000*C563),8000000+700000*(C563-20))+IF(E563=1,1000000,0))</f>
        <v/>
      </c>
      <c r="G563" s="21">
        <f>IF(AND(D563=3,C563&lt;=5),MAX(0,B563-F563),IF(AND(D563=2,C563&lt;=5,MAX(0,B563-F563)&gt;3000000),1500000+MAX(0,B563-F563)-3000000,MAX(0,B563-F563)/2))</f>
        <v/>
      </c>
      <c r="H563" s="21">
        <f>ROUNDDOWN(G563,-3)</f>
        <v/>
      </c>
      <c r="I563" s="21">
        <f>IF(H563&lt;=0,0,ROUNDDOWN(ROUND((H563*LOOKUP(H563,{0,1950001,3300001,6950001,9000001,18000001,40000001},{0.05,0.1,0.2,0.23,0.33,0.4,0.45})-LOOKUP(H563,{0,1950001,3300001,6950001,9000001,18000001,40000001},{0,97500,427500,636000,1536000,2796000,4796000}))*1.021,3),0))</f>
        <v/>
      </c>
      <c r="J563" s="21">
        <f>ROUNDDOWN(ROUND(H563*0.06,2),-2)</f>
        <v/>
      </c>
      <c r="K563" s="21">
        <f>ROUNDDOWN(ROUND(H563*0.04,2),-2)</f>
        <v/>
      </c>
      <c r="L563" s="21">
        <f>I563+J563+K563</f>
        <v/>
      </c>
      <c r="M563" s="21">
        <f>B563-L563</f>
        <v/>
      </c>
      <c r="N563" s="21">
        <f>ROUNDDOWN(ROUND(B563*0.2042,2),0)</f>
        <v/>
      </c>
    </row>
    <row r="564">
      <c r="A564" t="inlineStr">
        <is>
          <t>1日の差 N</t>
        </is>
      </c>
      <c r="B564" s="21">
        <f>'4_1日の差'!$A$20</f>
        <v/>
      </c>
      <c r="C564" s="22" t="n">
        <v>35</v>
      </c>
      <c r="D564" s="22" t="n">
        <v>1</v>
      </c>
      <c r="E564" s="22" t="n">
        <v>0</v>
      </c>
      <c r="F564" s="21">
        <f>(IF(C564&lt;=20,MAX(800000,400000*C564),8000000+700000*(C564-20))+IF(E564=1,1000000,0))</f>
        <v/>
      </c>
      <c r="G564" s="21">
        <f>IF(AND(D564=3,C564&lt;=5),MAX(0,B564-F564),IF(AND(D564=2,C564&lt;=5,MAX(0,B564-F564)&gt;3000000),1500000+MAX(0,B564-F564)-3000000,MAX(0,B564-F564)/2))</f>
        <v/>
      </c>
      <c r="H564" s="21">
        <f>ROUNDDOWN(G564,-3)</f>
        <v/>
      </c>
      <c r="I564" s="21">
        <f>IF(H564&lt;=0,0,ROUNDDOWN(ROUND((H564*LOOKUP(H564,{0,1950001,3300001,6950001,9000001,18000001,40000001},{0.05,0.1,0.2,0.23,0.33,0.4,0.45})-LOOKUP(H564,{0,1950001,3300001,6950001,9000001,18000001,40000001},{0,97500,427500,636000,1536000,2796000,4796000}))*1.021,3),0))</f>
        <v/>
      </c>
      <c r="J564" s="21">
        <f>ROUNDDOWN(ROUND(H564*0.06,2),-2)</f>
        <v/>
      </c>
      <c r="K564" s="21">
        <f>ROUNDDOWN(ROUND(H564*0.04,2),-2)</f>
        <v/>
      </c>
      <c r="L564" s="21">
        <f>I564+J564+K564</f>
        <v/>
      </c>
      <c r="M564" s="21">
        <f>B564-L564</f>
        <v/>
      </c>
      <c r="N564" s="21">
        <f>ROUNDDOWN(ROUND(B564*0.2042,2),0)</f>
        <v/>
      </c>
    </row>
    <row r="565">
      <c r="A565" t="inlineStr">
        <is>
          <t>1日の差 N+1</t>
        </is>
      </c>
      <c r="B565" s="21">
        <f>'4_1日の差'!$A$20</f>
        <v/>
      </c>
      <c r="C565" s="22" t="n">
        <v>36</v>
      </c>
      <c r="D565" s="22" t="n">
        <v>1</v>
      </c>
      <c r="E565" s="22" t="n">
        <v>0</v>
      </c>
      <c r="F565" s="21">
        <f>(IF(C565&lt;=20,MAX(800000,400000*C565),8000000+700000*(C565-20))+IF(E565=1,1000000,0))</f>
        <v/>
      </c>
      <c r="G565" s="21">
        <f>IF(AND(D565=3,C565&lt;=5),MAX(0,B565-F565),IF(AND(D565=2,C565&lt;=5,MAX(0,B565-F565)&gt;3000000),1500000+MAX(0,B565-F565)-3000000,MAX(0,B565-F565)/2))</f>
        <v/>
      </c>
      <c r="H565" s="21">
        <f>ROUNDDOWN(G565,-3)</f>
        <v/>
      </c>
      <c r="I565" s="21">
        <f>IF(H565&lt;=0,0,ROUNDDOWN(ROUND((H565*LOOKUP(H565,{0,1950001,3300001,6950001,9000001,18000001,40000001},{0.05,0.1,0.2,0.23,0.33,0.4,0.45})-LOOKUP(H565,{0,1950001,3300001,6950001,9000001,18000001,40000001},{0,97500,427500,636000,1536000,2796000,4796000}))*1.021,3),0))</f>
        <v/>
      </c>
      <c r="J565" s="21">
        <f>ROUNDDOWN(ROUND(H565*0.06,2),-2)</f>
        <v/>
      </c>
      <c r="K565" s="21">
        <f>ROUNDDOWN(ROUND(H565*0.04,2),-2)</f>
        <v/>
      </c>
      <c r="L565" s="21">
        <f>I565+J565+K565</f>
        <v/>
      </c>
      <c r="M565" s="21">
        <f>B565-L565</f>
        <v/>
      </c>
      <c r="N565" s="21">
        <f>ROUNDDOWN(ROUND(B565*0.2042,2),0)</f>
        <v/>
      </c>
    </row>
    <row r="566">
      <c r="A566" t="inlineStr">
        <is>
          <t>1日の差 N</t>
        </is>
      </c>
      <c r="B566" s="21">
        <f>'4_1日の差'!$A$20</f>
        <v/>
      </c>
      <c r="C566" s="22" t="n">
        <v>37</v>
      </c>
      <c r="D566" s="22" t="n">
        <v>1</v>
      </c>
      <c r="E566" s="22" t="n">
        <v>0</v>
      </c>
      <c r="F566" s="21">
        <f>(IF(C566&lt;=20,MAX(800000,400000*C566),8000000+700000*(C566-20))+IF(E566=1,1000000,0))</f>
        <v/>
      </c>
      <c r="G566" s="21">
        <f>IF(AND(D566=3,C566&lt;=5),MAX(0,B566-F566),IF(AND(D566=2,C566&lt;=5,MAX(0,B566-F566)&gt;3000000),1500000+MAX(0,B566-F566)-3000000,MAX(0,B566-F566)/2))</f>
        <v/>
      </c>
      <c r="H566" s="21">
        <f>ROUNDDOWN(G566,-3)</f>
        <v/>
      </c>
      <c r="I566" s="21">
        <f>IF(H566&lt;=0,0,ROUNDDOWN(ROUND((H566*LOOKUP(H566,{0,1950001,3300001,6950001,9000001,18000001,40000001},{0.05,0.1,0.2,0.23,0.33,0.4,0.45})-LOOKUP(H566,{0,1950001,3300001,6950001,9000001,18000001,40000001},{0,97500,427500,636000,1536000,2796000,4796000}))*1.021,3),0))</f>
        <v/>
      </c>
      <c r="J566" s="21">
        <f>ROUNDDOWN(ROUND(H566*0.06,2),-2)</f>
        <v/>
      </c>
      <c r="K566" s="21">
        <f>ROUNDDOWN(ROUND(H566*0.04,2),-2)</f>
        <v/>
      </c>
      <c r="L566" s="21">
        <f>I566+J566+K566</f>
        <v/>
      </c>
      <c r="M566" s="21">
        <f>B566-L566</f>
        <v/>
      </c>
      <c r="N566" s="21">
        <f>ROUNDDOWN(ROUND(B566*0.2042,2),0)</f>
        <v/>
      </c>
    </row>
    <row r="567">
      <c r="A567" t="inlineStr">
        <is>
          <t>1日の差 N+1</t>
        </is>
      </c>
      <c r="B567" s="21">
        <f>'4_1日の差'!$A$20</f>
        <v/>
      </c>
      <c r="C567" s="22" t="n">
        <v>38</v>
      </c>
      <c r="D567" s="22" t="n">
        <v>1</v>
      </c>
      <c r="E567" s="22" t="n">
        <v>0</v>
      </c>
      <c r="F567" s="21">
        <f>(IF(C567&lt;=20,MAX(800000,400000*C567),8000000+700000*(C567-20))+IF(E567=1,1000000,0))</f>
        <v/>
      </c>
      <c r="G567" s="21">
        <f>IF(AND(D567=3,C567&lt;=5),MAX(0,B567-F567),IF(AND(D567=2,C567&lt;=5,MAX(0,B567-F567)&gt;3000000),1500000+MAX(0,B567-F567)-3000000,MAX(0,B567-F567)/2))</f>
        <v/>
      </c>
      <c r="H567" s="21">
        <f>ROUNDDOWN(G567,-3)</f>
        <v/>
      </c>
      <c r="I567" s="21">
        <f>IF(H567&lt;=0,0,ROUNDDOWN(ROUND((H567*LOOKUP(H567,{0,1950001,3300001,6950001,9000001,18000001,40000001},{0.05,0.1,0.2,0.23,0.33,0.4,0.45})-LOOKUP(H567,{0,1950001,3300001,6950001,9000001,18000001,40000001},{0,97500,427500,636000,1536000,2796000,4796000}))*1.021,3),0))</f>
        <v/>
      </c>
      <c r="J567" s="21">
        <f>ROUNDDOWN(ROUND(H567*0.06,2),-2)</f>
        <v/>
      </c>
      <c r="K567" s="21">
        <f>ROUNDDOWN(ROUND(H567*0.04,2),-2)</f>
        <v/>
      </c>
      <c r="L567" s="21">
        <f>I567+J567+K567</f>
        <v/>
      </c>
      <c r="M567" s="21">
        <f>B567-L567</f>
        <v/>
      </c>
      <c r="N567" s="21">
        <f>ROUNDDOWN(ROUND(B567*0.2042,2),0)</f>
        <v/>
      </c>
    </row>
    <row r="568">
      <c r="A568" t="inlineStr">
        <is>
          <t>1日の差 N</t>
        </is>
      </c>
      <c r="B568" s="21">
        <f>'4_1日の差'!$A$21</f>
        <v/>
      </c>
      <c r="C568" s="22" t="n">
        <v>5</v>
      </c>
      <c r="D568" s="22" t="n">
        <v>2</v>
      </c>
      <c r="E568" s="22" t="n">
        <v>0</v>
      </c>
      <c r="F568" s="21">
        <f>(IF(C568&lt;=20,MAX(800000,400000*C568),8000000+700000*(C568-20))+IF(E568=1,1000000,0))</f>
        <v/>
      </c>
      <c r="G568" s="21">
        <f>IF(AND(D568=3,C568&lt;=5),MAX(0,B568-F568),IF(AND(D568=2,C568&lt;=5,MAX(0,B568-F568)&gt;3000000),1500000+MAX(0,B568-F568)-3000000,MAX(0,B568-F568)/2))</f>
        <v/>
      </c>
      <c r="H568" s="21">
        <f>ROUNDDOWN(G568,-3)</f>
        <v/>
      </c>
      <c r="I568" s="21">
        <f>IF(H568&lt;=0,0,ROUNDDOWN(ROUND((H568*LOOKUP(H568,{0,1950001,3300001,6950001,9000001,18000001,40000001},{0.05,0.1,0.2,0.23,0.33,0.4,0.45})-LOOKUP(H568,{0,1950001,3300001,6950001,9000001,18000001,40000001},{0,97500,427500,636000,1536000,2796000,4796000}))*1.021,3),0))</f>
        <v/>
      </c>
      <c r="J568" s="21">
        <f>ROUNDDOWN(ROUND(H568*0.06,2),-2)</f>
        <v/>
      </c>
      <c r="K568" s="21">
        <f>ROUNDDOWN(ROUND(H568*0.04,2),-2)</f>
        <v/>
      </c>
      <c r="L568" s="21">
        <f>I568+J568+K568</f>
        <v/>
      </c>
      <c r="M568" s="21">
        <f>B568-L568</f>
        <v/>
      </c>
      <c r="N568" s="21">
        <f>ROUNDDOWN(ROUND(B568*0.2042,2),0)</f>
        <v/>
      </c>
    </row>
    <row r="569">
      <c r="A569" t="inlineStr">
        <is>
          <t>1日の差 N+1</t>
        </is>
      </c>
      <c r="B569" s="21">
        <f>'4_1日の差'!$A$21</f>
        <v/>
      </c>
      <c r="C569" s="22" t="n">
        <v>6</v>
      </c>
      <c r="D569" s="22" t="n">
        <v>1</v>
      </c>
      <c r="E569" s="22" t="n">
        <v>0</v>
      </c>
      <c r="F569" s="21">
        <f>(IF(C569&lt;=20,MAX(800000,400000*C569),8000000+700000*(C569-20))+IF(E569=1,1000000,0))</f>
        <v/>
      </c>
      <c r="G569" s="21">
        <f>IF(AND(D569=3,C569&lt;=5),MAX(0,B569-F569),IF(AND(D569=2,C569&lt;=5,MAX(0,B569-F569)&gt;3000000),1500000+MAX(0,B569-F569)-3000000,MAX(0,B569-F569)/2))</f>
        <v/>
      </c>
      <c r="H569" s="21">
        <f>ROUNDDOWN(G569,-3)</f>
        <v/>
      </c>
      <c r="I569" s="21">
        <f>IF(H569&lt;=0,0,ROUNDDOWN(ROUND((H569*LOOKUP(H569,{0,1950001,3300001,6950001,9000001,18000001,40000001},{0.05,0.1,0.2,0.23,0.33,0.4,0.45})-LOOKUP(H569,{0,1950001,3300001,6950001,9000001,18000001,40000001},{0,97500,427500,636000,1536000,2796000,4796000}))*1.021,3),0))</f>
        <v/>
      </c>
      <c r="J569" s="21">
        <f>ROUNDDOWN(ROUND(H569*0.06,2),-2)</f>
        <v/>
      </c>
      <c r="K569" s="21">
        <f>ROUNDDOWN(ROUND(H569*0.04,2),-2)</f>
        <v/>
      </c>
      <c r="L569" s="21">
        <f>I569+J569+K569</f>
        <v/>
      </c>
      <c r="M569" s="21">
        <f>B569-L569</f>
        <v/>
      </c>
      <c r="N569" s="21">
        <f>ROUNDDOWN(ROUND(B569*0.2042,2),0)</f>
        <v/>
      </c>
    </row>
    <row r="570">
      <c r="A570" t="inlineStr">
        <is>
          <t>1日の差 N</t>
        </is>
      </c>
      <c r="B570" s="21">
        <f>'4_1日の差'!$A$21</f>
        <v/>
      </c>
      <c r="C570" s="22" t="n">
        <v>10</v>
      </c>
      <c r="D570" s="22" t="n">
        <v>1</v>
      </c>
      <c r="E570" s="22" t="n">
        <v>0</v>
      </c>
      <c r="F570" s="21">
        <f>(IF(C570&lt;=20,MAX(800000,400000*C570),8000000+700000*(C570-20))+IF(E570=1,1000000,0))</f>
        <v/>
      </c>
      <c r="G570" s="21">
        <f>IF(AND(D570=3,C570&lt;=5),MAX(0,B570-F570),IF(AND(D570=2,C570&lt;=5,MAX(0,B570-F570)&gt;3000000),1500000+MAX(0,B570-F570)-3000000,MAX(0,B570-F570)/2))</f>
        <v/>
      </c>
      <c r="H570" s="21">
        <f>ROUNDDOWN(G570,-3)</f>
        <v/>
      </c>
      <c r="I570" s="21">
        <f>IF(H570&lt;=0,0,ROUNDDOWN(ROUND((H570*LOOKUP(H570,{0,1950001,3300001,6950001,9000001,18000001,40000001},{0.05,0.1,0.2,0.23,0.33,0.4,0.45})-LOOKUP(H570,{0,1950001,3300001,6950001,9000001,18000001,40000001},{0,97500,427500,636000,1536000,2796000,4796000}))*1.021,3),0))</f>
        <v/>
      </c>
      <c r="J570" s="21">
        <f>ROUNDDOWN(ROUND(H570*0.06,2),-2)</f>
        <v/>
      </c>
      <c r="K570" s="21">
        <f>ROUNDDOWN(ROUND(H570*0.04,2),-2)</f>
        <v/>
      </c>
      <c r="L570" s="21">
        <f>I570+J570+K570</f>
        <v/>
      </c>
      <c r="M570" s="21">
        <f>B570-L570</f>
        <v/>
      </c>
      <c r="N570" s="21">
        <f>ROUNDDOWN(ROUND(B570*0.2042,2),0)</f>
        <v/>
      </c>
    </row>
    <row r="571">
      <c r="A571" t="inlineStr">
        <is>
          <t>1日の差 N+1</t>
        </is>
      </c>
      <c r="B571" s="21">
        <f>'4_1日の差'!$A$21</f>
        <v/>
      </c>
      <c r="C571" s="22" t="n">
        <v>11</v>
      </c>
      <c r="D571" s="22" t="n">
        <v>1</v>
      </c>
      <c r="E571" s="22" t="n">
        <v>0</v>
      </c>
      <c r="F571" s="21">
        <f>(IF(C571&lt;=20,MAX(800000,400000*C571),8000000+700000*(C571-20))+IF(E571=1,1000000,0))</f>
        <v/>
      </c>
      <c r="G571" s="21">
        <f>IF(AND(D571=3,C571&lt;=5),MAX(0,B571-F571),IF(AND(D571=2,C571&lt;=5,MAX(0,B571-F571)&gt;3000000),1500000+MAX(0,B571-F571)-3000000,MAX(0,B571-F571)/2))</f>
        <v/>
      </c>
      <c r="H571" s="21">
        <f>ROUNDDOWN(G571,-3)</f>
        <v/>
      </c>
      <c r="I571" s="21">
        <f>IF(H571&lt;=0,0,ROUNDDOWN(ROUND((H571*LOOKUP(H571,{0,1950001,3300001,6950001,9000001,18000001,40000001},{0.05,0.1,0.2,0.23,0.33,0.4,0.45})-LOOKUP(H571,{0,1950001,3300001,6950001,9000001,18000001,40000001},{0,97500,427500,636000,1536000,2796000,4796000}))*1.021,3),0))</f>
        <v/>
      </c>
      <c r="J571" s="21">
        <f>ROUNDDOWN(ROUND(H571*0.06,2),-2)</f>
        <v/>
      </c>
      <c r="K571" s="21">
        <f>ROUNDDOWN(ROUND(H571*0.04,2),-2)</f>
        <v/>
      </c>
      <c r="L571" s="21">
        <f>I571+J571+K571</f>
        <v/>
      </c>
      <c r="M571" s="21">
        <f>B571-L571</f>
        <v/>
      </c>
      <c r="N571" s="21">
        <f>ROUNDDOWN(ROUND(B571*0.2042,2),0)</f>
        <v/>
      </c>
    </row>
    <row r="572">
      <c r="A572" t="inlineStr">
        <is>
          <t>1日の差 N</t>
        </is>
      </c>
      <c r="B572" s="21">
        <f>'4_1日の差'!$A$21</f>
        <v/>
      </c>
      <c r="C572" s="22" t="n">
        <v>15</v>
      </c>
      <c r="D572" s="22" t="n">
        <v>1</v>
      </c>
      <c r="E572" s="22" t="n">
        <v>0</v>
      </c>
      <c r="F572" s="21">
        <f>(IF(C572&lt;=20,MAX(800000,400000*C572),8000000+700000*(C572-20))+IF(E572=1,1000000,0))</f>
        <v/>
      </c>
      <c r="G572" s="21">
        <f>IF(AND(D572=3,C572&lt;=5),MAX(0,B572-F572),IF(AND(D572=2,C572&lt;=5,MAX(0,B572-F572)&gt;3000000),1500000+MAX(0,B572-F572)-3000000,MAX(0,B572-F572)/2))</f>
        <v/>
      </c>
      <c r="H572" s="21">
        <f>ROUNDDOWN(G572,-3)</f>
        <v/>
      </c>
      <c r="I572" s="21">
        <f>IF(H572&lt;=0,0,ROUNDDOWN(ROUND((H572*LOOKUP(H572,{0,1950001,3300001,6950001,9000001,18000001,40000001},{0.05,0.1,0.2,0.23,0.33,0.4,0.45})-LOOKUP(H572,{0,1950001,3300001,6950001,9000001,18000001,40000001},{0,97500,427500,636000,1536000,2796000,4796000}))*1.021,3),0))</f>
        <v/>
      </c>
      <c r="J572" s="21">
        <f>ROUNDDOWN(ROUND(H572*0.06,2),-2)</f>
        <v/>
      </c>
      <c r="K572" s="21">
        <f>ROUNDDOWN(ROUND(H572*0.04,2),-2)</f>
        <v/>
      </c>
      <c r="L572" s="21">
        <f>I572+J572+K572</f>
        <v/>
      </c>
      <c r="M572" s="21">
        <f>B572-L572</f>
        <v/>
      </c>
      <c r="N572" s="21">
        <f>ROUNDDOWN(ROUND(B572*0.2042,2),0)</f>
        <v/>
      </c>
    </row>
    <row r="573">
      <c r="A573" t="inlineStr">
        <is>
          <t>1日の差 N+1</t>
        </is>
      </c>
      <c r="B573" s="21">
        <f>'4_1日の差'!$A$21</f>
        <v/>
      </c>
      <c r="C573" s="22" t="n">
        <v>16</v>
      </c>
      <c r="D573" s="22" t="n">
        <v>1</v>
      </c>
      <c r="E573" s="22" t="n">
        <v>0</v>
      </c>
      <c r="F573" s="21">
        <f>(IF(C573&lt;=20,MAX(800000,400000*C573),8000000+700000*(C573-20))+IF(E573=1,1000000,0))</f>
        <v/>
      </c>
      <c r="G573" s="21">
        <f>IF(AND(D573=3,C573&lt;=5),MAX(0,B573-F573),IF(AND(D573=2,C573&lt;=5,MAX(0,B573-F573)&gt;3000000),1500000+MAX(0,B573-F573)-3000000,MAX(0,B573-F573)/2))</f>
        <v/>
      </c>
      <c r="H573" s="21">
        <f>ROUNDDOWN(G573,-3)</f>
        <v/>
      </c>
      <c r="I573" s="21">
        <f>IF(H573&lt;=0,0,ROUNDDOWN(ROUND((H573*LOOKUP(H573,{0,1950001,3300001,6950001,9000001,18000001,40000001},{0.05,0.1,0.2,0.23,0.33,0.4,0.45})-LOOKUP(H573,{0,1950001,3300001,6950001,9000001,18000001,40000001},{0,97500,427500,636000,1536000,2796000,4796000}))*1.021,3),0))</f>
        <v/>
      </c>
      <c r="J573" s="21">
        <f>ROUNDDOWN(ROUND(H573*0.06,2),-2)</f>
        <v/>
      </c>
      <c r="K573" s="21">
        <f>ROUNDDOWN(ROUND(H573*0.04,2),-2)</f>
        <v/>
      </c>
      <c r="L573" s="21">
        <f>I573+J573+K573</f>
        <v/>
      </c>
      <c r="M573" s="21">
        <f>B573-L573</f>
        <v/>
      </c>
      <c r="N573" s="21">
        <f>ROUNDDOWN(ROUND(B573*0.2042,2),0)</f>
        <v/>
      </c>
    </row>
    <row r="574">
      <c r="A574" t="inlineStr">
        <is>
          <t>1日の差 N</t>
        </is>
      </c>
      <c r="B574" s="21">
        <f>'4_1日の差'!$A$21</f>
        <v/>
      </c>
      <c r="C574" s="22" t="n">
        <v>19</v>
      </c>
      <c r="D574" s="22" t="n">
        <v>1</v>
      </c>
      <c r="E574" s="22" t="n">
        <v>0</v>
      </c>
      <c r="F574" s="21">
        <f>(IF(C574&lt;=20,MAX(800000,400000*C574),8000000+700000*(C574-20))+IF(E574=1,1000000,0))</f>
        <v/>
      </c>
      <c r="G574" s="21">
        <f>IF(AND(D574=3,C574&lt;=5),MAX(0,B574-F574),IF(AND(D574=2,C574&lt;=5,MAX(0,B574-F574)&gt;3000000),1500000+MAX(0,B574-F574)-3000000,MAX(0,B574-F574)/2))</f>
        <v/>
      </c>
      <c r="H574" s="21">
        <f>ROUNDDOWN(G574,-3)</f>
        <v/>
      </c>
      <c r="I574" s="21">
        <f>IF(H574&lt;=0,0,ROUNDDOWN(ROUND((H574*LOOKUP(H574,{0,1950001,3300001,6950001,9000001,18000001,40000001},{0.05,0.1,0.2,0.23,0.33,0.4,0.45})-LOOKUP(H574,{0,1950001,3300001,6950001,9000001,18000001,40000001},{0,97500,427500,636000,1536000,2796000,4796000}))*1.021,3),0))</f>
        <v/>
      </c>
      <c r="J574" s="21">
        <f>ROUNDDOWN(ROUND(H574*0.06,2),-2)</f>
        <v/>
      </c>
      <c r="K574" s="21">
        <f>ROUNDDOWN(ROUND(H574*0.04,2),-2)</f>
        <v/>
      </c>
      <c r="L574" s="21">
        <f>I574+J574+K574</f>
        <v/>
      </c>
      <c r="M574" s="21">
        <f>B574-L574</f>
        <v/>
      </c>
      <c r="N574" s="21">
        <f>ROUNDDOWN(ROUND(B574*0.2042,2),0)</f>
        <v/>
      </c>
    </row>
    <row r="575">
      <c r="A575" t="inlineStr">
        <is>
          <t>1日の差 N+1</t>
        </is>
      </c>
      <c r="B575" s="21">
        <f>'4_1日の差'!$A$21</f>
        <v/>
      </c>
      <c r="C575" s="22" t="n">
        <v>20</v>
      </c>
      <c r="D575" s="22" t="n">
        <v>1</v>
      </c>
      <c r="E575" s="22" t="n">
        <v>0</v>
      </c>
      <c r="F575" s="21">
        <f>(IF(C575&lt;=20,MAX(800000,400000*C575),8000000+700000*(C575-20))+IF(E575=1,1000000,0))</f>
        <v/>
      </c>
      <c r="G575" s="21">
        <f>IF(AND(D575=3,C575&lt;=5),MAX(0,B575-F575),IF(AND(D575=2,C575&lt;=5,MAX(0,B575-F575)&gt;3000000),1500000+MAX(0,B575-F575)-3000000,MAX(0,B575-F575)/2))</f>
        <v/>
      </c>
      <c r="H575" s="21">
        <f>ROUNDDOWN(G575,-3)</f>
        <v/>
      </c>
      <c r="I575" s="21">
        <f>IF(H575&lt;=0,0,ROUNDDOWN(ROUND((H575*LOOKUP(H575,{0,1950001,3300001,6950001,9000001,18000001,40000001},{0.05,0.1,0.2,0.23,0.33,0.4,0.45})-LOOKUP(H575,{0,1950001,3300001,6950001,9000001,18000001,40000001},{0,97500,427500,636000,1536000,2796000,4796000}))*1.021,3),0))</f>
        <v/>
      </c>
      <c r="J575" s="21">
        <f>ROUNDDOWN(ROUND(H575*0.06,2),-2)</f>
        <v/>
      </c>
      <c r="K575" s="21">
        <f>ROUNDDOWN(ROUND(H575*0.04,2),-2)</f>
        <v/>
      </c>
      <c r="L575" s="21">
        <f>I575+J575+K575</f>
        <v/>
      </c>
      <c r="M575" s="21">
        <f>B575-L575</f>
        <v/>
      </c>
      <c r="N575" s="21">
        <f>ROUNDDOWN(ROUND(B575*0.2042,2),0)</f>
        <v/>
      </c>
    </row>
    <row r="576">
      <c r="A576" t="inlineStr">
        <is>
          <t>1日の差 N</t>
        </is>
      </c>
      <c r="B576" s="21">
        <f>'4_1日の差'!$A$21</f>
        <v/>
      </c>
      <c r="C576" s="22" t="n">
        <v>20</v>
      </c>
      <c r="D576" s="22" t="n">
        <v>1</v>
      </c>
      <c r="E576" s="22" t="n">
        <v>0</v>
      </c>
      <c r="F576" s="21">
        <f>(IF(C576&lt;=20,MAX(800000,400000*C576),8000000+700000*(C576-20))+IF(E576=1,1000000,0))</f>
        <v/>
      </c>
      <c r="G576" s="21">
        <f>IF(AND(D576=3,C576&lt;=5),MAX(0,B576-F576),IF(AND(D576=2,C576&lt;=5,MAX(0,B576-F576)&gt;3000000),1500000+MAX(0,B576-F576)-3000000,MAX(0,B576-F576)/2))</f>
        <v/>
      </c>
      <c r="H576" s="21">
        <f>ROUNDDOWN(G576,-3)</f>
        <v/>
      </c>
      <c r="I576" s="21">
        <f>IF(H576&lt;=0,0,ROUNDDOWN(ROUND((H576*LOOKUP(H576,{0,1950001,3300001,6950001,9000001,18000001,40000001},{0.05,0.1,0.2,0.23,0.33,0.4,0.45})-LOOKUP(H576,{0,1950001,3300001,6950001,9000001,18000001,40000001},{0,97500,427500,636000,1536000,2796000,4796000}))*1.021,3),0))</f>
        <v/>
      </c>
      <c r="J576" s="21">
        <f>ROUNDDOWN(ROUND(H576*0.06,2),-2)</f>
        <v/>
      </c>
      <c r="K576" s="21">
        <f>ROUNDDOWN(ROUND(H576*0.04,2),-2)</f>
        <v/>
      </c>
      <c r="L576" s="21">
        <f>I576+J576+K576</f>
        <v/>
      </c>
      <c r="M576" s="21">
        <f>B576-L576</f>
        <v/>
      </c>
      <c r="N576" s="21">
        <f>ROUNDDOWN(ROUND(B576*0.2042,2),0)</f>
        <v/>
      </c>
    </row>
    <row r="577">
      <c r="A577" t="inlineStr">
        <is>
          <t>1日の差 N+1</t>
        </is>
      </c>
      <c r="B577" s="21">
        <f>'4_1日の差'!$A$21</f>
        <v/>
      </c>
      <c r="C577" s="22" t="n">
        <v>21</v>
      </c>
      <c r="D577" s="22" t="n">
        <v>1</v>
      </c>
      <c r="E577" s="22" t="n">
        <v>0</v>
      </c>
      <c r="F577" s="21">
        <f>(IF(C577&lt;=20,MAX(800000,400000*C577),8000000+700000*(C577-20))+IF(E577=1,1000000,0))</f>
        <v/>
      </c>
      <c r="G577" s="21">
        <f>IF(AND(D577=3,C577&lt;=5),MAX(0,B577-F577),IF(AND(D577=2,C577&lt;=5,MAX(0,B577-F577)&gt;3000000),1500000+MAX(0,B577-F577)-3000000,MAX(0,B577-F577)/2))</f>
        <v/>
      </c>
      <c r="H577" s="21">
        <f>ROUNDDOWN(G577,-3)</f>
        <v/>
      </c>
      <c r="I577" s="21">
        <f>IF(H577&lt;=0,0,ROUNDDOWN(ROUND((H577*LOOKUP(H577,{0,1950001,3300001,6950001,9000001,18000001,40000001},{0.05,0.1,0.2,0.23,0.33,0.4,0.45})-LOOKUP(H577,{0,1950001,3300001,6950001,9000001,18000001,40000001},{0,97500,427500,636000,1536000,2796000,4796000}))*1.021,3),0))</f>
        <v/>
      </c>
      <c r="J577" s="21">
        <f>ROUNDDOWN(ROUND(H577*0.06,2),-2)</f>
        <v/>
      </c>
      <c r="K577" s="21">
        <f>ROUNDDOWN(ROUND(H577*0.04,2),-2)</f>
        <v/>
      </c>
      <c r="L577" s="21">
        <f>I577+J577+K577</f>
        <v/>
      </c>
      <c r="M577" s="21">
        <f>B577-L577</f>
        <v/>
      </c>
      <c r="N577" s="21">
        <f>ROUNDDOWN(ROUND(B577*0.2042,2),0)</f>
        <v/>
      </c>
    </row>
    <row r="578">
      <c r="A578" t="inlineStr">
        <is>
          <t>1日の差 N</t>
        </is>
      </c>
      <c r="B578" s="21">
        <f>'4_1日の差'!$A$21</f>
        <v/>
      </c>
      <c r="C578" s="22" t="n">
        <v>25</v>
      </c>
      <c r="D578" s="22" t="n">
        <v>1</v>
      </c>
      <c r="E578" s="22" t="n">
        <v>0</v>
      </c>
      <c r="F578" s="21">
        <f>(IF(C578&lt;=20,MAX(800000,400000*C578),8000000+700000*(C578-20))+IF(E578=1,1000000,0))</f>
        <v/>
      </c>
      <c r="G578" s="21">
        <f>IF(AND(D578=3,C578&lt;=5),MAX(0,B578-F578),IF(AND(D578=2,C578&lt;=5,MAX(0,B578-F578)&gt;3000000),1500000+MAX(0,B578-F578)-3000000,MAX(0,B578-F578)/2))</f>
        <v/>
      </c>
      <c r="H578" s="21">
        <f>ROUNDDOWN(G578,-3)</f>
        <v/>
      </c>
      <c r="I578" s="21">
        <f>IF(H578&lt;=0,0,ROUNDDOWN(ROUND((H578*LOOKUP(H578,{0,1950001,3300001,6950001,9000001,18000001,40000001},{0.05,0.1,0.2,0.23,0.33,0.4,0.45})-LOOKUP(H578,{0,1950001,3300001,6950001,9000001,18000001,40000001},{0,97500,427500,636000,1536000,2796000,4796000}))*1.021,3),0))</f>
        <v/>
      </c>
      <c r="J578" s="21">
        <f>ROUNDDOWN(ROUND(H578*0.06,2),-2)</f>
        <v/>
      </c>
      <c r="K578" s="21">
        <f>ROUNDDOWN(ROUND(H578*0.04,2),-2)</f>
        <v/>
      </c>
      <c r="L578" s="21">
        <f>I578+J578+K578</f>
        <v/>
      </c>
      <c r="M578" s="21">
        <f>B578-L578</f>
        <v/>
      </c>
      <c r="N578" s="21">
        <f>ROUNDDOWN(ROUND(B578*0.2042,2),0)</f>
        <v/>
      </c>
    </row>
    <row r="579">
      <c r="A579" t="inlineStr">
        <is>
          <t>1日の差 N+1</t>
        </is>
      </c>
      <c r="B579" s="21">
        <f>'4_1日の差'!$A$21</f>
        <v/>
      </c>
      <c r="C579" s="22" t="n">
        <v>26</v>
      </c>
      <c r="D579" s="22" t="n">
        <v>1</v>
      </c>
      <c r="E579" s="22" t="n">
        <v>0</v>
      </c>
      <c r="F579" s="21">
        <f>(IF(C579&lt;=20,MAX(800000,400000*C579),8000000+700000*(C579-20))+IF(E579=1,1000000,0))</f>
        <v/>
      </c>
      <c r="G579" s="21">
        <f>IF(AND(D579=3,C579&lt;=5),MAX(0,B579-F579),IF(AND(D579=2,C579&lt;=5,MAX(0,B579-F579)&gt;3000000),1500000+MAX(0,B579-F579)-3000000,MAX(0,B579-F579)/2))</f>
        <v/>
      </c>
      <c r="H579" s="21">
        <f>ROUNDDOWN(G579,-3)</f>
        <v/>
      </c>
      <c r="I579" s="21">
        <f>IF(H579&lt;=0,0,ROUNDDOWN(ROUND((H579*LOOKUP(H579,{0,1950001,3300001,6950001,9000001,18000001,40000001},{0.05,0.1,0.2,0.23,0.33,0.4,0.45})-LOOKUP(H579,{0,1950001,3300001,6950001,9000001,18000001,40000001},{0,97500,427500,636000,1536000,2796000,4796000}))*1.021,3),0))</f>
        <v/>
      </c>
      <c r="J579" s="21">
        <f>ROUNDDOWN(ROUND(H579*0.06,2),-2)</f>
        <v/>
      </c>
      <c r="K579" s="21">
        <f>ROUNDDOWN(ROUND(H579*0.04,2),-2)</f>
        <v/>
      </c>
      <c r="L579" s="21">
        <f>I579+J579+K579</f>
        <v/>
      </c>
      <c r="M579" s="21">
        <f>B579-L579</f>
        <v/>
      </c>
      <c r="N579" s="21">
        <f>ROUNDDOWN(ROUND(B579*0.2042,2),0)</f>
        <v/>
      </c>
    </row>
    <row r="580">
      <c r="A580" t="inlineStr">
        <is>
          <t>1日の差 N</t>
        </is>
      </c>
      <c r="B580" s="21">
        <f>'4_1日の差'!$A$21</f>
        <v/>
      </c>
      <c r="C580" s="22" t="n">
        <v>30</v>
      </c>
      <c r="D580" s="22" t="n">
        <v>1</v>
      </c>
      <c r="E580" s="22" t="n">
        <v>0</v>
      </c>
      <c r="F580" s="21">
        <f>(IF(C580&lt;=20,MAX(800000,400000*C580),8000000+700000*(C580-20))+IF(E580=1,1000000,0))</f>
        <v/>
      </c>
      <c r="G580" s="21">
        <f>IF(AND(D580=3,C580&lt;=5),MAX(0,B580-F580),IF(AND(D580=2,C580&lt;=5,MAX(0,B580-F580)&gt;3000000),1500000+MAX(0,B580-F580)-3000000,MAX(0,B580-F580)/2))</f>
        <v/>
      </c>
      <c r="H580" s="21">
        <f>ROUNDDOWN(G580,-3)</f>
        <v/>
      </c>
      <c r="I580" s="21">
        <f>IF(H580&lt;=0,0,ROUNDDOWN(ROUND((H580*LOOKUP(H580,{0,1950001,3300001,6950001,9000001,18000001,40000001},{0.05,0.1,0.2,0.23,0.33,0.4,0.45})-LOOKUP(H580,{0,1950001,3300001,6950001,9000001,18000001,40000001},{0,97500,427500,636000,1536000,2796000,4796000}))*1.021,3),0))</f>
        <v/>
      </c>
      <c r="J580" s="21">
        <f>ROUNDDOWN(ROUND(H580*0.06,2),-2)</f>
        <v/>
      </c>
      <c r="K580" s="21">
        <f>ROUNDDOWN(ROUND(H580*0.04,2),-2)</f>
        <v/>
      </c>
      <c r="L580" s="21">
        <f>I580+J580+K580</f>
        <v/>
      </c>
      <c r="M580" s="21">
        <f>B580-L580</f>
        <v/>
      </c>
      <c r="N580" s="21">
        <f>ROUNDDOWN(ROUND(B580*0.2042,2),0)</f>
        <v/>
      </c>
    </row>
    <row r="581">
      <c r="A581" t="inlineStr">
        <is>
          <t>1日の差 N+1</t>
        </is>
      </c>
      <c r="B581" s="21">
        <f>'4_1日の差'!$A$21</f>
        <v/>
      </c>
      <c r="C581" s="22" t="n">
        <v>31</v>
      </c>
      <c r="D581" s="22" t="n">
        <v>1</v>
      </c>
      <c r="E581" s="22" t="n">
        <v>0</v>
      </c>
      <c r="F581" s="21">
        <f>(IF(C581&lt;=20,MAX(800000,400000*C581),8000000+700000*(C581-20))+IF(E581=1,1000000,0))</f>
        <v/>
      </c>
      <c r="G581" s="21">
        <f>IF(AND(D581=3,C581&lt;=5),MAX(0,B581-F581),IF(AND(D581=2,C581&lt;=5,MAX(0,B581-F581)&gt;3000000),1500000+MAX(0,B581-F581)-3000000,MAX(0,B581-F581)/2))</f>
        <v/>
      </c>
      <c r="H581" s="21">
        <f>ROUNDDOWN(G581,-3)</f>
        <v/>
      </c>
      <c r="I581" s="21">
        <f>IF(H581&lt;=0,0,ROUNDDOWN(ROUND((H581*LOOKUP(H581,{0,1950001,3300001,6950001,9000001,18000001,40000001},{0.05,0.1,0.2,0.23,0.33,0.4,0.45})-LOOKUP(H581,{0,1950001,3300001,6950001,9000001,18000001,40000001},{0,97500,427500,636000,1536000,2796000,4796000}))*1.021,3),0))</f>
        <v/>
      </c>
      <c r="J581" s="21">
        <f>ROUNDDOWN(ROUND(H581*0.06,2),-2)</f>
        <v/>
      </c>
      <c r="K581" s="21">
        <f>ROUNDDOWN(ROUND(H581*0.04,2),-2)</f>
        <v/>
      </c>
      <c r="L581" s="21">
        <f>I581+J581+K581</f>
        <v/>
      </c>
      <c r="M581" s="21">
        <f>B581-L581</f>
        <v/>
      </c>
      <c r="N581" s="21">
        <f>ROUNDDOWN(ROUND(B581*0.2042,2),0)</f>
        <v/>
      </c>
    </row>
    <row r="582">
      <c r="A582" t="inlineStr">
        <is>
          <t>1日の差 N</t>
        </is>
      </c>
      <c r="B582" s="21">
        <f>'4_1日の差'!$A$21</f>
        <v/>
      </c>
      <c r="C582" s="22" t="n">
        <v>35</v>
      </c>
      <c r="D582" s="22" t="n">
        <v>1</v>
      </c>
      <c r="E582" s="22" t="n">
        <v>0</v>
      </c>
      <c r="F582" s="21">
        <f>(IF(C582&lt;=20,MAX(800000,400000*C582),8000000+700000*(C582-20))+IF(E582=1,1000000,0))</f>
        <v/>
      </c>
      <c r="G582" s="21">
        <f>IF(AND(D582=3,C582&lt;=5),MAX(0,B582-F582),IF(AND(D582=2,C582&lt;=5,MAX(0,B582-F582)&gt;3000000),1500000+MAX(0,B582-F582)-3000000,MAX(0,B582-F582)/2))</f>
        <v/>
      </c>
      <c r="H582" s="21">
        <f>ROUNDDOWN(G582,-3)</f>
        <v/>
      </c>
      <c r="I582" s="21">
        <f>IF(H582&lt;=0,0,ROUNDDOWN(ROUND((H582*LOOKUP(H582,{0,1950001,3300001,6950001,9000001,18000001,40000001},{0.05,0.1,0.2,0.23,0.33,0.4,0.45})-LOOKUP(H582,{0,1950001,3300001,6950001,9000001,18000001,40000001},{0,97500,427500,636000,1536000,2796000,4796000}))*1.021,3),0))</f>
        <v/>
      </c>
      <c r="J582" s="21">
        <f>ROUNDDOWN(ROUND(H582*0.06,2),-2)</f>
        <v/>
      </c>
      <c r="K582" s="21">
        <f>ROUNDDOWN(ROUND(H582*0.04,2),-2)</f>
        <v/>
      </c>
      <c r="L582" s="21">
        <f>I582+J582+K582</f>
        <v/>
      </c>
      <c r="M582" s="21">
        <f>B582-L582</f>
        <v/>
      </c>
      <c r="N582" s="21">
        <f>ROUNDDOWN(ROUND(B582*0.2042,2),0)</f>
        <v/>
      </c>
    </row>
    <row r="583">
      <c r="A583" t="inlineStr">
        <is>
          <t>1日の差 N+1</t>
        </is>
      </c>
      <c r="B583" s="21">
        <f>'4_1日の差'!$A$21</f>
        <v/>
      </c>
      <c r="C583" s="22" t="n">
        <v>36</v>
      </c>
      <c r="D583" s="22" t="n">
        <v>1</v>
      </c>
      <c r="E583" s="22" t="n">
        <v>0</v>
      </c>
      <c r="F583" s="21">
        <f>(IF(C583&lt;=20,MAX(800000,400000*C583),8000000+700000*(C583-20))+IF(E583=1,1000000,0))</f>
        <v/>
      </c>
      <c r="G583" s="21">
        <f>IF(AND(D583=3,C583&lt;=5),MAX(0,B583-F583),IF(AND(D583=2,C583&lt;=5,MAX(0,B583-F583)&gt;3000000),1500000+MAX(0,B583-F583)-3000000,MAX(0,B583-F583)/2))</f>
        <v/>
      </c>
      <c r="H583" s="21">
        <f>ROUNDDOWN(G583,-3)</f>
        <v/>
      </c>
      <c r="I583" s="21">
        <f>IF(H583&lt;=0,0,ROUNDDOWN(ROUND((H583*LOOKUP(H583,{0,1950001,3300001,6950001,9000001,18000001,40000001},{0.05,0.1,0.2,0.23,0.33,0.4,0.45})-LOOKUP(H583,{0,1950001,3300001,6950001,9000001,18000001,40000001},{0,97500,427500,636000,1536000,2796000,4796000}))*1.021,3),0))</f>
        <v/>
      </c>
      <c r="J583" s="21">
        <f>ROUNDDOWN(ROUND(H583*0.06,2),-2)</f>
        <v/>
      </c>
      <c r="K583" s="21">
        <f>ROUNDDOWN(ROUND(H583*0.04,2),-2)</f>
        <v/>
      </c>
      <c r="L583" s="21">
        <f>I583+J583+K583</f>
        <v/>
      </c>
      <c r="M583" s="21">
        <f>B583-L583</f>
        <v/>
      </c>
      <c r="N583" s="21">
        <f>ROUNDDOWN(ROUND(B583*0.2042,2),0)</f>
        <v/>
      </c>
    </row>
    <row r="584">
      <c r="A584" t="inlineStr">
        <is>
          <t>1日の差 N</t>
        </is>
      </c>
      <c r="B584" s="21">
        <f>'4_1日の差'!$A$21</f>
        <v/>
      </c>
      <c r="C584" s="22" t="n">
        <v>37</v>
      </c>
      <c r="D584" s="22" t="n">
        <v>1</v>
      </c>
      <c r="E584" s="22" t="n">
        <v>0</v>
      </c>
      <c r="F584" s="21">
        <f>(IF(C584&lt;=20,MAX(800000,400000*C584),8000000+700000*(C584-20))+IF(E584=1,1000000,0))</f>
        <v/>
      </c>
      <c r="G584" s="21">
        <f>IF(AND(D584=3,C584&lt;=5),MAX(0,B584-F584),IF(AND(D584=2,C584&lt;=5,MAX(0,B584-F584)&gt;3000000),1500000+MAX(0,B584-F584)-3000000,MAX(0,B584-F584)/2))</f>
        <v/>
      </c>
      <c r="H584" s="21">
        <f>ROUNDDOWN(G584,-3)</f>
        <v/>
      </c>
      <c r="I584" s="21">
        <f>IF(H584&lt;=0,0,ROUNDDOWN(ROUND((H584*LOOKUP(H584,{0,1950001,3300001,6950001,9000001,18000001,40000001},{0.05,0.1,0.2,0.23,0.33,0.4,0.45})-LOOKUP(H584,{0,1950001,3300001,6950001,9000001,18000001,40000001},{0,97500,427500,636000,1536000,2796000,4796000}))*1.021,3),0))</f>
        <v/>
      </c>
      <c r="J584" s="21">
        <f>ROUNDDOWN(ROUND(H584*0.06,2),-2)</f>
        <v/>
      </c>
      <c r="K584" s="21">
        <f>ROUNDDOWN(ROUND(H584*0.04,2),-2)</f>
        <v/>
      </c>
      <c r="L584" s="21">
        <f>I584+J584+K584</f>
        <v/>
      </c>
      <c r="M584" s="21">
        <f>B584-L584</f>
        <v/>
      </c>
      <c r="N584" s="21">
        <f>ROUNDDOWN(ROUND(B584*0.2042,2),0)</f>
        <v/>
      </c>
    </row>
    <row r="585">
      <c r="A585" t="inlineStr">
        <is>
          <t>1日の差 N+1</t>
        </is>
      </c>
      <c r="B585" s="21">
        <f>'4_1日の差'!$A$21</f>
        <v/>
      </c>
      <c r="C585" s="22" t="n">
        <v>38</v>
      </c>
      <c r="D585" s="22" t="n">
        <v>1</v>
      </c>
      <c r="E585" s="22" t="n">
        <v>0</v>
      </c>
      <c r="F585" s="21">
        <f>(IF(C585&lt;=20,MAX(800000,400000*C585),8000000+700000*(C585-20))+IF(E585=1,1000000,0))</f>
        <v/>
      </c>
      <c r="G585" s="21">
        <f>IF(AND(D585=3,C585&lt;=5),MAX(0,B585-F585),IF(AND(D585=2,C585&lt;=5,MAX(0,B585-F585)&gt;3000000),1500000+MAX(0,B585-F585)-3000000,MAX(0,B585-F585)/2))</f>
        <v/>
      </c>
      <c r="H585" s="21">
        <f>ROUNDDOWN(G585,-3)</f>
        <v/>
      </c>
      <c r="I585" s="21">
        <f>IF(H585&lt;=0,0,ROUNDDOWN(ROUND((H585*LOOKUP(H585,{0,1950001,3300001,6950001,9000001,18000001,40000001},{0.05,0.1,0.2,0.23,0.33,0.4,0.45})-LOOKUP(H585,{0,1950001,3300001,6950001,9000001,18000001,40000001},{0,97500,427500,636000,1536000,2796000,4796000}))*1.021,3),0))</f>
        <v/>
      </c>
      <c r="J585" s="21">
        <f>ROUNDDOWN(ROUND(H585*0.06,2),-2)</f>
        <v/>
      </c>
      <c r="K585" s="21">
        <f>ROUNDDOWN(ROUND(H585*0.04,2),-2)</f>
        <v/>
      </c>
      <c r="L585" s="21">
        <f>I585+J585+K585</f>
        <v/>
      </c>
      <c r="M585" s="21">
        <f>B585-L585</f>
        <v/>
      </c>
      <c r="N585" s="21">
        <f>ROUNDDOWN(ROUND(B585*0.2042,2),0)</f>
        <v/>
      </c>
    </row>
    <row r="586">
      <c r="A586" t="inlineStr">
        <is>
          <t>1日の差 N</t>
        </is>
      </c>
      <c r="B586" s="21">
        <f>'4_1日の差'!$A$22</f>
        <v/>
      </c>
      <c r="C586" s="22" t="n">
        <v>5</v>
      </c>
      <c r="D586" s="22" t="n">
        <v>2</v>
      </c>
      <c r="E586" s="22" t="n">
        <v>0</v>
      </c>
      <c r="F586" s="21">
        <f>(IF(C586&lt;=20,MAX(800000,400000*C586),8000000+700000*(C586-20))+IF(E586=1,1000000,0))</f>
        <v/>
      </c>
      <c r="G586" s="21">
        <f>IF(AND(D586=3,C586&lt;=5),MAX(0,B586-F586),IF(AND(D586=2,C586&lt;=5,MAX(0,B586-F586)&gt;3000000),1500000+MAX(0,B586-F586)-3000000,MAX(0,B586-F586)/2))</f>
        <v/>
      </c>
      <c r="H586" s="21">
        <f>ROUNDDOWN(G586,-3)</f>
        <v/>
      </c>
      <c r="I586" s="21">
        <f>IF(H586&lt;=0,0,ROUNDDOWN(ROUND((H586*LOOKUP(H586,{0,1950001,3300001,6950001,9000001,18000001,40000001},{0.05,0.1,0.2,0.23,0.33,0.4,0.45})-LOOKUP(H586,{0,1950001,3300001,6950001,9000001,18000001,40000001},{0,97500,427500,636000,1536000,2796000,4796000}))*1.021,3),0))</f>
        <v/>
      </c>
      <c r="J586" s="21">
        <f>ROUNDDOWN(ROUND(H586*0.06,2),-2)</f>
        <v/>
      </c>
      <c r="K586" s="21">
        <f>ROUNDDOWN(ROUND(H586*0.04,2),-2)</f>
        <v/>
      </c>
      <c r="L586" s="21">
        <f>I586+J586+K586</f>
        <v/>
      </c>
      <c r="M586" s="21">
        <f>B586-L586</f>
        <v/>
      </c>
      <c r="N586" s="21">
        <f>ROUNDDOWN(ROUND(B586*0.2042,2),0)</f>
        <v/>
      </c>
    </row>
    <row r="587">
      <c r="A587" t="inlineStr">
        <is>
          <t>1日の差 N+1</t>
        </is>
      </c>
      <c r="B587" s="21">
        <f>'4_1日の差'!$A$22</f>
        <v/>
      </c>
      <c r="C587" s="22" t="n">
        <v>6</v>
      </c>
      <c r="D587" s="22" t="n">
        <v>1</v>
      </c>
      <c r="E587" s="22" t="n">
        <v>0</v>
      </c>
      <c r="F587" s="21">
        <f>(IF(C587&lt;=20,MAX(800000,400000*C587),8000000+700000*(C587-20))+IF(E587=1,1000000,0))</f>
        <v/>
      </c>
      <c r="G587" s="21">
        <f>IF(AND(D587=3,C587&lt;=5),MAX(0,B587-F587),IF(AND(D587=2,C587&lt;=5,MAX(0,B587-F587)&gt;3000000),1500000+MAX(0,B587-F587)-3000000,MAX(0,B587-F587)/2))</f>
        <v/>
      </c>
      <c r="H587" s="21">
        <f>ROUNDDOWN(G587,-3)</f>
        <v/>
      </c>
      <c r="I587" s="21">
        <f>IF(H587&lt;=0,0,ROUNDDOWN(ROUND((H587*LOOKUP(H587,{0,1950001,3300001,6950001,9000001,18000001,40000001},{0.05,0.1,0.2,0.23,0.33,0.4,0.45})-LOOKUP(H587,{0,1950001,3300001,6950001,9000001,18000001,40000001},{0,97500,427500,636000,1536000,2796000,4796000}))*1.021,3),0))</f>
        <v/>
      </c>
      <c r="J587" s="21">
        <f>ROUNDDOWN(ROUND(H587*0.06,2),-2)</f>
        <v/>
      </c>
      <c r="K587" s="21">
        <f>ROUNDDOWN(ROUND(H587*0.04,2),-2)</f>
        <v/>
      </c>
      <c r="L587" s="21">
        <f>I587+J587+K587</f>
        <v/>
      </c>
      <c r="M587" s="21">
        <f>B587-L587</f>
        <v/>
      </c>
      <c r="N587" s="21">
        <f>ROUNDDOWN(ROUND(B587*0.2042,2),0)</f>
        <v/>
      </c>
    </row>
    <row r="588">
      <c r="A588" t="inlineStr">
        <is>
          <t>1日の差 N</t>
        </is>
      </c>
      <c r="B588" s="21">
        <f>'4_1日の差'!$A$22</f>
        <v/>
      </c>
      <c r="C588" s="22" t="n">
        <v>10</v>
      </c>
      <c r="D588" s="22" t="n">
        <v>1</v>
      </c>
      <c r="E588" s="22" t="n">
        <v>0</v>
      </c>
      <c r="F588" s="21">
        <f>(IF(C588&lt;=20,MAX(800000,400000*C588),8000000+700000*(C588-20))+IF(E588=1,1000000,0))</f>
        <v/>
      </c>
      <c r="G588" s="21">
        <f>IF(AND(D588=3,C588&lt;=5),MAX(0,B588-F588),IF(AND(D588=2,C588&lt;=5,MAX(0,B588-F588)&gt;3000000),1500000+MAX(0,B588-F588)-3000000,MAX(0,B588-F588)/2))</f>
        <v/>
      </c>
      <c r="H588" s="21">
        <f>ROUNDDOWN(G588,-3)</f>
        <v/>
      </c>
      <c r="I588" s="21">
        <f>IF(H588&lt;=0,0,ROUNDDOWN(ROUND((H588*LOOKUP(H588,{0,1950001,3300001,6950001,9000001,18000001,40000001},{0.05,0.1,0.2,0.23,0.33,0.4,0.45})-LOOKUP(H588,{0,1950001,3300001,6950001,9000001,18000001,40000001},{0,97500,427500,636000,1536000,2796000,4796000}))*1.021,3),0))</f>
        <v/>
      </c>
      <c r="J588" s="21">
        <f>ROUNDDOWN(ROUND(H588*0.06,2),-2)</f>
        <v/>
      </c>
      <c r="K588" s="21">
        <f>ROUNDDOWN(ROUND(H588*0.04,2),-2)</f>
        <v/>
      </c>
      <c r="L588" s="21">
        <f>I588+J588+K588</f>
        <v/>
      </c>
      <c r="M588" s="21">
        <f>B588-L588</f>
        <v/>
      </c>
      <c r="N588" s="21">
        <f>ROUNDDOWN(ROUND(B588*0.2042,2),0)</f>
        <v/>
      </c>
    </row>
    <row r="589">
      <c r="A589" t="inlineStr">
        <is>
          <t>1日の差 N+1</t>
        </is>
      </c>
      <c r="B589" s="21">
        <f>'4_1日の差'!$A$22</f>
        <v/>
      </c>
      <c r="C589" s="22" t="n">
        <v>11</v>
      </c>
      <c r="D589" s="22" t="n">
        <v>1</v>
      </c>
      <c r="E589" s="22" t="n">
        <v>0</v>
      </c>
      <c r="F589" s="21">
        <f>(IF(C589&lt;=20,MAX(800000,400000*C589),8000000+700000*(C589-20))+IF(E589=1,1000000,0))</f>
        <v/>
      </c>
      <c r="G589" s="21">
        <f>IF(AND(D589=3,C589&lt;=5),MAX(0,B589-F589),IF(AND(D589=2,C589&lt;=5,MAX(0,B589-F589)&gt;3000000),1500000+MAX(0,B589-F589)-3000000,MAX(0,B589-F589)/2))</f>
        <v/>
      </c>
      <c r="H589" s="21">
        <f>ROUNDDOWN(G589,-3)</f>
        <v/>
      </c>
      <c r="I589" s="21">
        <f>IF(H589&lt;=0,0,ROUNDDOWN(ROUND((H589*LOOKUP(H589,{0,1950001,3300001,6950001,9000001,18000001,40000001},{0.05,0.1,0.2,0.23,0.33,0.4,0.45})-LOOKUP(H589,{0,1950001,3300001,6950001,9000001,18000001,40000001},{0,97500,427500,636000,1536000,2796000,4796000}))*1.021,3),0))</f>
        <v/>
      </c>
      <c r="J589" s="21">
        <f>ROUNDDOWN(ROUND(H589*0.06,2),-2)</f>
        <v/>
      </c>
      <c r="K589" s="21">
        <f>ROUNDDOWN(ROUND(H589*0.04,2),-2)</f>
        <v/>
      </c>
      <c r="L589" s="21">
        <f>I589+J589+K589</f>
        <v/>
      </c>
      <c r="M589" s="21">
        <f>B589-L589</f>
        <v/>
      </c>
      <c r="N589" s="21">
        <f>ROUNDDOWN(ROUND(B589*0.2042,2),0)</f>
        <v/>
      </c>
    </row>
    <row r="590">
      <c r="A590" t="inlineStr">
        <is>
          <t>1日の差 N</t>
        </is>
      </c>
      <c r="B590" s="21">
        <f>'4_1日の差'!$A$22</f>
        <v/>
      </c>
      <c r="C590" s="22" t="n">
        <v>15</v>
      </c>
      <c r="D590" s="22" t="n">
        <v>1</v>
      </c>
      <c r="E590" s="22" t="n">
        <v>0</v>
      </c>
      <c r="F590" s="21">
        <f>(IF(C590&lt;=20,MAX(800000,400000*C590),8000000+700000*(C590-20))+IF(E590=1,1000000,0))</f>
        <v/>
      </c>
      <c r="G590" s="21">
        <f>IF(AND(D590=3,C590&lt;=5),MAX(0,B590-F590),IF(AND(D590=2,C590&lt;=5,MAX(0,B590-F590)&gt;3000000),1500000+MAX(0,B590-F590)-3000000,MAX(0,B590-F590)/2))</f>
        <v/>
      </c>
      <c r="H590" s="21">
        <f>ROUNDDOWN(G590,-3)</f>
        <v/>
      </c>
      <c r="I590" s="21">
        <f>IF(H590&lt;=0,0,ROUNDDOWN(ROUND((H590*LOOKUP(H590,{0,1950001,3300001,6950001,9000001,18000001,40000001},{0.05,0.1,0.2,0.23,0.33,0.4,0.45})-LOOKUP(H590,{0,1950001,3300001,6950001,9000001,18000001,40000001},{0,97500,427500,636000,1536000,2796000,4796000}))*1.021,3),0))</f>
        <v/>
      </c>
      <c r="J590" s="21">
        <f>ROUNDDOWN(ROUND(H590*0.06,2),-2)</f>
        <v/>
      </c>
      <c r="K590" s="21">
        <f>ROUNDDOWN(ROUND(H590*0.04,2),-2)</f>
        <v/>
      </c>
      <c r="L590" s="21">
        <f>I590+J590+K590</f>
        <v/>
      </c>
      <c r="M590" s="21">
        <f>B590-L590</f>
        <v/>
      </c>
      <c r="N590" s="21">
        <f>ROUNDDOWN(ROUND(B590*0.2042,2),0)</f>
        <v/>
      </c>
    </row>
    <row r="591">
      <c r="A591" t="inlineStr">
        <is>
          <t>1日の差 N+1</t>
        </is>
      </c>
      <c r="B591" s="21">
        <f>'4_1日の差'!$A$22</f>
        <v/>
      </c>
      <c r="C591" s="22" t="n">
        <v>16</v>
      </c>
      <c r="D591" s="22" t="n">
        <v>1</v>
      </c>
      <c r="E591" s="22" t="n">
        <v>0</v>
      </c>
      <c r="F591" s="21">
        <f>(IF(C591&lt;=20,MAX(800000,400000*C591),8000000+700000*(C591-20))+IF(E591=1,1000000,0))</f>
        <v/>
      </c>
      <c r="G591" s="21">
        <f>IF(AND(D591=3,C591&lt;=5),MAX(0,B591-F591),IF(AND(D591=2,C591&lt;=5,MAX(0,B591-F591)&gt;3000000),1500000+MAX(0,B591-F591)-3000000,MAX(0,B591-F591)/2))</f>
        <v/>
      </c>
      <c r="H591" s="21">
        <f>ROUNDDOWN(G591,-3)</f>
        <v/>
      </c>
      <c r="I591" s="21">
        <f>IF(H591&lt;=0,0,ROUNDDOWN(ROUND((H591*LOOKUP(H591,{0,1950001,3300001,6950001,9000001,18000001,40000001},{0.05,0.1,0.2,0.23,0.33,0.4,0.45})-LOOKUP(H591,{0,1950001,3300001,6950001,9000001,18000001,40000001},{0,97500,427500,636000,1536000,2796000,4796000}))*1.021,3),0))</f>
        <v/>
      </c>
      <c r="J591" s="21">
        <f>ROUNDDOWN(ROUND(H591*0.06,2),-2)</f>
        <v/>
      </c>
      <c r="K591" s="21">
        <f>ROUNDDOWN(ROUND(H591*0.04,2),-2)</f>
        <v/>
      </c>
      <c r="L591" s="21">
        <f>I591+J591+K591</f>
        <v/>
      </c>
      <c r="M591" s="21">
        <f>B591-L591</f>
        <v/>
      </c>
      <c r="N591" s="21">
        <f>ROUNDDOWN(ROUND(B591*0.2042,2),0)</f>
        <v/>
      </c>
    </row>
    <row r="592">
      <c r="A592" t="inlineStr">
        <is>
          <t>1日の差 N</t>
        </is>
      </c>
      <c r="B592" s="21">
        <f>'4_1日の差'!$A$22</f>
        <v/>
      </c>
      <c r="C592" s="22" t="n">
        <v>19</v>
      </c>
      <c r="D592" s="22" t="n">
        <v>1</v>
      </c>
      <c r="E592" s="22" t="n">
        <v>0</v>
      </c>
      <c r="F592" s="21">
        <f>(IF(C592&lt;=20,MAX(800000,400000*C592),8000000+700000*(C592-20))+IF(E592=1,1000000,0))</f>
        <v/>
      </c>
      <c r="G592" s="21">
        <f>IF(AND(D592=3,C592&lt;=5),MAX(0,B592-F592),IF(AND(D592=2,C592&lt;=5,MAX(0,B592-F592)&gt;3000000),1500000+MAX(0,B592-F592)-3000000,MAX(0,B592-F592)/2))</f>
        <v/>
      </c>
      <c r="H592" s="21">
        <f>ROUNDDOWN(G592,-3)</f>
        <v/>
      </c>
      <c r="I592" s="21">
        <f>IF(H592&lt;=0,0,ROUNDDOWN(ROUND((H592*LOOKUP(H592,{0,1950001,3300001,6950001,9000001,18000001,40000001},{0.05,0.1,0.2,0.23,0.33,0.4,0.45})-LOOKUP(H592,{0,1950001,3300001,6950001,9000001,18000001,40000001},{0,97500,427500,636000,1536000,2796000,4796000}))*1.021,3),0))</f>
        <v/>
      </c>
      <c r="J592" s="21">
        <f>ROUNDDOWN(ROUND(H592*0.06,2),-2)</f>
        <v/>
      </c>
      <c r="K592" s="21">
        <f>ROUNDDOWN(ROUND(H592*0.04,2),-2)</f>
        <v/>
      </c>
      <c r="L592" s="21">
        <f>I592+J592+K592</f>
        <v/>
      </c>
      <c r="M592" s="21">
        <f>B592-L592</f>
        <v/>
      </c>
      <c r="N592" s="21">
        <f>ROUNDDOWN(ROUND(B592*0.2042,2),0)</f>
        <v/>
      </c>
    </row>
    <row r="593">
      <c r="A593" t="inlineStr">
        <is>
          <t>1日の差 N+1</t>
        </is>
      </c>
      <c r="B593" s="21">
        <f>'4_1日の差'!$A$22</f>
        <v/>
      </c>
      <c r="C593" s="22" t="n">
        <v>20</v>
      </c>
      <c r="D593" s="22" t="n">
        <v>1</v>
      </c>
      <c r="E593" s="22" t="n">
        <v>0</v>
      </c>
      <c r="F593" s="21">
        <f>(IF(C593&lt;=20,MAX(800000,400000*C593),8000000+700000*(C593-20))+IF(E593=1,1000000,0))</f>
        <v/>
      </c>
      <c r="G593" s="21">
        <f>IF(AND(D593=3,C593&lt;=5),MAX(0,B593-F593),IF(AND(D593=2,C593&lt;=5,MAX(0,B593-F593)&gt;3000000),1500000+MAX(0,B593-F593)-3000000,MAX(0,B593-F593)/2))</f>
        <v/>
      </c>
      <c r="H593" s="21">
        <f>ROUNDDOWN(G593,-3)</f>
        <v/>
      </c>
      <c r="I593" s="21">
        <f>IF(H593&lt;=0,0,ROUNDDOWN(ROUND((H593*LOOKUP(H593,{0,1950001,3300001,6950001,9000001,18000001,40000001},{0.05,0.1,0.2,0.23,0.33,0.4,0.45})-LOOKUP(H593,{0,1950001,3300001,6950001,9000001,18000001,40000001},{0,97500,427500,636000,1536000,2796000,4796000}))*1.021,3),0))</f>
        <v/>
      </c>
      <c r="J593" s="21">
        <f>ROUNDDOWN(ROUND(H593*0.06,2),-2)</f>
        <v/>
      </c>
      <c r="K593" s="21">
        <f>ROUNDDOWN(ROUND(H593*0.04,2),-2)</f>
        <v/>
      </c>
      <c r="L593" s="21">
        <f>I593+J593+K593</f>
        <v/>
      </c>
      <c r="M593" s="21">
        <f>B593-L593</f>
        <v/>
      </c>
      <c r="N593" s="21">
        <f>ROUNDDOWN(ROUND(B593*0.2042,2),0)</f>
        <v/>
      </c>
    </row>
    <row r="594">
      <c r="A594" t="inlineStr">
        <is>
          <t>1日の差 N</t>
        </is>
      </c>
      <c r="B594" s="21">
        <f>'4_1日の差'!$A$22</f>
        <v/>
      </c>
      <c r="C594" s="22" t="n">
        <v>20</v>
      </c>
      <c r="D594" s="22" t="n">
        <v>1</v>
      </c>
      <c r="E594" s="22" t="n">
        <v>0</v>
      </c>
      <c r="F594" s="21">
        <f>(IF(C594&lt;=20,MAX(800000,400000*C594),8000000+700000*(C594-20))+IF(E594=1,1000000,0))</f>
        <v/>
      </c>
      <c r="G594" s="21">
        <f>IF(AND(D594=3,C594&lt;=5),MAX(0,B594-F594),IF(AND(D594=2,C594&lt;=5,MAX(0,B594-F594)&gt;3000000),1500000+MAX(0,B594-F594)-3000000,MAX(0,B594-F594)/2))</f>
        <v/>
      </c>
      <c r="H594" s="21">
        <f>ROUNDDOWN(G594,-3)</f>
        <v/>
      </c>
      <c r="I594" s="21">
        <f>IF(H594&lt;=0,0,ROUNDDOWN(ROUND((H594*LOOKUP(H594,{0,1950001,3300001,6950001,9000001,18000001,40000001},{0.05,0.1,0.2,0.23,0.33,0.4,0.45})-LOOKUP(H594,{0,1950001,3300001,6950001,9000001,18000001,40000001},{0,97500,427500,636000,1536000,2796000,4796000}))*1.021,3),0))</f>
        <v/>
      </c>
      <c r="J594" s="21">
        <f>ROUNDDOWN(ROUND(H594*0.06,2),-2)</f>
        <v/>
      </c>
      <c r="K594" s="21">
        <f>ROUNDDOWN(ROUND(H594*0.04,2),-2)</f>
        <v/>
      </c>
      <c r="L594" s="21">
        <f>I594+J594+K594</f>
        <v/>
      </c>
      <c r="M594" s="21">
        <f>B594-L594</f>
        <v/>
      </c>
      <c r="N594" s="21">
        <f>ROUNDDOWN(ROUND(B594*0.2042,2),0)</f>
        <v/>
      </c>
    </row>
    <row r="595">
      <c r="A595" t="inlineStr">
        <is>
          <t>1日の差 N+1</t>
        </is>
      </c>
      <c r="B595" s="21">
        <f>'4_1日の差'!$A$22</f>
        <v/>
      </c>
      <c r="C595" s="22" t="n">
        <v>21</v>
      </c>
      <c r="D595" s="22" t="n">
        <v>1</v>
      </c>
      <c r="E595" s="22" t="n">
        <v>0</v>
      </c>
      <c r="F595" s="21">
        <f>(IF(C595&lt;=20,MAX(800000,400000*C595),8000000+700000*(C595-20))+IF(E595=1,1000000,0))</f>
        <v/>
      </c>
      <c r="G595" s="21">
        <f>IF(AND(D595=3,C595&lt;=5),MAX(0,B595-F595),IF(AND(D595=2,C595&lt;=5,MAX(0,B595-F595)&gt;3000000),1500000+MAX(0,B595-F595)-3000000,MAX(0,B595-F595)/2))</f>
        <v/>
      </c>
      <c r="H595" s="21">
        <f>ROUNDDOWN(G595,-3)</f>
        <v/>
      </c>
      <c r="I595" s="21">
        <f>IF(H595&lt;=0,0,ROUNDDOWN(ROUND((H595*LOOKUP(H595,{0,1950001,3300001,6950001,9000001,18000001,40000001},{0.05,0.1,0.2,0.23,0.33,0.4,0.45})-LOOKUP(H595,{0,1950001,3300001,6950001,9000001,18000001,40000001},{0,97500,427500,636000,1536000,2796000,4796000}))*1.021,3),0))</f>
        <v/>
      </c>
      <c r="J595" s="21">
        <f>ROUNDDOWN(ROUND(H595*0.06,2),-2)</f>
        <v/>
      </c>
      <c r="K595" s="21">
        <f>ROUNDDOWN(ROUND(H595*0.04,2),-2)</f>
        <v/>
      </c>
      <c r="L595" s="21">
        <f>I595+J595+K595</f>
        <v/>
      </c>
      <c r="M595" s="21">
        <f>B595-L595</f>
        <v/>
      </c>
      <c r="N595" s="21">
        <f>ROUNDDOWN(ROUND(B595*0.2042,2),0)</f>
        <v/>
      </c>
    </row>
    <row r="596">
      <c r="A596" t="inlineStr">
        <is>
          <t>1日の差 N</t>
        </is>
      </c>
      <c r="B596" s="21">
        <f>'4_1日の差'!$A$22</f>
        <v/>
      </c>
      <c r="C596" s="22" t="n">
        <v>25</v>
      </c>
      <c r="D596" s="22" t="n">
        <v>1</v>
      </c>
      <c r="E596" s="22" t="n">
        <v>0</v>
      </c>
      <c r="F596" s="21">
        <f>(IF(C596&lt;=20,MAX(800000,400000*C596),8000000+700000*(C596-20))+IF(E596=1,1000000,0))</f>
        <v/>
      </c>
      <c r="G596" s="21">
        <f>IF(AND(D596=3,C596&lt;=5),MAX(0,B596-F596),IF(AND(D596=2,C596&lt;=5,MAX(0,B596-F596)&gt;3000000),1500000+MAX(0,B596-F596)-3000000,MAX(0,B596-F596)/2))</f>
        <v/>
      </c>
      <c r="H596" s="21">
        <f>ROUNDDOWN(G596,-3)</f>
        <v/>
      </c>
      <c r="I596" s="21">
        <f>IF(H596&lt;=0,0,ROUNDDOWN(ROUND((H596*LOOKUP(H596,{0,1950001,3300001,6950001,9000001,18000001,40000001},{0.05,0.1,0.2,0.23,0.33,0.4,0.45})-LOOKUP(H596,{0,1950001,3300001,6950001,9000001,18000001,40000001},{0,97500,427500,636000,1536000,2796000,4796000}))*1.021,3),0))</f>
        <v/>
      </c>
      <c r="J596" s="21">
        <f>ROUNDDOWN(ROUND(H596*0.06,2),-2)</f>
        <v/>
      </c>
      <c r="K596" s="21">
        <f>ROUNDDOWN(ROUND(H596*0.04,2),-2)</f>
        <v/>
      </c>
      <c r="L596" s="21">
        <f>I596+J596+K596</f>
        <v/>
      </c>
      <c r="M596" s="21">
        <f>B596-L596</f>
        <v/>
      </c>
      <c r="N596" s="21">
        <f>ROUNDDOWN(ROUND(B596*0.2042,2),0)</f>
        <v/>
      </c>
    </row>
    <row r="597">
      <c r="A597" t="inlineStr">
        <is>
          <t>1日の差 N+1</t>
        </is>
      </c>
      <c r="B597" s="21">
        <f>'4_1日の差'!$A$22</f>
        <v/>
      </c>
      <c r="C597" s="22" t="n">
        <v>26</v>
      </c>
      <c r="D597" s="22" t="n">
        <v>1</v>
      </c>
      <c r="E597" s="22" t="n">
        <v>0</v>
      </c>
      <c r="F597" s="21">
        <f>(IF(C597&lt;=20,MAX(800000,400000*C597),8000000+700000*(C597-20))+IF(E597=1,1000000,0))</f>
        <v/>
      </c>
      <c r="G597" s="21">
        <f>IF(AND(D597=3,C597&lt;=5),MAX(0,B597-F597),IF(AND(D597=2,C597&lt;=5,MAX(0,B597-F597)&gt;3000000),1500000+MAX(0,B597-F597)-3000000,MAX(0,B597-F597)/2))</f>
        <v/>
      </c>
      <c r="H597" s="21">
        <f>ROUNDDOWN(G597,-3)</f>
        <v/>
      </c>
      <c r="I597" s="21">
        <f>IF(H597&lt;=0,0,ROUNDDOWN(ROUND((H597*LOOKUP(H597,{0,1950001,3300001,6950001,9000001,18000001,40000001},{0.05,0.1,0.2,0.23,0.33,0.4,0.45})-LOOKUP(H597,{0,1950001,3300001,6950001,9000001,18000001,40000001},{0,97500,427500,636000,1536000,2796000,4796000}))*1.021,3),0))</f>
        <v/>
      </c>
      <c r="J597" s="21">
        <f>ROUNDDOWN(ROUND(H597*0.06,2),-2)</f>
        <v/>
      </c>
      <c r="K597" s="21">
        <f>ROUNDDOWN(ROUND(H597*0.04,2),-2)</f>
        <v/>
      </c>
      <c r="L597" s="21">
        <f>I597+J597+K597</f>
        <v/>
      </c>
      <c r="M597" s="21">
        <f>B597-L597</f>
        <v/>
      </c>
      <c r="N597" s="21">
        <f>ROUNDDOWN(ROUND(B597*0.2042,2),0)</f>
        <v/>
      </c>
    </row>
    <row r="598">
      <c r="A598" t="inlineStr">
        <is>
          <t>1日の差 N</t>
        </is>
      </c>
      <c r="B598" s="21">
        <f>'4_1日の差'!$A$22</f>
        <v/>
      </c>
      <c r="C598" s="22" t="n">
        <v>30</v>
      </c>
      <c r="D598" s="22" t="n">
        <v>1</v>
      </c>
      <c r="E598" s="22" t="n">
        <v>0</v>
      </c>
      <c r="F598" s="21">
        <f>(IF(C598&lt;=20,MAX(800000,400000*C598),8000000+700000*(C598-20))+IF(E598=1,1000000,0))</f>
        <v/>
      </c>
      <c r="G598" s="21">
        <f>IF(AND(D598=3,C598&lt;=5),MAX(0,B598-F598),IF(AND(D598=2,C598&lt;=5,MAX(0,B598-F598)&gt;3000000),1500000+MAX(0,B598-F598)-3000000,MAX(0,B598-F598)/2))</f>
        <v/>
      </c>
      <c r="H598" s="21">
        <f>ROUNDDOWN(G598,-3)</f>
        <v/>
      </c>
      <c r="I598" s="21">
        <f>IF(H598&lt;=0,0,ROUNDDOWN(ROUND((H598*LOOKUP(H598,{0,1950001,3300001,6950001,9000001,18000001,40000001},{0.05,0.1,0.2,0.23,0.33,0.4,0.45})-LOOKUP(H598,{0,1950001,3300001,6950001,9000001,18000001,40000001},{0,97500,427500,636000,1536000,2796000,4796000}))*1.021,3),0))</f>
        <v/>
      </c>
      <c r="J598" s="21">
        <f>ROUNDDOWN(ROUND(H598*0.06,2),-2)</f>
        <v/>
      </c>
      <c r="K598" s="21">
        <f>ROUNDDOWN(ROUND(H598*0.04,2),-2)</f>
        <v/>
      </c>
      <c r="L598" s="21">
        <f>I598+J598+K598</f>
        <v/>
      </c>
      <c r="M598" s="21">
        <f>B598-L598</f>
        <v/>
      </c>
      <c r="N598" s="21">
        <f>ROUNDDOWN(ROUND(B598*0.2042,2),0)</f>
        <v/>
      </c>
    </row>
    <row r="599">
      <c r="A599" t="inlineStr">
        <is>
          <t>1日の差 N+1</t>
        </is>
      </c>
      <c r="B599" s="21">
        <f>'4_1日の差'!$A$22</f>
        <v/>
      </c>
      <c r="C599" s="22" t="n">
        <v>31</v>
      </c>
      <c r="D599" s="22" t="n">
        <v>1</v>
      </c>
      <c r="E599" s="22" t="n">
        <v>0</v>
      </c>
      <c r="F599" s="21">
        <f>(IF(C599&lt;=20,MAX(800000,400000*C599),8000000+700000*(C599-20))+IF(E599=1,1000000,0))</f>
        <v/>
      </c>
      <c r="G599" s="21">
        <f>IF(AND(D599=3,C599&lt;=5),MAX(0,B599-F599),IF(AND(D599=2,C599&lt;=5,MAX(0,B599-F599)&gt;3000000),1500000+MAX(0,B599-F599)-3000000,MAX(0,B599-F599)/2))</f>
        <v/>
      </c>
      <c r="H599" s="21">
        <f>ROUNDDOWN(G599,-3)</f>
        <v/>
      </c>
      <c r="I599" s="21">
        <f>IF(H599&lt;=0,0,ROUNDDOWN(ROUND((H599*LOOKUP(H599,{0,1950001,3300001,6950001,9000001,18000001,40000001},{0.05,0.1,0.2,0.23,0.33,0.4,0.45})-LOOKUP(H599,{0,1950001,3300001,6950001,9000001,18000001,40000001},{0,97500,427500,636000,1536000,2796000,4796000}))*1.021,3),0))</f>
        <v/>
      </c>
      <c r="J599" s="21">
        <f>ROUNDDOWN(ROUND(H599*0.06,2),-2)</f>
        <v/>
      </c>
      <c r="K599" s="21">
        <f>ROUNDDOWN(ROUND(H599*0.04,2),-2)</f>
        <v/>
      </c>
      <c r="L599" s="21">
        <f>I599+J599+K599</f>
        <v/>
      </c>
      <c r="M599" s="21">
        <f>B599-L599</f>
        <v/>
      </c>
      <c r="N599" s="21">
        <f>ROUNDDOWN(ROUND(B599*0.2042,2),0)</f>
        <v/>
      </c>
    </row>
    <row r="600">
      <c r="A600" t="inlineStr">
        <is>
          <t>1日の差 N</t>
        </is>
      </c>
      <c r="B600" s="21">
        <f>'4_1日の差'!$A$22</f>
        <v/>
      </c>
      <c r="C600" s="22" t="n">
        <v>35</v>
      </c>
      <c r="D600" s="22" t="n">
        <v>1</v>
      </c>
      <c r="E600" s="22" t="n">
        <v>0</v>
      </c>
      <c r="F600" s="21">
        <f>(IF(C600&lt;=20,MAX(800000,400000*C600),8000000+700000*(C600-20))+IF(E600=1,1000000,0))</f>
        <v/>
      </c>
      <c r="G600" s="21">
        <f>IF(AND(D600=3,C600&lt;=5),MAX(0,B600-F600),IF(AND(D600=2,C600&lt;=5,MAX(0,B600-F600)&gt;3000000),1500000+MAX(0,B600-F600)-3000000,MAX(0,B600-F600)/2))</f>
        <v/>
      </c>
      <c r="H600" s="21">
        <f>ROUNDDOWN(G600,-3)</f>
        <v/>
      </c>
      <c r="I600" s="21">
        <f>IF(H600&lt;=0,0,ROUNDDOWN(ROUND((H600*LOOKUP(H600,{0,1950001,3300001,6950001,9000001,18000001,40000001},{0.05,0.1,0.2,0.23,0.33,0.4,0.45})-LOOKUP(H600,{0,1950001,3300001,6950001,9000001,18000001,40000001},{0,97500,427500,636000,1536000,2796000,4796000}))*1.021,3),0))</f>
        <v/>
      </c>
      <c r="J600" s="21">
        <f>ROUNDDOWN(ROUND(H600*0.06,2),-2)</f>
        <v/>
      </c>
      <c r="K600" s="21">
        <f>ROUNDDOWN(ROUND(H600*0.04,2),-2)</f>
        <v/>
      </c>
      <c r="L600" s="21">
        <f>I600+J600+K600</f>
        <v/>
      </c>
      <c r="M600" s="21">
        <f>B600-L600</f>
        <v/>
      </c>
      <c r="N600" s="21">
        <f>ROUNDDOWN(ROUND(B600*0.2042,2),0)</f>
        <v/>
      </c>
    </row>
    <row r="601">
      <c r="A601" t="inlineStr">
        <is>
          <t>1日の差 N+1</t>
        </is>
      </c>
      <c r="B601" s="21">
        <f>'4_1日の差'!$A$22</f>
        <v/>
      </c>
      <c r="C601" s="22" t="n">
        <v>36</v>
      </c>
      <c r="D601" s="22" t="n">
        <v>1</v>
      </c>
      <c r="E601" s="22" t="n">
        <v>0</v>
      </c>
      <c r="F601" s="21">
        <f>(IF(C601&lt;=20,MAX(800000,400000*C601),8000000+700000*(C601-20))+IF(E601=1,1000000,0))</f>
        <v/>
      </c>
      <c r="G601" s="21">
        <f>IF(AND(D601=3,C601&lt;=5),MAX(0,B601-F601),IF(AND(D601=2,C601&lt;=5,MAX(0,B601-F601)&gt;3000000),1500000+MAX(0,B601-F601)-3000000,MAX(0,B601-F601)/2))</f>
        <v/>
      </c>
      <c r="H601" s="21">
        <f>ROUNDDOWN(G601,-3)</f>
        <v/>
      </c>
      <c r="I601" s="21">
        <f>IF(H601&lt;=0,0,ROUNDDOWN(ROUND((H601*LOOKUP(H601,{0,1950001,3300001,6950001,9000001,18000001,40000001},{0.05,0.1,0.2,0.23,0.33,0.4,0.45})-LOOKUP(H601,{0,1950001,3300001,6950001,9000001,18000001,40000001},{0,97500,427500,636000,1536000,2796000,4796000}))*1.021,3),0))</f>
        <v/>
      </c>
      <c r="J601" s="21">
        <f>ROUNDDOWN(ROUND(H601*0.06,2),-2)</f>
        <v/>
      </c>
      <c r="K601" s="21">
        <f>ROUNDDOWN(ROUND(H601*0.04,2),-2)</f>
        <v/>
      </c>
      <c r="L601" s="21">
        <f>I601+J601+K601</f>
        <v/>
      </c>
      <c r="M601" s="21">
        <f>B601-L601</f>
        <v/>
      </c>
      <c r="N601" s="21">
        <f>ROUNDDOWN(ROUND(B601*0.2042,2),0)</f>
        <v/>
      </c>
    </row>
    <row r="602">
      <c r="A602" t="inlineStr">
        <is>
          <t>1日の差 N</t>
        </is>
      </c>
      <c r="B602" s="21">
        <f>'4_1日の差'!$A$22</f>
        <v/>
      </c>
      <c r="C602" s="22" t="n">
        <v>37</v>
      </c>
      <c r="D602" s="22" t="n">
        <v>1</v>
      </c>
      <c r="E602" s="22" t="n">
        <v>0</v>
      </c>
      <c r="F602" s="21">
        <f>(IF(C602&lt;=20,MAX(800000,400000*C602),8000000+700000*(C602-20))+IF(E602=1,1000000,0))</f>
        <v/>
      </c>
      <c r="G602" s="21">
        <f>IF(AND(D602=3,C602&lt;=5),MAX(0,B602-F602),IF(AND(D602=2,C602&lt;=5,MAX(0,B602-F602)&gt;3000000),1500000+MAX(0,B602-F602)-3000000,MAX(0,B602-F602)/2))</f>
        <v/>
      </c>
      <c r="H602" s="21">
        <f>ROUNDDOWN(G602,-3)</f>
        <v/>
      </c>
      <c r="I602" s="21">
        <f>IF(H602&lt;=0,0,ROUNDDOWN(ROUND((H602*LOOKUP(H602,{0,1950001,3300001,6950001,9000001,18000001,40000001},{0.05,0.1,0.2,0.23,0.33,0.4,0.45})-LOOKUP(H602,{0,1950001,3300001,6950001,9000001,18000001,40000001},{0,97500,427500,636000,1536000,2796000,4796000}))*1.021,3),0))</f>
        <v/>
      </c>
      <c r="J602" s="21">
        <f>ROUNDDOWN(ROUND(H602*0.06,2),-2)</f>
        <v/>
      </c>
      <c r="K602" s="21">
        <f>ROUNDDOWN(ROUND(H602*0.04,2),-2)</f>
        <v/>
      </c>
      <c r="L602" s="21">
        <f>I602+J602+K602</f>
        <v/>
      </c>
      <c r="M602" s="21">
        <f>B602-L602</f>
        <v/>
      </c>
      <c r="N602" s="21">
        <f>ROUNDDOWN(ROUND(B602*0.2042,2),0)</f>
        <v/>
      </c>
    </row>
    <row r="603">
      <c r="A603" t="inlineStr">
        <is>
          <t>1日の差 N+1</t>
        </is>
      </c>
      <c r="B603" s="21">
        <f>'4_1日の差'!$A$22</f>
        <v/>
      </c>
      <c r="C603" s="22" t="n">
        <v>38</v>
      </c>
      <c r="D603" s="22" t="n">
        <v>1</v>
      </c>
      <c r="E603" s="22" t="n">
        <v>0</v>
      </c>
      <c r="F603" s="21">
        <f>(IF(C603&lt;=20,MAX(800000,400000*C603),8000000+700000*(C603-20))+IF(E603=1,1000000,0))</f>
        <v/>
      </c>
      <c r="G603" s="21">
        <f>IF(AND(D603=3,C603&lt;=5),MAX(0,B603-F603),IF(AND(D603=2,C603&lt;=5,MAX(0,B603-F603)&gt;3000000),1500000+MAX(0,B603-F603)-3000000,MAX(0,B603-F603)/2))</f>
        <v/>
      </c>
      <c r="H603" s="21">
        <f>ROUNDDOWN(G603,-3)</f>
        <v/>
      </c>
      <c r="I603" s="21">
        <f>IF(H603&lt;=0,0,ROUNDDOWN(ROUND((H603*LOOKUP(H603,{0,1950001,3300001,6950001,9000001,18000001,40000001},{0.05,0.1,0.2,0.23,0.33,0.4,0.45})-LOOKUP(H603,{0,1950001,3300001,6950001,9000001,18000001,40000001},{0,97500,427500,636000,1536000,2796000,4796000}))*1.021,3),0))</f>
        <v/>
      </c>
      <c r="J603" s="21">
        <f>ROUNDDOWN(ROUND(H603*0.06,2),-2)</f>
        <v/>
      </c>
      <c r="K603" s="21">
        <f>ROUNDDOWN(ROUND(H603*0.04,2),-2)</f>
        <v/>
      </c>
      <c r="L603" s="21">
        <f>I603+J603+K603</f>
        <v/>
      </c>
      <c r="M603" s="21">
        <f>B603-L603</f>
        <v/>
      </c>
      <c r="N603" s="21">
        <f>ROUNDDOWN(ROUND(B603*0.2042,2),0)</f>
        <v/>
      </c>
    </row>
    <row r="604">
      <c r="A604" t="inlineStr">
        <is>
          <t>1日の差 N</t>
        </is>
      </c>
      <c r="B604" s="21">
        <f>'4_1日の差'!$A$23</f>
        <v/>
      </c>
      <c r="C604" s="22" t="n">
        <v>5</v>
      </c>
      <c r="D604" s="22" t="n">
        <v>2</v>
      </c>
      <c r="E604" s="22" t="n">
        <v>0</v>
      </c>
      <c r="F604" s="21">
        <f>(IF(C604&lt;=20,MAX(800000,400000*C604),8000000+700000*(C604-20))+IF(E604=1,1000000,0))</f>
        <v/>
      </c>
      <c r="G604" s="21">
        <f>IF(AND(D604=3,C604&lt;=5),MAX(0,B604-F604),IF(AND(D604=2,C604&lt;=5,MAX(0,B604-F604)&gt;3000000),1500000+MAX(0,B604-F604)-3000000,MAX(0,B604-F604)/2))</f>
        <v/>
      </c>
      <c r="H604" s="21">
        <f>ROUNDDOWN(G604,-3)</f>
        <v/>
      </c>
      <c r="I604" s="21">
        <f>IF(H604&lt;=0,0,ROUNDDOWN(ROUND((H604*LOOKUP(H604,{0,1950001,3300001,6950001,9000001,18000001,40000001},{0.05,0.1,0.2,0.23,0.33,0.4,0.45})-LOOKUP(H604,{0,1950001,3300001,6950001,9000001,18000001,40000001},{0,97500,427500,636000,1536000,2796000,4796000}))*1.021,3),0))</f>
        <v/>
      </c>
      <c r="J604" s="21">
        <f>ROUNDDOWN(ROUND(H604*0.06,2),-2)</f>
        <v/>
      </c>
      <c r="K604" s="21">
        <f>ROUNDDOWN(ROUND(H604*0.04,2),-2)</f>
        <v/>
      </c>
      <c r="L604" s="21">
        <f>I604+J604+K604</f>
        <v/>
      </c>
      <c r="M604" s="21">
        <f>B604-L604</f>
        <v/>
      </c>
      <c r="N604" s="21">
        <f>ROUNDDOWN(ROUND(B604*0.2042,2),0)</f>
        <v/>
      </c>
    </row>
    <row r="605">
      <c r="A605" t="inlineStr">
        <is>
          <t>1日の差 N+1</t>
        </is>
      </c>
      <c r="B605" s="21">
        <f>'4_1日の差'!$A$23</f>
        <v/>
      </c>
      <c r="C605" s="22" t="n">
        <v>6</v>
      </c>
      <c r="D605" s="22" t="n">
        <v>1</v>
      </c>
      <c r="E605" s="22" t="n">
        <v>0</v>
      </c>
      <c r="F605" s="21">
        <f>(IF(C605&lt;=20,MAX(800000,400000*C605),8000000+700000*(C605-20))+IF(E605=1,1000000,0))</f>
        <v/>
      </c>
      <c r="G605" s="21">
        <f>IF(AND(D605=3,C605&lt;=5),MAX(0,B605-F605),IF(AND(D605=2,C605&lt;=5,MAX(0,B605-F605)&gt;3000000),1500000+MAX(0,B605-F605)-3000000,MAX(0,B605-F605)/2))</f>
        <v/>
      </c>
      <c r="H605" s="21">
        <f>ROUNDDOWN(G605,-3)</f>
        <v/>
      </c>
      <c r="I605" s="21">
        <f>IF(H605&lt;=0,0,ROUNDDOWN(ROUND((H605*LOOKUP(H605,{0,1950001,3300001,6950001,9000001,18000001,40000001},{0.05,0.1,0.2,0.23,0.33,0.4,0.45})-LOOKUP(H605,{0,1950001,3300001,6950001,9000001,18000001,40000001},{0,97500,427500,636000,1536000,2796000,4796000}))*1.021,3),0))</f>
        <v/>
      </c>
      <c r="J605" s="21">
        <f>ROUNDDOWN(ROUND(H605*0.06,2),-2)</f>
        <v/>
      </c>
      <c r="K605" s="21">
        <f>ROUNDDOWN(ROUND(H605*0.04,2),-2)</f>
        <v/>
      </c>
      <c r="L605" s="21">
        <f>I605+J605+K605</f>
        <v/>
      </c>
      <c r="M605" s="21">
        <f>B605-L605</f>
        <v/>
      </c>
      <c r="N605" s="21">
        <f>ROUNDDOWN(ROUND(B605*0.2042,2),0)</f>
        <v/>
      </c>
    </row>
    <row r="606">
      <c r="A606" t="inlineStr">
        <is>
          <t>1日の差 N</t>
        </is>
      </c>
      <c r="B606" s="21">
        <f>'4_1日の差'!$A$23</f>
        <v/>
      </c>
      <c r="C606" s="22" t="n">
        <v>10</v>
      </c>
      <c r="D606" s="22" t="n">
        <v>1</v>
      </c>
      <c r="E606" s="22" t="n">
        <v>0</v>
      </c>
      <c r="F606" s="21">
        <f>(IF(C606&lt;=20,MAX(800000,400000*C606),8000000+700000*(C606-20))+IF(E606=1,1000000,0))</f>
        <v/>
      </c>
      <c r="G606" s="21">
        <f>IF(AND(D606=3,C606&lt;=5),MAX(0,B606-F606),IF(AND(D606=2,C606&lt;=5,MAX(0,B606-F606)&gt;3000000),1500000+MAX(0,B606-F606)-3000000,MAX(0,B606-F606)/2))</f>
        <v/>
      </c>
      <c r="H606" s="21">
        <f>ROUNDDOWN(G606,-3)</f>
        <v/>
      </c>
      <c r="I606" s="21">
        <f>IF(H606&lt;=0,0,ROUNDDOWN(ROUND((H606*LOOKUP(H606,{0,1950001,3300001,6950001,9000001,18000001,40000001},{0.05,0.1,0.2,0.23,0.33,0.4,0.45})-LOOKUP(H606,{0,1950001,3300001,6950001,9000001,18000001,40000001},{0,97500,427500,636000,1536000,2796000,4796000}))*1.021,3),0))</f>
        <v/>
      </c>
      <c r="J606" s="21">
        <f>ROUNDDOWN(ROUND(H606*0.06,2),-2)</f>
        <v/>
      </c>
      <c r="K606" s="21">
        <f>ROUNDDOWN(ROUND(H606*0.04,2),-2)</f>
        <v/>
      </c>
      <c r="L606" s="21">
        <f>I606+J606+K606</f>
        <v/>
      </c>
      <c r="M606" s="21">
        <f>B606-L606</f>
        <v/>
      </c>
      <c r="N606" s="21">
        <f>ROUNDDOWN(ROUND(B606*0.2042,2),0)</f>
        <v/>
      </c>
    </row>
    <row r="607">
      <c r="A607" t="inlineStr">
        <is>
          <t>1日の差 N+1</t>
        </is>
      </c>
      <c r="B607" s="21">
        <f>'4_1日の差'!$A$23</f>
        <v/>
      </c>
      <c r="C607" s="22" t="n">
        <v>11</v>
      </c>
      <c r="D607" s="22" t="n">
        <v>1</v>
      </c>
      <c r="E607" s="22" t="n">
        <v>0</v>
      </c>
      <c r="F607" s="21">
        <f>(IF(C607&lt;=20,MAX(800000,400000*C607),8000000+700000*(C607-20))+IF(E607=1,1000000,0))</f>
        <v/>
      </c>
      <c r="G607" s="21">
        <f>IF(AND(D607=3,C607&lt;=5),MAX(0,B607-F607),IF(AND(D607=2,C607&lt;=5,MAX(0,B607-F607)&gt;3000000),1500000+MAX(0,B607-F607)-3000000,MAX(0,B607-F607)/2))</f>
        <v/>
      </c>
      <c r="H607" s="21">
        <f>ROUNDDOWN(G607,-3)</f>
        <v/>
      </c>
      <c r="I607" s="21">
        <f>IF(H607&lt;=0,0,ROUNDDOWN(ROUND((H607*LOOKUP(H607,{0,1950001,3300001,6950001,9000001,18000001,40000001},{0.05,0.1,0.2,0.23,0.33,0.4,0.45})-LOOKUP(H607,{0,1950001,3300001,6950001,9000001,18000001,40000001},{0,97500,427500,636000,1536000,2796000,4796000}))*1.021,3),0))</f>
        <v/>
      </c>
      <c r="J607" s="21">
        <f>ROUNDDOWN(ROUND(H607*0.06,2),-2)</f>
        <v/>
      </c>
      <c r="K607" s="21">
        <f>ROUNDDOWN(ROUND(H607*0.04,2),-2)</f>
        <v/>
      </c>
      <c r="L607" s="21">
        <f>I607+J607+K607</f>
        <v/>
      </c>
      <c r="M607" s="21">
        <f>B607-L607</f>
        <v/>
      </c>
      <c r="N607" s="21">
        <f>ROUNDDOWN(ROUND(B607*0.2042,2),0)</f>
        <v/>
      </c>
    </row>
    <row r="608">
      <c r="A608" t="inlineStr">
        <is>
          <t>1日の差 N</t>
        </is>
      </c>
      <c r="B608" s="21">
        <f>'4_1日の差'!$A$23</f>
        <v/>
      </c>
      <c r="C608" s="22" t="n">
        <v>15</v>
      </c>
      <c r="D608" s="22" t="n">
        <v>1</v>
      </c>
      <c r="E608" s="22" t="n">
        <v>0</v>
      </c>
      <c r="F608" s="21">
        <f>(IF(C608&lt;=20,MAX(800000,400000*C608),8000000+700000*(C608-20))+IF(E608=1,1000000,0))</f>
        <v/>
      </c>
      <c r="G608" s="21">
        <f>IF(AND(D608=3,C608&lt;=5),MAX(0,B608-F608),IF(AND(D608=2,C608&lt;=5,MAX(0,B608-F608)&gt;3000000),1500000+MAX(0,B608-F608)-3000000,MAX(0,B608-F608)/2))</f>
        <v/>
      </c>
      <c r="H608" s="21">
        <f>ROUNDDOWN(G608,-3)</f>
        <v/>
      </c>
      <c r="I608" s="21">
        <f>IF(H608&lt;=0,0,ROUNDDOWN(ROUND((H608*LOOKUP(H608,{0,1950001,3300001,6950001,9000001,18000001,40000001},{0.05,0.1,0.2,0.23,0.33,0.4,0.45})-LOOKUP(H608,{0,1950001,3300001,6950001,9000001,18000001,40000001},{0,97500,427500,636000,1536000,2796000,4796000}))*1.021,3),0))</f>
        <v/>
      </c>
      <c r="J608" s="21">
        <f>ROUNDDOWN(ROUND(H608*0.06,2),-2)</f>
        <v/>
      </c>
      <c r="K608" s="21">
        <f>ROUNDDOWN(ROUND(H608*0.04,2),-2)</f>
        <v/>
      </c>
      <c r="L608" s="21">
        <f>I608+J608+K608</f>
        <v/>
      </c>
      <c r="M608" s="21">
        <f>B608-L608</f>
        <v/>
      </c>
      <c r="N608" s="21">
        <f>ROUNDDOWN(ROUND(B608*0.2042,2),0)</f>
        <v/>
      </c>
    </row>
    <row r="609">
      <c r="A609" t="inlineStr">
        <is>
          <t>1日の差 N+1</t>
        </is>
      </c>
      <c r="B609" s="21">
        <f>'4_1日の差'!$A$23</f>
        <v/>
      </c>
      <c r="C609" s="22" t="n">
        <v>16</v>
      </c>
      <c r="D609" s="22" t="n">
        <v>1</v>
      </c>
      <c r="E609" s="22" t="n">
        <v>0</v>
      </c>
      <c r="F609" s="21">
        <f>(IF(C609&lt;=20,MAX(800000,400000*C609),8000000+700000*(C609-20))+IF(E609=1,1000000,0))</f>
        <v/>
      </c>
      <c r="G609" s="21">
        <f>IF(AND(D609=3,C609&lt;=5),MAX(0,B609-F609),IF(AND(D609=2,C609&lt;=5,MAX(0,B609-F609)&gt;3000000),1500000+MAX(0,B609-F609)-3000000,MAX(0,B609-F609)/2))</f>
        <v/>
      </c>
      <c r="H609" s="21">
        <f>ROUNDDOWN(G609,-3)</f>
        <v/>
      </c>
      <c r="I609" s="21">
        <f>IF(H609&lt;=0,0,ROUNDDOWN(ROUND((H609*LOOKUP(H609,{0,1950001,3300001,6950001,9000001,18000001,40000001},{0.05,0.1,0.2,0.23,0.33,0.4,0.45})-LOOKUP(H609,{0,1950001,3300001,6950001,9000001,18000001,40000001},{0,97500,427500,636000,1536000,2796000,4796000}))*1.021,3),0))</f>
        <v/>
      </c>
      <c r="J609" s="21">
        <f>ROUNDDOWN(ROUND(H609*0.06,2),-2)</f>
        <v/>
      </c>
      <c r="K609" s="21">
        <f>ROUNDDOWN(ROUND(H609*0.04,2),-2)</f>
        <v/>
      </c>
      <c r="L609" s="21">
        <f>I609+J609+K609</f>
        <v/>
      </c>
      <c r="M609" s="21">
        <f>B609-L609</f>
        <v/>
      </c>
      <c r="N609" s="21">
        <f>ROUNDDOWN(ROUND(B609*0.2042,2),0)</f>
        <v/>
      </c>
    </row>
    <row r="610">
      <c r="A610" t="inlineStr">
        <is>
          <t>1日の差 N</t>
        </is>
      </c>
      <c r="B610" s="21">
        <f>'4_1日の差'!$A$23</f>
        <v/>
      </c>
      <c r="C610" s="22" t="n">
        <v>19</v>
      </c>
      <c r="D610" s="22" t="n">
        <v>1</v>
      </c>
      <c r="E610" s="22" t="n">
        <v>0</v>
      </c>
      <c r="F610" s="21">
        <f>(IF(C610&lt;=20,MAX(800000,400000*C610),8000000+700000*(C610-20))+IF(E610=1,1000000,0))</f>
        <v/>
      </c>
      <c r="G610" s="21">
        <f>IF(AND(D610=3,C610&lt;=5),MAX(0,B610-F610),IF(AND(D610=2,C610&lt;=5,MAX(0,B610-F610)&gt;3000000),1500000+MAX(0,B610-F610)-3000000,MAX(0,B610-F610)/2))</f>
        <v/>
      </c>
      <c r="H610" s="21">
        <f>ROUNDDOWN(G610,-3)</f>
        <v/>
      </c>
      <c r="I610" s="21">
        <f>IF(H610&lt;=0,0,ROUNDDOWN(ROUND((H610*LOOKUP(H610,{0,1950001,3300001,6950001,9000001,18000001,40000001},{0.05,0.1,0.2,0.23,0.33,0.4,0.45})-LOOKUP(H610,{0,1950001,3300001,6950001,9000001,18000001,40000001},{0,97500,427500,636000,1536000,2796000,4796000}))*1.021,3),0))</f>
        <v/>
      </c>
      <c r="J610" s="21">
        <f>ROUNDDOWN(ROUND(H610*0.06,2),-2)</f>
        <v/>
      </c>
      <c r="K610" s="21">
        <f>ROUNDDOWN(ROUND(H610*0.04,2),-2)</f>
        <v/>
      </c>
      <c r="L610" s="21">
        <f>I610+J610+K610</f>
        <v/>
      </c>
      <c r="M610" s="21">
        <f>B610-L610</f>
        <v/>
      </c>
      <c r="N610" s="21">
        <f>ROUNDDOWN(ROUND(B610*0.2042,2),0)</f>
        <v/>
      </c>
    </row>
    <row r="611">
      <c r="A611" t="inlineStr">
        <is>
          <t>1日の差 N+1</t>
        </is>
      </c>
      <c r="B611" s="21">
        <f>'4_1日の差'!$A$23</f>
        <v/>
      </c>
      <c r="C611" s="22" t="n">
        <v>20</v>
      </c>
      <c r="D611" s="22" t="n">
        <v>1</v>
      </c>
      <c r="E611" s="22" t="n">
        <v>0</v>
      </c>
      <c r="F611" s="21">
        <f>(IF(C611&lt;=20,MAX(800000,400000*C611),8000000+700000*(C611-20))+IF(E611=1,1000000,0))</f>
        <v/>
      </c>
      <c r="G611" s="21">
        <f>IF(AND(D611=3,C611&lt;=5),MAX(0,B611-F611),IF(AND(D611=2,C611&lt;=5,MAX(0,B611-F611)&gt;3000000),1500000+MAX(0,B611-F611)-3000000,MAX(0,B611-F611)/2))</f>
        <v/>
      </c>
      <c r="H611" s="21">
        <f>ROUNDDOWN(G611,-3)</f>
        <v/>
      </c>
      <c r="I611" s="21">
        <f>IF(H611&lt;=0,0,ROUNDDOWN(ROUND((H611*LOOKUP(H611,{0,1950001,3300001,6950001,9000001,18000001,40000001},{0.05,0.1,0.2,0.23,0.33,0.4,0.45})-LOOKUP(H611,{0,1950001,3300001,6950001,9000001,18000001,40000001},{0,97500,427500,636000,1536000,2796000,4796000}))*1.021,3),0))</f>
        <v/>
      </c>
      <c r="J611" s="21">
        <f>ROUNDDOWN(ROUND(H611*0.06,2),-2)</f>
        <v/>
      </c>
      <c r="K611" s="21">
        <f>ROUNDDOWN(ROUND(H611*0.04,2),-2)</f>
        <v/>
      </c>
      <c r="L611" s="21">
        <f>I611+J611+K611</f>
        <v/>
      </c>
      <c r="M611" s="21">
        <f>B611-L611</f>
        <v/>
      </c>
      <c r="N611" s="21">
        <f>ROUNDDOWN(ROUND(B611*0.2042,2),0)</f>
        <v/>
      </c>
    </row>
    <row r="612">
      <c r="A612" t="inlineStr">
        <is>
          <t>1日の差 N</t>
        </is>
      </c>
      <c r="B612" s="21">
        <f>'4_1日の差'!$A$23</f>
        <v/>
      </c>
      <c r="C612" s="22" t="n">
        <v>20</v>
      </c>
      <c r="D612" s="22" t="n">
        <v>1</v>
      </c>
      <c r="E612" s="22" t="n">
        <v>0</v>
      </c>
      <c r="F612" s="21">
        <f>(IF(C612&lt;=20,MAX(800000,400000*C612),8000000+700000*(C612-20))+IF(E612=1,1000000,0))</f>
        <v/>
      </c>
      <c r="G612" s="21">
        <f>IF(AND(D612=3,C612&lt;=5),MAX(0,B612-F612),IF(AND(D612=2,C612&lt;=5,MAX(0,B612-F612)&gt;3000000),1500000+MAX(0,B612-F612)-3000000,MAX(0,B612-F612)/2))</f>
        <v/>
      </c>
      <c r="H612" s="21">
        <f>ROUNDDOWN(G612,-3)</f>
        <v/>
      </c>
      <c r="I612" s="21">
        <f>IF(H612&lt;=0,0,ROUNDDOWN(ROUND((H612*LOOKUP(H612,{0,1950001,3300001,6950001,9000001,18000001,40000001},{0.05,0.1,0.2,0.23,0.33,0.4,0.45})-LOOKUP(H612,{0,1950001,3300001,6950001,9000001,18000001,40000001},{0,97500,427500,636000,1536000,2796000,4796000}))*1.021,3),0))</f>
        <v/>
      </c>
      <c r="J612" s="21">
        <f>ROUNDDOWN(ROUND(H612*0.06,2),-2)</f>
        <v/>
      </c>
      <c r="K612" s="21">
        <f>ROUNDDOWN(ROUND(H612*0.04,2),-2)</f>
        <v/>
      </c>
      <c r="L612" s="21">
        <f>I612+J612+K612</f>
        <v/>
      </c>
      <c r="M612" s="21">
        <f>B612-L612</f>
        <v/>
      </c>
      <c r="N612" s="21">
        <f>ROUNDDOWN(ROUND(B612*0.2042,2),0)</f>
        <v/>
      </c>
    </row>
    <row r="613">
      <c r="A613" t="inlineStr">
        <is>
          <t>1日の差 N+1</t>
        </is>
      </c>
      <c r="B613" s="21">
        <f>'4_1日の差'!$A$23</f>
        <v/>
      </c>
      <c r="C613" s="22" t="n">
        <v>21</v>
      </c>
      <c r="D613" s="22" t="n">
        <v>1</v>
      </c>
      <c r="E613" s="22" t="n">
        <v>0</v>
      </c>
      <c r="F613" s="21">
        <f>(IF(C613&lt;=20,MAX(800000,400000*C613),8000000+700000*(C613-20))+IF(E613=1,1000000,0))</f>
        <v/>
      </c>
      <c r="G613" s="21">
        <f>IF(AND(D613=3,C613&lt;=5),MAX(0,B613-F613),IF(AND(D613=2,C613&lt;=5,MAX(0,B613-F613)&gt;3000000),1500000+MAX(0,B613-F613)-3000000,MAX(0,B613-F613)/2))</f>
        <v/>
      </c>
      <c r="H613" s="21">
        <f>ROUNDDOWN(G613,-3)</f>
        <v/>
      </c>
      <c r="I613" s="21">
        <f>IF(H613&lt;=0,0,ROUNDDOWN(ROUND((H613*LOOKUP(H613,{0,1950001,3300001,6950001,9000001,18000001,40000001},{0.05,0.1,0.2,0.23,0.33,0.4,0.45})-LOOKUP(H613,{0,1950001,3300001,6950001,9000001,18000001,40000001},{0,97500,427500,636000,1536000,2796000,4796000}))*1.021,3),0))</f>
        <v/>
      </c>
      <c r="J613" s="21">
        <f>ROUNDDOWN(ROUND(H613*0.06,2),-2)</f>
        <v/>
      </c>
      <c r="K613" s="21">
        <f>ROUNDDOWN(ROUND(H613*0.04,2),-2)</f>
        <v/>
      </c>
      <c r="L613" s="21">
        <f>I613+J613+K613</f>
        <v/>
      </c>
      <c r="M613" s="21">
        <f>B613-L613</f>
        <v/>
      </c>
      <c r="N613" s="21">
        <f>ROUNDDOWN(ROUND(B613*0.2042,2),0)</f>
        <v/>
      </c>
    </row>
    <row r="614">
      <c r="A614" t="inlineStr">
        <is>
          <t>1日の差 N</t>
        </is>
      </c>
      <c r="B614" s="21">
        <f>'4_1日の差'!$A$23</f>
        <v/>
      </c>
      <c r="C614" s="22" t="n">
        <v>25</v>
      </c>
      <c r="D614" s="22" t="n">
        <v>1</v>
      </c>
      <c r="E614" s="22" t="n">
        <v>0</v>
      </c>
      <c r="F614" s="21">
        <f>(IF(C614&lt;=20,MAX(800000,400000*C614),8000000+700000*(C614-20))+IF(E614=1,1000000,0))</f>
        <v/>
      </c>
      <c r="G614" s="21">
        <f>IF(AND(D614=3,C614&lt;=5),MAX(0,B614-F614),IF(AND(D614=2,C614&lt;=5,MAX(0,B614-F614)&gt;3000000),1500000+MAX(0,B614-F614)-3000000,MAX(0,B614-F614)/2))</f>
        <v/>
      </c>
      <c r="H614" s="21">
        <f>ROUNDDOWN(G614,-3)</f>
        <v/>
      </c>
      <c r="I614" s="21">
        <f>IF(H614&lt;=0,0,ROUNDDOWN(ROUND((H614*LOOKUP(H614,{0,1950001,3300001,6950001,9000001,18000001,40000001},{0.05,0.1,0.2,0.23,0.33,0.4,0.45})-LOOKUP(H614,{0,1950001,3300001,6950001,9000001,18000001,40000001},{0,97500,427500,636000,1536000,2796000,4796000}))*1.021,3),0))</f>
        <v/>
      </c>
      <c r="J614" s="21">
        <f>ROUNDDOWN(ROUND(H614*0.06,2),-2)</f>
        <v/>
      </c>
      <c r="K614" s="21">
        <f>ROUNDDOWN(ROUND(H614*0.04,2),-2)</f>
        <v/>
      </c>
      <c r="L614" s="21">
        <f>I614+J614+K614</f>
        <v/>
      </c>
      <c r="M614" s="21">
        <f>B614-L614</f>
        <v/>
      </c>
      <c r="N614" s="21">
        <f>ROUNDDOWN(ROUND(B614*0.2042,2),0)</f>
        <v/>
      </c>
    </row>
    <row r="615">
      <c r="A615" t="inlineStr">
        <is>
          <t>1日の差 N+1</t>
        </is>
      </c>
      <c r="B615" s="21">
        <f>'4_1日の差'!$A$23</f>
        <v/>
      </c>
      <c r="C615" s="22" t="n">
        <v>26</v>
      </c>
      <c r="D615" s="22" t="n">
        <v>1</v>
      </c>
      <c r="E615" s="22" t="n">
        <v>0</v>
      </c>
      <c r="F615" s="21">
        <f>(IF(C615&lt;=20,MAX(800000,400000*C615),8000000+700000*(C615-20))+IF(E615=1,1000000,0))</f>
        <v/>
      </c>
      <c r="G615" s="21">
        <f>IF(AND(D615=3,C615&lt;=5),MAX(0,B615-F615),IF(AND(D615=2,C615&lt;=5,MAX(0,B615-F615)&gt;3000000),1500000+MAX(0,B615-F615)-3000000,MAX(0,B615-F615)/2))</f>
        <v/>
      </c>
      <c r="H615" s="21">
        <f>ROUNDDOWN(G615,-3)</f>
        <v/>
      </c>
      <c r="I615" s="21">
        <f>IF(H615&lt;=0,0,ROUNDDOWN(ROUND((H615*LOOKUP(H615,{0,1950001,3300001,6950001,9000001,18000001,40000001},{0.05,0.1,0.2,0.23,0.33,0.4,0.45})-LOOKUP(H615,{0,1950001,3300001,6950001,9000001,18000001,40000001},{0,97500,427500,636000,1536000,2796000,4796000}))*1.021,3),0))</f>
        <v/>
      </c>
      <c r="J615" s="21">
        <f>ROUNDDOWN(ROUND(H615*0.06,2),-2)</f>
        <v/>
      </c>
      <c r="K615" s="21">
        <f>ROUNDDOWN(ROUND(H615*0.04,2),-2)</f>
        <v/>
      </c>
      <c r="L615" s="21">
        <f>I615+J615+K615</f>
        <v/>
      </c>
      <c r="M615" s="21">
        <f>B615-L615</f>
        <v/>
      </c>
      <c r="N615" s="21">
        <f>ROUNDDOWN(ROUND(B615*0.2042,2),0)</f>
        <v/>
      </c>
    </row>
    <row r="616">
      <c r="A616" t="inlineStr">
        <is>
          <t>1日の差 N</t>
        </is>
      </c>
      <c r="B616" s="21">
        <f>'4_1日の差'!$A$23</f>
        <v/>
      </c>
      <c r="C616" s="22" t="n">
        <v>30</v>
      </c>
      <c r="D616" s="22" t="n">
        <v>1</v>
      </c>
      <c r="E616" s="22" t="n">
        <v>0</v>
      </c>
      <c r="F616" s="21">
        <f>(IF(C616&lt;=20,MAX(800000,400000*C616),8000000+700000*(C616-20))+IF(E616=1,1000000,0))</f>
        <v/>
      </c>
      <c r="G616" s="21">
        <f>IF(AND(D616=3,C616&lt;=5),MAX(0,B616-F616),IF(AND(D616=2,C616&lt;=5,MAX(0,B616-F616)&gt;3000000),1500000+MAX(0,B616-F616)-3000000,MAX(0,B616-F616)/2))</f>
        <v/>
      </c>
      <c r="H616" s="21">
        <f>ROUNDDOWN(G616,-3)</f>
        <v/>
      </c>
      <c r="I616" s="21">
        <f>IF(H616&lt;=0,0,ROUNDDOWN(ROUND((H616*LOOKUP(H616,{0,1950001,3300001,6950001,9000001,18000001,40000001},{0.05,0.1,0.2,0.23,0.33,0.4,0.45})-LOOKUP(H616,{0,1950001,3300001,6950001,9000001,18000001,40000001},{0,97500,427500,636000,1536000,2796000,4796000}))*1.021,3),0))</f>
        <v/>
      </c>
      <c r="J616" s="21">
        <f>ROUNDDOWN(ROUND(H616*0.06,2),-2)</f>
        <v/>
      </c>
      <c r="K616" s="21">
        <f>ROUNDDOWN(ROUND(H616*0.04,2),-2)</f>
        <v/>
      </c>
      <c r="L616" s="21">
        <f>I616+J616+K616</f>
        <v/>
      </c>
      <c r="M616" s="21">
        <f>B616-L616</f>
        <v/>
      </c>
      <c r="N616" s="21">
        <f>ROUNDDOWN(ROUND(B616*0.2042,2),0)</f>
        <v/>
      </c>
    </row>
    <row r="617">
      <c r="A617" t="inlineStr">
        <is>
          <t>1日の差 N+1</t>
        </is>
      </c>
      <c r="B617" s="21">
        <f>'4_1日の差'!$A$23</f>
        <v/>
      </c>
      <c r="C617" s="22" t="n">
        <v>31</v>
      </c>
      <c r="D617" s="22" t="n">
        <v>1</v>
      </c>
      <c r="E617" s="22" t="n">
        <v>0</v>
      </c>
      <c r="F617" s="21">
        <f>(IF(C617&lt;=20,MAX(800000,400000*C617),8000000+700000*(C617-20))+IF(E617=1,1000000,0))</f>
        <v/>
      </c>
      <c r="G617" s="21">
        <f>IF(AND(D617=3,C617&lt;=5),MAX(0,B617-F617),IF(AND(D617=2,C617&lt;=5,MAX(0,B617-F617)&gt;3000000),1500000+MAX(0,B617-F617)-3000000,MAX(0,B617-F617)/2))</f>
        <v/>
      </c>
      <c r="H617" s="21">
        <f>ROUNDDOWN(G617,-3)</f>
        <v/>
      </c>
      <c r="I617" s="21">
        <f>IF(H617&lt;=0,0,ROUNDDOWN(ROUND((H617*LOOKUP(H617,{0,1950001,3300001,6950001,9000001,18000001,40000001},{0.05,0.1,0.2,0.23,0.33,0.4,0.45})-LOOKUP(H617,{0,1950001,3300001,6950001,9000001,18000001,40000001},{0,97500,427500,636000,1536000,2796000,4796000}))*1.021,3),0))</f>
        <v/>
      </c>
      <c r="J617" s="21">
        <f>ROUNDDOWN(ROUND(H617*0.06,2),-2)</f>
        <v/>
      </c>
      <c r="K617" s="21">
        <f>ROUNDDOWN(ROUND(H617*0.04,2),-2)</f>
        <v/>
      </c>
      <c r="L617" s="21">
        <f>I617+J617+K617</f>
        <v/>
      </c>
      <c r="M617" s="21">
        <f>B617-L617</f>
        <v/>
      </c>
      <c r="N617" s="21">
        <f>ROUNDDOWN(ROUND(B617*0.2042,2),0)</f>
        <v/>
      </c>
    </row>
    <row r="618">
      <c r="A618" t="inlineStr">
        <is>
          <t>1日の差 N</t>
        </is>
      </c>
      <c r="B618" s="21">
        <f>'4_1日の差'!$A$23</f>
        <v/>
      </c>
      <c r="C618" s="22" t="n">
        <v>35</v>
      </c>
      <c r="D618" s="22" t="n">
        <v>1</v>
      </c>
      <c r="E618" s="22" t="n">
        <v>0</v>
      </c>
      <c r="F618" s="21">
        <f>(IF(C618&lt;=20,MAX(800000,400000*C618),8000000+700000*(C618-20))+IF(E618=1,1000000,0))</f>
        <v/>
      </c>
      <c r="G618" s="21">
        <f>IF(AND(D618=3,C618&lt;=5),MAX(0,B618-F618),IF(AND(D618=2,C618&lt;=5,MAX(0,B618-F618)&gt;3000000),1500000+MAX(0,B618-F618)-3000000,MAX(0,B618-F618)/2))</f>
        <v/>
      </c>
      <c r="H618" s="21">
        <f>ROUNDDOWN(G618,-3)</f>
        <v/>
      </c>
      <c r="I618" s="21">
        <f>IF(H618&lt;=0,0,ROUNDDOWN(ROUND((H618*LOOKUP(H618,{0,1950001,3300001,6950001,9000001,18000001,40000001},{0.05,0.1,0.2,0.23,0.33,0.4,0.45})-LOOKUP(H618,{0,1950001,3300001,6950001,9000001,18000001,40000001},{0,97500,427500,636000,1536000,2796000,4796000}))*1.021,3),0))</f>
        <v/>
      </c>
      <c r="J618" s="21">
        <f>ROUNDDOWN(ROUND(H618*0.06,2),-2)</f>
        <v/>
      </c>
      <c r="K618" s="21">
        <f>ROUNDDOWN(ROUND(H618*0.04,2),-2)</f>
        <v/>
      </c>
      <c r="L618" s="21">
        <f>I618+J618+K618</f>
        <v/>
      </c>
      <c r="M618" s="21">
        <f>B618-L618</f>
        <v/>
      </c>
      <c r="N618" s="21">
        <f>ROUNDDOWN(ROUND(B618*0.2042,2),0)</f>
        <v/>
      </c>
    </row>
    <row r="619">
      <c r="A619" t="inlineStr">
        <is>
          <t>1日の差 N+1</t>
        </is>
      </c>
      <c r="B619" s="21">
        <f>'4_1日の差'!$A$23</f>
        <v/>
      </c>
      <c r="C619" s="22" t="n">
        <v>36</v>
      </c>
      <c r="D619" s="22" t="n">
        <v>1</v>
      </c>
      <c r="E619" s="22" t="n">
        <v>0</v>
      </c>
      <c r="F619" s="21">
        <f>(IF(C619&lt;=20,MAX(800000,400000*C619),8000000+700000*(C619-20))+IF(E619=1,1000000,0))</f>
        <v/>
      </c>
      <c r="G619" s="21">
        <f>IF(AND(D619=3,C619&lt;=5),MAX(0,B619-F619),IF(AND(D619=2,C619&lt;=5,MAX(0,B619-F619)&gt;3000000),1500000+MAX(0,B619-F619)-3000000,MAX(0,B619-F619)/2))</f>
        <v/>
      </c>
      <c r="H619" s="21">
        <f>ROUNDDOWN(G619,-3)</f>
        <v/>
      </c>
      <c r="I619" s="21">
        <f>IF(H619&lt;=0,0,ROUNDDOWN(ROUND((H619*LOOKUP(H619,{0,1950001,3300001,6950001,9000001,18000001,40000001},{0.05,0.1,0.2,0.23,0.33,0.4,0.45})-LOOKUP(H619,{0,1950001,3300001,6950001,9000001,18000001,40000001},{0,97500,427500,636000,1536000,2796000,4796000}))*1.021,3),0))</f>
        <v/>
      </c>
      <c r="J619" s="21">
        <f>ROUNDDOWN(ROUND(H619*0.06,2),-2)</f>
        <v/>
      </c>
      <c r="K619" s="21">
        <f>ROUNDDOWN(ROUND(H619*0.04,2),-2)</f>
        <v/>
      </c>
      <c r="L619" s="21">
        <f>I619+J619+K619</f>
        <v/>
      </c>
      <c r="M619" s="21">
        <f>B619-L619</f>
        <v/>
      </c>
      <c r="N619" s="21">
        <f>ROUNDDOWN(ROUND(B619*0.2042,2),0)</f>
        <v/>
      </c>
    </row>
    <row r="620">
      <c r="A620" t="inlineStr">
        <is>
          <t>1日の差 N</t>
        </is>
      </c>
      <c r="B620" s="21">
        <f>'4_1日の差'!$A$23</f>
        <v/>
      </c>
      <c r="C620" s="22" t="n">
        <v>37</v>
      </c>
      <c r="D620" s="22" t="n">
        <v>1</v>
      </c>
      <c r="E620" s="22" t="n">
        <v>0</v>
      </c>
      <c r="F620" s="21">
        <f>(IF(C620&lt;=20,MAX(800000,400000*C620),8000000+700000*(C620-20))+IF(E620=1,1000000,0))</f>
        <v/>
      </c>
      <c r="G620" s="21">
        <f>IF(AND(D620=3,C620&lt;=5),MAX(0,B620-F620),IF(AND(D620=2,C620&lt;=5,MAX(0,B620-F620)&gt;3000000),1500000+MAX(0,B620-F620)-3000000,MAX(0,B620-F620)/2))</f>
        <v/>
      </c>
      <c r="H620" s="21">
        <f>ROUNDDOWN(G620,-3)</f>
        <v/>
      </c>
      <c r="I620" s="21">
        <f>IF(H620&lt;=0,0,ROUNDDOWN(ROUND((H620*LOOKUP(H620,{0,1950001,3300001,6950001,9000001,18000001,40000001},{0.05,0.1,0.2,0.23,0.33,0.4,0.45})-LOOKUP(H620,{0,1950001,3300001,6950001,9000001,18000001,40000001},{0,97500,427500,636000,1536000,2796000,4796000}))*1.021,3),0))</f>
        <v/>
      </c>
      <c r="J620" s="21">
        <f>ROUNDDOWN(ROUND(H620*0.06,2),-2)</f>
        <v/>
      </c>
      <c r="K620" s="21">
        <f>ROUNDDOWN(ROUND(H620*0.04,2),-2)</f>
        <v/>
      </c>
      <c r="L620" s="21">
        <f>I620+J620+K620</f>
        <v/>
      </c>
      <c r="M620" s="21">
        <f>B620-L620</f>
        <v/>
      </c>
      <c r="N620" s="21">
        <f>ROUNDDOWN(ROUND(B620*0.2042,2),0)</f>
        <v/>
      </c>
    </row>
    <row r="621">
      <c r="A621" t="inlineStr">
        <is>
          <t>1日の差 N+1</t>
        </is>
      </c>
      <c r="B621" s="21">
        <f>'4_1日の差'!$A$23</f>
        <v/>
      </c>
      <c r="C621" s="22" t="n">
        <v>38</v>
      </c>
      <c r="D621" s="22" t="n">
        <v>1</v>
      </c>
      <c r="E621" s="22" t="n">
        <v>0</v>
      </c>
      <c r="F621" s="21">
        <f>(IF(C621&lt;=20,MAX(800000,400000*C621),8000000+700000*(C621-20))+IF(E621=1,1000000,0))</f>
        <v/>
      </c>
      <c r="G621" s="21">
        <f>IF(AND(D621=3,C621&lt;=5),MAX(0,B621-F621),IF(AND(D621=2,C621&lt;=5,MAX(0,B621-F621)&gt;3000000),1500000+MAX(0,B621-F621)-3000000,MAX(0,B621-F621)/2))</f>
        <v/>
      </c>
      <c r="H621" s="21">
        <f>ROUNDDOWN(G621,-3)</f>
        <v/>
      </c>
      <c r="I621" s="21">
        <f>IF(H621&lt;=0,0,ROUNDDOWN(ROUND((H621*LOOKUP(H621,{0,1950001,3300001,6950001,9000001,18000001,40000001},{0.05,0.1,0.2,0.23,0.33,0.4,0.45})-LOOKUP(H621,{0,1950001,3300001,6950001,9000001,18000001,40000001},{0,97500,427500,636000,1536000,2796000,4796000}))*1.021,3),0))</f>
        <v/>
      </c>
      <c r="J621" s="21">
        <f>ROUNDDOWN(ROUND(H621*0.06,2),-2)</f>
        <v/>
      </c>
      <c r="K621" s="21">
        <f>ROUNDDOWN(ROUND(H621*0.04,2),-2)</f>
        <v/>
      </c>
      <c r="L621" s="21">
        <f>I621+J621+K621</f>
        <v/>
      </c>
      <c r="M621" s="21">
        <f>B621-L621</f>
        <v/>
      </c>
      <c r="N621" s="21">
        <f>ROUNDDOWN(ROUND(B621*0.2042,2),0)</f>
        <v/>
      </c>
    </row>
    <row r="622">
      <c r="A622" t="inlineStr">
        <is>
          <t>照合 一般</t>
        </is>
      </c>
      <c r="B622" s="21" t="n">
        <v>1000000</v>
      </c>
      <c r="C622" s="22" t="n">
        <v>1</v>
      </c>
      <c r="D622" s="22" t="n">
        <v>1</v>
      </c>
      <c r="E622" s="22" t="n">
        <v>0</v>
      </c>
      <c r="F622" s="21">
        <f>(IF(C622&lt;=20,MAX(800000,400000*C622),8000000+700000*(C622-20))+IF(E622=1,1000000,0))</f>
        <v/>
      </c>
      <c r="G622" s="21">
        <f>IF(AND(D622=3,C622&lt;=5),MAX(0,B622-F622),IF(AND(D622=2,C622&lt;=5,MAX(0,B622-F622)&gt;3000000),1500000+MAX(0,B622-F622)-3000000,MAX(0,B622-F622)/2))</f>
        <v/>
      </c>
      <c r="H622" s="21">
        <f>ROUNDDOWN(G622,-3)</f>
        <v/>
      </c>
      <c r="I622" s="21">
        <f>IF(H622&lt;=0,0,ROUNDDOWN(ROUND((H622*LOOKUP(H622,{0,1950001,3300001,6950001,9000001,18000001,40000001},{0.05,0.1,0.2,0.23,0.33,0.4,0.45})-LOOKUP(H622,{0,1950001,3300001,6950001,9000001,18000001,40000001},{0,97500,427500,636000,1536000,2796000,4796000}))*1.021,3),0))</f>
        <v/>
      </c>
      <c r="J622" s="21">
        <f>ROUNDDOWN(ROUND(H622*0.06,2),-2)</f>
        <v/>
      </c>
      <c r="K622" s="21">
        <f>ROUNDDOWN(ROUND(H622*0.04,2),-2)</f>
        <v/>
      </c>
      <c r="L622" s="21">
        <f>I622+J622+K622</f>
        <v/>
      </c>
      <c r="M622" s="21">
        <f>B622-L622</f>
        <v/>
      </c>
      <c r="N622" s="21">
        <f>ROUNDDOWN(ROUND(B622*0.2042,2),0)</f>
        <v/>
      </c>
    </row>
    <row r="623">
      <c r="A623" t="inlineStr">
        <is>
          <t>照合 一般</t>
        </is>
      </c>
      <c r="B623" s="21" t="n">
        <v>1000000</v>
      </c>
      <c r="C623" s="22" t="n">
        <v>2</v>
      </c>
      <c r="D623" s="22" t="n">
        <v>1</v>
      </c>
      <c r="E623" s="22" t="n">
        <v>0</v>
      </c>
      <c r="F623" s="21">
        <f>(IF(C623&lt;=20,MAX(800000,400000*C623),8000000+700000*(C623-20))+IF(E623=1,1000000,0))</f>
        <v/>
      </c>
      <c r="G623" s="21">
        <f>IF(AND(D623=3,C623&lt;=5),MAX(0,B623-F623),IF(AND(D623=2,C623&lt;=5,MAX(0,B623-F623)&gt;3000000),1500000+MAX(0,B623-F623)-3000000,MAX(0,B623-F623)/2))</f>
        <v/>
      </c>
      <c r="H623" s="21">
        <f>ROUNDDOWN(G623,-3)</f>
        <v/>
      </c>
      <c r="I623" s="21">
        <f>IF(H623&lt;=0,0,ROUNDDOWN(ROUND((H623*LOOKUP(H623,{0,1950001,3300001,6950001,9000001,18000001,40000001},{0.05,0.1,0.2,0.23,0.33,0.4,0.45})-LOOKUP(H623,{0,1950001,3300001,6950001,9000001,18000001,40000001},{0,97500,427500,636000,1536000,2796000,4796000}))*1.021,3),0))</f>
        <v/>
      </c>
      <c r="J623" s="21">
        <f>ROUNDDOWN(ROUND(H623*0.06,2),-2)</f>
        <v/>
      </c>
      <c r="K623" s="21">
        <f>ROUNDDOWN(ROUND(H623*0.04,2),-2)</f>
        <v/>
      </c>
      <c r="L623" s="21">
        <f>I623+J623+K623</f>
        <v/>
      </c>
      <c r="M623" s="21">
        <f>B623-L623</f>
        <v/>
      </c>
      <c r="N623" s="21">
        <f>ROUNDDOWN(ROUND(B623*0.2042,2),0)</f>
        <v/>
      </c>
    </row>
    <row r="624">
      <c r="A624" t="inlineStr">
        <is>
          <t>照合 一般</t>
        </is>
      </c>
      <c r="B624" s="21" t="n">
        <v>1000000</v>
      </c>
      <c r="C624" s="22" t="n">
        <v>3</v>
      </c>
      <c r="D624" s="22" t="n">
        <v>1</v>
      </c>
      <c r="E624" s="22" t="n">
        <v>0</v>
      </c>
      <c r="F624" s="21">
        <f>(IF(C624&lt;=20,MAX(800000,400000*C624),8000000+700000*(C624-20))+IF(E624=1,1000000,0))</f>
        <v/>
      </c>
      <c r="G624" s="21">
        <f>IF(AND(D624=3,C624&lt;=5),MAX(0,B624-F624),IF(AND(D624=2,C624&lt;=5,MAX(0,B624-F624)&gt;3000000),1500000+MAX(0,B624-F624)-3000000,MAX(0,B624-F624)/2))</f>
        <v/>
      </c>
      <c r="H624" s="21">
        <f>ROUNDDOWN(G624,-3)</f>
        <v/>
      </c>
      <c r="I624" s="21">
        <f>IF(H624&lt;=0,0,ROUNDDOWN(ROUND((H624*LOOKUP(H624,{0,1950001,3300001,6950001,9000001,18000001,40000001},{0.05,0.1,0.2,0.23,0.33,0.4,0.45})-LOOKUP(H624,{0,1950001,3300001,6950001,9000001,18000001,40000001},{0,97500,427500,636000,1536000,2796000,4796000}))*1.021,3),0))</f>
        <v/>
      </c>
      <c r="J624" s="21">
        <f>ROUNDDOWN(ROUND(H624*0.06,2),-2)</f>
        <v/>
      </c>
      <c r="K624" s="21">
        <f>ROUNDDOWN(ROUND(H624*0.04,2),-2)</f>
        <v/>
      </c>
      <c r="L624" s="21">
        <f>I624+J624+K624</f>
        <v/>
      </c>
      <c r="M624" s="21">
        <f>B624-L624</f>
        <v/>
      </c>
      <c r="N624" s="21">
        <f>ROUNDDOWN(ROUND(B624*0.2042,2),0)</f>
        <v/>
      </c>
    </row>
    <row r="625">
      <c r="A625" t="inlineStr">
        <is>
          <t>照合 一般</t>
        </is>
      </c>
      <c r="B625" s="21" t="n">
        <v>1000000</v>
      </c>
      <c r="C625" s="22" t="n">
        <v>4</v>
      </c>
      <c r="D625" s="22" t="n">
        <v>1</v>
      </c>
      <c r="E625" s="22" t="n">
        <v>0</v>
      </c>
      <c r="F625" s="21">
        <f>(IF(C625&lt;=20,MAX(800000,400000*C625),8000000+700000*(C625-20))+IF(E625=1,1000000,0))</f>
        <v/>
      </c>
      <c r="G625" s="21">
        <f>IF(AND(D625=3,C625&lt;=5),MAX(0,B625-F625),IF(AND(D625=2,C625&lt;=5,MAX(0,B625-F625)&gt;3000000),1500000+MAX(0,B625-F625)-3000000,MAX(0,B625-F625)/2))</f>
        <v/>
      </c>
      <c r="H625" s="21">
        <f>ROUNDDOWN(G625,-3)</f>
        <v/>
      </c>
      <c r="I625" s="21">
        <f>IF(H625&lt;=0,0,ROUNDDOWN(ROUND((H625*LOOKUP(H625,{0,1950001,3300001,6950001,9000001,18000001,40000001},{0.05,0.1,0.2,0.23,0.33,0.4,0.45})-LOOKUP(H625,{0,1950001,3300001,6950001,9000001,18000001,40000001},{0,97500,427500,636000,1536000,2796000,4796000}))*1.021,3),0))</f>
        <v/>
      </c>
      <c r="J625" s="21">
        <f>ROUNDDOWN(ROUND(H625*0.06,2),-2)</f>
        <v/>
      </c>
      <c r="K625" s="21">
        <f>ROUNDDOWN(ROUND(H625*0.04,2),-2)</f>
        <v/>
      </c>
      <c r="L625" s="21">
        <f>I625+J625+K625</f>
        <v/>
      </c>
      <c r="M625" s="21">
        <f>B625-L625</f>
        <v/>
      </c>
      <c r="N625" s="21">
        <f>ROUNDDOWN(ROUND(B625*0.2042,2),0)</f>
        <v/>
      </c>
    </row>
    <row r="626">
      <c r="A626" t="inlineStr">
        <is>
          <t>照合 一般</t>
        </is>
      </c>
      <c r="B626" s="21" t="n">
        <v>1000000</v>
      </c>
      <c r="C626" s="22" t="n">
        <v>5</v>
      </c>
      <c r="D626" s="22" t="n">
        <v>1</v>
      </c>
      <c r="E626" s="22" t="n">
        <v>0</v>
      </c>
      <c r="F626" s="21">
        <f>(IF(C626&lt;=20,MAX(800000,400000*C626),8000000+700000*(C626-20))+IF(E626=1,1000000,0))</f>
        <v/>
      </c>
      <c r="G626" s="21">
        <f>IF(AND(D626=3,C626&lt;=5),MAX(0,B626-F626),IF(AND(D626=2,C626&lt;=5,MAX(0,B626-F626)&gt;3000000),1500000+MAX(0,B626-F626)-3000000,MAX(0,B626-F626)/2))</f>
        <v/>
      </c>
      <c r="H626" s="21">
        <f>ROUNDDOWN(G626,-3)</f>
        <v/>
      </c>
      <c r="I626" s="21">
        <f>IF(H626&lt;=0,0,ROUNDDOWN(ROUND((H626*LOOKUP(H626,{0,1950001,3300001,6950001,9000001,18000001,40000001},{0.05,0.1,0.2,0.23,0.33,0.4,0.45})-LOOKUP(H626,{0,1950001,3300001,6950001,9000001,18000001,40000001},{0,97500,427500,636000,1536000,2796000,4796000}))*1.021,3),0))</f>
        <v/>
      </c>
      <c r="J626" s="21">
        <f>ROUNDDOWN(ROUND(H626*0.06,2),-2)</f>
        <v/>
      </c>
      <c r="K626" s="21">
        <f>ROUNDDOWN(ROUND(H626*0.04,2),-2)</f>
        <v/>
      </c>
      <c r="L626" s="21">
        <f>I626+J626+K626</f>
        <v/>
      </c>
      <c r="M626" s="21">
        <f>B626-L626</f>
        <v/>
      </c>
      <c r="N626" s="21">
        <f>ROUNDDOWN(ROUND(B626*0.2042,2),0)</f>
        <v/>
      </c>
    </row>
    <row r="627">
      <c r="A627" t="inlineStr">
        <is>
          <t>照合 一般</t>
        </is>
      </c>
      <c r="B627" s="21" t="n">
        <v>1000000</v>
      </c>
      <c r="C627" s="22" t="n">
        <v>6</v>
      </c>
      <c r="D627" s="22" t="n">
        <v>1</v>
      </c>
      <c r="E627" s="22" t="n">
        <v>0</v>
      </c>
      <c r="F627" s="21">
        <f>(IF(C627&lt;=20,MAX(800000,400000*C627),8000000+700000*(C627-20))+IF(E627=1,1000000,0))</f>
        <v/>
      </c>
      <c r="G627" s="21">
        <f>IF(AND(D627=3,C627&lt;=5),MAX(0,B627-F627),IF(AND(D627=2,C627&lt;=5,MAX(0,B627-F627)&gt;3000000),1500000+MAX(0,B627-F627)-3000000,MAX(0,B627-F627)/2))</f>
        <v/>
      </c>
      <c r="H627" s="21">
        <f>ROUNDDOWN(G627,-3)</f>
        <v/>
      </c>
      <c r="I627" s="21">
        <f>IF(H627&lt;=0,0,ROUNDDOWN(ROUND((H627*LOOKUP(H627,{0,1950001,3300001,6950001,9000001,18000001,40000001},{0.05,0.1,0.2,0.23,0.33,0.4,0.45})-LOOKUP(H627,{0,1950001,3300001,6950001,9000001,18000001,40000001},{0,97500,427500,636000,1536000,2796000,4796000}))*1.021,3),0))</f>
        <v/>
      </c>
      <c r="J627" s="21">
        <f>ROUNDDOWN(ROUND(H627*0.06,2),-2)</f>
        <v/>
      </c>
      <c r="K627" s="21">
        <f>ROUNDDOWN(ROUND(H627*0.04,2),-2)</f>
        <v/>
      </c>
      <c r="L627" s="21">
        <f>I627+J627+K627</f>
        <v/>
      </c>
      <c r="M627" s="21">
        <f>B627-L627</f>
        <v/>
      </c>
      <c r="N627" s="21">
        <f>ROUNDDOWN(ROUND(B627*0.2042,2),0)</f>
        <v/>
      </c>
    </row>
    <row r="628">
      <c r="A628" t="inlineStr">
        <is>
          <t>照合 一般</t>
        </is>
      </c>
      <c r="B628" s="21" t="n">
        <v>1000000</v>
      </c>
      <c r="C628" s="22" t="n">
        <v>7</v>
      </c>
      <c r="D628" s="22" t="n">
        <v>1</v>
      </c>
      <c r="E628" s="22" t="n">
        <v>0</v>
      </c>
      <c r="F628" s="21">
        <f>(IF(C628&lt;=20,MAX(800000,400000*C628),8000000+700000*(C628-20))+IF(E628=1,1000000,0))</f>
        <v/>
      </c>
      <c r="G628" s="21">
        <f>IF(AND(D628=3,C628&lt;=5),MAX(0,B628-F628),IF(AND(D628=2,C628&lt;=5,MAX(0,B628-F628)&gt;3000000),1500000+MAX(0,B628-F628)-3000000,MAX(0,B628-F628)/2))</f>
        <v/>
      </c>
      <c r="H628" s="21">
        <f>ROUNDDOWN(G628,-3)</f>
        <v/>
      </c>
      <c r="I628" s="21">
        <f>IF(H628&lt;=0,0,ROUNDDOWN(ROUND((H628*LOOKUP(H628,{0,1950001,3300001,6950001,9000001,18000001,40000001},{0.05,0.1,0.2,0.23,0.33,0.4,0.45})-LOOKUP(H628,{0,1950001,3300001,6950001,9000001,18000001,40000001},{0,97500,427500,636000,1536000,2796000,4796000}))*1.021,3),0))</f>
        <v/>
      </c>
      <c r="J628" s="21">
        <f>ROUNDDOWN(ROUND(H628*0.06,2),-2)</f>
        <v/>
      </c>
      <c r="K628" s="21">
        <f>ROUNDDOWN(ROUND(H628*0.04,2),-2)</f>
        <v/>
      </c>
      <c r="L628" s="21">
        <f>I628+J628+K628</f>
        <v/>
      </c>
      <c r="M628" s="21">
        <f>B628-L628</f>
        <v/>
      </c>
      <c r="N628" s="21">
        <f>ROUNDDOWN(ROUND(B628*0.2042,2),0)</f>
        <v/>
      </c>
    </row>
    <row r="629">
      <c r="A629" t="inlineStr">
        <is>
          <t>照合 一般</t>
        </is>
      </c>
      <c r="B629" s="21" t="n">
        <v>1000000</v>
      </c>
      <c r="C629" s="22" t="n">
        <v>8</v>
      </c>
      <c r="D629" s="22" t="n">
        <v>1</v>
      </c>
      <c r="E629" s="22" t="n">
        <v>0</v>
      </c>
      <c r="F629" s="21">
        <f>(IF(C629&lt;=20,MAX(800000,400000*C629),8000000+700000*(C629-20))+IF(E629=1,1000000,0))</f>
        <v/>
      </c>
      <c r="G629" s="21">
        <f>IF(AND(D629=3,C629&lt;=5),MAX(0,B629-F629),IF(AND(D629=2,C629&lt;=5,MAX(0,B629-F629)&gt;3000000),1500000+MAX(0,B629-F629)-3000000,MAX(0,B629-F629)/2))</f>
        <v/>
      </c>
      <c r="H629" s="21">
        <f>ROUNDDOWN(G629,-3)</f>
        <v/>
      </c>
      <c r="I629" s="21">
        <f>IF(H629&lt;=0,0,ROUNDDOWN(ROUND((H629*LOOKUP(H629,{0,1950001,3300001,6950001,9000001,18000001,40000001},{0.05,0.1,0.2,0.23,0.33,0.4,0.45})-LOOKUP(H629,{0,1950001,3300001,6950001,9000001,18000001,40000001},{0,97500,427500,636000,1536000,2796000,4796000}))*1.021,3),0))</f>
        <v/>
      </c>
      <c r="J629" s="21">
        <f>ROUNDDOWN(ROUND(H629*0.06,2),-2)</f>
        <v/>
      </c>
      <c r="K629" s="21">
        <f>ROUNDDOWN(ROUND(H629*0.04,2),-2)</f>
        <v/>
      </c>
      <c r="L629" s="21">
        <f>I629+J629+K629</f>
        <v/>
      </c>
      <c r="M629" s="21">
        <f>B629-L629</f>
        <v/>
      </c>
      <c r="N629" s="21">
        <f>ROUNDDOWN(ROUND(B629*0.2042,2),0)</f>
        <v/>
      </c>
    </row>
    <row r="630">
      <c r="A630" t="inlineStr">
        <is>
          <t>照合 一般</t>
        </is>
      </c>
      <c r="B630" s="21" t="n">
        <v>1000000</v>
      </c>
      <c r="C630" s="22" t="n">
        <v>9</v>
      </c>
      <c r="D630" s="22" t="n">
        <v>1</v>
      </c>
      <c r="E630" s="22" t="n">
        <v>0</v>
      </c>
      <c r="F630" s="21">
        <f>(IF(C630&lt;=20,MAX(800000,400000*C630),8000000+700000*(C630-20))+IF(E630=1,1000000,0))</f>
        <v/>
      </c>
      <c r="G630" s="21">
        <f>IF(AND(D630=3,C630&lt;=5),MAX(0,B630-F630),IF(AND(D630=2,C630&lt;=5,MAX(0,B630-F630)&gt;3000000),1500000+MAX(0,B630-F630)-3000000,MAX(0,B630-F630)/2))</f>
        <v/>
      </c>
      <c r="H630" s="21">
        <f>ROUNDDOWN(G630,-3)</f>
        <v/>
      </c>
      <c r="I630" s="21">
        <f>IF(H630&lt;=0,0,ROUNDDOWN(ROUND((H630*LOOKUP(H630,{0,1950001,3300001,6950001,9000001,18000001,40000001},{0.05,0.1,0.2,0.23,0.33,0.4,0.45})-LOOKUP(H630,{0,1950001,3300001,6950001,9000001,18000001,40000001},{0,97500,427500,636000,1536000,2796000,4796000}))*1.021,3),0))</f>
        <v/>
      </c>
      <c r="J630" s="21">
        <f>ROUNDDOWN(ROUND(H630*0.06,2),-2)</f>
        <v/>
      </c>
      <c r="K630" s="21">
        <f>ROUNDDOWN(ROUND(H630*0.04,2),-2)</f>
        <v/>
      </c>
      <c r="L630" s="21">
        <f>I630+J630+K630</f>
        <v/>
      </c>
      <c r="M630" s="21">
        <f>B630-L630</f>
        <v/>
      </c>
      <c r="N630" s="21">
        <f>ROUNDDOWN(ROUND(B630*0.2042,2),0)</f>
        <v/>
      </c>
    </row>
    <row r="631">
      <c r="A631" t="inlineStr">
        <is>
          <t>照合 一般</t>
        </is>
      </c>
      <c r="B631" s="21" t="n">
        <v>1000000</v>
      </c>
      <c r="C631" s="22" t="n">
        <v>10</v>
      </c>
      <c r="D631" s="22" t="n">
        <v>1</v>
      </c>
      <c r="E631" s="22" t="n">
        <v>0</v>
      </c>
      <c r="F631" s="21">
        <f>(IF(C631&lt;=20,MAX(800000,400000*C631),8000000+700000*(C631-20))+IF(E631=1,1000000,0))</f>
        <v/>
      </c>
      <c r="G631" s="21">
        <f>IF(AND(D631=3,C631&lt;=5),MAX(0,B631-F631),IF(AND(D631=2,C631&lt;=5,MAX(0,B631-F631)&gt;3000000),1500000+MAX(0,B631-F631)-3000000,MAX(0,B631-F631)/2))</f>
        <v/>
      </c>
      <c r="H631" s="21">
        <f>ROUNDDOWN(G631,-3)</f>
        <v/>
      </c>
      <c r="I631" s="21">
        <f>IF(H631&lt;=0,0,ROUNDDOWN(ROUND((H631*LOOKUP(H631,{0,1950001,3300001,6950001,9000001,18000001,40000001},{0.05,0.1,0.2,0.23,0.33,0.4,0.45})-LOOKUP(H631,{0,1950001,3300001,6950001,9000001,18000001,40000001},{0,97500,427500,636000,1536000,2796000,4796000}))*1.021,3),0))</f>
        <v/>
      </c>
      <c r="J631" s="21">
        <f>ROUNDDOWN(ROUND(H631*0.06,2),-2)</f>
        <v/>
      </c>
      <c r="K631" s="21">
        <f>ROUNDDOWN(ROUND(H631*0.04,2),-2)</f>
        <v/>
      </c>
      <c r="L631" s="21">
        <f>I631+J631+K631</f>
        <v/>
      </c>
      <c r="M631" s="21">
        <f>B631-L631</f>
        <v/>
      </c>
      <c r="N631" s="21">
        <f>ROUNDDOWN(ROUND(B631*0.2042,2),0)</f>
        <v/>
      </c>
    </row>
    <row r="632">
      <c r="A632" t="inlineStr">
        <is>
          <t>照合 一般</t>
        </is>
      </c>
      <c r="B632" s="21" t="n">
        <v>1000000</v>
      </c>
      <c r="C632" s="22" t="n">
        <v>11</v>
      </c>
      <c r="D632" s="22" t="n">
        <v>1</v>
      </c>
      <c r="E632" s="22" t="n">
        <v>0</v>
      </c>
      <c r="F632" s="21">
        <f>(IF(C632&lt;=20,MAX(800000,400000*C632),8000000+700000*(C632-20))+IF(E632=1,1000000,0))</f>
        <v/>
      </c>
      <c r="G632" s="21">
        <f>IF(AND(D632=3,C632&lt;=5),MAX(0,B632-F632),IF(AND(D632=2,C632&lt;=5,MAX(0,B632-F632)&gt;3000000),1500000+MAX(0,B632-F632)-3000000,MAX(0,B632-F632)/2))</f>
        <v/>
      </c>
      <c r="H632" s="21">
        <f>ROUNDDOWN(G632,-3)</f>
        <v/>
      </c>
      <c r="I632" s="21">
        <f>IF(H632&lt;=0,0,ROUNDDOWN(ROUND((H632*LOOKUP(H632,{0,1950001,3300001,6950001,9000001,18000001,40000001},{0.05,0.1,0.2,0.23,0.33,0.4,0.45})-LOOKUP(H632,{0,1950001,3300001,6950001,9000001,18000001,40000001},{0,97500,427500,636000,1536000,2796000,4796000}))*1.021,3),0))</f>
        <v/>
      </c>
      <c r="J632" s="21">
        <f>ROUNDDOWN(ROUND(H632*0.06,2),-2)</f>
        <v/>
      </c>
      <c r="K632" s="21">
        <f>ROUNDDOWN(ROUND(H632*0.04,2),-2)</f>
        <v/>
      </c>
      <c r="L632" s="21">
        <f>I632+J632+K632</f>
        <v/>
      </c>
      <c r="M632" s="21">
        <f>B632-L632</f>
        <v/>
      </c>
      <c r="N632" s="21">
        <f>ROUNDDOWN(ROUND(B632*0.2042,2),0)</f>
        <v/>
      </c>
    </row>
    <row r="633">
      <c r="A633" t="inlineStr">
        <is>
          <t>照合 一般</t>
        </is>
      </c>
      <c r="B633" s="21" t="n">
        <v>1000000</v>
      </c>
      <c r="C633" s="22" t="n">
        <v>12</v>
      </c>
      <c r="D633" s="22" t="n">
        <v>1</v>
      </c>
      <c r="E633" s="22" t="n">
        <v>0</v>
      </c>
      <c r="F633" s="21">
        <f>(IF(C633&lt;=20,MAX(800000,400000*C633),8000000+700000*(C633-20))+IF(E633=1,1000000,0))</f>
        <v/>
      </c>
      <c r="G633" s="21">
        <f>IF(AND(D633=3,C633&lt;=5),MAX(0,B633-F633),IF(AND(D633=2,C633&lt;=5,MAX(0,B633-F633)&gt;3000000),1500000+MAX(0,B633-F633)-3000000,MAX(0,B633-F633)/2))</f>
        <v/>
      </c>
      <c r="H633" s="21">
        <f>ROUNDDOWN(G633,-3)</f>
        <v/>
      </c>
      <c r="I633" s="21">
        <f>IF(H633&lt;=0,0,ROUNDDOWN(ROUND((H633*LOOKUP(H633,{0,1950001,3300001,6950001,9000001,18000001,40000001},{0.05,0.1,0.2,0.23,0.33,0.4,0.45})-LOOKUP(H633,{0,1950001,3300001,6950001,9000001,18000001,40000001},{0,97500,427500,636000,1536000,2796000,4796000}))*1.021,3),0))</f>
        <v/>
      </c>
      <c r="J633" s="21">
        <f>ROUNDDOWN(ROUND(H633*0.06,2),-2)</f>
        <v/>
      </c>
      <c r="K633" s="21">
        <f>ROUNDDOWN(ROUND(H633*0.04,2),-2)</f>
        <v/>
      </c>
      <c r="L633" s="21">
        <f>I633+J633+K633</f>
        <v/>
      </c>
      <c r="M633" s="21">
        <f>B633-L633</f>
        <v/>
      </c>
      <c r="N633" s="21">
        <f>ROUNDDOWN(ROUND(B633*0.2042,2),0)</f>
        <v/>
      </c>
    </row>
    <row r="634">
      <c r="A634" t="inlineStr">
        <is>
          <t>照合 一般</t>
        </is>
      </c>
      <c r="B634" s="21" t="n">
        <v>1000000</v>
      </c>
      <c r="C634" s="22" t="n">
        <v>13</v>
      </c>
      <c r="D634" s="22" t="n">
        <v>1</v>
      </c>
      <c r="E634" s="22" t="n">
        <v>0</v>
      </c>
      <c r="F634" s="21">
        <f>(IF(C634&lt;=20,MAX(800000,400000*C634),8000000+700000*(C634-20))+IF(E634=1,1000000,0))</f>
        <v/>
      </c>
      <c r="G634" s="21">
        <f>IF(AND(D634=3,C634&lt;=5),MAX(0,B634-F634),IF(AND(D634=2,C634&lt;=5,MAX(0,B634-F634)&gt;3000000),1500000+MAX(0,B634-F634)-3000000,MAX(0,B634-F634)/2))</f>
        <v/>
      </c>
      <c r="H634" s="21">
        <f>ROUNDDOWN(G634,-3)</f>
        <v/>
      </c>
      <c r="I634" s="21">
        <f>IF(H634&lt;=0,0,ROUNDDOWN(ROUND((H634*LOOKUP(H634,{0,1950001,3300001,6950001,9000001,18000001,40000001},{0.05,0.1,0.2,0.23,0.33,0.4,0.45})-LOOKUP(H634,{0,1950001,3300001,6950001,9000001,18000001,40000001},{0,97500,427500,636000,1536000,2796000,4796000}))*1.021,3),0))</f>
        <v/>
      </c>
      <c r="J634" s="21">
        <f>ROUNDDOWN(ROUND(H634*0.06,2),-2)</f>
        <v/>
      </c>
      <c r="K634" s="21">
        <f>ROUNDDOWN(ROUND(H634*0.04,2),-2)</f>
        <v/>
      </c>
      <c r="L634" s="21">
        <f>I634+J634+K634</f>
        <v/>
      </c>
      <c r="M634" s="21">
        <f>B634-L634</f>
        <v/>
      </c>
      <c r="N634" s="21">
        <f>ROUNDDOWN(ROUND(B634*0.2042,2),0)</f>
        <v/>
      </c>
    </row>
    <row r="635">
      <c r="A635" t="inlineStr">
        <is>
          <t>照合 一般</t>
        </is>
      </c>
      <c r="B635" s="21" t="n">
        <v>1000000</v>
      </c>
      <c r="C635" s="22" t="n">
        <v>14</v>
      </c>
      <c r="D635" s="22" t="n">
        <v>1</v>
      </c>
      <c r="E635" s="22" t="n">
        <v>0</v>
      </c>
      <c r="F635" s="21">
        <f>(IF(C635&lt;=20,MAX(800000,400000*C635),8000000+700000*(C635-20))+IF(E635=1,1000000,0))</f>
        <v/>
      </c>
      <c r="G635" s="21">
        <f>IF(AND(D635=3,C635&lt;=5),MAX(0,B635-F635),IF(AND(D635=2,C635&lt;=5,MAX(0,B635-F635)&gt;3000000),1500000+MAX(0,B635-F635)-3000000,MAX(0,B635-F635)/2))</f>
        <v/>
      </c>
      <c r="H635" s="21">
        <f>ROUNDDOWN(G635,-3)</f>
        <v/>
      </c>
      <c r="I635" s="21">
        <f>IF(H635&lt;=0,0,ROUNDDOWN(ROUND((H635*LOOKUP(H635,{0,1950001,3300001,6950001,9000001,18000001,40000001},{0.05,0.1,0.2,0.23,0.33,0.4,0.45})-LOOKUP(H635,{0,1950001,3300001,6950001,9000001,18000001,40000001},{0,97500,427500,636000,1536000,2796000,4796000}))*1.021,3),0))</f>
        <v/>
      </c>
      <c r="J635" s="21">
        <f>ROUNDDOWN(ROUND(H635*0.06,2),-2)</f>
        <v/>
      </c>
      <c r="K635" s="21">
        <f>ROUNDDOWN(ROUND(H635*0.04,2),-2)</f>
        <v/>
      </c>
      <c r="L635" s="21">
        <f>I635+J635+K635</f>
        <v/>
      </c>
      <c r="M635" s="21">
        <f>B635-L635</f>
        <v/>
      </c>
      <c r="N635" s="21">
        <f>ROUNDDOWN(ROUND(B635*0.2042,2),0)</f>
        <v/>
      </c>
    </row>
    <row r="636">
      <c r="A636" t="inlineStr">
        <is>
          <t>照合 一般</t>
        </is>
      </c>
      <c r="B636" s="21" t="n">
        <v>1000000</v>
      </c>
      <c r="C636" s="22" t="n">
        <v>15</v>
      </c>
      <c r="D636" s="22" t="n">
        <v>1</v>
      </c>
      <c r="E636" s="22" t="n">
        <v>0</v>
      </c>
      <c r="F636" s="21">
        <f>(IF(C636&lt;=20,MAX(800000,400000*C636),8000000+700000*(C636-20))+IF(E636=1,1000000,0))</f>
        <v/>
      </c>
      <c r="G636" s="21">
        <f>IF(AND(D636=3,C636&lt;=5),MAX(0,B636-F636),IF(AND(D636=2,C636&lt;=5,MAX(0,B636-F636)&gt;3000000),1500000+MAX(0,B636-F636)-3000000,MAX(0,B636-F636)/2))</f>
        <v/>
      </c>
      <c r="H636" s="21">
        <f>ROUNDDOWN(G636,-3)</f>
        <v/>
      </c>
      <c r="I636" s="21">
        <f>IF(H636&lt;=0,0,ROUNDDOWN(ROUND((H636*LOOKUP(H636,{0,1950001,3300001,6950001,9000001,18000001,40000001},{0.05,0.1,0.2,0.23,0.33,0.4,0.45})-LOOKUP(H636,{0,1950001,3300001,6950001,9000001,18000001,40000001},{0,97500,427500,636000,1536000,2796000,4796000}))*1.021,3),0))</f>
        <v/>
      </c>
      <c r="J636" s="21">
        <f>ROUNDDOWN(ROUND(H636*0.06,2),-2)</f>
        <v/>
      </c>
      <c r="K636" s="21">
        <f>ROUNDDOWN(ROUND(H636*0.04,2),-2)</f>
        <v/>
      </c>
      <c r="L636" s="21">
        <f>I636+J636+K636</f>
        <v/>
      </c>
      <c r="M636" s="21">
        <f>B636-L636</f>
        <v/>
      </c>
      <c r="N636" s="21">
        <f>ROUNDDOWN(ROUND(B636*0.2042,2),0)</f>
        <v/>
      </c>
    </row>
    <row r="637">
      <c r="A637" t="inlineStr">
        <is>
          <t>照合 一般</t>
        </is>
      </c>
      <c r="B637" s="21" t="n">
        <v>1000000</v>
      </c>
      <c r="C637" s="22" t="n">
        <v>16</v>
      </c>
      <c r="D637" s="22" t="n">
        <v>1</v>
      </c>
      <c r="E637" s="22" t="n">
        <v>0</v>
      </c>
      <c r="F637" s="21">
        <f>(IF(C637&lt;=20,MAX(800000,400000*C637),8000000+700000*(C637-20))+IF(E637=1,1000000,0))</f>
        <v/>
      </c>
      <c r="G637" s="21">
        <f>IF(AND(D637=3,C637&lt;=5),MAX(0,B637-F637),IF(AND(D637=2,C637&lt;=5,MAX(0,B637-F637)&gt;3000000),1500000+MAX(0,B637-F637)-3000000,MAX(0,B637-F637)/2))</f>
        <v/>
      </c>
      <c r="H637" s="21">
        <f>ROUNDDOWN(G637,-3)</f>
        <v/>
      </c>
      <c r="I637" s="21">
        <f>IF(H637&lt;=0,0,ROUNDDOWN(ROUND((H637*LOOKUP(H637,{0,1950001,3300001,6950001,9000001,18000001,40000001},{0.05,0.1,0.2,0.23,0.33,0.4,0.45})-LOOKUP(H637,{0,1950001,3300001,6950001,9000001,18000001,40000001},{0,97500,427500,636000,1536000,2796000,4796000}))*1.021,3),0))</f>
        <v/>
      </c>
      <c r="J637" s="21">
        <f>ROUNDDOWN(ROUND(H637*0.06,2),-2)</f>
        <v/>
      </c>
      <c r="K637" s="21">
        <f>ROUNDDOWN(ROUND(H637*0.04,2),-2)</f>
        <v/>
      </c>
      <c r="L637" s="21">
        <f>I637+J637+K637</f>
        <v/>
      </c>
      <c r="M637" s="21">
        <f>B637-L637</f>
        <v/>
      </c>
      <c r="N637" s="21">
        <f>ROUNDDOWN(ROUND(B637*0.2042,2),0)</f>
        <v/>
      </c>
    </row>
    <row r="638">
      <c r="A638" t="inlineStr">
        <is>
          <t>照合 一般</t>
        </is>
      </c>
      <c r="B638" s="21" t="n">
        <v>1000000</v>
      </c>
      <c r="C638" s="22" t="n">
        <v>17</v>
      </c>
      <c r="D638" s="22" t="n">
        <v>1</v>
      </c>
      <c r="E638" s="22" t="n">
        <v>0</v>
      </c>
      <c r="F638" s="21">
        <f>(IF(C638&lt;=20,MAX(800000,400000*C638),8000000+700000*(C638-20))+IF(E638=1,1000000,0))</f>
        <v/>
      </c>
      <c r="G638" s="21">
        <f>IF(AND(D638=3,C638&lt;=5),MAX(0,B638-F638),IF(AND(D638=2,C638&lt;=5,MAX(0,B638-F638)&gt;3000000),1500000+MAX(0,B638-F638)-3000000,MAX(0,B638-F638)/2))</f>
        <v/>
      </c>
      <c r="H638" s="21">
        <f>ROUNDDOWN(G638,-3)</f>
        <v/>
      </c>
      <c r="I638" s="21">
        <f>IF(H638&lt;=0,0,ROUNDDOWN(ROUND((H638*LOOKUP(H638,{0,1950001,3300001,6950001,9000001,18000001,40000001},{0.05,0.1,0.2,0.23,0.33,0.4,0.45})-LOOKUP(H638,{0,1950001,3300001,6950001,9000001,18000001,40000001},{0,97500,427500,636000,1536000,2796000,4796000}))*1.021,3),0))</f>
        <v/>
      </c>
      <c r="J638" s="21">
        <f>ROUNDDOWN(ROUND(H638*0.06,2),-2)</f>
        <v/>
      </c>
      <c r="K638" s="21">
        <f>ROUNDDOWN(ROUND(H638*0.04,2),-2)</f>
        <v/>
      </c>
      <c r="L638" s="21">
        <f>I638+J638+K638</f>
        <v/>
      </c>
      <c r="M638" s="21">
        <f>B638-L638</f>
        <v/>
      </c>
      <c r="N638" s="21">
        <f>ROUNDDOWN(ROUND(B638*0.2042,2),0)</f>
        <v/>
      </c>
    </row>
    <row r="639">
      <c r="A639" t="inlineStr">
        <is>
          <t>照合 一般</t>
        </is>
      </c>
      <c r="B639" s="21" t="n">
        <v>1000000</v>
      </c>
      <c r="C639" s="22" t="n">
        <v>18</v>
      </c>
      <c r="D639" s="22" t="n">
        <v>1</v>
      </c>
      <c r="E639" s="22" t="n">
        <v>0</v>
      </c>
      <c r="F639" s="21">
        <f>(IF(C639&lt;=20,MAX(800000,400000*C639),8000000+700000*(C639-20))+IF(E639=1,1000000,0))</f>
        <v/>
      </c>
      <c r="G639" s="21">
        <f>IF(AND(D639=3,C639&lt;=5),MAX(0,B639-F639),IF(AND(D639=2,C639&lt;=5,MAX(0,B639-F639)&gt;3000000),1500000+MAX(0,B639-F639)-3000000,MAX(0,B639-F639)/2))</f>
        <v/>
      </c>
      <c r="H639" s="21">
        <f>ROUNDDOWN(G639,-3)</f>
        <v/>
      </c>
      <c r="I639" s="21">
        <f>IF(H639&lt;=0,0,ROUNDDOWN(ROUND((H639*LOOKUP(H639,{0,1950001,3300001,6950001,9000001,18000001,40000001},{0.05,0.1,0.2,0.23,0.33,0.4,0.45})-LOOKUP(H639,{0,1950001,3300001,6950001,9000001,18000001,40000001},{0,97500,427500,636000,1536000,2796000,4796000}))*1.021,3),0))</f>
        <v/>
      </c>
      <c r="J639" s="21">
        <f>ROUNDDOWN(ROUND(H639*0.06,2),-2)</f>
        <v/>
      </c>
      <c r="K639" s="21">
        <f>ROUNDDOWN(ROUND(H639*0.04,2),-2)</f>
        <v/>
      </c>
      <c r="L639" s="21">
        <f>I639+J639+K639</f>
        <v/>
      </c>
      <c r="M639" s="21">
        <f>B639-L639</f>
        <v/>
      </c>
      <c r="N639" s="21">
        <f>ROUNDDOWN(ROUND(B639*0.2042,2),0)</f>
        <v/>
      </c>
    </row>
    <row r="640">
      <c r="A640" t="inlineStr">
        <is>
          <t>照合 一般</t>
        </is>
      </c>
      <c r="B640" s="21" t="n">
        <v>1000000</v>
      </c>
      <c r="C640" s="22" t="n">
        <v>19</v>
      </c>
      <c r="D640" s="22" t="n">
        <v>1</v>
      </c>
      <c r="E640" s="22" t="n">
        <v>0</v>
      </c>
      <c r="F640" s="21">
        <f>(IF(C640&lt;=20,MAX(800000,400000*C640),8000000+700000*(C640-20))+IF(E640=1,1000000,0))</f>
        <v/>
      </c>
      <c r="G640" s="21">
        <f>IF(AND(D640=3,C640&lt;=5),MAX(0,B640-F640),IF(AND(D640=2,C640&lt;=5,MAX(0,B640-F640)&gt;3000000),1500000+MAX(0,B640-F640)-3000000,MAX(0,B640-F640)/2))</f>
        <v/>
      </c>
      <c r="H640" s="21">
        <f>ROUNDDOWN(G640,-3)</f>
        <v/>
      </c>
      <c r="I640" s="21">
        <f>IF(H640&lt;=0,0,ROUNDDOWN(ROUND((H640*LOOKUP(H640,{0,1950001,3300001,6950001,9000001,18000001,40000001},{0.05,0.1,0.2,0.23,0.33,0.4,0.45})-LOOKUP(H640,{0,1950001,3300001,6950001,9000001,18000001,40000001},{0,97500,427500,636000,1536000,2796000,4796000}))*1.021,3),0))</f>
        <v/>
      </c>
      <c r="J640" s="21">
        <f>ROUNDDOWN(ROUND(H640*0.06,2),-2)</f>
        <v/>
      </c>
      <c r="K640" s="21">
        <f>ROUNDDOWN(ROUND(H640*0.04,2),-2)</f>
        <v/>
      </c>
      <c r="L640" s="21">
        <f>I640+J640+K640</f>
        <v/>
      </c>
      <c r="M640" s="21">
        <f>B640-L640</f>
        <v/>
      </c>
      <c r="N640" s="21">
        <f>ROUNDDOWN(ROUND(B640*0.2042,2),0)</f>
        <v/>
      </c>
    </row>
    <row r="641">
      <c r="A641" t="inlineStr">
        <is>
          <t>照合 一般</t>
        </is>
      </c>
      <c r="B641" s="21" t="n">
        <v>1000000</v>
      </c>
      <c r="C641" s="22" t="n">
        <v>20</v>
      </c>
      <c r="D641" s="22" t="n">
        <v>1</v>
      </c>
      <c r="E641" s="22" t="n">
        <v>0</v>
      </c>
      <c r="F641" s="21">
        <f>(IF(C641&lt;=20,MAX(800000,400000*C641),8000000+700000*(C641-20))+IF(E641=1,1000000,0))</f>
        <v/>
      </c>
      <c r="G641" s="21">
        <f>IF(AND(D641=3,C641&lt;=5),MAX(0,B641-F641),IF(AND(D641=2,C641&lt;=5,MAX(0,B641-F641)&gt;3000000),1500000+MAX(0,B641-F641)-3000000,MAX(0,B641-F641)/2))</f>
        <v/>
      </c>
      <c r="H641" s="21">
        <f>ROUNDDOWN(G641,-3)</f>
        <v/>
      </c>
      <c r="I641" s="21">
        <f>IF(H641&lt;=0,0,ROUNDDOWN(ROUND((H641*LOOKUP(H641,{0,1950001,3300001,6950001,9000001,18000001,40000001},{0.05,0.1,0.2,0.23,0.33,0.4,0.45})-LOOKUP(H641,{0,1950001,3300001,6950001,9000001,18000001,40000001},{0,97500,427500,636000,1536000,2796000,4796000}))*1.021,3),0))</f>
        <v/>
      </c>
      <c r="J641" s="21">
        <f>ROUNDDOWN(ROUND(H641*0.06,2),-2)</f>
        <v/>
      </c>
      <c r="K641" s="21">
        <f>ROUNDDOWN(ROUND(H641*0.04,2),-2)</f>
        <v/>
      </c>
      <c r="L641" s="21">
        <f>I641+J641+K641</f>
        <v/>
      </c>
      <c r="M641" s="21">
        <f>B641-L641</f>
        <v/>
      </c>
      <c r="N641" s="21">
        <f>ROUNDDOWN(ROUND(B641*0.2042,2),0)</f>
        <v/>
      </c>
    </row>
    <row r="642">
      <c r="A642" t="inlineStr">
        <is>
          <t>照合 一般</t>
        </is>
      </c>
      <c r="B642" s="21" t="n">
        <v>1000000</v>
      </c>
      <c r="C642" s="22" t="n">
        <v>21</v>
      </c>
      <c r="D642" s="22" t="n">
        <v>1</v>
      </c>
      <c r="E642" s="22" t="n">
        <v>0</v>
      </c>
      <c r="F642" s="21">
        <f>(IF(C642&lt;=20,MAX(800000,400000*C642),8000000+700000*(C642-20))+IF(E642=1,1000000,0))</f>
        <v/>
      </c>
      <c r="G642" s="21">
        <f>IF(AND(D642=3,C642&lt;=5),MAX(0,B642-F642),IF(AND(D642=2,C642&lt;=5,MAX(0,B642-F642)&gt;3000000),1500000+MAX(0,B642-F642)-3000000,MAX(0,B642-F642)/2))</f>
        <v/>
      </c>
      <c r="H642" s="21">
        <f>ROUNDDOWN(G642,-3)</f>
        <v/>
      </c>
      <c r="I642" s="21">
        <f>IF(H642&lt;=0,0,ROUNDDOWN(ROUND((H642*LOOKUP(H642,{0,1950001,3300001,6950001,9000001,18000001,40000001},{0.05,0.1,0.2,0.23,0.33,0.4,0.45})-LOOKUP(H642,{0,1950001,3300001,6950001,9000001,18000001,40000001},{0,97500,427500,636000,1536000,2796000,4796000}))*1.021,3),0))</f>
        <v/>
      </c>
      <c r="J642" s="21">
        <f>ROUNDDOWN(ROUND(H642*0.06,2),-2)</f>
        <v/>
      </c>
      <c r="K642" s="21">
        <f>ROUNDDOWN(ROUND(H642*0.04,2),-2)</f>
        <v/>
      </c>
      <c r="L642" s="21">
        <f>I642+J642+K642</f>
        <v/>
      </c>
      <c r="M642" s="21">
        <f>B642-L642</f>
        <v/>
      </c>
      <c r="N642" s="21">
        <f>ROUNDDOWN(ROUND(B642*0.2042,2),0)</f>
        <v/>
      </c>
    </row>
    <row r="643">
      <c r="A643" t="inlineStr">
        <is>
          <t>照合 一般</t>
        </is>
      </c>
      <c r="B643" s="21" t="n">
        <v>1000000</v>
      </c>
      <c r="C643" s="22" t="n">
        <v>22</v>
      </c>
      <c r="D643" s="22" t="n">
        <v>1</v>
      </c>
      <c r="E643" s="22" t="n">
        <v>0</v>
      </c>
      <c r="F643" s="21">
        <f>(IF(C643&lt;=20,MAX(800000,400000*C643),8000000+700000*(C643-20))+IF(E643=1,1000000,0))</f>
        <v/>
      </c>
      <c r="G643" s="21">
        <f>IF(AND(D643=3,C643&lt;=5),MAX(0,B643-F643),IF(AND(D643=2,C643&lt;=5,MAX(0,B643-F643)&gt;3000000),1500000+MAX(0,B643-F643)-3000000,MAX(0,B643-F643)/2))</f>
        <v/>
      </c>
      <c r="H643" s="21">
        <f>ROUNDDOWN(G643,-3)</f>
        <v/>
      </c>
      <c r="I643" s="21">
        <f>IF(H643&lt;=0,0,ROUNDDOWN(ROUND((H643*LOOKUP(H643,{0,1950001,3300001,6950001,9000001,18000001,40000001},{0.05,0.1,0.2,0.23,0.33,0.4,0.45})-LOOKUP(H643,{0,1950001,3300001,6950001,9000001,18000001,40000001},{0,97500,427500,636000,1536000,2796000,4796000}))*1.021,3),0))</f>
        <v/>
      </c>
      <c r="J643" s="21">
        <f>ROUNDDOWN(ROUND(H643*0.06,2),-2)</f>
        <v/>
      </c>
      <c r="K643" s="21">
        <f>ROUNDDOWN(ROUND(H643*0.04,2),-2)</f>
        <v/>
      </c>
      <c r="L643" s="21">
        <f>I643+J643+K643</f>
        <v/>
      </c>
      <c r="M643" s="21">
        <f>B643-L643</f>
        <v/>
      </c>
      <c r="N643" s="21">
        <f>ROUNDDOWN(ROUND(B643*0.2042,2),0)</f>
        <v/>
      </c>
    </row>
    <row r="644">
      <c r="A644" t="inlineStr">
        <is>
          <t>照合 一般</t>
        </is>
      </c>
      <c r="B644" s="21" t="n">
        <v>1000000</v>
      </c>
      <c r="C644" s="22" t="n">
        <v>23</v>
      </c>
      <c r="D644" s="22" t="n">
        <v>1</v>
      </c>
      <c r="E644" s="22" t="n">
        <v>0</v>
      </c>
      <c r="F644" s="21">
        <f>(IF(C644&lt;=20,MAX(800000,400000*C644),8000000+700000*(C644-20))+IF(E644=1,1000000,0))</f>
        <v/>
      </c>
      <c r="G644" s="21">
        <f>IF(AND(D644=3,C644&lt;=5),MAX(0,B644-F644),IF(AND(D644=2,C644&lt;=5,MAX(0,B644-F644)&gt;3000000),1500000+MAX(0,B644-F644)-3000000,MAX(0,B644-F644)/2))</f>
        <v/>
      </c>
      <c r="H644" s="21">
        <f>ROUNDDOWN(G644,-3)</f>
        <v/>
      </c>
      <c r="I644" s="21">
        <f>IF(H644&lt;=0,0,ROUNDDOWN(ROUND((H644*LOOKUP(H644,{0,1950001,3300001,6950001,9000001,18000001,40000001},{0.05,0.1,0.2,0.23,0.33,0.4,0.45})-LOOKUP(H644,{0,1950001,3300001,6950001,9000001,18000001,40000001},{0,97500,427500,636000,1536000,2796000,4796000}))*1.021,3),0))</f>
        <v/>
      </c>
      <c r="J644" s="21">
        <f>ROUNDDOWN(ROUND(H644*0.06,2),-2)</f>
        <v/>
      </c>
      <c r="K644" s="21">
        <f>ROUNDDOWN(ROUND(H644*0.04,2),-2)</f>
        <v/>
      </c>
      <c r="L644" s="21">
        <f>I644+J644+K644</f>
        <v/>
      </c>
      <c r="M644" s="21">
        <f>B644-L644</f>
        <v/>
      </c>
      <c r="N644" s="21">
        <f>ROUNDDOWN(ROUND(B644*0.2042,2),0)</f>
        <v/>
      </c>
    </row>
    <row r="645">
      <c r="A645" t="inlineStr">
        <is>
          <t>照合 一般</t>
        </is>
      </c>
      <c r="B645" s="21" t="n">
        <v>1000000</v>
      </c>
      <c r="C645" s="22" t="n">
        <v>24</v>
      </c>
      <c r="D645" s="22" t="n">
        <v>1</v>
      </c>
      <c r="E645" s="22" t="n">
        <v>0</v>
      </c>
      <c r="F645" s="21">
        <f>(IF(C645&lt;=20,MAX(800000,400000*C645),8000000+700000*(C645-20))+IF(E645=1,1000000,0))</f>
        <v/>
      </c>
      <c r="G645" s="21">
        <f>IF(AND(D645=3,C645&lt;=5),MAX(0,B645-F645),IF(AND(D645=2,C645&lt;=5,MAX(0,B645-F645)&gt;3000000),1500000+MAX(0,B645-F645)-3000000,MAX(0,B645-F645)/2))</f>
        <v/>
      </c>
      <c r="H645" s="21">
        <f>ROUNDDOWN(G645,-3)</f>
        <v/>
      </c>
      <c r="I645" s="21">
        <f>IF(H645&lt;=0,0,ROUNDDOWN(ROUND((H645*LOOKUP(H645,{0,1950001,3300001,6950001,9000001,18000001,40000001},{0.05,0.1,0.2,0.23,0.33,0.4,0.45})-LOOKUP(H645,{0,1950001,3300001,6950001,9000001,18000001,40000001},{0,97500,427500,636000,1536000,2796000,4796000}))*1.021,3),0))</f>
        <v/>
      </c>
      <c r="J645" s="21">
        <f>ROUNDDOWN(ROUND(H645*0.06,2),-2)</f>
        <v/>
      </c>
      <c r="K645" s="21">
        <f>ROUNDDOWN(ROUND(H645*0.04,2),-2)</f>
        <v/>
      </c>
      <c r="L645" s="21">
        <f>I645+J645+K645</f>
        <v/>
      </c>
      <c r="M645" s="21">
        <f>B645-L645</f>
        <v/>
      </c>
      <c r="N645" s="21">
        <f>ROUNDDOWN(ROUND(B645*0.2042,2),0)</f>
        <v/>
      </c>
    </row>
    <row r="646">
      <c r="A646" t="inlineStr">
        <is>
          <t>照合 一般</t>
        </is>
      </c>
      <c r="B646" s="21" t="n">
        <v>1000000</v>
      </c>
      <c r="C646" s="22" t="n">
        <v>25</v>
      </c>
      <c r="D646" s="22" t="n">
        <v>1</v>
      </c>
      <c r="E646" s="22" t="n">
        <v>0</v>
      </c>
      <c r="F646" s="21">
        <f>(IF(C646&lt;=20,MAX(800000,400000*C646),8000000+700000*(C646-20))+IF(E646=1,1000000,0))</f>
        <v/>
      </c>
      <c r="G646" s="21">
        <f>IF(AND(D646=3,C646&lt;=5),MAX(0,B646-F646),IF(AND(D646=2,C646&lt;=5,MAX(0,B646-F646)&gt;3000000),1500000+MAX(0,B646-F646)-3000000,MAX(0,B646-F646)/2))</f>
        <v/>
      </c>
      <c r="H646" s="21">
        <f>ROUNDDOWN(G646,-3)</f>
        <v/>
      </c>
      <c r="I646" s="21">
        <f>IF(H646&lt;=0,0,ROUNDDOWN(ROUND((H646*LOOKUP(H646,{0,1950001,3300001,6950001,9000001,18000001,40000001},{0.05,0.1,0.2,0.23,0.33,0.4,0.45})-LOOKUP(H646,{0,1950001,3300001,6950001,9000001,18000001,40000001},{0,97500,427500,636000,1536000,2796000,4796000}))*1.021,3),0))</f>
        <v/>
      </c>
      <c r="J646" s="21">
        <f>ROUNDDOWN(ROUND(H646*0.06,2),-2)</f>
        <v/>
      </c>
      <c r="K646" s="21">
        <f>ROUNDDOWN(ROUND(H646*0.04,2),-2)</f>
        <v/>
      </c>
      <c r="L646" s="21">
        <f>I646+J646+K646</f>
        <v/>
      </c>
      <c r="M646" s="21">
        <f>B646-L646</f>
        <v/>
      </c>
      <c r="N646" s="21">
        <f>ROUNDDOWN(ROUND(B646*0.2042,2),0)</f>
        <v/>
      </c>
    </row>
    <row r="647">
      <c r="A647" t="inlineStr">
        <is>
          <t>照合 一般</t>
        </is>
      </c>
      <c r="B647" s="21" t="n">
        <v>1000000</v>
      </c>
      <c r="C647" s="22" t="n">
        <v>26</v>
      </c>
      <c r="D647" s="22" t="n">
        <v>1</v>
      </c>
      <c r="E647" s="22" t="n">
        <v>0</v>
      </c>
      <c r="F647" s="21">
        <f>(IF(C647&lt;=20,MAX(800000,400000*C647),8000000+700000*(C647-20))+IF(E647=1,1000000,0))</f>
        <v/>
      </c>
      <c r="G647" s="21">
        <f>IF(AND(D647=3,C647&lt;=5),MAX(0,B647-F647),IF(AND(D647=2,C647&lt;=5,MAX(0,B647-F647)&gt;3000000),1500000+MAX(0,B647-F647)-3000000,MAX(0,B647-F647)/2))</f>
        <v/>
      </c>
      <c r="H647" s="21">
        <f>ROUNDDOWN(G647,-3)</f>
        <v/>
      </c>
      <c r="I647" s="21">
        <f>IF(H647&lt;=0,0,ROUNDDOWN(ROUND((H647*LOOKUP(H647,{0,1950001,3300001,6950001,9000001,18000001,40000001},{0.05,0.1,0.2,0.23,0.33,0.4,0.45})-LOOKUP(H647,{0,1950001,3300001,6950001,9000001,18000001,40000001},{0,97500,427500,636000,1536000,2796000,4796000}))*1.021,3),0))</f>
        <v/>
      </c>
      <c r="J647" s="21">
        <f>ROUNDDOWN(ROUND(H647*0.06,2),-2)</f>
        <v/>
      </c>
      <c r="K647" s="21">
        <f>ROUNDDOWN(ROUND(H647*0.04,2),-2)</f>
        <v/>
      </c>
      <c r="L647" s="21">
        <f>I647+J647+K647</f>
        <v/>
      </c>
      <c r="M647" s="21">
        <f>B647-L647</f>
        <v/>
      </c>
      <c r="N647" s="21">
        <f>ROUNDDOWN(ROUND(B647*0.2042,2),0)</f>
        <v/>
      </c>
    </row>
    <row r="648">
      <c r="A648" t="inlineStr">
        <is>
          <t>照合 一般</t>
        </is>
      </c>
      <c r="B648" s="21" t="n">
        <v>1000000</v>
      </c>
      <c r="C648" s="22" t="n">
        <v>27</v>
      </c>
      <c r="D648" s="22" t="n">
        <v>1</v>
      </c>
      <c r="E648" s="22" t="n">
        <v>0</v>
      </c>
      <c r="F648" s="21">
        <f>(IF(C648&lt;=20,MAX(800000,400000*C648),8000000+700000*(C648-20))+IF(E648=1,1000000,0))</f>
        <v/>
      </c>
      <c r="G648" s="21">
        <f>IF(AND(D648=3,C648&lt;=5),MAX(0,B648-F648),IF(AND(D648=2,C648&lt;=5,MAX(0,B648-F648)&gt;3000000),1500000+MAX(0,B648-F648)-3000000,MAX(0,B648-F648)/2))</f>
        <v/>
      </c>
      <c r="H648" s="21">
        <f>ROUNDDOWN(G648,-3)</f>
        <v/>
      </c>
      <c r="I648" s="21">
        <f>IF(H648&lt;=0,0,ROUNDDOWN(ROUND((H648*LOOKUP(H648,{0,1950001,3300001,6950001,9000001,18000001,40000001},{0.05,0.1,0.2,0.23,0.33,0.4,0.45})-LOOKUP(H648,{0,1950001,3300001,6950001,9000001,18000001,40000001},{0,97500,427500,636000,1536000,2796000,4796000}))*1.021,3),0))</f>
        <v/>
      </c>
      <c r="J648" s="21">
        <f>ROUNDDOWN(ROUND(H648*0.06,2),-2)</f>
        <v/>
      </c>
      <c r="K648" s="21">
        <f>ROUNDDOWN(ROUND(H648*0.04,2),-2)</f>
        <v/>
      </c>
      <c r="L648" s="21">
        <f>I648+J648+K648</f>
        <v/>
      </c>
      <c r="M648" s="21">
        <f>B648-L648</f>
        <v/>
      </c>
      <c r="N648" s="21">
        <f>ROUNDDOWN(ROUND(B648*0.2042,2),0)</f>
        <v/>
      </c>
    </row>
    <row r="649">
      <c r="A649" t="inlineStr">
        <is>
          <t>照合 一般</t>
        </is>
      </c>
      <c r="B649" s="21" t="n">
        <v>1000000</v>
      </c>
      <c r="C649" s="22" t="n">
        <v>28</v>
      </c>
      <c r="D649" s="22" t="n">
        <v>1</v>
      </c>
      <c r="E649" s="22" t="n">
        <v>0</v>
      </c>
      <c r="F649" s="21">
        <f>(IF(C649&lt;=20,MAX(800000,400000*C649),8000000+700000*(C649-20))+IF(E649=1,1000000,0))</f>
        <v/>
      </c>
      <c r="G649" s="21">
        <f>IF(AND(D649=3,C649&lt;=5),MAX(0,B649-F649),IF(AND(D649=2,C649&lt;=5,MAX(0,B649-F649)&gt;3000000),1500000+MAX(0,B649-F649)-3000000,MAX(0,B649-F649)/2))</f>
        <v/>
      </c>
      <c r="H649" s="21">
        <f>ROUNDDOWN(G649,-3)</f>
        <v/>
      </c>
      <c r="I649" s="21">
        <f>IF(H649&lt;=0,0,ROUNDDOWN(ROUND((H649*LOOKUP(H649,{0,1950001,3300001,6950001,9000001,18000001,40000001},{0.05,0.1,0.2,0.23,0.33,0.4,0.45})-LOOKUP(H649,{0,1950001,3300001,6950001,9000001,18000001,40000001},{0,97500,427500,636000,1536000,2796000,4796000}))*1.021,3),0))</f>
        <v/>
      </c>
      <c r="J649" s="21">
        <f>ROUNDDOWN(ROUND(H649*0.06,2),-2)</f>
        <v/>
      </c>
      <c r="K649" s="21">
        <f>ROUNDDOWN(ROUND(H649*0.04,2),-2)</f>
        <v/>
      </c>
      <c r="L649" s="21">
        <f>I649+J649+K649</f>
        <v/>
      </c>
      <c r="M649" s="21">
        <f>B649-L649</f>
        <v/>
      </c>
      <c r="N649" s="21">
        <f>ROUNDDOWN(ROUND(B649*0.2042,2),0)</f>
        <v/>
      </c>
    </row>
    <row r="650">
      <c r="A650" t="inlineStr">
        <is>
          <t>照合 一般</t>
        </is>
      </c>
      <c r="B650" s="21" t="n">
        <v>1000000</v>
      </c>
      <c r="C650" s="22" t="n">
        <v>29</v>
      </c>
      <c r="D650" s="22" t="n">
        <v>1</v>
      </c>
      <c r="E650" s="22" t="n">
        <v>0</v>
      </c>
      <c r="F650" s="21">
        <f>(IF(C650&lt;=20,MAX(800000,400000*C650),8000000+700000*(C650-20))+IF(E650=1,1000000,0))</f>
        <v/>
      </c>
      <c r="G650" s="21">
        <f>IF(AND(D650=3,C650&lt;=5),MAX(0,B650-F650),IF(AND(D650=2,C650&lt;=5,MAX(0,B650-F650)&gt;3000000),1500000+MAX(0,B650-F650)-3000000,MAX(0,B650-F650)/2))</f>
        <v/>
      </c>
      <c r="H650" s="21">
        <f>ROUNDDOWN(G650,-3)</f>
        <v/>
      </c>
      <c r="I650" s="21">
        <f>IF(H650&lt;=0,0,ROUNDDOWN(ROUND((H650*LOOKUP(H650,{0,1950001,3300001,6950001,9000001,18000001,40000001},{0.05,0.1,0.2,0.23,0.33,0.4,0.45})-LOOKUP(H650,{0,1950001,3300001,6950001,9000001,18000001,40000001},{0,97500,427500,636000,1536000,2796000,4796000}))*1.021,3),0))</f>
        <v/>
      </c>
      <c r="J650" s="21">
        <f>ROUNDDOWN(ROUND(H650*0.06,2),-2)</f>
        <v/>
      </c>
      <c r="K650" s="21">
        <f>ROUNDDOWN(ROUND(H650*0.04,2),-2)</f>
        <v/>
      </c>
      <c r="L650" s="21">
        <f>I650+J650+K650</f>
        <v/>
      </c>
      <c r="M650" s="21">
        <f>B650-L650</f>
        <v/>
      </c>
      <c r="N650" s="21">
        <f>ROUNDDOWN(ROUND(B650*0.2042,2),0)</f>
        <v/>
      </c>
    </row>
    <row r="651">
      <c r="A651" t="inlineStr">
        <is>
          <t>照合 一般</t>
        </is>
      </c>
      <c r="B651" s="21" t="n">
        <v>1000000</v>
      </c>
      <c r="C651" s="22" t="n">
        <v>30</v>
      </c>
      <c r="D651" s="22" t="n">
        <v>1</v>
      </c>
      <c r="E651" s="22" t="n">
        <v>0</v>
      </c>
      <c r="F651" s="21">
        <f>(IF(C651&lt;=20,MAX(800000,400000*C651),8000000+700000*(C651-20))+IF(E651=1,1000000,0))</f>
        <v/>
      </c>
      <c r="G651" s="21">
        <f>IF(AND(D651=3,C651&lt;=5),MAX(0,B651-F651),IF(AND(D651=2,C651&lt;=5,MAX(0,B651-F651)&gt;3000000),1500000+MAX(0,B651-F651)-3000000,MAX(0,B651-F651)/2))</f>
        <v/>
      </c>
      <c r="H651" s="21">
        <f>ROUNDDOWN(G651,-3)</f>
        <v/>
      </c>
      <c r="I651" s="21">
        <f>IF(H651&lt;=0,0,ROUNDDOWN(ROUND((H651*LOOKUP(H651,{0,1950001,3300001,6950001,9000001,18000001,40000001},{0.05,0.1,0.2,0.23,0.33,0.4,0.45})-LOOKUP(H651,{0,1950001,3300001,6950001,9000001,18000001,40000001},{0,97500,427500,636000,1536000,2796000,4796000}))*1.021,3),0))</f>
        <v/>
      </c>
      <c r="J651" s="21">
        <f>ROUNDDOWN(ROUND(H651*0.06,2),-2)</f>
        <v/>
      </c>
      <c r="K651" s="21">
        <f>ROUNDDOWN(ROUND(H651*0.04,2),-2)</f>
        <v/>
      </c>
      <c r="L651" s="21">
        <f>I651+J651+K651</f>
        <v/>
      </c>
      <c r="M651" s="21">
        <f>B651-L651</f>
        <v/>
      </c>
      <c r="N651" s="21">
        <f>ROUNDDOWN(ROUND(B651*0.2042,2),0)</f>
        <v/>
      </c>
    </row>
    <row r="652">
      <c r="A652" t="inlineStr">
        <is>
          <t>照合 一般</t>
        </is>
      </c>
      <c r="B652" s="21" t="n">
        <v>1000000</v>
      </c>
      <c r="C652" s="22" t="n">
        <v>31</v>
      </c>
      <c r="D652" s="22" t="n">
        <v>1</v>
      </c>
      <c r="E652" s="22" t="n">
        <v>0</v>
      </c>
      <c r="F652" s="21">
        <f>(IF(C652&lt;=20,MAX(800000,400000*C652),8000000+700000*(C652-20))+IF(E652=1,1000000,0))</f>
        <v/>
      </c>
      <c r="G652" s="21">
        <f>IF(AND(D652=3,C652&lt;=5),MAX(0,B652-F652),IF(AND(D652=2,C652&lt;=5,MAX(0,B652-F652)&gt;3000000),1500000+MAX(0,B652-F652)-3000000,MAX(0,B652-F652)/2))</f>
        <v/>
      </c>
      <c r="H652" s="21">
        <f>ROUNDDOWN(G652,-3)</f>
        <v/>
      </c>
      <c r="I652" s="21">
        <f>IF(H652&lt;=0,0,ROUNDDOWN(ROUND((H652*LOOKUP(H652,{0,1950001,3300001,6950001,9000001,18000001,40000001},{0.05,0.1,0.2,0.23,0.33,0.4,0.45})-LOOKUP(H652,{0,1950001,3300001,6950001,9000001,18000001,40000001},{0,97500,427500,636000,1536000,2796000,4796000}))*1.021,3),0))</f>
        <v/>
      </c>
      <c r="J652" s="21">
        <f>ROUNDDOWN(ROUND(H652*0.06,2),-2)</f>
        <v/>
      </c>
      <c r="K652" s="21">
        <f>ROUNDDOWN(ROUND(H652*0.04,2),-2)</f>
        <v/>
      </c>
      <c r="L652" s="21">
        <f>I652+J652+K652</f>
        <v/>
      </c>
      <c r="M652" s="21">
        <f>B652-L652</f>
        <v/>
      </c>
      <c r="N652" s="21">
        <f>ROUNDDOWN(ROUND(B652*0.2042,2),0)</f>
        <v/>
      </c>
    </row>
    <row r="653">
      <c r="A653" t="inlineStr">
        <is>
          <t>照合 一般</t>
        </is>
      </c>
      <c r="B653" s="21" t="n">
        <v>1000000</v>
      </c>
      <c r="C653" s="22" t="n">
        <v>32</v>
      </c>
      <c r="D653" s="22" t="n">
        <v>1</v>
      </c>
      <c r="E653" s="22" t="n">
        <v>0</v>
      </c>
      <c r="F653" s="21">
        <f>(IF(C653&lt;=20,MAX(800000,400000*C653),8000000+700000*(C653-20))+IF(E653=1,1000000,0))</f>
        <v/>
      </c>
      <c r="G653" s="21">
        <f>IF(AND(D653=3,C653&lt;=5),MAX(0,B653-F653),IF(AND(D653=2,C653&lt;=5,MAX(0,B653-F653)&gt;3000000),1500000+MAX(0,B653-F653)-3000000,MAX(0,B653-F653)/2))</f>
        <v/>
      </c>
      <c r="H653" s="21">
        <f>ROUNDDOWN(G653,-3)</f>
        <v/>
      </c>
      <c r="I653" s="21">
        <f>IF(H653&lt;=0,0,ROUNDDOWN(ROUND((H653*LOOKUP(H653,{0,1950001,3300001,6950001,9000001,18000001,40000001},{0.05,0.1,0.2,0.23,0.33,0.4,0.45})-LOOKUP(H653,{0,1950001,3300001,6950001,9000001,18000001,40000001},{0,97500,427500,636000,1536000,2796000,4796000}))*1.021,3),0))</f>
        <v/>
      </c>
      <c r="J653" s="21">
        <f>ROUNDDOWN(ROUND(H653*0.06,2),-2)</f>
        <v/>
      </c>
      <c r="K653" s="21">
        <f>ROUNDDOWN(ROUND(H653*0.04,2),-2)</f>
        <v/>
      </c>
      <c r="L653" s="21">
        <f>I653+J653+K653</f>
        <v/>
      </c>
      <c r="M653" s="21">
        <f>B653-L653</f>
        <v/>
      </c>
      <c r="N653" s="21">
        <f>ROUNDDOWN(ROUND(B653*0.2042,2),0)</f>
        <v/>
      </c>
    </row>
    <row r="654">
      <c r="A654" t="inlineStr">
        <is>
          <t>照合 一般</t>
        </is>
      </c>
      <c r="B654" s="21" t="n">
        <v>1000000</v>
      </c>
      <c r="C654" s="22" t="n">
        <v>33</v>
      </c>
      <c r="D654" s="22" t="n">
        <v>1</v>
      </c>
      <c r="E654" s="22" t="n">
        <v>0</v>
      </c>
      <c r="F654" s="21">
        <f>(IF(C654&lt;=20,MAX(800000,400000*C654),8000000+700000*(C654-20))+IF(E654=1,1000000,0))</f>
        <v/>
      </c>
      <c r="G654" s="21">
        <f>IF(AND(D654=3,C654&lt;=5),MAX(0,B654-F654),IF(AND(D654=2,C654&lt;=5,MAX(0,B654-F654)&gt;3000000),1500000+MAX(0,B654-F654)-3000000,MAX(0,B654-F654)/2))</f>
        <v/>
      </c>
      <c r="H654" s="21">
        <f>ROUNDDOWN(G654,-3)</f>
        <v/>
      </c>
      <c r="I654" s="21">
        <f>IF(H654&lt;=0,0,ROUNDDOWN(ROUND((H654*LOOKUP(H654,{0,1950001,3300001,6950001,9000001,18000001,40000001},{0.05,0.1,0.2,0.23,0.33,0.4,0.45})-LOOKUP(H654,{0,1950001,3300001,6950001,9000001,18000001,40000001},{0,97500,427500,636000,1536000,2796000,4796000}))*1.021,3),0))</f>
        <v/>
      </c>
      <c r="J654" s="21">
        <f>ROUNDDOWN(ROUND(H654*0.06,2),-2)</f>
        <v/>
      </c>
      <c r="K654" s="21">
        <f>ROUNDDOWN(ROUND(H654*0.04,2),-2)</f>
        <v/>
      </c>
      <c r="L654" s="21">
        <f>I654+J654+K654</f>
        <v/>
      </c>
      <c r="M654" s="21">
        <f>B654-L654</f>
        <v/>
      </c>
      <c r="N654" s="21">
        <f>ROUNDDOWN(ROUND(B654*0.2042,2),0)</f>
        <v/>
      </c>
    </row>
    <row r="655">
      <c r="A655" t="inlineStr">
        <is>
          <t>照合 一般</t>
        </is>
      </c>
      <c r="B655" s="21" t="n">
        <v>1000000</v>
      </c>
      <c r="C655" s="22" t="n">
        <v>34</v>
      </c>
      <c r="D655" s="22" t="n">
        <v>1</v>
      </c>
      <c r="E655" s="22" t="n">
        <v>0</v>
      </c>
      <c r="F655" s="21">
        <f>(IF(C655&lt;=20,MAX(800000,400000*C655),8000000+700000*(C655-20))+IF(E655=1,1000000,0))</f>
        <v/>
      </c>
      <c r="G655" s="21">
        <f>IF(AND(D655=3,C655&lt;=5),MAX(0,B655-F655),IF(AND(D655=2,C655&lt;=5,MAX(0,B655-F655)&gt;3000000),1500000+MAX(0,B655-F655)-3000000,MAX(0,B655-F655)/2))</f>
        <v/>
      </c>
      <c r="H655" s="21">
        <f>ROUNDDOWN(G655,-3)</f>
        <v/>
      </c>
      <c r="I655" s="21">
        <f>IF(H655&lt;=0,0,ROUNDDOWN(ROUND((H655*LOOKUP(H655,{0,1950001,3300001,6950001,9000001,18000001,40000001},{0.05,0.1,0.2,0.23,0.33,0.4,0.45})-LOOKUP(H655,{0,1950001,3300001,6950001,9000001,18000001,40000001},{0,97500,427500,636000,1536000,2796000,4796000}))*1.021,3),0))</f>
        <v/>
      </c>
      <c r="J655" s="21">
        <f>ROUNDDOWN(ROUND(H655*0.06,2),-2)</f>
        <v/>
      </c>
      <c r="K655" s="21">
        <f>ROUNDDOWN(ROUND(H655*0.04,2),-2)</f>
        <v/>
      </c>
      <c r="L655" s="21">
        <f>I655+J655+K655</f>
        <v/>
      </c>
      <c r="M655" s="21">
        <f>B655-L655</f>
        <v/>
      </c>
      <c r="N655" s="21">
        <f>ROUNDDOWN(ROUND(B655*0.2042,2),0)</f>
        <v/>
      </c>
    </row>
    <row r="656">
      <c r="A656" t="inlineStr">
        <is>
          <t>照合 一般</t>
        </is>
      </c>
      <c r="B656" s="21" t="n">
        <v>1000000</v>
      </c>
      <c r="C656" s="22" t="n">
        <v>35</v>
      </c>
      <c r="D656" s="22" t="n">
        <v>1</v>
      </c>
      <c r="E656" s="22" t="n">
        <v>0</v>
      </c>
      <c r="F656" s="21">
        <f>(IF(C656&lt;=20,MAX(800000,400000*C656),8000000+700000*(C656-20))+IF(E656=1,1000000,0))</f>
        <v/>
      </c>
      <c r="G656" s="21">
        <f>IF(AND(D656=3,C656&lt;=5),MAX(0,B656-F656),IF(AND(D656=2,C656&lt;=5,MAX(0,B656-F656)&gt;3000000),1500000+MAX(0,B656-F656)-3000000,MAX(0,B656-F656)/2))</f>
        <v/>
      </c>
      <c r="H656" s="21">
        <f>ROUNDDOWN(G656,-3)</f>
        <v/>
      </c>
      <c r="I656" s="21">
        <f>IF(H656&lt;=0,0,ROUNDDOWN(ROUND((H656*LOOKUP(H656,{0,1950001,3300001,6950001,9000001,18000001,40000001},{0.05,0.1,0.2,0.23,0.33,0.4,0.45})-LOOKUP(H656,{0,1950001,3300001,6950001,9000001,18000001,40000001},{0,97500,427500,636000,1536000,2796000,4796000}))*1.021,3),0))</f>
        <v/>
      </c>
      <c r="J656" s="21">
        <f>ROUNDDOWN(ROUND(H656*0.06,2),-2)</f>
        <v/>
      </c>
      <c r="K656" s="21">
        <f>ROUNDDOWN(ROUND(H656*0.04,2),-2)</f>
        <v/>
      </c>
      <c r="L656" s="21">
        <f>I656+J656+K656</f>
        <v/>
      </c>
      <c r="M656" s="21">
        <f>B656-L656</f>
        <v/>
      </c>
      <c r="N656" s="21">
        <f>ROUNDDOWN(ROUND(B656*0.2042,2),0)</f>
        <v/>
      </c>
    </row>
    <row r="657">
      <c r="A657" t="inlineStr">
        <is>
          <t>照合 一般</t>
        </is>
      </c>
      <c r="B657" s="21" t="n">
        <v>1000000</v>
      </c>
      <c r="C657" s="22" t="n">
        <v>36</v>
      </c>
      <c r="D657" s="22" t="n">
        <v>1</v>
      </c>
      <c r="E657" s="22" t="n">
        <v>0</v>
      </c>
      <c r="F657" s="21">
        <f>(IF(C657&lt;=20,MAX(800000,400000*C657),8000000+700000*(C657-20))+IF(E657=1,1000000,0))</f>
        <v/>
      </c>
      <c r="G657" s="21">
        <f>IF(AND(D657=3,C657&lt;=5),MAX(0,B657-F657),IF(AND(D657=2,C657&lt;=5,MAX(0,B657-F657)&gt;3000000),1500000+MAX(0,B657-F657)-3000000,MAX(0,B657-F657)/2))</f>
        <v/>
      </c>
      <c r="H657" s="21">
        <f>ROUNDDOWN(G657,-3)</f>
        <v/>
      </c>
      <c r="I657" s="21">
        <f>IF(H657&lt;=0,0,ROUNDDOWN(ROUND((H657*LOOKUP(H657,{0,1950001,3300001,6950001,9000001,18000001,40000001},{0.05,0.1,0.2,0.23,0.33,0.4,0.45})-LOOKUP(H657,{0,1950001,3300001,6950001,9000001,18000001,40000001},{0,97500,427500,636000,1536000,2796000,4796000}))*1.021,3),0))</f>
        <v/>
      </c>
      <c r="J657" s="21">
        <f>ROUNDDOWN(ROUND(H657*0.06,2),-2)</f>
        <v/>
      </c>
      <c r="K657" s="21">
        <f>ROUNDDOWN(ROUND(H657*0.04,2),-2)</f>
        <v/>
      </c>
      <c r="L657" s="21">
        <f>I657+J657+K657</f>
        <v/>
      </c>
      <c r="M657" s="21">
        <f>B657-L657</f>
        <v/>
      </c>
      <c r="N657" s="21">
        <f>ROUNDDOWN(ROUND(B657*0.2042,2),0)</f>
        <v/>
      </c>
    </row>
    <row r="658">
      <c r="A658" t="inlineStr">
        <is>
          <t>照合 一般</t>
        </is>
      </c>
      <c r="B658" s="21" t="n">
        <v>1000000</v>
      </c>
      <c r="C658" s="22" t="n">
        <v>37</v>
      </c>
      <c r="D658" s="22" t="n">
        <v>1</v>
      </c>
      <c r="E658" s="22" t="n">
        <v>0</v>
      </c>
      <c r="F658" s="21">
        <f>(IF(C658&lt;=20,MAX(800000,400000*C658),8000000+700000*(C658-20))+IF(E658=1,1000000,0))</f>
        <v/>
      </c>
      <c r="G658" s="21">
        <f>IF(AND(D658=3,C658&lt;=5),MAX(0,B658-F658),IF(AND(D658=2,C658&lt;=5,MAX(0,B658-F658)&gt;3000000),1500000+MAX(0,B658-F658)-3000000,MAX(0,B658-F658)/2))</f>
        <v/>
      </c>
      <c r="H658" s="21">
        <f>ROUNDDOWN(G658,-3)</f>
        <v/>
      </c>
      <c r="I658" s="21">
        <f>IF(H658&lt;=0,0,ROUNDDOWN(ROUND((H658*LOOKUP(H658,{0,1950001,3300001,6950001,9000001,18000001,40000001},{0.05,0.1,0.2,0.23,0.33,0.4,0.45})-LOOKUP(H658,{0,1950001,3300001,6950001,9000001,18000001,40000001},{0,97500,427500,636000,1536000,2796000,4796000}))*1.021,3),0))</f>
        <v/>
      </c>
      <c r="J658" s="21">
        <f>ROUNDDOWN(ROUND(H658*0.06,2),-2)</f>
        <v/>
      </c>
      <c r="K658" s="21">
        <f>ROUNDDOWN(ROUND(H658*0.04,2),-2)</f>
        <v/>
      </c>
      <c r="L658" s="21">
        <f>I658+J658+K658</f>
        <v/>
      </c>
      <c r="M658" s="21">
        <f>B658-L658</f>
        <v/>
      </c>
      <c r="N658" s="21">
        <f>ROUNDDOWN(ROUND(B658*0.2042,2),0)</f>
        <v/>
      </c>
    </row>
    <row r="659">
      <c r="A659" t="inlineStr">
        <is>
          <t>照合 一般</t>
        </is>
      </c>
      <c r="B659" s="21" t="n">
        <v>1000000</v>
      </c>
      <c r="C659" s="22" t="n">
        <v>38</v>
      </c>
      <c r="D659" s="22" t="n">
        <v>1</v>
      </c>
      <c r="E659" s="22" t="n">
        <v>0</v>
      </c>
      <c r="F659" s="21">
        <f>(IF(C659&lt;=20,MAX(800000,400000*C659),8000000+700000*(C659-20))+IF(E659=1,1000000,0))</f>
        <v/>
      </c>
      <c r="G659" s="21">
        <f>IF(AND(D659=3,C659&lt;=5),MAX(0,B659-F659),IF(AND(D659=2,C659&lt;=5,MAX(0,B659-F659)&gt;3000000),1500000+MAX(0,B659-F659)-3000000,MAX(0,B659-F659)/2))</f>
        <v/>
      </c>
      <c r="H659" s="21">
        <f>ROUNDDOWN(G659,-3)</f>
        <v/>
      </c>
      <c r="I659" s="21">
        <f>IF(H659&lt;=0,0,ROUNDDOWN(ROUND((H659*LOOKUP(H659,{0,1950001,3300001,6950001,9000001,18000001,40000001},{0.05,0.1,0.2,0.23,0.33,0.4,0.45})-LOOKUP(H659,{0,1950001,3300001,6950001,9000001,18000001,40000001},{0,97500,427500,636000,1536000,2796000,4796000}))*1.021,3),0))</f>
        <v/>
      </c>
      <c r="J659" s="21">
        <f>ROUNDDOWN(ROUND(H659*0.06,2),-2)</f>
        <v/>
      </c>
      <c r="K659" s="21">
        <f>ROUNDDOWN(ROUND(H659*0.04,2),-2)</f>
        <v/>
      </c>
      <c r="L659" s="21">
        <f>I659+J659+K659</f>
        <v/>
      </c>
      <c r="M659" s="21">
        <f>B659-L659</f>
        <v/>
      </c>
      <c r="N659" s="21">
        <f>ROUNDDOWN(ROUND(B659*0.2042,2),0)</f>
        <v/>
      </c>
    </row>
    <row r="660">
      <c r="A660" t="inlineStr">
        <is>
          <t>照合 一般</t>
        </is>
      </c>
      <c r="B660" s="21" t="n">
        <v>1000000</v>
      </c>
      <c r="C660" s="22" t="n">
        <v>39</v>
      </c>
      <c r="D660" s="22" t="n">
        <v>1</v>
      </c>
      <c r="E660" s="22" t="n">
        <v>0</v>
      </c>
      <c r="F660" s="21">
        <f>(IF(C660&lt;=20,MAX(800000,400000*C660),8000000+700000*(C660-20))+IF(E660=1,1000000,0))</f>
        <v/>
      </c>
      <c r="G660" s="21">
        <f>IF(AND(D660=3,C660&lt;=5),MAX(0,B660-F660),IF(AND(D660=2,C660&lt;=5,MAX(0,B660-F660)&gt;3000000),1500000+MAX(0,B660-F660)-3000000,MAX(0,B660-F660)/2))</f>
        <v/>
      </c>
      <c r="H660" s="21">
        <f>ROUNDDOWN(G660,-3)</f>
        <v/>
      </c>
      <c r="I660" s="21">
        <f>IF(H660&lt;=0,0,ROUNDDOWN(ROUND((H660*LOOKUP(H660,{0,1950001,3300001,6950001,9000001,18000001,40000001},{0.05,0.1,0.2,0.23,0.33,0.4,0.45})-LOOKUP(H660,{0,1950001,3300001,6950001,9000001,18000001,40000001},{0,97500,427500,636000,1536000,2796000,4796000}))*1.021,3),0))</f>
        <v/>
      </c>
      <c r="J660" s="21">
        <f>ROUNDDOWN(ROUND(H660*0.06,2),-2)</f>
        <v/>
      </c>
      <c r="K660" s="21">
        <f>ROUNDDOWN(ROUND(H660*0.04,2),-2)</f>
        <v/>
      </c>
      <c r="L660" s="21">
        <f>I660+J660+K660</f>
        <v/>
      </c>
      <c r="M660" s="21">
        <f>B660-L660</f>
        <v/>
      </c>
      <c r="N660" s="21">
        <f>ROUNDDOWN(ROUND(B660*0.2042,2),0)</f>
        <v/>
      </c>
    </row>
    <row r="661">
      <c r="A661" t="inlineStr">
        <is>
          <t>照合 一般</t>
        </is>
      </c>
      <c r="B661" s="21" t="n">
        <v>1000000</v>
      </c>
      <c r="C661" s="22" t="n">
        <v>40</v>
      </c>
      <c r="D661" s="22" t="n">
        <v>1</v>
      </c>
      <c r="E661" s="22" t="n">
        <v>0</v>
      </c>
      <c r="F661" s="21">
        <f>(IF(C661&lt;=20,MAX(800000,400000*C661),8000000+700000*(C661-20))+IF(E661=1,1000000,0))</f>
        <v/>
      </c>
      <c r="G661" s="21">
        <f>IF(AND(D661=3,C661&lt;=5),MAX(0,B661-F661),IF(AND(D661=2,C661&lt;=5,MAX(0,B661-F661)&gt;3000000),1500000+MAX(0,B661-F661)-3000000,MAX(0,B661-F661)/2))</f>
        <v/>
      </c>
      <c r="H661" s="21">
        <f>ROUNDDOWN(G661,-3)</f>
        <v/>
      </c>
      <c r="I661" s="21">
        <f>IF(H661&lt;=0,0,ROUNDDOWN(ROUND((H661*LOOKUP(H661,{0,1950001,3300001,6950001,9000001,18000001,40000001},{0.05,0.1,0.2,0.23,0.33,0.4,0.45})-LOOKUP(H661,{0,1950001,3300001,6950001,9000001,18000001,40000001},{0,97500,427500,636000,1536000,2796000,4796000}))*1.021,3),0))</f>
        <v/>
      </c>
      <c r="J661" s="21">
        <f>ROUNDDOWN(ROUND(H661*0.06,2),-2)</f>
        <v/>
      </c>
      <c r="K661" s="21">
        <f>ROUNDDOWN(ROUND(H661*0.04,2),-2)</f>
        <v/>
      </c>
      <c r="L661" s="21">
        <f>I661+J661+K661</f>
        <v/>
      </c>
      <c r="M661" s="21">
        <f>B661-L661</f>
        <v/>
      </c>
      <c r="N661" s="21">
        <f>ROUNDDOWN(ROUND(B661*0.2042,2),0)</f>
        <v/>
      </c>
    </row>
    <row r="662">
      <c r="A662" t="inlineStr">
        <is>
          <t>照合 一般</t>
        </is>
      </c>
      <c r="B662" s="21" t="n">
        <v>1000000</v>
      </c>
      <c r="C662" s="22" t="n">
        <v>41</v>
      </c>
      <c r="D662" s="22" t="n">
        <v>1</v>
      </c>
      <c r="E662" s="22" t="n">
        <v>0</v>
      </c>
      <c r="F662" s="21">
        <f>(IF(C662&lt;=20,MAX(800000,400000*C662),8000000+700000*(C662-20))+IF(E662=1,1000000,0))</f>
        <v/>
      </c>
      <c r="G662" s="21">
        <f>IF(AND(D662=3,C662&lt;=5),MAX(0,B662-F662),IF(AND(D662=2,C662&lt;=5,MAX(0,B662-F662)&gt;3000000),1500000+MAX(0,B662-F662)-3000000,MAX(0,B662-F662)/2))</f>
        <v/>
      </c>
      <c r="H662" s="21">
        <f>ROUNDDOWN(G662,-3)</f>
        <v/>
      </c>
      <c r="I662" s="21">
        <f>IF(H662&lt;=0,0,ROUNDDOWN(ROUND((H662*LOOKUP(H662,{0,1950001,3300001,6950001,9000001,18000001,40000001},{0.05,0.1,0.2,0.23,0.33,0.4,0.45})-LOOKUP(H662,{0,1950001,3300001,6950001,9000001,18000001,40000001},{0,97500,427500,636000,1536000,2796000,4796000}))*1.021,3),0))</f>
        <v/>
      </c>
      <c r="J662" s="21">
        <f>ROUNDDOWN(ROUND(H662*0.06,2),-2)</f>
        <v/>
      </c>
      <c r="K662" s="21">
        <f>ROUNDDOWN(ROUND(H662*0.04,2),-2)</f>
        <v/>
      </c>
      <c r="L662" s="21">
        <f>I662+J662+K662</f>
        <v/>
      </c>
      <c r="M662" s="21">
        <f>B662-L662</f>
        <v/>
      </c>
      <c r="N662" s="21">
        <f>ROUNDDOWN(ROUND(B662*0.2042,2),0)</f>
        <v/>
      </c>
    </row>
    <row r="663">
      <c r="A663" t="inlineStr">
        <is>
          <t>照合 一般</t>
        </is>
      </c>
      <c r="B663" s="21" t="n">
        <v>1000000</v>
      </c>
      <c r="C663" s="22" t="n">
        <v>42</v>
      </c>
      <c r="D663" s="22" t="n">
        <v>1</v>
      </c>
      <c r="E663" s="22" t="n">
        <v>0</v>
      </c>
      <c r="F663" s="21">
        <f>(IF(C663&lt;=20,MAX(800000,400000*C663),8000000+700000*(C663-20))+IF(E663=1,1000000,0))</f>
        <v/>
      </c>
      <c r="G663" s="21">
        <f>IF(AND(D663=3,C663&lt;=5),MAX(0,B663-F663),IF(AND(D663=2,C663&lt;=5,MAX(0,B663-F663)&gt;3000000),1500000+MAX(0,B663-F663)-3000000,MAX(0,B663-F663)/2))</f>
        <v/>
      </c>
      <c r="H663" s="21">
        <f>ROUNDDOWN(G663,-3)</f>
        <v/>
      </c>
      <c r="I663" s="21">
        <f>IF(H663&lt;=0,0,ROUNDDOWN(ROUND((H663*LOOKUP(H663,{0,1950001,3300001,6950001,9000001,18000001,40000001},{0.05,0.1,0.2,0.23,0.33,0.4,0.45})-LOOKUP(H663,{0,1950001,3300001,6950001,9000001,18000001,40000001},{0,97500,427500,636000,1536000,2796000,4796000}))*1.021,3),0))</f>
        <v/>
      </c>
      <c r="J663" s="21">
        <f>ROUNDDOWN(ROUND(H663*0.06,2),-2)</f>
        <v/>
      </c>
      <c r="K663" s="21">
        <f>ROUNDDOWN(ROUND(H663*0.04,2),-2)</f>
        <v/>
      </c>
      <c r="L663" s="21">
        <f>I663+J663+K663</f>
        <v/>
      </c>
      <c r="M663" s="21">
        <f>B663-L663</f>
        <v/>
      </c>
      <c r="N663" s="21">
        <f>ROUNDDOWN(ROUND(B663*0.2042,2),0)</f>
        <v/>
      </c>
    </row>
    <row r="664">
      <c r="A664" t="inlineStr">
        <is>
          <t>照合 一般</t>
        </is>
      </c>
      <c r="B664" s="21" t="n">
        <v>1000000</v>
      </c>
      <c r="C664" s="22" t="n">
        <v>43</v>
      </c>
      <c r="D664" s="22" t="n">
        <v>1</v>
      </c>
      <c r="E664" s="22" t="n">
        <v>0</v>
      </c>
      <c r="F664" s="21">
        <f>(IF(C664&lt;=20,MAX(800000,400000*C664),8000000+700000*(C664-20))+IF(E664=1,1000000,0))</f>
        <v/>
      </c>
      <c r="G664" s="21">
        <f>IF(AND(D664=3,C664&lt;=5),MAX(0,B664-F664),IF(AND(D664=2,C664&lt;=5,MAX(0,B664-F664)&gt;3000000),1500000+MAX(0,B664-F664)-3000000,MAX(0,B664-F664)/2))</f>
        <v/>
      </c>
      <c r="H664" s="21">
        <f>ROUNDDOWN(G664,-3)</f>
        <v/>
      </c>
      <c r="I664" s="21">
        <f>IF(H664&lt;=0,0,ROUNDDOWN(ROUND((H664*LOOKUP(H664,{0,1950001,3300001,6950001,9000001,18000001,40000001},{0.05,0.1,0.2,0.23,0.33,0.4,0.45})-LOOKUP(H664,{0,1950001,3300001,6950001,9000001,18000001,40000001},{0,97500,427500,636000,1536000,2796000,4796000}))*1.021,3),0))</f>
        <v/>
      </c>
      <c r="J664" s="21">
        <f>ROUNDDOWN(ROUND(H664*0.06,2),-2)</f>
        <v/>
      </c>
      <c r="K664" s="21">
        <f>ROUNDDOWN(ROUND(H664*0.04,2),-2)</f>
        <v/>
      </c>
      <c r="L664" s="21">
        <f>I664+J664+K664</f>
        <v/>
      </c>
      <c r="M664" s="21">
        <f>B664-L664</f>
        <v/>
      </c>
      <c r="N664" s="21">
        <f>ROUNDDOWN(ROUND(B664*0.2042,2),0)</f>
        <v/>
      </c>
    </row>
    <row r="665">
      <c r="A665" t="inlineStr">
        <is>
          <t>照合 一般</t>
        </is>
      </c>
      <c r="B665" s="21" t="n">
        <v>1000000</v>
      </c>
      <c r="C665" s="22" t="n">
        <v>44</v>
      </c>
      <c r="D665" s="22" t="n">
        <v>1</v>
      </c>
      <c r="E665" s="22" t="n">
        <v>0</v>
      </c>
      <c r="F665" s="21">
        <f>(IF(C665&lt;=20,MAX(800000,400000*C665),8000000+700000*(C665-20))+IF(E665=1,1000000,0))</f>
        <v/>
      </c>
      <c r="G665" s="21">
        <f>IF(AND(D665=3,C665&lt;=5),MAX(0,B665-F665),IF(AND(D665=2,C665&lt;=5,MAX(0,B665-F665)&gt;3000000),1500000+MAX(0,B665-F665)-3000000,MAX(0,B665-F665)/2))</f>
        <v/>
      </c>
      <c r="H665" s="21">
        <f>ROUNDDOWN(G665,-3)</f>
        <v/>
      </c>
      <c r="I665" s="21">
        <f>IF(H665&lt;=0,0,ROUNDDOWN(ROUND((H665*LOOKUP(H665,{0,1950001,3300001,6950001,9000001,18000001,40000001},{0.05,0.1,0.2,0.23,0.33,0.4,0.45})-LOOKUP(H665,{0,1950001,3300001,6950001,9000001,18000001,40000001},{0,97500,427500,636000,1536000,2796000,4796000}))*1.021,3),0))</f>
        <v/>
      </c>
      <c r="J665" s="21">
        <f>ROUNDDOWN(ROUND(H665*0.06,2),-2)</f>
        <v/>
      </c>
      <c r="K665" s="21">
        <f>ROUNDDOWN(ROUND(H665*0.04,2),-2)</f>
        <v/>
      </c>
      <c r="L665" s="21">
        <f>I665+J665+K665</f>
        <v/>
      </c>
      <c r="M665" s="21">
        <f>B665-L665</f>
        <v/>
      </c>
      <c r="N665" s="21">
        <f>ROUNDDOWN(ROUND(B665*0.2042,2),0)</f>
        <v/>
      </c>
    </row>
    <row r="666">
      <c r="A666" t="inlineStr">
        <is>
          <t>照合 一般</t>
        </is>
      </c>
      <c r="B666" s="21" t="n">
        <v>1000000</v>
      </c>
      <c r="C666" s="22" t="n">
        <v>45</v>
      </c>
      <c r="D666" s="22" t="n">
        <v>1</v>
      </c>
      <c r="E666" s="22" t="n">
        <v>0</v>
      </c>
      <c r="F666" s="21">
        <f>(IF(C666&lt;=20,MAX(800000,400000*C666),8000000+700000*(C666-20))+IF(E666=1,1000000,0))</f>
        <v/>
      </c>
      <c r="G666" s="21">
        <f>IF(AND(D666=3,C666&lt;=5),MAX(0,B666-F666),IF(AND(D666=2,C666&lt;=5,MAX(0,B666-F666)&gt;3000000),1500000+MAX(0,B666-F666)-3000000,MAX(0,B666-F666)/2))</f>
        <v/>
      </c>
      <c r="H666" s="21">
        <f>ROUNDDOWN(G666,-3)</f>
        <v/>
      </c>
      <c r="I666" s="21">
        <f>IF(H666&lt;=0,0,ROUNDDOWN(ROUND((H666*LOOKUP(H666,{0,1950001,3300001,6950001,9000001,18000001,40000001},{0.05,0.1,0.2,0.23,0.33,0.4,0.45})-LOOKUP(H666,{0,1950001,3300001,6950001,9000001,18000001,40000001},{0,97500,427500,636000,1536000,2796000,4796000}))*1.021,3),0))</f>
        <v/>
      </c>
      <c r="J666" s="21">
        <f>ROUNDDOWN(ROUND(H666*0.06,2),-2)</f>
        <v/>
      </c>
      <c r="K666" s="21">
        <f>ROUNDDOWN(ROUND(H666*0.04,2),-2)</f>
        <v/>
      </c>
      <c r="L666" s="21">
        <f>I666+J666+K666</f>
        <v/>
      </c>
      <c r="M666" s="21">
        <f>B666-L666</f>
        <v/>
      </c>
      <c r="N666" s="21">
        <f>ROUNDDOWN(ROUND(B666*0.2042,2),0)</f>
        <v/>
      </c>
    </row>
    <row r="667">
      <c r="A667" t="inlineStr">
        <is>
          <t>照合 短期</t>
        </is>
      </c>
      <c r="B667" s="21" t="n">
        <v>1000000</v>
      </c>
      <c r="C667" s="22" t="n">
        <v>1</v>
      </c>
      <c r="D667" s="22" t="n">
        <v>2</v>
      </c>
      <c r="E667" s="22" t="n">
        <v>0</v>
      </c>
      <c r="F667" s="21">
        <f>(IF(C667&lt;=20,MAX(800000,400000*C667),8000000+700000*(C667-20))+IF(E667=1,1000000,0))</f>
        <v/>
      </c>
      <c r="G667" s="21">
        <f>IF(AND(D667=3,C667&lt;=5),MAX(0,B667-F667),IF(AND(D667=2,C667&lt;=5,MAX(0,B667-F667)&gt;3000000),1500000+MAX(0,B667-F667)-3000000,MAX(0,B667-F667)/2))</f>
        <v/>
      </c>
      <c r="H667" s="21">
        <f>ROUNDDOWN(G667,-3)</f>
        <v/>
      </c>
      <c r="I667" s="21">
        <f>IF(H667&lt;=0,0,ROUNDDOWN(ROUND((H667*LOOKUP(H667,{0,1950001,3300001,6950001,9000001,18000001,40000001},{0.05,0.1,0.2,0.23,0.33,0.4,0.45})-LOOKUP(H667,{0,1950001,3300001,6950001,9000001,18000001,40000001},{0,97500,427500,636000,1536000,2796000,4796000}))*1.021,3),0))</f>
        <v/>
      </c>
      <c r="J667" s="21">
        <f>ROUNDDOWN(ROUND(H667*0.06,2),-2)</f>
        <v/>
      </c>
      <c r="K667" s="21">
        <f>ROUNDDOWN(ROUND(H667*0.04,2),-2)</f>
        <v/>
      </c>
      <c r="L667" s="21">
        <f>I667+J667+K667</f>
        <v/>
      </c>
      <c r="M667" s="21">
        <f>B667-L667</f>
        <v/>
      </c>
      <c r="N667" s="21">
        <f>ROUNDDOWN(ROUND(B667*0.2042,2),0)</f>
        <v/>
      </c>
    </row>
    <row r="668">
      <c r="A668" t="inlineStr">
        <is>
          <t>照合 役員</t>
        </is>
      </c>
      <c r="B668" s="21" t="n">
        <v>1000000</v>
      </c>
      <c r="C668" s="22" t="n">
        <v>1</v>
      </c>
      <c r="D668" s="22" t="n">
        <v>3</v>
      </c>
      <c r="E668" s="22" t="n">
        <v>0</v>
      </c>
      <c r="F668" s="21">
        <f>(IF(C668&lt;=20,MAX(800000,400000*C668),8000000+700000*(C668-20))+IF(E668=1,1000000,0))</f>
        <v/>
      </c>
      <c r="G668" s="21">
        <f>IF(AND(D668=3,C668&lt;=5),MAX(0,B668-F668),IF(AND(D668=2,C668&lt;=5,MAX(0,B668-F668)&gt;3000000),1500000+MAX(0,B668-F668)-3000000,MAX(0,B668-F668)/2))</f>
        <v/>
      </c>
      <c r="H668" s="21">
        <f>ROUNDDOWN(G668,-3)</f>
        <v/>
      </c>
      <c r="I668" s="21">
        <f>IF(H668&lt;=0,0,ROUNDDOWN(ROUND((H668*LOOKUP(H668,{0,1950001,3300001,6950001,9000001,18000001,40000001},{0.05,0.1,0.2,0.23,0.33,0.4,0.45})-LOOKUP(H668,{0,1950001,3300001,6950001,9000001,18000001,40000001},{0,97500,427500,636000,1536000,2796000,4796000}))*1.021,3),0))</f>
        <v/>
      </c>
      <c r="J668" s="21">
        <f>ROUNDDOWN(ROUND(H668*0.06,2),-2)</f>
        <v/>
      </c>
      <c r="K668" s="21">
        <f>ROUNDDOWN(ROUND(H668*0.04,2),-2)</f>
        <v/>
      </c>
      <c r="L668" s="21">
        <f>I668+J668+K668</f>
        <v/>
      </c>
      <c r="M668" s="21">
        <f>B668-L668</f>
        <v/>
      </c>
      <c r="N668" s="21">
        <f>ROUNDDOWN(ROUND(B668*0.2042,2),0)</f>
        <v/>
      </c>
    </row>
    <row r="669">
      <c r="A669" t="inlineStr">
        <is>
          <t>照合 短期 障害</t>
        </is>
      </c>
      <c r="B669" s="21" t="n">
        <v>1000000</v>
      </c>
      <c r="C669" s="22" t="n">
        <v>1</v>
      </c>
      <c r="D669" s="22" t="n">
        <v>2</v>
      </c>
      <c r="E669" s="22" t="n">
        <v>1</v>
      </c>
      <c r="F669" s="21">
        <f>(IF(C669&lt;=20,MAX(800000,400000*C669),8000000+700000*(C669-20))+IF(E669=1,1000000,0))</f>
        <v/>
      </c>
      <c r="G669" s="21">
        <f>IF(AND(D669=3,C669&lt;=5),MAX(0,B669-F669),IF(AND(D669=2,C669&lt;=5,MAX(0,B669-F669)&gt;3000000),1500000+MAX(0,B669-F669)-3000000,MAX(0,B669-F669)/2))</f>
        <v/>
      </c>
      <c r="H669" s="21">
        <f>ROUNDDOWN(G669,-3)</f>
        <v/>
      </c>
      <c r="I669" s="21">
        <f>IF(H669&lt;=0,0,ROUNDDOWN(ROUND((H669*LOOKUP(H669,{0,1950001,3300001,6950001,9000001,18000001,40000001},{0.05,0.1,0.2,0.23,0.33,0.4,0.45})-LOOKUP(H669,{0,1950001,3300001,6950001,9000001,18000001,40000001},{0,97500,427500,636000,1536000,2796000,4796000}))*1.021,3),0))</f>
        <v/>
      </c>
      <c r="J669" s="21">
        <f>ROUNDDOWN(ROUND(H669*0.06,2),-2)</f>
        <v/>
      </c>
      <c r="K669" s="21">
        <f>ROUNDDOWN(ROUND(H669*0.04,2),-2)</f>
        <v/>
      </c>
      <c r="L669" s="21">
        <f>I669+J669+K669</f>
        <v/>
      </c>
      <c r="M669" s="21">
        <f>B669-L669</f>
        <v/>
      </c>
      <c r="N669" s="21">
        <f>ROUNDDOWN(ROUND(B669*0.2042,2),0)</f>
        <v/>
      </c>
    </row>
    <row r="670">
      <c r="A670" t="inlineStr">
        <is>
          <t>照合 短期</t>
        </is>
      </c>
      <c r="B670" s="21" t="n">
        <v>1000000</v>
      </c>
      <c r="C670" s="22" t="n">
        <v>2</v>
      </c>
      <c r="D670" s="22" t="n">
        <v>2</v>
      </c>
      <c r="E670" s="22" t="n">
        <v>0</v>
      </c>
      <c r="F670" s="21">
        <f>(IF(C670&lt;=20,MAX(800000,400000*C670),8000000+700000*(C670-20))+IF(E670=1,1000000,0))</f>
        <v/>
      </c>
      <c r="G670" s="21">
        <f>IF(AND(D670=3,C670&lt;=5),MAX(0,B670-F670),IF(AND(D670=2,C670&lt;=5,MAX(0,B670-F670)&gt;3000000),1500000+MAX(0,B670-F670)-3000000,MAX(0,B670-F670)/2))</f>
        <v/>
      </c>
      <c r="H670" s="21">
        <f>ROUNDDOWN(G670,-3)</f>
        <v/>
      </c>
      <c r="I670" s="21">
        <f>IF(H670&lt;=0,0,ROUNDDOWN(ROUND((H670*LOOKUP(H670,{0,1950001,3300001,6950001,9000001,18000001,40000001},{0.05,0.1,0.2,0.23,0.33,0.4,0.45})-LOOKUP(H670,{0,1950001,3300001,6950001,9000001,18000001,40000001},{0,97500,427500,636000,1536000,2796000,4796000}))*1.021,3),0))</f>
        <v/>
      </c>
      <c r="J670" s="21">
        <f>ROUNDDOWN(ROUND(H670*0.06,2),-2)</f>
        <v/>
      </c>
      <c r="K670" s="21">
        <f>ROUNDDOWN(ROUND(H670*0.04,2),-2)</f>
        <v/>
      </c>
      <c r="L670" s="21">
        <f>I670+J670+K670</f>
        <v/>
      </c>
      <c r="M670" s="21">
        <f>B670-L670</f>
        <v/>
      </c>
      <c r="N670" s="21">
        <f>ROUNDDOWN(ROUND(B670*0.2042,2),0)</f>
        <v/>
      </c>
    </row>
    <row r="671">
      <c r="A671" t="inlineStr">
        <is>
          <t>照合 役員</t>
        </is>
      </c>
      <c r="B671" s="21" t="n">
        <v>1000000</v>
      </c>
      <c r="C671" s="22" t="n">
        <v>2</v>
      </c>
      <c r="D671" s="22" t="n">
        <v>3</v>
      </c>
      <c r="E671" s="22" t="n">
        <v>0</v>
      </c>
      <c r="F671" s="21">
        <f>(IF(C671&lt;=20,MAX(800000,400000*C671),8000000+700000*(C671-20))+IF(E671=1,1000000,0))</f>
        <v/>
      </c>
      <c r="G671" s="21">
        <f>IF(AND(D671=3,C671&lt;=5),MAX(0,B671-F671),IF(AND(D671=2,C671&lt;=5,MAX(0,B671-F671)&gt;3000000),1500000+MAX(0,B671-F671)-3000000,MAX(0,B671-F671)/2))</f>
        <v/>
      </c>
      <c r="H671" s="21">
        <f>ROUNDDOWN(G671,-3)</f>
        <v/>
      </c>
      <c r="I671" s="21">
        <f>IF(H671&lt;=0,0,ROUNDDOWN(ROUND((H671*LOOKUP(H671,{0,1950001,3300001,6950001,9000001,18000001,40000001},{0.05,0.1,0.2,0.23,0.33,0.4,0.45})-LOOKUP(H671,{0,1950001,3300001,6950001,9000001,18000001,40000001},{0,97500,427500,636000,1536000,2796000,4796000}))*1.021,3),0))</f>
        <v/>
      </c>
      <c r="J671" s="21">
        <f>ROUNDDOWN(ROUND(H671*0.06,2),-2)</f>
        <v/>
      </c>
      <c r="K671" s="21">
        <f>ROUNDDOWN(ROUND(H671*0.04,2),-2)</f>
        <v/>
      </c>
      <c r="L671" s="21">
        <f>I671+J671+K671</f>
        <v/>
      </c>
      <c r="M671" s="21">
        <f>B671-L671</f>
        <v/>
      </c>
      <c r="N671" s="21">
        <f>ROUNDDOWN(ROUND(B671*0.2042,2),0)</f>
        <v/>
      </c>
    </row>
    <row r="672">
      <c r="A672" t="inlineStr">
        <is>
          <t>照合 短期 障害</t>
        </is>
      </c>
      <c r="B672" s="21" t="n">
        <v>1000000</v>
      </c>
      <c r="C672" s="22" t="n">
        <v>2</v>
      </c>
      <c r="D672" s="22" t="n">
        <v>2</v>
      </c>
      <c r="E672" s="22" t="n">
        <v>1</v>
      </c>
      <c r="F672" s="21">
        <f>(IF(C672&lt;=20,MAX(800000,400000*C672),8000000+700000*(C672-20))+IF(E672=1,1000000,0))</f>
        <v/>
      </c>
      <c r="G672" s="21">
        <f>IF(AND(D672=3,C672&lt;=5),MAX(0,B672-F672),IF(AND(D672=2,C672&lt;=5,MAX(0,B672-F672)&gt;3000000),1500000+MAX(0,B672-F672)-3000000,MAX(0,B672-F672)/2))</f>
        <v/>
      </c>
      <c r="H672" s="21">
        <f>ROUNDDOWN(G672,-3)</f>
        <v/>
      </c>
      <c r="I672" s="21">
        <f>IF(H672&lt;=0,0,ROUNDDOWN(ROUND((H672*LOOKUP(H672,{0,1950001,3300001,6950001,9000001,18000001,40000001},{0.05,0.1,0.2,0.23,0.33,0.4,0.45})-LOOKUP(H672,{0,1950001,3300001,6950001,9000001,18000001,40000001},{0,97500,427500,636000,1536000,2796000,4796000}))*1.021,3),0))</f>
        <v/>
      </c>
      <c r="J672" s="21">
        <f>ROUNDDOWN(ROUND(H672*0.06,2),-2)</f>
        <v/>
      </c>
      <c r="K672" s="21">
        <f>ROUNDDOWN(ROUND(H672*0.04,2),-2)</f>
        <v/>
      </c>
      <c r="L672" s="21">
        <f>I672+J672+K672</f>
        <v/>
      </c>
      <c r="M672" s="21">
        <f>B672-L672</f>
        <v/>
      </c>
      <c r="N672" s="21">
        <f>ROUNDDOWN(ROUND(B672*0.2042,2),0)</f>
        <v/>
      </c>
    </row>
    <row r="673">
      <c r="A673" t="inlineStr">
        <is>
          <t>照合 短期</t>
        </is>
      </c>
      <c r="B673" s="21" t="n">
        <v>1000000</v>
      </c>
      <c r="C673" s="22" t="n">
        <v>3</v>
      </c>
      <c r="D673" s="22" t="n">
        <v>2</v>
      </c>
      <c r="E673" s="22" t="n">
        <v>0</v>
      </c>
      <c r="F673" s="21">
        <f>(IF(C673&lt;=20,MAX(800000,400000*C673),8000000+700000*(C673-20))+IF(E673=1,1000000,0))</f>
        <v/>
      </c>
      <c r="G673" s="21">
        <f>IF(AND(D673=3,C673&lt;=5),MAX(0,B673-F673),IF(AND(D673=2,C673&lt;=5,MAX(0,B673-F673)&gt;3000000),1500000+MAX(0,B673-F673)-3000000,MAX(0,B673-F673)/2))</f>
        <v/>
      </c>
      <c r="H673" s="21">
        <f>ROUNDDOWN(G673,-3)</f>
        <v/>
      </c>
      <c r="I673" s="21">
        <f>IF(H673&lt;=0,0,ROUNDDOWN(ROUND((H673*LOOKUP(H673,{0,1950001,3300001,6950001,9000001,18000001,40000001},{0.05,0.1,0.2,0.23,0.33,0.4,0.45})-LOOKUP(H673,{0,1950001,3300001,6950001,9000001,18000001,40000001},{0,97500,427500,636000,1536000,2796000,4796000}))*1.021,3),0))</f>
        <v/>
      </c>
      <c r="J673" s="21">
        <f>ROUNDDOWN(ROUND(H673*0.06,2),-2)</f>
        <v/>
      </c>
      <c r="K673" s="21">
        <f>ROUNDDOWN(ROUND(H673*0.04,2),-2)</f>
        <v/>
      </c>
      <c r="L673" s="21">
        <f>I673+J673+K673</f>
        <v/>
      </c>
      <c r="M673" s="21">
        <f>B673-L673</f>
        <v/>
      </c>
      <c r="N673" s="21">
        <f>ROUNDDOWN(ROUND(B673*0.2042,2),0)</f>
        <v/>
      </c>
    </row>
    <row r="674">
      <c r="A674" t="inlineStr">
        <is>
          <t>照合 役員</t>
        </is>
      </c>
      <c r="B674" s="21" t="n">
        <v>1000000</v>
      </c>
      <c r="C674" s="22" t="n">
        <v>3</v>
      </c>
      <c r="D674" s="22" t="n">
        <v>3</v>
      </c>
      <c r="E674" s="22" t="n">
        <v>0</v>
      </c>
      <c r="F674" s="21">
        <f>(IF(C674&lt;=20,MAX(800000,400000*C674),8000000+700000*(C674-20))+IF(E674=1,1000000,0))</f>
        <v/>
      </c>
      <c r="G674" s="21">
        <f>IF(AND(D674=3,C674&lt;=5),MAX(0,B674-F674),IF(AND(D674=2,C674&lt;=5,MAX(0,B674-F674)&gt;3000000),1500000+MAX(0,B674-F674)-3000000,MAX(0,B674-F674)/2))</f>
        <v/>
      </c>
      <c r="H674" s="21">
        <f>ROUNDDOWN(G674,-3)</f>
        <v/>
      </c>
      <c r="I674" s="21">
        <f>IF(H674&lt;=0,0,ROUNDDOWN(ROUND((H674*LOOKUP(H674,{0,1950001,3300001,6950001,9000001,18000001,40000001},{0.05,0.1,0.2,0.23,0.33,0.4,0.45})-LOOKUP(H674,{0,1950001,3300001,6950001,9000001,18000001,40000001},{0,97500,427500,636000,1536000,2796000,4796000}))*1.021,3),0))</f>
        <v/>
      </c>
      <c r="J674" s="21">
        <f>ROUNDDOWN(ROUND(H674*0.06,2),-2)</f>
        <v/>
      </c>
      <c r="K674" s="21">
        <f>ROUNDDOWN(ROUND(H674*0.04,2),-2)</f>
        <v/>
      </c>
      <c r="L674" s="21">
        <f>I674+J674+K674</f>
        <v/>
      </c>
      <c r="M674" s="21">
        <f>B674-L674</f>
        <v/>
      </c>
      <c r="N674" s="21">
        <f>ROUNDDOWN(ROUND(B674*0.2042,2),0)</f>
        <v/>
      </c>
    </row>
    <row r="675">
      <c r="A675" t="inlineStr">
        <is>
          <t>照合 短期 障害</t>
        </is>
      </c>
      <c r="B675" s="21" t="n">
        <v>1000000</v>
      </c>
      <c r="C675" s="22" t="n">
        <v>3</v>
      </c>
      <c r="D675" s="22" t="n">
        <v>2</v>
      </c>
      <c r="E675" s="22" t="n">
        <v>1</v>
      </c>
      <c r="F675" s="21">
        <f>(IF(C675&lt;=20,MAX(800000,400000*C675),8000000+700000*(C675-20))+IF(E675=1,1000000,0))</f>
        <v/>
      </c>
      <c r="G675" s="21">
        <f>IF(AND(D675=3,C675&lt;=5),MAX(0,B675-F675),IF(AND(D675=2,C675&lt;=5,MAX(0,B675-F675)&gt;3000000),1500000+MAX(0,B675-F675)-3000000,MAX(0,B675-F675)/2))</f>
        <v/>
      </c>
      <c r="H675" s="21">
        <f>ROUNDDOWN(G675,-3)</f>
        <v/>
      </c>
      <c r="I675" s="21">
        <f>IF(H675&lt;=0,0,ROUNDDOWN(ROUND((H675*LOOKUP(H675,{0,1950001,3300001,6950001,9000001,18000001,40000001},{0.05,0.1,0.2,0.23,0.33,0.4,0.45})-LOOKUP(H675,{0,1950001,3300001,6950001,9000001,18000001,40000001},{0,97500,427500,636000,1536000,2796000,4796000}))*1.021,3),0))</f>
        <v/>
      </c>
      <c r="J675" s="21">
        <f>ROUNDDOWN(ROUND(H675*0.06,2),-2)</f>
        <v/>
      </c>
      <c r="K675" s="21">
        <f>ROUNDDOWN(ROUND(H675*0.04,2),-2)</f>
        <v/>
      </c>
      <c r="L675" s="21">
        <f>I675+J675+K675</f>
        <v/>
      </c>
      <c r="M675" s="21">
        <f>B675-L675</f>
        <v/>
      </c>
      <c r="N675" s="21">
        <f>ROUNDDOWN(ROUND(B675*0.2042,2),0)</f>
        <v/>
      </c>
    </row>
    <row r="676">
      <c r="A676" t="inlineStr">
        <is>
          <t>照合 短期</t>
        </is>
      </c>
      <c r="B676" s="21" t="n">
        <v>1000000</v>
      </c>
      <c r="C676" s="22" t="n">
        <v>4</v>
      </c>
      <c r="D676" s="22" t="n">
        <v>2</v>
      </c>
      <c r="E676" s="22" t="n">
        <v>0</v>
      </c>
      <c r="F676" s="21">
        <f>(IF(C676&lt;=20,MAX(800000,400000*C676),8000000+700000*(C676-20))+IF(E676=1,1000000,0))</f>
        <v/>
      </c>
      <c r="G676" s="21">
        <f>IF(AND(D676=3,C676&lt;=5),MAX(0,B676-F676),IF(AND(D676=2,C676&lt;=5,MAX(0,B676-F676)&gt;3000000),1500000+MAX(0,B676-F676)-3000000,MAX(0,B676-F676)/2))</f>
        <v/>
      </c>
      <c r="H676" s="21">
        <f>ROUNDDOWN(G676,-3)</f>
        <v/>
      </c>
      <c r="I676" s="21">
        <f>IF(H676&lt;=0,0,ROUNDDOWN(ROUND((H676*LOOKUP(H676,{0,1950001,3300001,6950001,9000001,18000001,40000001},{0.05,0.1,0.2,0.23,0.33,0.4,0.45})-LOOKUP(H676,{0,1950001,3300001,6950001,9000001,18000001,40000001},{0,97500,427500,636000,1536000,2796000,4796000}))*1.021,3),0))</f>
        <v/>
      </c>
      <c r="J676" s="21">
        <f>ROUNDDOWN(ROUND(H676*0.06,2),-2)</f>
        <v/>
      </c>
      <c r="K676" s="21">
        <f>ROUNDDOWN(ROUND(H676*0.04,2),-2)</f>
        <v/>
      </c>
      <c r="L676" s="21">
        <f>I676+J676+K676</f>
        <v/>
      </c>
      <c r="M676" s="21">
        <f>B676-L676</f>
        <v/>
      </c>
      <c r="N676" s="21">
        <f>ROUNDDOWN(ROUND(B676*0.2042,2),0)</f>
        <v/>
      </c>
    </row>
    <row r="677">
      <c r="A677" t="inlineStr">
        <is>
          <t>照合 役員</t>
        </is>
      </c>
      <c r="B677" s="21" t="n">
        <v>1000000</v>
      </c>
      <c r="C677" s="22" t="n">
        <v>4</v>
      </c>
      <c r="D677" s="22" t="n">
        <v>3</v>
      </c>
      <c r="E677" s="22" t="n">
        <v>0</v>
      </c>
      <c r="F677" s="21">
        <f>(IF(C677&lt;=20,MAX(800000,400000*C677),8000000+700000*(C677-20))+IF(E677=1,1000000,0))</f>
        <v/>
      </c>
      <c r="G677" s="21">
        <f>IF(AND(D677=3,C677&lt;=5),MAX(0,B677-F677),IF(AND(D677=2,C677&lt;=5,MAX(0,B677-F677)&gt;3000000),1500000+MAX(0,B677-F677)-3000000,MAX(0,B677-F677)/2))</f>
        <v/>
      </c>
      <c r="H677" s="21">
        <f>ROUNDDOWN(G677,-3)</f>
        <v/>
      </c>
      <c r="I677" s="21">
        <f>IF(H677&lt;=0,0,ROUNDDOWN(ROUND((H677*LOOKUP(H677,{0,1950001,3300001,6950001,9000001,18000001,40000001},{0.05,0.1,0.2,0.23,0.33,0.4,0.45})-LOOKUP(H677,{0,1950001,3300001,6950001,9000001,18000001,40000001},{0,97500,427500,636000,1536000,2796000,4796000}))*1.021,3),0))</f>
        <v/>
      </c>
      <c r="J677" s="21">
        <f>ROUNDDOWN(ROUND(H677*0.06,2),-2)</f>
        <v/>
      </c>
      <c r="K677" s="21">
        <f>ROUNDDOWN(ROUND(H677*0.04,2),-2)</f>
        <v/>
      </c>
      <c r="L677" s="21">
        <f>I677+J677+K677</f>
        <v/>
      </c>
      <c r="M677" s="21">
        <f>B677-L677</f>
        <v/>
      </c>
      <c r="N677" s="21">
        <f>ROUNDDOWN(ROUND(B677*0.2042,2),0)</f>
        <v/>
      </c>
    </row>
    <row r="678">
      <c r="A678" t="inlineStr">
        <is>
          <t>照合 短期 障害</t>
        </is>
      </c>
      <c r="B678" s="21" t="n">
        <v>1000000</v>
      </c>
      <c r="C678" s="22" t="n">
        <v>4</v>
      </c>
      <c r="D678" s="22" t="n">
        <v>2</v>
      </c>
      <c r="E678" s="22" t="n">
        <v>1</v>
      </c>
      <c r="F678" s="21">
        <f>(IF(C678&lt;=20,MAX(800000,400000*C678),8000000+700000*(C678-20))+IF(E678=1,1000000,0))</f>
        <v/>
      </c>
      <c r="G678" s="21">
        <f>IF(AND(D678=3,C678&lt;=5),MAX(0,B678-F678),IF(AND(D678=2,C678&lt;=5,MAX(0,B678-F678)&gt;3000000),1500000+MAX(0,B678-F678)-3000000,MAX(0,B678-F678)/2))</f>
        <v/>
      </c>
      <c r="H678" s="21">
        <f>ROUNDDOWN(G678,-3)</f>
        <v/>
      </c>
      <c r="I678" s="21">
        <f>IF(H678&lt;=0,0,ROUNDDOWN(ROUND((H678*LOOKUP(H678,{0,1950001,3300001,6950001,9000001,18000001,40000001},{0.05,0.1,0.2,0.23,0.33,0.4,0.45})-LOOKUP(H678,{0,1950001,3300001,6950001,9000001,18000001,40000001},{0,97500,427500,636000,1536000,2796000,4796000}))*1.021,3),0))</f>
        <v/>
      </c>
      <c r="J678" s="21">
        <f>ROUNDDOWN(ROUND(H678*0.06,2),-2)</f>
        <v/>
      </c>
      <c r="K678" s="21">
        <f>ROUNDDOWN(ROUND(H678*0.04,2),-2)</f>
        <v/>
      </c>
      <c r="L678" s="21">
        <f>I678+J678+K678</f>
        <v/>
      </c>
      <c r="M678" s="21">
        <f>B678-L678</f>
        <v/>
      </c>
      <c r="N678" s="21">
        <f>ROUNDDOWN(ROUND(B678*0.2042,2),0)</f>
        <v/>
      </c>
    </row>
    <row r="679">
      <c r="A679" t="inlineStr">
        <is>
          <t>照合 短期</t>
        </is>
      </c>
      <c r="B679" s="21" t="n">
        <v>1000000</v>
      </c>
      <c r="C679" s="22" t="n">
        <v>5</v>
      </c>
      <c r="D679" s="22" t="n">
        <v>2</v>
      </c>
      <c r="E679" s="22" t="n">
        <v>0</v>
      </c>
      <c r="F679" s="21">
        <f>(IF(C679&lt;=20,MAX(800000,400000*C679),8000000+700000*(C679-20))+IF(E679=1,1000000,0))</f>
        <v/>
      </c>
      <c r="G679" s="21">
        <f>IF(AND(D679=3,C679&lt;=5),MAX(0,B679-F679),IF(AND(D679=2,C679&lt;=5,MAX(0,B679-F679)&gt;3000000),1500000+MAX(0,B679-F679)-3000000,MAX(0,B679-F679)/2))</f>
        <v/>
      </c>
      <c r="H679" s="21">
        <f>ROUNDDOWN(G679,-3)</f>
        <v/>
      </c>
      <c r="I679" s="21">
        <f>IF(H679&lt;=0,0,ROUNDDOWN(ROUND((H679*LOOKUP(H679,{0,1950001,3300001,6950001,9000001,18000001,40000001},{0.05,0.1,0.2,0.23,0.33,0.4,0.45})-LOOKUP(H679,{0,1950001,3300001,6950001,9000001,18000001,40000001},{0,97500,427500,636000,1536000,2796000,4796000}))*1.021,3),0))</f>
        <v/>
      </c>
      <c r="J679" s="21">
        <f>ROUNDDOWN(ROUND(H679*0.06,2),-2)</f>
        <v/>
      </c>
      <c r="K679" s="21">
        <f>ROUNDDOWN(ROUND(H679*0.04,2),-2)</f>
        <v/>
      </c>
      <c r="L679" s="21">
        <f>I679+J679+K679</f>
        <v/>
      </c>
      <c r="M679" s="21">
        <f>B679-L679</f>
        <v/>
      </c>
      <c r="N679" s="21">
        <f>ROUNDDOWN(ROUND(B679*0.2042,2),0)</f>
        <v/>
      </c>
    </row>
    <row r="680">
      <c r="A680" t="inlineStr">
        <is>
          <t>照合 役員</t>
        </is>
      </c>
      <c r="B680" s="21" t="n">
        <v>1000000</v>
      </c>
      <c r="C680" s="22" t="n">
        <v>5</v>
      </c>
      <c r="D680" s="22" t="n">
        <v>3</v>
      </c>
      <c r="E680" s="22" t="n">
        <v>0</v>
      </c>
      <c r="F680" s="21">
        <f>(IF(C680&lt;=20,MAX(800000,400000*C680),8000000+700000*(C680-20))+IF(E680=1,1000000,0))</f>
        <v/>
      </c>
      <c r="G680" s="21">
        <f>IF(AND(D680=3,C680&lt;=5),MAX(0,B680-F680),IF(AND(D680=2,C680&lt;=5,MAX(0,B680-F680)&gt;3000000),1500000+MAX(0,B680-F680)-3000000,MAX(0,B680-F680)/2))</f>
        <v/>
      </c>
      <c r="H680" s="21">
        <f>ROUNDDOWN(G680,-3)</f>
        <v/>
      </c>
      <c r="I680" s="21">
        <f>IF(H680&lt;=0,0,ROUNDDOWN(ROUND((H680*LOOKUP(H680,{0,1950001,3300001,6950001,9000001,18000001,40000001},{0.05,0.1,0.2,0.23,0.33,0.4,0.45})-LOOKUP(H680,{0,1950001,3300001,6950001,9000001,18000001,40000001},{0,97500,427500,636000,1536000,2796000,4796000}))*1.021,3),0))</f>
        <v/>
      </c>
      <c r="J680" s="21">
        <f>ROUNDDOWN(ROUND(H680*0.06,2),-2)</f>
        <v/>
      </c>
      <c r="K680" s="21">
        <f>ROUNDDOWN(ROUND(H680*0.04,2),-2)</f>
        <v/>
      </c>
      <c r="L680" s="21">
        <f>I680+J680+K680</f>
        <v/>
      </c>
      <c r="M680" s="21">
        <f>B680-L680</f>
        <v/>
      </c>
      <c r="N680" s="21">
        <f>ROUNDDOWN(ROUND(B680*0.2042,2),0)</f>
        <v/>
      </c>
    </row>
    <row r="681">
      <c r="A681" t="inlineStr">
        <is>
          <t>照合 短期 障害</t>
        </is>
      </c>
      <c r="B681" s="21" t="n">
        <v>1000000</v>
      </c>
      <c r="C681" s="22" t="n">
        <v>5</v>
      </c>
      <c r="D681" s="22" t="n">
        <v>2</v>
      </c>
      <c r="E681" s="22" t="n">
        <v>1</v>
      </c>
      <c r="F681" s="21">
        <f>(IF(C681&lt;=20,MAX(800000,400000*C681),8000000+700000*(C681-20))+IF(E681=1,1000000,0))</f>
        <v/>
      </c>
      <c r="G681" s="21">
        <f>IF(AND(D681=3,C681&lt;=5),MAX(0,B681-F681),IF(AND(D681=2,C681&lt;=5,MAX(0,B681-F681)&gt;3000000),1500000+MAX(0,B681-F681)-3000000,MAX(0,B681-F681)/2))</f>
        <v/>
      </c>
      <c r="H681" s="21">
        <f>ROUNDDOWN(G681,-3)</f>
        <v/>
      </c>
      <c r="I681" s="21">
        <f>IF(H681&lt;=0,0,ROUNDDOWN(ROUND((H681*LOOKUP(H681,{0,1950001,3300001,6950001,9000001,18000001,40000001},{0.05,0.1,0.2,0.23,0.33,0.4,0.45})-LOOKUP(H681,{0,1950001,3300001,6950001,9000001,18000001,40000001},{0,97500,427500,636000,1536000,2796000,4796000}))*1.021,3),0))</f>
        <v/>
      </c>
      <c r="J681" s="21">
        <f>ROUNDDOWN(ROUND(H681*0.06,2),-2)</f>
        <v/>
      </c>
      <c r="K681" s="21">
        <f>ROUNDDOWN(ROUND(H681*0.04,2),-2)</f>
        <v/>
      </c>
      <c r="L681" s="21">
        <f>I681+J681+K681</f>
        <v/>
      </c>
      <c r="M681" s="21">
        <f>B681-L681</f>
        <v/>
      </c>
      <c r="N681" s="21">
        <f>ROUNDDOWN(ROUND(B681*0.2042,2),0)</f>
        <v/>
      </c>
    </row>
    <row r="682">
      <c r="A682" t="inlineStr">
        <is>
          <t>照合 障害</t>
        </is>
      </c>
      <c r="B682" s="21" t="n">
        <v>1000000</v>
      </c>
      <c r="C682" s="22" t="n">
        <v>25</v>
      </c>
      <c r="D682" s="22" t="n">
        <v>1</v>
      </c>
      <c r="E682" s="22" t="n">
        <v>1</v>
      </c>
      <c r="F682" s="21">
        <f>(IF(C682&lt;=20,MAX(800000,400000*C682),8000000+700000*(C682-20))+IF(E682=1,1000000,0))</f>
        <v/>
      </c>
      <c r="G682" s="21">
        <f>IF(AND(D682=3,C682&lt;=5),MAX(0,B682-F682),IF(AND(D682=2,C682&lt;=5,MAX(0,B682-F682)&gt;3000000),1500000+MAX(0,B682-F682)-3000000,MAX(0,B682-F682)/2))</f>
        <v/>
      </c>
      <c r="H682" s="21">
        <f>ROUNDDOWN(G682,-3)</f>
        <v/>
      </c>
      <c r="I682" s="21">
        <f>IF(H682&lt;=0,0,ROUNDDOWN(ROUND((H682*LOOKUP(H682,{0,1950001,3300001,6950001,9000001,18000001,40000001},{0.05,0.1,0.2,0.23,0.33,0.4,0.45})-LOOKUP(H682,{0,1950001,3300001,6950001,9000001,18000001,40000001},{0,97500,427500,636000,1536000,2796000,4796000}))*1.021,3),0))</f>
        <v/>
      </c>
      <c r="J682" s="21">
        <f>ROUNDDOWN(ROUND(H682*0.06,2),-2)</f>
        <v/>
      </c>
      <c r="K682" s="21">
        <f>ROUNDDOWN(ROUND(H682*0.04,2),-2)</f>
        <v/>
      </c>
      <c r="L682" s="21">
        <f>I682+J682+K682</f>
        <v/>
      </c>
      <c r="M682" s="21">
        <f>B682-L682</f>
        <v/>
      </c>
      <c r="N682" s="21">
        <f>ROUNDDOWN(ROUND(B682*0.2042,2),0)</f>
        <v/>
      </c>
    </row>
    <row r="683">
      <c r="A683" t="inlineStr">
        <is>
          <t>照合 一般</t>
        </is>
      </c>
      <c r="B683" s="21" t="n">
        <v>1500000</v>
      </c>
      <c r="C683" s="22" t="n">
        <v>1</v>
      </c>
      <c r="D683" s="22" t="n">
        <v>1</v>
      </c>
      <c r="E683" s="22" t="n">
        <v>0</v>
      </c>
      <c r="F683" s="21">
        <f>(IF(C683&lt;=20,MAX(800000,400000*C683),8000000+700000*(C683-20))+IF(E683=1,1000000,0))</f>
        <v/>
      </c>
      <c r="G683" s="21">
        <f>IF(AND(D683=3,C683&lt;=5),MAX(0,B683-F683),IF(AND(D683=2,C683&lt;=5,MAX(0,B683-F683)&gt;3000000),1500000+MAX(0,B683-F683)-3000000,MAX(0,B683-F683)/2))</f>
        <v/>
      </c>
      <c r="H683" s="21">
        <f>ROUNDDOWN(G683,-3)</f>
        <v/>
      </c>
      <c r="I683" s="21">
        <f>IF(H683&lt;=0,0,ROUNDDOWN(ROUND((H683*LOOKUP(H683,{0,1950001,3300001,6950001,9000001,18000001,40000001},{0.05,0.1,0.2,0.23,0.33,0.4,0.45})-LOOKUP(H683,{0,1950001,3300001,6950001,9000001,18000001,40000001},{0,97500,427500,636000,1536000,2796000,4796000}))*1.021,3),0))</f>
        <v/>
      </c>
      <c r="J683" s="21">
        <f>ROUNDDOWN(ROUND(H683*0.06,2),-2)</f>
        <v/>
      </c>
      <c r="K683" s="21">
        <f>ROUNDDOWN(ROUND(H683*0.04,2),-2)</f>
        <v/>
      </c>
      <c r="L683" s="21">
        <f>I683+J683+K683</f>
        <v/>
      </c>
      <c r="M683" s="21">
        <f>B683-L683</f>
        <v/>
      </c>
      <c r="N683" s="21">
        <f>ROUNDDOWN(ROUND(B683*0.2042,2),0)</f>
        <v/>
      </c>
    </row>
    <row r="684">
      <c r="A684" t="inlineStr">
        <is>
          <t>照合 一般</t>
        </is>
      </c>
      <c r="B684" s="21" t="n">
        <v>1500000</v>
      </c>
      <c r="C684" s="22" t="n">
        <v>2</v>
      </c>
      <c r="D684" s="22" t="n">
        <v>1</v>
      </c>
      <c r="E684" s="22" t="n">
        <v>0</v>
      </c>
      <c r="F684" s="21">
        <f>(IF(C684&lt;=20,MAX(800000,400000*C684),8000000+700000*(C684-20))+IF(E684=1,1000000,0))</f>
        <v/>
      </c>
      <c r="G684" s="21">
        <f>IF(AND(D684=3,C684&lt;=5),MAX(0,B684-F684),IF(AND(D684=2,C684&lt;=5,MAX(0,B684-F684)&gt;3000000),1500000+MAX(0,B684-F684)-3000000,MAX(0,B684-F684)/2))</f>
        <v/>
      </c>
      <c r="H684" s="21">
        <f>ROUNDDOWN(G684,-3)</f>
        <v/>
      </c>
      <c r="I684" s="21">
        <f>IF(H684&lt;=0,0,ROUNDDOWN(ROUND((H684*LOOKUP(H684,{0,1950001,3300001,6950001,9000001,18000001,40000001},{0.05,0.1,0.2,0.23,0.33,0.4,0.45})-LOOKUP(H684,{0,1950001,3300001,6950001,9000001,18000001,40000001},{0,97500,427500,636000,1536000,2796000,4796000}))*1.021,3),0))</f>
        <v/>
      </c>
      <c r="J684" s="21">
        <f>ROUNDDOWN(ROUND(H684*0.06,2),-2)</f>
        <v/>
      </c>
      <c r="K684" s="21">
        <f>ROUNDDOWN(ROUND(H684*0.04,2),-2)</f>
        <v/>
      </c>
      <c r="L684" s="21">
        <f>I684+J684+K684</f>
        <v/>
      </c>
      <c r="M684" s="21">
        <f>B684-L684</f>
        <v/>
      </c>
      <c r="N684" s="21">
        <f>ROUNDDOWN(ROUND(B684*0.2042,2),0)</f>
        <v/>
      </c>
    </row>
    <row r="685">
      <c r="A685" t="inlineStr">
        <is>
          <t>照合 一般</t>
        </is>
      </c>
      <c r="B685" s="21" t="n">
        <v>1500000</v>
      </c>
      <c r="C685" s="22" t="n">
        <v>3</v>
      </c>
      <c r="D685" s="22" t="n">
        <v>1</v>
      </c>
      <c r="E685" s="22" t="n">
        <v>0</v>
      </c>
      <c r="F685" s="21">
        <f>(IF(C685&lt;=20,MAX(800000,400000*C685),8000000+700000*(C685-20))+IF(E685=1,1000000,0))</f>
        <v/>
      </c>
      <c r="G685" s="21">
        <f>IF(AND(D685=3,C685&lt;=5),MAX(0,B685-F685),IF(AND(D685=2,C685&lt;=5,MAX(0,B685-F685)&gt;3000000),1500000+MAX(0,B685-F685)-3000000,MAX(0,B685-F685)/2))</f>
        <v/>
      </c>
      <c r="H685" s="21">
        <f>ROUNDDOWN(G685,-3)</f>
        <v/>
      </c>
      <c r="I685" s="21">
        <f>IF(H685&lt;=0,0,ROUNDDOWN(ROUND((H685*LOOKUP(H685,{0,1950001,3300001,6950001,9000001,18000001,40000001},{0.05,0.1,0.2,0.23,0.33,0.4,0.45})-LOOKUP(H685,{0,1950001,3300001,6950001,9000001,18000001,40000001},{0,97500,427500,636000,1536000,2796000,4796000}))*1.021,3),0))</f>
        <v/>
      </c>
      <c r="J685" s="21">
        <f>ROUNDDOWN(ROUND(H685*0.06,2),-2)</f>
        <v/>
      </c>
      <c r="K685" s="21">
        <f>ROUNDDOWN(ROUND(H685*0.04,2),-2)</f>
        <v/>
      </c>
      <c r="L685" s="21">
        <f>I685+J685+K685</f>
        <v/>
      </c>
      <c r="M685" s="21">
        <f>B685-L685</f>
        <v/>
      </c>
      <c r="N685" s="21">
        <f>ROUNDDOWN(ROUND(B685*0.2042,2),0)</f>
        <v/>
      </c>
    </row>
    <row r="686">
      <c r="A686" t="inlineStr">
        <is>
          <t>照合 一般</t>
        </is>
      </c>
      <c r="B686" s="21" t="n">
        <v>1500000</v>
      </c>
      <c r="C686" s="22" t="n">
        <v>4</v>
      </c>
      <c r="D686" s="22" t="n">
        <v>1</v>
      </c>
      <c r="E686" s="22" t="n">
        <v>0</v>
      </c>
      <c r="F686" s="21">
        <f>(IF(C686&lt;=20,MAX(800000,400000*C686),8000000+700000*(C686-20))+IF(E686=1,1000000,0))</f>
        <v/>
      </c>
      <c r="G686" s="21">
        <f>IF(AND(D686=3,C686&lt;=5),MAX(0,B686-F686),IF(AND(D686=2,C686&lt;=5,MAX(0,B686-F686)&gt;3000000),1500000+MAX(0,B686-F686)-3000000,MAX(0,B686-F686)/2))</f>
        <v/>
      </c>
      <c r="H686" s="21">
        <f>ROUNDDOWN(G686,-3)</f>
        <v/>
      </c>
      <c r="I686" s="21">
        <f>IF(H686&lt;=0,0,ROUNDDOWN(ROUND((H686*LOOKUP(H686,{0,1950001,3300001,6950001,9000001,18000001,40000001},{0.05,0.1,0.2,0.23,0.33,0.4,0.45})-LOOKUP(H686,{0,1950001,3300001,6950001,9000001,18000001,40000001},{0,97500,427500,636000,1536000,2796000,4796000}))*1.021,3),0))</f>
        <v/>
      </c>
      <c r="J686" s="21">
        <f>ROUNDDOWN(ROUND(H686*0.06,2),-2)</f>
        <v/>
      </c>
      <c r="K686" s="21">
        <f>ROUNDDOWN(ROUND(H686*0.04,2),-2)</f>
        <v/>
      </c>
      <c r="L686" s="21">
        <f>I686+J686+K686</f>
        <v/>
      </c>
      <c r="M686" s="21">
        <f>B686-L686</f>
        <v/>
      </c>
      <c r="N686" s="21">
        <f>ROUNDDOWN(ROUND(B686*0.2042,2),0)</f>
        <v/>
      </c>
    </row>
    <row r="687">
      <c r="A687" t="inlineStr">
        <is>
          <t>照合 一般</t>
        </is>
      </c>
      <c r="B687" s="21" t="n">
        <v>1500000</v>
      </c>
      <c r="C687" s="22" t="n">
        <v>5</v>
      </c>
      <c r="D687" s="22" t="n">
        <v>1</v>
      </c>
      <c r="E687" s="22" t="n">
        <v>0</v>
      </c>
      <c r="F687" s="21">
        <f>(IF(C687&lt;=20,MAX(800000,400000*C687),8000000+700000*(C687-20))+IF(E687=1,1000000,0))</f>
        <v/>
      </c>
      <c r="G687" s="21">
        <f>IF(AND(D687=3,C687&lt;=5),MAX(0,B687-F687),IF(AND(D687=2,C687&lt;=5,MAX(0,B687-F687)&gt;3000000),1500000+MAX(0,B687-F687)-3000000,MAX(0,B687-F687)/2))</f>
        <v/>
      </c>
      <c r="H687" s="21">
        <f>ROUNDDOWN(G687,-3)</f>
        <v/>
      </c>
      <c r="I687" s="21">
        <f>IF(H687&lt;=0,0,ROUNDDOWN(ROUND((H687*LOOKUP(H687,{0,1950001,3300001,6950001,9000001,18000001,40000001},{0.05,0.1,0.2,0.23,0.33,0.4,0.45})-LOOKUP(H687,{0,1950001,3300001,6950001,9000001,18000001,40000001},{0,97500,427500,636000,1536000,2796000,4796000}))*1.021,3),0))</f>
        <v/>
      </c>
      <c r="J687" s="21">
        <f>ROUNDDOWN(ROUND(H687*0.06,2),-2)</f>
        <v/>
      </c>
      <c r="K687" s="21">
        <f>ROUNDDOWN(ROUND(H687*0.04,2),-2)</f>
        <v/>
      </c>
      <c r="L687" s="21">
        <f>I687+J687+K687</f>
        <v/>
      </c>
      <c r="M687" s="21">
        <f>B687-L687</f>
        <v/>
      </c>
      <c r="N687" s="21">
        <f>ROUNDDOWN(ROUND(B687*0.2042,2),0)</f>
        <v/>
      </c>
    </row>
    <row r="688">
      <c r="A688" t="inlineStr">
        <is>
          <t>照合 一般</t>
        </is>
      </c>
      <c r="B688" s="21" t="n">
        <v>1500000</v>
      </c>
      <c r="C688" s="22" t="n">
        <v>6</v>
      </c>
      <c r="D688" s="22" t="n">
        <v>1</v>
      </c>
      <c r="E688" s="22" t="n">
        <v>0</v>
      </c>
      <c r="F688" s="21">
        <f>(IF(C688&lt;=20,MAX(800000,400000*C688),8000000+700000*(C688-20))+IF(E688=1,1000000,0))</f>
        <v/>
      </c>
      <c r="G688" s="21">
        <f>IF(AND(D688=3,C688&lt;=5),MAX(0,B688-F688),IF(AND(D688=2,C688&lt;=5,MAX(0,B688-F688)&gt;3000000),1500000+MAX(0,B688-F688)-3000000,MAX(0,B688-F688)/2))</f>
        <v/>
      </c>
      <c r="H688" s="21">
        <f>ROUNDDOWN(G688,-3)</f>
        <v/>
      </c>
      <c r="I688" s="21">
        <f>IF(H688&lt;=0,0,ROUNDDOWN(ROUND((H688*LOOKUP(H688,{0,1950001,3300001,6950001,9000001,18000001,40000001},{0.05,0.1,0.2,0.23,0.33,0.4,0.45})-LOOKUP(H688,{0,1950001,3300001,6950001,9000001,18000001,40000001},{0,97500,427500,636000,1536000,2796000,4796000}))*1.021,3),0))</f>
        <v/>
      </c>
      <c r="J688" s="21">
        <f>ROUNDDOWN(ROUND(H688*0.06,2),-2)</f>
        <v/>
      </c>
      <c r="K688" s="21">
        <f>ROUNDDOWN(ROUND(H688*0.04,2),-2)</f>
        <v/>
      </c>
      <c r="L688" s="21">
        <f>I688+J688+K688</f>
        <v/>
      </c>
      <c r="M688" s="21">
        <f>B688-L688</f>
        <v/>
      </c>
      <c r="N688" s="21">
        <f>ROUNDDOWN(ROUND(B688*0.2042,2),0)</f>
        <v/>
      </c>
    </row>
    <row r="689">
      <c r="A689" t="inlineStr">
        <is>
          <t>照合 一般</t>
        </is>
      </c>
      <c r="B689" s="21" t="n">
        <v>1500000</v>
      </c>
      <c r="C689" s="22" t="n">
        <v>7</v>
      </c>
      <c r="D689" s="22" t="n">
        <v>1</v>
      </c>
      <c r="E689" s="22" t="n">
        <v>0</v>
      </c>
      <c r="F689" s="21">
        <f>(IF(C689&lt;=20,MAX(800000,400000*C689),8000000+700000*(C689-20))+IF(E689=1,1000000,0))</f>
        <v/>
      </c>
      <c r="G689" s="21">
        <f>IF(AND(D689=3,C689&lt;=5),MAX(0,B689-F689),IF(AND(D689=2,C689&lt;=5,MAX(0,B689-F689)&gt;3000000),1500000+MAX(0,B689-F689)-3000000,MAX(0,B689-F689)/2))</f>
        <v/>
      </c>
      <c r="H689" s="21">
        <f>ROUNDDOWN(G689,-3)</f>
        <v/>
      </c>
      <c r="I689" s="21">
        <f>IF(H689&lt;=0,0,ROUNDDOWN(ROUND((H689*LOOKUP(H689,{0,1950001,3300001,6950001,9000001,18000001,40000001},{0.05,0.1,0.2,0.23,0.33,0.4,0.45})-LOOKUP(H689,{0,1950001,3300001,6950001,9000001,18000001,40000001},{0,97500,427500,636000,1536000,2796000,4796000}))*1.021,3),0))</f>
        <v/>
      </c>
      <c r="J689" s="21">
        <f>ROUNDDOWN(ROUND(H689*0.06,2),-2)</f>
        <v/>
      </c>
      <c r="K689" s="21">
        <f>ROUNDDOWN(ROUND(H689*0.04,2),-2)</f>
        <v/>
      </c>
      <c r="L689" s="21">
        <f>I689+J689+K689</f>
        <v/>
      </c>
      <c r="M689" s="21">
        <f>B689-L689</f>
        <v/>
      </c>
      <c r="N689" s="21">
        <f>ROUNDDOWN(ROUND(B689*0.2042,2),0)</f>
        <v/>
      </c>
    </row>
    <row r="690">
      <c r="A690" t="inlineStr">
        <is>
          <t>照合 一般</t>
        </is>
      </c>
      <c r="B690" s="21" t="n">
        <v>1500000</v>
      </c>
      <c r="C690" s="22" t="n">
        <v>8</v>
      </c>
      <c r="D690" s="22" t="n">
        <v>1</v>
      </c>
      <c r="E690" s="22" t="n">
        <v>0</v>
      </c>
      <c r="F690" s="21">
        <f>(IF(C690&lt;=20,MAX(800000,400000*C690),8000000+700000*(C690-20))+IF(E690=1,1000000,0))</f>
        <v/>
      </c>
      <c r="G690" s="21">
        <f>IF(AND(D690=3,C690&lt;=5),MAX(0,B690-F690),IF(AND(D690=2,C690&lt;=5,MAX(0,B690-F690)&gt;3000000),1500000+MAX(0,B690-F690)-3000000,MAX(0,B690-F690)/2))</f>
        <v/>
      </c>
      <c r="H690" s="21">
        <f>ROUNDDOWN(G690,-3)</f>
        <v/>
      </c>
      <c r="I690" s="21">
        <f>IF(H690&lt;=0,0,ROUNDDOWN(ROUND((H690*LOOKUP(H690,{0,1950001,3300001,6950001,9000001,18000001,40000001},{0.05,0.1,0.2,0.23,0.33,0.4,0.45})-LOOKUP(H690,{0,1950001,3300001,6950001,9000001,18000001,40000001},{0,97500,427500,636000,1536000,2796000,4796000}))*1.021,3),0))</f>
        <v/>
      </c>
      <c r="J690" s="21">
        <f>ROUNDDOWN(ROUND(H690*0.06,2),-2)</f>
        <v/>
      </c>
      <c r="K690" s="21">
        <f>ROUNDDOWN(ROUND(H690*0.04,2),-2)</f>
        <v/>
      </c>
      <c r="L690" s="21">
        <f>I690+J690+K690</f>
        <v/>
      </c>
      <c r="M690" s="21">
        <f>B690-L690</f>
        <v/>
      </c>
      <c r="N690" s="21">
        <f>ROUNDDOWN(ROUND(B690*0.2042,2),0)</f>
        <v/>
      </c>
    </row>
    <row r="691">
      <c r="A691" t="inlineStr">
        <is>
          <t>照合 一般</t>
        </is>
      </c>
      <c r="B691" s="21" t="n">
        <v>1500000</v>
      </c>
      <c r="C691" s="22" t="n">
        <v>9</v>
      </c>
      <c r="D691" s="22" t="n">
        <v>1</v>
      </c>
      <c r="E691" s="22" t="n">
        <v>0</v>
      </c>
      <c r="F691" s="21">
        <f>(IF(C691&lt;=20,MAX(800000,400000*C691),8000000+700000*(C691-20))+IF(E691=1,1000000,0))</f>
        <v/>
      </c>
      <c r="G691" s="21">
        <f>IF(AND(D691=3,C691&lt;=5),MAX(0,B691-F691),IF(AND(D691=2,C691&lt;=5,MAX(0,B691-F691)&gt;3000000),1500000+MAX(0,B691-F691)-3000000,MAX(0,B691-F691)/2))</f>
        <v/>
      </c>
      <c r="H691" s="21">
        <f>ROUNDDOWN(G691,-3)</f>
        <v/>
      </c>
      <c r="I691" s="21">
        <f>IF(H691&lt;=0,0,ROUNDDOWN(ROUND((H691*LOOKUP(H691,{0,1950001,3300001,6950001,9000001,18000001,40000001},{0.05,0.1,0.2,0.23,0.33,0.4,0.45})-LOOKUP(H691,{0,1950001,3300001,6950001,9000001,18000001,40000001},{0,97500,427500,636000,1536000,2796000,4796000}))*1.021,3),0))</f>
        <v/>
      </c>
      <c r="J691" s="21">
        <f>ROUNDDOWN(ROUND(H691*0.06,2),-2)</f>
        <v/>
      </c>
      <c r="K691" s="21">
        <f>ROUNDDOWN(ROUND(H691*0.04,2),-2)</f>
        <v/>
      </c>
      <c r="L691" s="21">
        <f>I691+J691+K691</f>
        <v/>
      </c>
      <c r="M691" s="21">
        <f>B691-L691</f>
        <v/>
      </c>
      <c r="N691" s="21">
        <f>ROUNDDOWN(ROUND(B691*0.2042,2),0)</f>
        <v/>
      </c>
    </row>
    <row r="692">
      <c r="A692" t="inlineStr">
        <is>
          <t>照合 一般</t>
        </is>
      </c>
      <c r="B692" s="21" t="n">
        <v>1500000</v>
      </c>
      <c r="C692" s="22" t="n">
        <v>10</v>
      </c>
      <c r="D692" s="22" t="n">
        <v>1</v>
      </c>
      <c r="E692" s="22" t="n">
        <v>0</v>
      </c>
      <c r="F692" s="21">
        <f>(IF(C692&lt;=20,MAX(800000,400000*C692),8000000+700000*(C692-20))+IF(E692=1,1000000,0))</f>
        <v/>
      </c>
      <c r="G692" s="21">
        <f>IF(AND(D692=3,C692&lt;=5),MAX(0,B692-F692),IF(AND(D692=2,C692&lt;=5,MAX(0,B692-F692)&gt;3000000),1500000+MAX(0,B692-F692)-3000000,MAX(0,B692-F692)/2))</f>
        <v/>
      </c>
      <c r="H692" s="21">
        <f>ROUNDDOWN(G692,-3)</f>
        <v/>
      </c>
      <c r="I692" s="21">
        <f>IF(H692&lt;=0,0,ROUNDDOWN(ROUND((H692*LOOKUP(H692,{0,1950001,3300001,6950001,9000001,18000001,40000001},{0.05,0.1,0.2,0.23,0.33,0.4,0.45})-LOOKUP(H692,{0,1950001,3300001,6950001,9000001,18000001,40000001},{0,97500,427500,636000,1536000,2796000,4796000}))*1.021,3),0))</f>
        <v/>
      </c>
      <c r="J692" s="21">
        <f>ROUNDDOWN(ROUND(H692*0.06,2),-2)</f>
        <v/>
      </c>
      <c r="K692" s="21">
        <f>ROUNDDOWN(ROUND(H692*0.04,2),-2)</f>
        <v/>
      </c>
      <c r="L692" s="21">
        <f>I692+J692+K692</f>
        <v/>
      </c>
      <c r="M692" s="21">
        <f>B692-L692</f>
        <v/>
      </c>
      <c r="N692" s="21">
        <f>ROUNDDOWN(ROUND(B692*0.2042,2),0)</f>
        <v/>
      </c>
    </row>
    <row r="693">
      <c r="A693" t="inlineStr">
        <is>
          <t>照合 一般</t>
        </is>
      </c>
      <c r="B693" s="21" t="n">
        <v>1500000</v>
      </c>
      <c r="C693" s="22" t="n">
        <v>11</v>
      </c>
      <c r="D693" s="22" t="n">
        <v>1</v>
      </c>
      <c r="E693" s="22" t="n">
        <v>0</v>
      </c>
      <c r="F693" s="21">
        <f>(IF(C693&lt;=20,MAX(800000,400000*C693),8000000+700000*(C693-20))+IF(E693=1,1000000,0))</f>
        <v/>
      </c>
      <c r="G693" s="21">
        <f>IF(AND(D693=3,C693&lt;=5),MAX(0,B693-F693),IF(AND(D693=2,C693&lt;=5,MAX(0,B693-F693)&gt;3000000),1500000+MAX(0,B693-F693)-3000000,MAX(0,B693-F693)/2))</f>
        <v/>
      </c>
      <c r="H693" s="21">
        <f>ROUNDDOWN(G693,-3)</f>
        <v/>
      </c>
      <c r="I693" s="21">
        <f>IF(H693&lt;=0,0,ROUNDDOWN(ROUND((H693*LOOKUP(H693,{0,1950001,3300001,6950001,9000001,18000001,40000001},{0.05,0.1,0.2,0.23,0.33,0.4,0.45})-LOOKUP(H693,{0,1950001,3300001,6950001,9000001,18000001,40000001},{0,97500,427500,636000,1536000,2796000,4796000}))*1.021,3),0))</f>
        <v/>
      </c>
      <c r="J693" s="21">
        <f>ROUNDDOWN(ROUND(H693*0.06,2),-2)</f>
        <v/>
      </c>
      <c r="K693" s="21">
        <f>ROUNDDOWN(ROUND(H693*0.04,2),-2)</f>
        <v/>
      </c>
      <c r="L693" s="21">
        <f>I693+J693+K693</f>
        <v/>
      </c>
      <c r="M693" s="21">
        <f>B693-L693</f>
        <v/>
      </c>
      <c r="N693" s="21">
        <f>ROUNDDOWN(ROUND(B693*0.2042,2),0)</f>
        <v/>
      </c>
    </row>
    <row r="694">
      <c r="A694" t="inlineStr">
        <is>
          <t>照合 一般</t>
        </is>
      </c>
      <c r="B694" s="21" t="n">
        <v>1500000</v>
      </c>
      <c r="C694" s="22" t="n">
        <v>12</v>
      </c>
      <c r="D694" s="22" t="n">
        <v>1</v>
      </c>
      <c r="E694" s="22" t="n">
        <v>0</v>
      </c>
      <c r="F694" s="21">
        <f>(IF(C694&lt;=20,MAX(800000,400000*C694),8000000+700000*(C694-20))+IF(E694=1,1000000,0))</f>
        <v/>
      </c>
      <c r="G694" s="21">
        <f>IF(AND(D694=3,C694&lt;=5),MAX(0,B694-F694),IF(AND(D694=2,C694&lt;=5,MAX(0,B694-F694)&gt;3000000),1500000+MAX(0,B694-F694)-3000000,MAX(0,B694-F694)/2))</f>
        <v/>
      </c>
      <c r="H694" s="21">
        <f>ROUNDDOWN(G694,-3)</f>
        <v/>
      </c>
      <c r="I694" s="21">
        <f>IF(H694&lt;=0,0,ROUNDDOWN(ROUND((H694*LOOKUP(H694,{0,1950001,3300001,6950001,9000001,18000001,40000001},{0.05,0.1,0.2,0.23,0.33,0.4,0.45})-LOOKUP(H694,{0,1950001,3300001,6950001,9000001,18000001,40000001},{0,97500,427500,636000,1536000,2796000,4796000}))*1.021,3),0))</f>
        <v/>
      </c>
      <c r="J694" s="21">
        <f>ROUNDDOWN(ROUND(H694*0.06,2),-2)</f>
        <v/>
      </c>
      <c r="K694" s="21">
        <f>ROUNDDOWN(ROUND(H694*0.04,2),-2)</f>
        <v/>
      </c>
      <c r="L694" s="21">
        <f>I694+J694+K694</f>
        <v/>
      </c>
      <c r="M694" s="21">
        <f>B694-L694</f>
        <v/>
      </c>
      <c r="N694" s="21">
        <f>ROUNDDOWN(ROUND(B694*0.2042,2),0)</f>
        <v/>
      </c>
    </row>
    <row r="695">
      <c r="A695" t="inlineStr">
        <is>
          <t>照合 一般</t>
        </is>
      </c>
      <c r="B695" s="21" t="n">
        <v>1500000</v>
      </c>
      <c r="C695" s="22" t="n">
        <v>13</v>
      </c>
      <c r="D695" s="22" t="n">
        <v>1</v>
      </c>
      <c r="E695" s="22" t="n">
        <v>0</v>
      </c>
      <c r="F695" s="21">
        <f>(IF(C695&lt;=20,MAX(800000,400000*C695),8000000+700000*(C695-20))+IF(E695=1,1000000,0))</f>
        <v/>
      </c>
      <c r="G695" s="21">
        <f>IF(AND(D695=3,C695&lt;=5),MAX(0,B695-F695),IF(AND(D695=2,C695&lt;=5,MAX(0,B695-F695)&gt;3000000),1500000+MAX(0,B695-F695)-3000000,MAX(0,B695-F695)/2))</f>
        <v/>
      </c>
      <c r="H695" s="21">
        <f>ROUNDDOWN(G695,-3)</f>
        <v/>
      </c>
      <c r="I695" s="21">
        <f>IF(H695&lt;=0,0,ROUNDDOWN(ROUND((H695*LOOKUP(H695,{0,1950001,3300001,6950001,9000001,18000001,40000001},{0.05,0.1,0.2,0.23,0.33,0.4,0.45})-LOOKUP(H695,{0,1950001,3300001,6950001,9000001,18000001,40000001},{0,97500,427500,636000,1536000,2796000,4796000}))*1.021,3),0))</f>
        <v/>
      </c>
      <c r="J695" s="21">
        <f>ROUNDDOWN(ROUND(H695*0.06,2),-2)</f>
        <v/>
      </c>
      <c r="K695" s="21">
        <f>ROUNDDOWN(ROUND(H695*0.04,2),-2)</f>
        <v/>
      </c>
      <c r="L695" s="21">
        <f>I695+J695+K695</f>
        <v/>
      </c>
      <c r="M695" s="21">
        <f>B695-L695</f>
        <v/>
      </c>
      <c r="N695" s="21">
        <f>ROUNDDOWN(ROUND(B695*0.2042,2),0)</f>
        <v/>
      </c>
    </row>
    <row r="696">
      <c r="A696" t="inlineStr">
        <is>
          <t>照合 一般</t>
        </is>
      </c>
      <c r="B696" s="21" t="n">
        <v>1500000</v>
      </c>
      <c r="C696" s="22" t="n">
        <v>14</v>
      </c>
      <c r="D696" s="22" t="n">
        <v>1</v>
      </c>
      <c r="E696" s="22" t="n">
        <v>0</v>
      </c>
      <c r="F696" s="21">
        <f>(IF(C696&lt;=20,MAX(800000,400000*C696),8000000+700000*(C696-20))+IF(E696=1,1000000,0))</f>
        <v/>
      </c>
      <c r="G696" s="21">
        <f>IF(AND(D696=3,C696&lt;=5),MAX(0,B696-F696),IF(AND(D696=2,C696&lt;=5,MAX(0,B696-F696)&gt;3000000),1500000+MAX(0,B696-F696)-3000000,MAX(0,B696-F696)/2))</f>
        <v/>
      </c>
      <c r="H696" s="21">
        <f>ROUNDDOWN(G696,-3)</f>
        <v/>
      </c>
      <c r="I696" s="21">
        <f>IF(H696&lt;=0,0,ROUNDDOWN(ROUND((H696*LOOKUP(H696,{0,1950001,3300001,6950001,9000001,18000001,40000001},{0.05,0.1,0.2,0.23,0.33,0.4,0.45})-LOOKUP(H696,{0,1950001,3300001,6950001,9000001,18000001,40000001},{0,97500,427500,636000,1536000,2796000,4796000}))*1.021,3),0))</f>
        <v/>
      </c>
      <c r="J696" s="21">
        <f>ROUNDDOWN(ROUND(H696*0.06,2),-2)</f>
        <v/>
      </c>
      <c r="K696" s="21">
        <f>ROUNDDOWN(ROUND(H696*0.04,2),-2)</f>
        <v/>
      </c>
      <c r="L696" s="21">
        <f>I696+J696+K696</f>
        <v/>
      </c>
      <c r="M696" s="21">
        <f>B696-L696</f>
        <v/>
      </c>
      <c r="N696" s="21">
        <f>ROUNDDOWN(ROUND(B696*0.2042,2),0)</f>
        <v/>
      </c>
    </row>
    <row r="697">
      <c r="A697" t="inlineStr">
        <is>
          <t>照合 一般</t>
        </is>
      </c>
      <c r="B697" s="21" t="n">
        <v>1500000</v>
      </c>
      <c r="C697" s="22" t="n">
        <v>15</v>
      </c>
      <c r="D697" s="22" t="n">
        <v>1</v>
      </c>
      <c r="E697" s="22" t="n">
        <v>0</v>
      </c>
      <c r="F697" s="21">
        <f>(IF(C697&lt;=20,MAX(800000,400000*C697),8000000+700000*(C697-20))+IF(E697=1,1000000,0))</f>
        <v/>
      </c>
      <c r="G697" s="21">
        <f>IF(AND(D697=3,C697&lt;=5),MAX(0,B697-F697),IF(AND(D697=2,C697&lt;=5,MAX(0,B697-F697)&gt;3000000),1500000+MAX(0,B697-F697)-3000000,MAX(0,B697-F697)/2))</f>
        <v/>
      </c>
      <c r="H697" s="21">
        <f>ROUNDDOWN(G697,-3)</f>
        <v/>
      </c>
      <c r="I697" s="21">
        <f>IF(H697&lt;=0,0,ROUNDDOWN(ROUND((H697*LOOKUP(H697,{0,1950001,3300001,6950001,9000001,18000001,40000001},{0.05,0.1,0.2,0.23,0.33,0.4,0.45})-LOOKUP(H697,{0,1950001,3300001,6950001,9000001,18000001,40000001},{0,97500,427500,636000,1536000,2796000,4796000}))*1.021,3),0))</f>
        <v/>
      </c>
      <c r="J697" s="21">
        <f>ROUNDDOWN(ROUND(H697*0.06,2),-2)</f>
        <v/>
      </c>
      <c r="K697" s="21">
        <f>ROUNDDOWN(ROUND(H697*0.04,2),-2)</f>
        <v/>
      </c>
      <c r="L697" s="21">
        <f>I697+J697+K697</f>
        <v/>
      </c>
      <c r="M697" s="21">
        <f>B697-L697</f>
        <v/>
      </c>
      <c r="N697" s="21">
        <f>ROUNDDOWN(ROUND(B697*0.2042,2),0)</f>
        <v/>
      </c>
    </row>
    <row r="698">
      <c r="A698" t="inlineStr">
        <is>
          <t>照合 一般</t>
        </is>
      </c>
      <c r="B698" s="21" t="n">
        <v>1500000</v>
      </c>
      <c r="C698" s="22" t="n">
        <v>16</v>
      </c>
      <c r="D698" s="22" t="n">
        <v>1</v>
      </c>
      <c r="E698" s="22" t="n">
        <v>0</v>
      </c>
      <c r="F698" s="21">
        <f>(IF(C698&lt;=20,MAX(800000,400000*C698),8000000+700000*(C698-20))+IF(E698=1,1000000,0))</f>
        <v/>
      </c>
      <c r="G698" s="21">
        <f>IF(AND(D698=3,C698&lt;=5),MAX(0,B698-F698),IF(AND(D698=2,C698&lt;=5,MAX(0,B698-F698)&gt;3000000),1500000+MAX(0,B698-F698)-3000000,MAX(0,B698-F698)/2))</f>
        <v/>
      </c>
      <c r="H698" s="21">
        <f>ROUNDDOWN(G698,-3)</f>
        <v/>
      </c>
      <c r="I698" s="21">
        <f>IF(H698&lt;=0,0,ROUNDDOWN(ROUND((H698*LOOKUP(H698,{0,1950001,3300001,6950001,9000001,18000001,40000001},{0.05,0.1,0.2,0.23,0.33,0.4,0.45})-LOOKUP(H698,{0,1950001,3300001,6950001,9000001,18000001,40000001},{0,97500,427500,636000,1536000,2796000,4796000}))*1.021,3),0))</f>
        <v/>
      </c>
      <c r="J698" s="21">
        <f>ROUNDDOWN(ROUND(H698*0.06,2),-2)</f>
        <v/>
      </c>
      <c r="K698" s="21">
        <f>ROUNDDOWN(ROUND(H698*0.04,2),-2)</f>
        <v/>
      </c>
      <c r="L698" s="21">
        <f>I698+J698+K698</f>
        <v/>
      </c>
      <c r="M698" s="21">
        <f>B698-L698</f>
        <v/>
      </c>
      <c r="N698" s="21">
        <f>ROUNDDOWN(ROUND(B698*0.2042,2),0)</f>
        <v/>
      </c>
    </row>
    <row r="699">
      <c r="A699" t="inlineStr">
        <is>
          <t>照合 一般</t>
        </is>
      </c>
      <c r="B699" s="21" t="n">
        <v>1500000</v>
      </c>
      <c r="C699" s="22" t="n">
        <v>17</v>
      </c>
      <c r="D699" s="22" t="n">
        <v>1</v>
      </c>
      <c r="E699" s="22" t="n">
        <v>0</v>
      </c>
      <c r="F699" s="21">
        <f>(IF(C699&lt;=20,MAX(800000,400000*C699),8000000+700000*(C699-20))+IF(E699=1,1000000,0))</f>
        <v/>
      </c>
      <c r="G699" s="21">
        <f>IF(AND(D699=3,C699&lt;=5),MAX(0,B699-F699),IF(AND(D699=2,C699&lt;=5,MAX(0,B699-F699)&gt;3000000),1500000+MAX(0,B699-F699)-3000000,MAX(0,B699-F699)/2))</f>
        <v/>
      </c>
      <c r="H699" s="21">
        <f>ROUNDDOWN(G699,-3)</f>
        <v/>
      </c>
      <c r="I699" s="21">
        <f>IF(H699&lt;=0,0,ROUNDDOWN(ROUND((H699*LOOKUP(H699,{0,1950001,3300001,6950001,9000001,18000001,40000001},{0.05,0.1,0.2,0.23,0.33,0.4,0.45})-LOOKUP(H699,{0,1950001,3300001,6950001,9000001,18000001,40000001},{0,97500,427500,636000,1536000,2796000,4796000}))*1.021,3),0))</f>
        <v/>
      </c>
      <c r="J699" s="21">
        <f>ROUNDDOWN(ROUND(H699*0.06,2),-2)</f>
        <v/>
      </c>
      <c r="K699" s="21">
        <f>ROUNDDOWN(ROUND(H699*0.04,2),-2)</f>
        <v/>
      </c>
      <c r="L699" s="21">
        <f>I699+J699+K699</f>
        <v/>
      </c>
      <c r="M699" s="21">
        <f>B699-L699</f>
        <v/>
      </c>
      <c r="N699" s="21">
        <f>ROUNDDOWN(ROUND(B699*0.2042,2),0)</f>
        <v/>
      </c>
    </row>
    <row r="700">
      <c r="A700" t="inlineStr">
        <is>
          <t>照合 一般</t>
        </is>
      </c>
      <c r="B700" s="21" t="n">
        <v>1500000</v>
      </c>
      <c r="C700" s="22" t="n">
        <v>18</v>
      </c>
      <c r="D700" s="22" t="n">
        <v>1</v>
      </c>
      <c r="E700" s="22" t="n">
        <v>0</v>
      </c>
      <c r="F700" s="21">
        <f>(IF(C700&lt;=20,MAX(800000,400000*C700),8000000+700000*(C700-20))+IF(E700=1,1000000,0))</f>
        <v/>
      </c>
      <c r="G700" s="21">
        <f>IF(AND(D700=3,C700&lt;=5),MAX(0,B700-F700),IF(AND(D700=2,C700&lt;=5,MAX(0,B700-F700)&gt;3000000),1500000+MAX(0,B700-F700)-3000000,MAX(0,B700-F700)/2))</f>
        <v/>
      </c>
      <c r="H700" s="21">
        <f>ROUNDDOWN(G700,-3)</f>
        <v/>
      </c>
      <c r="I700" s="21">
        <f>IF(H700&lt;=0,0,ROUNDDOWN(ROUND((H700*LOOKUP(H700,{0,1950001,3300001,6950001,9000001,18000001,40000001},{0.05,0.1,0.2,0.23,0.33,0.4,0.45})-LOOKUP(H700,{0,1950001,3300001,6950001,9000001,18000001,40000001},{0,97500,427500,636000,1536000,2796000,4796000}))*1.021,3),0))</f>
        <v/>
      </c>
      <c r="J700" s="21">
        <f>ROUNDDOWN(ROUND(H700*0.06,2),-2)</f>
        <v/>
      </c>
      <c r="K700" s="21">
        <f>ROUNDDOWN(ROUND(H700*0.04,2),-2)</f>
        <v/>
      </c>
      <c r="L700" s="21">
        <f>I700+J700+K700</f>
        <v/>
      </c>
      <c r="M700" s="21">
        <f>B700-L700</f>
        <v/>
      </c>
      <c r="N700" s="21">
        <f>ROUNDDOWN(ROUND(B700*0.2042,2),0)</f>
        <v/>
      </c>
    </row>
    <row r="701">
      <c r="A701" t="inlineStr">
        <is>
          <t>照合 一般</t>
        </is>
      </c>
      <c r="B701" s="21" t="n">
        <v>1500000</v>
      </c>
      <c r="C701" s="22" t="n">
        <v>19</v>
      </c>
      <c r="D701" s="22" t="n">
        <v>1</v>
      </c>
      <c r="E701" s="22" t="n">
        <v>0</v>
      </c>
      <c r="F701" s="21">
        <f>(IF(C701&lt;=20,MAX(800000,400000*C701),8000000+700000*(C701-20))+IF(E701=1,1000000,0))</f>
        <v/>
      </c>
      <c r="G701" s="21">
        <f>IF(AND(D701=3,C701&lt;=5),MAX(0,B701-F701),IF(AND(D701=2,C701&lt;=5,MAX(0,B701-F701)&gt;3000000),1500000+MAX(0,B701-F701)-3000000,MAX(0,B701-F701)/2))</f>
        <v/>
      </c>
      <c r="H701" s="21">
        <f>ROUNDDOWN(G701,-3)</f>
        <v/>
      </c>
      <c r="I701" s="21">
        <f>IF(H701&lt;=0,0,ROUNDDOWN(ROUND((H701*LOOKUP(H701,{0,1950001,3300001,6950001,9000001,18000001,40000001},{0.05,0.1,0.2,0.23,0.33,0.4,0.45})-LOOKUP(H701,{0,1950001,3300001,6950001,9000001,18000001,40000001},{0,97500,427500,636000,1536000,2796000,4796000}))*1.021,3),0))</f>
        <v/>
      </c>
      <c r="J701" s="21">
        <f>ROUNDDOWN(ROUND(H701*0.06,2),-2)</f>
        <v/>
      </c>
      <c r="K701" s="21">
        <f>ROUNDDOWN(ROUND(H701*0.04,2),-2)</f>
        <v/>
      </c>
      <c r="L701" s="21">
        <f>I701+J701+K701</f>
        <v/>
      </c>
      <c r="M701" s="21">
        <f>B701-L701</f>
        <v/>
      </c>
      <c r="N701" s="21">
        <f>ROUNDDOWN(ROUND(B701*0.2042,2),0)</f>
        <v/>
      </c>
    </row>
    <row r="702">
      <c r="A702" t="inlineStr">
        <is>
          <t>照合 一般</t>
        </is>
      </c>
      <c r="B702" s="21" t="n">
        <v>1500000</v>
      </c>
      <c r="C702" s="22" t="n">
        <v>20</v>
      </c>
      <c r="D702" s="22" t="n">
        <v>1</v>
      </c>
      <c r="E702" s="22" t="n">
        <v>0</v>
      </c>
      <c r="F702" s="21">
        <f>(IF(C702&lt;=20,MAX(800000,400000*C702),8000000+700000*(C702-20))+IF(E702=1,1000000,0))</f>
        <v/>
      </c>
      <c r="G702" s="21">
        <f>IF(AND(D702=3,C702&lt;=5),MAX(0,B702-F702),IF(AND(D702=2,C702&lt;=5,MAX(0,B702-F702)&gt;3000000),1500000+MAX(0,B702-F702)-3000000,MAX(0,B702-F702)/2))</f>
        <v/>
      </c>
      <c r="H702" s="21">
        <f>ROUNDDOWN(G702,-3)</f>
        <v/>
      </c>
      <c r="I702" s="21">
        <f>IF(H702&lt;=0,0,ROUNDDOWN(ROUND((H702*LOOKUP(H702,{0,1950001,3300001,6950001,9000001,18000001,40000001},{0.05,0.1,0.2,0.23,0.33,0.4,0.45})-LOOKUP(H702,{0,1950001,3300001,6950001,9000001,18000001,40000001},{0,97500,427500,636000,1536000,2796000,4796000}))*1.021,3),0))</f>
        <v/>
      </c>
      <c r="J702" s="21">
        <f>ROUNDDOWN(ROUND(H702*0.06,2),-2)</f>
        <v/>
      </c>
      <c r="K702" s="21">
        <f>ROUNDDOWN(ROUND(H702*0.04,2),-2)</f>
        <v/>
      </c>
      <c r="L702" s="21">
        <f>I702+J702+K702</f>
        <v/>
      </c>
      <c r="M702" s="21">
        <f>B702-L702</f>
        <v/>
      </c>
      <c r="N702" s="21">
        <f>ROUNDDOWN(ROUND(B702*0.2042,2),0)</f>
        <v/>
      </c>
    </row>
    <row r="703">
      <c r="A703" t="inlineStr">
        <is>
          <t>照合 一般</t>
        </is>
      </c>
      <c r="B703" s="21" t="n">
        <v>1500000</v>
      </c>
      <c r="C703" s="22" t="n">
        <v>21</v>
      </c>
      <c r="D703" s="22" t="n">
        <v>1</v>
      </c>
      <c r="E703" s="22" t="n">
        <v>0</v>
      </c>
      <c r="F703" s="21">
        <f>(IF(C703&lt;=20,MAX(800000,400000*C703),8000000+700000*(C703-20))+IF(E703=1,1000000,0))</f>
        <v/>
      </c>
      <c r="G703" s="21">
        <f>IF(AND(D703=3,C703&lt;=5),MAX(0,B703-F703),IF(AND(D703=2,C703&lt;=5,MAX(0,B703-F703)&gt;3000000),1500000+MAX(0,B703-F703)-3000000,MAX(0,B703-F703)/2))</f>
        <v/>
      </c>
      <c r="H703" s="21">
        <f>ROUNDDOWN(G703,-3)</f>
        <v/>
      </c>
      <c r="I703" s="21">
        <f>IF(H703&lt;=0,0,ROUNDDOWN(ROUND((H703*LOOKUP(H703,{0,1950001,3300001,6950001,9000001,18000001,40000001},{0.05,0.1,0.2,0.23,0.33,0.4,0.45})-LOOKUP(H703,{0,1950001,3300001,6950001,9000001,18000001,40000001},{0,97500,427500,636000,1536000,2796000,4796000}))*1.021,3),0))</f>
        <v/>
      </c>
      <c r="J703" s="21">
        <f>ROUNDDOWN(ROUND(H703*0.06,2),-2)</f>
        <v/>
      </c>
      <c r="K703" s="21">
        <f>ROUNDDOWN(ROUND(H703*0.04,2),-2)</f>
        <v/>
      </c>
      <c r="L703" s="21">
        <f>I703+J703+K703</f>
        <v/>
      </c>
      <c r="M703" s="21">
        <f>B703-L703</f>
        <v/>
      </c>
      <c r="N703" s="21">
        <f>ROUNDDOWN(ROUND(B703*0.2042,2),0)</f>
        <v/>
      </c>
    </row>
    <row r="704">
      <c r="A704" t="inlineStr">
        <is>
          <t>照合 一般</t>
        </is>
      </c>
      <c r="B704" s="21" t="n">
        <v>1500000</v>
      </c>
      <c r="C704" s="22" t="n">
        <v>22</v>
      </c>
      <c r="D704" s="22" t="n">
        <v>1</v>
      </c>
      <c r="E704" s="22" t="n">
        <v>0</v>
      </c>
      <c r="F704" s="21">
        <f>(IF(C704&lt;=20,MAX(800000,400000*C704),8000000+700000*(C704-20))+IF(E704=1,1000000,0))</f>
        <v/>
      </c>
      <c r="G704" s="21">
        <f>IF(AND(D704=3,C704&lt;=5),MAX(0,B704-F704),IF(AND(D704=2,C704&lt;=5,MAX(0,B704-F704)&gt;3000000),1500000+MAX(0,B704-F704)-3000000,MAX(0,B704-F704)/2))</f>
        <v/>
      </c>
      <c r="H704" s="21">
        <f>ROUNDDOWN(G704,-3)</f>
        <v/>
      </c>
      <c r="I704" s="21">
        <f>IF(H704&lt;=0,0,ROUNDDOWN(ROUND((H704*LOOKUP(H704,{0,1950001,3300001,6950001,9000001,18000001,40000001},{0.05,0.1,0.2,0.23,0.33,0.4,0.45})-LOOKUP(H704,{0,1950001,3300001,6950001,9000001,18000001,40000001},{0,97500,427500,636000,1536000,2796000,4796000}))*1.021,3),0))</f>
        <v/>
      </c>
      <c r="J704" s="21">
        <f>ROUNDDOWN(ROUND(H704*0.06,2),-2)</f>
        <v/>
      </c>
      <c r="K704" s="21">
        <f>ROUNDDOWN(ROUND(H704*0.04,2),-2)</f>
        <v/>
      </c>
      <c r="L704" s="21">
        <f>I704+J704+K704</f>
        <v/>
      </c>
      <c r="M704" s="21">
        <f>B704-L704</f>
        <v/>
      </c>
      <c r="N704" s="21">
        <f>ROUNDDOWN(ROUND(B704*0.2042,2),0)</f>
        <v/>
      </c>
    </row>
    <row r="705">
      <c r="A705" t="inlineStr">
        <is>
          <t>照合 一般</t>
        </is>
      </c>
      <c r="B705" s="21" t="n">
        <v>1500000</v>
      </c>
      <c r="C705" s="22" t="n">
        <v>23</v>
      </c>
      <c r="D705" s="22" t="n">
        <v>1</v>
      </c>
      <c r="E705" s="22" t="n">
        <v>0</v>
      </c>
      <c r="F705" s="21">
        <f>(IF(C705&lt;=20,MAX(800000,400000*C705),8000000+700000*(C705-20))+IF(E705=1,1000000,0))</f>
        <v/>
      </c>
      <c r="G705" s="21">
        <f>IF(AND(D705=3,C705&lt;=5),MAX(0,B705-F705),IF(AND(D705=2,C705&lt;=5,MAX(0,B705-F705)&gt;3000000),1500000+MAX(0,B705-F705)-3000000,MAX(0,B705-F705)/2))</f>
        <v/>
      </c>
      <c r="H705" s="21">
        <f>ROUNDDOWN(G705,-3)</f>
        <v/>
      </c>
      <c r="I705" s="21">
        <f>IF(H705&lt;=0,0,ROUNDDOWN(ROUND((H705*LOOKUP(H705,{0,1950001,3300001,6950001,9000001,18000001,40000001},{0.05,0.1,0.2,0.23,0.33,0.4,0.45})-LOOKUP(H705,{0,1950001,3300001,6950001,9000001,18000001,40000001},{0,97500,427500,636000,1536000,2796000,4796000}))*1.021,3),0))</f>
        <v/>
      </c>
      <c r="J705" s="21">
        <f>ROUNDDOWN(ROUND(H705*0.06,2),-2)</f>
        <v/>
      </c>
      <c r="K705" s="21">
        <f>ROUNDDOWN(ROUND(H705*0.04,2),-2)</f>
        <v/>
      </c>
      <c r="L705" s="21">
        <f>I705+J705+K705</f>
        <v/>
      </c>
      <c r="M705" s="21">
        <f>B705-L705</f>
        <v/>
      </c>
      <c r="N705" s="21">
        <f>ROUNDDOWN(ROUND(B705*0.2042,2),0)</f>
        <v/>
      </c>
    </row>
    <row r="706">
      <c r="A706" t="inlineStr">
        <is>
          <t>照合 一般</t>
        </is>
      </c>
      <c r="B706" s="21" t="n">
        <v>1500000</v>
      </c>
      <c r="C706" s="22" t="n">
        <v>24</v>
      </c>
      <c r="D706" s="22" t="n">
        <v>1</v>
      </c>
      <c r="E706" s="22" t="n">
        <v>0</v>
      </c>
      <c r="F706" s="21">
        <f>(IF(C706&lt;=20,MAX(800000,400000*C706),8000000+700000*(C706-20))+IF(E706=1,1000000,0))</f>
        <v/>
      </c>
      <c r="G706" s="21">
        <f>IF(AND(D706=3,C706&lt;=5),MAX(0,B706-F706),IF(AND(D706=2,C706&lt;=5,MAX(0,B706-F706)&gt;3000000),1500000+MAX(0,B706-F706)-3000000,MAX(0,B706-F706)/2))</f>
        <v/>
      </c>
      <c r="H706" s="21">
        <f>ROUNDDOWN(G706,-3)</f>
        <v/>
      </c>
      <c r="I706" s="21">
        <f>IF(H706&lt;=0,0,ROUNDDOWN(ROUND((H706*LOOKUP(H706,{0,1950001,3300001,6950001,9000001,18000001,40000001},{0.05,0.1,0.2,0.23,0.33,0.4,0.45})-LOOKUP(H706,{0,1950001,3300001,6950001,9000001,18000001,40000001},{0,97500,427500,636000,1536000,2796000,4796000}))*1.021,3),0))</f>
        <v/>
      </c>
      <c r="J706" s="21">
        <f>ROUNDDOWN(ROUND(H706*0.06,2),-2)</f>
        <v/>
      </c>
      <c r="K706" s="21">
        <f>ROUNDDOWN(ROUND(H706*0.04,2),-2)</f>
        <v/>
      </c>
      <c r="L706" s="21">
        <f>I706+J706+K706</f>
        <v/>
      </c>
      <c r="M706" s="21">
        <f>B706-L706</f>
        <v/>
      </c>
      <c r="N706" s="21">
        <f>ROUNDDOWN(ROUND(B706*0.2042,2),0)</f>
        <v/>
      </c>
    </row>
    <row r="707">
      <c r="A707" t="inlineStr">
        <is>
          <t>照合 一般</t>
        </is>
      </c>
      <c r="B707" s="21" t="n">
        <v>1500000</v>
      </c>
      <c r="C707" s="22" t="n">
        <v>25</v>
      </c>
      <c r="D707" s="22" t="n">
        <v>1</v>
      </c>
      <c r="E707" s="22" t="n">
        <v>0</v>
      </c>
      <c r="F707" s="21">
        <f>(IF(C707&lt;=20,MAX(800000,400000*C707),8000000+700000*(C707-20))+IF(E707=1,1000000,0))</f>
        <v/>
      </c>
      <c r="G707" s="21">
        <f>IF(AND(D707=3,C707&lt;=5),MAX(0,B707-F707),IF(AND(D707=2,C707&lt;=5,MAX(0,B707-F707)&gt;3000000),1500000+MAX(0,B707-F707)-3000000,MAX(0,B707-F707)/2))</f>
        <v/>
      </c>
      <c r="H707" s="21">
        <f>ROUNDDOWN(G707,-3)</f>
        <v/>
      </c>
      <c r="I707" s="21">
        <f>IF(H707&lt;=0,0,ROUNDDOWN(ROUND((H707*LOOKUP(H707,{0,1950001,3300001,6950001,9000001,18000001,40000001},{0.05,0.1,0.2,0.23,0.33,0.4,0.45})-LOOKUP(H707,{0,1950001,3300001,6950001,9000001,18000001,40000001},{0,97500,427500,636000,1536000,2796000,4796000}))*1.021,3),0))</f>
        <v/>
      </c>
      <c r="J707" s="21">
        <f>ROUNDDOWN(ROUND(H707*0.06,2),-2)</f>
        <v/>
      </c>
      <c r="K707" s="21">
        <f>ROUNDDOWN(ROUND(H707*0.04,2),-2)</f>
        <v/>
      </c>
      <c r="L707" s="21">
        <f>I707+J707+K707</f>
        <v/>
      </c>
      <c r="M707" s="21">
        <f>B707-L707</f>
        <v/>
      </c>
      <c r="N707" s="21">
        <f>ROUNDDOWN(ROUND(B707*0.2042,2),0)</f>
        <v/>
      </c>
    </row>
    <row r="708">
      <c r="A708" t="inlineStr">
        <is>
          <t>照合 一般</t>
        </is>
      </c>
      <c r="B708" s="21" t="n">
        <v>1500000</v>
      </c>
      <c r="C708" s="22" t="n">
        <v>26</v>
      </c>
      <c r="D708" s="22" t="n">
        <v>1</v>
      </c>
      <c r="E708" s="22" t="n">
        <v>0</v>
      </c>
      <c r="F708" s="21">
        <f>(IF(C708&lt;=20,MAX(800000,400000*C708),8000000+700000*(C708-20))+IF(E708=1,1000000,0))</f>
        <v/>
      </c>
      <c r="G708" s="21">
        <f>IF(AND(D708=3,C708&lt;=5),MAX(0,B708-F708),IF(AND(D708=2,C708&lt;=5,MAX(0,B708-F708)&gt;3000000),1500000+MAX(0,B708-F708)-3000000,MAX(0,B708-F708)/2))</f>
        <v/>
      </c>
      <c r="H708" s="21">
        <f>ROUNDDOWN(G708,-3)</f>
        <v/>
      </c>
      <c r="I708" s="21">
        <f>IF(H708&lt;=0,0,ROUNDDOWN(ROUND((H708*LOOKUP(H708,{0,1950001,3300001,6950001,9000001,18000001,40000001},{0.05,0.1,0.2,0.23,0.33,0.4,0.45})-LOOKUP(H708,{0,1950001,3300001,6950001,9000001,18000001,40000001},{0,97500,427500,636000,1536000,2796000,4796000}))*1.021,3),0))</f>
        <v/>
      </c>
      <c r="J708" s="21">
        <f>ROUNDDOWN(ROUND(H708*0.06,2),-2)</f>
        <v/>
      </c>
      <c r="K708" s="21">
        <f>ROUNDDOWN(ROUND(H708*0.04,2),-2)</f>
        <v/>
      </c>
      <c r="L708" s="21">
        <f>I708+J708+K708</f>
        <v/>
      </c>
      <c r="M708" s="21">
        <f>B708-L708</f>
        <v/>
      </c>
      <c r="N708" s="21">
        <f>ROUNDDOWN(ROUND(B708*0.2042,2),0)</f>
        <v/>
      </c>
    </row>
    <row r="709">
      <c r="A709" t="inlineStr">
        <is>
          <t>照合 一般</t>
        </is>
      </c>
      <c r="B709" s="21" t="n">
        <v>1500000</v>
      </c>
      <c r="C709" s="22" t="n">
        <v>27</v>
      </c>
      <c r="D709" s="22" t="n">
        <v>1</v>
      </c>
      <c r="E709" s="22" t="n">
        <v>0</v>
      </c>
      <c r="F709" s="21">
        <f>(IF(C709&lt;=20,MAX(800000,400000*C709),8000000+700000*(C709-20))+IF(E709=1,1000000,0))</f>
        <v/>
      </c>
      <c r="G709" s="21">
        <f>IF(AND(D709=3,C709&lt;=5),MAX(0,B709-F709),IF(AND(D709=2,C709&lt;=5,MAX(0,B709-F709)&gt;3000000),1500000+MAX(0,B709-F709)-3000000,MAX(0,B709-F709)/2))</f>
        <v/>
      </c>
      <c r="H709" s="21">
        <f>ROUNDDOWN(G709,-3)</f>
        <v/>
      </c>
      <c r="I709" s="21">
        <f>IF(H709&lt;=0,0,ROUNDDOWN(ROUND((H709*LOOKUP(H709,{0,1950001,3300001,6950001,9000001,18000001,40000001},{0.05,0.1,0.2,0.23,0.33,0.4,0.45})-LOOKUP(H709,{0,1950001,3300001,6950001,9000001,18000001,40000001},{0,97500,427500,636000,1536000,2796000,4796000}))*1.021,3),0))</f>
        <v/>
      </c>
      <c r="J709" s="21">
        <f>ROUNDDOWN(ROUND(H709*0.06,2),-2)</f>
        <v/>
      </c>
      <c r="K709" s="21">
        <f>ROUNDDOWN(ROUND(H709*0.04,2),-2)</f>
        <v/>
      </c>
      <c r="L709" s="21">
        <f>I709+J709+K709</f>
        <v/>
      </c>
      <c r="M709" s="21">
        <f>B709-L709</f>
        <v/>
      </c>
      <c r="N709" s="21">
        <f>ROUNDDOWN(ROUND(B709*0.2042,2),0)</f>
        <v/>
      </c>
    </row>
    <row r="710">
      <c r="A710" t="inlineStr">
        <is>
          <t>照合 一般</t>
        </is>
      </c>
      <c r="B710" s="21" t="n">
        <v>1500000</v>
      </c>
      <c r="C710" s="22" t="n">
        <v>28</v>
      </c>
      <c r="D710" s="22" t="n">
        <v>1</v>
      </c>
      <c r="E710" s="22" t="n">
        <v>0</v>
      </c>
      <c r="F710" s="21">
        <f>(IF(C710&lt;=20,MAX(800000,400000*C710),8000000+700000*(C710-20))+IF(E710=1,1000000,0))</f>
        <v/>
      </c>
      <c r="G710" s="21">
        <f>IF(AND(D710=3,C710&lt;=5),MAX(0,B710-F710),IF(AND(D710=2,C710&lt;=5,MAX(0,B710-F710)&gt;3000000),1500000+MAX(0,B710-F710)-3000000,MAX(0,B710-F710)/2))</f>
        <v/>
      </c>
      <c r="H710" s="21">
        <f>ROUNDDOWN(G710,-3)</f>
        <v/>
      </c>
      <c r="I710" s="21">
        <f>IF(H710&lt;=0,0,ROUNDDOWN(ROUND((H710*LOOKUP(H710,{0,1950001,3300001,6950001,9000001,18000001,40000001},{0.05,0.1,0.2,0.23,0.33,0.4,0.45})-LOOKUP(H710,{0,1950001,3300001,6950001,9000001,18000001,40000001},{0,97500,427500,636000,1536000,2796000,4796000}))*1.021,3),0))</f>
        <v/>
      </c>
      <c r="J710" s="21">
        <f>ROUNDDOWN(ROUND(H710*0.06,2),-2)</f>
        <v/>
      </c>
      <c r="K710" s="21">
        <f>ROUNDDOWN(ROUND(H710*0.04,2),-2)</f>
        <v/>
      </c>
      <c r="L710" s="21">
        <f>I710+J710+K710</f>
        <v/>
      </c>
      <c r="M710" s="21">
        <f>B710-L710</f>
        <v/>
      </c>
      <c r="N710" s="21">
        <f>ROUNDDOWN(ROUND(B710*0.2042,2),0)</f>
        <v/>
      </c>
    </row>
    <row r="711">
      <c r="A711" t="inlineStr">
        <is>
          <t>照合 一般</t>
        </is>
      </c>
      <c r="B711" s="21" t="n">
        <v>1500000</v>
      </c>
      <c r="C711" s="22" t="n">
        <v>29</v>
      </c>
      <c r="D711" s="22" t="n">
        <v>1</v>
      </c>
      <c r="E711" s="22" t="n">
        <v>0</v>
      </c>
      <c r="F711" s="21">
        <f>(IF(C711&lt;=20,MAX(800000,400000*C711),8000000+700000*(C711-20))+IF(E711=1,1000000,0))</f>
        <v/>
      </c>
      <c r="G711" s="21">
        <f>IF(AND(D711=3,C711&lt;=5),MAX(0,B711-F711),IF(AND(D711=2,C711&lt;=5,MAX(0,B711-F711)&gt;3000000),1500000+MAX(0,B711-F711)-3000000,MAX(0,B711-F711)/2))</f>
        <v/>
      </c>
      <c r="H711" s="21">
        <f>ROUNDDOWN(G711,-3)</f>
        <v/>
      </c>
      <c r="I711" s="21">
        <f>IF(H711&lt;=0,0,ROUNDDOWN(ROUND((H711*LOOKUP(H711,{0,1950001,3300001,6950001,9000001,18000001,40000001},{0.05,0.1,0.2,0.23,0.33,0.4,0.45})-LOOKUP(H711,{0,1950001,3300001,6950001,9000001,18000001,40000001},{0,97500,427500,636000,1536000,2796000,4796000}))*1.021,3),0))</f>
        <v/>
      </c>
      <c r="J711" s="21">
        <f>ROUNDDOWN(ROUND(H711*0.06,2),-2)</f>
        <v/>
      </c>
      <c r="K711" s="21">
        <f>ROUNDDOWN(ROUND(H711*0.04,2),-2)</f>
        <v/>
      </c>
      <c r="L711" s="21">
        <f>I711+J711+K711</f>
        <v/>
      </c>
      <c r="M711" s="21">
        <f>B711-L711</f>
        <v/>
      </c>
      <c r="N711" s="21">
        <f>ROUNDDOWN(ROUND(B711*0.2042,2),0)</f>
        <v/>
      </c>
    </row>
    <row r="712">
      <c r="A712" t="inlineStr">
        <is>
          <t>照合 一般</t>
        </is>
      </c>
      <c r="B712" s="21" t="n">
        <v>1500000</v>
      </c>
      <c r="C712" s="22" t="n">
        <v>30</v>
      </c>
      <c r="D712" s="22" t="n">
        <v>1</v>
      </c>
      <c r="E712" s="22" t="n">
        <v>0</v>
      </c>
      <c r="F712" s="21">
        <f>(IF(C712&lt;=20,MAX(800000,400000*C712),8000000+700000*(C712-20))+IF(E712=1,1000000,0))</f>
        <v/>
      </c>
      <c r="G712" s="21">
        <f>IF(AND(D712=3,C712&lt;=5),MAX(0,B712-F712),IF(AND(D712=2,C712&lt;=5,MAX(0,B712-F712)&gt;3000000),1500000+MAX(0,B712-F712)-3000000,MAX(0,B712-F712)/2))</f>
        <v/>
      </c>
      <c r="H712" s="21">
        <f>ROUNDDOWN(G712,-3)</f>
        <v/>
      </c>
      <c r="I712" s="21">
        <f>IF(H712&lt;=0,0,ROUNDDOWN(ROUND((H712*LOOKUP(H712,{0,1950001,3300001,6950001,9000001,18000001,40000001},{0.05,0.1,0.2,0.23,0.33,0.4,0.45})-LOOKUP(H712,{0,1950001,3300001,6950001,9000001,18000001,40000001},{0,97500,427500,636000,1536000,2796000,4796000}))*1.021,3),0))</f>
        <v/>
      </c>
      <c r="J712" s="21">
        <f>ROUNDDOWN(ROUND(H712*0.06,2),-2)</f>
        <v/>
      </c>
      <c r="K712" s="21">
        <f>ROUNDDOWN(ROUND(H712*0.04,2),-2)</f>
        <v/>
      </c>
      <c r="L712" s="21">
        <f>I712+J712+K712</f>
        <v/>
      </c>
      <c r="M712" s="21">
        <f>B712-L712</f>
        <v/>
      </c>
      <c r="N712" s="21">
        <f>ROUNDDOWN(ROUND(B712*0.2042,2),0)</f>
        <v/>
      </c>
    </row>
    <row r="713">
      <c r="A713" t="inlineStr">
        <is>
          <t>照合 一般</t>
        </is>
      </c>
      <c r="B713" s="21" t="n">
        <v>1500000</v>
      </c>
      <c r="C713" s="22" t="n">
        <v>31</v>
      </c>
      <c r="D713" s="22" t="n">
        <v>1</v>
      </c>
      <c r="E713" s="22" t="n">
        <v>0</v>
      </c>
      <c r="F713" s="21">
        <f>(IF(C713&lt;=20,MAX(800000,400000*C713),8000000+700000*(C713-20))+IF(E713=1,1000000,0))</f>
        <v/>
      </c>
      <c r="G713" s="21">
        <f>IF(AND(D713=3,C713&lt;=5),MAX(0,B713-F713),IF(AND(D713=2,C713&lt;=5,MAX(0,B713-F713)&gt;3000000),1500000+MAX(0,B713-F713)-3000000,MAX(0,B713-F713)/2))</f>
        <v/>
      </c>
      <c r="H713" s="21">
        <f>ROUNDDOWN(G713,-3)</f>
        <v/>
      </c>
      <c r="I713" s="21">
        <f>IF(H713&lt;=0,0,ROUNDDOWN(ROUND((H713*LOOKUP(H713,{0,1950001,3300001,6950001,9000001,18000001,40000001},{0.05,0.1,0.2,0.23,0.33,0.4,0.45})-LOOKUP(H713,{0,1950001,3300001,6950001,9000001,18000001,40000001},{0,97500,427500,636000,1536000,2796000,4796000}))*1.021,3),0))</f>
        <v/>
      </c>
      <c r="J713" s="21">
        <f>ROUNDDOWN(ROUND(H713*0.06,2),-2)</f>
        <v/>
      </c>
      <c r="K713" s="21">
        <f>ROUNDDOWN(ROUND(H713*0.04,2),-2)</f>
        <v/>
      </c>
      <c r="L713" s="21">
        <f>I713+J713+K713</f>
        <v/>
      </c>
      <c r="M713" s="21">
        <f>B713-L713</f>
        <v/>
      </c>
      <c r="N713" s="21">
        <f>ROUNDDOWN(ROUND(B713*0.2042,2),0)</f>
        <v/>
      </c>
    </row>
    <row r="714">
      <c r="A714" t="inlineStr">
        <is>
          <t>照合 一般</t>
        </is>
      </c>
      <c r="B714" s="21" t="n">
        <v>1500000</v>
      </c>
      <c r="C714" s="22" t="n">
        <v>32</v>
      </c>
      <c r="D714" s="22" t="n">
        <v>1</v>
      </c>
      <c r="E714" s="22" t="n">
        <v>0</v>
      </c>
      <c r="F714" s="21">
        <f>(IF(C714&lt;=20,MAX(800000,400000*C714),8000000+700000*(C714-20))+IF(E714=1,1000000,0))</f>
        <v/>
      </c>
      <c r="G714" s="21">
        <f>IF(AND(D714=3,C714&lt;=5),MAX(0,B714-F714),IF(AND(D714=2,C714&lt;=5,MAX(0,B714-F714)&gt;3000000),1500000+MAX(0,B714-F714)-3000000,MAX(0,B714-F714)/2))</f>
        <v/>
      </c>
      <c r="H714" s="21">
        <f>ROUNDDOWN(G714,-3)</f>
        <v/>
      </c>
      <c r="I714" s="21">
        <f>IF(H714&lt;=0,0,ROUNDDOWN(ROUND((H714*LOOKUP(H714,{0,1950001,3300001,6950001,9000001,18000001,40000001},{0.05,0.1,0.2,0.23,0.33,0.4,0.45})-LOOKUP(H714,{0,1950001,3300001,6950001,9000001,18000001,40000001},{0,97500,427500,636000,1536000,2796000,4796000}))*1.021,3),0))</f>
        <v/>
      </c>
      <c r="J714" s="21">
        <f>ROUNDDOWN(ROUND(H714*0.06,2),-2)</f>
        <v/>
      </c>
      <c r="K714" s="21">
        <f>ROUNDDOWN(ROUND(H714*0.04,2),-2)</f>
        <v/>
      </c>
      <c r="L714" s="21">
        <f>I714+J714+K714</f>
        <v/>
      </c>
      <c r="M714" s="21">
        <f>B714-L714</f>
        <v/>
      </c>
      <c r="N714" s="21">
        <f>ROUNDDOWN(ROUND(B714*0.2042,2),0)</f>
        <v/>
      </c>
    </row>
    <row r="715">
      <c r="A715" t="inlineStr">
        <is>
          <t>照合 一般</t>
        </is>
      </c>
      <c r="B715" s="21" t="n">
        <v>1500000</v>
      </c>
      <c r="C715" s="22" t="n">
        <v>33</v>
      </c>
      <c r="D715" s="22" t="n">
        <v>1</v>
      </c>
      <c r="E715" s="22" t="n">
        <v>0</v>
      </c>
      <c r="F715" s="21">
        <f>(IF(C715&lt;=20,MAX(800000,400000*C715),8000000+700000*(C715-20))+IF(E715=1,1000000,0))</f>
        <v/>
      </c>
      <c r="G715" s="21">
        <f>IF(AND(D715=3,C715&lt;=5),MAX(0,B715-F715),IF(AND(D715=2,C715&lt;=5,MAX(0,B715-F715)&gt;3000000),1500000+MAX(0,B715-F715)-3000000,MAX(0,B715-F715)/2))</f>
        <v/>
      </c>
      <c r="H715" s="21">
        <f>ROUNDDOWN(G715,-3)</f>
        <v/>
      </c>
      <c r="I715" s="21">
        <f>IF(H715&lt;=0,0,ROUNDDOWN(ROUND((H715*LOOKUP(H715,{0,1950001,3300001,6950001,9000001,18000001,40000001},{0.05,0.1,0.2,0.23,0.33,0.4,0.45})-LOOKUP(H715,{0,1950001,3300001,6950001,9000001,18000001,40000001},{0,97500,427500,636000,1536000,2796000,4796000}))*1.021,3),0))</f>
        <v/>
      </c>
      <c r="J715" s="21">
        <f>ROUNDDOWN(ROUND(H715*0.06,2),-2)</f>
        <v/>
      </c>
      <c r="K715" s="21">
        <f>ROUNDDOWN(ROUND(H715*0.04,2),-2)</f>
        <v/>
      </c>
      <c r="L715" s="21">
        <f>I715+J715+K715</f>
        <v/>
      </c>
      <c r="M715" s="21">
        <f>B715-L715</f>
        <v/>
      </c>
      <c r="N715" s="21">
        <f>ROUNDDOWN(ROUND(B715*0.2042,2),0)</f>
        <v/>
      </c>
    </row>
    <row r="716">
      <c r="A716" t="inlineStr">
        <is>
          <t>照合 一般</t>
        </is>
      </c>
      <c r="B716" s="21" t="n">
        <v>1500000</v>
      </c>
      <c r="C716" s="22" t="n">
        <v>34</v>
      </c>
      <c r="D716" s="22" t="n">
        <v>1</v>
      </c>
      <c r="E716" s="22" t="n">
        <v>0</v>
      </c>
      <c r="F716" s="21">
        <f>(IF(C716&lt;=20,MAX(800000,400000*C716),8000000+700000*(C716-20))+IF(E716=1,1000000,0))</f>
        <v/>
      </c>
      <c r="G716" s="21">
        <f>IF(AND(D716=3,C716&lt;=5),MAX(0,B716-F716),IF(AND(D716=2,C716&lt;=5,MAX(0,B716-F716)&gt;3000000),1500000+MAX(0,B716-F716)-3000000,MAX(0,B716-F716)/2))</f>
        <v/>
      </c>
      <c r="H716" s="21">
        <f>ROUNDDOWN(G716,-3)</f>
        <v/>
      </c>
      <c r="I716" s="21">
        <f>IF(H716&lt;=0,0,ROUNDDOWN(ROUND((H716*LOOKUP(H716,{0,1950001,3300001,6950001,9000001,18000001,40000001},{0.05,0.1,0.2,0.23,0.33,0.4,0.45})-LOOKUP(H716,{0,1950001,3300001,6950001,9000001,18000001,40000001},{0,97500,427500,636000,1536000,2796000,4796000}))*1.021,3),0))</f>
        <v/>
      </c>
      <c r="J716" s="21">
        <f>ROUNDDOWN(ROUND(H716*0.06,2),-2)</f>
        <v/>
      </c>
      <c r="K716" s="21">
        <f>ROUNDDOWN(ROUND(H716*0.04,2),-2)</f>
        <v/>
      </c>
      <c r="L716" s="21">
        <f>I716+J716+K716</f>
        <v/>
      </c>
      <c r="M716" s="21">
        <f>B716-L716</f>
        <v/>
      </c>
      <c r="N716" s="21">
        <f>ROUNDDOWN(ROUND(B716*0.2042,2),0)</f>
        <v/>
      </c>
    </row>
    <row r="717">
      <c r="A717" t="inlineStr">
        <is>
          <t>照合 一般</t>
        </is>
      </c>
      <c r="B717" s="21" t="n">
        <v>1500000</v>
      </c>
      <c r="C717" s="22" t="n">
        <v>35</v>
      </c>
      <c r="D717" s="22" t="n">
        <v>1</v>
      </c>
      <c r="E717" s="22" t="n">
        <v>0</v>
      </c>
      <c r="F717" s="21">
        <f>(IF(C717&lt;=20,MAX(800000,400000*C717),8000000+700000*(C717-20))+IF(E717=1,1000000,0))</f>
        <v/>
      </c>
      <c r="G717" s="21">
        <f>IF(AND(D717=3,C717&lt;=5),MAX(0,B717-F717),IF(AND(D717=2,C717&lt;=5,MAX(0,B717-F717)&gt;3000000),1500000+MAX(0,B717-F717)-3000000,MAX(0,B717-F717)/2))</f>
        <v/>
      </c>
      <c r="H717" s="21">
        <f>ROUNDDOWN(G717,-3)</f>
        <v/>
      </c>
      <c r="I717" s="21">
        <f>IF(H717&lt;=0,0,ROUNDDOWN(ROUND((H717*LOOKUP(H717,{0,1950001,3300001,6950001,9000001,18000001,40000001},{0.05,0.1,0.2,0.23,0.33,0.4,0.45})-LOOKUP(H717,{0,1950001,3300001,6950001,9000001,18000001,40000001},{0,97500,427500,636000,1536000,2796000,4796000}))*1.021,3),0))</f>
        <v/>
      </c>
      <c r="J717" s="21">
        <f>ROUNDDOWN(ROUND(H717*0.06,2),-2)</f>
        <v/>
      </c>
      <c r="K717" s="21">
        <f>ROUNDDOWN(ROUND(H717*0.04,2),-2)</f>
        <v/>
      </c>
      <c r="L717" s="21">
        <f>I717+J717+K717</f>
        <v/>
      </c>
      <c r="M717" s="21">
        <f>B717-L717</f>
        <v/>
      </c>
      <c r="N717" s="21">
        <f>ROUNDDOWN(ROUND(B717*0.2042,2),0)</f>
        <v/>
      </c>
    </row>
    <row r="718">
      <c r="A718" t="inlineStr">
        <is>
          <t>照合 一般</t>
        </is>
      </c>
      <c r="B718" s="21" t="n">
        <v>1500000</v>
      </c>
      <c r="C718" s="22" t="n">
        <v>36</v>
      </c>
      <c r="D718" s="22" t="n">
        <v>1</v>
      </c>
      <c r="E718" s="22" t="n">
        <v>0</v>
      </c>
      <c r="F718" s="21">
        <f>(IF(C718&lt;=20,MAX(800000,400000*C718),8000000+700000*(C718-20))+IF(E718=1,1000000,0))</f>
        <v/>
      </c>
      <c r="G718" s="21">
        <f>IF(AND(D718=3,C718&lt;=5),MAX(0,B718-F718),IF(AND(D718=2,C718&lt;=5,MAX(0,B718-F718)&gt;3000000),1500000+MAX(0,B718-F718)-3000000,MAX(0,B718-F718)/2))</f>
        <v/>
      </c>
      <c r="H718" s="21">
        <f>ROUNDDOWN(G718,-3)</f>
        <v/>
      </c>
      <c r="I718" s="21">
        <f>IF(H718&lt;=0,0,ROUNDDOWN(ROUND((H718*LOOKUP(H718,{0,1950001,3300001,6950001,9000001,18000001,40000001},{0.05,0.1,0.2,0.23,0.33,0.4,0.45})-LOOKUP(H718,{0,1950001,3300001,6950001,9000001,18000001,40000001},{0,97500,427500,636000,1536000,2796000,4796000}))*1.021,3),0))</f>
        <v/>
      </c>
      <c r="J718" s="21">
        <f>ROUNDDOWN(ROUND(H718*0.06,2),-2)</f>
        <v/>
      </c>
      <c r="K718" s="21">
        <f>ROUNDDOWN(ROUND(H718*0.04,2),-2)</f>
        <v/>
      </c>
      <c r="L718" s="21">
        <f>I718+J718+K718</f>
        <v/>
      </c>
      <c r="M718" s="21">
        <f>B718-L718</f>
        <v/>
      </c>
      <c r="N718" s="21">
        <f>ROUNDDOWN(ROUND(B718*0.2042,2),0)</f>
        <v/>
      </c>
    </row>
    <row r="719">
      <c r="A719" t="inlineStr">
        <is>
          <t>照合 一般</t>
        </is>
      </c>
      <c r="B719" s="21" t="n">
        <v>1500000</v>
      </c>
      <c r="C719" s="22" t="n">
        <v>37</v>
      </c>
      <c r="D719" s="22" t="n">
        <v>1</v>
      </c>
      <c r="E719" s="22" t="n">
        <v>0</v>
      </c>
      <c r="F719" s="21">
        <f>(IF(C719&lt;=20,MAX(800000,400000*C719),8000000+700000*(C719-20))+IF(E719=1,1000000,0))</f>
        <v/>
      </c>
      <c r="G719" s="21">
        <f>IF(AND(D719=3,C719&lt;=5),MAX(0,B719-F719),IF(AND(D719=2,C719&lt;=5,MAX(0,B719-F719)&gt;3000000),1500000+MAX(0,B719-F719)-3000000,MAX(0,B719-F719)/2))</f>
        <v/>
      </c>
      <c r="H719" s="21">
        <f>ROUNDDOWN(G719,-3)</f>
        <v/>
      </c>
      <c r="I719" s="21">
        <f>IF(H719&lt;=0,0,ROUNDDOWN(ROUND((H719*LOOKUP(H719,{0,1950001,3300001,6950001,9000001,18000001,40000001},{0.05,0.1,0.2,0.23,0.33,0.4,0.45})-LOOKUP(H719,{0,1950001,3300001,6950001,9000001,18000001,40000001},{0,97500,427500,636000,1536000,2796000,4796000}))*1.021,3),0))</f>
        <v/>
      </c>
      <c r="J719" s="21">
        <f>ROUNDDOWN(ROUND(H719*0.06,2),-2)</f>
        <v/>
      </c>
      <c r="K719" s="21">
        <f>ROUNDDOWN(ROUND(H719*0.04,2),-2)</f>
        <v/>
      </c>
      <c r="L719" s="21">
        <f>I719+J719+K719</f>
        <v/>
      </c>
      <c r="M719" s="21">
        <f>B719-L719</f>
        <v/>
      </c>
      <c r="N719" s="21">
        <f>ROUNDDOWN(ROUND(B719*0.2042,2),0)</f>
        <v/>
      </c>
    </row>
    <row r="720">
      <c r="A720" t="inlineStr">
        <is>
          <t>照合 一般</t>
        </is>
      </c>
      <c r="B720" s="21" t="n">
        <v>1500000</v>
      </c>
      <c r="C720" s="22" t="n">
        <v>38</v>
      </c>
      <c r="D720" s="22" t="n">
        <v>1</v>
      </c>
      <c r="E720" s="22" t="n">
        <v>0</v>
      </c>
      <c r="F720" s="21">
        <f>(IF(C720&lt;=20,MAX(800000,400000*C720),8000000+700000*(C720-20))+IF(E720=1,1000000,0))</f>
        <v/>
      </c>
      <c r="G720" s="21">
        <f>IF(AND(D720=3,C720&lt;=5),MAX(0,B720-F720),IF(AND(D720=2,C720&lt;=5,MAX(0,B720-F720)&gt;3000000),1500000+MAX(0,B720-F720)-3000000,MAX(0,B720-F720)/2))</f>
        <v/>
      </c>
      <c r="H720" s="21">
        <f>ROUNDDOWN(G720,-3)</f>
        <v/>
      </c>
      <c r="I720" s="21">
        <f>IF(H720&lt;=0,0,ROUNDDOWN(ROUND((H720*LOOKUP(H720,{0,1950001,3300001,6950001,9000001,18000001,40000001},{0.05,0.1,0.2,0.23,0.33,0.4,0.45})-LOOKUP(H720,{0,1950001,3300001,6950001,9000001,18000001,40000001},{0,97500,427500,636000,1536000,2796000,4796000}))*1.021,3),0))</f>
        <v/>
      </c>
      <c r="J720" s="21">
        <f>ROUNDDOWN(ROUND(H720*0.06,2),-2)</f>
        <v/>
      </c>
      <c r="K720" s="21">
        <f>ROUNDDOWN(ROUND(H720*0.04,2),-2)</f>
        <v/>
      </c>
      <c r="L720" s="21">
        <f>I720+J720+K720</f>
        <v/>
      </c>
      <c r="M720" s="21">
        <f>B720-L720</f>
        <v/>
      </c>
      <c r="N720" s="21">
        <f>ROUNDDOWN(ROUND(B720*0.2042,2),0)</f>
        <v/>
      </c>
    </row>
    <row r="721">
      <c r="A721" t="inlineStr">
        <is>
          <t>照合 一般</t>
        </is>
      </c>
      <c r="B721" s="21" t="n">
        <v>1500000</v>
      </c>
      <c r="C721" s="22" t="n">
        <v>39</v>
      </c>
      <c r="D721" s="22" t="n">
        <v>1</v>
      </c>
      <c r="E721" s="22" t="n">
        <v>0</v>
      </c>
      <c r="F721" s="21">
        <f>(IF(C721&lt;=20,MAX(800000,400000*C721),8000000+700000*(C721-20))+IF(E721=1,1000000,0))</f>
        <v/>
      </c>
      <c r="G721" s="21">
        <f>IF(AND(D721=3,C721&lt;=5),MAX(0,B721-F721),IF(AND(D721=2,C721&lt;=5,MAX(0,B721-F721)&gt;3000000),1500000+MAX(0,B721-F721)-3000000,MAX(0,B721-F721)/2))</f>
        <v/>
      </c>
      <c r="H721" s="21">
        <f>ROUNDDOWN(G721,-3)</f>
        <v/>
      </c>
      <c r="I721" s="21">
        <f>IF(H721&lt;=0,0,ROUNDDOWN(ROUND((H721*LOOKUP(H721,{0,1950001,3300001,6950001,9000001,18000001,40000001},{0.05,0.1,0.2,0.23,0.33,0.4,0.45})-LOOKUP(H721,{0,1950001,3300001,6950001,9000001,18000001,40000001},{0,97500,427500,636000,1536000,2796000,4796000}))*1.021,3),0))</f>
        <v/>
      </c>
      <c r="J721" s="21">
        <f>ROUNDDOWN(ROUND(H721*0.06,2),-2)</f>
        <v/>
      </c>
      <c r="K721" s="21">
        <f>ROUNDDOWN(ROUND(H721*0.04,2),-2)</f>
        <v/>
      </c>
      <c r="L721" s="21">
        <f>I721+J721+K721</f>
        <v/>
      </c>
      <c r="M721" s="21">
        <f>B721-L721</f>
        <v/>
      </c>
      <c r="N721" s="21">
        <f>ROUNDDOWN(ROUND(B721*0.2042,2),0)</f>
        <v/>
      </c>
    </row>
    <row r="722">
      <c r="A722" t="inlineStr">
        <is>
          <t>照合 一般</t>
        </is>
      </c>
      <c r="B722" s="21" t="n">
        <v>1500000</v>
      </c>
      <c r="C722" s="22" t="n">
        <v>40</v>
      </c>
      <c r="D722" s="22" t="n">
        <v>1</v>
      </c>
      <c r="E722" s="22" t="n">
        <v>0</v>
      </c>
      <c r="F722" s="21">
        <f>(IF(C722&lt;=20,MAX(800000,400000*C722),8000000+700000*(C722-20))+IF(E722=1,1000000,0))</f>
        <v/>
      </c>
      <c r="G722" s="21">
        <f>IF(AND(D722=3,C722&lt;=5),MAX(0,B722-F722),IF(AND(D722=2,C722&lt;=5,MAX(0,B722-F722)&gt;3000000),1500000+MAX(0,B722-F722)-3000000,MAX(0,B722-F722)/2))</f>
        <v/>
      </c>
      <c r="H722" s="21">
        <f>ROUNDDOWN(G722,-3)</f>
        <v/>
      </c>
      <c r="I722" s="21">
        <f>IF(H722&lt;=0,0,ROUNDDOWN(ROUND((H722*LOOKUP(H722,{0,1950001,3300001,6950001,9000001,18000001,40000001},{0.05,0.1,0.2,0.23,0.33,0.4,0.45})-LOOKUP(H722,{0,1950001,3300001,6950001,9000001,18000001,40000001},{0,97500,427500,636000,1536000,2796000,4796000}))*1.021,3),0))</f>
        <v/>
      </c>
      <c r="J722" s="21">
        <f>ROUNDDOWN(ROUND(H722*0.06,2),-2)</f>
        <v/>
      </c>
      <c r="K722" s="21">
        <f>ROUNDDOWN(ROUND(H722*0.04,2),-2)</f>
        <v/>
      </c>
      <c r="L722" s="21">
        <f>I722+J722+K722</f>
        <v/>
      </c>
      <c r="M722" s="21">
        <f>B722-L722</f>
        <v/>
      </c>
      <c r="N722" s="21">
        <f>ROUNDDOWN(ROUND(B722*0.2042,2),0)</f>
        <v/>
      </c>
    </row>
    <row r="723">
      <c r="A723" t="inlineStr">
        <is>
          <t>照合 一般</t>
        </is>
      </c>
      <c r="B723" s="21" t="n">
        <v>1500000</v>
      </c>
      <c r="C723" s="22" t="n">
        <v>41</v>
      </c>
      <c r="D723" s="22" t="n">
        <v>1</v>
      </c>
      <c r="E723" s="22" t="n">
        <v>0</v>
      </c>
      <c r="F723" s="21">
        <f>(IF(C723&lt;=20,MAX(800000,400000*C723),8000000+700000*(C723-20))+IF(E723=1,1000000,0))</f>
        <v/>
      </c>
      <c r="G723" s="21">
        <f>IF(AND(D723=3,C723&lt;=5),MAX(0,B723-F723),IF(AND(D723=2,C723&lt;=5,MAX(0,B723-F723)&gt;3000000),1500000+MAX(0,B723-F723)-3000000,MAX(0,B723-F723)/2))</f>
        <v/>
      </c>
      <c r="H723" s="21">
        <f>ROUNDDOWN(G723,-3)</f>
        <v/>
      </c>
      <c r="I723" s="21">
        <f>IF(H723&lt;=0,0,ROUNDDOWN(ROUND((H723*LOOKUP(H723,{0,1950001,3300001,6950001,9000001,18000001,40000001},{0.05,0.1,0.2,0.23,0.33,0.4,0.45})-LOOKUP(H723,{0,1950001,3300001,6950001,9000001,18000001,40000001},{0,97500,427500,636000,1536000,2796000,4796000}))*1.021,3),0))</f>
        <v/>
      </c>
      <c r="J723" s="21">
        <f>ROUNDDOWN(ROUND(H723*0.06,2),-2)</f>
        <v/>
      </c>
      <c r="K723" s="21">
        <f>ROUNDDOWN(ROUND(H723*0.04,2),-2)</f>
        <v/>
      </c>
      <c r="L723" s="21">
        <f>I723+J723+K723</f>
        <v/>
      </c>
      <c r="M723" s="21">
        <f>B723-L723</f>
        <v/>
      </c>
      <c r="N723" s="21">
        <f>ROUNDDOWN(ROUND(B723*0.2042,2),0)</f>
        <v/>
      </c>
    </row>
    <row r="724">
      <c r="A724" t="inlineStr">
        <is>
          <t>照合 一般</t>
        </is>
      </c>
      <c r="B724" s="21" t="n">
        <v>1500000</v>
      </c>
      <c r="C724" s="22" t="n">
        <v>42</v>
      </c>
      <c r="D724" s="22" t="n">
        <v>1</v>
      </c>
      <c r="E724" s="22" t="n">
        <v>0</v>
      </c>
      <c r="F724" s="21">
        <f>(IF(C724&lt;=20,MAX(800000,400000*C724),8000000+700000*(C724-20))+IF(E724=1,1000000,0))</f>
        <v/>
      </c>
      <c r="G724" s="21">
        <f>IF(AND(D724=3,C724&lt;=5),MAX(0,B724-F724),IF(AND(D724=2,C724&lt;=5,MAX(0,B724-F724)&gt;3000000),1500000+MAX(0,B724-F724)-3000000,MAX(0,B724-F724)/2))</f>
        <v/>
      </c>
      <c r="H724" s="21">
        <f>ROUNDDOWN(G724,-3)</f>
        <v/>
      </c>
      <c r="I724" s="21">
        <f>IF(H724&lt;=0,0,ROUNDDOWN(ROUND((H724*LOOKUP(H724,{0,1950001,3300001,6950001,9000001,18000001,40000001},{0.05,0.1,0.2,0.23,0.33,0.4,0.45})-LOOKUP(H724,{0,1950001,3300001,6950001,9000001,18000001,40000001},{0,97500,427500,636000,1536000,2796000,4796000}))*1.021,3),0))</f>
        <v/>
      </c>
      <c r="J724" s="21">
        <f>ROUNDDOWN(ROUND(H724*0.06,2),-2)</f>
        <v/>
      </c>
      <c r="K724" s="21">
        <f>ROUNDDOWN(ROUND(H724*0.04,2),-2)</f>
        <v/>
      </c>
      <c r="L724" s="21">
        <f>I724+J724+K724</f>
        <v/>
      </c>
      <c r="M724" s="21">
        <f>B724-L724</f>
        <v/>
      </c>
      <c r="N724" s="21">
        <f>ROUNDDOWN(ROUND(B724*0.2042,2),0)</f>
        <v/>
      </c>
    </row>
    <row r="725">
      <c r="A725" t="inlineStr">
        <is>
          <t>照合 一般</t>
        </is>
      </c>
      <c r="B725" s="21" t="n">
        <v>1500000</v>
      </c>
      <c r="C725" s="22" t="n">
        <v>43</v>
      </c>
      <c r="D725" s="22" t="n">
        <v>1</v>
      </c>
      <c r="E725" s="22" t="n">
        <v>0</v>
      </c>
      <c r="F725" s="21">
        <f>(IF(C725&lt;=20,MAX(800000,400000*C725),8000000+700000*(C725-20))+IF(E725=1,1000000,0))</f>
        <v/>
      </c>
      <c r="G725" s="21">
        <f>IF(AND(D725=3,C725&lt;=5),MAX(0,B725-F725),IF(AND(D725=2,C725&lt;=5,MAX(0,B725-F725)&gt;3000000),1500000+MAX(0,B725-F725)-3000000,MAX(0,B725-F725)/2))</f>
        <v/>
      </c>
      <c r="H725" s="21">
        <f>ROUNDDOWN(G725,-3)</f>
        <v/>
      </c>
      <c r="I725" s="21">
        <f>IF(H725&lt;=0,0,ROUNDDOWN(ROUND((H725*LOOKUP(H725,{0,1950001,3300001,6950001,9000001,18000001,40000001},{0.05,0.1,0.2,0.23,0.33,0.4,0.45})-LOOKUP(H725,{0,1950001,3300001,6950001,9000001,18000001,40000001},{0,97500,427500,636000,1536000,2796000,4796000}))*1.021,3),0))</f>
        <v/>
      </c>
      <c r="J725" s="21">
        <f>ROUNDDOWN(ROUND(H725*0.06,2),-2)</f>
        <v/>
      </c>
      <c r="K725" s="21">
        <f>ROUNDDOWN(ROUND(H725*0.04,2),-2)</f>
        <v/>
      </c>
      <c r="L725" s="21">
        <f>I725+J725+K725</f>
        <v/>
      </c>
      <c r="M725" s="21">
        <f>B725-L725</f>
        <v/>
      </c>
      <c r="N725" s="21">
        <f>ROUNDDOWN(ROUND(B725*0.2042,2),0)</f>
        <v/>
      </c>
    </row>
    <row r="726">
      <c r="A726" t="inlineStr">
        <is>
          <t>照合 一般</t>
        </is>
      </c>
      <c r="B726" s="21" t="n">
        <v>1500000</v>
      </c>
      <c r="C726" s="22" t="n">
        <v>44</v>
      </c>
      <c r="D726" s="22" t="n">
        <v>1</v>
      </c>
      <c r="E726" s="22" t="n">
        <v>0</v>
      </c>
      <c r="F726" s="21">
        <f>(IF(C726&lt;=20,MAX(800000,400000*C726),8000000+700000*(C726-20))+IF(E726=1,1000000,0))</f>
        <v/>
      </c>
      <c r="G726" s="21">
        <f>IF(AND(D726=3,C726&lt;=5),MAX(0,B726-F726),IF(AND(D726=2,C726&lt;=5,MAX(0,B726-F726)&gt;3000000),1500000+MAX(0,B726-F726)-3000000,MAX(0,B726-F726)/2))</f>
        <v/>
      </c>
      <c r="H726" s="21">
        <f>ROUNDDOWN(G726,-3)</f>
        <v/>
      </c>
      <c r="I726" s="21">
        <f>IF(H726&lt;=0,0,ROUNDDOWN(ROUND((H726*LOOKUP(H726,{0,1950001,3300001,6950001,9000001,18000001,40000001},{0.05,0.1,0.2,0.23,0.33,0.4,0.45})-LOOKUP(H726,{0,1950001,3300001,6950001,9000001,18000001,40000001},{0,97500,427500,636000,1536000,2796000,4796000}))*1.021,3),0))</f>
        <v/>
      </c>
      <c r="J726" s="21">
        <f>ROUNDDOWN(ROUND(H726*0.06,2),-2)</f>
        <v/>
      </c>
      <c r="K726" s="21">
        <f>ROUNDDOWN(ROUND(H726*0.04,2),-2)</f>
        <v/>
      </c>
      <c r="L726" s="21">
        <f>I726+J726+K726</f>
        <v/>
      </c>
      <c r="M726" s="21">
        <f>B726-L726</f>
        <v/>
      </c>
      <c r="N726" s="21">
        <f>ROUNDDOWN(ROUND(B726*0.2042,2),0)</f>
        <v/>
      </c>
    </row>
    <row r="727">
      <c r="A727" t="inlineStr">
        <is>
          <t>照合 一般</t>
        </is>
      </c>
      <c r="B727" s="21" t="n">
        <v>1500000</v>
      </c>
      <c r="C727" s="22" t="n">
        <v>45</v>
      </c>
      <c r="D727" s="22" t="n">
        <v>1</v>
      </c>
      <c r="E727" s="22" t="n">
        <v>0</v>
      </c>
      <c r="F727" s="21">
        <f>(IF(C727&lt;=20,MAX(800000,400000*C727),8000000+700000*(C727-20))+IF(E727=1,1000000,0))</f>
        <v/>
      </c>
      <c r="G727" s="21">
        <f>IF(AND(D727=3,C727&lt;=5),MAX(0,B727-F727),IF(AND(D727=2,C727&lt;=5,MAX(0,B727-F727)&gt;3000000),1500000+MAX(0,B727-F727)-3000000,MAX(0,B727-F727)/2))</f>
        <v/>
      </c>
      <c r="H727" s="21">
        <f>ROUNDDOWN(G727,-3)</f>
        <v/>
      </c>
      <c r="I727" s="21">
        <f>IF(H727&lt;=0,0,ROUNDDOWN(ROUND((H727*LOOKUP(H727,{0,1950001,3300001,6950001,9000001,18000001,40000001},{0.05,0.1,0.2,0.23,0.33,0.4,0.45})-LOOKUP(H727,{0,1950001,3300001,6950001,9000001,18000001,40000001},{0,97500,427500,636000,1536000,2796000,4796000}))*1.021,3),0))</f>
        <v/>
      </c>
      <c r="J727" s="21">
        <f>ROUNDDOWN(ROUND(H727*0.06,2),-2)</f>
        <v/>
      </c>
      <c r="K727" s="21">
        <f>ROUNDDOWN(ROUND(H727*0.04,2),-2)</f>
        <v/>
      </c>
      <c r="L727" s="21">
        <f>I727+J727+K727</f>
        <v/>
      </c>
      <c r="M727" s="21">
        <f>B727-L727</f>
        <v/>
      </c>
      <c r="N727" s="21">
        <f>ROUNDDOWN(ROUND(B727*0.2042,2),0)</f>
        <v/>
      </c>
    </row>
    <row r="728">
      <c r="A728" t="inlineStr">
        <is>
          <t>照合 短期</t>
        </is>
      </c>
      <c r="B728" s="21" t="n">
        <v>1500000</v>
      </c>
      <c r="C728" s="22" t="n">
        <v>1</v>
      </c>
      <c r="D728" s="22" t="n">
        <v>2</v>
      </c>
      <c r="E728" s="22" t="n">
        <v>0</v>
      </c>
      <c r="F728" s="21">
        <f>(IF(C728&lt;=20,MAX(800000,400000*C728),8000000+700000*(C728-20))+IF(E728=1,1000000,0))</f>
        <v/>
      </c>
      <c r="G728" s="21">
        <f>IF(AND(D728=3,C728&lt;=5),MAX(0,B728-F728),IF(AND(D728=2,C728&lt;=5,MAX(0,B728-F728)&gt;3000000),1500000+MAX(0,B728-F728)-3000000,MAX(0,B728-F728)/2))</f>
        <v/>
      </c>
      <c r="H728" s="21">
        <f>ROUNDDOWN(G728,-3)</f>
        <v/>
      </c>
      <c r="I728" s="21">
        <f>IF(H728&lt;=0,0,ROUNDDOWN(ROUND((H728*LOOKUP(H728,{0,1950001,3300001,6950001,9000001,18000001,40000001},{0.05,0.1,0.2,0.23,0.33,0.4,0.45})-LOOKUP(H728,{0,1950001,3300001,6950001,9000001,18000001,40000001},{0,97500,427500,636000,1536000,2796000,4796000}))*1.021,3),0))</f>
        <v/>
      </c>
      <c r="J728" s="21">
        <f>ROUNDDOWN(ROUND(H728*0.06,2),-2)</f>
        <v/>
      </c>
      <c r="K728" s="21">
        <f>ROUNDDOWN(ROUND(H728*0.04,2),-2)</f>
        <v/>
      </c>
      <c r="L728" s="21">
        <f>I728+J728+K728</f>
        <v/>
      </c>
      <c r="M728" s="21">
        <f>B728-L728</f>
        <v/>
      </c>
      <c r="N728" s="21">
        <f>ROUNDDOWN(ROUND(B728*0.2042,2),0)</f>
        <v/>
      </c>
    </row>
    <row r="729">
      <c r="A729" t="inlineStr">
        <is>
          <t>照合 役員</t>
        </is>
      </c>
      <c r="B729" s="21" t="n">
        <v>1500000</v>
      </c>
      <c r="C729" s="22" t="n">
        <v>1</v>
      </c>
      <c r="D729" s="22" t="n">
        <v>3</v>
      </c>
      <c r="E729" s="22" t="n">
        <v>0</v>
      </c>
      <c r="F729" s="21">
        <f>(IF(C729&lt;=20,MAX(800000,400000*C729),8000000+700000*(C729-20))+IF(E729=1,1000000,0))</f>
        <v/>
      </c>
      <c r="G729" s="21">
        <f>IF(AND(D729=3,C729&lt;=5),MAX(0,B729-F729),IF(AND(D729=2,C729&lt;=5,MAX(0,B729-F729)&gt;3000000),1500000+MAX(0,B729-F729)-3000000,MAX(0,B729-F729)/2))</f>
        <v/>
      </c>
      <c r="H729" s="21">
        <f>ROUNDDOWN(G729,-3)</f>
        <v/>
      </c>
      <c r="I729" s="21">
        <f>IF(H729&lt;=0,0,ROUNDDOWN(ROUND((H729*LOOKUP(H729,{0,1950001,3300001,6950001,9000001,18000001,40000001},{0.05,0.1,0.2,0.23,0.33,0.4,0.45})-LOOKUP(H729,{0,1950001,3300001,6950001,9000001,18000001,40000001},{0,97500,427500,636000,1536000,2796000,4796000}))*1.021,3),0))</f>
        <v/>
      </c>
      <c r="J729" s="21">
        <f>ROUNDDOWN(ROUND(H729*0.06,2),-2)</f>
        <v/>
      </c>
      <c r="K729" s="21">
        <f>ROUNDDOWN(ROUND(H729*0.04,2),-2)</f>
        <v/>
      </c>
      <c r="L729" s="21">
        <f>I729+J729+K729</f>
        <v/>
      </c>
      <c r="M729" s="21">
        <f>B729-L729</f>
        <v/>
      </c>
      <c r="N729" s="21">
        <f>ROUNDDOWN(ROUND(B729*0.2042,2),0)</f>
        <v/>
      </c>
    </row>
    <row r="730">
      <c r="A730" t="inlineStr">
        <is>
          <t>照合 短期 障害</t>
        </is>
      </c>
      <c r="B730" s="21" t="n">
        <v>1500000</v>
      </c>
      <c r="C730" s="22" t="n">
        <v>1</v>
      </c>
      <c r="D730" s="22" t="n">
        <v>2</v>
      </c>
      <c r="E730" s="22" t="n">
        <v>1</v>
      </c>
      <c r="F730" s="21">
        <f>(IF(C730&lt;=20,MAX(800000,400000*C730),8000000+700000*(C730-20))+IF(E730=1,1000000,0))</f>
        <v/>
      </c>
      <c r="G730" s="21">
        <f>IF(AND(D730=3,C730&lt;=5),MAX(0,B730-F730),IF(AND(D730=2,C730&lt;=5,MAX(0,B730-F730)&gt;3000000),1500000+MAX(0,B730-F730)-3000000,MAX(0,B730-F730)/2))</f>
        <v/>
      </c>
      <c r="H730" s="21">
        <f>ROUNDDOWN(G730,-3)</f>
        <v/>
      </c>
      <c r="I730" s="21">
        <f>IF(H730&lt;=0,0,ROUNDDOWN(ROUND((H730*LOOKUP(H730,{0,1950001,3300001,6950001,9000001,18000001,40000001},{0.05,0.1,0.2,0.23,0.33,0.4,0.45})-LOOKUP(H730,{0,1950001,3300001,6950001,9000001,18000001,40000001},{0,97500,427500,636000,1536000,2796000,4796000}))*1.021,3),0))</f>
        <v/>
      </c>
      <c r="J730" s="21">
        <f>ROUNDDOWN(ROUND(H730*0.06,2),-2)</f>
        <v/>
      </c>
      <c r="K730" s="21">
        <f>ROUNDDOWN(ROUND(H730*0.04,2),-2)</f>
        <v/>
      </c>
      <c r="L730" s="21">
        <f>I730+J730+K730</f>
        <v/>
      </c>
      <c r="M730" s="21">
        <f>B730-L730</f>
        <v/>
      </c>
      <c r="N730" s="21">
        <f>ROUNDDOWN(ROUND(B730*0.2042,2),0)</f>
        <v/>
      </c>
    </row>
    <row r="731">
      <c r="A731" t="inlineStr">
        <is>
          <t>照合 短期</t>
        </is>
      </c>
      <c r="B731" s="21" t="n">
        <v>1500000</v>
      </c>
      <c r="C731" s="22" t="n">
        <v>2</v>
      </c>
      <c r="D731" s="22" t="n">
        <v>2</v>
      </c>
      <c r="E731" s="22" t="n">
        <v>0</v>
      </c>
      <c r="F731" s="21">
        <f>(IF(C731&lt;=20,MAX(800000,400000*C731),8000000+700000*(C731-20))+IF(E731=1,1000000,0))</f>
        <v/>
      </c>
      <c r="G731" s="21">
        <f>IF(AND(D731=3,C731&lt;=5),MAX(0,B731-F731),IF(AND(D731=2,C731&lt;=5,MAX(0,B731-F731)&gt;3000000),1500000+MAX(0,B731-F731)-3000000,MAX(0,B731-F731)/2))</f>
        <v/>
      </c>
      <c r="H731" s="21">
        <f>ROUNDDOWN(G731,-3)</f>
        <v/>
      </c>
      <c r="I731" s="21">
        <f>IF(H731&lt;=0,0,ROUNDDOWN(ROUND((H731*LOOKUP(H731,{0,1950001,3300001,6950001,9000001,18000001,40000001},{0.05,0.1,0.2,0.23,0.33,0.4,0.45})-LOOKUP(H731,{0,1950001,3300001,6950001,9000001,18000001,40000001},{0,97500,427500,636000,1536000,2796000,4796000}))*1.021,3),0))</f>
        <v/>
      </c>
      <c r="J731" s="21">
        <f>ROUNDDOWN(ROUND(H731*0.06,2),-2)</f>
        <v/>
      </c>
      <c r="K731" s="21">
        <f>ROUNDDOWN(ROUND(H731*0.04,2),-2)</f>
        <v/>
      </c>
      <c r="L731" s="21">
        <f>I731+J731+K731</f>
        <v/>
      </c>
      <c r="M731" s="21">
        <f>B731-L731</f>
        <v/>
      </c>
      <c r="N731" s="21">
        <f>ROUNDDOWN(ROUND(B731*0.2042,2),0)</f>
        <v/>
      </c>
    </row>
    <row r="732">
      <c r="A732" t="inlineStr">
        <is>
          <t>照合 役員</t>
        </is>
      </c>
      <c r="B732" s="21" t="n">
        <v>1500000</v>
      </c>
      <c r="C732" s="22" t="n">
        <v>2</v>
      </c>
      <c r="D732" s="22" t="n">
        <v>3</v>
      </c>
      <c r="E732" s="22" t="n">
        <v>0</v>
      </c>
      <c r="F732" s="21">
        <f>(IF(C732&lt;=20,MAX(800000,400000*C732),8000000+700000*(C732-20))+IF(E732=1,1000000,0))</f>
        <v/>
      </c>
      <c r="G732" s="21">
        <f>IF(AND(D732=3,C732&lt;=5),MAX(0,B732-F732),IF(AND(D732=2,C732&lt;=5,MAX(0,B732-F732)&gt;3000000),1500000+MAX(0,B732-F732)-3000000,MAX(0,B732-F732)/2))</f>
        <v/>
      </c>
      <c r="H732" s="21">
        <f>ROUNDDOWN(G732,-3)</f>
        <v/>
      </c>
      <c r="I732" s="21">
        <f>IF(H732&lt;=0,0,ROUNDDOWN(ROUND((H732*LOOKUP(H732,{0,1950001,3300001,6950001,9000001,18000001,40000001},{0.05,0.1,0.2,0.23,0.33,0.4,0.45})-LOOKUP(H732,{0,1950001,3300001,6950001,9000001,18000001,40000001},{0,97500,427500,636000,1536000,2796000,4796000}))*1.021,3),0))</f>
        <v/>
      </c>
      <c r="J732" s="21">
        <f>ROUNDDOWN(ROUND(H732*0.06,2),-2)</f>
        <v/>
      </c>
      <c r="K732" s="21">
        <f>ROUNDDOWN(ROUND(H732*0.04,2),-2)</f>
        <v/>
      </c>
      <c r="L732" s="21">
        <f>I732+J732+K732</f>
        <v/>
      </c>
      <c r="M732" s="21">
        <f>B732-L732</f>
        <v/>
      </c>
      <c r="N732" s="21">
        <f>ROUNDDOWN(ROUND(B732*0.2042,2),0)</f>
        <v/>
      </c>
    </row>
    <row r="733">
      <c r="A733" t="inlineStr">
        <is>
          <t>照合 短期 障害</t>
        </is>
      </c>
      <c r="B733" s="21" t="n">
        <v>1500000</v>
      </c>
      <c r="C733" s="22" t="n">
        <v>2</v>
      </c>
      <c r="D733" s="22" t="n">
        <v>2</v>
      </c>
      <c r="E733" s="22" t="n">
        <v>1</v>
      </c>
      <c r="F733" s="21">
        <f>(IF(C733&lt;=20,MAX(800000,400000*C733),8000000+700000*(C733-20))+IF(E733=1,1000000,0))</f>
        <v/>
      </c>
      <c r="G733" s="21">
        <f>IF(AND(D733=3,C733&lt;=5),MAX(0,B733-F733),IF(AND(D733=2,C733&lt;=5,MAX(0,B733-F733)&gt;3000000),1500000+MAX(0,B733-F733)-3000000,MAX(0,B733-F733)/2))</f>
        <v/>
      </c>
      <c r="H733" s="21">
        <f>ROUNDDOWN(G733,-3)</f>
        <v/>
      </c>
      <c r="I733" s="21">
        <f>IF(H733&lt;=0,0,ROUNDDOWN(ROUND((H733*LOOKUP(H733,{0,1950001,3300001,6950001,9000001,18000001,40000001},{0.05,0.1,0.2,0.23,0.33,0.4,0.45})-LOOKUP(H733,{0,1950001,3300001,6950001,9000001,18000001,40000001},{0,97500,427500,636000,1536000,2796000,4796000}))*1.021,3),0))</f>
        <v/>
      </c>
      <c r="J733" s="21">
        <f>ROUNDDOWN(ROUND(H733*0.06,2),-2)</f>
        <v/>
      </c>
      <c r="K733" s="21">
        <f>ROUNDDOWN(ROUND(H733*0.04,2),-2)</f>
        <v/>
      </c>
      <c r="L733" s="21">
        <f>I733+J733+K733</f>
        <v/>
      </c>
      <c r="M733" s="21">
        <f>B733-L733</f>
        <v/>
      </c>
      <c r="N733" s="21">
        <f>ROUNDDOWN(ROUND(B733*0.2042,2),0)</f>
        <v/>
      </c>
    </row>
    <row r="734">
      <c r="A734" t="inlineStr">
        <is>
          <t>照合 短期</t>
        </is>
      </c>
      <c r="B734" s="21" t="n">
        <v>1500000</v>
      </c>
      <c r="C734" s="22" t="n">
        <v>3</v>
      </c>
      <c r="D734" s="22" t="n">
        <v>2</v>
      </c>
      <c r="E734" s="22" t="n">
        <v>0</v>
      </c>
      <c r="F734" s="21">
        <f>(IF(C734&lt;=20,MAX(800000,400000*C734),8000000+700000*(C734-20))+IF(E734=1,1000000,0))</f>
        <v/>
      </c>
      <c r="G734" s="21">
        <f>IF(AND(D734=3,C734&lt;=5),MAX(0,B734-F734),IF(AND(D734=2,C734&lt;=5,MAX(0,B734-F734)&gt;3000000),1500000+MAX(0,B734-F734)-3000000,MAX(0,B734-F734)/2))</f>
        <v/>
      </c>
      <c r="H734" s="21">
        <f>ROUNDDOWN(G734,-3)</f>
        <v/>
      </c>
      <c r="I734" s="21">
        <f>IF(H734&lt;=0,0,ROUNDDOWN(ROUND((H734*LOOKUP(H734,{0,1950001,3300001,6950001,9000001,18000001,40000001},{0.05,0.1,0.2,0.23,0.33,0.4,0.45})-LOOKUP(H734,{0,1950001,3300001,6950001,9000001,18000001,40000001},{0,97500,427500,636000,1536000,2796000,4796000}))*1.021,3),0))</f>
        <v/>
      </c>
      <c r="J734" s="21">
        <f>ROUNDDOWN(ROUND(H734*0.06,2),-2)</f>
        <v/>
      </c>
      <c r="K734" s="21">
        <f>ROUNDDOWN(ROUND(H734*0.04,2),-2)</f>
        <v/>
      </c>
      <c r="L734" s="21">
        <f>I734+J734+K734</f>
        <v/>
      </c>
      <c r="M734" s="21">
        <f>B734-L734</f>
        <v/>
      </c>
      <c r="N734" s="21">
        <f>ROUNDDOWN(ROUND(B734*0.2042,2),0)</f>
        <v/>
      </c>
    </row>
    <row r="735">
      <c r="A735" t="inlineStr">
        <is>
          <t>照合 役員</t>
        </is>
      </c>
      <c r="B735" s="21" t="n">
        <v>1500000</v>
      </c>
      <c r="C735" s="22" t="n">
        <v>3</v>
      </c>
      <c r="D735" s="22" t="n">
        <v>3</v>
      </c>
      <c r="E735" s="22" t="n">
        <v>0</v>
      </c>
      <c r="F735" s="21">
        <f>(IF(C735&lt;=20,MAX(800000,400000*C735),8000000+700000*(C735-20))+IF(E735=1,1000000,0))</f>
        <v/>
      </c>
      <c r="G735" s="21">
        <f>IF(AND(D735=3,C735&lt;=5),MAX(0,B735-F735),IF(AND(D735=2,C735&lt;=5,MAX(0,B735-F735)&gt;3000000),1500000+MAX(0,B735-F735)-3000000,MAX(0,B735-F735)/2))</f>
        <v/>
      </c>
      <c r="H735" s="21">
        <f>ROUNDDOWN(G735,-3)</f>
        <v/>
      </c>
      <c r="I735" s="21">
        <f>IF(H735&lt;=0,0,ROUNDDOWN(ROUND((H735*LOOKUP(H735,{0,1950001,3300001,6950001,9000001,18000001,40000001},{0.05,0.1,0.2,0.23,0.33,0.4,0.45})-LOOKUP(H735,{0,1950001,3300001,6950001,9000001,18000001,40000001},{0,97500,427500,636000,1536000,2796000,4796000}))*1.021,3),0))</f>
        <v/>
      </c>
      <c r="J735" s="21">
        <f>ROUNDDOWN(ROUND(H735*0.06,2),-2)</f>
        <v/>
      </c>
      <c r="K735" s="21">
        <f>ROUNDDOWN(ROUND(H735*0.04,2),-2)</f>
        <v/>
      </c>
      <c r="L735" s="21">
        <f>I735+J735+K735</f>
        <v/>
      </c>
      <c r="M735" s="21">
        <f>B735-L735</f>
        <v/>
      </c>
      <c r="N735" s="21">
        <f>ROUNDDOWN(ROUND(B735*0.2042,2),0)</f>
        <v/>
      </c>
    </row>
    <row r="736">
      <c r="A736" t="inlineStr">
        <is>
          <t>照合 短期 障害</t>
        </is>
      </c>
      <c r="B736" s="21" t="n">
        <v>1500000</v>
      </c>
      <c r="C736" s="22" t="n">
        <v>3</v>
      </c>
      <c r="D736" s="22" t="n">
        <v>2</v>
      </c>
      <c r="E736" s="22" t="n">
        <v>1</v>
      </c>
      <c r="F736" s="21">
        <f>(IF(C736&lt;=20,MAX(800000,400000*C736),8000000+700000*(C736-20))+IF(E736=1,1000000,0))</f>
        <v/>
      </c>
      <c r="G736" s="21">
        <f>IF(AND(D736=3,C736&lt;=5),MAX(0,B736-F736),IF(AND(D736=2,C736&lt;=5,MAX(0,B736-F736)&gt;3000000),1500000+MAX(0,B736-F736)-3000000,MAX(0,B736-F736)/2))</f>
        <v/>
      </c>
      <c r="H736" s="21">
        <f>ROUNDDOWN(G736,-3)</f>
        <v/>
      </c>
      <c r="I736" s="21">
        <f>IF(H736&lt;=0,0,ROUNDDOWN(ROUND((H736*LOOKUP(H736,{0,1950001,3300001,6950001,9000001,18000001,40000001},{0.05,0.1,0.2,0.23,0.33,0.4,0.45})-LOOKUP(H736,{0,1950001,3300001,6950001,9000001,18000001,40000001},{0,97500,427500,636000,1536000,2796000,4796000}))*1.021,3),0))</f>
        <v/>
      </c>
      <c r="J736" s="21">
        <f>ROUNDDOWN(ROUND(H736*0.06,2),-2)</f>
        <v/>
      </c>
      <c r="K736" s="21">
        <f>ROUNDDOWN(ROUND(H736*0.04,2),-2)</f>
        <v/>
      </c>
      <c r="L736" s="21">
        <f>I736+J736+K736</f>
        <v/>
      </c>
      <c r="M736" s="21">
        <f>B736-L736</f>
        <v/>
      </c>
      <c r="N736" s="21">
        <f>ROUNDDOWN(ROUND(B736*0.2042,2),0)</f>
        <v/>
      </c>
    </row>
    <row r="737">
      <c r="A737" t="inlineStr">
        <is>
          <t>照合 短期</t>
        </is>
      </c>
      <c r="B737" s="21" t="n">
        <v>1500000</v>
      </c>
      <c r="C737" s="22" t="n">
        <v>4</v>
      </c>
      <c r="D737" s="22" t="n">
        <v>2</v>
      </c>
      <c r="E737" s="22" t="n">
        <v>0</v>
      </c>
      <c r="F737" s="21">
        <f>(IF(C737&lt;=20,MAX(800000,400000*C737),8000000+700000*(C737-20))+IF(E737=1,1000000,0))</f>
        <v/>
      </c>
      <c r="G737" s="21">
        <f>IF(AND(D737=3,C737&lt;=5),MAX(0,B737-F737),IF(AND(D737=2,C737&lt;=5,MAX(0,B737-F737)&gt;3000000),1500000+MAX(0,B737-F737)-3000000,MAX(0,B737-F737)/2))</f>
        <v/>
      </c>
      <c r="H737" s="21">
        <f>ROUNDDOWN(G737,-3)</f>
        <v/>
      </c>
      <c r="I737" s="21">
        <f>IF(H737&lt;=0,0,ROUNDDOWN(ROUND((H737*LOOKUP(H737,{0,1950001,3300001,6950001,9000001,18000001,40000001},{0.05,0.1,0.2,0.23,0.33,0.4,0.45})-LOOKUP(H737,{0,1950001,3300001,6950001,9000001,18000001,40000001},{0,97500,427500,636000,1536000,2796000,4796000}))*1.021,3),0))</f>
        <v/>
      </c>
      <c r="J737" s="21">
        <f>ROUNDDOWN(ROUND(H737*0.06,2),-2)</f>
        <v/>
      </c>
      <c r="K737" s="21">
        <f>ROUNDDOWN(ROUND(H737*0.04,2),-2)</f>
        <v/>
      </c>
      <c r="L737" s="21">
        <f>I737+J737+K737</f>
        <v/>
      </c>
      <c r="M737" s="21">
        <f>B737-L737</f>
        <v/>
      </c>
      <c r="N737" s="21">
        <f>ROUNDDOWN(ROUND(B737*0.2042,2),0)</f>
        <v/>
      </c>
    </row>
    <row r="738">
      <c r="A738" t="inlineStr">
        <is>
          <t>照合 役員</t>
        </is>
      </c>
      <c r="B738" s="21" t="n">
        <v>1500000</v>
      </c>
      <c r="C738" s="22" t="n">
        <v>4</v>
      </c>
      <c r="D738" s="22" t="n">
        <v>3</v>
      </c>
      <c r="E738" s="22" t="n">
        <v>0</v>
      </c>
      <c r="F738" s="21">
        <f>(IF(C738&lt;=20,MAX(800000,400000*C738),8000000+700000*(C738-20))+IF(E738=1,1000000,0))</f>
        <v/>
      </c>
      <c r="G738" s="21">
        <f>IF(AND(D738=3,C738&lt;=5),MAX(0,B738-F738),IF(AND(D738=2,C738&lt;=5,MAX(0,B738-F738)&gt;3000000),1500000+MAX(0,B738-F738)-3000000,MAX(0,B738-F738)/2))</f>
        <v/>
      </c>
      <c r="H738" s="21">
        <f>ROUNDDOWN(G738,-3)</f>
        <v/>
      </c>
      <c r="I738" s="21">
        <f>IF(H738&lt;=0,0,ROUNDDOWN(ROUND((H738*LOOKUP(H738,{0,1950001,3300001,6950001,9000001,18000001,40000001},{0.05,0.1,0.2,0.23,0.33,0.4,0.45})-LOOKUP(H738,{0,1950001,3300001,6950001,9000001,18000001,40000001},{0,97500,427500,636000,1536000,2796000,4796000}))*1.021,3),0))</f>
        <v/>
      </c>
      <c r="J738" s="21">
        <f>ROUNDDOWN(ROUND(H738*0.06,2),-2)</f>
        <v/>
      </c>
      <c r="K738" s="21">
        <f>ROUNDDOWN(ROUND(H738*0.04,2),-2)</f>
        <v/>
      </c>
      <c r="L738" s="21">
        <f>I738+J738+K738</f>
        <v/>
      </c>
      <c r="M738" s="21">
        <f>B738-L738</f>
        <v/>
      </c>
      <c r="N738" s="21">
        <f>ROUNDDOWN(ROUND(B738*0.2042,2),0)</f>
        <v/>
      </c>
    </row>
    <row r="739">
      <c r="A739" t="inlineStr">
        <is>
          <t>照合 短期 障害</t>
        </is>
      </c>
      <c r="B739" s="21" t="n">
        <v>1500000</v>
      </c>
      <c r="C739" s="22" t="n">
        <v>4</v>
      </c>
      <c r="D739" s="22" t="n">
        <v>2</v>
      </c>
      <c r="E739" s="22" t="n">
        <v>1</v>
      </c>
      <c r="F739" s="21">
        <f>(IF(C739&lt;=20,MAX(800000,400000*C739),8000000+700000*(C739-20))+IF(E739=1,1000000,0))</f>
        <v/>
      </c>
      <c r="G739" s="21">
        <f>IF(AND(D739=3,C739&lt;=5),MAX(0,B739-F739),IF(AND(D739=2,C739&lt;=5,MAX(0,B739-F739)&gt;3000000),1500000+MAX(0,B739-F739)-3000000,MAX(0,B739-F739)/2))</f>
        <v/>
      </c>
      <c r="H739" s="21">
        <f>ROUNDDOWN(G739,-3)</f>
        <v/>
      </c>
      <c r="I739" s="21">
        <f>IF(H739&lt;=0,0,ROUNDDOWN(ROUND((H739*LOOKUP(H739,{0,1950001,3300001,6950001,9000001,18000001,40000001},{0.05,0.1,0.2,0.23,0.33,0.4,0.45})-LOOKUP(H739,{0,1950001,3300001,6950001,9000001,18000001,40000001},{0,97500,427500,636000,1536000,2796000,4796000}))*1.021,3),0))</f>
        <v/>
      </c>
      <c r="J739" s="21">
        <f>ROUNDDOWN(ROUND(H739*0.06,2),-2)</f>
        <v/>
      </c>
      <c r="K739" s="21">
        <f>ROUNDDOWN(ROUND(H739*0.04,2),-2)</f>
        <v/>
      </c>
      <c r="L739" s="21">
        <f>I739+J739+K739</f>
        <v/>
      </c>
      <c r="M739" s="21">
        <f>B739-L739</f>
        <v/>
      </c>
      <c r="N739" s="21">
        <f>ROUNDDOWN(ROUND(B739*0.2042,2),0)</f>
        <v/>
      </c>
    </row>
    <row r="740">
      <c r="A740" t="inlineStr">
        <is>
          <t>照合 短期</t>
        </is>
      </c>
      <c r="B740" s="21" t="n">
        <v>1500000</v>
      </c>
      <c r="C740" s="22" t="n">
        <v>5</v>
      </c>
      <c r="D740" s="22" t="n">
        <v>2</v>
      </c>
      <c r="E740" s="22" t="n">
        <v>0</v>
      </c>
      <c r="F740" s="21">
        <f>(IF(C740&lt;=20,MAX(800000,400000*C740),8000000+700000*(C740-20))+IF(E740=1,1000000,0))</f>
        <v/>
      </c>
      <c r="G740" s="21">
        <f>IF(AND(D740=3,C740&lt;=5),MAX(0,B740-F740),IF(AND(D740=2,C740&lt;=5,MAX(0,B740-F740)&gt;3000000),1500000+MAX(0,B740-F740)-3000000,MAX(0,B740-F740)/2))</f>
        <v/>
      </c>
      <c r="H740" s="21">
        <f>ROUNDDOWN(G740,-3)</f>
        <v/>
      </c>
      <c r="I740" s="21">
        <f>IF(H740&lt;=0,0,ROUNDDOWN(ROUND((H740*LOOKUP(H740,{0,1950001,3300001,6950001,9000001,18000001,40000001},{0.05,0.1,0.2,0.23,0.33,0.4,0.45})-LOOKUP(H740,{0,1950001,3300001,6950001,9000001,18000001,40000001},{0,97500,427500,636000,1536000,2796000,4796000}))*1.021,3),0))</f>
        <v/>
      </c>
      <c r="J740" s="21">
        <f>ROUNDDOWN(ROUND(H740*0.06,2),-2)</f>
        <v/>
      </c>
      <c r="K740" s="21">
        <f>ROUNDDOWN(ROUND(H740*0.04,2),-2)</f>
        <v/>
      </c>
      <c r="L740" s="21">
        <f>I740+J740+K740</f>
        <v/>
      </c>
      <c r="M740" s="21">
        <f>B740-L740</f>
        <v/>
      </c>
      <c r="N740" s="21">
        <f>ROUNDDOWN(ROUND(B740*0.2042,2),0)</f>
        <v/>
      </c>
    </row>
    <row r="741">
      <c r="A741" t="inlineStr">
        <is>
          <t>照合 役員</t>
        </is>
      </c>
      <c r="B741" s="21" t="n">
        <v>1500000</v>
      </c>
      <c r="C741" s="22" t="n">
        <v>5</v>
      </c>
      <c r="D741" s="22" t="n">
        <v>3</v>
      </c>
      <c r="E741" s="22" t="n">
        <v>0</v>
      </c>
      <c r="F741" s="21">
        <f>(IF(C741&lt;=20,MAX(800000,400000*C741),8000000+700000*(C741-20))+IF(E741=1,1000000,0))</f>
        <v/>
      </c>
      <c r="G741" s="21">
        <f>IF(AND(D741=3,C741&lt;=5),MAX(0,B741-F741),IF(AND(D741=2,C741&lt;=5,MAX(0,B741-F741)&gt;3000000),1500000+MAX(0,B741-F741)-3000000,MAX(0,B741-F741)/2))</f>
        <v/>
      </c>
      <c r="H741" s="21">
        <f>ROUNDDOWN(G741,-3)</f>
        <v/>
      </c>
      <c r="I741" s="21">
        <f>IF(H741&lt;=0,0,ROUNDDOWN(ROUND((H741*LOOKUP(H741,{0,1950001,3300001,6950001,9000001,18000001,40000001},{0.05,0.1,0.2,0.23,0.33,0.4,0.45})-LOOKUP(H741,{0,1950001,3300001,6950001,9000001,18000001,40000001},{0,97500,427500,636000,1536000,2796000,4796000}))*1.021,3),0))</f>
        <v/>
      </c>
      <c r="J741" s="21">
        <f>ROUNDDOWN(ROUND(H741*0.06,2),-2)</f>
        <v/>
      </c>
      <c r="K741" s="21">
        <f>ROUNDDOWN(ROUND(H741*0.04,2),-2)</f>
        <v/>
      </c>
      <c r="L741" s="21">
        <f>I741+J741+K741</f>
        <v/>
      </c>
      <c r="M741" s="21">
        <f>B741-L741</f>
        <v/>
      </c>
      <c r="N741" s="21">
        <f>ROUNDDOWN(ROUND(B741*0.2042,2),0)</f>
        <v/>
      </c>
    </row>
    <row r="742">
      <c r="A742" t="inlineStr">
        <is>
          <t>照合 短期 障害</t>
        </is>
      </c>
      <c r="B742" s="21" t="n">
        <v>1500000</v>
      </c>
      <c r="C742" s="22" t="n">
        <v>5</v>
      </c>
      <c r="D742" s="22" t="n">
        <v>2</v>
      </c>
      <c r="E742" s="22" t="n">
        <v>1</v>
      </c>
      <c r="F742" s="21">
        <f>(IF(C742&lt;=20,MAX(800000,400000*C742),8000000+700000*(C742-20))+IF(E742=1,1000000,0))</f>
        <v/>
      </c>
      <c r="G742" s="21">
        <f>IF(AND(D742=3,C742&lt;=5),MAX(0,B742-F742),IF(AND(D742=2,C742&lt;=5,MAX(0,B742-F742)&gt;3000000),1500000+MAX(0,B742-F742)-3000000,MAX(0,B742-F742)/2))</f>
        <v/>
      </c>
      <c r="H742" s="21">
        <f>ROUNDDOWN(G742,-3)</f>
        <v/>
      </c>
      <c r="I742" s="21">
        <f>IF(H742&lt;=0,0,ROUNDDOWN(ROUND((H742*LOOKUP(H742,{0,1950001,3300001,6950001,9000001,18000001,40000001},{0.05,0.1,0.2,0.23,0.33,0.4,0.45})-LOOKUP(H742,{0,1950001,3300001,6950001,9000001,18000001,40000001},{0,97500,427500,636000,1536000,2796000,4796000}))*1.021,3),0))</f>
        <v/>
      </c>
      <c r="J742" s="21">
        <f>ROUNDDOWN(ROUND(H742*0.06,2),-2)</f>
        <v/>
      </c>
      <c r="K742" s="21">
        <f>ROUNDDOWN(ROUND(H742*0.04,2),-2)</f>
        <v/>
      </c>
      <c r="L742" s="21">
        <f>I742+J742+K742</f>
        <v/>
      </c>
      <c r="M742" s="21">
        <f>B742-L742</f>
        <v/>
      </c>
      <c r="N742" s="21">
        <f>ROUNDDOWN(ROUND(B742*0.2042,2),0)</f>
        <v/>
      </c>
    </row>
    <row r="743">
      <c r="A743" t="inlineStr">
        <is>
          <t>照合 障害</t>
        </is>
      </c>
      <c r="B743" s="21" t="n">
        <v>1500000</v>
      </c>
      <c r="C743" s="22" t="n">
        <v>25</v>
      </c>
      <c r="D743" s="22" t="n">
        <v>1</v>
      </c>
      <c r="E743" s="22" t="n">
        <v>1</v>
      </c>
      <c r="F743" s="21">
        <f>(IF(C743&lt;=20,MAX(800000,400000*C743),8000000+700000*(C743-20))+IF(E743=1,1000000,0))</f>
        <v/>
      </c>
      <c r="G743" s="21">
        <f>IF(AND(D743=3,C743&lt;=5),MAX(0,B743-F743),IF(AND(D743=2,C743&lt;=5,MAX(0,B743-F743)&gt;3000000),1500000+MAX(0,B743-F743)-3000000,MAX(0,B743-F743)/2))</f>
        <v/>
      </c>
      <c r="H743" s="21">
        <f>ROUNDDOWN(G743,-3)</f>
        <v/>
      </c>
      <c r="I743" s="21">
        <f>IF(H743&lt;=0,0,ROUNDDOWN(ROUND((H743*LOOKUP(H743,{0,1950001,3300001,6950001,9000001,18000001,40000001},{0.05,0.1,0.2,0.23,0.33,0.4,0.45})-LOOKUP(H743,{0,1950001,3300001,6950001,9000001,18000001,40000001},{0,97500,427500,636000,1536000,2796000,4796000}))*1.021,3),0))</f>
        <v/>
      </c>
      <c r="J743" s="21">
        <f>ROUNDDOWN(ROUND(H743*0.06,2),-2)</f>
        <v/>
      </c>
      <c r="K743" s="21">
        <f>ROUNDDOWN(ROUND(H743*0.04,2),-2)</f>
        <v/>
      </c>
      <c r="L743" s="21">
        <f>I743+J743+K743</f>
        <v/>
      </c>
      <c r="M743" s="21">
        <f>B743-L743</f>
        <v/>
      </c>
      <c r="N743" s="21">
        <f>ROUNDDOWN(ROUND(B743*0.2042,2),0)</f>
        <v/>
      </c>
    </row>
    <row r="744">
      <c r="A744" t="inlineStr">
        <is>
          <t>照合 一般</t>
        </is>
      </c>
      <c r="B744" s="21" t="n">
        <v>2000000</v>
      </c>
      <c r="C744" s="22" t="n">
        <v>1</v>
      </c>
      <c r="D744" s="22" t="n">
        <v>1</v>
      </c>
      <c r="E744" s="22" t="n">
        <v>0</v>
      </c>
      <c r="F744" s="21">
        <f>(IF(C744&lt;=20,MAX(800000,400000*C744),8000000+700000*(C744-20))+IF(E744=1,1000000,0))</f>
        <v/>
      </c>
      <c r="G744" s="21">
        <f>IF(AND(D744=3,C744&lt;=5),MAX(0,B744-F744),IF(AND(D744=2,C744&lt;=5,MAX(0,B744-F744)&gt;3000000),1500000+MAX(0,B744-F744)-3000000,MAX(0,B744-F744)/2))</f>
        <v/>
      </c>
      <c r="H744" s="21">
        <f>ROUNDDOWN(G744,-3)</f>
        <v/>
      </c>
      <c r="I744" s="21">
        <f>IF(H744&lt;=0,0,ROUNDDOWN(ROUND((H744*LOOKUP(H744,{0,1950001,3300001,6950001,9000001,18000001,40000001},{0.05,0.1,0.2,0.23,0.33,0.4,0.45})-LOOKUP(H744,{0,1950001,3300001,6950001,9000001,18000001,40000001},{0,97500,427500,636000,1536000,2796000,4796000}))*1.021,3),0))</f>
        <v/>
      </c>
      <c r="J744" s="21">
        <f>ROUNDDOWN(ROUND(H744*0.06,2),-2)</f>
        <v/>
      </c>
      <c r="K744" s="21">
        <f>ROUNDDOWN(ROUND(H744*0.04,2),-2)</f>
        <v/>
      </c>
      <c r="L744" s="21">
        <f>I744+J744+K744</f>
        <v/>
      </c>
      <c r="M744" s="21">
        <f>B744-L744</f>
        <v/>
      </c>
      <c r="N744" s="21">
        <f>ROUNDDOWN(ROUND(B744*0.2042,2),0)</f>
        <v/>
      </c>
    </row>
    <row r="745">
      <c r="A745" t="inlineStr">
        <is>
          <t>照合 一般</t>
        </is>
      </c>
      <c r="B745" s="21" t="n">
        <v>2000000</v>
      </c>
      <c r="C745" s="22" t="n">
        <v>2</v>
      </c>
      <c r="D745" s="22" t="n">
        <v>1</v>
      </c>
      <c r="E745" s="22" t="n">
        <v>0</v>
      </c>
      <c r="F745" s="21">
        <f>(IF(C745&lt;=20,MAX(800000,400000*C745),8000000+700000*(C745-20))+IF(E745=1,1000000,0))</f>
        <v/>
      </c>
      <c r="G745" s="21">
        <f>IF(AND(D745=3,C745&lt;=5),MAX(0,B745-F745),IF(AND(D745=2,C745&lt;=5,MAX(0,B745-F745)&gt;3000000),1500000+MAX(0,B745-F745)-3000000,MAX(0,B745-F745)/2))</f>
        <v/>
      </c>
      <c r="H745" s="21">
        <f>ROUNDDOWN(G745,-3)</f>
        <v/>
      </c>
      <c r="I745" s="21">
        <f>IF(H745&lt;=0,0,ROUNDDOWN(ROUND((H745*LOOKUP(H745,{0,1950001,3300001,6950001,9000001,18000001,40000001},{0.05,0.1,0.2,0.23,0.33,0.4,0.45})-LOOKUP(H745,{0,1950001,3300001,6950001,9000001,18000001,40000001},{0,97500,427500,636000,1536000,2796000,4796000}))*1.021,3),0))</f>
        <v/>
      </c>
      <c r="J745" s="21">
        <f>ROUNDDOWN(ROUND(H745*0.06,2),-2)</f>
        <v/>
      </c>
      <c r="K745" s="21">
        <f>ROUNDDOWN(ROUND(H745*0.04,2),-2)</f>
        <v/>
      </c>
      <c r="L745" s="21">
        <f>I745+J745+K745</f>
        <v/>
      </c>
      <c r="M745" s="21">
        <f>B745-L745</f>
        <v/>
      </c>
      <c r="N745" s="21">
        <f>ROUNDDOWN(ROUND(B745*0.2042,2),0)</f>
        <v/>
      </c>
    </row>
    <row r="746">
      <c r="A746" t="inlineStr">
        <is>
          <t>照合 一般</t>
        </is>
      </c>
      <c r="B746" s="21" t="n">
        <v>2000000</v>
      </c>
      <c r="C746" s="22" t="n">
        <v>3</v>
      </c>
      <c r="D746" s="22" t="n">
        <v>1</v>
      </c>
      <c r="E746" s="22" t="n">
        <v>0</v>
      </c>
      <c r="F746" s="21">
        <f>(IF(C746&lt;=20,MAX(800000,400000*C746),8000000+700000*(C746-20))+IF(E746=1,1000000,0))</f>
        <v/>
      </c>
      <c r="G746" s="21">
        <f>IF(AND(D746=3,C746&lt;=5),MAX(0,B746-F746),IF(AND(D746=2,C746&lt;=5,MAX(0,B746-F746)&gt;3000000),1500000+MAX(0,B746-F746)-3000000,MAX(0,B746-F746)/2))</f>
        <v/>
      </c>
      <c r="H746" s="21">
        <f>ROUNDDOWN(G746,-3)</f>
        <v/>
      </c>
      <c r="I746" s="21">
        <f>IF(H746&lt;=0,0,ROUNDDOWN(ROUND((H746*LOOKUP(H746,{0,1950001,3300001,6950001,9000001,18000001,40000001},{0.05,0.1,0.2,0.23,0.33,0.4,0.45})-LOOKUP(H746,{0,1950001,3300001,6950001,9000001,18000001,40000001},{0,97500,427500,636000,1536000,2796000,4796000}))*1.021,3),0))</f>
        <v/>
      </c>
      <c r="J746" s="21">
        <f>ROUNDDOWN(ROUND(H746*0.06,2),-2)</f>
        <v/>
      </c>
      <c r="K746" s="21">
        <f>ROUNDDOWN(ROUND(H746*0.04,2),-2)</f>
        <v/>
      </c>
      <c r="L746" s="21">
        <f>I746+J746+K746</f>
        <v/>
      </c>
      <c r="M746" s="21">
        <f>B746-L746</f>
        <v/>
      </c>
      <c r="N746" s="21">
        <f>ROUNDDOWN(ROUND(B746*0.2042,2),0)</f>
        <v/>
      </c>
    </row>
    <row r="747">
      <c r="A747" t="inlineStr">
        <is>
          <t>照合 一般</t>
        </is>
      </c>
      <c r="B747" s="21" t="n">
        <v>2000000</v>
      </c>
      <c r="C747" s="22" t="n">
        <v>4</v>
      </c>
      <c r="D747" s="22" t="n">
        <v>1</v>
      </c>
      <c r="E747" s="22" t="n">
        <v>0</v>
      </c>
      <c r="F747" s="21">
        <f>(IF(C747&lt;=20,MAX(800000,400000*C747),8000000+700000*(C747-20))+IF(E747=1,1000000,0))</f>
        <v/>
      </c>
      <c r="G747" s="21">
        <f>IF(AND(D747=3,C747&lt;=5),MAX(0,B747-F747),IF(AND(D747=2,C747&lt;=5,MAX(0,B747-F747)&gt;3000000),1500000+MAX(0,B747-F747)-3000000,MAX(0,B747-F747)/2))</f>
        <v/>
      </c>
      <c r="H747" s="21">
        <f>ROUNDDOWN(G747,-3)</f>
        <v/>
      </c>
      <c r="I747" s="21">
        <f>IF(H747&lt;=0,0,ROUNDDOWN(ROUND((H747*LOOKUP(H747,{0,1950001,3300001,6950001,9000001,18000001,40000001},{0.05,0.1,0.2,0.23,0.33,0.4,0.45})-LOOKUP(H747,{0,1950001,3300001,6950001,9000001,18000001,40000001},{0,97500,427500,636000,1536000,2796000,4796000}))*1.021,3),0))</f>
        <v/>
      </c>
      <c r="J747" s="21">
        <f>ROUNDDOWN(ROUND(H747*0.06,2),-2)</f>
        <v/>
      </c>
      <c r="K747" s="21">
        <f>ROUNDDOWN(ROUND(H747*0.04,2),-2)</f>
        <v/>
      </c>
      <c r="L747" s="21">
        <f>I747+J747+K747</f>
        <v/>
      </c>
      <c r="M747" s="21">
        <f>B747-L747</f>
        <v/>
      </c>
      <c r="N747" s="21">
        <f>ROUNDDOWN(ROUND(B747*0.2042,2),0)</f>
        <v/>
      </c>
    </row>
    <row r="748">
      <c r="A748" t="inlineStr">
        <is>
          <t>照合 一般</t>
        </is>
      </c>
      <c r="B748" s="21" t="n">
        <v>2000000</v>
      </c>
      <c r="C748" s="22" t="n">
        <v>5</v>
      </c>
      <c r="D748" s="22" t="n">
        <v>1</v>
      </c>
      <c r="E748" s="22" t="n">
        <v>0</v>
      </c>
      <c r="F748" s="21">
        <f>(IF(C748&lt;=20,MAX(800000,400000*C748),8000000+700000*(C748-20))+IF(E748=1,1000000,0))</f>
        <v/>
      </c>
      <c r="G748" s="21">
        <f>IF(AND(D748=3,C748&lt;=5),MAX(0,B748-F748),IF(AND(D748=2,C748&lt;=5,MAX(0,B748-F748)&gt;3000000),1500000+MAX(0,B748-F748)-3000000,MAX(0,B748-F748)/2))</f>
        <v/>
      </c>
      <c r="H748" s="21">
        <f>ROUNDDOWN(G748,-3)</f>
        <v/>
      </c>
      <c r="I748" s="21">
        <f>IF(H748&lt;=0,0,ROUNDDOWN(ROUND((H748*LOOKUP(H748,{0,1950001,3300001,6950001,9000001,18000001,40000001},{0.05,0.1,0.2,0.23,0.33,0.4,0.45})-LOOKUP(H748,{0,1950001,3300001,6950001,9000001,18000001,40000001},{0,97500,427500,636000,1536000,2796000,4796000}))*1.021,3),0))</f>
        <v/>
      </c>
      <c r="J748" s="21">
        <f>ROUNDDOWN(ROUND(H748*0.06,2),-2)</f>
        <v/>
      </c>
      <c r="K748" s="21">
        <f>ROUNDDOWN(ROUND(H748*0.04,2),-2)</f>
        <v/>
      </c>
      <c r="L748" s="21">
        <f>I748+J748+K748</f>
        <v/>
      </c>
      <c r="M748" s="21">
        <f>B748-L748</f>
        <v/>
      </c>
      <c r="N748" s="21">
        <f>ROUNDDOWN(ROUND(B748*0.2042,2),0)</f>
        <v/>
      </c>
    </row>
    <row r="749">
      <c r="A749" t="inlineStr">
        <is>
          <t>照合 一般</t>
        </is>
      </c>
      <c r="B749" s="21" t="n">
        <v>2000000</v>
      </c>
      <c r="C749" s="22" t="n">
        <v>6</v>
      </c>
      <c r="D749" s="22" t="n">
        <v>1</v>
      </c>
      <c r="E749" s="22" t="n">
        <v>0</v>
      </c>
      <c r="F749" s="21">
        <f>(IF(C749&lt;=20,MAX(800000,400000*C749),8000000+700000*(C749-20))+IF(E749=1,1000000,0))</f>
        <v/>
      </c>
      <c r="G749" s="21">
        <f>IF(AND(D749=3,C749&lt;=5),MAX(0,B749-F749),IF(AND(D749=2,C749&lt;=5,MAX(0,B749-F749)&gt;3000000),1500000+MAX(0,B749-F749)-3000000,MAX(0,B749-F749)/2))</f>
        <v/>
      </c>
      <c r="H749" s="21">
        <f>ROUNDDOWN(G749,-3)</f>
        <v/>
      </c>
      <c r="I749" s="21">
        <f>IF(H749&lt;=0,0,ROUNDDOWN(ROUND((H749*LOOKUP(H749,{0,1950001,3300001,6950001,9000001,18000001,40000001},{0.05,0.1,0.2,0.23,0.33,0.4,0.45})-LOOKUP(H749,{0,1950001,3300001,6950001,9000001,18000001,40000001},{0,97500,427500,636000,1536000,2796000,4796000}))*1.021,3),0))</f>
        <v/>
      </c>
      <c r="J749" s="21">
        <f>ROUNDDOWN(ROUND(H749*0.06,2),-2)</f>
        <v/>
      </c>
      <c r="K749" s="21">
        <f>ROUNDDOWN(ROUND(H749*0.04,2),-2)</f>
        <v/>
      </c>
      <c r="L749" s="21">
        <f>I749+J749+K749</f>
        <v/>
      </c>
      <c r="M749" s="21">
        <f>B749-L749</f>
        <v/>
      </c>
      <c r="N749" s="21">
        <f>ROUNDDOWN(ROUND(B749*0.2042,2),0)</f>
        <v/>
      </c>
    </row>
    <row r="750">
      <c r="A750" t="inlineStr">
        <is>
          <t>照合 一般</t>
        </is>
      </c>
      <c r="B750" s="21" t="n">
        <v>2000000</v>
      </c>
      <c r="C750" s="22" t="n">
        <v>7</v>
      </c>
      <c r="D750" s="22" t="n">
        <v>1</v>
      </c>
      <c r="E750" s="22" t="n">
        <v>0</v>
      </c>
      <c r="F750" s="21">
        <f>(IF(C750&lt;=20,MAX(800000,400000*C750),8000000+700000*(C750-20))+IF(E750=1,1000000,0))</f>
        <v/>
      </c>
      <c r="G750" s="21">
        <f>IF(AND(D750=3,C750&lt;=5),MAX(0,B750-F750),IF(AND(D750=2,C750&lt;=5,MAX(0,B750-F750)&gt;3000000),1500000+MAX(0,B750-F750)-3000000,MAX(0,B750-F750)/2))</f>
        <v/>
      </c>
      <c r="H750" s="21">
        <f>ROUNDDOWN(G750,-3)</f>
        <v/>
      </c>
      <c r="I750" s="21">
        <f>IF(H750&lt;=0,0,ROUNDDOWN(ROUND((H750*LOOKUP(H750,{0,1950001,3300001,6950001,9000001,18000001,40000001},{0.05,0.1,0.2,0.23,0.33,0.4,0.45})-LOOKUP(H750,{0,1950001,3300001,6950001,9000001,18000001,40000001},{0,97500,427500,636000,1536000,2796000,4796000}))*1.021,3),0))</f>
        <v/>
      </c>
      <c r="J750" s="21">
        <f>ROUNDDOWN(ROUND(H750*0.06,2),-2)</f>
        <v/>
      </c>
      <c r="K750" s="21">
        <f>ROUNDDOWN(ROUND(H750*0.04,2),-2)</f>
        <v/>
      </c>
      <c r="L750" s="21">
        <f>I750+J750+K750</f>
        <v/>
      </c>
      <c r="M750" s="21">
        <f>B750-L750</f>
        <v/>
      </c>
      <c r="N750" s="21">
        <f>ROUNDDOWN(ROUND(B750*0.2042,2),0)</f>
        <v/>
      </c>
    </row>
    <row r="751">
      <c r="A751" t="inlineStr">
        <is>
          <t>照合 一般</t>
        </is>
      </c>
      <c r="B751" s="21" t="n">
        <v>2000000</v>
      </c>
      <c r="C751" s="22" t="n">
        <v>8</v>
      </c>
      <c r="D751" s="22" t="n">
        <v>1</v>
      </c>
      <c r="E751" s="22" t="n">
        <v>0</v>
      </c>
      <c r="F751" s="21">
        <f>(IF(C751&lt;=20,MAX(800000,400000*C751),8000000+700000*(C751-20))+IF(E751=1,1000000,0))</f>
        <v/>
      </c>
      <c r="G751" s="21">
        <f>IF(AND(D751=3,C751&lt;=5),MAX(0,B751-F751),IF(AND(D751=2,C751&lt;=5,MAX(0,B751-F751)&gt;3000000),1500000+MAX(0,B751-F751)-3000000,MAX(0,B751-F751)/2))</f>
        <v/>
      </c>
      <c r="H751" s="21">
        <f>ROUNDDOWN(G751,-3)</f>
        <v/>
      </c>
      <c r="I751" s="21">
        <f>IF(H751&lt;=0,0,ROUNDDOWN(ROUND((H751*LOOKUP(H751,{0,1950001,3300001,6950001,9000001,18000001,40000001},{0.05,0.1,0.2,0.23,0.33,0.4,0.45})-LOOKUP(H751,{0,1950001,3300001,6950001,9000001,18000001,40000001},{0,97500,427500,636000,1536000,2796000,4796000}))*1.021,3),0))</f>
        <v/>
      </c>
      <c r="J751" s="21">
        <f>ROUNDDOWN(ROUND(H751*0.06,2),-2)</f>
        <v/>
      </c>
      <c r="K751" s="21">
        <f>ROUNDDOWN(ROUND(H751*0.04,2),-2)</f>
        <v/>
      </c>
      <c r="L751" s="21">
        <f>I751+J751+K751</f>
        <v/>
      </c>
      <c r="M751" s="21">
        <f>B751-L751</f>
        <v/>
      </c>
      <c r="N751" s="21">
        <f>ROUNDDOWN(ROUND(B751*0.2042,2),0)</f>
        <v/>
      </c>
    </row>
    <row r="752">
      <c r="A752" t="inlineStr">
        <is>
          <t>照合 一般</t>
        </is>
      </c>
      <c r="B752" s="21" t="n">
        <v>2000000</v>
      </c>
      <c r="C752" s="22" t="n">
        <v>9</v>
      </c>
      <c r="D752" s="22" t="n">
        <v>1</v>
      </c>
      <c r="E752" s="22" t="n">
        <v>0</v>
      </c>
      <c r="F752" s="21">
        <f>(IF(C752&lt;=20,MAX(800000,400000*C752),8000000+700000*(C752-20))+IF(E752=1,1000000,0))</f>
        <v/>
      </c>
      <c r="G752" s="21">
        <f>IF(AND(D752=3,C752&lt;=5),MAX(0,B752-F752),IF(AND(D752=2,C752&lt;=5,MAX(0,B752-F752)&gt;3000000),1500000+MAX(0,B752-F752)-3000000,MAX(0,B752-F752)/2))</f>
        <v/>
      </c>
      <c r="H752" s="21">
        <f>ROUNDDOWN(G752,-3)</f>
        <v/>
      </c>
      <c r="I752" s="21">
        <f>IF(H752&lt;=0,0,ROUNDDOWN(ROUND((H752*LOOKUP(H752,{0,1950001,3300001,6950001,9000001,18000001,40000001},{0.05,0.1,0.2,0.23,0.33,0.4,0.45})-LOOKUP(H752,{0,1950001,3300001,6950001,9000001,18000001,40000001},{0,97500,427500,636000,1536000,2796000,4796000}))*1.021,3),0))</f>
        <v/>
      </c>
      <c r="J752" s="21">
        <f>ROUNDDOWN(ROUND(H752*0.06,2),-2)</f>
        <v/>
      </c>
      <c r="K752" s="21">
        <f>ROUNDDOWN(ROUND(H752*0.04,2),-2)</f>
        <v/>
      </c>
      <c r="L752" s="21">
        <f>I752+J752+K752</f>
        <v/>
      </c>
      <c r="M752" s="21">
        <f>B752-L752</f>
        <v/>
      </c>
      <c r="N752" s="21">
        <f>ROUNDDOWN(ROUND(B752*0.2042,2),0)</f>
        <v/>
      </c>
    </row>
    <row r="753">
      <c r="A753" t="inlineStr">
        <is>
          <t>照合 一般</t>
        </is>
      </c>
      <c r="B753" s="21" t="n">
        <v>2000000</v>
      </c>
      <c r="C753" s="22" t="n">
        <v>10</v>
      </c>
      <c r="D753" s="22" t="n">
        <v>1</v>
      </c>
      <c r="E753" s="22" t="n">
        <v>0</v>
      </c>
      <c r="F753" s="21">
        <f>(IF(C753&lt;=20,MAX(800000,400000*C753),8000000+700000*(C753-20))+IF(E753=1,1000000,0))</f>
        <v/>
      </c>
      <c r="G753" s="21">
        <f>IF(AND(D753=3,C753&lt;=5),MAX(0,B753-F753),IF(AND(D753=2,C753&lt;=5,MAX(0,B753-F753)&gt;3000000),1500000+MAX(0,B753-F753)-3000000,MAX(0,B753-F753)/2))</f>
        <v/>
      </c>
      <c r="H753" s="21">
        <f>ROUNDDOWN(G753,-3)</f>
        <v/>
      </c>
      <c r="I753" s="21">
        <f>IF(H753&lt;=0,0,ROUNDDOWN(ROUND((H753*LOOKUP(H753,{0,1950001,3300001,6950001,9000001,18000001,40000001},{0.05,0.1,0.2,0.23,0.33,0.4,0.45})-LOOKUP(H753,{0,1950001,3300001,6950001,9000001,18000001,40000001},{0,97500,427500,636000,1536000,2796000,4796000}))*1.021,3),0))</f>
        <v/>
      </c>
      <c r="J753" s="21">
        <f>ROUNDDOWN(ROUND(H753*0.06,2),-2)</f>
        <v/>
      </c>
      <c r="K753" s="21">
        <f>ROUNDDOWN(ROUND(H753*0.04,2),-2)</f>
        <v/>
      </c>
      <c r="L753" s="21">
        <f>I753+J753+K753</f>
        <v/>
      </c>
      <c r="M753" s="21">
        <f>B753-L753</f>
        <v/>
      </c>
      <c r="N753" s="21">
        <f>ROUNDDOWN(ROUND(B753*0.2042,2),0)</f>
        <v/>
      </c>
    </row>
    <row r="754">
      <c r="A754" t="inlineStr">
        <is>
          <t>照合 一般</t>
        </is>
      </c>
      <c r="B754" s="21" t="n">
        <v>2000000</v>
      </c>
      <c r="C754" s="22" t="n">
        <v>11</v>
      </c>
      <c r="D754" s="22" t="n">
        <v>1</v>
      </c>
      <c r="E754" s="22" t="n">
        <v>0</v>
      </c>
      <c r="F754" s="21">
        <f>(IF(C754&lt;=20,MAX(800000,400000*C754),8000000+700000*(C754-20))+IF(E754=1,1000000,0))</f>
        <v/>
      </c>
      <c r="G754" s="21">
        <f>IF(AND(D754=3,C754&lt;=5),MAX(0,B754-F754),IF(AND(D754=2,C754&lt;=5,MAX(0,B754-F754)&gt;3000000),1500000+MAX(0,B754-F754)-3000000,MAX(0,B754-F754)/2))</f>
        <v/>
      </c>
      <c r="H754" s="21">
        <f>ROUNDDOWN(G754,-3)</f>
        <v/>
      </c>
      <c r="I754" s="21">
        <f>IF(H754&lt;=0,0,ROUNDDOWN(ROUND((H754*LOOKUP(H754,{0,1950001,3300001,6950001,9000001,18000001,40000001},{0.05,0.1,0.2,0.23,0.33,0.4,0.45})-LOOKUP(H754,{0,1950001,3300001,6950001,9000001,18000001,40000001},{0,97500,427500,636000,1536000,2796000,4796000}))*1.021,3),0))</f>
        <v/>
      </c>
      <c r="J754" s="21">
        <f>ROUNDDOWN(ROUND(H754*0.06,2),-2)</f>
        <v/>
      </c>
      <c r="K754" s="21">
        <f>ROUNDDOWN(ROUND(H754*0.04,2),-2)</f>
        <v/>
      </c>
      <c r="L754" s="21">
        <f>I754+J754+K754</f>
        <v/>
      </c>
      <c r="M754" s="21">
        <f>B754-L754</f>
        <v/>
      </c>
      <c r="N754" s="21">
        <f>ROUNDDOWN(ROUND(B754*0.2042,2),0)</f>
        <v/>
      </c>
    </row>
    <row r="755">
      <c r="A755" t="inlineStr">
        <is>
          <t>照合 一般</t>
        </is>
      </c>
      <c r="B755" s="21" t="n">
        <v>2000000</v>
      </c>
      <c r="C755" s="22" t="n">
        <v>12</v>
      </c>
      <c r="D755" s="22" t="n">
        <v>1</v>
      </c>
      <c r="E755" s="22" t="n">
        <v>0</v>
      </c>
      <c r="F755" s="21">
        <f>(IF(C755&lt;=20,MAX(800000,400000*C755),8000000+700000*(C755-20))+IF(E755=1,1000000,0))</f>
        <v/>
      </c>
      <c r="G755" s="21">
        <f>IF(AND(D755=3,C755&lt;=5),MAX(0,B755-F755),IF(AND(D755=2,C755&lt;=5,MAX(0,B755-F755)&gt;3000000),1500000+MAX(0,B755-F755)-3000000,MAX(0,B755-F755)/2))</f>
        <v/>
      </c>
      <c r="H755" s="21">
        <f>ROUNDDOWN(G755,-3)</f>
        <v/>
      </c>
      <c r="I755" s="21">
        <f>IF(H755&lt;=0,0,ROUNDDOWN(ROUND((H755*LOOKUP(H755,{0,1950001,3300001,6950001,9000001,18000001,40000001},{0.05,0.1,0.2,0.23,0.33,0.4,0.45})-LOOKUP(H755,{0,1950001,3300001,6950001,9000001,18000001,40000001},{0,97500,427500,636000,1536000,2796000,4796000}))*1.021,3),0))</f>
        <v/>
      </c>
      <c r="J755" s="21">
        <f>ROUNDDOWN(ROUND(H755*0.06,2),-2)</f>
        <v/>
      </c>
      <c r="K755" s="21">
        <f>ROUNDDOWN(ROUND(H755*0.04,2),-2)</f>
        <v/>
      </c>
      <c r="L755" s="21">
        <f>I755+J755+K755</f>
        <v/>
      </c>
      <c r="M755" s="21">
        <f>B755-L755</f>
        <v/>
      </c>
      <c r="N755" s="21">
        <f>ROUNDDOWN(ROUND(B755*0.2042,2),0)</f>
        <v/>
      </c>
    </row>
    <row r="756">
      <c r="A756" t="inlineStr">
        <is>
          <t>照合 一般</t>
        </is>
      </c>
      <c r="B756" s="21" t="n">
        <v>2000000</v>
      </c>
      <c r="C756" s="22" t="n">
        <v>13</v>
      </c>
      <c r="D756" s="22" t="n">
        <v>1</v>
      </c>
      <c r="E756" s="22" t="n">
        <v>0</v>
      </c>
      <c r="F756" s="21">
        <f>(IF(C756&lt;=20,MAX(800000,400000*C756),8000000+700000*(C756-20))+IF(E756=1,1000000,0))</f>
        <v/>
      </c>
      <c r="G756" s="21">
        <f>IF(AND(D756=3,C756&lt;=5),MAX(0,B756-F756),IF(AND(D756=2,C756&lt;=5,MAX(0,B756-F756)&gt;3000000),1500000+MAX(0,B756-F756)-3000000,MAX(0,B756-F756)/2))</f>
        <v/>
      </c>
      <c r="H756" s="21">
        <f>ROUNDDOWN(G756,-3)</f>
        <v/>
      </c>
      <c r="I756" s="21">
        <f>IF(H756&lt;=0,0,ROUNDDOWN(ROUND((H756*LOOKUP(H756,{0,1950001,3300001,6950001,9000001,18000001,40000001},{0.05,0.1,0.2,0.23,0.33,0.4,0.45})-LOOKUP(H756,{0,1950001,3300001,6950001,9000001,18000001,40000001},{0,97500,427500,636000,1536000,2796000,4796000}))*1.021,3),0))</f>
        <v/>
      </c>
      <c r="J756" s="21">
        <f>ROUNDDOWN(ROUND(H756*0.06,2),-2)</f>
        <v/>
      </c>
      <c r="K756" s="21">
        <f>ROUNDDOWN(ROUND(H756*0.04,2),-2)</f>
        <v/>
      </c>
      <c r="L756" s="21">
        <f>I756+J756+K756</f>
        <v/>
      </c>
      <c r="M756" s="21">
        <f>B756-L756</f>
        <v/>
      </c>
      <c r="N756" s="21">
        <f>ROUNDDOWN(ROUND(B756*0.2042,2),0)</f>
        <v/>
      </c>
    </row>
    <row r="757">
      <c r="A757" t="inlineStr">
        <is>
          <t>照合 一般</t>
        </is>
      </c>
      <c r="B757" s="21" t="n">
        <v>2000000</v>
      </c>
      <c r="C757" s="22" t="n">
        <v>14</v>
      </c>
      <c r="D757" s="22" t="n">
        <v>1</v>
      </c>
      <c r="E757" s="22" t="n">
        <v>0</v>
      </c>
      <c r="F757" s="21">
        <f>(IF(C757&lt;=20,MAX(800000,400000*C757),8000000+700000*(C757-20))+IF(E757=1,1000000,0))</f>
        <v/>
      </c>
      <c r="G757" s="21">
        <f>IF(AND(D757=3,C757&lt;=5),MAX(0,B757-F757),IF(AND(D757=2,C757&lt;=5,MAX(0,B757-F757)&gt;3000000),1500000+MAX(0,B757-F757)-3000000,MAX(0,B757-F757)/2))</f>
        <v/>
      </c>
      <c r="H757" s="21">
        <f>ROUNDDOWN(G757,-3)</f>
        <v/>
      </c>
      <c r="I757" s="21">
        <f>IF(H757&lt;=0,0,ROUNDDOWN(ROUND((H757*LOOKUP(H757,{0,1950001,3300001,6950001,9000001,18000001,40000001},{0.05,0.1,0.2,0.23,0.33,0.4,0.45})-LOOKUP(H757,{0,1950001,3300001,6950001,9000001,18000001,40000001},{0,97500,427500,636000,1536000,2796000,4796000}))*1.021,3),0))</f>
        <v/>
      </c>
      <c r="J757" s="21">
        <f>ROUNDDOWN(ROUND(H757*0.06,2),-2)</f>
        <v/>
      </c>
      <c r="K757" s="21">
        <f>ROUNDDOWN(ROUND(H757*0.04,2),-2)</f>
        <v/>
      </c>
      <c r="L757" s="21">
        <f>I757+J757+K757</f>
        <v/>
      </c>
      <c r="M757" s="21">
        <f>B757-L757</f>
        <v/>
      </c>
      <c r="N757" s="21">
        <f>ROUNDDOWN(ROUND(B757*0.2042,2),0)</f>
        <v/>
      </c>
    </row>
    <row r="758">
      <c r="A758" t="inlineStr">
        <is>
          <t>照合 一般</t>
        </is>
      </c>
      <c r="B758" s="21" t="n">
        <v>2000000</v>
      </c>
      <c r="C758" s="22" t="n">
        <v>15</v>
      </c>
      <c r="D758" s="22" t="n">
        <v>1</v>
      </c>
      <c r="E758" s="22" t="n">
        <v>0</v>
      </c>
      <c r="F758" s="21">
        <f>(IF(C758&lt;=20,MAX(800000,400000*C758),8000000+700000*(C758-20))+IF(E758=1,1000000,0))</f>
        <v/>
      </c>
      <c r="G758" s="21">
        <f>IF(AND(D758=3,C758&lt;=5),MAX(0,B758-F758),IF(AND(D758=2,C758&lt;=5,MAX(0,B758-F758)&gt;3000000),1500000+MAX(0,B758-F758)-3000000,MAX(0,B758-F758)/2))</f>
        <v/>
      </c>
      <c r="H758" s="21">
        <f>ROUNDDOWN(G758,-3)</f>
        <v/>
      </c>
      <c r="I758" s="21">
        <f>IF(H758&lt;=0,0,ROUNDDOWN(ROUND((H758*LOOKUP(H758,{0,1950001,3300001,6950001,9000001,18000001,40000001},{0.05,0.1,0.2,0.23,0.33,0.4,0.45})-LOOKUP(H758,{0,1950001,3300001,6950001,9000001,18000001,40000001},{0,97500,427500,636000,1536000,2796000,4796000}))*1.021,3),0))</f>
        <v/>
      </c>
      <c r="J758" s="21">
        <f>ROUNDDOWN(ROUND(H758*0.06,2),-2)</f>
        <v/>
      </c>
      <c r="K758" s="21">
        <f>ROUNDDOWN(ROUND(H758*0.04,2),-2)</f>
        <v/>
      </c>
      <c r="L758" s="21">
        <f>I758+J758+K758</f>
        <v/>
      </c>
      <c r="M758" s="21">
        <f>B758-L758</f>
        <v/>
      </c>
      <c r="N758" s="21">
        <f>ROUNDDOWN(ROUND(B758*0.2042,2),0)</f>
        <v/>
      </c>
    </row>
    <row r="759">
      <c r="A759" t="inlineStr">
        <is>
          <t>照合 一般</t>
        </is>
      </c>
      <c r="B759" s="21" t="n">
        <v>2000000</v>
      </c>
      <c r="C759" s="22" t="n">
        <v>16</v>
      </c>
      <c r="D759" s="22" t="n">
        <v>1</v>
      </c>
      <c r="E759" s="22" t="n">
        <v>0</v>
      </c>
      <c r="F759" s="21">
        <f>(IF(C759&lt;=20,MAX(800000,400000*C759),8000000+700000*(C759-20))+IF(E759=1,1000000,0))</f>
        <v/>
      </c>
      <c r="G759" s="21">
        <f>IF(AND(D759=3,C759&lt;=5),MAX(0,B759-F759),IF(AND(D759=2,C759&lt;=5,MAX(0,B759-F759)&gt;3000000),1500000+MAX(0,B759-F759)-3000000,MAX(0,B759-F759)/2))</f>
        <v/>
      </c>
      <c r="H759" s="21">
        <f>ROUNDDOWN(G759,-3)</f>
        <v/>
      </c>
      <c r="I759" s="21">
        <f>IF(H759&lt;=0,0,ROUNDDOWN(ROUND((H759*LOOKUP(H759,{0,1950001,3300001,6950001,9000001,18000001,40000001},{0.05,0.1,0.2,0.23,0.33,0.4,0.45})-LOOKUP(H759,{0,1950001,3300001,6950001,9000001,18000001,40000001},{0,97500,427500,636000,1536000,2796000,4796000}))*1.021,3),0))</f>
        <v/>
      </c>
      <c r="J759" s="21">
        <f>ROUNDDOWN(ROUND(H759*0.06,2),-2)</f>
        <v/>
      </c>
      <c r="K759" s="21">
        <f>ROUNDDOWN(ROUND(H759*0.04,2),-2)</f>
        <v/>
      </c>
      <c r="L759" s="21">
        <f>I759+J759+K759</f>
        <v/>
      </c>
      <c r="M759" s="21">
        <f>B759-L759</f>
        <v/>
      </c>
      <c r="N759" s="21">
        <f>ROUNDDOWN(ROUND(B759*0.2042,2),0)</f>
        <v/>
      </c>
    </row>
    <row r="760">
      <c r="A760" t="inlineStr">
        <is>
          <t>照合 一般</t>
        </is>
      </c>
      <c r="B760" s="21" t="n">
        <v>2000000</v>
      </c>
      <c r="C760" s="22" t="n">
        <v>17</v>
      </c>
      <c r="D760" s="22" t="n">
        <v>1</v>
      </c>
      <c r="E760" s="22" t="n">
        <v>0</v>
      </c>
      <c r="F760" s="21">
        <f>(IF(C760&lt;=20,MAX(800000,400000*C760),8000000+700000*(C760-20))+IF(E760=1,1000000,0))</f>
        <v/>
      </c>
      <c r="G760" s="21">
        <f>IF(AND(D760=3,C760&lt;=5),MAX(0,B760-F760),IF(AND(D760=2,C760&lt;=5,MAX(0,B760-F760)&gt;3000000),1500000+MAX(0,B760-F760)-3000000,MAX(0,B760-F760)/2))</f>
        <v/>
      </c>
      <c r="H760" s="21">
        <f>ROUNDDOWN(G760,-3)</f>
        <v/>
      </c>
      <c r="I760" s="21">
        <f>IF(H760&lt;=0,0,ROUNDDOWN(ROUND((H760*LOOKUP(H760,{0,1950001,3300001,6950001,9000001,18000001,40000001},{0.05,0.1,0.2,0.23,0.33,0.4,0.45})-LOOKUP(H760,{0,1950001,3300001,6950001,9000001,18000001,40000001},{0,97500,427500,636000,1536000,2796000,4796000}))*1.021,3),0))</f>
        <v/>
      </c>
      <c r="J760" s="21">
        <f>ROUNDDOWN(ROUND(H760*0.06,2),-2)</f>
        <v/>
      </c>
      <c r="K760" s="21">
        <f>ROUNDDOWN(ROUND(H760*0.04,2),-2)</f>
        <v/>
      </c>
      <c r="L760" s="21">
        <f>I760+J760+K760</f>
        <v/>
      </c>
      <c r="M760" s="21">
        <f>B760-L760</f>
        <v/>
      </c>
      <c r="N760" s="21">
        <f>ROUNDDOWN(ROUND(B760*0.2042,2),0)</f>
        <v/>
      </c>
    </row>
    <row r="761">
      <c r="A761" t="inlineStr">
        <is>
          <t>照合 一般</t>
        </is>
      </c>
      <c r="B761" s="21" t="n">
        <v>2000000</v>
      </c>
      <c r="C761" s="22" t="n">
        <v>18</v>
      </c>
      <c r="D761" s="22" t="n">
        <v>1</v>
      </c>
      <c r="E761" s="22" t="n">
        <v>0</v>
      </c>
      <c r="F761" s="21">
        <f>(IF(C761&lt;=20,MAX(800000,400000*C761),8000000+700000*(C761-20))+IF(E761=1,1000000,0))</f>
        <v/>
      </c>
      <c r="G761" s="21">
        <f>IF(AND(D761=3,C761&lt;=5),MAX(0,B761-F761),IF(AND(D761=2,C761&lt;=5,MAX(0,B761-F761)&gt;3000000),1500000+MAX(0,B761-F761)-3000000,MAX(0,B761-F761)/2))</f>
        <v/>
      </c>
      <c r="H761" s="21">
        <f>ROUNDDOWN(G761,-3)</f>
        <v/>
      </c>
      <c r="I761" s="21">
        <f>IF(H761&lt;=0,0,ROUNDDOWN(ROUND((H761*LOOKUP(H761,{0,1950001,3300001,6950001,9000001,18000001,40000001},{0.05,0.1,0.2,0.23,0.33,0.4,0.45})-LOOKUP(H761,{0,1950001,3300001,6950001,9000001,18000001,40000001},{0,97500,427500,636000,1536000,2796000,4796000}))*1.021,3),0))</f>
        <v/>
      </c>
      <c r="J761" s="21">
        <f>ROUNDDOWN(ROUND(H761*0.06,2),-2)</f>
        <v/>
      </c>
      <c r="K761" s="21">
        <f>ROUNDDOWN(ROUND(H761*0.04,2),-2)</f>
        <v/>
      </c>
      <c r="L761" s="21">
        <f>I761+J761+K761</f>
        <v/>
      </c>
      <c r="M761" s="21">
        <f>B761-L761</f>
        <v/>
      </c>
      <c r="N761" s="21">
        <f>ROUNDDOWN(ROUND(B761*0.2042,2),0)</f>
        <v/>
      </c>
    </row>
    <row r="762">
      <c r="A762" t="inlineStr">
        <is>
          <t>照合 一般</t>
        </is>
      </c>
      <c r="B762" s="21" t="n">
        <v>2000000</v>
      </c>
      <c r="C762" s="22" t="n">
        <v>19</v>
      </c>
      <c r="D762" s="22" t="n">
        <v>1</v>
      </c>
      <c r="E762" s="22" t="n">
        <v>0</v>
      </c>
      <c r="F762" s="21">
        <f>(IF(C762&lt;=20,MAX(800000,400000*C762),8000000+700000*(C762-20))+IF(E762=1,1000000,0))</f>
        <v/>
      </c>
      <c r="G762" s="21">
        <f>IF(AND(D762=3,C762&lt;=5),MAX(0,B762-F762),IF(AND(D762=2,C762&lt;=5,MAX(0,B762-F762)&gt;3000000),1500000+MAX(0,B762-F762)-3000000,MAX(0,B762-F762)/2))</f>
        <v/>
      </c>
      <c r="H762" s="21">
        <f>ROUNDDOWN(G762,-3)</f>
        <v/>
      </c>
      <c r="I762" s="21">
        <f>IF(H762&lt;=0,0,ROUNDDOWN(ROUND((H762*LOOKUP(H762,{0,1950001,3300001,6950001,9000001,18000001,40000001},{0.05,0.1,0.2,0.23,0.33,0.4,0.45})-LOOKUP(H762,{0,1950001,3300001,6950001,9000001,18000001,40000001},{0,97500,427500,636000,1536000,2796000,4796000}))*1.021,3),0))</f>
        <v/>
      </c>
      <c r="J762" s="21">
        <f>ROUNDDOWN(ROUND(H762*0.06,2),-2)</f>
        <v/>
      </c>
      <c r="K762" s="21">
        <f>ROUNDDOWN(ROUND(H762*0.04,2),-2)</f>
        <v/>
      </c>
      <c r="L762" s="21">
        <f>I762+J762+K762</f>
        <v/>
      </c>
      <c r="M762" s="21">
        <f>B762-L762</f>
        <v/>
      </c>
      <c r="N762" s="21">
        <f>ROUNDDOWN(ROUND(B762*0.2042,2),0)</f>
        <v/>
      </c>
    </row>
    <row r="763">
      <c r="A763" t="inlineStr">
        <is>
          <t>照合 一般</t>
        </is>
      </c>
      <c r="B763" s="21" t="n">
        <v>2000000</v>
      </c>
      <c r="C763" s="22" t="n">
        <v>20</v>
      </c>
      <c r="D763" s="22" t="n">
        <v>1</v>
      </c>
      <c r="E763" s="22" t="n">
        <v>0</v>
      </c>
      <c r="F763" s="21">
        <f>(IF(C763&lt;=20,MAX(800000,400000*C763),8000000+700000*(C763-20))+IF(E763=1,1000000,0))</f>
        <v/>
      </c>
      <c r="G763" s="21">
        <f>IF(AND(D763=3,C763&lt;=5),MAX(0,B763-F763),IF(AND(D763=2,C763&lt;=5,MAX(0,B763-F763)&gt;3000000),1500000+MAX(0,B763-F763)-3000000,MAX(0,B763-F763)/2))</f>
        <v/>
      </c>
      <c r="H763" s="21">
        <f>ROUNDDOWN(G763,-3)</f>
        <v/>
      </c>
      <c r="I763" s="21">
        <f>IF(H763&lt;=0,0,ROUNDDOWN(ROUND((H763*LOOKUP(H763,{0,1950001,3300001,6950001,9000001,18000001,40000001},{0.05,0.1,0.2,0.23,0.33,0.4,0.45})-LOOKUP(H763,{0,1950001,3300001,6950001,9000001,18000001,40000001},{0,97500,427500,636000,1536000,2796000,4796000}))*1.021,3),0))</f>
        <v/>
      </c>
      <c r="J763" s="21">
        <f>ROUNDDOWN(ROUND(H763*0.06,2),-2)</f>
        <v/>
      </c>
      <c r="K763" s="21">
        <f>ROUNDDOWN(ROUND(H763*0.04,2),-2)</f>
        <v/>
      </c>
      <c r="L763" s="21">
        <f>I763+J763+K763</f>
        <v/>
      </c>
      <c r="M763" s="21">
        <f>B763-L763</f>
        <v/>
      </c>
      <c r="N763" s="21">
        <f>ROUNDDOWN(ROUND(B763*0.2042,2),0)</f>
        <v/>
      </c>
    </row>
    <row r="764">
      <c r="A764" t="inlineStr">
        <is>
          <t>照合 一般</t>
        </is>
      </c>
      <c r="B764" s="21" t="n">
        <v>2000000</v>
      </c>
      <c r="C764" s="22" t="n">
        <v>21</v>
      </c>
      <c r="D764" s="22" t="n">
        <v>1</v>
      </c>
      <c r="E764" s="22" t="n">
        <v>0</v>
      </c>
      <c r="F764" s="21">
        <f>(IF(C764&lt;=20,MAX(800000,400000*C764),8000000+700000*(C764-20))+IF(E764=1,1000000,0))</f>
        <v/>
      </c>
      <c r="G764" s="21">
        <f>IF(AND(D764=3,C764&lt;=5),MAX(0,B764-F764),IF(AND(D764=2,C764&lt;=5,MAX(0,B764-F764)&gt;3000000),1500000+MAX(0,B764-F764)-3000000,MAX(0,B764-F764)/2))</f>
        <v/>
      </c>
      <c r="H764" s="21">
        <f>ROUNDDOWN(G764,-3)</f>
        <v/>
      </c>
      <c r="I764" s="21">
        <f>IF(H764&lt;=0,0,ROUNDDOWN(ROUND((H764*LOOKUP(H764,{0,1950001,3300001,6950001,9000001,18000001,40000001},{0.05,0.1,0.2,0.23,0.33,0.4,0.45})-LOOKUP(H764,{0,1950001,3300001,6950001,9000001,18000001,40000001},{0,97500,427500,636000,1536000,2796000,4796000}))*1.021,3),0))</f>
        <v/>
      </c>
      <c r="J764" s="21">
        <f>ROUNDDOWN(ROUND(H764*0.06,2),-2)</f>
        <v/>
      </c>
      <c r="K764" s="21">
        <f>ROUNDDOWN(ROUND(H764*0.04,2),-2)</f>
        <v/>
      </c>
      <c r="L764" s="21">
        <f>I764+J764+K764</f>
        <v/>
      </c>
      <c r="M764" s="21">
        <f>B764-L764</f>
        <v/>
      </c>
      <c r="N764" s="21">
        <f>ROUNDDOWN(ROUND(B764*0.2042,2),0)</f>
        <v/>
      </c>
    </row>
    <row r="765">
      <c r="A765" t="inlineStr">
        <is>
          <t>照合 一般</t>
        </is>
      </c>
      <c r="B765" s="21" t="n">
        <v>2000000</v>
      </c>
      <c r="C765" s="22" t="n">
        <v>22</v>
      </c>
      <c r="D765" s="22" t="n">
        <v>1</v>
      </c>
      <c r="E765" s="22" t="n">
        <v>0</v>
      </c>
      <c r="F765" s="21">
        <f>(IF(C765&lt;=20,MAX(800000,400000*C765),8000000+700000*(C765-20))+IF(E765=1,1000000,0))</f>
        <v/>
      </c>
      <c r="G765" s="21">
        <f>IF(AND(D765=3,C765&lt;=5),MAX(0,B765-F765),IF(AND(D765=2,C765&lt;=5,MAX(0,B765-F765)&gt;3000000),1500000+MAX(0,B765-F765)-3000000,MAX(0,B765-F765)/2))</f>
        <v/>
      </c>
      <c r="H765" s="21">
        <f>ROUNDDOWN(G765,-3)</f>
        <v/>
      </c>
      <c r="I765" s="21">
        <f>IF(H765&lt;=0,0,ROUNDDOWN(ROUND((H765*LOOKUP(H765,{0,1950001,3300001,6950001,9000001,18000001,40000001},{0.05,0.1,0.2,0.23,0.33,0.4,0.45})-LOOKUP(H765,{0,1950001,3300001,6950001,9000001,18000001,40000001},{0,97500,427500,636000,1536000,2796000,4796000}))*1.021,3),0))</f>
        <v/>
      </c>
      <c r="J765" s="21">
        <f>ROUNDDOWN(ROUND(H765*0.06,2),-2)</f>
        <v/>
      </c>
      <c r="K765" s="21">
        <f>ROUNDDOWN(ROUND(H765*0.04,2),-2)</f>
        <v/>
      </c>
      <c r="L765" s="21">
        <f>I765+J765+K765</f>
        <v/>
      </c>
      <c r="M765" s="21">
        <f>B765-L765</f>
        <v/>
      </c>
      <c r="N765" s="21">
        <f>ROUNDDOWN(ROUND(B765*0.2042,2),0)</f>
        <v/>
      </c>
    </row>
    <row r="766">
      <c r="A766" t="inlineStr">
        <is>
          <t>照合 一般</t>
        </is>
      </c>
      <c r="B766" s="21" t="n">
        <v>2000000</v>
      </c>
      <c r="C766" s="22" t="n">
        <v>23</v>
      </c>
      <c r="D766" s="22" t="n">
        <v>1</v>
      </c>
      <c r="E766" s="22" t="n">
        <v>0</v>
      </c>
      <c r="F766" s="21">
        <f>(IF(C766&lt;=20,MAX(800000,400000*C766),8000000+700000*(C766-20))+IF(E766=1,1000000,0))</f>
        <v/>
      </c>
      <c r="G766" s="21">
        <f>IF(AND(D766=3,C766&lt;=5),MAX(0,B766-F766),IF(AND(D766=2,C766&lt;=5,MAX(0,B766-F766)&gt;3000000),1500000+MAX(0,B766-F766)-3000000,MAX(0,B766-F766)/2))</f>
        <v/>
      </c>
      <c r="H766" s="21">
        <f>ROUNDDOWN(G766,-3)</f>
        <v/>
      </c>
      <c r="I766" s="21">
        <f>IF(H766&lt;=0,0,ROUNDDOWN(ROUND((H766*LOOKUP(H766,{0,1950001,3300001,6950001,9000001,18000001,40000001},{0.05,0.1,0.2,0.23,0.33,0.4,0.45})-LOOKUP(H766,{0,1950001,3300001,6950001,9000001,18000001,40000001},{0,97500,427500,636000,1536000,2796000,4796000}))*1.021,3),0))</f>
        <v/>
      </c>
      <c r="J766" s="21">
        <f>ROUNDDOWN(ROUND(H766*0.06,2),-2)</f>
        <v/>
      </c>
      <c r="K766" s="21">
        <f>ROUNDDOWN(ROUND(H766*0.04,2),-2)</f>
        <v/>
      </c>
      <c r="L766" s="21">
        <f>I766+J766+K766</f>
        <v/>
      </c>
      <c r="M766" s="21">
        <f>B766-L766</f>
        <v/>
      </c>
      <c r="N766" s="21">
        <f>ROUNDDOWN(ROUND(B766*0.2042,2),0)</f>
        <v/>
      </c>
    </row>
    <row r="767">
      <c r="A767" t="inlineStr">
        <is>
          <t>照合 一般</t>
        </is>
      </c>
      <c r="B767" s="21" t="n">
        <v>2000000</v>
      </c>
      <c r="C767" s="22" t="n">
        <v>24</v>
      </c>
      <c r="D767" s="22" t="n">
        <v>1</v>
      </c>
      <c r="E767" s="22" t="n">
        <v>0</v>
      </c>
      <c r="F767" s="21">
        <f>(IF(C767&lt;=20,MAX(800000,400000*C767),8000000+700000*(C767-20))+IF(E767=1,1000000,0))</f>
        <v/>
      </c>
      <c r="G767" s="21">
        <f>IF(AND(D767=3,C767&lt;=5),MAX(0,B767-F767),IF(AND(D767=2,C767&lt;=5,MAX(0,B767-F767)&gt;3000000),1500000+MAX(0,B767-F767)-3000000,MAX(0,B767-F767)/2))</f>
        <v/>
      </c>
      <c r="H767" s="21">
        <f>ROUNDDOWN(G767,-3)</f>
        <v/>
      </c>
      <c r="I767" s="21">
        <f>IF(H767&lt;=0,0,ROUNDDOWN(ROUND((H767*LOOKUP(H767,{0,1950001,3300001,6950001,9000001,18000001,40000001},{0.05,0.1,0.2,0.23,0.33,0.4,0.45})-LOOKUP(H767,{0,1950001,3300001,6950001,9000001,18000001,40000001},{0,97500,427500,636000,1536000,2796000,4796000}))*1.021,3),0))</f>
        <v/>
      </c>
      <c r="J767" s="21">
        <f>ROUNDDOWN(ROUND(H767*0.06,2),-2)</f>
        <v/>
      </c>
      <c r="K767" s="21">
        <f>ROUNDDOWN(ROUND(H767*0.04,2),-2)</f>
        <v/>
      </c>
      <c r="L767" s="21">
        <f>I767+J767+K767</f>
        <v/>
      </c>
      <c r="M767" s="21">
        <f>B767-L767</f>
        <v/>
      </c>
      <c r="N767" s="21">
        <f>ROUNDDOWN(ROUND(B767*0.2042,2),0)</f>
        <v/>
      </c>
    </row>
    <row r="768">
      <c r="A768" t="inlineStr">
        <is>
          <t>照合 一般</t>
        </is>
      </c>
      <c r="B768" s="21" t="n">
        <v>2000000</v>
      </c>
      <c r="C768" s="22" t="n">
        <v>25</v>
      </c>
      <c r="D768" s="22" t="n">
        <v>1</v>
      </c>
      <c r="E768" s="22" t="n">
        <v>0</v>
      </c>
      <c r="F768" s="21">
        <f>(IF(C768&lt;=20,MAX(800000,400000*C768),8000000+700000*(C768-20))+IF(E768=1,1000000,0))</f>
        <v/>
      </c>
      <c r="G768" s="21">
        <f>IF(AND(D768=3,C768&lt;=5),MAX(0,B768-F768),IF(AND(D768=2,C768&lt;=5,MAX(0,B768-F768)&gt;3000000),1500000+MAX(0,B768-F768)-3000000,MAX(0,B768-F768)/2))</f>
        <v/>
      </c>
      <c r="H768" s="21">
        <f>ROUNDDOWN(G768,-3)</f>
        <v/>
      </c>
      <c r="I768" s="21">
        <f>IF(H768&lt;=0,0,ROUNDDOWN(ROUND((H768*LOOKUP(H768,{0,1950001,3300001,6950001,9000001,18000001,40000001},{0.05,0.1,0.2,0.23,0.33,0.4,0.45})-LOOKUP(H768,{0,1950001,3300001,6950001,9000001,18000001,40000001},{0,97500,427500,636000,1536000,2796000,4796000}))*1.021,3),0))</f>
        <v/>
      </c>
      <c r="J768" s="21">
        <f>ROUNDDOWN(ROUND(H768*0.06,2),-2)</f>
        <v/>
      </c>
      <c r="K768" s="21">
        <f>ROUNDDOWN(ROUND(H768*0.04,2),-2)</f>
        <v/>
      </c>
      <c r="L768" s="21">
        <f>I768+J768+K768</f>
        <v/>
      </c>
      <c r="M768" s="21">
        <f>B768-L768</f>
        <v/>
      </c>
      <c r="N768" s="21">
        <f>ROUNDDOWN(ROUND(B768*0.2042,2),0)</f>
        <v/>
      </c>
    </row>
    <row r="769">
      <c r="A769" t="inlineStr">
        <is>
          <t>照合 一般</t>
        </is>
      </c>
      <c r="B769" s="21" t="n">
        <v>2000000</v>
      </c>
      <c r="C769" s="22" t="n">
        <v>26</v>
      </c>
      <c r="D769" s="22" t="n">
        <v>1</v>
      </c>
      <c r="E769" s="22" t="n">
        <v>0</v>
      </c>
      <c r="F769" s="21">
        <f>(IF(C769&lt;=20,MAX(800000,400000*C769),8000000+700000*(C769-20))+IF(E769=1,1000000,0))</f>
        <v/>
      </c>
      <c r="G769" s="21">
        <f>IF(AND(D769=3,C769&lt;=5),MAX(0,B769-F769),IF(AND(D769=2,C769&lt;=5,MAX(0,B769-F769)&gt;3000000),1500000+MAX(0,B769-F769)-3000000,MAX(0,B769-F769)/2))</f>
        <v/>
      </c>
      <c r="H769" s="21">
        <f>ROUNDDOWN(G769,-3)</f>
        <v/>
      </c>
      <c r="I769" s="21">
        <f>IF(H769&lt;=0,0,ROUNDDOWN(ROUND((H769*LOOKUP(H769,{0,1950001,3300001,6950001,9000001,18000001,40000001},{0.05,0.1,0.2,0.23,0.33,0.4,0.45})-LOOKUP(H769,{0,1950001,3300001,6950001,9000001,18000001,40000001},{0,97500,427500,636000,1536000,2796000,4796000}))*1.021,3),0))</f>
        <v/>
      </c>
      <c r="J769" s="21">
        <f>ROUNDDOWN(ROUND(H769*0.06,2),-2)</f>
        <v/>
      </c>
      <c r="K769" s="21">
        <f>ROUNDDOWN(ROUND(H769*0.04,2),-2)</f>
        <v/>
      </c>
      <c r="L769" s="21">
        <f>I769+J769+K769</f>
        <v/>
      </c>
      <c r="M769" s="21">
        <f>B769-L769</f>
        <v/>
      </c>
      <c r="N769" s="21">
        <f>ROUNDDOWN(ROUND(B769*0.2042,2),0)</f>
        <v/>
      </c>
    </row>
    <row r="770">
      <c r="A770" t="inlineStr">
        <is>
          <t>照合 一般</t>
        </is>
      </c>
      <c r="B770" s="21" t="n">
        <v>2000000</v>
      </c>
      <c r="C770" s="22" t="n">
        <v>27</v>
      </c>
      <c r="D770" s="22" t="n">
        <v>1</v>
      </c>
      <c r="E770" s="22" t="n">
        <v>0</v>
      </c>
      <c r="F770" s="21">
        <f>(IF(C770&lt;=20,MAX(800000,400000*C770),8000000+700000*(C770-20))+IF(E770=1,1000000,0))</f>
        <v/>
      </c>
      <c r="G770" s="21">
        <f>IF(AND(D770=3,C770&lt;=5),MAX(0,B770-F770),IF(AND(D770=2,C770&lt;=5,MAX(0,B770-F770)&gt;3000000),1500000+MAX(0,B770-F770)-3000000,MAX(0,B770-F770)/2))</f>
        <v/>
      </c>
      <c r="H770" s="21">
        <f>ROUNDDOWN(G770,-3)</f>
        <v/>
      </c>
      <c r="I770" s="21">
        <f>IF(H770&lt;=0,0,ROUNDDOWN(ROUND((H770*LOOKUP(H770,{0,1950001,3300001,6950001,9000001,18000001,40000001},{0.05,0.1,0.2,0.23,0.33,0.4,0.45})-LOOKUP(H770,{0,1950001,3300001,6950001,9000001,18000001,40000001},{0,97500,427500,636000,1536000,2796000,4796000}))*1.021,3),0))</f>
        <v/>
      </c>
      <c r="J770" s="21">
        <f>ROUNDDOWN(ROUND(H770*0.06,2),-2)</f>
        <v/>
      </c>
      <c r="K770" s="21">
        <f>ROUNDDOWN(ROUND(H770*0.04,2),-2)</f>
        <v/>
      </c>
      <c r="L770" s="21">
        <f>I770+J770+K770</f>
        <v/>
      </c>
      <c r="M770" s="21">
        <f>B770-L770</f>
        <v/>
      </c>
      <c r="N770" s="21">
        <f>ROUNDDOWN(ROUND(B770*0.2042,2),0)</f>
        <v/>
      </c>
    </row>
    <row r="771">
      <c r="A771" t="inlineStr">
        <is>
          <t>照合 一般</t>
        </is>
      </c>
      <c r="B771" s="21" t="n">
        <v>2000000</v>
      </c>
      <c r="C771" s="22" t="n">
        <v>28</v>
      </c>
      <c r="D771" s="22" t="n">
        <v>1</v>
      </c>
      <c r="E771" s="22" t="n">
        <v>0</v>
      </c>
      <c r="F771" s="21">
        <f>(IF(C771&lt;=20,MAX(800000,400000*C771),8000000+700000*(C771-20))+IF(E771=1,1000000,0))</f>
        <v/>
      </c>
      <c r="G771" s="21">
        <f>IF(AND(D771=3,C771&lt;=5),MAX(0,B771-F771),IF(AND(D771=2,C771&lt;=5,MAX(0,B771-F771)&gt;3000000),1500000+MAX(0,B771-F771)-3000000,MAX(0,B771-F771)/2))</f>
        <v/>
      </c>
      <c r="H771" s="21">
        <f>ROUNDDOWN(G771,-3)</f>
        <v/>
      </c>
      <c r="I771" s="21">
        <f>IF(H771&lt;=0,0,ROUNDDOWN(ROUND((H771*LOOKUP(H771,{0,1950001,3300001,6950001,9000001,18000001,40000001},{0.05,0.1,0.2,0.23,0.33,0.4,0.45})-LOOKUP(H771,{0,1950001,3300001,6950001,9000001,18000001,40000001},{0,97500,427500,636000,1536000,2796000,4796000}))*1.021,3),0))</f>
        <v/>
      </c>
      <c r="J771" s="21">
        <f>ROUNDDOWN(ROUND(H771*0.06,2),-2)</f>
        <v/>
      </c>
      <c r="K771" s="21">
        <f>ROUNDDOWN(ROUND(H771*0.04,2),-2)</f>
        <v/>
      </c>
      <c r="L771" s="21">
        <f>I771+J771+K771</f>
        <v/>
      </c>
      <c r="M771" s="21">
        <f>B771-L771</f>
        <v/>
      </c>
      <c r="N771" s="21">
        <f>ROUNDDOWN(ROUND(B771*0.2042,2),0)</f>
        <v/>
      </c>
    </row>
    <row r="772">
      <c r="A772" t="inlineStr">
        <is>
          <t>照合 一般</t>
        </is>
      </c>
      <c r="B772" s="21" t="n">
        <v>2000000</v>
      </c>
      <c r="C772" s="22" t="n">
        <v>29</v>
      </c>
      <c r="D772" s="22" t="n">
        <v>1</v>
      </c>
      <c r="E772" s="22" t="n">
        <v>0</v>
      </c>
      <c r="F772" s="21">
        <f>(IF(C772&lt;=20,MAX(800000,400000*C772),8000000+700000*(C772-20))+IF(E772=1,1000000,0))</f>
        <v/>
      </c>
      <c r="G772" s="21">
        <f>IF(AND(D772=3,C772&lt;=5),MAX(0,B772-F772),IF(AND(D772=2,C772&lt;=5,MAX(0,B772-F772)&gt;3000000),1500000+MAX(0,B772-F772)-3000000,MAX(0,B772-F772)/2))</f>
        <v/>
      </c>
      <c r="H772" s="21">
        <f>ROUNDDOWN(G772,-3)</f>
        <v/>
      </c>
      <c r="I772" s="21">
        <f>IF(H772&lt;=0,0,ROUNDDOWN(ROUND((H772*LOOKUP(H772,{0,1950001,3300001,6950001,9000001,18000001,40000001},{0.05,0.1,0.2,0.23,0.33,0.4,0.45})-LOOKUP(H772,{0,1950001,3300001,6950001,9000001,18000001,40000001},{0,97500,427500,636000,1536000,2796000,4796000}))*1.021,3),0))</f>
        <v/>
      </c>
      <c r="J772" s="21">
        <f>ROUNDDOWN(ROUND(H772*0.06,2),-2)</f>
        <v/>
      </c>
      <c r="K772" s="21">
        <f>ROUNDDOWN(ROUND(H772*0.04,2),-2)</f>
        <v/>
      </c>
      <c r="L772" s="21">
        <f>I772+J772+K772</f>
        <v/>
      </c>
      <c r="M772" s="21">
        <f>B772-L772</f>
        <v/>
      </c>
      <c r="N772" s="21">
        <f>ROUNDDOWN(ROUND(B772*0.2042,2),0)</f>
        <v/>
      </c>
    </row>
    <row r="773">
      <c r="A773" t="inlineStr">
        <is>
          <t>照合 一般</t>
        </is>
      </c>
      <c r="B773" s="21" t="n">
        <v>2000000</v>
      </c>
      <c r="C773" s="22" t="n">
        <v>30</v>
      </c>
      <c r="D773" s="22" t="n">
        <v>1</v>
      </c>
      <c r="E773" s="22" t="n">
        <v>0</v>
      </c>
      <c r="F773" s="21">
        <f>(IF(C773&lt;=20,MAX(800000,400000*C773),8000000+700000*(C773-20))+IF(E773=1,1000000,0))</f>
        <v/>
      </c>
      <c r="G773" s="21">
        <f>IF(AND(D773=3,C773&lt;=5),MAX(0,B773-F773),IF(AND(D773=2,C773&lt;=5,MAX(0,B773-F773)&gt;3000000),1500000+MAX(0,B773-F773)-3000000,MAX(0,B773-F773)/2))</f>
        <v/>
      </c>
      <c r="H773" s="21">
        <f>ROUNDDOWN(G773,-3)</f>
        <v/>
      </c>
      <c r="I773" s="21">
        <f>IF(H773&lt;=0,0,ROUNDDOWN(ROUND((H773*LOOKUP(H773,{0,1950001,3300001,6950001,9000001,18000001,40000001},{0.05,0.1,0.2,0.23,0.33,0.4,0.45})-LOOKUP(H773,{0,1950001,3300001,6950001,9000001,18000001,40000001},{0,97500,427500,636000,1536000,2796000,4796000}))*1.021,3),0))</f>
        <v/>
      </c>
      <c r="J773" s="21">
        <f>ROUNDDOWN(ROUND(H773*0.06,2),-2)</f>
        <v/>
      </c>
      <c r="K773" s="21">
        <f>ROUNDDOWN(ROUND(H773*0.04,2),-2)</f>
        <v/>
      </c>
      <c r="L773" s="21">
        <f>I773+J773+K773</f>
        <v/>
      </c>
      <c r="M773" s="21">
        <f>B773-L773</f>
        <v/>
      </c>
      <c r="N773" s="21">
        <f>ROUNDDOWN(ROUND(B773*0.2042,2),0)</f>
        <v/>
      </c>
    </row>
    <row r="774">
      <c r="A774" t="inlineStr">
        <is>
          <t>照合 一般</t>
        </is>
      </c>
      <c r="B774" s="21" t="n">
        <v>2000000</v>
      </c>
      <c r="C774" s="22" t="n">
        <v>31</v>
      </c>
      <c r="D774" s="22" t="n">
        <v>1</v>
      </c>
      <c r="E774" s="22" t="n">
        <v>0</v>
      </c>
      <c r="F774" s="21">
        <f>(IF(C774&lt;=20,MAX(800000,400000*C774),8000000+700000*(C774-20))+IF(E774=1,1000000,0))</f>
        <v/>
      </c>
      <c r="G774" s="21">
        <f>IF(AND(D774=3,C774&lt;=5),MAX(0,B774-F774),IF(AND(D774=2,C774&lt;=5,MAX(0,B774-F774)&gt;3000000),1500000+MAX(0,B774-F774)-3000000,MAX(0,B774-F774)/2))</f>
        <v/>
      </c>
      <c r="H774" s="21">
        <f>ROUNDDOWN(G774,-3)</f>
        <v/>
      </c>
      <c r="I774" s="21">
        <f>IF(H774&lt;=0,0,ROUNDDOWN(ROUND((H774*LOOKUP(H774,{0,1950001,3300001,6950001,9000001,18000001,40000001},{0.05,0.1,0.2,0.23,0.33,0.4,0.45})-LOOKUP(H774,{0,1950001,3300001,6950001,9000001,18000001,40000001},{0,97500,427500,636000,1536000,2796000,4796000}))*1.021,3),0))</f>
        <v/>
      </c>
      <c r="J774" s="21">
        <f>ROUNDDOWN(ROUND(H774*0.06,2),-2)</f>
        <v/>
      </c>
      <c r="K774" s="21">
        <f>ROUNDDOWN(ROUND(H774*0.04,2),-2)</f>
        <v/>
      </c>
      <c r="L774" s="21">
        <f>I774+J774+K774</f>
        <v/>
      </c>
      <c r="M774" s="21">
        <f>B774-L774</f>
        <v/>
      </c>
      <c r="N774" s="21">
        <f>ROUNDDOWN(ROUND(B774*0.2042,2),0)</f>
        <v/>
      </c>
    </row>
    <row r="775">
      <c r="A775" t="inlineStr">
        <is>
          <t>照合 一般</t>
        </is>
      </c>
      <c r="B775" s="21" t="n">
        <v>2000000</v>
      </c>
      <c r="C775" s="22" t="n">
        <v>32</v>
      </c>
      <c r="D775" s="22" t="n">
        <v>1</v>
      </c>
      <c r="E775" s="22" t="n">
        <v>0</v>
      </c>
      <c r="F775" s="21">
        <f>(IF(C775&lt;=20,MAX(800000,400000*C775),8000000+700000*(C775-20))+IF(E775=1,1000000,0))</f>
        <v/>
      </c>
      <c r="G775" s="21">
        <f>IF(AND(D775=3,C775&lt;=5),MAX(0,B775-F775),IF(AND(D775=2,C775&lt;=5,MAX(0,B775-F775)&gt;3000000),1500000+MAX(0,B775-F775)-3000000,MAX(0,B775-F775)/2))</f>
        <v/>
      </c>
      <c r="H775" s="21">
        <f>ROUNDDOWN(G775,-3)</f>
        <v/>
      </c>
      <c r="I775" s="21">
        <f>IF(H775&lt;=0,0,ROUNDDOWN(ROUND((H775*LOOKUP(H775,{0,1950001,3300001,6950001,9000001,18000001,40000001},{0.05,0.1,0.2,0.23,0.33,0.4,0.45})-LOOKUP(H775,{0,1950001,3300001,6950001,9000001,18000001,40000001},{0,97500,427500,636000,1536000,2796000,4796000}))*1.021,3),0))</f>
        <v/>
      </c>
      <c r="J775" s="21">
        <f>ROUNDDOWN(ROUND(H775*0.06,2),-2)</f>
        <v/>
      </c>
      <c r="K775" s="21">
        <f>ROUNDDOWN(ROUND(H775*0.04,2),-2)</f>
        <v/>
      </c>
      <c r="L775" s="21">
        <f>I775+J775+K775</f>
        <v/>
      </c>
      <c r="M775" s="21">
        <f>B775-L775</f>
        <v/>
      </c>
      <c r="N775" s="21">
        <f>ROUNDDOWN(ROUND(B775*0.2042,2),0)</f>
        <v/>
      </c>
    </row>
    <row r="776">
      <c r="A776" t="inlineStr">
        <is>
          <t>照合 一般</t>
        </is>
      </c>
      <c r="B776" s="21" t="n">
        <v>2000000</v>
      </c>
      <c r="C776" s="22" t="n">
        <v>33</v>
      </c>
      <c r="D776" s="22" t="n">
        <v>1</v>
      </c>
      <c r="E776" s="22" t="n">
        <v>0</v>
      </c>
      <c r="F776" s="21">
        <f>(IF(C776&lt;=20,MAX(800000,400000*C776),8000000+700000*(C776-20))+IF(E776=1,1000000,0))</f>
        <v/>
      </c>
      <c r="G776" s="21">
        <f>IF(AND(D776=3,C776&lt;=5),MAX(0,B776-F776),IF(AND(D776=2,C776&lt;=5,MAX(0,B776-F776)&gt;3000000),1500000+MAX(0,B776-F776)-3000000,MAX(0,B776-F776)/2))</f>
        <v/>
      </c>
      <c r="H776" s="21">
        <f>ROUNDDOWN(G776,-3)</f>
        <v/>
      </c>
      <c r="I776" s="21">
        <f>IF(H776&lt;=0,0,ROUNDDOWN(ROUND((H776*LOOKUP(H776,{0,1950001,3300001,6950001,9000001,18000001,40000001},{0.05,0.1,0.2,0.23,0.33,0.4,0.45})-LOOKUP(H776,{0,1950001,3300001,6950001,9000001,18000001,40000001},{0,97500,427500,636000,1536000,2796000,4796000}))*1.021,3),0))</f>
        <v/>
      </c>
      <c r="J776" s="21">
        <f>ROUNDDOWN(ROUND(H776*0.06,2),-2)</f>
        <v/>
      </c>
      <c r="K776" s="21">
        <f>ROUNDDOWN(ROUND(H776*0.04,2),-2)</f>
        <v/>
      </c>
      <c r="L776" s="21">
        <f>I776+J776+K776</f>
        <v/>
      </c>
      <c r="M776" s="21">
        <f>B776-L776</f>
        <v/>
      </c>
      <c r="N776" s="21">
        <f>ROUNDDOWN(ROUND(B776*0.2042,2),0)</f>
        <v/>
      </c>
    </row>
    <row r="777">
      <c r="A777" t="inlineStr">
        <is>
          <t>照合 一般</t>
        </is>
      </c>
      <c r="B777" s="21" t="n">
        <v>2000000</v>
      </c>
      <c r="C777" s="22" t="n">
        <v>34</v>
      </c>
      <c r="D777" s="22" t="n">
        <v>1</v>
      </c>
      <c r="E777" s="22" t="n">
        <v>0</v>
      </c>
      <c r="F777" s="21">
        <f>(IF(C777&lt;=20,MAX(800000,400000*C777),8000000+700000*(C777-20))+IF(E777=1,1000000,0))</f>
        <v/>
      </c>
      <c r="G777" s="21">
        <f>IF(AND(D777=3,C777&lt;=5),MAX(0,B777-F777),IF(AND(D777=2,C777&lt;=5,MAX(0,B777-F777)&gt;3000000),1500000+MAX(0,B777-F777)-3000000,MAX(0,B777-F777)/2))</f>
        <v/>
      </c>
      <c r="H777" s="21">
        <f>ROUNDDOWN(G777,-3)</f>
        <v/>
      </c>
      <c r="I777" s="21">
        <f>IF(H777&lt;=0,0,ROUNDDOWN(ROUND((H777*LOOKUP(H777,{0,1950001,3300001,6950001,9000001,18000001,40000001},{0.05,0.1,0.2,0.23,0.33,0.4,0.45})-LOOKUP(H777,{0,1950001,3300001,6950001,9000001,18000001,40000001},{0,97500,427500,636000,1536000,2796000,4796000}))*1.021,3),0))</f>
        <v/>
      </c>
      <c r="J777" s="21">
        <f>ROUNDDOWN(ROUND(H777*0.06,2),-2)</f>
        <v/>
      </c>
      <c r="K777" s="21">
        <f>ROUNDDOWN(ROUND(H777*0.04,2),-2)</f>
        <v/>
      </c>
      <c r="L777" s="21">
        <f>I777+J777+K777</f>
        <v/>
      </c>
      <c r="M777" s="21">
        <f>B777-L777</f>
        <v/>
      </c>
      <c r="N777" s="21">
        <f>ROUNDDOWN(ROUND(B777*0.2042,2),0)</f>
        <v/>
      </c>
    </row>
    <row r="778">
      <c r="A778" t="inlineStr">
        <is>
          <t>照合 一般</t>
        </is>
      </c>
      <c r="B778" s="21" t="n">
        <v>2000000</v>
      </c>
      <c r="C778" s="22" t="n">
        <v>35</v>
      </c>
      <c r="D778" s="22" t="n">
        <v>1</v>
      </c>
      <c r="E778" s="22" t="n">
        <v>0</v>
      </c>
      <c r="F778" s="21">
        <f>(IF(C778&lt;=20,MAX(800000,400000*C778),8000000+700000*(C778-20))+IF(E778=1,1000000,0))</f>
        <v/>
      </c>
      <c r="G778" s="21">
        <f>IF(AND(D778=3,C778&lt;=5),MAX(0,B778-F778),IF(AND(D778=2,C778&lt;=5,MAX(0,B778-F778)&gt;3000000),1500000+MAX(0,B778-F778)-3000000,MAX(0,B778-F778)/2))</f>
        <v/>
      </c>
      <c r="H778" s="21">
        <f>ROUNDDOWN(G778,-3)</f>
        <v/>
      </c>
      <c r="I778" s="21">
        <f>IF(H778&lt;=0,0,ROUNDDOWN(ROUND((H778*LOOKUP(H778,{0,1950001,3300001,6950001,9000001,18000001,40000001},{0.05,0.1,0.2,0.23,0.33,0.4,0.45})-LOOKUP(H778,{0,1950001,3300001,6950001,9000001,18000001,40000001},{0,97500,427500,636000,1536000,2796000,4796000}))*1.021,3),0))</f>
        <v/>
      </c>
      <c r="J778" s="21">
        <f>ROUNDDOWN(ROUND(H778*0.06,2),-2)</f>
        <v/>
      </c>
      <c r="K778" s="21">
        <f>ROUNDDOWN(ROUND(H778*0.04,2),-2)</f>
        <v/>
      </c>
      <c r="L778" s="21">
        <f>I778+J778+K778</f>
        <v/>
      </c>
      <c r="M778" s="21">
        <f>B778-L778</f>
        <v/>
      </c>
      <c r="N778" s="21">
        <f>ROUNDDOWN(ROUND(B778*0.2042,2),0)</f>
        <v/>
      </c>
    </row>
    <row r="779">
      <c r="A779" t="inlineStr">
        <is>
          <t>照合 一般</t>
        </is>
      </c>
      <c r="B779" s="21" t="n">
        <v>2000000</v>
      </c>
      <c r="C779" s="22" t="n">
        <v>36</v>
      </c>
      <c r="D779" s="22" t="n">
        <v>1</v>
      </c>
      <c r="E779" s="22" t="n">
        <v>0</v>
      </c>
      <c r="F779" s="21">
        <f>(IF(C779&lt;=20,MAX(800000,400000*C779),8000000+700000*(C779-20))+IF(E779=1,1000000,0))</f>
        <v/>
      </c>
      <c r="G779" s="21">
        <f>IF(AND(D779=3,C779&lt;=5),MAX(0,B779-F779),IF(AND(D779=2,C779&lt;=5,MAX(0,B779-F779)&gt;3000000),1500000+MAX(0,B779-F779)-3000000,MAX(0,B779-F779)/2))</f>
        <v/>
      </c>
      <c r="H779" s="21">
        <f>ROUNDDOWN(G779,-3)</f>
        <v/>
      </c>
      <c r="I779" s="21">
        <f>IF(H779&lt;=0,0,ROUNDDOWN(ROUND((H779*LOOKUP(H779,{0,1950001,3300001,6950001,9000001,18000001,40000001},{0.05,0.1,0.2,0.23,0.33,0.4,0.45})-LOOKUP(H779,{0,1950001,3300001,6950001,9000001,18000001,40000001},{0,97500,427500,636000,1536000,2796000,4796000}))*1.021,3),0))</f>
        <v/>
      </c>
      <c r="J779" s="21">
        <f>ROUNDDOWN(ROUND(H779*0.06,2),-2)</f>
        <v/>
      </c>
      <c r="K779" s="21">
        <f>ROUNDDOWN(ROUND(H779*0.04,2),-2)</f>
        <v/>
      </c>
      <c r="L779" s="21">
        <f>I779+J779+K779</f>
        <v/>
      </c>
      <c r="M779" s="21">
        <f>B779-L779</f>
        <v/>
      </c>
      <c r="N779" s="21">
        <f>ROUNDDOWN(ROUND(B779*0.2042,2),0)</f>
        <v/>
      </c>
    </row>
    <row r="780">
      <c r="A780" t="inlineStr">
        <is>
          <t>照合 一般</t>
        </is>
      </c>
      <c r="B780" s="21" t="n">
        <v>2000000</v>
      </c>
      <c r="C780" s="22" t="n">
        <v>37</v>
      </c>
      <c r="D780" s="22" t="n">
        <v>1</v>
      </c>
      <c r="E780" s="22" t="n">
        <v>0</v>
      </c>
      <c r="F780" s="21">
        <f>(IF(C780&lt;=20,MAX(800000,400000*C780),8000000+700000*(C780-20))+IF(E780=1,1000000,0))</f>
        <v/>
      </c>
      <c r="G780" s="21">
        <f>IF(AND(D780=3,C780&lt;=5),MAX(0,B780-F780),IF(AND(D780=2,C780&lt;=5,MAX(0,B780-F780)&gt;3000000),1500000+MAX(0,B780-F780)-3000000,MAX(0,B780-F780)/2))</f>
        <v/>
      </c>
      <c r="H780" s="21">
        <f>ROUNDDOWN(G780,-3)</f>
        <v/>
      </c>
      <c r="I780" s="21">
        <f>IF(H780&lt;=0,0,ROUNDDOWN(ROUND((H780*LOOKUP(H780,{0,1950001,3300001,6950001,9000001,18000001,40000001},{0.05,0.1,0.2,0.23,0.33,0.4,0.45})-LOOKUP(H780,{0,1950001,3300001,6950001,9000001,18000001,40000001},{0,97500,427500,636000,1536000,2796000,4796000}))*1.021,3),0))</f>
        <v/>
      </c>
      <c r="J780" s="21">
        <f>ROUNDDOWN(ROUND(H780*0.06,2),-2)</f>
        <v/>
      </c>
      <c r="K780" s="21">
        <f>ROUNDDOWN(ROUND(H780*0.04,2),-2)</f>
        <v/>
      </c>
      <c r="L780" s="21">
        <f>I780+J780+K780</f>
        <v/>
      </c>
      <c r="M780" s="21">
        <f>B780-L780</f>
        <v/>
      </c>
      <c r="N780" s="21">
        <f>ROUNDDOWN(ROUND(B780*0.2042,2),0)</f>
        <v/>
      </c>
    </row>
    <row r="781">
      <c r="A781" t="inlineStr">
        <is>
          <t>照合 一般</t>
        </is>
      </c>
      <c r="B781" s="21" t="n">
        <v>2000000</v>
      </c>
      <c r="C781" s="22" t="n">
        <v>38</v>
      </c>
      <c r="D781" s="22" t="n">
        <v>1</v>
      </c>
      <c r="E781" s="22" t="n">
        <v>0</v>
      </c>
      <c r="F781" s="21">
        <f>(IF(C781&lt;=20,MAX(800000,400000*C781),8000000+700000*(C781-20))+IF(E781=1,1000000,0))</f>
        <v/>
      </c>
      <c r="G781" s="21">
        <f>IF(AND(D781=3,C781&lt;=5),MAX(0,B781-F781),IF(AND(D781=2,C781&lt;=5,MAX(0,B781-F781)&gt;3000000),1500000+MAX(0,B781-F781)-3000000,MAX(0,B781-F781)/2))</f>
        <v/>
      </c>
      <c r="H781" s="21">
        <f>ROUNDDOWN(G781,-3)</f>
        <v/>
      </c>
      <c r="I781" s="21">
        <f>IF(H781&lt;=0,0,ROUNDDOWN(ROUND((H781*LOOKUP(H781,{0,1950001,3300001,6950001,9000001,18000001,40000001},{0.05,0.1,0.2,0.23,0.33,0.4,0.45})-LOOKUP(H781,{0,1950001,3300001,6950001,9000001,18000001,40000001},{0,97500,427500,636000,1536000,2796000,4796000}))*1.021,3),0))</f>
        <v/>
      </c>
      <c r="J781" s="21">
        <f>ROUNDDOWN(ROUND(H781*0.06,2),-2)</f>
        <v/>
      </c>
      <c r="K781" s="21">
        <f>ROUNDDOWN(ROUND(H781*0.04,2),-2)</f>
        <v/>
      </c>
      <c r="L781" s="21">
        <f>I781+J781+K781</f>
        <v/>
      </c>
      <c r="M781" s="21">
        <f>B781-L781</f>
        <v/>
      </c>
      <c r="N781" s="21">
        <f>ROUNDDOWN(ROUND(B781*0.2042,2),0)</f>
        <v/>
      </c>
    </row>
    <row r="782">
      <c r="A782" t="inlineStr">
        <is>
          <t>照合 一般</t>
        </is>
      </c>
      <c r="B782" s="21" t="n">
        <v>2000000</v>
      </c>
      <c r="C782" s="22" t="n">
        <v>39</v>
      </c>
      <c r="D782" s="22" t="n">
        <v>1</v>
      </c>
      <c r="E782" s="22" t="n">
        <v>0</v>
      </c>
      <c r="F782" s="21">
        <f>(IF(C782&lt;=20,MAX(800000,400000*C782),8000000+700000*(C782-20))+IF(E782=1,1000000,0))</f>
        <v/>
      </c>
      <c r="G782" s="21">
        <f>IF(AND(D782=3,C782&lt;=5),MAX(0,B782-F782),IF(AND(D782=2,C782&lt;=5,MAX(0,B782-F782)&gt;3000000),1500000+MAX(0,B782-F782)-3000000,MAX(0,B782-F782)/2))</f>
        <v/>
      </c>
      <c r="H782" s="21">
        <f>ROUNDDOWN(G782,-3)</f>
        <v/>
      </c>
      <c r="I782" s="21">
        <f>IF(H782&lt;=0,0,ROUNDDOWN(ROUND((H782*LOOKUP(H782,{0,1950001,3300001,6950001,9000001,18000001,40000001},{0.05,0.1,0.2,0.23,0.33,0.4,0.45})-LOOKUP(H782,{0,1950001,3300001,6950001,9000001,18000001,40000001},{0,97500,427500,636000,1536000,2796000,4796000}))*1.021,3),0))</f>
        <v/>
      </c>
      <c r="J782" s="21">
        <f>ROUNDDOWN(ROUND(H782*0.06,2),-2)</f>
        <v/>
      </c>
      <c r="K782" s="21">
        <f>ROUNDDOWN(ROUND(H782*0.04,2),-2)</f>
        <v/>
      </c>
      <c r="L782" s="21">
        <f>I782+J782+K782</f>
        <v/>
      </c>
      <c r="M782" s="21">
        <f>B782-L782</f>
        <v/>
      </c>
      <c r="N782" s="21">
        <f>ROUNDDOWN(ROUND(B782*0.2042,2),0)</f>
        <v/>
      </c>
    </row>
    <row r="783">
      <c r="A783" t="inlineStr">
        <is>
          <t>照合 一般</t>
        </is>
      </c>
      <c r="B783" s="21" t="n">
        <v>2000000</v>
      </c>
      <c r="C783" s="22" t="n">
        <v>40</v>
      </c>
      <c r="D783" s="22" t="n">
        <v>1</v>
      </c>
      <c r="E783" s="22" t="n">
        <v>0</v>
      </c>
      <c r="F783" s="21">
        <f>(IF(C783&lt;=20,MAX(800000,400000*C783),8000000+700000*(C783-20))+IF(E783=1,1000000,0))</f>
        <v/>
      </c>
      <c r="G783" s="21">
        <f>IF(AND(D783=3,C783&lt;=5),MAX(0,B783-F783),IF(AND(D783=2,C783&lt;=5,MAX(0,B783-F783)&gt;3000000),1500000+MAX(0,B783-F783)-3000000,MAX(0,B783-F783)/2))</f>
        <v/>
      </c>
      <c r="H783" s="21">
        <f>ROUNDDOWN(G783,-3)</f>
        <v/>
      </c>
      <c r="I783" s="21">
        <f>IF(H783&lt;=0,0,ROUNDDOWN(ROUND((H783*LOOKUP(H783,{0,1950001,3300001,6950001,9000001,18000001,40000001},{0.05,0.1,0.2,0.23,0.33,0.4,0.45})-LOOKUP(H783,{0,1950001,3300001,6950001,9000001,18000001,40000001},{0,97500,427500,636000,1536000,2796000,4796000}))*1.021,3),0))</f>
        <v/>
      </c>
      <c r="J783" s="21">
        <f>ROUNDDOWN(ROUND(H783*0.06,2),-2)</f>
        <v/>
      </c>
      <c r="K783" s="21">
        <f>ROUNDDOWN(ROUND(H783*0.04,2),-2)</f>
        <v/>
      </c>
      <c r="L783" s="21">
        <f>I783+J783+K783</f>
        <v/>
      </c>
      <c r="M783" s="21">
        <f>B783-L783</f>
        <v/>
      </c>
      <c r="N783" s="21">
        <f>ROUNDDOWN(ROUND(B783*0.2042,2),0)</f>
        <v/>
      </c>
    </row>
    <row r="784">
      <c r="A784" t="inlineStr">
        <is>
          <t>照合 一般</t>
        </is>
      </c>
      <c r="B784" s="21" t="n">
        <v>2000000</v>
      </c>
      <c r="C784" s="22" t="n">
        <v>41</v>
      </c>
      <c r="D784" s="22" t="n">
        <v>1</v>
      </c>
      <c r="E784" s="22" t="n">
        <v>0</v>
      </c>
      <c r="F784" s="21">
        <f>(IF(C784&lt;=20,MAX(800000,400000*C784),8000000+700000*(C784-20))+IF(E784=1,1000000,0))</f>
        <v/>
      </c>
      <c r="G784" s="21">
        <f>IF(AND(D784=3,C784&lt;=5),MAX(0,B784-F784),IF(AND(D784=2,C784&lt;=5,MAX(0,B784-F784)&gt;3000000),1500000+MAX(0,B784-F784)-3000000,MAX(0,B784-F784)/2))</f>
        <v/>
      </c>
      <c r="H784" s="21">
        <f>ROUNDDOWN(G784,-3)</f>
        <v/>
      </c>
      <c r="I784" s="21">
        <f>IF(H784&lt;=0,0,ROUNDDOWN(ROUND((H784*LOOKUP(H784,{0,1950001,3300001,6950001,9000001,18000001,40000001},{0.05,0.1,0.2,0.23,0.33,0.4,0.45})-LOOKUP(H784,{0,1950001,3300001,6950001,9000001,18000001,40000001},{0,97500,427500,636000,1536000,2796000,4796000}))*1.021,3),0))</f>
        <v/>
      </c>
      <c r="J784" s="21">
        <f>ROUNDDOWN(ROUND(H784*0.06,2),-2)</f>
        <v/>
      </c>
      <c r="K784" s="21">
        <f>ROUNDDOWN(ROUND(H784*0.04,2),-2)</f>
        <v/>
      </c>
      <c r="L784" s="21">
        <f>I784+J784+K784</f>
        <v/>
      </c>
      <c r="M784" s="21">
        <f>B784-L784</f>
        <v/>
      </c>
      <c r="N784" s="21">
        <f>ROUNDDOWN(ROUND(B784*0.2042,2),0)</f>
        <v/>
      </c>
    </row>
    <row r="785">
      <c r="A785" t="inlineStr">
        <is>
          <t>照合 一般</t>
        </is>
      </c>
      <c r="B785" s="21" t="n">
        <v>2000000</v>
      </c>
      <c r="C785" s="22" t="n">
        <v>42</v>
      </c>
      <c r="D785" s="22" t="n">
        <v>1</v>
      </c>
      <c r="E785" s="22" t="n">
        <v>0</v>
      </c>
      <c r="F785" s="21">
        <f>(IF(C785&lt;=20,MAX(800000,400000*C785),8000000+700000*(C785-20))+IF(E785=1,1000000,0))</f>
        <v/>
      </c>
      <c r="G785" s="21">
        <f>IF(AND(D785=3,C785&lt;=5),MAX(0,B785-F785),IF(AND(D785=2,C785&lt;=5,MAX(0,B785-F785)&gt;3000000),1500000+MAX(0,B785-F785)-3000000,MAX(0,B785-F785)/2))</f>
        <v/>
      </c>
      <c r="H785" s="21">
        <f>ROUNDDOWN(G785,-3)</f>
        <v/>
      </c>
      <c r="I785" s="21">
        <f>IF(H785&lt;=0,0,ROUNDDOWN(ROUND((H785*LOOKUP(H785,{0,1950001,3300001,6950001,9000001,18000001,40000001},{0.05,0.1,0.2,0.23,0.33,0.4,0.45})-LOOKUP(H785,{0,1950001,3300001,6950001,9000001,18000001,40000001},{0,97500,427500,636000,1536000,2796000,4796000}))*1.021,3),0))</f>
        <v/>
      </c>
      <c r="J785" s="21">
        <f>ROUNDDOWN(ROUND(H785*0.06,2),-2)</f>
        <v/>
      </c>
      <c r="K785" s="21">
        <f>ROUNDDOWN(ROUND(H785*0.04,2),-2)</f>
        <v/>
      </c>
      <c r="L785" s="21">
        <f>I785+J785+K785</f>
        <v/>
      </c>
      <c r="M785" s="21">
        <f>B785-L785</f>
        <v/>
      </c>
      <c r="N785" s="21">
        <f>ROUNDDOWN(ROUND(B785*0.2042,2),0)</f>
        <v/>
      </c>
    </row>
    <row r="786">
      <c r="A786" t="inlineStr">
        <is>
          <t>照合 一般</t>
        </is>
      </c>
      <c r="B786" s="21" t="n">
        <v>2000000</v>
      </c>
      <c r="C786" s="22" t="n">
        <v>43</v>
      </c>
      <c r="D786" s="22" t="n">
        <v>1</v>
      </c>
      <c r="E786" s="22" t="n">
        <v>0</v>
      </c>
      <c r="F786" s="21">
        <f>(IF(C786&lt;=20,MAX(800000,400000*C786),8000000+700000*(C786-20))+IF(E786=1,1000000,0))</f>
        <v/>
      </c>
      <c r="G786" s="21">
        <f>IF(AND(D786=3,C786&lt;=5),MAX(0,B786-F786),IF(AND(D786=2,C786&lt;=5,MAX(0,B786-F786)&gt;3000000),1500000+MAX(0,B786-F786)-3000000,MAX(0,B786-F786)/2))</f>
        <v/>
      </c>
      <c r="H786" s="21">
        <f>ROUNDDOWN(G786,-3)</f>
        <v/>
      </c>
      <c r="I786" s="21">
        <f>IF(H786&lt;=0,0,ROUNDDOWN(ROUND((H786*LOOKUP(H786,{0,1950001,3300001,6950001,9000001,18000001,40000001},{0.05,0.1,0.2,0.23,0.33,0.4,0.45})-LOOKUP(H786,{0,1950001,3300001,6950001,9000001,18000001,40000001},{0,97500,427500,636000,1536000,2796000,4796000}))*1.021,3),0))</f>
        <v/>
      </c>
      <c r="J786" s="21">
        <f>ROUNDDOWN(ROUND(H786*0.06,2),-2)</f>
        <v/>
      </c>
      <c r="K786" s="21">
        <f>ROUNDDOWN(ROUND(H786*0.04,2),-2)</f>
        <v/>
      </c>
      <c r="L786" s="21">
        <f>I786+J786+K786</f>
        <v/>
      </c>
      <c r="M786" s="21">
        <f>B786-L786</f>
        <v/>
      </c>
      <c r="N786" s="21">
        <f>ROUNDDOWN(ROUND(B786*0.2042,2),0)</f>
        <v/>
      </c>
    </row>
    <row r="787">
      <c r="A787" t="inlineStr">
        <is>
          <t>照合 一般</t>
        </is>
      </c>
      <c r="B787" s="21" t="n">
        <v>2000000</v>
      </c>
      <c r="C787" s="22" t="n">
        <v>44</v>
      </c>
      <c r="D787" s="22" t="n">
        <v>1</v>
      </c>
      <c r="E787" s="22" t="n">
        <v>0</v>
      </c>
      <c r="F787" s="21">
        <f>(IF(C787&lt;=20,MAX(800000,400000*C787),8000000+700000*(C787-20))+IF(E787=1,1000000,0))</f>
        <v/>
      </c>
      <c r="G787" s="21">
        <f>IF(AND(D787=3,C787&lt;=5),MAX(0,B787-F787),IF(AND(D787=2,C787&lt;=5,MAX(0,B787-F787)&gt;3000000),1500000+MAX(0,B787-F787)-3000000,MAX(0,B787-F787)/2))</f>
        <v/>
      </c>
      <c r="H787" s="21">
        <f>ROUNDDOWN(G787,-3)</f>
        <v/>
      </c>
      <c r="I787" s="21">
        <f>IF(H787&lt;=0,0,ROUNDDOWN(ROUND((H787*LOOKUP(H787,{0,1950001,3300001,6950001,9000001,18000001,40000001},{0.05,0.1,0.2,0.23,0.33,0.4,0.45})-LOOKUP(H787,{0,1950001,3300001,6950001,9000001,18000001,40000001},{0,97500,427500,636000,1536000,2796000,4796000}))*1.021,3),0))</f>
        <v/>
      </c>
      <c r="J787" s="21">
        <f>ROUNDDOWN(ROUND(H787*0.06,2),-2)</f>
        <v/>
      </c>
      <c r="K787" s="21">
        <f>ROUNDDOWN(ROUND(H787*0.04,2),-2)</f>
        <v/>
      </c>
      <c r="L787" s="21">
        <f>I787+J787+K787</f>
        <v/>
      </c>
      <c r="M787" s="21">
        <f>B787-L787</f>
        <v/>
      </c>
      <c r="N787" s="21">
        <f>ROUNDDOWN(ROUND(B787*0.2042,2),0)</f>
        <v/>
      </c>
    </row>
    <row r="788">
      <c r="A788" t="inlineStr">
        <is>
          <t>照合 一般</t>
        </is>
      </c>
      <c r="B788" s="21" t="n">
        <v>2000000</v>
      </c>
      <c r="C788" s="22" t="n">
        <v>45</v>
      </c>
      <c r="D788" s="22" t="n">
        <v>1</v>
      </c>
      <c r="E788" s="22" t="n">
        <v>0</v>
      </c>
      <c r="F788" s="21">
        <f>(IF(C788&lt;=20,MAX(800000,400000*C788),8000000+700000*(C788-20))+IF(E788=1,1000000,0))</f>
        <v/>
      </c>
      <c r="G788" s="21">
        <f>IF(AND(D788=3,C788&lt;=5),MAX(0,B788-F788),IF(AND(D788=2,C788&lt;=5,MAX(0,B788-F788)&gt;3000000),1500000+MAX(0,B788-F788)-3000000,MAX(0,B788-F788)/2))</f>
        <v/>
      </c>
      <c r="H788" s="21">
        <f>ROUNDDOWN(G788,-3)</f>
        <v/>
      </c>
      <c r="I788" s="21">
        <f>IF(H788&lt;=0,0,ROUNDDOWN(ROUND((H788*LOOKUP(H788,{0,1950001,3300001,6950001,9000001,18000001,40000001},{0.05,0.1,0.2,0.23,0.33,0.4,0.45})-LOOKUP(H788,{0,1950001,3300001,6950001,9000001,18000001,40000001},{0,97500,427500,636000,1536000,2796000,4796000}))*1.021,3),0))</f>
        <v/>
      </c>
      <c r="J788" s="21">
        <f>ROUNDDOWN(ROUND(H788*0.06,2),-2)</f>
        <v/>
      </c>
      <c r="K788" s="21">
        <f>ROUNDDOWN(ROUND(H788*0.04,2),-2)</f>
        <v/>
      </c>
      <c r="L788" s="21">
        <f>I788+J788+K788</f>
        <v/>
      </c>
      <c r="M788" s="21">
        <f>B788-L788</f>
        <v/>
      </c>
      <c r="N788" s="21">
        <f>ROUNDDOWN(ROUND(B788*0.2042,2),0)</f>
        <v/>
      </c>
    </row>
    <row r="789">
      <c r="A789" t="inlineStr">
        <is>
          <t>照合 短期</t>
        </is>
      </c>
      <c r="B789" s="21" t="n">
        <v>2000000</v>
      </c>
      <c r="C789" s="22" t="n">
        <v>1</v>
      </c>
      <c r="D789" s="22" t="n">
        <v>2</v>
      </c>
      <c r="E789" s="22" t="n">
        <v>0</v>
      </c>
      <c r="F789" s="21">
        <f>(IF(C789&lt;=20,MAX(800000,400000*C789),8000000+700000*(C789-20))+IF(E789=1,1000000,0))</f>
        <v/>
      </c>
      <c r="G789" s="21">
        <f>IF(AND(D789=3,C789&lt;=5),MAX(0,B789-F789),IF(AND(D789=2,C789&lt;=5,MAX(0,B789-F789)&gt;3000000),1500000+MAX(0,B789-F789)-3000000,MAX(0,B789-F789)/2))</f>
        <v/>
      </c>
      <c r="H789" s="21">
        <f>ROUNDDOWN(G789,-3)</f>
        <v/>
      </c>
      <c r="I789" s="21">
        <f>IF(H789&lt;=0,0,ROUNDDOWN(ROUND((H789*LOOKUP(H789,{0,1950001,3300001,6950001,9000001,18000001,40000001},{0.05,0.1,0.2,0.23,0.33,0.4,0.45})-LOOKUP(H789,{0,1950001,3300001,6950001,9000001,18000001,40000001},{0,97500,427500,636000,1536000,2796000,4796000}))*1.021,3),0))</f>
        <v/>
      </c>
      <c r="J789" s="21">
        <f>ROUNDDOWN(ROUND(H789*0.06,2),-2)</f>
        <v/>
      </c>
      <c r="K789" s="21">
        <f>ROUNDDOWN(ROUND(H789*0.04,2),-2)</f>
        <v/>
      </c>
      <c r="L789" s="21">
        <f>I789+J789+K789</f>
        <v/>
      </c>
      <c r="M789" s="21">
        <f>B789-L789</f>
        <v/>
      </c>
      <c r="N789" s="21">
        <f>ROUNDDOWN(ROUND(B789*0.2042,2),0)</f>
        <v/>
      </c>
    </row>
    <row r="790">
      <c r="A790" t="inlineStr">
        <is>
          <t>照合 役員</t>
        </is>
      </c>
      <c r="B790" s="21" t="n">
        <v>2000000</v>
      </c>
      <c r="C790" s="22" t="n">
        <v>1</v>
      </c>
      <c r="D790" s="22" t="n">
        <v>3</v>
      </c>
      <c r="E790" s="22" t="n">
        <v>0</v>
      </c>
      <c r="F790" s="21">
        <f>(IF(C790&lt;=20,MAX(800000,400000*C790),8000000+700000*(C790-20))+IF(E790=1,1000000,0))</f>
        <v/>
      </c>
      <c r="G790" s="21">
        <f>IF(AND(D790=3,C790&lt;=5),MAX(0,B790-F790),IF(AND(D790=2,C790&lt;=5,MAX(0,B790-F790)&gt;3000000),1500000+MAX(0,B790-F790)-3000000,MAX(0,B790-F790)/2))</f>
        <v/>
      </c>
      <c r="H790" s="21">
        <f>ROUNDDOWN(G790,-3)</f>
        <v/>
      </c>
      <c r="I790" s="21">
        <f>IF(H790&lt;=0,0,ROUNDDOWN(ROUND((H790*LOOKUP(H790,{0,1950001,3300001,6950001,9000001,18000001,40000001},{0.05,0.1,0.2,0.23,0.33,0.4,0.45})-LOOKUP(H790,{0,1950001,3300001,6950001,9000001,18000001,40000001},{0,97500,427500,636000,1536000,2796000,4796000}))*1.021,3),0))</f>
        <v/>
      </c>
      <c r="J790" s="21">
        <f>ROUNDDOWN(ROUND(H790*0.06,2),-2)</f>
        <v/>
      </c>
      <c r="K790" s="21">
        <f>ROUNDDOWN(ROUND(H790*0.04,2),-2)</f>
        <v/>
      </c>
      <c r="L790" s="21">
        <f>I790+J790+K790</f>
        <v/>
      </c>
      <c r="M790" s="21">
        <f>B790-L790</f>
        <v/>
      </c>
      <c r="N790" s="21">
        <f>ROUNDDOWN(ROUND(B790*0.2042,2),0)</f>
        <v/>
      </c>
    </row>
    <row r="791">
      <c r="A791" t="inlineStr">
        <is>
          <t>照合 短期 障害</t>
        </is>
      </c>
      <c r="B791" s="21" t="n">
        <v>2000000</v>
      </c>
      <c r="C791" s="22" t="n">
        <v>1</v>
      </c>
      <c r="D791" s="22" t="n">
        <v>2</v>
      </c>
      <c r="E791" s="22" t="n">
        <v>1</v>
      </c>
      <c r="F791" s="21">
        <f>(IF(C791&lt;=20,MAX(800000,400000*C791),8000000+700000*(C791-20))+IF(E791=1,1000000,0))</f>
        <v/>
      </c>
      <c r="G791" s="21">
        <f>IF(AND(D791=3,C791&lt;=5),MAX(0,B791-F791),IF(AND(D791=2,C791&lt;=5,MAX(0,B791-F791)&gt;3000000),1500000+MAX(0,B791-F791)-3000000,MAX(0,B791-F791)/2))</f>
        <v/>
      </c>
      <c r="H791" s="21">
        <f>ROUNDDOWN(G791,-3)</f>
        <v/>
      </c>
      <c r="I791" s="21">
        <f>IF(H791&lt;=0,0,ROUNDDOWN(ROUND((H791*LOOKUP(H791,{0,1950001,3300001,6950001,9000001,18000001,40000001},{0.05,0.1,0.2,0.23,0.33,0.4,0.45})-LOOKUP(H791,{0,1950001,3300001,6950001,9000001,18000001,40000001},{0,97500,427500,636000,1536000,2796000,4796000}))*1.021,3),0))</f>
        <v/>
      </c>
      <c r="J791" s="21">
        <f>ROUNDDOWN(ROUND(H791*0.06,2),-2)</f>
        <v/>
      </c>
      <c r="K791" s="21">
        <f>ROUNDDOWN(ROUND(H791*0.04,2),-2)</f>
        <v/>
      </c>
      <c r="L791" s="21">
        <f>I791+J791+K791</f>
        <v/>
      </c>
      <c r="M791" s="21">
        <f>B791-L791</f>
        <v/>
      </c>
      <c r="N791" s="21">
        <f>ROUNDDOWN(ROUND(B791*0.2042,2),0)</f>
        <v/>
      </c>
    </row>
    <row r="792">
      <c r="A792" t="inlineStr">
        <is>
          <t>照合 短期</t>
        </is>
      </c>
      <c r="B792" s="21" t="n">
        <v>2000000</v>
      </c>
      <c r="C792" s="22" t="n">
        <v>2</v>
      </c>
      <c r="D792" s="22" t="n">
        <v>2</v>
      </c>
      <c r="E792" s="22" t="n">
        <v>0</v>
      </c>
      <c r="F792" s="21">
        <f>(IF(C792&lt;=20,MAX(800000,400000*C792),8000000+700000*(C792-20))+IF(E792=1,1000000,0))</f>
        <v/>
      </c>
      <c r="G792" s="21">
        <f>IF(AND(D792=3,C792&lt;=5),MAX(0,B792-F792),IF(AND(D792=2,C792&lt;=5,MAX(0,B792-F792)&gt;3000000),1500000+MAX(0,B792-F792)-3000000,MAX(0,B792-F792)/2))</f>
        <v/>
      </c>
      <c r="H792" s="21">
        <f>ROUNDDOWN(G792,-3)</f>
        <v/>
      </c>
      <c r="I792" s="21">
        <f>IF(H792&lt;=0,0,ROUNDDOWN(ROUND((H792*LOOKUP(H792,{0,1950001,3300001,6950001,9000001,18000001,40000001},{0.05,0.1,0.2,0.23,0.33,0.4,0.45})-LOOKUP(H792,{0,1950001,3300001,6950001,9000001,18000001,40000001},{0,97500,427500,636000,1536000,2796000,4796000}))*1.021,3),0))</f>
        <v/>
      </c>
      <c r="J792" s="21">
        <f>ROUNDDOWN(ROUND(H792*0.06,2),-2)</f>
        <v/>
      </c>
      <c r="K792" s="21">
        <f>ROUNDDOWN(ROUND(H792*0.04,2),-2)</f>
        <v/>
      </c>
      <c r="L792" s="21">
        <f>I792+J792+K792</f>
        <v/>
      </c>
      <c r="M792" s="21">
        <f>B792-L792</f>
        <v/>
      </c>
      <c r="N792" s="21">
        <f>ROUNDDOWN(ROUND(B792*0.2042,2),0)</f>
        <v/>
      </c>
    </row>
    <row r="793">
      <c r="A793" t="inlineStr">
        <is>
          <t>照合 役員</t>
        </is>
      </c>
      <c r="B793" s="21" t="n">
        <v>2000000</v>
      </c>
      <c r="C793" s="22" t="n">
        <v>2</v>
      </c>
      <c r="D793" s="22" t="n">
        <v>3</v>
      </c>
      <c r="E793" s="22" t="n">
        <v>0</v>
      </c>
      <c r="F793" s="21">
        <f>(IF(C793&lt;=20,MAX(800000,400000*C793),8000000+700000*(C793-20))+IF(E793=1,1000000,0))</f>
        <v/>
      </c>
      <c r="G793" s="21">
        <f>IF(AND(D793=3,C793&lt;=5),MAX(0,B793-F793),IF(AND(D793=2,C793&lt;=5,MAX(0,B793-F793)&gt;3000000),1500000+MAX(0,B793-F793)-3000000,MAX(0,B793-F793)/2))</f>
        <v/>
      </c>
      <c r="H793" s="21">
        <f>ROUNDDOWN(G793,-3)</f>
        <v/>
      </c>
      <c r="I793" s="21">
        <f>IF(H793&lt;=0,0,ROUNDDOWN(ROUND((H793*LOOKUP(H793,{0,1950001,3300001,6950001,9000001,18000001,40000001},{0.05,0.1,0.2,0.23,0.33,0.4,0.45})-LOOKUP(H793,{0,1950001,3300001,6950001,9000001,18000001,40000001},{0,97500,427500,636000,1536000,2796000,4796000}))*1.021,3),0))</f>
        <v/>
      </c>
      <c r="J793" s="21">
        <f>ROUNDDOWN(ROUND(H793*0.06,2),-2)</f>
        <v/>
      </c>
      <c r="K793" s="21">
        <f>ROUNDDOWN(ROUND(H793*0.04,2),-2)</f>
        <v/>
      </c>
      <c r="L793" s="21">
        <f>I793+J793+K793</f>
        <v/>
      </c>
      <c r="M793" s="21">
        <f>B793-L793</f>
        <v/>
      </c>
      <c r="N793" s="21">
        <f>ROUNDDOWN(ROUND(B793*0.2042,2),0)</f>
        <v/>
      </c>
    </row>
    <row r="794">
      <c r="A794" t="inlineStr">
        <is>
          <t>照合 短期 障害</t>
        </is>
      </c>
      <c r="B794" s="21" t="n">
        <v>2000000</v>
      </c>
      <c r="C794" s="22" t="n">
        <v>2</v>
      </c>
      <c r="D794" s="22" t="n">
        <v>2</v>
      </c>
      <c r="E794" s="22" t="n">
        <v>1</v>
      </c>
      <c r="F794" s="21">
        <f>(IF(C794&lt;=20,MAX(800000,400000*C794),8000000+700000*(C794-20))+IF(E794=1,1000000,0))</f>
        <v/>
      </c>
      <c r="G794" s="21">
        <f>IF(AND(D794=3,C794&lt;=5),MAX(0,B794-F794),IF(AND(D794=2,C794&lt;=5,MAX(0,B794-F794)&gt;3000000),1500000+MAX(0,B794-F794)-3000000,MAX(0,B794-F794)/2))</f>
        <v/>
      </c>
      <c r="H794" s="21">
        <f>ROUNDDOWN(G794,-3)</f>
        <v/>
      </c>
      <c r="I794" s="21">
        <f>IF(H794&lt;=0,0,ROUNDDOWN(ROUND((H794*LOOKUP(H794,{0,1950001,3300001,6950001,9000001,18000001,40000001},{0.05,0.1,0.2,0.23,0.33,0.4,0.45})-LOOKUP(H794,{0,1950001,3300001,6950001,9000001,18000001,40000001},{0,97500,427500,636000,1536000,2796000,4796000}))*1.021,3),0))</f>
        <v/>
      </c>
      <c r="J794" s="21">
        <f>ROUNDDOWN(ROUND(H794*0.06,2),-2)</f>
        <v/>
      </c>
      <c r="K794" s="21">
        <f>ROUNDDOWN(ROUND(H794*0.04,2),-2)</f>
        <v/>
      </c>
      <c r="L794" s="21">
        <f>I794+J794+K794</f>
        <v/>
      </c>
      <c r="M794" s="21">
        <f>B794-L794</f>
        <v/>
      </c>
      <c r="N794" s="21">
        <f>ROUNDDOWN(ROUND(B794*0.2042,2),0)</f>
        <v/>
      </c>
    </row>
    <row r="795">
      <c r="A795" t="inlineStr">
        <is>
          <t>照合 短期</t>
        </is>
      </c>
      <c r="B795" s="21" t="n">
        <v>2000000</v>
      </c>
      <c r="C795" s="22" t="n">
        <v>3</v>
      </c>
      <c r="D795" s="22" t="n">
        <v>2</v>
      </c>
      <c r="E795" s="22" t="n">
        <v>0</v>
      </c>
      <c r="F795" s="21">
        <f>(IF(C795&lt;=20,MAX(800000,400000*C795),8000000+700000*(C795-20))+IF(E795=1,1000000,0))</f>
        <v/>
      </c>
      <c r="G795" s="21">
        <f>IF(AND(D795=3,C795&lt;=5),MAX(0,B795-F795),IF(AND(D795=2,C795&lt;=5,MAX(0,B795-F795)&gt;3000000),1500000+MAX(0,B795-F795)-3000000,MAX(0,B795-F795)/2))</f>
        <v/>
      </c>
      <c r="H795" s="21">
        <f>ROUNDDOWN(G795,-3)</f>
        <v/>
      </c>
      <c r="I795" s="21">
        <f>IF(H795&lt;=0,0,ROUNDDOWN(ROUND((H795*LOOKUP(H795,{0,1950001,3300001,6950001,9000001,18000001,40000001},{0.05,0.1,0.2,0.23,0.33,0.4,0.45})-LOOKUP(H795,{0,1950001,3300001,6950001,9000001,18000001,40000001},{0,97500,427500,636000,1536000,2796000,4796000}))*1.021,3),0))</f>
        <v/>
      </c>
      <c r="J795" s="21">
        <f>ROUNDDOWN(ROUND(H795*0.06,2),-2)</f>
        <v/>
      </c>
      <c r="K795" s="21">
        <f>ROUNDDOWN(ROUND(H795*0.04,2),-2)</f>
        <v/>
      </c>
      <c r="L795" s="21">
        <f>I795+J795+K795</f>
        <v/>
      </c>
      <c r="M795" s="21">
        <f>B795-L795</f>
        <v/>
      </c>
      <c r="N795" s="21">
        <f>ROUNDDOWN(ROUND(B795*0.2042,2),0)</f>
        <v/>
      </c>
    </row>
    <row r="796">
      <c r="A796" t="inlineStr">
        <is>
          <t>照合 役員</t>
        </is>
      </c>
      <c r="B796" s="21" t="n">
        <v>2000000</v>
      </c>
      <c r="C796" s="22" t="n">
        <v>3</v>
      </c>
      <c r="D796" s="22" t="n">
        <v>3</v>
      </c>
      <c r="E796" s="22" t="n">
        <v>0</v>
      </c>
      <c r="F796" s="21">
        <f>(IF(C796&lt;=20,MAX(800000,400000*C796),8000000+700000*(C796-20))+IF(E796=1,1000000,0))</f>
        <v/>
      </c>
      <c r="G796" s="21">
        <f>IF(AND(D796=3,C796&lt;=5),MAX(0,B796-F796),IF(AND(D796=2,C796&lt;=5,MAX(0,B796-F796)&gt;3000000),1500000+MAX(0,B796-F796)-3000000,MAX(0,B796-F796)/2))</f>
        <v/>
      </c>
      <c r="H796" s="21">
        <f>ROUNDDOWN(G796,-3)</f>
        <v/>
      </c>
      <c r="I796" s="21">
        <f>IF(H796&lt;=0,0,ROUNDDOWN(ROUND((H796*LOOKUP(H796,{0,1950001,3300001,6950001,9000001,18000001,40000001},{0.05,0.1,0.2,0.23,0.33,0.4,0.45})-LOOKUP(H796,{0,1950001,3300001,6950001,9000001,18000001,40000001},{0,97500,427500,636000,1536000,2796000,4796000}))*1.021,3),0))</f>
        <v/>
      </c>
      <c r="J796" s="21">
        <f>ROUNDDOWN(ROUND(H796*0.06,2),-2)</f>
        <v/>
      </c>
      <c r="K796" s="21">
        <f>ROUNDDOWN(ROUND(H796*0.04,2),-2)</f>
        <v/>
      </c>
      <c r="L796" s="21">
        <f>I796+J796+K796</f>
        <v/>
      </c>
      <c r="M796" s="21">
        <f>B796-L796</f>
        <v/>
      </c>
      <c r="N796" s="21">
        <f>ROUNDDOWN(ROUND(B796*0.2042,2),0)</f>
        <v/>
      </c>
    </row>
    <row r="797">
      <c r="A797" t="inlineStr">
        <is>
          <t>照合 短期 障害</t>
        </is>
      </c>
      <c r="B797" s="21" t="n">
        <v>2000000</v>
      </c>
      <c r="C797" s="22" t="n">
        <v>3</v>
      </c>
      <c r="D797" s="22" t="n">
        <v>2</v>
      </c>
      <c r="E797" s="22" t="n">
        <v>1</v>
      </c>
      <c r="F797" s="21">
        <f>(IF(C797&lt;=20,MAX(800000,400000*C797),8000000+700000*(C797-20))+IF(E797=1,1000000,0))</f>
        <v/>
      </c>
      <c r="G797" s="21">
        <f>IF(AND(D797=3,C797&lt;=5),MAX(0,B797-F797),IF(AND(D797=2,C797&lt;=5,MAX(0,B797-F797)&gt;3000000),1500000+MAX(0,B797-F797)-3000000,MAX(0,B797-F797)/2))</f>
        <v/>
      </c>
      <c r="H797" s="21">
        <f>ROUNDDOWN(G797,-3)</f>
        <v/>
      </c>
      <c r="I797" s="21">
        <f>IF(H797&lt;=0,0,ROUNDDOWN(ROUND((H797*LOOKUP(H797,{0,1950001,3300001,6950001,9000001,18000001,40000001},{0.05,0.1,0.2,0.23,0.33,0.4,0.45})-LOOKUP(H797,{0,1950001,3300001,6950001,9000001,18000001,40000001},{0,97500,427500,636000,1536000,2796000,4796000}))*1.021,3),0))</f>
        <v/>
      </c>
      <c r="J797" s="21">
        <f>ROUNDDOWN(ROUND(H797*0.06,2),-2)</f>
        <v/>
      </c>
      <c r="K797" s="21">
        <f>ROUNDDOWN(ROUND(H797*0.04,2),-2)</f>
        <v/>
      </c>
      <c r="L797" s="21">
        <f>I797+J797+K797</f>
        <v/>
      </c>
      <c r="M797" s="21">
        <f>B797-L797</f>
        <v/>
      </c>
      <c r="N797" s="21">
        <f>ROUNDDOWN(ROUND(B797*0.2042,2),0)</f>
        <v/>
      </c>
    </row>
    <row r="798">
      <c r="A798" t="inlineStr">
        <is>
          <t>照合 短期</t>
        </is>
      </c>
      <c r="B798" s="21" t="n">
        <v>2000000</v>
      </c>
      <c r="C798" s="22" t="n">
        <v>4</v>
      </c>
      <c r="D798" s="22" t="n">
        <v>2</v>
      </c>
      <c r="E798" s="22" t="n">
        <v>0</v>
      </c>
      <c r="F798" s="21">
        <f>(IF(C798&lt;=20,MAX(800000,400000*C798),8000000+700000*(C798-20))+IF(E798=1,1000000,0))</f>
        <v/>
      </c>
      <c r="G798" s="21">
        <f>IF(AND(D798=3,C798&lt;=5),MAX(0,B798-F798),IF(AND(D798=2,C798&lt;=5,MAX(0,B798-F798)&gt;3000000),1500000+MAX(0,B798-F798)-3000000,MAX(0,B798-F798)/2))</f>
        <v/>
      </c>
      <c r="H798" s="21">
        <f>ROUNDDOWN(G798,-3)</f>
        <v/>
      </c>
      <c r="I798" s="21">
        <f>IF(H798&lt;=0,0,ROUNDDOWN(ROUND((H798*LOOKUP(H798,{0,1950001,3300001,6950001,9000001,18000001,40000001},{0.05,0.1,0.2,0.23,0.33,0.4,0.45})-LOOKUP(H798,{0,1950001,3300001,6950001,9000001,18000001,40000001},{0,97500,427500,636000,1536000,2796000,4796000}))*1.021,3),0))</f>
        <v/>
      </c>
      <c r="J798" s="21">
        <f>ROUNDDOWN(ROUND(H798*0.06,2),-2)</f>
        <v/>
      </c>
      <c r="K798" s="21">
        <f>ROUNDDOWN(ROUND(H798*0.04,2),-2)</f>
        <v/>
      </c>
      <c r="L798" s="21">
        <f>I798+J798+K798</f>
        <v/>
      </c>
      <c r="M798" s="21">
        <f>B798-L798</f>
        <v/>
      </c>
      <c r="N798" s="21">
        <f>ROUNDDOWN(ROUND(B798*0.2042,2),0)</f>
        <v/>
      </c>
    </row>
    <row r="799">
      <c r="A799" t="inlineStr">
        <is>
          <t>照合 役員</t>
        </is>
      </c>
      <c r="B799" s="21" t="n">
        <v>2000000</v>
      </c>
      <c r="C799" s="22" t="n">
        <v>4</v>
      </c>
      <c r="D799" s="22" t="n">
        <v>3</v>
      </c>
      <c r="E799" s="22" t="n">
        <v>0</v>
      </c>
      <c r="F799" s="21">
        <f>(IF(C799&lt;=20,MAX(800000,400000*C799),8000000+700000*(C799-20))+IF(E799=1,1000000,0))</f>
        <v/>
      </c>
      <c r="G799" s="21">
        <f>IF(AND(D799=3,C799&lt;=5),MAX(0,B799-F799),IF(AND(D799=2,C799&lt;=5,MAX(0,B799-F799)&gt;3000000),1500000+MAX(0,B799-F799)-3000000,MAX(0,B799-F799)/2))</f>
        <v/>
      </c>
      <c r="H799" s="21">
        <f>ROUNDDOWN(G799,-3)</f>
        <v/>
      </c>
      <c r="I799" s="21">
        <f>IF(H799&lt;=0,0,ROUNDDOWN(ROUND((H799*LOOKUP(H799,{0,1950001,3300001,6950001,9000001,18000001,40000001},{0.05,0.1,0.2,0.23,0.33,0.4,0.45})-LOOKUP(H799,{0,1950001,3300001,6950001,9000001,18000001,40000001},{0,97500,427500,636000,1536000,2796000,4796000}))*1.021,3),0))</f>
        <v/>
      </c>
      <c r="J799" s="21">
        <f>ROUNDDOWN(ROUND(H799*0.06,2),-2)</f>
        <v/>
      </c>
      <c r="K799" s="21">
        <f>ROUNDDOWN(ROUND(H799*0.04,2),-2)</f>
        <v/>
      </c>
      <c r="L799" s="21">
        <f>I799+J799+K799</f>
        <v/>
      </c>
      <c r="M799" s="21">
        <f>B799-L799</f>
        <v/>
      </c>
      <c r="N799" s="21">
        <f>ROUNDDOWN(ROUND(B799*0.2042,2),0)</f>
        <v/>
      </c>
    </row>
    <row r="800">
      <c r="A800" t="inlineStr">
        <is>
          <t>照合 短期 障害</t>
        </is>
      </c>
      <c r="B800" s="21" t="n">
        <v>2000000</v>
      </c>
      <c r="C800" s="22" t="n">
        <v>4</v>
      </c>
      <c r="D800" s="22" t="n">
        <v>2</v>
      </c>
      <c r="E800" s="22" t="n">
        <v>1</v>
      </c>
      <c r="F800" s="21">
        <f>(IF(C800&lt;=20,MAX(800000,400000*C800),8000000+700000*(C800-20))+IF(E800=1,1000000,0))</f>
        <v/>
      </c>
      <c r="G800" s="21">
        <f>IF(AND(D800=3,C800&lt;=5),MAX(0,B800-F800),IF(AND(D800=2,C800&lt;=5,MAX(0,B800-F800)&gt;3000000),1500000+MAX(0,B800-F800)-3000000,MAX(0,B800-F800)/2))</f>
        <v/>
      </c>
      <c r="H800" s="21">
        <f>ROUNDDOWN(G800,-3)</f>
        <v/>
      </c>
      <c r="I800" s="21">
        <f>IF(H800&lt;=0,0,ROUNDDOWN(ROUND((H800*LOOKUP(H800,{0,1950001,3300001,6950001,9000001,18000001,40000001},{0.05,0.1,0.2,0.23,0.33,0.4,0.45})-LOOKUP(H800,{0,1950001,3300001,6950001,9000001,18000001,40000001},{0,97500,427500,636000,1536000,2796000,4796000}))*1.021,3),0))</f>
        <v/>
      </c>
      <c r="J800" s="21">
        <f>ROUNDDOWN(ROUND(H800*0.06,2),-2)</f>
        <v/>
      </c>
      <c r="K800" s="21">
        <f>ROUNDDOWN(ROUND(H800*0.04,2),-2)</f>
        <v/>
      </c>
      <c r="L800" s="21">
        <f>I800+J800+K800</f>
        <v/>
      </c>
      <c r="M800" s="21">
        <f>B800-L800</f>
        <v/>
      </c>
      <c r="N800" s="21">
        <f>ROUNDDOWN(ROUND(B800*0.2042,2),0)</f>
        <v/>
      </c>
    </row>
    <row r="801">
      <c r="A801" t="inlineStr">
        <is>
          <t>照合 短期</t>
        </is>
      </c>
      <c r="B801" s="21" t="n">
        <v>2000000</v>
      </c>
      <c r="C801" s="22" t="n">
        <v>5</v>
      </c>
      <c r="D801" s="22" t="n">
        <v>2</v>
      </c>
      <c r="E801" s="22" t="n">
        <v>0</v>
      </c>
      <c r="F801" s="21">
        <f>(IF(C801&lt;=20,MAX(800000,400000*C801),8000000+700000*(C801-20))+IF(E801=1,1000000,0))</f>
        <v/>
      </c>
      <c r="G801" s="21">
        <f>IF(AND(D801=3,C801&lt;=5),MAX(0,B801-F801),IF(AND(D801=2,C801&lt;=5,MAX(0,B801-F801)&gt;3000000),1500000+MAX(0,B801-F801)-3000000,MAX(0,B801-F801)/2))</f>
        <v/>
      </c>
      <c r="H801" s="21">
        <f>ROUNDDOWN(G801,-3)</f>
        <v/>
      </c>
      <c r="I801" s="21">
        <f>IF(H801&lt;=0,0,ROUNDDOWN(ROUND((H801*LOOKUP(H801,{0,1950001,3300001,6950001,9000001,18000001,40000001},{0.05,0.1,0.2,0.23,0.33,0.4,0.45})-LOOKUP(H801,{0,1950001,3300001,6950001,9000001,18000001,40000001},{0,97500,427500,636000,1536000,2796000,4796000}))*1.021,3),0))</f>
        <v/>
      </c>
      <c r="J801" s="21">
        <f>ROUNDDOWN(ROUND(H801*0.06,2),-2)</f>
        <v/>
      </c>
      <c r="K801" s="21">
        <f>ROUNDDOWN(ROUND(H801*0.04,2),-2)</f>
        <v/>
      </c>
      <c r="L801" s="21">
        <f>I801+J801+K801</f>
        <v/>
      </c>
      <c r="M801" s="21">
        <f>B801-L801</f>
        <v/>
      </c>
      <c r="N801" s="21">
        <f>ROUNDDOWN(ROUND(B801*0.2042,2),0)</f>
        <v/>
      </c>
    </row>
    <row r="802">
      <c r="A802" t="inlineStr">
        <is>
          <t>照合 役員</t>
        </is>
      </c>
      <c r="B802" s="21" t="n">
        <v>2000000</v>
      </c>
      <c r="C802" s="22" t="n">
        <v>5</v>
      </c>
      <c r="D802" s="22" t="n">
        <v>3</v>
      </c>
      <c r="E802" s="22" t="n">
        <v>0</v>
      </c>
      <c r="F802" s="21">
        <f>(IF(C802&lt;=20,MAX(800000,400000*C802),8000000+700000*(C802-20))+IF(E802=1,1000000,0))</f>
        <v/>
      </c>
      <c r="G802" s="21">
        <f>IF(AND(D802=3,C802&lt;=5),MAX(0,B802-F802),IF(AND(D802=2,C802&lt;=5,MAX(0,B802-F802)&gt;3000000),1500000+MAX(0,B802-F802)-3000000,MAX(0,B802-F802)/2))</f>
        <v/>
      </c>
      <c r="H802" s="21">
        <f>ROUNDDOWN(G802,-3)</f>
        <v/>
      </c>
      <c r="I802" s="21">
        <f>IF(H802&lt;=0,0,ROUNDDOWN(ROUND((H802*LOOKUP(H802,{0,1950001,3300001,6950001,9000001,18000001,40000001},{0.05,0.1,0.2,0.23,0.33,0.4,0.45})-LOOKUP(H802,{0,1950001,3300001,6950001,9000001,18000001,40000001},{0,97500,427500,636000,1536000,2796000,4796000}))*1.021,3),0))</f>
        <v/>
      </c>
      <c r="J802" s="21">
        <f>ROUNDDOWN(ROUND(H802*0.06,2),-2)</f>
        <v/>
      </c>
      <c r="K802" s="21">
        <f>ROUNDDOWN(ROUND(H802*0.04,2),-2)</f>
        <v/>
      </c>
      <c r="L802" s="21">
        <f>I802+J802+K802</f>
        <v/>
      </c>
      <c r="M802" s="21">
        <f>B802-L802</f>
        <v/>
      </c>
      <c r="N802" s="21">
        <f>ROUNDDOWN(ROUND(B802*0.2042,2),0)</f>
        <v/>
      </c>
    </row>
    <row r="803">
      <c r="A803" t="inlineStr">
        <is>
          <t>照合 短期 障害</t>
        </is>
      </c>
      <c r="B803" s="21" t="n">
        <v>2000000</v>
      </c>
      <c r="C803" s="22" t="n">
        <v>5</v>
      </c>
      <c r="D803" s="22" t="n">
        <v>2</v>
      </c>
      <c r="E803" s="22" t="n">
        <v>1</v>
      </c>
      <c r="F803" s="21">
        <f>(IF(C803&lt;=20,MAX(800000,400000*C803),8000000+700000*(C803-20))+IF(E803=1,1000000,0))</f>
        <v/>
      </c>
      <c r="G803" s="21">
        <f>IF(AND(D803=3,C803&lt;=5),MAX(0,B803-F803),IF(AND(D803=2,C803&lt;=5,MAX(0,B803-F803)&gt;3000000),1500000+MAX(0,B803-F803)-3000000,MAX(0,B803-F803)/2))</f>
        <v/>
      </c>
      <c r="H803" s="21">
        <f>ROUNDDOWN(G803,-3)</f>
        <v/>
      </c>
      <c r="I803" s="21">
        <f>IF(H803&lt;=0,0,ROUNDDOWN(ROUND((H803*LOOKUP(H803,{0,1950001,3300001,6950001,9000001,18000001,40000001},{0.05,0.1,0.2,0.23,0.33,0.4,0.45})-LOOKUP(H803,{0,1950001,3300001,6950001,9000001,18000001,40000001},{0,97500,427500,636000,1536000,2796000,4796000}))*1.021,3),0))</f>
        <v/>
      </c>
      <c r="J803" s="21">
        <f>ROUNDDOWN(ROUND(H803*0.06,2),-2)</f>
        <v/>
      </c>
      <c r="K803" s="21">
        <f>ROUNDDOWN(ROUND(H803*0.04,2),-2)</f>
        <v/>
      </c>
      <c r="L803" s="21">
        <f>I803+J803+K803</f>
        <v/>
      </c>
      <c r="M803" s="21">
        <f>B803-L803</f>
        <v/>
      </c>
      <c r="N803" s="21">
        <f>ROUNDDOWN(ROUND(B803*0.2042,2),0)</f>
        <v/>
      </c>
    </row>
    <row r="804">
      <c r="A804" t="inlineStr">
        <is>
          <t>照合 障害</t>
        </is>
      </c>
      <c r="B804" s="21" t="n">
        <v>2000000</v>
      </c>
      <c r="C804" s="22" t="n">
        <v>25</v>
      </c>
      <c r="D804" s="22" t="n">
        <v>1</v>
      </c>
      <c r="E804" s="22" t="n">
        <v>1</v>
      </c>
      <c r="F804" s="21">
        <f>(IF(C804&lt;=20,MAX(800000,400000*C804),8000000+700000*(C804-20))+IF(E804=1,1000000,0))</f>
        <v/>
      </c>
      <c r="G804" s="21">
        <f>IF(AND(D804=3,C804&lt;=5),MAX(0,B804-F804),IF(AND(D804=2,C804&lt;=5,MAX(0,B804-F804)&gt;3000000),1500000+MAX(0,B804-F804)-3000000,MAX(0,B804-F804)/2))</f>
        <v/>
      </c>
      <c r="H804" s="21">
        <f>ROUNDDOWN(G804,-3)</f>
        <v/>
      </c>
      <c r="I804" s="21">
        <f>IF(H804&lt;=0,0,ROUNDDOWN(ROUND((H804*LOOKUP(H804,{0,1950001,3300001,6950001,9000001,18000001,40000001},{0.05,0.1,0.2,0.23,0.33,0.4,0.45})-LOOKUP(H804,{0,1950001,3300001,6950001,9000001,18000001,40000001},{0,97500,427500,636000,1536000,2796000,4796000}))*1.021,3),0))</f>
        <v/>
      </c>
      <c r="J804" s="21">
        <f>ROUNDDOWN(ROUND(H804*0.06,2),-2)</f>
        <v/>
      </c>
      <c r="K804" s="21">
        <f>ROUNDDOWN(ROUND(H804*0.04,2),-2)</f>
        <v/>
      </c>
      <c r="L804" s="21">
        <f>I804+J804+K804</f>
        <v/>
      </c>
      <c r="M804" s="21">
        <f>B804-L804</f>
        <v/>
      </c>
      <c r="N804" s="21">
        <f>ROUNDDOWN(ROUND(B804*0.2042,2),0)</f>
        <v/>
      </c>
    </row>
    <row r="805">
      <c r="A805" t="inlineStr">
        <is>
          <t>照合 一般</t>
        </is>
      </c>
      <c r="B805" s="21" t="n">
        <v>2500000</v>
      </c>
      <c r="C805" s="22" t="n">
        <v>1</v>
      </c>
      <c r="D805" s="22" t="n">
        <v>1</v>
      </c>
      <c r="E805" s="22" t="n">
        <v>0</v>
      </c>
      <c r="F805" s="21">
        <f>(IF(C805&lt;=20,MAX(800000,400000*C805),8000000+700000*(C805-20))+IF(E805=1,1000000,0))</f>
        <v/>
      </c>
      <c r="G805" s="21">
        <f>IF(AND(D805=3,C805&lt;=5),MAX(0,B805-F805),IF(AND(D805=2,C805&lt;=5,MAX(0,B805-F805)&gt;3000000),1500000+MAX(0,B805-F805)-3000000,MAX(0,B805-F805)/2))</f>
        <v/>
      </c>
      <c r="H805" s="21">
        <f>ROUNDDOWN(G805,-3)</f>
        <v/>
      </c>
      <c r="I805" s="21">
        <f>IF(H805&lt;=0,0,ROUNDDOWN(ROUND((H805*LOOKUP(H805,{0,1950001,3300001,6950001,9000001,18000001,40000001},{0.05,0.1,0.2,0.23,0.33,0.4,0.45})-LOOKUP(H805,{0,1950001,3300001,6950001,9000001,18000001,40000001},{0,97500,427500,636000,1536000,2796000,4796000}))*1.021,3),0))</f>
        <v/>
      </c>
      <c r="J805" s="21">
        <f>ROUNDDOWN(ROUND(H805*0.06,2),-2)</f>
        <v/>
      </c>
      <c r="K805" s="21">
        <f>ROUNDDOWN(ROUND(H805*0.04,2),-2)</f>
        <v/>
      </c>
      <c r="L805" s="21">
        <f>I805+J805+K805</f>
        <v/>
      </c>
      <c r="M805" s="21">
        <f>B805-L805</f>
        <v/>
      </c>
      <c r="N805" s="21">
        <f>ROUNDDOWN(ROUND(B805*0.2042,2),0)</f>
        <v/>
      </c>
    </row>
    <row r="806">
      <c r="A806" t="inlineStr">
        <is>
          <t>照合 一般</t>
        </is>
      </c>
      <c r="B806" s="21" t="n">
        <v>2500000</v>
      </c>
      <c r="C806" s="22" t="n">
        <v>2</v>
      </c>
      <c r="D806" s="22" t="n">
        <v>1</v>
      </c>
      <c r="E806" s="22" t="n">
        <v>0</v>
      </c>
      <c r="F806" s="21">
        <f>(IF(C806&lt;=20,MAX(800000,400000*C806),8000000+700000*(C806-20))+IF(E806=1,1000000,0))</f>
        <v/>
      </c>
      <c r="G806" s="21">
        <f>IF(AND(D806=3,C806&lt;=5),MAX(0,B806-F806),IF(AND(D806=2,C806&lt;=5,MAX(0,B806-F806)&gt;3000000),1500000+MAX(0,B806-F806)-3000000,MAX(0,B806-F806)/2))</f>
        <v/>
      </c>
      <c r="H806" s="21">
        <f>ROUNDDOWN(G806,-3)</f>
        <v/>
      </c>
      <c r="I806" s="21">
        <f>IF(H806&lt;=0,0,ROUNDDOWN(ROUND((H806*LOOKUP(H806,{0,1950001,3300001,6950001,9000001,18000001,40000001},{0.05,0.1,0.2,0.23,0.33,0.4,0.45})-LOOKUP(H806,{0,1950001,3300001,6950001,9000001,18000001,40000001},{0,97500,427500,636000,1536000,2796000,4796000}))*1.021,3),0))</f>
        <v/>
      </c>
      <c r="J806" s="21">
        <f>ROUNDDOWN(ROUND(H806*0.06,2),-2)</f>
        <v/>
      </c>
      <c r="K806" s="21">
        <f>ROUNDDOWN(ROUND(H806*0.04,2),-2)</f>
        <v/>
      </c>
      <c r="L806" s="21">
        <f>I806+J806+K806</f>
        <v/>
      </c>
      <c r="M806" s="21">
        <f>B806-L806</f>
        <v/>
      </c>
      <c r="N806" s="21">
        <f>ROUNDDOWN(ROUND(B806*0.2042,2),0)</f>
        <v/>
      </c>
    </row>
    <row r="807">
      <c r="A807" t="inlineStr">
        <is>
          <t>照合 一般</t>
        </is>
      </c>
      <c r="B807" s="21" t="n">
        <v>2500000</v>
      </c>
      <c r="C807" s="22" t="n">
        <v>3</v>
      </c>
      <c r="D807" s="22" t="n">
        <v>1</v>
      </c>
      <c r="E807" s="22" t="n">
        <v>0</v>
      </c>
      <c r="F807" s="21">
        <f>(IF(C807&lt;=20,MAX(800000,400000*C807),8000000+700000*(C807-20))+IF(E807=1,1000000,0))</f>
        <v/>
      </c>
      <c r="G807" s="21">
        <f>IF(AND(D807=3,C807&lt;=5),MAX(0,B807-F807),IF(AND(D807=2,C807&lt;=5,MAX(0,B807-F807)&gt;3000000),1500000+MAX(0,B807-F807)-3000000,MAX(0,B807-F807)/2))</f>
        <v/>
      </c>
      <c r="H807" s="21">
        <f>ROUNDDOWN(G807,-3)</f>
        <v/>
      </c>
      <c r="I807" s="21">
        <f>IF(H807&lt;=0,0,ROUNDDOWN(ROUND((H807*LOOKUP(H807,{0,1950001,3300001,6950001,9000001,18000001,40000001},{0.05,0.1,0.2,0.23,0.33,0.4,0.45})-LOOKUP(H807,{0,1950001,3300001,6950001,9000001,18000001,40000001},{0,97500,427500,636000,1536000,2796000,4796000}))*1.021,3),0))</f>
        <v/>
      </c>
      <c r="J807" s="21">
        <f>ROUNDDOWN(ROUND(H807*0.06,2),-2)</f>
        <v/>
      </c>
      <c r="K807" s="21">
        <f>ROUNDDOWN(ROUND(H807*0.04,2),-2)</f>
        <v/>
      </c>
      <c r="L807" s="21">
        <f>I807+J807+K807</f>
        <v/>
      </c>
      <c r="M807" s="21">
        <f>B807-L807</f>
        <v/>
      </c>
      <c r="N807" s="21">
        <f>ROUNDDOWN(ROUND(B807*0.2042,2),0)</f>
        <v/>
      </c>
    </row>
    <row r="808">
      <c r="A808" t="inlineStr">
        <is>
          <t>照合 一般</t>
        </is>
      </c>
      <c r="B808" s="21" t="n">
        <v>2500000</v>
      </c>
      <c r="C808" s="22" t="n">
        <v>4</v>
      </c>
      <c r="D808" s="22" t="n">
        <v>1</v>
      </c>
      <c r="E808" s="22" t="n">
        <v>0</v>
      </c>
      <c r="F808" s="21">
        <f>(IF(C808&lt;=20,MAX(800000,400000*C808),8000000+700000*(C808-20))+IF(E808=1,1000000,0))</f>
        <v/>
      </c>
      <c r="G808" s="21">
        <f>IF(AND(D808=3,C808&lt;=5),MAX(0,B808-F808),IF(AND(D808=2,C808&lt;=5,MAX(0,B808-F808)&gt;3000000),1500000+MAX(0,B808-F808)-3000000,MAX(0,B808-F808)/2))</f>
        <v/>
      </c>
      <c r="H808" s="21">
        <f>ROUNDDOWN(G808,-3)</f>
        <v/>
      </c>
      <c r="I808" s="21">
        <f>IF(H808&lt;=0,0,ROUNDDOWN(ROUND((H808*LOOKUP(H808,{0,1950001,3300001,6950001,9000001,18000001,40000001},{0.05,0.1,0.2,0.23,0.33,0.4,0.45})-LOOKUP(H808,{0,1950001,3300001,6950001,9000001,18000001,40000001},{0,97500,427500,636000,1536000,2796000,4796000}))*1.021,3),0))</f>
        <v/>
      </c>
      <c r="J808" s="21">
        <f>ROUNDDOWN(ROUND(H808*0.06,2),-2)</f>
        <v/>
      </c>
      <c r="K808" s="21">
        <f>ROUNDDOWN(ROUND(H808*0.04,2),-2)</f>
        <v/>
      </c>
      <c r="L808" s="21">
        <f>I808+J808+K808</f>
        <v/>
      </c>
      <c r="M808" s="21">
        <f>B808-L808</f>
        <v/>
      </c>
      <c r="N808" s="21">
        <f>ROUNDDOWN(ROUND(B808*0.2042,2),0)</f>
        <v/>
      </c>
    </row>
    <row r="809">
      <c r="A809" t="inlineStr">
        <is>
          <t>照合 一般</t>
        </is>
      </c>
      <c r="B809" s="21" t="n">
        <v>2500000</v>
      </c>
      <c r="C809" s="22" t="n">
        <v>5</v>
      </c>
      <c r="D809" s="22" t="n">
        <v>1</v>
      </c>
      <c r="E809" s="22" t="n">
        <v>0</v>
      </c>
      <c r="F809" s="21">
        <f>(IF(C809&lt;=20,MAX(800000,400000*C809),8000000+700000*(C809-20))+IF(E809=1,1000000,0))</f>
        <v/>
      </c>
      <c r="G809" s="21">
        <f>IF(AND(D809=3,C809&lt;=5),MAX(0,B809-F809),IF(AND(D809=2,C809&lt;=5,MAX(0,B809-F809)&gt;3000000),1500000+MAX(0,B809-F809)-3000000,MAX(0,B809-F809)/2))</f>
        <v/>
      </c>
      <c r="H809" s="21">
        <f>ROUNDDOWN(G809,-3)</f>
        <v/>
      </c>
      <c r="I809" s="21">
        <f>IF(H809&lt;=0,0,ROUNDDOWN(ROUND((H809*LOOKUP(H809,{0,1950001,3300001,6950001,9000001,18000001,40000001},{0.05,0.1,0.2,0.23,0.33,0.4,0.45})-LOOKUP(H809,{0,1950001,3300001,6950001,9000001,18000001,40000001},{0,97500,427500,636000,1536000,2796000,4796000}))*1.021,3),0))</f>
        <v/>
      </c>
      <c r="J809" s="21">
        <f>ROUNDDOWN(ROUND(H809*0.06,2),-2)</f>
        <v/>
      </c>
      <c r="K809" s="21">
        <f>ROUNDDOWN(ROUND(H809*0.04,2),-2)</f>
        <v/>
      </c>
      <c r="L809" s="21">
        <f>I809+J809+K809</f>
        <v/>
      </c>
      <c r="M809" s="21">
        <f>B809-L809</f>
        <v/>
      </c>
      <c r="N809" s="21">
        <f>ROUNDDOWN(ROUND(B809*0.2042,2),0)</f>
        <v/>
      </c>
    </row>
    <row r="810">
      <c r="A810" t="inlineStr">
        <is>
          <t>照合 一般</t>
        </is>
      </c>
      <c r="B810" s="21" t="n">
        <v>2500000</v>
      </c>
      <c r="C810" s="22" t="n">
        <v>6</v>
      </c>
      <c r="D810" s="22" t="n">
        <v>1</v>
      </c>
      <c r="E810" s="22" t="n">
        <v>0</v>
      </c>
      <c r="F810" s="21">
        <f>(IF(C810&lt;=20,MAX(800000,400000*C810),8000000+700000*(C810-20))+IF(E810=1,1000000,0))</f>
        <v/>
      </c>
      <c r="G810" s="21">
        <f>IF(AND(D810=3,C810&lt;=5),MAX(0,B810-F810),IF(AND(D810=2,C810&lt;=5,MAX(0,B810-F810)&gt;3000000),1500000+MAX(0,B810-F810)-3000000,MAX(0,B810-F810)/2))</f>
        <v/>
      </c>
      <c r="H810" s="21">
        <f>ROUNDDOWN(G810,-3)</f>
        <v/>
      </c>
      <c r="I810" s="21">
        <f>IF(H810&lt;=0,0,ROUNDDOWN(ROUND((H810*LOOKUP(H810,{0,1950001,3300001,6950001,9000001,18000001,40000001},{0.05,0.1,0.2,0.23,0.33,0.4,0.45})-LOOKUP(H810,{0,1950001,3300001,6950001,9000001,18000001,40000001},{0,97500,427500,636000,1536000,2796000,4796000}))*1.021,3),0))</f>
        <v/>
      </c>
      <c r="J810" s="21">
        <f>ROUNDDOWN(ROUND(H810*0.06,2),-2)</f>
        <v/>
      </c>
      <c r="K810" s="21">
        <f>ROUNDDOWN(ROUND(H810*0.04,2),-2)</f>
        <v/>
      </c>
      <c r="L810" s="21">
        <f>I810+J810+K810</f>
        <v/>
      </c>
      <c r="M810" s="21">
        <f>B810-L810</f>
        <v/>
      </c>
      <c r="N810" s="21">
        <f>ROUNDDOWN(ROUND(B810*0.2042,2),0)</f>
        <v/>
      </c>
    </row>
    <row r="811">
      <c r="A811" t="inlineStr">
        <is>
          <t>照合 一般</t>
        </is>
      </c>
      <c r="B811" s="21" t="n">
        <v>2500000</v>
      </c>
      <c r="C811" s="22" t="n">
        <v>7</v>
      </c>
      <c r="D811" s="22" t="n">
        <v>1</v>
      </c>
      <c r="E811" s="22" t="n">
        <v>0</v>
      </c>
      <c r="F811" s="21">
        <f>(IF(C811&lt;=20,MAX(800000,400000*C811),8000000+700000*(C811-20))+IF(E811=1,1000000,0))</f>
        <v/>
      </c>
      <c r="G811" s="21">
        <f>IF(AND(D811=3,C811&lt;=5),MAX(0,B811-F811),IF(AND(D811=2,C811&lt;=5,MAX(0,B811-F811)&gt;3000000),1500000+MAX(0,B811-F811)-3000000,MAX(0,B811-F811)/2))</f>
        <v/>
      </c>
      <c r="H811" s="21">
        <f>ROUNDDOWN(G811,-3)</f>
        <v/>
      </c>
      <c r="I811" s="21">
        <f>IF(H811&lt;=0,0,ROUNDDOWN(ROUND((H811*LOOKUP(H811,{0,1950001,3300001,6950001,9000001,18000001,40000001},{0.05,0.1,0.2,0.23,0.33,0.4,0.45})-LOOKUP(H811,{0,1950001,3300001,6950001,9000001,18000001,40000001},{0,97500,427500,636000,1536000,2796000,4796000}))*1.021,3),0))</f>
        <v/>
      </c>
      <c r="J811" s="21">
        <f>ROUNDDOWN(ROUND(H811*0.06,2),-2)</f>
        <v/>
      </c>
      <c r="K811" s="21">
        <f>ROUNDDOWN(ROUND(H811*0.04,2),-2)</f>
        <v/>
      </c>
      <c r="L811" s="21">
        <f>I811+J811+K811</f>
        <v/>
      </c>
      <c r="M811" s="21">
        <f>B811-L811</f>
        <v/>
      </c>
      <c r="N811" s="21">
        <f>ROUNDDOWN(ROUND(B811*0.2042,2),0)</f>
        <v/>
      </c>
    </row>
    <row r="812">
      <c r="A812" t="inlineStr">
        <is>
          <t>照合 一般</t>
        </is>
      </c>
      <c r="B812" s="21" t="n">
        <v>2500000</v>
      </c>
      <c r="C812" s="22" t="n">
        <v>8</v>
      </c>
      <c r="D812" s="22" t="n">
        <v>1</v>
      </c>
      <c r="E812" s="22" t="n">
        <v>0</v>
      </c>
      <c r="F812" s="21">
        <f>(IF(C812&lt;=20,MAX(800000,400000*C812),8000000+700000*(C812-20))+IF(E812=1,1000000,0))</f>
        <v/>
      </c>
      <c r="G812" s="21">
        <f>IF(AND(D812=3,C812&lt;=5),MAX(0,B812-F812),IF(AND(D812=2,C812&lt;=5,MAX(0,B812-F812)&gt;3000000),1500000+MAX(0,B812-F812)-3000000,MAX(0,B812-F812)/2))</f>
        <v/>
      </c>
      <c r="H812" s="21">
        <f>ROUNDDOWN(G812,-3)</f>
        <v/>
      </c>
      <c r="I812" s="21">
        <f>IF(H812&lt;=0,0,ROUNDDOWN(ROUND((H812*LOOKUP(H812,{0,1950001,3300001,6950001,9000001,18000001,40000001},{0.05,0.1,0.2,0.23,0.33,0.4,0.45})-LOOKUP(H812,{0,1950001,3300001,6950001,9000001,18000001,40000001},{0,97500,427500,636000,1536000,2796000,4796000}))*1.021,3),0))</f>
        <v/>
      </c>
      <c r="J812" s="21">
        <f>ROUNDDOWN(ROUND(H812*0.06,2),-2)</f>
        <v/>
      </c>
      <c r="K812" s="21">
        <f>ROUNDDOWN(ROUND(H812*0.04,2),-2)</f>
        <v/>
      </c>
      <c r="L812" s="21">
        <f>I812+J812+K812</f>
        <v/>
      </c>
      <c r="M812" s="21">
        <f>B812-L812</f>
        <v/>
      </c>
      <c r="N812" s="21">
        <f>ROUNDDOWN(ROUND(B812*0.2042,2),0)</f>
        <v/>
      </c>
    </row>
    <row r="813">
      <c r="A813" t="inlineStr">
        <is>
          <t>照合 一般</t>
        </is>
      </c>
      <c r="B813" s="21" t="n">
        <v>2500000</v>
      </c>
      <c r="C813" s="22" t="n">
        <v>9</v>
      </c>
      <c r="D813" s="22" t="n">
        <v>1</v>
      </c>
      <c r="E813" s="22" t="n">
        <v>0</v>
      </c>
      <c r="F813" s="21">
        <f>(IF(C813&lt;=20,MAX(800000,400000*C813),8000000+700000*(C813-20))+IF(E813=1,1000000,0))</f>
        <v/>
      </c>
      <c r="G813" s="21">
        <f>IF(AND(D813=3,C813&lt;=5),MAX(0,B813-F813),IF(AND(D813=2,C813&lt;=5,MAX(0,B813-F813)&gt;3000000),1500000+MAX(0,B813-F813)-3000000,MAX(0,B813-F813)/2))</f>
        <v/>
      </c>
      <c r="H813" s="21">
        <f>ROUNDDOWN(G813,-3)</f>
        <v/>
      </c>
      <c r="I813" s="21">
        <f>IF(H813&lt;=0,0,ROUNDDOWN(ROUND((H813*LOOKUP(H813,{0,1950001,3300001,6950001,9000001,18000001,40000001},{0.05,0.1,0.2,0.23,0.33,0.4,0.45})-LOOKUP(H813,{0,1950001,3300001,6950001,9000001,18000001,40000001},{0,97500,427500,636000,1536000,2796000,4796000}))*1.021,3),0))</f>
        <v/>
      </c>
      <c r="J813" s="21">
        <f>ROUNDDOWN(ROUND(H813*0.06,2),-2)</f>
        <v/>
      </c>
      <c r="K813" s="21">
        <f>ROUNDDOWN(ROUND(H813*0.04,2),-2)</f>
        <v/>
      </c>
      <c r="L813" s="21">
        <f>I813+J813+K813</f>
        <v/>
      </c>
      <c r="M813" s="21">
        <f>B813-L813</f>
        <v/>
      </c>
      <c r="N813" s="21">
        <f>ROUNDDOWN(ROUND(B813*0.2042,2),0)</f>
        <v/>
      </c>
    </row>
    <row r="814">
      <c r="A814" t="inlineStr">
        <is>
          <t>照合 一般</t>
        </is>
      </c>
      <c r="B814" s="21" t="n">
        <v>2500000</v>
      </c>
      <c r="C814" s="22" t="n">
        <v>10</v>
      </c>
      <c r="D814" s="22" t="n">
        <v>1</v>
      </c>
      <c r="E814" s="22" t="n">
        <v>0</v>
      </c>
      <c r="F814" s="21">
        <f>(IF(C814&lt;=20,MAX(800000,400000*C814),8000000+700000*(C814-20))+IF(E814=1,1000000,0))</f>
        <v/>
      </c>
      <c r="G814" s="21">
        <f>IF(AND(D814=3,C814&lt;=5),MAX(0,B814-F814),IF(AND(D814=2,C814&lt;=5,MAX(0,B814-F814)&gt;3000000),1500000+MAX(0,B814-F814)-3000000,MAX(0,B814-F814)/2))</f>
        <v/>
      </c>
      <c r="H814" s="21">
        <f>ROUNDDOWN(G814,-3)</f>
        <v/>
      </c>
      <c r="I814" s="21">
        <f>IF(H814&lt;=0,0,ROUNDDOWN(ROUND((H814*LOOKUP(H814,{0,1950001,3300001,6950001,9000001,18000001,40000001},{0.05,0.1,0.2,0.23,0.33,0.4,0.45})-LOOKUP(H814,{0,1950001,3300001,6950001,9000001,18000001,40000001},{0,97500,427500,636000,1536000,2796000,4796000}))*1.021,3),0))</f>
        <v/>
      </c>
      <c r="J814" s="21">
        <f>ROUNDDOWN(ROUND(H814*0.06,2),-2)</f>
        <v/>
      </c>
      <c r="K814" s="21">
        <f>ROUNDDOWN(ROUND(H814*0.04,2),-2)</f>
        <v/>
      </c>
      <c r="L814" s="21">
        <f>I814+J814+K814</f>
        <v/>
      </c>
      <c r="M814" s="21">
        <f>B814-L814</f>
        <v/>
      </c>
      <c r="N814" s="21">
        <f>ROUNDDOWN(ROUND(B814*0.2042,2),0)</f>
        <v/>
      </c>
    </row>
    <row r="815">
      <c r="A815" t="inlineStr">
        <is>
          <t>照合 一般</t>
        </is>
      </c>
      <c r="B815" s="21" t="n">
        <v>2500000</v>
      </c>
      <c r="C815" s="22" t="n">
        <v>11</v>
      </c>
      <c r="D815" s="22" t="n">
        <v>1</v>
      </c>
      <c r="E815" s="22" t="n">
        <v>0</v>
      </c>
      <c r="F815" s="21">
        <f>(IF(C815&lt;=20,MAX(800000,400000*C815),8000000+700000*(C815-20))+IF(E815=1,1000000,0))</f>
        <v/>
      </c>
      <c r="G815" s="21">
        <f>IF(AND(D815=3,C815&lt;=5),MAX(0,B815-F815),IF(AND(D815=2,C815&lt;=5,MAX(0,B815-F815)&gt;3000000),1500000+MAX(0,B815-F815)-3000000,MAX(0,B815-F815)/2))</f>
        <v/>
      </c>
      <c r="H815" s="21">
        <f>ROUNDDOWN(G815,-3)</f>
        <v/>
      </c>
      <c r="I815" s="21">
        <f>IF(H815&lt;=0,0,ROUNDDOWN(ROUND((H815*LOOKUP(H815,{0,1950001,3300001,6950001,9000001,18000001,40000001},{0.05,0.1,0.2,0.23,0.33,0.4,0.45})-LOOKUP(H815,{0,1950001,3300001,6950001,9000001,18000001,40000001},{0,97500,427500,636000,1536000,2796000,4796000}))*1.021,3),0))</f>
        <v/>
      </c>
      <c r="J815" s="21">
        <f>ROUNDDOWN(ROUND(H815*0.06,2),-2)</f>
        <v/>
      </c>
      <c r="K815" s="21">
        <f>ROUNDDOWN(ROUND(H815*0.04,2),-2)</f>
        <v/>
      </c>
      <c r="L815" s="21">
        <f>I815+J815+K815</f>
        <v/>
      </c>
      <c r="M815" s="21">
        <f>B815-L815</f>
        <v/>
      </c>
      <c r="N815" s="21">
        <f>ROUNDDOWN(ROUND(B815*0.2042,2),0)</f>
        <v/>
      </c>
    </row>
    <row r="816">
      <c r="A816" t="inlineStr">
        <is>
          <t>照合 一般</t>
        </is>
      </c>
      <c r="B816" s="21" t="n">
        <v>2500000</v>
      </c>
      <c r="C816" s="22" t="n">
        <v>12</v>
      </c>
      <c r="D816" s="22" t="n">
        <v>1</v>
      </c>
      <c r="E816" s="22" t="n">
        <v>0</v>
      </c>
      <c r="F816" s="21">
        <f>(IF(C816&lt;=20,MAX(800000,400000*C816),8000000+700000*(C816-20))+IF(E816=1,1000000,0))</f>
        <v/>
      </c>
      <c r="G816" s="21">
        <f>IF(AND(D816=3,C816&lt;=5),MAX(0,B816-F816),IF(AND(D816=2,C816&lt;=5,MAX(0,B816-F816)&gt;3000000),1500000+MAX(0,B816-F816)-3000000,MAX(0,B816-F816)/2))</f>
        <v/>
      </c>
      <c r="H816" s="21">
        <f>ROUNDDOWN(G816,-3)</f>
        <v/>
      </c>
      <c r="I816" s="21">
        <f>IF(H816&lt;=0,0,ROUNDDOWN(ROUND((H816*LOOKUP(H816,{0,1950001,3300001,6950001,9000001,18000001,40000001},{0.05,0.1,0.2,0.23,0.33,0.4,0.45})-LOOKUP(H816,{0,1950001,3300001,6950001,9000001,18000001,40000001},{0,97500,427500,636000,1536000,2796000,4796000}))*1.021,3),0))</f>
        <v/>
      </c>
      <c r="J816" s="21">
        <f>ROUNDDOWN(ROUND(H816*0.06,2),-2)</f>
        <v/>
      </c>
      <c r="K816" s="21">
        <f>ROUNDDOWN(ROUND(H816*0.04,2),-2)</f>
        <v/>
      </c>
      <c r="L816" s="21">
        <f>I816+J816+K816</f>
        <v/>
      </c>
      <c r="M816" s="21">
        <f>B816-L816</f>
        <v/>
      </c>
      <c r="N816" s="21">
        <f>ROUNDDOWN(ROUND(B816*0.2042,2),0)</f>
        <v/>
      </c>
    </row>
    <row r="817">
      <c r="A817" t="inlineStr">
        <is>
          <t>照合 一般</t>
        </is>
      </c>
      <c r="B817" s="21" t="n">
        <v>2500000</v>
      </c>
      <c r="C817" s="22" t="n">
        <v>13</v>
      </c>
      <c r="D817" s="22" t="n">
        <v>1</v>
      </c>
      <c r="E817" s="22" t="n">
        <v>0</v>
      </c>
      <c r="F817" s="21">
        <f>(IF(C817&lt;=20,MAX(800000,400000*C817),8000000+700000*(C817-20))+IF(E817=1,1000000,0))</f>
        <v/>
      </c>
      <c r="G817" s="21">
        <f>IF(AND(D817=3,C817&lt;=5),MAX(0,B817-F817),IF(AND(D817=2,C817&lt;=5,MAX(0,B817-F817)&gt;3000000),1500000+MAX(0,B817-F817)-3000000,MAX(0,B817-F817)/2))</f>
        <v/>
      </c>
      <c r="H817" s="21">
        <f>ROUNDDOWN(G817,-3)</f>
        <v/>
      </c>
      <c r="I817" s="21">
        <f>IF(H817&lt;=0,0,ROUNDDOWN(ROUND((H817*LOOKUP(H817,{0,1950001,3300001,6950001,9000001,18000001,40000001},{0.05,0.1,0.2,0.23,0.33,0.4,0.45})-LOOKUP(H817,{0,1950001,3300001,6950001,9000001,18000001,40000001},{0,97500,427500,636000,1536000,2796000,4796000}))*1.021,3),0))</f>
        <v/>
      </c>
      <c r="J817" s="21">
        <f>ROUNDDOWN(ROUND(H817*0.06,2),-2)</f>
        <v/>
      </c>
      <c r="K817" s="21">
        <f>ROUNDDOWN(ROUND(H817*0.04,2),-2)</f>
        <v/>
      </c>
      <c r="L817" s="21">
        <f>I817+J817+K817</f>
        <v/>
      </c>
      <c r="M817" s="21">
        <f>B817-L817</f>
        <v/>
      </c>
      <c r="N817" s="21">
        <f>ROUNDDOWN(ROUND(B817*0.2042,2),0)</f>
        <v/>
      </c>
    </row>
    <row r="818">
      <c r="A818" t="inlineStr">
        <is>
          <t>照合 一般</t>
        </is>
      </c>
      <c r="B818" s="21" t="n">
        <v>2500000</v>
      </c>
      <c r="C818" s="22" t="n">
        <v>14</v>
      </c>
      <c r="D818" s="22" t="n">
        <v>1</v>
      </c>
      <c r="E818" s="22" t="n">
        <v>0</v>
      </c>
      <c r="F818" s="21">
        <f>(IF(C818&lt;=20,MAX(800000,400000*C818),8000000+700000*(C818-20))+IF(E818=1,1000000,0))</f>
        <v/>
      </c>
      <c r="G818" s="21">
        <f>IF(AND(D818=3,C818&lt;=5),MAX(0,B818-F818),IF(AND(D818=2,C818&lt;=5,MAX(0,B818-F818)&gt;3000000),1500000+MAX(0,B818-F818)-3000000,MAX(0,B818-F818)/2))</f>
        <v/>
      </c>
      <c r="H818" s="21">
        <f>ROUNDDOWN(G818,-3)</f>
        <v/>
      </c>
      <c r="I818" s="21">
        <f>IF(H818&lt;=0,0,ROUNDDOWN(ROUND((H818*LOOKUP(H818,{0,1950001,3300001,6950001,9000001,18000001,40000001},{0.05,0.1,0.2,0.23,0.33,0.4,0.45})-LOOKUP(H818,{0,1950001,3300001,6950001,9000001,18000001,40000001},{0,97500,427500,636000,1536000,2796000,4796000}))*1.021,3),0))</f>
        <v/>
      </c>
      <c r="J818" s="21">
        <f>ROUNDDOWN(ROUND(H818*0.06,2),-2)</f>
        <v/>
      </c>
      <c r="K818" s="21">
        <f>ROUNDDOWN(ROUND(H818*0.04,2),-2)</f>
        <v/>
      </c>
      <c r="L818" s="21">
        <f>I818+J818+K818</f>
        <v/>
      </c>
      <c r="M818" s="21">
        <f>B818-L818</f>
        <v/>
      </c>
      <c r="N818" s="21">
        <f>ROUNDDOWN(ROUND(B818*0.2042,2),0)</f>
        <v/>
      </c>
    </row>
    <row r="819">
      <c r="A819" t="inlineStr">
        <is>
          <t>照合 一般</t>
        </is>
      </c>
      <c r="B819" s="21" t="n">
        <v>2500000</v>
      </c>
      <c r="C819" s="22" t="n">
        <v>15</v>
      </c>
      <c r="D819" s="22" t="n">
        <v>1</v>
      </c>
      <c r="E819" s="22" t="n">
        <v>0</v>
      </c>
      <c r="F819" s="21">
        <f>(IF(C819&lt;=20,MAX(800000,400000*C819),8000000+700000*(C819-20))+IF(E819=1,1000000,0))</f>
        <v/>
      </c>
      <c r="G819" s="21">
        <f>IF(AND(D819=3,C819&lt;=5),MAX(0,B819-F819),IF(AND(D819=2,C819&lt;=5,MAX(0,B819-F819)&gt;3000000),1500000+MAX(0,B819-F819)-3000000,MAX(0,B819-F819)/2))</f>
        <v/>
      </c>
      <c r="H819" s="21">
        <f>ROUNDDOWN(G819,-3)</f>
        <v/>
      </c>
      <c r="I819" s="21">
        <f>IF(H819&lt;=0,0,ROUNDDOWN(ROUND((H819*LOOKUP(H819,{0,1950001,3300001,6950001,9000001,18000001,40000001},{0.05,0.1,0.2,0.23,0.33,0.4,0.45})-LOOKUP(H819,{0,1950001,3300001,6950001,9000001,18000001,40000001},{0,97500,427500,636000,1536000,2796000,4796000}))*1.021,3),0))</f>
        <v/>
      </c>
      <c r="J819" s="21">
        <f>ROUNDDOWN(ROUND(H819*0.06,2),-2)</f>
        <v/>
      </c>
      <c r="K819" s="21">
        <f>ROUNDDOWN(ROUND(H819*0.04,2),-2)</f>
        <v/>
      </c>
      <c r="L819" s="21">
        <f>I819+J819+K819</f>
        <v/>
      </c>
      <c r="M819" s="21">
        <f>B819-L819</f>
        <v/>
      </c>
      <c r="N819" s="21">
        <f>ROUNDDOWN(ROUND(B819*0.2042,2),0)</f>
        <v/>
      </c>
    </row>
    <row r="820">
      <c r="A820" t="inlineStr">
        <is>
          <t>照合 一般</t>
        </is>
      </c>
      <c r="B820" s="21" t="n">
        <v>2500000</v>
      </c>
      <c r="C820" s="22" t="n">
        <v>16</v>
      </c>
      <c r="D820" s="22" t="n">
        <v>1</v>
      </c>
      <c r="E820" s="22" t="n">
        <v>0</v>
      </c>
      <c r="F820" s="21">
        <f>(IF(C820&lt;=20,MAX(800000,400000*C820),8000000+700000*(C820-20))+IF(E820=1,1000000,0))</f>
        <v/>
      </c>
      <c r="G820" s="21">
        <f>IF(AND(D820=3,C820&lt;=5),MAX(0,B820-F820),IF(AND(D820=2,C820&lt;=5,MAX(0,B820-F820)&gt;3000000),1500000+MAX(0,B820-F820)-3000000,MAX(0,B820-F820)/2))</f>
        <v/>
      </c>
      <c r="H820" s="21">
        <f>ROUNDDOWN(G820,-3)</f>
        <v/>
      </c>
      <c r="I820" s="21">
        <f>IF(H820&lt;=0,0,ROUNDDOWN(ROUND((H820*LOOKUP(H820,{0,1950001,3300001,6950001,9000001,18000001,40000001},{0.05,0.1,0.2,0.23,0.33,0.4,0.45})-LOOKUP(H820,{0,1950001,3300001,6950001,9000001,18000001,40000001},{0,97500,427500,636000,1536000,2796000,4796000}))*1.021,3),0))</f>
        <v/>
      </c>
      <c r="J820" s="21">
        <f>ROUNDDOWN(ROUND(H820*0.06,2),-2)</f>
        <v/>
      </c>
      <c r="K820" s="21">
        <f>ROUNDDOWN(ROUND(H820*0.04,2),-2)</f>
        <v/>
      </c>
      <c r="L820" s="21">
        <f>I820+J820+K820</f>
        <v/>
      </c>
      <c r="M820" s="21">
        <f>B820-L820</f>
        <v/>
      </c>
      <c r="N820" s="21">
        <f>ROUNDDOWN(ROUND(B820*0.2042,2),0)</f>
        <v/>
      </c>
    </row>
    <row r="821">
      <c r="A821" t="inlineStr">
        <is>
          <t>照合 一般</t>
        </is>
      </c>
      <c r="B821" s="21" t="n">
        <v>2500000</v>
      </c>
      <c r="C821" s="22" t="n">
        <v>17</v>
      </c>
      <c r="D821" s="22" t="n">
        <v>1</v>
      </c>
      <c r="E821" s="22" t="n">
        <v>0</v>
      </c>
      <c r="F821" s="21">
        <f>(IF(C821&lt;=20,MAX(800000,400000*C821),8000000+700000*(C821-20))+IF(E821=1,1000000,0))</f>
        <v/>
      </c>
      <c r="G821" s="21">
        <f>IF(AND(D821=3,C821&lt;=5),MAX(0,B821-F821),IF(AND(D821=2,C821&lt;=5,MAX(0,B821-F821)&gt;3000000),1500000+MAX(0,B821-F821)-3000000,MAX(0,B821-F821)/2))</f>
        <v/>
      </c>
      <c r="H821" s="21">
        <f>ROUNDDOWN(G821,-3)</f>
        <v/>
      </c>
      <c r="I821" s="21">
        <f>IF(H821&lt;=0,0,ROUNDDOWN(ROUND((H821*LOOKUP(H821,{0,1950001,3300001,6950001,9000001,18000001,40000001},{0.05,0.1,0.2,0.23,0.33,0.4,0.45})-LOOKUP(H821,{0,1950001,3300001,6950001,9000001,18000001,40000001},{0,97500,427500,636000,1536000,2796000,4796000}))*1.021,3),0))</f>
        <v/>
      </c>
      <c r="J821" s="21">
        <f>ROUNDDOWN(ROUND(H821*0.06,2),-2)</f>
        <v/>
      </c>
      <c r="K821" s="21">
        <f>ROUNDDOWN(ROUND(H821*0.04,2),-2)</f>
        <v/>
      </c>
      <c r="L821" s="21">
        <f>I821+J821+K821</f>
        <v/>
      </c>
      <c r="M821" s="21">
        <f>B821-L821</f>
        <v/>
      </c>
      <c r="N821" s="21">
        <f>ROUNDDOWN(ROUND(B821*0.2042,2),0)</f>
        <v/>
      </c>
    </row>
    <row r="822">
      <c r="A822" t="inlineStr">
        <is>
          <t>照合 一般</t>
        </is>
      </c>
      <c r="B822" s="21" t="n">
        <v>2500000</v>
      </c>
      <c r="C822" s="22" t="n">
        <v>18</v>
      </c>
      <c r="D822" s="22" t="n">
        <v>1</v>
      </c>
      <c r="E822" s="22" t="n">
        <v>0</v>
      </c>
      <c r="F822" s="21">
        <f>(IF(C822&lt;=20,MAX(800000,400000*C822),8000000+700000*(C822-20))+IF(E822=1,1000000,0))</f>
        <v/>
      </c>
      <c r="G822" s="21">
        <f>IF(AND(D822=3,C822&lt;=5),MAX(0,B822-F822),IF(AND(D822=2,C822&lt;=5,MAX(0,B822-F822)&gt;3000000),1500000+MAX(0,B822-F822)-3000000,MAX(0,B822-F822)/2))</f>
        <v/>
      </c>
      <c r="H822" s="21">
        <f>ROUNDDOWN(G822,-3)</f>
        <v/>
      </c>
      <c r="I822" s="21">
        <f>IF(H822&lt;=0,0,ROUNDDOWN(ROUND((H822*LOOKUP(H822,{0,1950001,3300001,6950001,9000001,18000001,40000001},{0.05,0.1,0.2,0.23,0.33,0.4,0.45})-LOOKUP(H822,{0,1950001,3300001,6950001,9000001,18000001,40000001},{0,97500,427500,636000,1536000,2796000,4796000}))*1.021,3),0))</f>
        <v/>
      </c>
      <c r="J822" s="21">
        <f>ROUNDDOWN(ROUND(H822*0.06,2),-2)</f>
        <v/>
      </c>
      <c r="K822" s="21">
        <f>ROUNDDOWN(ROUND(H822*0.04,2),-2)</f>
        <v/>
      </c>
      <c r="L822" s="21">
        <f>I822+J822+K822</f>
        <v/>
      </c>
      <c r="M822" s="21">
        <f>B822-L822</f>
        <v/>
      </c>
      <c r="N822" s="21">
        <f>ROUNDDOWN(ROUND(B822*0.2042,2),0)</f>
        <v/>
      </c>
    </row>
    <row r="823">
      <c r="A823" t="inlineStr">
        <is>
          <t>照合 一般</t>
        </is>
      </c>
      <c r="B823" s="21" t="n">
        <v>2500000</v>
      </c>
      <c r="C823" s="22" t="n">
        <v>19</v>
      </c>
      <c r="D823" s="22" t="n">
        <v>1</v>
      </c>
      <c r="E823" s="22" t="n">
        <v>0</v>
      </c>
      <c r="F823" s="21">
        <f>(IF(C823&lt;=20,MAX(800000,400000*C823),8000000+700000*(C823-20))+IF(E823=1,1000000,0))</f>
        <v/>
      </c>
      <c r="G823" s="21">
        <f>IF(AND(D823=3,C823&lt;=5),MAX(0,B823-F823),IF(AND(D823=2,C823&lt;=5,MAX(0,B823-F823)&gt;3000000),1500000+MAX(0,B823-F823)-3000000,MAX(0,B823-F823)/2))</f>
        <v/>
      </c>
      <c r="H823" s="21">
        <f>ROUNDDOWN(G823,-3)</f>
        <v/>
      </c>
      <c r="I823" s="21">
        <f>IF(H823&lt;=0,0,ROUNDDOWN(ROUND((H823*LOOKUP(H823,{0,1950001,3300001,6950001,9000001,18000001,40000001},{0.05,0.1,0.2,0.23,0.33,0.4,0.45})-LOOKUP(H823,{0,1950001,3300001,6950001,9000001,18000001,40000001},{0,97500,427500,636000,1536000,2796000,4796000}))*1.021,3),0))</f>
        <v/>
      </c>
      <c r="J823" s="21">
        <f>ROUNDDOWN(ROUND(H823*0.06,2),-2)</f>
        <v/>
      </c>
      <c r="K823" s="21">
        <f>ROUNDDOWN(ROUND(H823*0.04,2),-2)</f>
        <v/>
      </c>
      <c r="L823" s="21">
        <f>I823+J823+K823</f>
        <v/>
      </c>
      <c r="M823" s="21">
        <f>B823-L823</f>
        <v/>
      </c>
      <c r="N823" s="21">
        <f>ROUNDDOWN(ROUND(B823*0.2042,2),0)</f>
        <v/>
      </c>
    </row>
    <row r="824">
      <c r="A824" t="inlineStr">
        <is>
          <t>照合 一般</t>
        </is>
      </c>
      <c r="B824" s="21" t="n">
        <v>2500000</v>
      </c>
      <c r="C824" s="22" t="n">
        <v>20</v>
      </c>
      <c r="D824" s="22" t="n">
        <v>1</v>
      </c>
      <c r="E824" s="22" t="n">
        <v>0</v>
      </c>
      <c r="F824" s="21">
        <f>(IF(C824&lt;=20,MAX(800000,400000*C824),8000000+700000*(C824-20))+IF(E824=1,1000000,0))</f>
        <v/>
      </c>
      <c r="G824" s="21">
        <f>IF(AND(D824=3,C824&lt;=5),MAX(0,B824-F824),IF(AND(D824=2,C824&lt;=5,MAX(0,B824-F824)&gt;3000000),1500000+MAX(0,B824-F824)-3000000,MAX(0,B824-F824)/2))</f>
        <v/>
      </c>
      <c r="H824" s="21">
        <f>ROUNDDOWN(G824,-3)</f>
        <v/>
      </c>
      <c r="I824" s="21">
        <f>IF(H824&lt;=0,0,ROUNDDOWN(ROUND((H824*LOOKUP(H824,{0,1950001,3300001,6950001,9000001,18000001,40000001},{0.05,0.1,0.2,0.23,0.33,0.4,0.45})-LOOKUP(H824,{0,1950001,3300001,6950001,9000001,18000001,40000001},{0,97500,427500,636000,1536000,2796000,4796000}))*1.021,3),0))</f>
        <v/>
      </c>
      <c r="J824" s="21">
        <f>ROUNDDOWN(ROUND(H824*0.06,2),-2)</f>
        <v/>
      </c>
      <c r="K824" s="21">
        <f>ROUNDDOWN(ROUND(H824*0.04,2),-2)</f>
        <v/>
      </c>
      <c r="L824" s="21">
        <f>I824+J824+K824</f>
        <v/>
      </c>
      <c r="M824" s="21">
        <f>B824-L824</f>
        <v/>
      </c>
      <c r="N824" s="21">
        <f>ROUNDDOWN(ROUND(B824*0.2042,2),0)</f>
        <v/>
      </c>
    </row>
    <row r="825">
      <c r="A825" t="inlineStr">
        <is>
          <t>照合 一般</t>
        </is>
      </c>
      <c r="B825" s="21" t="n">
        <v>2500000</v>
      </c>
      <c r="C825" s="22" t="n">
        <v>21</v>
      </c>
      <c r="D825" s="22" t="n">
        <v>1</v>
      </c>
      <c r="E825" s="22" t="n">
        <v>0</v>
      </c>
      <c r="F825" s="21">
        <f>(IF(C825&lt;=20,MAX(800000,400000*C825),8000000+700000*(C825-20))+IF(E825=1,1000000,0))</f>
        <v/>
      </c>
      <c r="G825" s="21">
        <f>IF(AND(D825=3,C825&lt;=5),MAX(0,B825-F825),IF(AND(D825=2,C825&lt;=5,MAX(0,B825-F825)&gt;3000000),1500000+MAX(0,B825-F825)-3000000,MAX(0,B825-F825)/2))</f>
        <v/>
      </c>
      <c r="H825" s="21">
        <f>ROUNDDOWN(G825,-3)</f>
        <v/>
      </c>
      <c r="I825" s="21">
        <f>IF(H825&lt;=0,0,ROUNDDOWN(ROUND((H825*LOOKUP(H825,{0,1950001,3300001,6950001,9000001,18000001,40000001},{0.05,0.1,0.2,0.23,0.33,0.4,0.45})-LOOKUP(H825,{0,1950001,3300001,6950001,9000001,18000001,40000001},{0,97500,427500,636000,1536000,2796000,4796000}))*1.021,3),0))</f>
        <v/>
      </c>
      <c r="J825" s="21">
        <f>ROUNDDOWN(ROUND(H825*0.06,2),-2)</f>
        <v/>
      </c>
      <c r="K825" s="21">
        <f>ROUNDDOWN(ROUND(H825*0.04,2),-2)</f>
        <v/>
      </c>
      <c r="L825" s="21">
        <f>I825+J825+K825</f>
        <v/>
      </c>
      <c r="M825" s="21">
        <f>B825-L825</f>
        <v/>
      </c>
      <c r="N825" s="21">
        <f>ROUNDDOWN(ROUND(B825*0.2042,2),0)</f>
        <v/>
      </c>
    </row>
    <row r="826">
      <c r="A826" t="inlineStr">
        <is>
          <t>照合 一般</t>
        </is>
      </c>
      <c r="B826" s="21" t="n">
        <v>2500000</v>
      </c>
      <c r="C826" s="22" t="n">
        <v>22</v>
      </c>
      <c r="D826" s="22" t="n">
        <v>1</v>
      </c>
      <c r="E826" s="22" t="n">
        <v>0</v>
      </c>
      <c r="F826" s="21">
        <f>(IF(C826&lt;=20,MAX(800000,400000*C826),8000000+700000*(C826-20))+IF(E826=1,1000000,0))</f>
        <v/>
      </c>
      <c r="G826" s="21">
        <f>IF(AND(D826=3,C826&lt;=5),MAX(0,B826-F826),IF(AND(D826=2,C826&lt;=5,MAX(0,B826-F826)&gt;3000000),1500000+MAX(0,B826-F826)-3000000,MAX(0,B826-F826)/2))</f>
        <v/>
      </c>
      <c r="H826" s="21">
        <f>ROUNDDOWN(G826,-3)</f>
        <v/>
      </c>
      <c r="I826" s="21">
        <f>IF(H826&lt;=0,0,ROUNDDOWN(ROUND((H826*LOOKUP(H826,{0,1950001,3300001,6950001,9000001,18000001,40000001},{0.05,0.1,0.2,0.23,0.33,0.4,0.45})-LOOKUP(H826,{0,1950001,3300001,6950001,9000001,18000001,40000001},{0,97500,427500,636000,1536000,2796000,4796000}))*1.021,3),0))</f>
        <v/>
      </c>
      <c r="J826" s="21">
        <f>ROUNDDOWN(ROUND(H826*0.06,2),-2)</f>
        <v/>
      </c>
      <c r="K826" s="21">
        <f>ROUNDDOWN(ROUND(H826*0.04,2),-2)</f>
        <v/>
      </c>
      <c r="L826" s="21">
        <f>I826+J826+K826</f>
        <v/>
      </c>
      <c r="M826" s="21">
        <f>B826-L826</f>
        <v/>
      </c>
      <c r="N826" s="21">
        <f>ROUNDDOWN(ROUND(B826*0.2042,2),0)</f>
        <v/>
      </c>
    </row>
    <row r="827">
      <c r="A827" t="inlineStr">
        <is>
          <t>照合 一般</t>
        </is>
      </c>
      <c r="B827" s="21" t="n">
        <v>2500000</v>
      </c>
      <c r="C827" s="22" t="n">
        <v>23</v>
      </c>
      <c r="D827" s="22" t="n">
        <v>1</v>
      </c>
      <c r="E827" s="22" t="n">
        <v>0</v>
      </c>
      <c r="F827" s="21">
        <f>(IF(C827&lt;=20,MAX(800000,400000*C827),8000000+700000*(C827-20))+IF(E827=1,1000000,0))</f>
        <v/>
      </c>
      <c r="G827" s="21">
        <f>IF(AND(D827=3,C827&lt;=5),MAX(0,B827-F827),IF(AND(D827=2,C827&lt;=5,MAX(0,B827-F827)&gt;3000000),1500000+MAX(0,B827-F827)-3000000,MAX(0,B827-F827)/2))</f>
        <v/>
      </c>
      <c r="H827" s="21">
        <f>ROUNDDOWN(G827,-3)</f>
        <v/>
      </c>
      <c r="I827" s="21">
        <f>IF(H827&lt;=0,0,ROUNDDOWN(ROUND((H827*LOOKUP(H827,{0,1950001,3300001,6950001,9000001,18000001,40000001},{0.05,0.1,0.2,0.23,0.33,0.4,0.45})-LOOKUP(H827,{0,1950001,3300001,6950001,9000001,18000001,40000001},{0,97500,427500,636000,1536000,2796000,4796000}))*1.021,3),0))</f>
        <v/>
      </c>
      <c r="J827" s="21">
        <f>ROUNDDOWN(ROUND(H827*0.06,2),-2)</f>
        <v/>
      </c>
      <c r="K827" s="21">
        <f>ROUNDDOWN(ROUND(H827*0.04,2),-2)</f>
        <v/>
      </c>
      <c r="L827" s="21">
        <f>I827+J827+K827</f>
        <v/>
      </c>
      <c r="M827" s="21">
        <f>B827-L827</f>
        <v/>
      </c>
      <c r="N827" s="21">
        <f>ROUNDDOWN(ROUND(B827*0.2042,2),0)</f>
        <v/>
      </c>
    </row>
    <row r="828">
      <c r="A828" t="inlineStr">
        <is>
          <t>照合 一般</t>
        </is>
      </c>
      <c r="B828" s="21" t="n">
        <v>2500000</v>
      </c>
      <c r="C828" s="22" t="n">
        <v>24</v>
      </c>
      <c r="D828" s="22" t="n">
        <v>1</v>
      </c>
      <c r="E828" s="22" t="n">
        <v>0</v>
      </c>
      <c r="F828" s="21">
        <f>(IF(C828&lt;=20,MAX(800000,400000*C828),8000000+700000*(C828-20))+IF(E828=1,1000000,0))</f>
        <v/>
      </c>
      <c r="G828" s="21">
        <f>IF(AND(D828=3,C828&lt;=5),MAX(0,B828-F828),IF(AND(D828=2,C828&lt;=5,MAX(0,B828-F828)&gt;3000000),1500000+MAX(0,B828-F828)-3000000,MAX(0,B828-F828)/2))</f>
        <v/>
      </c>
      <c r="H828" s="21">
        <f>ROUNDDOWN(G828,-3)</f>
        <v/>
      </c>
      <c r="I828" s="21">
        <f>IF(H828&lt;=0,0,ROUNDDOWN(ROUND((H828*LOOKUP(H828,{0,1950001,3300001,6950001,9000001,18000001,40000001},{0.05,0.1,0.2,0.23,0.33,0.4,0.45})-LOOKUP(H828,{0,1950001,3300001,6950001,9000001,18000001,40000001},{0,97500,427500,636000,1536000,2796000,4796000}))*1.021,3),0))</f>
        <v/>
      </c>
      <c r="J828" s="21">
        <f>ROUNDDOWN(ROUND(H828*0.06,2),-2)</f>
        <v/>
      </c>
      <c r="K828" s="21">
        <f>ROUNDDOWN(ROUND(H828*0.04,2),-2)</f>
        <v/>
      </c>
      <c r="L828" s="21">
        <f>I828+J828+K828</f>
        <v/>
      </c>
      <c r="M828" s="21">
        <f>B828-L828</f>
        <v/>
      </c>
      <c r="N828" s="21">
        <f>ROUNDDOWN(ROUND(B828*0.2042,2),0)</f>
        <v/>
      </c>
    </row>
    <row r="829">
      <c r="A829" t="inlineStr">
        <is>
          <t>照合 一般</t>
        </is>
      </c>
      <c r="B829" s="21" t="n">
        <v>2500000</v>
      </c>
      <c r="C829" s="22" t="n">
        <v>25</v>
      </c>
      <c r="D829" s="22" t="n">
        <v>1</v>
      </c>
      <c r="E829" s="22" t="n">
        <v>0</v>
      </c>
      <c r="F829" s="21">
        <f>(IF(C829&lt;=20,MAX(800000,400000*C829),8000000+700000*(C829-20))+IF(E829=1,1000000,0))</f>
        <v/>
      </c>
      <c r="G829" s="21">
        <f>IF(AND(D829=3,C829&lt;=5),MAX(0,B829-F829),IF(AND(D829=2,C829&lt;=5,MAX(0,B829-F829)&gt;3000000),1500000+MAX(0,B829-F829)-3000000,MAX(0,B829-F829)/2))</f>
        <v/>
      </c>
      <c r="H829" s="21">
        <f>ROUNDDOWN(G829,-3)</f>
        <v/>
      </c>
      <c r="I829" s="21">
        <f>IF(H829&lt;=0,0,ROUNDDOWN(ROUND((H829*LOOKUP(H829,{0,1950001,3300001,6950001,9000001,18000001,40000001},{0.05,0.1,0.2,0.23,0.33,0.4,0.45})-LOOKUP(H829,{0,1950001,3300001,6950001,9000001,18000001,40000001},{0,97500,427500,636000,1536000,2796000,4796000}))*1.021,3),0))</f>
        <v/>
      </c>
      <c r="J829" s="21">
        <f>ROUNDDOWN(ROUND(H829*0.06,2),-2)</f>
        <v/>
      </c>
      <c r="K829" s="21">
        <f>ROUNDDOWN(ROUND(H829*0.04,2),-2)</f>
        <v/>
      </c>
      <c r="L829" s="21">
        <f>I829+J829+K829</f>
        <v/>
      </c>
      <c r="M829" s="21">
        <f>B829-L829</f>
        <v/>
      </c>
      <c r="N829" s="21">
        <f>ROUNDDOWN(ROUND(B829*0.2042,2),0)</f>
        <v/>
      </c>
    </row>
    <row r="830">
      <c r="A830" t="inlineStr">
        <is>
          <t>照合 一般</t>
        </is>
      </c>
      <c r="B830" s="21" t="n">
        <v>2500000</v>
      </c>
      <c r="C830" s="22" t="n">
        <v>26</v>
      </c>
      <c r="D830" s="22" t="n">
        <v>1</v>
      </c>
      <c r="E830" s="22" t="n">
        <v>0</v>
      </c>
      <c r="F830" s="21">
        <f>(IF(C830&lt;=20,MAX(800000,400000*C830),8000000+700000*(C830-20))+IF(E830=1,1000000,0))</f>
        <v/>
      </c>
      <c r="G830" s="21">
        <f>IF(AND(D830=3,C830&lt;=5),MAX(0,B830-F830),IF(AND(D830=2,C830&lt;=5,MAX(0,B830-F830)&gt;3000000),1500000+MAX(0,B830-F830)-3000000,MAX(0,B830-F830)/2))</f>
        <v/>
      </c>
      <c r="H830" s="21">
        <f>ROUNDDOWN(G830,-3)</f>
        <v/>
      </c>
      <c r="I830" s="21">
        <f>IF(H830&lt;=0,0,ROUNDDOWN(ROUND((H830*LOOKUP(H830,{0,1950001,3300001,6950001,9000001,18000001,40000001},{0.05,0.1,0.2,0.23,0.33,0.4,0.45})-LOOKUP(H830,{0,1950001,3300001,6950001,9000001,18000001,40000001},{0,97500,427500,636000,1536000,2796000,4796000}))*1.021,3),0))</f>
        <v/>
      </c>
      <c r="J830" s="21">
        <f>ROUNDDOWN(ROUND(H830*0.06,2),-2)</f>
        <v/>
      </c>
      <c r="K830" s="21">
        <f>ROUNDDOWN(ROUND(H830*0.04,2),-2)</f>
        <v/>
      </c>
      <c r="L830" s="21">
        <f>I830+J830+K830</f>
        <v/>
      </c>
      <c r="M830" s="21">
        <f>B830-L830</f>
        <v/>
      </c>
      <c r="N830" s="21">
        <f>ROUNDDOWN(ROUND(B830*0.2042,2),0)</f>
        <v/>
      </c>
    </row>
    <row r="831">
      <c r="A831" t="inlineStr">
        <is>
          <t>照合 一般</t>
        </is>
      </c>
      <c r="B831" s="21" t="n">
        <v>2500000</v>
      </c>
      <c r="C831" s="22" t="n">
        <v>27</v>
      </c>
      <c r="D831" s="22" t="n">
        <v>1</v>
      </c>
      <c r="E831" s="22" t="n">
        <v>0</v>
      </c>
      <c r="F831" s="21">
        <f>(IF(C831&lt;=20,MAX(800000,400000*C831),8000000+700000*(C831-20))+IF(E831=1,1000000,0))</f>
        <v/>
      </c>
      <c r="G831" s="21">
        <f>IF(AND(D831=3,C831&lt;=5),MAX(0,B831-F831),IF(AND(D831=2,C831&lt;=5,MAX(0,B831-F831)&gt;3000000),1500000+MAX(0,B831-F831)-3000000,MAX(0,B831-F831)/2))</f>
        <v/>
      </c>
      <c r="H831" s="21">
        <f>ROUNDDOWN(G831,-3)</f>
        <v/>
      </c>
      <c r="I831" s="21">
        <f>IF(H831&lt;=0,0,ROUNDDOWN(ROUND((H831*LOOKUP(H831,{0,1950001,3300001,6950001,9000001,18000001,40000001},{0.05,0.1,0.2,0.23,0.33,0.4,0.45})-LOOKUP(H831,{0,1950001,3300001,6950001,9000001,18000001,40000001},{0,97500,427500,636000,1536000,2796000,4796000}))*1.021,3),0))</f>
        <v/>
      </c>
      <c r="J831" s="21">
        <f>ROUNDDOWN(ROUND(H831*0.06,2),-2)</f>
        <v/>
      </c>
      <c r="K831" s="21">
        <f>ROUNDDOWN(ROUND(H831*0.04,2),-2)</f>
        <v/>
      </c>
      <c r="L831" s="21">
        <f>I831+J831+K831</f>
        <v/>
      </c>
      <c r="M831" s="21">
        <f>B831-L831</f>
        <v/>
      </c>
      <c r="N831" s="21">
        <f>ROUNDDOWN(ROUND(B831*0.2042,2),0)</f>
        <v/>
      </c>
    </row>
    <row r="832">
      <c r="A832" t="inlineStr">
        <is>
          <t>照合 一般</t>
        </is>
      </c>
      <c r="B832" s="21" t="n">
        <v>2500000</v>
      </c>
      <c r="C832" s="22" t="n">
        <v>28</v>
      </c>
      <c r="D832" s="22" t="n">
        <v>1</v>
      </c>
      <c r="E832" s="22" t="n">
        <v>0</v>
      </c>
      <c r="F832" s="21">
        <f>(IF(C832&lt;=20,MAX(800000,400000*C832),8000000+700000*(C832-20))+IF(E832=1,1000000,0))</f>
        <v/>
      </c>
      <c r="G832" s="21">
        <f>IF(AND(D832=3,C832&lt;=5),MAX(0,B832-F832),IF(AND(D832=2,C832&lt;=5,MAX(0,B832-F832)&gt;3000000),1500000+MAX(0,B832-F832)-3000000,MAX(0,B832-F832)/2))</f>
        <v/>
      </c>
      <c r="H832" s="21">
        <f>ROUNDDOWN(G832,-3)</f>
        <v/>
      </c>
      <c r="I832" s="21">
        <f>IF(H832&lt;=0,0,ROUNDDOWN(ROUND((H832*LOOKUP(H832,{0,1950001,3300001,6950001,9000001,18000001,40000001},{0.05,0.1,0.2,0.23,0.33,0.4,0.45})-LOOKUP(H832,{0,1950001,3300001,6950001,9000001,18000001,40000001},{0,97500,427500,636000,1536000,2796000,4796000}))*1.021,3),0))</f>
        <v/>
      </c>
      <c r="J832" s="21">
        <f>ROUNDDOWN(ROUND(H832*0.06,2),-2)</f>
        <v/>
      </c>
      <c r="K832" s="21">
        <f>ROUNDDOWN(ROUND(H832*0.04,2),-2)</f>
        <v/>
      </c>
      <c r="L832" s="21">
        <f>I832+J832+K832</f>
        <v/>
      </c>
      <c r="M832" s="21">
        <f>B832-L832</f>
        <v/>
      </c>
      <c r="N832" s="21">
        <f>ROUNDDOWN(ROUND(B832*0.2042,2),0)</f>
        <v/>
      </c>
    </row>
    <row r="833">
      <c r="A833" t="inlineStr">
        <is>
          <t>照合 一般</t>
        </is>
      </c>
      <c r="B833" s="21" t="n">
        <v>2500000</v>
      </c>
      <c r="C833" s="22" t="n">
        <v>29</v>
      </c>
      <c r="D833" s="22" t="n">
        <v>1</v>
      </c>
      <c r="E833" s="22" t="n">
        <v>0</v>
      </c>
      <c r="F833" s="21">
        <f>(IF(C833&lt;=20,MAX(800000,400000*C833),8000000+700000*(C833-20))+IF(E833=1,1000000,0))</f>
        <v/>
      </c>
      <c r="G833" s="21">
        <f>IF(AND(D833=3,C833&lt;=5),MAX(0,B833-F833),IF(AND(D833=2,C833&lt;=5,MAX(0,B833-F833)&gt;3000000),1500000+MAX(0,B833-F833)-3000000,MAX(0,B833-F833)/2))</f>
        <v/>
      </c>
      <c r="H833" s="21">
        <f>ROUNDDOWN(G833,-3)</f>
        <v/>
      </c>
      <c r="I833" s="21">
        <f>IF(H833&lt;=0,0,ROUNDDOWN(ROUND((H833*LOOKUP(H833,{0,1950001,3300001,6950001,9000001,18000001,40000001},{0.05,0.1,0.2,0.23,0.33,0.4,0.45})-LOOKUP(H833,{0,1950001,3300001,6950001,9000001,18000001,40000001},{0,97500,427500,636000,1536000,2796000,4796000}))*1.021,3),0))</f>
        <v/>
      </c>
      <c r="J833" s="21">
        <f>ROUNDDOWN(ROUND(H833*0.06,2),-2)</f>
        <v/>
      </c>
      <c r="K833" s="21">
        <f>ROUNDDOWN(ROUND(H833*0.04,2),-2)</f>
        <v/>
      </c>
      <c r="L833" s="21">
        <f>I833+J833+K833</f>
        <v/>
      </c>
      <c r="M833" s="21">
        <f>B833-L833</f>
        <v/>
      </c>
      <c r="N833" s="21">
        <f>ROUNDDOWN(ROUND(B833*0.2042,2),0)</f>
        <v/>
      </c>
    </row>
    <row r="834">
      <c r="A834" t="inlineStr">
        <is>
          <t>照合 一般</t>
        </is>
      </c>
      <c r="B834" s="21" t="n">
        <v>2500000</v>
      </c>
      <c r="C834" s="22" t="n">
        <v>30</v>
      </c>
      <c r="D834" s="22" t="n">
        <v>1</v>
      </c>
      <c r="E834" s="22" t="n">
        <v>0</v>
      </c>
      <c r="F834" s="21">
        <f>(IF(C834&lt;=20,MAX(800000,400000*C834),8000000+700000*(C834-20))+IF(E834=1,1000000,0))</f>
        <v/>
      </c>
      <c r="G834" s="21">
        <f>IF(AND(D834=3,C834&lt;=5),MAX(0,B834-F834),IF(AND(D834=2,C834&lt;=5,MAX(0,B834-F834)&gt;3000000),1500000+MAX(0,B834-F834)-3000000,MAX(0,B834-F834)/2))</f>
        <v/>
      </c>
      <c r="H834" s="21">
        <f>ROUNDDOWN(G834,-3)</f>
        <v/>
      </c>
      <c r="I834" s="21">
        <f>IF(H834&lt;=0,0,ROUNDDOWN(ROUND((H834*LOOKUP(H834,{0,1950001,3300001,6950001,9000001,18000001,40000001},{0.05,0.1,0.2,0.23,0.33,0.4,0.45})-LOOKUP(H834,{0,1950001,3300001,6950001,9000001,18000001,40000001},{0,97500,427500,636000,1536000,2796000,4796000}))*1.021,3),0))</f>
        <v/>
      </c>
      <c r="J834" s="21">
        <f>ROUNDDOWN(ROUND(H834*0.06,2),-2)</f>
        <v/>
      </c>
      <c r="K834" s="21">
        <f>ROUNDDOWN(ROUND(H834*0.04,2),-2)</f>
        <v/>
      </c>
      <c r="L834" s="21">
        <f>I834+J834+K834</f>
        <v/>
      </c>
      <c r="M834" s="21">
        <f>B834-L834</f>
        <v/>
      </c>
      <c r="N834" s="21">
        <f>ROUNDDOWN(ROUND(B834*0.2042,2),0)</f>
        <v/>
      </c>
    </row>
    <row r="835">
      <c r="A835" t="inlineStr">
        <is>
          <t>照合 一般</t>
        </is>
      </c>
      <c r="B835" s="21" t="n">
        <v>2500000</v>
      </c>
      <c r="C835" s="22" t="n">
        <v>31</v>
      </c>
      <c r="D835" s="22" t="n">
        <v>1</v>
      </c>
      <c r="E835" s="22" t="n">
        <v>0</v>
      </c>
      <c r="F835" s="21">
        <f>(IF(C835&lt;=20,MAX(800000,400000*C835),8000000+700000*(C835-20))+IF(E835=1,1000000,0))</f>
        <v/>
      </c>
      <c r="G835" s="21">
        <f>IF(AND(D835=3,C835&lt;=5),MAX(0,B835-F835),IF(AND(D835=2,C835&lt;=5,MAX(0,B835-F835)&gt;3000000),1500000+MAX(0,B835-F835)-3000000,MAX(0,B835-F835)/2))</f>
        <v/>
      </c>
      <c r="H835" s="21">
        <f>ROUNDDOWN(G835,-3)</f>
        <v/>
      </c>
      <c r="I835" s="21">
        <f>IF(H835&lt;=0,0,ROUNDDOWN(ROUND((H835*LOOKUP(H835,{0,1950001,3300001,6950001,9000001,18000001,40000001},{0.05,0.1,0.2,0.23,0.33,0.4,0.45})-LOOKUP(H835,{0,1950001,3300001,6950001,9000001,18000001,40000001},{0,97500,427500,636000,1536000,2796000,4796000}))*1.021,3),0))</f>
        <v/>
      </c>
      <c r="J835" s="21">
        <f>ROUNDDOWN(ROUND(H835*0.06,2),-2)</f>
        <v/>
      </c>
      <c r="K835" s="21">
        <f>ROUNDDOWN(ROUND(H835*0.04,2),-2)</f>
        <v/>
      </c>
      <c r="L835" s="21">
        <f>I835+J835+K835</f>
        <v/>
      </c>
      <c r="M835" s="21">
        <f>B835-L835</f>
        <v/>
      </c>
      <c r="N835" s="21">
        <f>ROUNDDOWN(ROUND(B835*0.2042,2),0)</f>
        <v/>
      </c>
    </row>
    <row r="836">
      <c r="A836" t="inlineStr">
        <is>
          <t>照合 一般</t>
        </is>
      </c>
      <c r="B836" s="21" t="n">
        <v>2500000</v>
      </c>
      <c r="C836" s="22" t="n">
        <v>32</v>
      </c>
      <c r="D836" s="22" t="n">
        <v>1</v>
      </c>
      <c r="E836" s="22" t="n">
        <v>0</v>
      </c>
      <c r="F836" s="21">
        <f>(IF(C836&lt;=20,MAX(800000,400000*C836),8000000+700000*(C836-20))+IF(E836=1,1000000,0))</f>
        <v/>
      </c>
      <c r="G836" s="21">
        <f>IF(AND(D836=3,C836&lt;=5),MAX(0,B836-F836),IF(AND(D836=2,C836&lt;=5,MAX(0,B836-F836)&gt;3000000),1500000+MAX(0,B836-F836)-3000000,MAX(0,B836-F836)/2))</f>
        <v/>
      </c>
      <c r="H836" s="21">
        <f>ROUNDDOWN(G836,-3)</f>
        <v/>
      </c>
      <c r="I836" s="21">
        <f>IF(H836&lt;=0,0,ROUNDDOWN(ROUND((H836*LOOKUP(H836,{0,1950001,3300001,6950001,9000001,18000001,40000001},{0.05,0.1,0.2,0.23,0.33,0.4,0.45})-LOOKUP(H836,{0,1950001,3300001,6950001,9000001,18000001,40000001},{0,97500,427500,636000,1536000,2796000,4796000}))*1.021,3),0))</f>
        <v/>
      </c>
      <c r="J836" s="21">
        <f>ROUNDDOWN(ROUND(H836*0.06,2),-2)</f>
        <v/>
      </c>
      <c r="K836" s="21">
        <f>ROUNDDOWN(ROUND(H836*0.04,2),-2)</f>
        <v/>
      </c>
      <c r="L836" s="21">
        <f>I836+J836+K836</f>
        <v/>
      </c>
      <c r="M836" s="21">
        <f>B836-L836</f>
        <v/>
      </c>
      <c r="N836" s="21">
        <f>ROUNDDOWN(ROUND(B836*0.2042,2),0)</f>
        <v/>
      </c>
    </row>
    <row r="837">
      <c r="A837" t="inlineStr">
        <is>
          <t>照合 一般</t>
        </is>
      </c>
      <c r="B837" s="21" t="n">
        <v>2500000</v>
      </c>
      <c r="C837" s="22" t="n">
        <v>33</v>
      </c>
      <c r="D837" s="22" t="n">
        <v>1</v>
      </c>
      <c r="E837" s="22" t="n">
        <v>0</v>
      </c>
      <c r="F837" s="21">
        <f>(IF(C837&lt;=20,MAX(800000,400000*C837),8000000+700000*(C837-20))+IF(E837=1,1000000,0))</f>
        <v/>
      </c>
      <c r="G837" s="21">
        <f>IF(AND(D837=3,C837&lt;=5),MAX(0,B837-F837),IF(AND(D837=2,C837&lt;=5,MAX(0,B837-F837)&gt;3000000),1500000+MAX(0,B837-F837)-3000000,MAX(0,B837-F837)/2))</f>
        <v/>
      </c>
      <c r="H837" s="21">
        <f>ROUNDDOWN(G837,-3)</f>
        <v/>
      </c>
      <c r="I837" s="21">
        <f>IF(H837&lt;=0,0,ROUNDDOWN(ROUND((H837*LOOKUP(H837,{0,1950001,3300001,6950001,9000001,18000001,40000001},{0.05,0.1,0.2,0.23,0.33,0.4,0.45})-LOOKUP(H837,{0,1950001,3300001,6950001,9000001,18000001,40000001},{0,97500,427500,636000,1536000,2796000,4796000}))*1.021,3),0))</f>
        <v/>
      </c>
      <c r="J837" s="21">
        <f>ROUNDDOWN(ROUND(H837*0.06,2),-2)</f>
        <v/>
      </c>
      <c r="K837" s="21">
        <f>ROUNDDOWN(ROUND(H837*0.04,2),-2)</f>
        <v/>
      </c>
      <c r="L837" s="21">
        <f>I837+J837+K837</f>
        <v/>
      </c>
      <c r="M837" s="21">
        <f>B837-L837</f>
        <v/>
      </c>
      <c r="N837" s="21">
        <f>ROUNDDOWN(ROUND(B837*0.2042,2),0)</f>
        <v/>
      </c>
    </row>
    <row r="838">
      <c r="A838" t="inlineStr">
        <is>
          <t>照合 一般</t>
        </is>
      </c>
      <c r="B838" s="21" t="n">
        <v>2500000</v>
      </c>
      <c r="C838" s="22" t="n">
        <v>34</v>
      </c>
      <c r="D838" s="22" t="n">
        <v>1</v>
      </c>
      <c r="E838" s="22" t="n">
        <v>0</v>
      </c>
      <c r="F838" s="21">
        <f>(IF(C838&lt;=20,MAX(800000,400000*C838),8000000+700000*(C838-20))+IF(E838=1,1000000,0))</f>
        <v/>
      </c>
      <c r="G838" s="21">
        <f>IF(AND(D838=3,C838&lt;=5),MAX(0,B838-F838),IF(AND(D838=2,C838&lt;=5,MAX(0,B838-F838)&gt;3000000),1500000+MAX(0,B838-F838)-3000000,MAX(0,B838-F838)/2))</f>
        <v/>
      </c>
      <c r="H838" s="21">
        <f>ROUNDDOWN(G838,-3)</f>
        <v/>
      </c>
      <c r="I838" s="21">
        <f>IF(H838&lt;=0,0,ROUNDDOWN(ROUND((H838*LOOKUP(H838,{0,1950001,3300001,6950001,9000001,18000001,40000001},{0.05,0.1,0.2,0.23,0.33,0.4,0.45})-LOOKUP(H838,{0,1950001,3300001,6950001,9000001,18000001,40000001},{0,97500,427500,636000,1536000,2796000,4796000}))*1.021,3),0))</f>
        <v/>
      </c>
      <c r="J838" s="21">
        <f>ROUNDDOWN(ROUND(H838*0.06,2),-2)</f>
        <v/>
      </c>
      <c r="K838" s="21">
        <f>ROUNDDOWN(ROUND(H838*0.04,2),-2)</f>
        <v/>
      </c>
      <c r="L838" s="21">
        <f>I838+J838+K838</f>
        <v/>
      </c>
      <c r="M838" s="21">
        <f>B838-L838</f>
        <v/>
      </c>
      <c r="N838" s="21">
        <f>ROUNDDOWN(ROUND(B838*0.2042,2),0)</f>
        <v/>
      </c>
    </row>
    <row r="839">
      <c r="A839" t="inlineStr">
        <is>
          <t>照合 一般</t>
        </is>
      </c>
      <c r="B839" s="21" t="n">
        <v>2500000</v>
      </c>
      <c r="C839" s="22" t="n">
        <v>35</v>
      </c>
      <c r="D839" s="22" t="n">
        <v>1</v>
      </c>
      <c r="E839" s="22" t="n">
        <v>0</v>
      </c>
      <c r="F839" s="21">
        <f>(IF(C839&lt;=20,MAX(800000,400000*C839),8000000+700000*(C839-20))+IF(E839=1,1000000,0))</f>
        <v/>
      </c>
      <c r="G839" s="21">
        <f>IF(AND(D839=3,C839&lt;=5),MAX(0,B839-F839),IF(AND(D839=2,C839&lt;=5,MAX(0,B839-F839)&gt;3000000),1500000+MAX(0,B839-F839)-3000000,MAX(0,B839-F839)/2))</f>
        <v/>
      </c>
      <c r="H839" s="21">
        <f>ROUNDDOWN(G839,-3)</f>
        <v/>
      </c>
      <c r="I839" s="21">
        <f>IF(H839&lt;=0,0,ROUNDDOWN(ROUND((H839*LOOKUP(H839,{0,1950001,3300001,6950001,9000001,18000001,40000001},{0.05,0.1,0.2,0.23,0.33,0.4,0.45})-LOOKUP(H839,{0,1950001,3300001,6950001,9000001,18000001,40000001},{0,97500,427500,636000,1536000,2796000,4796000}))*1.021,3),0))</f>
        <v/>
      </c>
      <c r="J839" s="21">
        <f>ROUNDDOWN(ROUND(H839*0.06,2),-2)</f>
        <v/>
      </c>
      <c r="K839" s="21">
        <f>ROUNDDOWN(ROUND(H839*0.04,2),-2)</f>
        <v/>
      </c>
      <c r="L839" s="21">
        <f>I839+J839+K839</f>
        <v/>
      </c>
      <c r="M839" s="21">
        <f>B839-L839</f>
        <v/>
      </c>
      <c r="N839" s="21">
        <f>ROUNDDOWN(ROUND(B839*0.2042,2),0)</f>
        <v/>
      </c>
    </row>
    <row r="840">
      <c r="A840" t="inlineStr">
        <is>
          <t>照合 一般</t>
        </is>
      </c>
      <c r="B840" s="21" t="n">
        <v>2500000</v>
      </c>
      <c r="C840" s="22" t="n">
        <v>36</v>
      </c>
      <c r="D840" s="22" t="n">
        <v>1</v>
      </c>
      <c r="E840" s="22" t="n">
        <v>0</v>
      </c>
      <c r="F840" s="21">
        <f>(IF(C840&lt;=20,MAX(800000,400000*C840),8000000+700000*(C840-20))+IF(E840=1,1000000,0))</f>
        <v/>
      </c>
      <c r="G840" s="21">
        <f>IF(AND(D840=3,C840&lt;=5),MAX(0,B840-F840),IF(AND(D840=2,C840&lt;=5,MAX(0,B840-F840)&gt;3000000),1500000+MAX(0,B840-F840)-3000000,MAX(0,B840-F840)/2))</f>
        <v/>
      </c>
      <c r="H840" s="21">
        <f>ROUNDDOWN(G840,-3)</f>
        <v/>
      </c>
      <c r="I840" s="21">
        <f>IF(H840&lt;=0,0,ROUNDDOWN(ROUND((H840*LOOKUP(H840,{0,1950001,3300001,6950001,9000001,18000001,40000001},{0.05,0.1,0.2,0.23,0.33,0.4,0.45})-LOOKUP(H840,{0,1950001,3300001,6950001,9000001,18000001,40000001},{0,97500,427500,636000,1536000,2796000,4796000}))*1.021,3),0))</f>
        <v/>
      </c>
      <c r="J840" s="21">
        <f>ROUNDDOWN(ROUND(H840*0.06,2),-2)</f>
        <v/>
      </c>
      <c r="K840" s="21">
        <f>ROUNDDOWN(ROUND(H840*0.04,2),-2)</f>
        <v/>
      </c>
      <c r="L840" s="21">
        <f>I840+J840+K840</f>
        <v/>
      </c>
      <c r="M840" s="21">
        <f>B840-L840</f>
        <v/>
      </c>
      <c r="N840" s="21">
        <f>ROUNDDOWN(ROUND(B840*0.2042,2),0)</f>
        <v/>
      </c>
    </row>
    <row r="841">
      <c r="A841" t="inlineStr">
        <is>
          <t>照合 一般</t>
        </is>
      </c>
      <c r="B841" s="21" t="n">
        <v>2500000</v>
      </c>
      <c r="C841" s="22" t="n">
        <v>37</v>
      </c>
      <c r="D841" s="22" t="n">
        <v>1</v>
      </c>
      <c r="E841" s="22" t="n">
        <v>0</v>
      </c>
      <c r="F841" s="21">
        <f>(IF(C841&lt;=20,MAX(800000,400000*C841),8000000+700000*(C841-20))+IF(E841=1,1000000,0))</f>
        <v/>
      </c>
      <c r="G841" s="21">
        <f>IF(AND(D841=3,C841&lt;=5),MAX(0,B841-F841),IF(AND(D841=2,C841&lt;=5,MAX(0,B841-F841)&gt;3000000),1500000+MAX(0,B841-F841)-3000000,MAX(0,B841-F841)/2))</f>
        <v/>
      </c>
      <c r="H841" s="21">
        <f>ROUNDDOWN(G841,-3)</f>
        <v/>
      </c>
      <c r="I841" s="21">
        <f>IF(H841&lt;=0,0,ROUNDDOWN(ROUND((H841*LOOKUP(H841,{0,1950001,3300001,6950001,9000001,18000001,40000001},{0.05,0.1,0.2,0.23,0.33,0.4,0.45})-LOOKUP(H841,{0,1950001,3300001,6950001,9000001,18000001,40000001},{0,97500,427500,636000,1536000,2796000,4796000}))*1.021,3),0))</f>
        <v/>
      </c>
      <c r="J841" s="21">
        <f>ROUNDDOWN(ROUND(H841*0.06,2),-2)</f>
        <v/>
      </c>
      <c r="K841" s="21">
        <f>ROUNDDOWN(ROUND(H841*0.04,2),-2)</f>
        <v/>
      </c>
      <c r="L841" s="21">
        <f>I841+J841+K841</f>
        <v/>
      </c>
      <c r="M841" s="21">
        <f>B841-L841</f>
        <v/>
      </c>
      <c r="N841" s="21">
        <f>ROUNDDOWN(ROUND(B841*0.2042,2),0)</f>
        <v/>
      </c>
    </row>
    <row r="842">
      <c r="A842" t="inlineStr">
        <is>
          <t>照合 一般</t>
        </is>
      </c>
      <c r="B842" s="21" t="n">
        <v>2500000</v>
      </c>
      <c r="C842" s="22" t="n">
        <v>38</v>
      </c>
      <c r="D842" s="22" t="n">
        <v>1</v>
      </c>
      <c r="E842" s="22" t="n">
        <v>0</v>
      </c>
      <c r="F842" s="21">
        <f>(IF(C842&lt;=20,MAX(800000,400000*C842),8000000+700000*(C842-20))+IF(E842=1,1000000,0))</f>
        <v/>
      </c>
      <c r="G842" s="21">
        <f>IF(AND(D842=3,C842&lt;=5),MAX(0,B842-F842),IF(AND(D842=2,C842&lt;=5,MAX(0,B842-F842)&gt;3000000),1500000+MAX(0,B842-F842)-3000000,MAX(0,B842-F842)/2))</f>
        <v/>
      </c>
      <c r="H842" s="21">
        <f>ROUNDDOWN(G842,-3)</f>
        <v/>
      </c>
      <c r="I842" s="21">
        <f>IF(H842&lt;=0,0,ROUNDDOWN(ROUND((H842*LOOKUP(H842,{0,1950001,3300001,6950001,9000001,18000001,40000001},{0.05,0.1,0.2,0.23,0.33,0.4,0.45})-LOOKUP(H842,{0,1950001,3300001,6950001,9000001,18000001,40000001},{0,97500,427500,636000,1536000,2796000,4796000}))*1.021,3),0))</f>
        <v/>
      </c>
      <c r="J842" s="21">
        <f>ROUNDDOWN(ROUND(H842*0.06,2),-2)</f>
        <v/>
      </c>
      <c r="K842" s="21">
        <f>ROUNDDOWN(ROUND(H842*0.04,2),-2)</f>
        <v/>
      </c>
      <c r="L842" s="21">
        <f>I842+J842+K842</f>
        <v/>
      </c>
      <c r="M842" s="21">
        <f>B842-L842</f>
        <v/>
      </c>
      <c r="N842" s="21">
        <f>ROUNDDOWN(ROUND(B842*0.2042,2),0)</f>
        <v/>
      </c>
    </row>
    <row r="843">
      <c r="A843" t="inlineStr">
        <is>
          <t>照合 一般</t>
        </is>
      </c>
      <c r="B843" s="21" t="n">
        <v>2500000</v>
      </c>
      <c r="C843" s="22" t="n">
        <v>39</v>
      </c>
      <c r="D843" s="22" t="n">
        <v>1</v>
      </c>
      <c r="E843" s="22" t="n">
        <v>0</v>
      </c>
      <c r="F843" s="21">
        <f>(IF(C843&lt;=20,MAX(800000,400000*C843),8000000+700000*(C843-20))+IF(E843=1,1000000,0))</f>
        <v/>
      </c>
      <c r="G843" s="21">
        <f>IF(AND(D843=3,C843&lt;=5),MAX(0,B843-F843),IF(AND(D843=2,C843&lt;=5,MAX(0,B843-F843)&gt;3000000),1500000+MAX(0,B843-F843)-3000000,MAX(0,B843-F843)/2))</f>
        <v/>
      </c>
      <c r="H843" s="21">
        <f>ROUNDDOWN(G843,-3)</f>
        <v/>
      </c>
      <c r="I843" s="21">
        <f>IF(H843&lt;=0,0,ROUNDDOWN(ROUND((H843*LOOKUP(H843,{0,1950001,3300001,6950001,9000001,18000001,40000001},{0.05,0.1,0.2,0.23,0.33,0.4,0.45})-LOOKUP(H843,{0,1950001,3300001,6950001,9000001,18000001,40000001},{0,97500,427500,636000,1536000,2796000,4796000}))*1.021,3),0))</f>
        <v/>
      </c>
      <c r="J843" s="21">
        <f>ROUNDDOWN(ROUND(H843*0.06,2),-2)</f>
        <v/>
      </c>
      <c r="K843" s="21">
        <f>ROUNDDOWN(ROUND(H843*0.04,2),-2)</f>
        <v/>
      </c>
      <c r="L843" s="21">
        <f>I843+J843+K843</f>
        <v/>
      </c>
      <c r="M843" s="21">
        <f>B843-L843</f>
        <v/>
      </c>
      <c r="N843" s="21">
        <f>ROUNDDOWN(ROUND(B843*0.2042,2),0)</f>
        <v/>
      </c>
    </row>
    <row r="844">
      <c r="A844" t="inlineStr">
        <is>
          <t>照合 一般</t>
        </is>
      </c>
      <c r="B844" s="21" t="n">
        <v>2500000</v>
      </c>
      <c r="C844" s="22" t="n">
        <v>40</v>
      </c>
      <c r="D844" s="22" t="n">
        <v>1</v>
      </c>
      <c r="E844" s="22" t="n">
        <v>0</v>
      </c>
      <c r="F844" s="21">
        <f>(IF(C844&lt;=20,MAX(800000,400000*C844),8000000+700000*(C844-20))+IF(E844=1,1000000,0))</f>
        <v/>
      </c>
      <c r="G844" s="21">
        <f>IF(AND(D844=3,C844&lt;=5),MAX(0,B844-F844),IF(AND(D844=2,C844&lt;=5,MAX(0,B844-F844)&gt;3000000),1500000+MAX(0,B844-F844)-3000000,MAX(0,B844-F844)/2))</f>
        <v/>
      </c>
      <c r="H844" s="21">
        <f>ROUNDDOWN(G844,-3)</f>
        <v/>
      </c>
      <c r="I844" s="21">
        <f>IF(H844&lt;=0,0,ROUNDDOWN(ROUND((H844*LOOKUP(H844,{0,1950001,3300001,6950001,9000001,18000001,40000001},{0.05,0.1,0.2,0.23,0.33,0.4,0.45})-LOOKUP(H844,{0,1950001,3300001,6950001,9000001,18000001,40000001},{0,97500,427500,636000,1536000,2796000,4796000}))*1.021,3),0))</f>
        <v/>
      </c>
      <c r="J844" s="21">
        <f>ROUNDDOWN(ROUND(H844*0.06,2),-2)</f>
        <v/>
      </c>
      <c r="K844" s="21">
        <f>ROUNDDOWN(ROUND(H844*0.04,2),-2)</f>
        <v/>
      </c>
      <c r="L844" s="21">
        <f>I844+J844+K844</f>
        <v/>
      </c>
      <c r="M844" s="21">
        <f>B844-L844</f>
        <v/>
      </c>
      <c r="N844" s="21">
        <f>ROUNDDOWN(ROUND(B844*0.2042,2),0)</f>
        <v/>
      </c>
    </row>
    <row r="845">
      <c r="A845" t="inlineStr">
        <is>
          <t>照合 一般</t>
        </is>
      </c>
      <c r="B845" s="21" t="n">
        <v>2500000</v>
      </c>
      <c r="C845" s="22" t="n">
        <v>41</v>
      </c>
      <c r="D845" s="22" t="n">
        <v>1</v>
      </c>
      <c r="E845" s="22" t="n">
        <v>0</v>
      </c>
      <c r="F845" s="21">
        <f>(IF(C845&lt;=20,MAX(800000,400000*C845),8000000+700000*(C845-20))+IF(E845=1,1000000,0))</f>
        <v/>
      </c>
      <c r="G845" s="21">
        <f>IF(AND(D845=3,C845&lt;=5),MAX(0,B845-F845),IF(AND(D845=2,C845&lt;=5,MAX(0,B845-F845)&gt;3000000),1500000+MAX(0,B845-F845)-3000000,MAX(0,B845-F845)/2))</f>
        <v/>
      </c>
      <c r="H845" s="21">
        <f>ROUNDDOWN(G845,-3)</f>
        <v/>
      </c>
      <c r="I845" s="21">
        <f>IF(H845&lt;=0,0,ROUNDDOWN(ROUND((H845*LOOKUP(H845,{0,1950001,3300001,6950001,9000001,18000001,40000001},{0.05,0.1,0.2,0.23,0.33,0.4,0.45})-LOOKUP(H845,{0,1950001,3300001,6950001,9000001,18000001,40000001},{0,97500,427500,636000,1536000,2796000,4796000}))*1.021,3),0))</f>
        <v/>
      </c>
      <c r="J845" s="21">
        <f>ROUNDDOWN(ROUND(H845*0.06,2),-2)</f>
        <v/>
      </c>
      <c r="K845" s="21">
        <f>ROUNDDOWN(ROUND(H845*0.04,2),-2)</f>
        <v/>
      </c>
      <c r="L845" s="21">
        <f>I845+J845+K845</f>
        <v/>
      </c>
      <c r="M845" s="21">
        <f>B845-L845</f>
        <v/>
      </c>
      <c r="N845" s="21">
        <f>ROUNDDOWN(ROUND(B845*0.2042,2),0)</f>
        <v/>
      </c>
    </row>
    <row r="846">
      <c r="A846" t="inlineStr">
        <is>
          <t>照合 一般</t>
        </is>
      </c>
      <c r="B846" s="21" t="n">
        <v>2500000</v>
      </c>
      <c r="C846" s="22" t="n">
        <v>42</v>
      </c>
      <c r="D846" s="22" t="n">
        <v>1</v>
      </c>
      <c r="E846" s="22" t="n">
        <v>0</v>
      </c>
      <c r="F846" s="21">
        <f>(IF(C846&lt;=20,MAX(800000,400000*C846),8000000+700000*(C846-20))+IF(E846=1,1000000,0))</f>
        <v/>
      </c>
      <c r="G846" s="21">
        <f>IF(AND(D846=3,C846&lt;=5),MAX(0,B846-F846),IF(AND(D846=2,C846&lt;=5,MAX(0,B846-F846)&gt;3000000),1500000+MAX(0,B846-F846)-3000000,MAX(0,B846-F846)/2))</f>
        <v/>
      </c>
      <c r="H846" s="21">
        <f>ROUNDDOWN(G846,-3)</f>
        <v/>
      </c>
      <c r="I846" s="21">
        <f>IF(H846&lt;=0,0,ROUNDDOWN(ROUND((H846*LOOKUP(H846,{0,1950001,3300001,6950001,9000001,18000001,40000001},{0.05,0.1,0.2,0.23,0.33,0.4,0.45})-LOOKUP(H846,{0,1950001,3300001,6950001,9000001,18000001,40000001},{0,97500,427500,636000,1536000,2796000,4796000}))*1.021,3),0))</f>
        <v/>
      </c>
      <c r="J846" s="21">
        <f>ROUNDDOWN(ROUND(H846*0.06,2),-2)</f>
        <v/>
      </c>
      <c r="K846" s="21">
        <f>ROUNDDOWN(ROUND(H846*0.04,2),-2)</f>
        <v/>
      </c>
      <c r="L846" s="21">
        <f>I846+J846+K846</f>
        <v/>
      </c>
      <c r="M846" s="21">
        <f>B846-L846</f>
        <v/>
      </c>
      <c r="N846" s="21">
        <f>ROUNDDOWN(ROUND(B846*0.2042,2),0)</f>
        <v/>
      </c>
    </row>
    <row r="847">
      <c r="A847" t="inlineStr">
        <is>
          <t>照合 一般</t>
        </is>
      </c>
      <c r="B847" s="21" t="n">
        <v>2500000</v>
      </c>
      <c r="C847" s="22" t="n">
        <v>43</v>
      </c>
      <c r="D847" s="22" t="n">
        <v>1</v>
      </c>
      <c r="E847" s="22" t="n">
        <v>0</v>
      </c>
      <c r="F847" s="21">
        <f>(IF(C847&lt;=20,MAX(800000,400000*C847),8000000+700000*(C847-20))+IF(E847=1,1000000,0))</f>
        <v/>
      </c>
      <c r="G847" s="21">
        <f>IF(AND(D847=3,C847&lt;=5),MAX(0,B847-F847),IF(AND(D847=2,C847&lt;=5,MAX(0,B847-F847)&gt;3000000),1500000+MAX(0,B847-F847)-3000000,MAX(0,B847-F847)/2))</f>
        <v/>
      </c>
      <c r="H847" s="21">
        <f>ROUNDDOWN(G847,-3)</f>
        <v/>
      </c>
      <c r="I847" s="21">
        <f>IF(H847&lt;=0,0,ROUNDDOWN(ROUND((H847*LOOKUP(H847,{0,1950001,3300001,6950001,9000001,18000001,40000001},{0.05,0.1,0.2,0.23,0.33,0.4,0.45})-LOOKUP(H847,{0,1950001,3300001,6950001,9000001,18000001,40000001},{0,97500,427500,636000,1536000,2796000,4796000}))*1.021,3),0))</f>
        <v/>
      </c>
      <c r="J847" s="21">
        <f>ROUNDDOWN(ROUND(H847*0.06,2),-2)</f>
        <v/>
      </c>
      <c r="K847" s="21">
        <f>ROUNDDOWN(ROUND(H847*0.04,2),-2)</f>
        <v/>
      </c>
      <c r="L847" s="21">
        <f>I847+J847+K847</f>
        <v/>
      </c>
      <c r="M847" s="21">
        <f>B847-L847</f>
        <v/>
      </c>
      <c r="N847" s="21">
        <f>ROUNDDOWN(ROUND(B847*0.2042,2),0)</f>
        <v/>
      </c>
    </row>
    <row r="848">
      <c r="A848" t="inlineStr">
        <is>
          <t>照合 一般</t>
        </is>
      </c>
      <c r="B848" s="21" t="n">
        <v>2500000</v>
      </c>
      <c r="C848" s="22" t="n">
        <v>44</v>
      </c>
      <c r="D848" s="22" t="n">
        <v>1</v>
      </c>
      <c r="E848" s="22" t="n">
        <v>0</v>
      </c>
      <c r="F848" s="21">
        <f>(IF(C848&lt;=20,MAX(800000,400000*C848),8000000+700000*(C848-20))+IF(E848=1,1000000,0))</f>
        <v/>
      </c>
      <c r="G848" s="21">
        <f>IF(AND(D848=3,C848&lt;=5),MAX(0,B848-F848),IF(AND(D848=2,C848&lt;=5,MAX(0,B848-F848)&gt;3000000),1500000+MAX(0,B848-F848)-3000000,MAX(0,B848-F848)/2))</f>
        <v/>
      </c>
      <c r="H848" s="21">
        <f>ROUNDDOWN(G848,-3)</f>
        <v/>
      </c>
      <c r="I848" s="21">
        <f>IF(H848&lt;=0,0,ROUNDDOWN(ROUND((H848*LOOKUP(H848,{0,1950001,3300001,6950001,9000001,18000001,40000001},{0.05,0.1,0.2,0.23,0.33,0.4,0.45})-LOOKUP(H848,{0,1950001,3300001,6950001,9000001,18000001,40000001},{0,97500,427500,636000,1536000,2796000,4796000}))*1.021,3),0))</f>
        <v/>
      </c>
      <c r="J848" s="21">
        <f>ROUNDDOWN(ROUND(H848*0.06,2),-2)</f>
        <v/>
      </c>
      <c r="K848" s="21">
        <f>ROUNDDOWN(ROUND(H848*0.04,2),-2)</f>
        <v/>
      </c>
      <c r="L848" s="21">
        <f>I848+J848+K848</f>
        <v/>
      </c>
      <c r="M848" s="21">
        <f>B848-L848</f>
        <v/>
      </c>
      <c r="N848" s="21">
        <f>ROUNDDOWN(ROUND(B848*0.2042,2),0)</f>
        <v/>
      </c>
    </row>
    <row r="849">
      <c r="A849" t="inlineStr">
        <is>
          <t>照合 一般</t>
        </is>
      </c>
      <c r="B849" s="21" t="n">
        <v>2500000</v>
      </c>
      <c r="C849" s="22" t="n">
        <v>45</v>
      </c>
      <c r="D849" s="22" t="n">
        <v>1</v>
      </c>
      <c r="E849" s="22" t="n">
        <v>0</v>
      </c>
      <c r="F849" s="21">
        <f>(IF(C849&lt;=20,MAX(800000,400000*C849),8000000+700000*(C849-20))+IF(E849=1,1000000,0))</f>
        <v/>
      </c>
      <c r="G849" s="21">
        <f>IF(AND(D849=3,C849&lt;=5),MAX(0,B849-F849),IF(AND(D849=2,C849&lt;=5,MAX(0,B849-F849)&gt;3000000),1500000+MAX(0,B849-F849)-3000000,MAX(0,B849-F849)/2))</f>
        <v/>
      </c>
      <c r="H849" s="21">
        <f>ROUNDDOWN(G849,-3)</f>
        <v/>
      </c>
      <c r="I849" s="21">
        <f>IF(H849&lt;=0,0,ROUNDDOWN(ROUND((H849*LOOKUP(H849,{0,1950001,3300001,6950001,9000001,18000001,40000001},{0.05,0.1,0.2,0.23,0.33,0.4,0.45})-LOOKUP(H849,{0,1950001,3300001,6950001,9000001,18000001,40000001},{0,97500,427500,636000,1536000,2796000,4796000}))*1.021,3),0))</f>
        <v/>
      </c>
      <c r="J849" s="21">
        <f>ROUNDDOWN(ROUND(H849*0.06,2),-2)</f>
        <v/>
      </c>
      <c r="K849" s="21">
        <f>ROUNDDOWN(ROUND(H849*0.04,2),-2)</f>
        <v/>
      </c>
      <c r="L849" s="21">
        <f>I849+J849+K849</f>
        <v/>
      </c>
      <c r="M849" s="21">
        <f>B849-L849</f>
        <v/>
      </c>
      <c r="N849" s="21">
        <f>ROUNDDOWN(ROUND(B849*0.2042,2),0)</f>
        <v/>
      </c>
    </row>
    <row r="850">
      <c r="A850" t="inlineStr">
        <is>
          <t>照合 短期</t>
        </is>
      </c>
      <c r="B850" s="21" t="n">
        <v>2500000</v>
      </c>
      <c r="C850" s="22" t="n">
        <v>1</v>
      </c>
      <c r="D850" s="22" t="n">
        <v>2</v>
      </c>
      <c r="E850" s="22" t="n">
        <v>0</v>
      </c>
      <c r="F850" s="21">
        <f>(IF(C850&lt;=20,MAX(800000,400000*C850),8000000+700000*(C850-20))+IF(E850=1,1000000,0))</f>
        <v/>
      </c>
      <c r="G850" s="21">
        <f>IF(AND(D850=3,C850&lt;=5),MAX(0,B850-F850),IF(AND(D850=2,C850&lt;=5,MAX(0,B850-F850)&gt;3000000),1500000+MAX(0,B850-F850)-3000000,MAX(0,B850-F850)/2))</f>
        <v/>
      </c>
      <c r="H850" s="21">
        <f>ROUNDDOWN(G850,-3)</f>
        <v/>
      </c>
      <c r="I850" s="21">
        <f>IF(H850&lt;=0,0,ROUNDDOWN(ROUND((H850*LOOKUP(H850,{0,1950001,3300001,6950001,9000001,18000001,40000001},{0.05,0.1,0.2,0.23,0.33,0.4,0.45})-LOOKUP(H850,{0,1950001,3300001,6950001,9000001,18000001,40000001},{0,97500,427500,636000,1536000,2796000,4796000}))*1.021,3),0))</f>
        <v/>
      </c>
      <c r="J850" s="21">
        <f>ROUNDDOWN(ROUND(H850*0.06,2),-2)</f>
        <v/>
      </c>
      <c r="K850" s="21">
        <f>ROUNDDOWN(ROUND(H850*0.04,2),-2)</f>
        <v/>
      </c>
      <c r="L850" s="21">
        <f>I850+J850+K850</f>
        <v/>
      </c>
      <c r="M850" s="21">
        <f>B850-L850</f>
        <v/>
      </c>
      <c r="N850" s="21">
        <f>ROUNDDOWN(ROUND(B850*0.2042,2),0)</f>
        <v/>
      </c>
    </row>
    <row r="851">
      <c r="A851" t="inlineStr">
        <is>
          <t>照合 役員</t>
        </is>
      </c>
      <c r="B851" s="21" t="n">
        <v>2500000</v>
      </c>
      <c r="C851" s="22" t="n">
        <v>1</v>
      </c>
      <c r="D851" s="22" t="n">
        <v>3</v>
      </c>
      <c r="E851" s="22" t="n">
        <v>0</v>
      </c>
      <c r="F851" s="21">
        <f>(IF(C851&lt;=20,MAX(800000,400000*C851),8000000+700000*(C851-20))+IF(E851=1,1000000,0))</f>
        <v/>
      </c>
      <c r="G851" s="21">
        <f>IF(AND(D851=3,C851&lt;=5),MAX(0,B851-F851),IF(AND(D851=2,C851&lt;=5,MAX(0,B851-F851)&gt;3000000),1500000+MAX(0,B851-F851)-3000000,MAX(0,B851-F851)/2))</f>
        <v/>
      </c>
      <c r="H851" s="21">
        <f>ROUNDDOWN(G851,-3)</f>
        <v/>
      </c>
      <c r="I851" s="21">
        <f>IF(H851&lt;=0,0,ROUNDDOWN(ROUND((H851*LOOKUP(H851,{0,1950001,3300001,6950001,9000001,18000001,40000001},{0.05,0.1,0.2,0.23,0.33,0.4,0.45})-LOOKUP(H851,{0,1950001,3300001,6950001,9000001,18000001,40000001},{0,97500,427500,636000,1536000,2796000,4796000}))*1.021,3),0))</f>
        <v/>
      </c>
      <c r="J851" s="21">
        <f>ROUNDDOWN(ROUND(H851*0.06,2),-2)</f>
        <v/>
      </c>
      <c r="K851" s="21">
        <f>ROUNDDOWN(ROUND(H851*0.04,2),-2)</f>
        <v/>
      </c>
      <c r="L851" s="21">
        <f>I851+J851+K851</f>
        <v/>
      </c>
      <c r="M851" s="21">
        <f>B851-L851</f>
        <v/>
      </c>
      <c r="N851" s="21">
        <f>ROUNDDOWN(ROUND(B851*0.2042,2),0)</f>
        <v/>
      </c>
    </row>
    <row r="852">
      <c r="A852" t="inlineStr">
        <is>
          <t>照合 短期 障害</t>
        </is>
      </c>
      <c r="B852" s="21" t="n">
        <v>2500000</v>
      </c>
      <c r="C852" s="22" t="n">
        <v>1</v>
      </c>
      <c r="D852" s="22" t="n">
        <v>2</v>
      </c>
      <c r="E852" s="22" t="n">
        <v>1</v>
      </c>
      <c r="F852" s="21">
        <f>(IF(C852&lt;=20,MAX(800000,400000*C852),8000000+700000*(C852-20))+IF(E852=1,1000000,0))</f>
        <v/>
      </c>
      <c r="G852" s="21">
        <f>IF(AND(D852=3,C852&lt;=5),MAX(0,B852-F852),IF(AND(D852=2,C852&lt;=5,MAX(0,B852-F852)&gt;3000000),1500000+MAX(0,B852-F852)-3000000,MAX(0,B852-F852)/2))</f>
        <v/>
      </c>
      <c r="H852" s="21">
        <f>ROUNDDOWN(G852,-3)</f>
        <v/>
      </c>
      <c r="I852" s="21">
        <f>IF(H852&lt;=0,0,ROUNDDOWN(ROUND((H852*LOOKUP(H852,{0,1950001,3300001,6950001,9000001,18000001,40000001},{0.05,0.1,0.2,0.23,0.33,0.4,0.45})-LOOKUP(H852,{0,1950001,3300001,6950001,9000001,18000001,40000001},{0,97500,427500,636000,1536000,2796000,4796000}))*1.021,3),0))</f>
        <v/>
      </c>
      <c r="J852" s="21">
        <f>ROUNDDOWN(ROUND(H852*0.06,2),-2)</f>
        <v/>
      </c>
      <c r="K852" s="21">
        <f>ROUNDDOWN(ROUND(H852*0.04,2),-2)</f>
        <v/>
      </c>
      <c r="L852" s="21">
        <f>I852+J852+K852</f>
        <v/>
      </c>
      <c r="M852" s="21">
        <f>B852-L852</f>
        <v/>
      </c>
      <c r="N852" s="21">
        <f>ROUNDDOWN(ROUND(B852*0.2042,2),0)</f>
        <v/>
      </c>
    </row>
    <row r="853">
      <c r="A853" t="inlineStr">
        <is>
          <t>照合 短期</t>
        </is>
      </c>
      <c r="B853" s="21" t="n">
        <v>2500000</v>
      </c>
      <c r="C853" s="22" t="n">
        <v>2</v>
      </c>
      <c r="D853" s="22" t="n">
        <v>2</v>
      </c>
      <c r="E853" s="22" t="n">
        <v>0</v>
      </c>
      <c r="F853" s="21">
        <f>(IF(C853&lt;=20,MAX(800000,400000*C853),8000000+700000*(C853-20))+IF(E853=1,1000000,0))</f>
        <v/>
      </c>
      <c r="G853" s="21">
        <f>IF(AND(D853=3,C853&lt;=5),MAX(0,B853-F853),IF(AND(D853=2,C853&lt;=5,MAX(0,B853-F853)&gt;3000000),1500000+MAX(0,B853-F853)-3000000,MAX(0,B853-F853)/2))</f>
        <v/>
      </c>
      <c r="H853" s="21">
        <f>ROUNDDOWN(G853,-3)</f>
        <v/>
      </c>
      <c r="I853" s="21">
        <f>IF(H853&lt;=0,0,ROUNDDOWN(ROUND((H853*LOOKUP(H853,{0,1950001,3300001,6950001,9000001,18000001,40000001},{0.05,0.1,0.2,0.23,0.33,0.4,0.45})-LOOKUP(H853,{0,1950001,3300001,6950001,9000001,18000001,40000001},{0,97500,427500,636000,1536000,2796000,4796000}))*1.021,3),0))</f>
        <v/>
      </c>
      <c r="J853" s="21">
        <f>ROUNDDOWN(ROUND(H853*0.06,2),-2)</f>
        <v/>
      </c>
      <c r="K853" s="21">
        <f>ROUNDDOWN(ROUND(H853*0.04,2),-2)</f>
        <v/>
      </c>
      <c r="L853" s="21">
        <f>I853+J853+K853</f>
        <v/>
      </c>
      <c r="M853" s="21">
        <f>B853-L853</f>
        <v/>
      </c>
      <c r="N853" s="21">
        <f>ROUNDDOWN(ROUND(B853*0.2042,2),0)</f>
        <v/>
      </c>
    </row>
    <row r="854">
      <c r="A854" t="inlineStr">
        <is>
          <t>照合 役員</t>
        </is>
      </c>
      <c r="B854" s="21" t="n">
        <v>2500000</v>
      </c>
      <c r="C854" s="22" t="n">
        <v>2</v>
      </c>
      <c r="D854" s="22" t="n">
        <v>3</v>
      </c>
      <c r="E854" s="22" t="n">
        <v>0</v>
      </c>
      <c r="F854" s="21">
        <f>(IF(C854&lt;=20,MAX(800000,400000*C854),8000000+700000*(C854-20))+IF(E854=1,1000000,0))</f>
        <v/>
      </c>
      <c r="G854" s="21">
        <f>IF(AND(D854=3,C854&lt;=5),MAX(0,B854-F854),IF(AND(D854=2,C854&lt;=5,MAX(0,B854-F854)&gt;3000000),1500000+MAX(0,B854-F854)-3000000,MAX(0,B854-F854)/2))</f>
        <v/>
      </c>
      <c r="H854" s="21">
        <f>ROUNDDOWN(G854,-3)</f>
        <v/>
      </c>
      <c r="I854" s="21">
        <f>IF(H854&lt;=0,0,ROUNDDOWN(ROUND((H854*LOOKUP(H854,{0,1950001,3300001,6950001,9000001,18000001,40000001},{0.05,0.1,0.2,0.23,0.33,0.4,0.45})-LOOKUP(H854,{0,1950001,3300001,6950001,9000001,18000001,40000001},{0,97500,427500,636000,1536000,2796000,4796000}))*1.021,3),0))</f>
        <v/>
      </c>
      <c r="J854" s="21">
        <f>ROUNDDOWN(ROUND(H854*0.06,2),-2)</f>
        <v/>
      </c>
      <c r="K854" s="21">
        <f>ROUNDDOWN(ROUND(H854*0.04,2),-2)</f>
        <v/>
      </c>
      <c r="L854" s="21">
        <f>I854+J854+K854</f>
        <v/>
      </c>
      <c r="M854" s="21">
        <f>B854-L854</f>
        <v/>
      </c>
      <c r="N854" s="21">
        <f>ROUNDDOWN(ROUND(B854*0.2042,2),0)</f>
        <v/>
      </c>
    </row>
    <row r="855">
      <c r="A855" t="inlineStr">
        <is>
          <t>照合 短期 障害</t>
        </is>
      </c>
      <c r="B855" s="21" t="n">
        <v>2500000</v>
      </c>
      <c r="C855" s="22" t="n">
        <v>2</v>
      </c>
      <c r="D855" s="22" t="n">
        <v>2</v>
      </c>
      <c r="E855" s="22" t="n">
        <v>1</v>
      </c>
      <c r="F855" s="21">
        <f>(IF(C855&lt;=20,MAX(800000,400000*C855),8000000+700000*(C855-20))+IF(E855=1,1000000,0))</f>
        <v/>
      </c>
      <c r="G855" s="21">
        <f>IF(AND(D855=3,C855&lt;=5),MAX(0,B855-F855),IF(AND(D855=2,C855&lt;=5,MAX(0,B855-F855)&gt;3000000),1500000+MAX(0,B855-F855)-3000000,MAX(0,B855-F855)/2))</f>
        <v/>
      </c>
      <c r="H855" s="21">
        <f>ROUNDDOWN(G855,-3)</f>
        <v/>
      </c>
      <c r="I855" s="21">
        <f>IF(H855&lt;=0,0,ROUNDDOWN(ROUND((H855*LOOKUP(H855,{0,1950001,3300001,6950001,9000001,18000001,40000001},{0.05,0.1,0.2,0.23,0.33,0.4,0.45})-LOOKUP(H855,{0,1950001,3300001,6950001,9000001,18000001,40000001},{0,97500,427500,636000,1536000,2796000,4796000}))*1.021,3),0))</f>
        <v/>
      </c>
      <c r="J855" s="21">
        <f>ROUNDDOWN(ROUND(H855*0.06,2),-2)</f>
        <v/>
      </c>
      <c r="K855" s="21">
        <f>ROUNDDOWN(ROUND(H855*0.04,2),-2)</f>
        <v/>
      </c>
      <c r="L855" s="21">
        <f>I855+J855+K855</f>
        <v/>
      </c>
      <c r="M855" s="21">
        <f>B855-L855</f>
        <v/>
      </c>
      <c r="N855" s="21">
        <f>ROUNDDOWN(ROUND(B855*0.2042,2),0)</f>
        <v/>
      </c>
    </row>
    <row r="856">
      <c r="A856" t="inlineStr">
        <is>
          <t>照合 短期</t>
        </is>
      </c>
      <c r="B856" s="21" t="n">
        <v>2500000</v>
      </c>
      <c r="C856" s="22" t="n">
        <v>3</v>
      </c>
      <c r="D856" s="22" t="n">
        <v>2</v>
      </c>
      <c r="E856" s="22" t="n">
        <v>0</v>
      </c>
      <c r="F856" s="21">
        <f>(IF(C856&lt;=20,MAX(800000,400000*C856),8000000+700000*(C856-20))+IF(E856=1,1000000,0))</f>
        <v/>
      </c>
      <c r="G856" s="21">
        <f>IF(AND(D856=3,C856&lt;=5),MAX(0,B856-F856),IF(AND(D856=2,C856&lt;=5,MAX(0,B856-F856)&gt;3000000),1500000+MAX(0,B856-F856)-3000000,MAX(0,B856-F856)/2))</f>
        <v/>
      </c>
      <c r="H856" s="21">
        <f>ROUNDDOWN(G856,-3)</f>
        <v/>
      </c>
      <c r="I856" s="21">
        <f>IF(H856&lt;=0,0,ROUNDDOWN(ROUND((H856*LOOKUP(H856,{0,1950001,3300001,6950001,9000001,18000001,40000001},{0.05,0.1,0.2,0.23,0.33,0.4,0.45})-LOOKUP(H856,{0,1950001,3300001,6950001,9000001,18000001,40000001},{0,97500,427500,636000,1536000,2796000,4796000}))*1.021,3),0))</f>
        <v/>
      </c>
      <c r="J856" s="21">
        <f>ROUNDDOWN(ROUND(H856*0.06,2),-2)</f>
        <v/>
      </c>
      <c r="K856" s="21">
        <f>ROUNDDOWN(ROUND(H856*0.04,2),-2)</f>
        <v/>
      </c>
      <c r="L856" s="21">
        <f>I856+J856+K856</f>
        <v/>
      </c>
      <c r="M856" s="21">
        <f>B856-L856</f>
        <v/>
      </c>
      <c r="N856" s="21">
        <f>ROUNDDOWN(ROUND(B856*0.2042,2),0)</f>
        <v/>
      </c>
    </row>
    <row r="857">
      <c r="A857" t="inlineStr">
        <is>
          <t>照合 役員</t>
        </is>
      </c>
      <c r="B857" s="21" t="n">
        <v>2500000</v>
      </c>
      <c r="C857" s="22" t="n">
        <v>3</v>
      </c>
      <c r="D857" s="22" t="n">
        <v>3</v>
      </c>
      <c r="E857" s="22" t="n">
        <v>0</v>
      </c>
      <c r="F857" s="21">
        <f>(IF(C857&lt;=20,MAX(800000,400000*C857),8000000+700000*(C857-20))+IF(E857=1,1000000,0))</f>
        <v/>
      </c>
      <c r="G857" s="21">
        <f>IF(AND(D857=3,C857&lt;=5),MAX(0,B857-F857),IF(AND(D857=2,C857&lt;=5,MAX(0,B857-F857)&gt;3000000),1500000+MAX(0,B857-F857)-3000000,MAX(0,B857-F857)/2))</f>
        <v/>
      </c>
      <c r="H857" s="21">
        <f>ROUNDDOWN(G857,-3)</f>
        <v/>
      </c>
      <c r="I857" s="21">
        <f>IF(H857&lt;=0,0,ROUNDDOWN(ROUND((H857*LOOKUP(H857,{0,1950001,3300001,6950001,9000001,18000001,40000001},{0.05,0.1,0.2,0.23,0.33,0.4,0.45})-LOOKUP(H857,{0,1950001,3300001,6950001,9000001,18000001,40000001},{0,97500,427500,636000,1536000,2796000,4796000}))*1.021,3),0))</f>
        <v/>
      </c>
      <c r="J857" s="21">
        <f>ROUNDDOWN(ROUND(H857*0.06,2),-2)</f>
        <v/>
      </c>
      <c r="K857" s="21">
        <f>ROUNDDOWN(ROUND(H857*0.04,2),-2)</f>
        <v/>
      </c>
      <c r="L857" s="21">
        <f>I857+J857+K857</f>
        <v/>
      </c>
      <c r="M857" s="21">
        <f>B857-L857</f>
        <v/>
      </c>
      <c r="N857" s="21">
        <f>ROUNDDOWN(ROUND(B857*0.2042,2),0)</f>
        <v/>
      </c>
    </row>
    <row r="858">
      <c r="A858" t="inlineStr">
        <is>
          <t>照合 短期 障害</t>
        </is>
      </c>
      <c r="B858" s="21" t="n">
        <v>2500000</v>
      </c>
      <c r="C858" s="22" t="n">
        <v>3</v>
      </c>
      <c r="D858" s="22" t="n">
        <v>2</v>
      </c>
      <c r="E858" s="22" t="n">
        <v>1</v>
      </c>
      <c r="F858" s="21">
        <f>(IF(C858&lt;=20,MAX(800000,400000*C858),8000000+700000*(C858-20))+IF(E858=1,1000000,0))</f>
        <v/>
      </c>
      <c r="G858" s="21">
        <f>IF(AND(D858=3,C858&lt;=5),MAX(0,B858-F858),IF(AND(D858=2,C858&lt;=5,MAX(0,B858-F858)&gt;3000000),1500000+MAX(0,B858-F858)-3000000,MAX(0,B858-F858)/2))</f>
        <v/>
      </c>
      <c r="H858" s="21">
        <f>ROUNDDOWN(G858,-3)</f>
        <v/>
      </c>
      <c r="I858" s="21">
        <f>IF(H858&lt;=0,0,ROUNDDOWN(ROUND((H858*LOOKUP(H858,{0,1950001,3300001,6950001,9000001,18000001,40000001},{0.05,0.1,0.2,0.23,0.33,0.4,0.45})-LOOKUP(H858,{0,1950001,3300001,6950001,9000001,18000001,40000001},{0,97500,427500,636000,1536000,2796000,4796000}))*1.021,3),0))</f>
        <v/>
      </c>
      <c r="J858" s="21">
        <f>ROUNDDOWN(ROUND(H858*0.06,2),-2)</f>
        <v/>
      </c>
      <c r="K858" s="21">
        <f>ROUNDDOWN(ROUND(H858*0.04,2),-2)</f>
        <v/>
      </c>
      <c r="L858" s="21">
        <f>I858+J858+K858</f>
        <v/>
      </c>
      <c r="M858" s="21">
        <f>B858-L858</f>
        <v/>
      </c>
      <c r="N858" s="21">
        <f>ROUNDDOWN(ROUND(B858*0.2042,2),0)</f>
        <v/>
      </c>
    </row>
    <row r="859">
      <c r="A859" t="inlineStr">
        <is>
          <t>照合 短期</t>
        </is>
      </c>
      <c r="B859" s="21" t="n">
        <v>2500000</v>
      </c>
      <c r="C859" s="22" t="n">
        <v>4</v>
      </c>
      <c r="D859" s="22" t="n">
        <v>2</v>
      </c>
      <c r="E859" s="22" t="n">
        <v>0</v>
      </c>
      <c r="F859" s="21">
        <f>(IF(C859&lt;=20,MAX(800000,400000*C859),8000000+700000*(C859-20))+IF(E859=1,1000000,0))</f>
        <v/>
      </c>
      <c r="G859" s="21">
        <f>IF(AND(D859=3,C859&lt;=5),MAX(0,B859-F859),IF(AND(D859=2,C859&lt;=5,MAX(0,B859-F859)&gt;3000000),1500000+MAX(0,B859-F859)-3000000,MAX(0,B859-F859)/2))</f>
        <v/>
      </c>
      <c r="H859" s="21">
        <f>ROUNDDOWN(G859,-3)</f>
        <v/>
      </c>
      <c r="I859" s="21">
        <f>IF(H859&lt;=0,0,ROUNDDOWN(ROUND((H859*LOOKUP(H859,{0,1950001,3300001,6950001,9000001,18000001,40000001},{0.05,0.1,0.2,0.23,0.33,0.4,0.45})-LOOKUP(H859,{0,1950001,3300001,6950001,9000001,18000001,40000001},{0,97500,427500,636000,1536000,2796000,4796000}))*1.021,3),0))</f>
        <v/>
      </c>
      <c r="J859" s="21">
        <f>ROUNDDOWN(ROUND(H859*0.06,2),-2)</f>
        <v/>
      </c>
      <c r="K859" s="21">
        <f>ROUNDDOWN(ROUND(H859*0.04,2),-2)</f>
        <v/>
      </c>
      <c r="L859" s="21">
        <f>I859+J859+K859</f>
        <v/>
      </c>
      <c r="M859" s="21">
        <f>B859-L859</f>
        <v/>
      </c>
      <c r="N859" s="21">
        <f>ROUNDDOWN(ROUND(B859*0.2042,2),0)</f>
        <v/>
      </c>
    </row>
    <row r="860">
      <c r="A860" t="inlineStr">
        <is>
          <t>照合 役員</t>
        </is>
      </c>
      <c r="B860" s="21" t="n">
        <v>2500000</v>
      </c>
      <c r="C860" s="22" t="n">
        <v>4</v>
      </c>
      <c r="D860" s="22" t="n">
        <v>3</v>
      </c>
      <c r="E860" s="22" t="n">
        <v>0</v>
      </c>
      <c r="F860" s="21">
        <f>(IF(C860&lt;=20,MAX(800000,400000*C860),8000000+700000*(C860-20))+IF(E860=1,1000000,0))</f>
        <v/>
      </c>
      <c r="G860" s="21">
        <f>IF(AND(D860=3,C860&lt;=5),MAX(0,B860-F860),IF(AND(D860=2,C860&lt;=5,MAX(0,B860-F860)&gt;3000000),1500000+MAX(0,B860-F860)-3000000,MAX(0,B860-F860)/2))</f>
        <v/>
      </c>
      <c r="H860" s="21">
        <f>ROUNDDOWN(G860,-3)</f>
        <v/>
      </c>
      <c r="I860" s="21">
        <f>IF(H860&lt;=0,0,ROUNDDOWN(ROUND((H860*LOOKUP(H860,{0,1950001,3300001,6950001,9000001,18000001,40000001},{0.05,0.1,0.2,0.23,0.33,0.4,0.45})-LOOKUP(H860,{0,1950001,3300001,6950001,9000001,18000001,40000001},{0,97500,427500,636000,1536000,2796000,4796000}))*1.021,3),0))</f>
        <v/>
      </c>
      <c r="J860" s="21">
        <f>ROUNDDOWN(ROUND(H860*0.06,2),-2)</f>
        <v/>
      </c>
      <c r="K860" s="21">
        <f>ROUNDDOWN(ROUND(H860*0.04,2),-2)</f>
        <v/>
      </c>
      <c r="L860" s="21">
        <f>I860+J860+K860</f>
        <v/>
      </c>
      <c r="M860" s="21">
        <f>B860-L860</f>
        <v/>
      </c>
      <c r="N860" s="21">
        <f>ROUNDDOWN(ROUND(B860*0.2042,2),0)</f>
        <v/>
      </c>
    </row>
    <row r="861">
      <c r="A861" t="inlineStr">
        <is>
          <t>照合 短期 障害</t>
        </is>
      </c>
      <c r="B861" s="21" t="n">
        <v>2500000</v>
      </c>
      <c r="C861" s="22" t="n">
        <v>4</v>
      </c>
      <c r="D861" s="22" t="n">
        <v>2</v>
      </c>
      <c r="E861" s="22" t="n">
        <v>1</v>
      </c>
      <c r="F861" s="21">
        <f>(IF(C861&lt;=20,MAX(800000,400000*C861),8000000+700000*(C861-20))+IF(E861=1,1000000,0))</f>
        <v/>
      </c>
      <c r="G861" s="21">
        <f>IF(AND(D861=3,C861&lt;=5),MAX(0,B861-F861),IF(AND(D861=2,C861&lt;=5,MAX(0,B861-F861)&gt;3000000),1500000+MAX(0,B861-F861)-3000000,MAX(0,B861-F861)/2))</f>
        <v/>
      </c>
      <c r="H861" s="21">
        <f>ROUNDDOWN(G861,-3)</f>
        <v/>
      </c>
      <c r="I861" s="21">
        <f>IF(H861&lt;=0,0,ROUNDDOWN(ROUND((H861*LOOKUP(H861,{0,1950001,3300001,6950001,9000001,18000001,40000001},{0.05,0.1,0.2,0.23,0.33,0.4,0.45})-LOOKUP(H861,{0,1950001,3300001,6950001,9000001,18000001,40000001},{0,97500,427500,636000,1536000,2796000,4796000}))*1.021,3),0))</f>
        <v/>
      </c>
      <c r="J861" s="21">
        <f>ROUNDDOWN(ROUND(H861*0.06,2),-2)</f>
        <v/>
      </c>
      <c r="K861" s="21">
        <f>ROUNDDOWN(ROUND(H861*0.04,2),-2)</f>
        <v/>
      </c>
      <c r="L861" s="21">
        <f>I861+J861+K861</f>
        <v/>
      </c>
      <c r="M861" s="21">
        <f>B861-L861</f>
        <v/>
      </c>
      <c r="N861" s="21">
        <f>ROUNDDOWN(ROUND(B861*0.2042,2),0)</f>
        <v/>
      </c>
    </row>
    <row r="862">
      <c r="A862" t="inlineStr">
        <is>
          <t>照合 短期</t>
        </is>
      </c>
      <c r="B862" s="21" t="n">
        <v>2500000</v>
      </c>
      <c r="C862" s="22" t="n">
        <v>5</v>
      </c>
      <c r="D862" s="22" t="n">
        <v>2</v>
      </c>
      <c r="E862" s="22" t="n">
        <v>0</v>
      </c>
      <c r="F862" s="21">
        <f>(IF(C862&lt;=20,MAX(800000,400000*C862),8000000+700000*(C862-20))+IF(E862=1,1000000,0))</f>
        <v/>
      </c>
      <c r="G862" s="21">
        <f>IF(AND(D862=3,C862&lt;=5),MAX(0,B862-F862),IF(AND(D862=2,C862&lt;=5,MAX(0,B862-F862)&gt;3000000),1500000+MAX(0,B862-F862)-3000000,MAX(0,B862-F862)/2))</f>
        <v/>
      </c>
      <c r="H862" s="21">
        <f>ROUNDDOWN(G862,-3)</f>
        <v/>
      </c>
      <c r="I862" s="21">
        <f>IF(H862&lt;=0,0,ROUNDDOWN(ROUND((H862*LOOKUP(H862,{0,1950001,3300001,6950001,9000001,18000001,40000001},{0.05,0.1,0.2,0.23,0.33,0.4,0.45})-LOOKUP(H862,{0,1950001,3300001,6950001,9000001,18000001,40000001},{0,97500,427500,636000,1536000,2796000,4796000}))*1.021,3),0))</f>
        <v/>
      </c>
      <c r="J862" s="21">
        <f>ROUNDDOWN(ROUND(H862*0.06,2),-2)</f>
        <v/>
      </c>
      <c r="K862" s="21">
        <f>ROUNDDOWN(ROUND(H862*0.04,2),-2)</f>
        <v/>
      </c>
      <c r="L862" s="21">
        <f>I862+J862+K862</f>
        <v/>
      </c>
      <c r="M862" s="21">
        <f>B862-L862</f>
        <v/>
      </c>
      <c r="N862" s="21">
        <f>ROUNDDOWN(ROUND(B862*0.2042,2),0)</f>
        <v/>
      </c>
    </row>
    <row r="863">
      <c r="A863" t="inlineStr">
        <is>
          <t>照合 役員</t>
        </is>
      </c>
      <c r="B863" s="21" t="n">
        <v>2500000</v>
      </c>
      <c r="C863" s="22" t="n">
        <v>5</v>
      </c>
      <c r="D863" s="22" t="n">
        <v>3</v>
      </c>
      <c r="E863" s="22" t="n">
        <v>0</v>
      </c>
      <c r="F863" s="21">
        <f>(IF(C863&lt;=20,MAX(800000,400000*C863),8000000+700000*(C863-20))+IF(E863=1,1000000,0))</f>
        <v/>
      </c>
      <c r="G863" s="21">
        <f>IF(AND(D863=3,C863&lt;=5),MAX(0,B863-F863),IF(AND(D863=2,C863&lt;=5,MAX(0,B863-F863)&gt;3000000),1500000+MAX(0,B863-F863)-3000000,MAX(0,B863-F863)/2))</f>
        <v/>
      </c>
      <c r="H863" s="21">
        <f>ROUNDDOWN(G863,-3)</f>
        <v/>
      </c>
      <c r="I863" s="21">
        <f>IF(H863&lt;=0,0,ROUNDDOWN(ROUND((H863*LOOKUP(H863,{0,1950001,3300001,6950001,9000001,18000001,40000001},{0.05,0.1,0.2,0.23,0.33,0.4,0.45})-LOOKUP(H863,{0,1950001,3300001,6950001,9000001,18000001,40000001},{0,97500,427500,636000,1536000,2796000,4796000}))*1.021,3),0))</f>
        <v/>
      </c>
      <c r="J863" s="21">
        <f>ROUNDDOWN(ROUND(H863*0.06,2),-2)</f>
        <v/>
      </c>
      <c r="K863" s="21">
        <f>ROUNDDOWN(ROUND(H863*0.04,2),-2)</f>
        <v/>
      </c>
      <c r="L863" s="21">
        <f>I863+J863+K863</f>
        <v/>
      </c>
      <c r="M863" s="21">
        <f>B863-L863</f>
        <v/>
      </c>
      <c r="N863" s="21">
        <f>ROUNDDOWN(ROUND(B863*0.2042,2),0)</f>
        <v/>
      </c>
    </row>
    <row r="864">
      <c r="A864" t="inlineStr">
        <is>
          <t>照合 短期 障害</t>
        </is>
      </c>
      <c r="B864" s="21" t="n">
        <v>2500000</v>
      </c>
      <c r="C864" s="22" t="n">
        <v>5</v>
      </c>
      <c r="D864" s="22" t="n">
        <v>2</v>
      </c>
      <c r="E864" s="22" t="n">
        <v>1</v>
      </c>
      <c r="F864" s="21">
        <f>(IF(C864&lt;=20,MAX(800000,400000*C864),8000000+700000*(C864-20))+IF(E864=1,1000000,0))</f>
        <v/>
      </c>
      <c r="G864" s="21">
        <f>IF(AND(D864=3,C864&lt;=5),MAX(0,B864-F864),IF(AND(D864=2,C864&lt;=5,MAX(0,B864-F864)&gt;3000000),1500000+MAX(0,B864-F864)-3000000,MAX(0,B864-F864)/2))</f>
        <v/>
      </c>
      <c r="H864" s="21">
        <f>ROUNDDOWN(G864,-3)</f>
        <v/>
      </c>
      <c r="I864" s="21">
        <f>IF(H864&lt;=0,0,ROUNDDOWN(ROUND((H864*LOOKUP(H864,{0,1950001,3300001,6950001,9000001,18000001,40000001},{0.05,0.1,0.2,0.23,0.33,0.4,0.45})-LOOKUP(H864,{0,1950001,3300001,6950001,9000001,18000001,40000001},{0,97500,427500,636000,1536000,2796000,4796000}))*1.021,3),0))</f>
        <v/>
      </c>
      <c r="J864" s="21">
        <f>ROUNDDOWN(ROUND(H864*0.06,2),-2)</f>
        <v/>
      </c>
      <c r="K864" s="21">
        <f>ROUNDDOWN(ROUND(H864*0.04,2),-2)</f>
        <v/>
      </c>
      <c r="L864" s="21">
        <f>I864+J864+K864</f>
        <v/>
      </c>
      <c r="M864" s="21">
        <f>B864-L864</f>
        <v/>
      </c>
      <c r="N864" s="21">
        <f>ROUNDDOWN(ROUND(B864*0.2042,2),0)</f>
        <v/>
      </c>
    </row>
    <row r="865">
      <c r="A865" t="inlineStr">
        <is>
          <t>照合 障害</t>
        </is>
      </c>
      <c r="B865" s="21" t="n">
        <v>2500000</v>
      </c>
      <c r="C865" s="22" t="n">
        <v>25</v>
      </c>
      <c r="D865" s="22" t="n">
        <v>1</v>
      </c>
      <c r="E865" s="22" t="n">
        <v>1</v>
      </c>
      <c r="F865" s="21">
        <f>(IF(C865&lt;=20,MAX(800000,400000*C865),8000000+700000*(C865-20))+IF(E865=1,1000000,0))</f>
        <v/>
      </c>
      <c r="G865" s="21">
        <f>IF(AND(D865=3,C865&lt;=5),MAX(0,B865-F865),IF(AND(D865=2,C865&lt;=5,MAX(0,B865-F865)&gt;3000000),1500000+MAX(0,B865-F865)-3000000,MAX(0,B865-F865)/2))</f>
        <v/>
      </c>
      <c r="H865" s="21">
        <f>ROUNDDOWN(G865,-3)</f>
        <v/>
      </c>
      <c r="I865" s="21">
        <f>IF(H865&lt;=0,0,ROUNDDOWN(ROUND((H865*LOOKUP(H865,{0,1950001,3300001,6950001,9000001,18000001,40000001},{0.05,0.1,0.2,0.23,0.33,0.4,0.45})-LOOKUP(H865,{0,1950001,3300001,6950001,9000001,18000001,40000001},{0,97500,427500,636000,1536000,2796000,4796000}))*1.021,3),0))</f>
        <v/>
      </c>
      <c r="J865" s="21">
        <f>ROUNDDOWN(ROUND(H865*0.06,2),-2)</f>
        <v/>
      </c>
      <c r="K865" s="21">
        <f>ROUNDDOWN(ROUND(H865*0.04,2),-2)</f>
        <v/>
      </c>
      <c r="L865" s="21">
        <f>I865+J865+K865</f>
        <v/>
      </c>
      <c r="M865" s="21">
        <f>B865-L865</f>
        <v/>
      </c>
      <c r="N865" s="21">
        <f>ROUNDDOWN(ROUND(B865*0.2042,2),0)</f>
        <v/>
      </c>
    </row>
    <row r="866">
      <c r="A866" t="inlineStr">
        <is>
          <t>照合 一般</t>
        </is>
      </c>
      <c r="B866" s="21" t="n">
        <v>3000000</v>
      </c>
      <c r="C866" s="22" t="n">
        <v>1</v>
      </c>
      <c r="D866" s="22" t="n">
        <v>1</v>
      </c>
      <c r="E866" s="22" t="n">
        <v>0</v>
      </c>
      <c r="F866" s="21">
        <f>(IF(C866&lt;=20,MAX(800000,400000*C866),8000000+700000*(C866-20))+IF(E866=1,1000000,0))</f>
        <v/>
      </c>
      <c r="G866" s="21">
        <f>IF(AND(D866=3,C866&lt;=5),MAX(0,B866-F866),IF(AND(D866=2,C866&lt;=5,MAX(0,B866-F866)&gt;3000000),1500000+MAX(0,B866-F866)-3000000,MAX(0,B866-F866)/2))</f>
        <v/>
      </c>
      <c r="H866" s="21">
        <f>ROUNDDOWN(G866,-3)</f>
        <v/>
      </c>
      <c r="I866" s="21">
        <f>IF(H866&lt;=0,0,ROUNDDOWN(ROUND((H866*LOOKUP(H866,{0,1950001,3300001,6950001,9000001,18000001,40000001},{0.05,0.1,0.2,0.23,0.33,0.4,0.45})-LOOKUP(H866,{0,1950001,3300001,6950001,9000001,18000001,40000001},{0,97500,427500,636000,1536000,2796000,4796000}))*1.021,3),0))</f>
        <v/>
      </c>
      <c r="J866" s="21">
        <f>ROUNDDOWN(ROUND(H866*0.06,2),-2)</f>
        <v/>
      </c>
      <c r="K866" s="21">
        <f>ROUNDDOWN(ROUND(H866*0.04,2),-2)</f>
        <v/>
      </c>
      <c r="L866" s="21">
        <f>I866+J866+K866</f>
        <v/>
      </c>
      <c r="M866" s="21">
        <f>B866-L866</f>
        <v/>
      </c>
      <c r="N866" s="21">
        <f>ROUNDDOWN(ROUND(B866*0.2042,2),0)</f>
        <v/>
      </c>
    </row>
    <row r="867">
      <c r="A867" t="inlineStr">
        <is>
          <t>照合 一般</t>
        </is>
      </c>
      <c r="B867" s="21" t="n">
        <v>3000000</v>
      </c>
      <c r="C867" s="22" t="n">
        <v>2</v>
      </c>
      <c r="D867" s="22" t="n">
        <v>1</v>
      </c>
      <c r="E867" s="22" t="n">
        <v>0</v>
      </c>
      <c r="F867" s="21">
        <f>(IF(C867&lt;=20,MAX(800000,400000*C867),8000000+700000*(C867-20))+IF(E867=1,1000000,0))</f>
        <v/>
      </c>
      <c r="G867" s="21">
        <f>IF(AND(D867=3,C867&lt;=5),MAX(0,B867-F867),IF(AND(D867=2,C867&lt;=5,MAX(0,B867-F867)&gt;3000000),1500000+MAX(0,B867-F867)-3000000,MAX(0,B867-F867)/2))</f>
        <v/>
      </c>
      <c r="H867" s="21">
        <f>ROUNDDOWN(G867,-3)</f>
        <v/>
      </c>
      <c r="I867" s="21">
        <f>IF(H867&lt;=0,0,ROUNDDOWN(ROUND((H867*LOOKUP(H867,{0,1950001,3300001,6950001,9000001,18000001,40000001},{0.05,0.1,0.2,0.23,0.33,0.4,0.45})-LOOKUP(H867,{0,1950001,3300001,6950001,9000001,18000001,40000001},{0,97500,427500,636000,1536000,2796000,4796000}))*1.021,3),0))</f>
        <v/>
      </c>
      <c r="J867" s="21">
        <f>ROUNDDOWN(ROUND(H867*0.06,2),-2)</f>
        <v/>
      </c>
      <c r="K867" s="21">
        <f>ROUNDDOWN(ROUND(H867*0.04,2),-2)</f>
        <v/>
      </c>
      <c r="L867" s="21">
        <f>I867+J867+K867</f>
        <v/>
      </c>
      <c r="M867" s="21">
        <f>B867-L867</f>
        <v/>
      </c>
      <c r="N867" s="21">
        <f>ROUNDDOWN(ROUND(B867*0.2042,2),0)</f>
        <v/>
      </c>
    </row>
    <row r="868">
      <c r="A868" t="inlineStr">
        <is>
          <t>照合 一般</t>
        </is>
      </c>
      <c r="B868" s="21" t="n">
        <v>3000000</v>
      </c>
      <c r="C868" s="22" t="n">
        <v>3</v>
      </c>
      <c r="D868" s="22" t="n">
        <v>1</v>
      </c>
      <c r="E868" s="22" t="n">
        <v>0</v>
      </c>
      <c r="F868" s="21">
        <f>(IF(C868&lt;=20,MAX(800000,400000*C868),8000000+700000*(C868-20))+IF(E868=1,1000000,0))</f>
        <v/>
      </c>
      <c r="G868" s="21">
        <f>IF(AND(D868=3,C868&lt;=5),MAX(0,B868-F868),IF(AND(D868=2,C868&lt;=5,MAX(0,B868-F868)&gt;3000000),1500000+MAX(0,B868-F868)-3000000,MAX(0,B868-F868)/2))</f>
        <v/>
      </c>
      <c r="H868" s="21">
        <f>ROUNDDOWN(G868,-3)</f>
        <v/>
      </c>
      <c r="I868" s="21">
        <f>IF(H868&lt;=0,0,ROUNDDOWN(ROUND((H868*LOOKUP(H868,{0,1950001,3300001,6950001,9000001,18000001,40000001},{0.05,0.1,0.2,0.23,0.33,0.4,0.45})-LOOKUP(H868,{0,1950001,3300001,6950001,9000001,18000001,40000001},{0,97500,427500,636000,1536000,2796000,4796000}))*1.021,3),0))</f>
        <v/>
      </c>
      <c r="J868" s="21">
        <f>ROUNDDOWN(ROUND(H868*0.06,2),-2)</f>
        <v/>
      </c>
      <c r="K868" s="21">
        <f>ROUNDDOWN(ROUND(H868*0.04,2),-2)</f>
        <v/>
      </c>
      <c r="L868" s="21">
        <f>I868+J868+K868</f>
        <v/>
      </c>
      <c r="M868" s="21">
        <f>B868-L868</f>
        <v/>
      </c>
      <c r="N868" s="21">
        <f>ROUNDDOWN(ROUND(B868*0.2042,2),0)</f>
        <v/>
      </c>
    </row>
    <row r="869">
      <c r="A869" t="inlineStr">
        <is>
          <t>照合 一般</t>
        </is>
      </c>
      <c r="B869" s="21" t="n">
        <v>3000000</v>
      </c>
      <c r="C869" s="22" t="n">
        <v>4</v>
      </c>
      <c r="D869" s="22" t="n">
        <v>1</v>
      </c>
      <c r="E869" s="22" t="n">
        <v>0</v>
      </c>
      <c r="F869" s="21">
        <f>(IF(C869&lt;=20,MAX(800000,400000*C869),8000000+700000*(C869-20))+IF(E869=1,1000000,0))</f>
        <v/>
      </c>
      <c r="G869" s="21">
        <f>IF(AND(D869=3,C869&lt;=5),MAX(0,B869-F869),IF(AND(D869=2,C869&lt;=5,MAX(0,B869-F869)&gt;3000000),1500000+MAX(0,B869-F869)-3000000,MAX(0,B869-F869)/2))</f>
        <v/>
      </c>
      <c r="H869" s="21">
        <f>ROUNDDOWN(G869,-3)</f>
        <v/>
      </c>
      <c r="I869" s="21">
        <f>IF(H869&lt;=0,0,ROUNDDOWN(ROUND((H869*LOOKUP(H869,{0,1950001,3300001,6950001,9000001,18000001,40000001},{0.05,0.1,0.2,0.23,0.33,0.4,0.45})-LOOKUP(H869,{0,1950001,3300001,6950001,9000001,18000001,40000001},{0,97500,427500,636000,1536000,2796000,4796000}))*1.021,3),0))</f>
        <v/>
      </c>
      <c r="J869" s="21">
        <f>ROUNDDOWN(ROUND(H869*0.06,2),-2)</f>
        <v/>
      </c>
      <c r="K869" s="21">
        <f>ROUNDDOWN(ROUND(H869*0.04,2),-2)</f>
        <v/>
      </c>
      <c r="L869" s="21">
        <f>I869+J869+K869</f>
        <v/>
      </c>
      <c r="M869" s="21">
        <f>B869-L869</f>
        <v/>
      </c>
      <c r="N869" s="21">
        <f>ROUNDDOWN(ROUND(B869*0.2042,2),0)</f>
        <v/>
      </c>
    </row>
    <row r="870">
      <c r="A870" t="inlineStr">
        <is>
          <t>照合 一般</t>
        </is>
      </c>
      <c r="B870" s="21" t="n">
        <v>3000000</v>
      </c>
      <c r="C870" s="22" t="n">
        <v>5</v>
      </c>
      <c r="D870" s="22" t="n">
        <v>1</v>
      </c>
      <c r="E870" s="22" t="n">
        <v>0</v>
      </c>
      <c r="F870" s="21">
        <f>(IF(C870&lt;=20,MAX(800000,400000*C870),8000000+700000*(C870-20))+IF(E870=1,1000000,0))</f>
        <v/>
      </c>
      <c r="G870" s="21">
        <f>IF(AND(D870=3,C870&lt;=5),MAX(0,B870-F870),IF(AND(D870=2,C870&lt;=5,MAX(0,B870-F870)&gt;3000000),1500000+MAX(0,B870-F870)-3000000,MAX(0,B870-F870)/2))</f>
        <v/>
      </c>
      <c r="H870" s="21">
        <f>ROUNDDOWN(G870,-3)</f>
        <v/>
      </c>
      <c r="I870" s="21">
        <f>IF(H870&lt;=0,0,ROUNDDOWN(ROUND((H870*LOOKUP(H870,{0,1950001,3300001,6950001,9000001,18000001,40000001},{0.05,0.1,0.2,0.23,0.33,0.4,0.45})-LOOKUP(H870,{0,1950001,3300001,6950001,9000001,18000001,40000001},{0,97500,427500,636000,1536000,2796000,4796000}))*1.021,3),0))</f>
        <v/>
      </c>
      <c r="J870" s="21">
        <f>ROUNDDOWN(ROUND(H870*0.06,2),-2)</f>
        <v/>
      </c>
      <c r="K870" s="21">
        <f>ROUNDDOWN(ROUND(H870*0.04,2),-2)</f>
        <v/>
      </c>
      <c r="L870" s="21">
        <f>I870+J870+K870</f>
        <v/>
      </c>
      <c r="M870" s="21">
        <f>B870-L870</f>
        <v/>
      </c>
      <c r="N870" s="21">
        <f>ROUNDDOWN(ROUND(B870*0.2042,2),0)</f>
        <v/>
      </c>
    </row>
    <row r="871">
      <c r="A871" t="inlineStr">
        <is>
          <t>照合 一般</t>
        </is>
      </c>
      <c r="B871" s="21" t="n">
        <v>3000000</v>
      </c>
      <c r="C871" s="22" t="n">
        <v>6</v>
      </c>
      <c r="D871" s="22" t="n">
        <v>1</v>
      </c>
      <c r="E871" s="22" t="n">
        <v>0</v>
      </c>
      <c r="F871" s="21">
        <f>(IF(C871&lt;=20,MAX(800000,400000*C871),8000000+700000*(C871-20))+IF(E871=1,1000000,0))</f>
        <v/>
      </c>
      <c r="G871" s="21">
        <f>IF(AND(D871=3,C871&lt;=5),MAX(0,B871-F871),IF(AND(D871=2,C871&lt;=5,MAX(0,B871-F871)&gt;3000000),1500000+MAX(0,B871-F871)-3000000,MAX(0,B871-F871)/2))</f>
        <v/>
      </c>
      <c r="H871" s="21">
        <f>ROUNDDOWN(G871,-3)</f>
        <v/>
      </c>
      <c r="I871" s="21">
        <f>IF(H871&lt;=0,0,ROUNDDOWN(ROUND((H871*LOOKUP(H871,{0,1950001,3300001,6950001,9000001,18000001,40000001},{0.05,0.1,0.2,0.23,0.33,0.4,0.45})-LOOKUP(H871,{0,1950001,3300001,6950001,9000001,18000001,40000001},{0,97500,427500,636000,1536000,2796000,4796000}))*1.021,3),0))</f>
        <v/>
      </c>
      <c r="J871" s="21">
        <f>ROUNDDOWN(ROUND(H871*0.06,2),-2)</f>
        <v/>
      </c>
      <c r="K871" s="21">
        <f>ROUNDDOWN(ROUND(H871*0.04,2),-2)</f>
        <v/>
      </c>
      <c r="L871" s="21">
        <f>I871+J871+K871</f>
        <v/>
      </c>
      <c r="M871" s="21">
        <f>B871-L871</f>
        <v/>
      </c>
      <c r="N871" s="21">
        <f>ROUNDDOWN(ROUND(B871*0.2042,2),0)</f>
        <v/>
      </c>
    </row>
    <row r="872">
      <c r="A872" t="inlineStr">
        <is>
          <t>照合 一般</t>
        </is>
      </c>
      <c r="B872" s="21" t="n">
        <v>3000000</v>
      </c>
      <c r="C872" s="22" t="n">
        <v>7</v>
      </c>
      <c r="D872" s="22" t="n">
        <v>1</v>
      </c>
      <c r="E872" s="22" t="n">
        <v>0</v>
      </c>
      <c r="F872" s="21">
        <f>(IF(C872&lt;=20,MAX(800000,400000*C872),8000000+700000*(C872-20))+IF(E872=1,1000000,0))</f>
        <v/>
      </c>
      <c r="G872" s="21">
        <f>IF(AND(D872=3,C872&lt;=5),MAX(0,B872-F872),IF(AND(D872=2,C872&lt;=5,MAX(0,B872-F872)&gt;3000000),1500000+MAX(0,B872-F872)-3000000,MAX(0,B872-F872)/2))</f>
        <v/>
      </c>
      <c r="H872" s="21">
        <f>ROUNDDOWN(G872,-3)</f>
        <v/>
      </c>
      <c r="I872" s="21">
        <f>IF(H872&lt;=0,0,ROUNDDOWN(ROUND((H872*LOOKUP(H872,{0,1950001,3300001,6950001,9000001,18000001,40000001},{0.05,0.1,0.2,0.23,0.33,0.4,0.45})-LOOKUP(H872,{0,1950001,3300001,6950001,9000001,18000001,40000001},{0,97500,427500,636000,1536000,2796000,4796000}))*1.021,3),0))</f>
        <v/>
      </c>
      <c r="J872" s="21">
        <f>ROUNDDOWN(ROUND(H872*0.06,2),-2)</f>
        <v/>
      </c>
      <c r="K872" s="21">
        <f>ROUNDDOWN(ROUND(H872*0.04,2),-2)</f>
        <v/>
      </c>
      <c r="L872" s="21">
        <f>I872+J872+K872</f>
        <v/>
      </c>
      <c r="M872" s="21">
        <f>B872-L872</f>
        <v/>
      </c>
      <c r="N872" s="21">
        <f>ROUNDDOWN(ROUND(B872*0.2042,2),0)</f>
        <v/>
      </c>
    </row>
    <row r="873">
      <c r="A873" t="inlineStr">
        <is>
          <t>照合 一般</t>
        </is>
      </c>
      <c r="B873" s="21" t="n">
        <v>3000000</v>
      </c>
      <c r="C873" s="22" t="n">
        <v>8</v>
      </c>
      <c r="D873" s="22" t="n">
        <v>1</v>
      </c>
      <c r="E873" s="22" t="n">
        <v>0</v>
      </c>
      <c r="F873" s="21">
        <f>(IF(C873&lt;=20,MAX(800000,400000*C873),8000000+700000*(C873-20))+IF(E873=1,1000000,0))</f>
        <v/>
      </c>
      <c r="G873" s="21">
        <f>IF(AND(D873=3,C873&lt;=5),MAX(0,B873-F873),IF(AND(D873=2,C873&lt;=5,MAX(0,B873-F873)&gt;3000000),1500000+MAX(0,B873-F873)-3000000,MAX(0,B873-F873)/2))</f>
        <v/>
      </c>
      <c r="H873" s="21">
        <f>ROUNDDOWN(G873,-3)</f>
        <v/>
      </c>
      <c r="I873" s="21">
        <f>IF(H873&lt;=0,0,ROUNDDOWN(ROUND((H873*LOOKUP(H873,{0,1950001,3300001,6950001,9000001,18000001,40000001},{0.05,0.1,0.2,0.23,0.33,0.4,0.45})-LOOKUP(H873,{0,1950001,3300001,6950001,9000001,18000001,40000001},{0,97500,427500,636000,1536000,2796000,4796000}))*1.021,3),0))</f>
        <v/>
      </c>
      <c r="J873" s="21">
        <f>ROUNDDOWN(ROUND(H873*0.06,2),-2)</f>
        <v/>
      </c>
      <c r="K873" s="21">
        <f>ROUNDDOWN(ROUND(H873*0.04,2),-2)</f>
        <v/>
      </c>
      <c r="L873" s="21">
        <f>I873+J873+K873</f>
        <v/>
      </c>
      <c r="M873" s="21">
        <f>B873-L873</f>
        <v/>
      </c>
      <c r="N873" s="21">
        <f>ROUNDDOWN(ROUND(B873*0.2042,2),0)</f>
        <v/>
      </c>
    </row>
    <row r="874">
      <c r="A874" t="inlineStr">
        <is>
          <t>照合 一般</t>
        </is>
      </c>
      <c r="B874" s="21" t="n">
        <v>3000000</v>
      </c>
      <c r="C874" s="22" t="n">
        <v>9</v>
      </c>
      <c r="D874" s="22" t="n">
        <v>1</v>
      </c>
      <c r="E874" s="22" t="n">
        <v>0</v>
      </c>
      <c r="F874" s="21">
        <f>(IF(C874&lt;=20,MAX(800000,400000*C874),8000000+700000*(C874-20))+IF(E874=1,1000000,0))</f>
        <v/>
      </c>
      <c r="G874" s="21">
        <f>IF(AND(D874=3,C874&lt;=5),MAX(0,B874-F874),IF(AND(D874=2,C874&lt;=5,MAX(0,B874-F874)&gt;3000000),1500000+MAX(0,B874-F874)-3000000,MAX(0,B874-F874)/2))</f>
        <v/>
      </c>
      <c r="H874" s="21">
        <f>ROUNDDOWN(G874,-3)</f>
        <v/>
      </c>
      <c r="I874" s="21">
        <f>IF(H874&lt;=0,0,ROUNDDOWN(ROUND((H874*LOOKUP(H874,{0,1950001,3300001,6950001,9000001,18000001,40000001},{0.05,0.1,0.2,0.23,0.33,0.4,0.45})-LOOKUP(H874,{0,1950001,3300001,6950001,9000001,18000001,40000001},{0,97500,427500,636000,1536000,2796000,4796000}))*1.021,3),0))</f>
        <v/>
      </c>
      <c r="J874" s="21">
        <f>ROUNDDOWN(ROUND(H874*0.06,2),-2)</f>
        <v/>
      </c>
      <c r="K874" s="21">
        <f>ROUNDDOWN(ROUND(H874*0.04,2),-2)</f>
        <v/>
      </c>
      <c r="L874" s="21">
        <f>I874+J874+K874</f>
        <v/>
      </c>
      <c r="M874" s="21">
        <f>B874-L874</f>
        <v/>
      </c>
      <c r="N874" s="21">
        <f>ROUNDDOWN(ROUND(B874*0.2042,2),0)</f>
        <v/>
      </c>
    </row>
    <row r="875">
      <c r="A875" t="inlineStr">
        <is>
          <t>照合 一般</t>
        </is>
      </c>
      <c r="B875" s="21" t="n">
        <v>3000000</v>
      </c>
      <c r="C875" s="22" t="n">
        <v>10</v>
      </c>
      <c r="D875" s="22" t="n">
        <v>1</v>
      </c>
      <c r="E875" s="22" t="n">
        <v>0</v>
      </c>
      <c r="F875" s="21">
        <f>(IF(C875&lt;=20,MAX(800000,400000*C875),8000000+700000*(C875-20))+IF(E875=1,1000000,0))</f>
        <v/>
      </c>
      <c r="G875" s="21">
        <f>IF(AND(D875=3,C875&lt;=5),MAX(0,B875-F875),IF(AND(D875=2,C875&lt;=5,MAX(0,B875-F875)&gt;3000000),1500000+MAX(0,B875-F875)-3000000,MAX(0,B875-F875)/2))</f>
        <v/>
      </c>
      <c r="H875" s="21">
        <f>ROUNDDOWN(G875,-3)</f>
        <v/>
      </c>
      <c r="I875" s="21">
        <f>IF(H875&lt;=0,0,ROUNDDOWN(ROUND((H875*LOOKUP(H875,{0,1950001,3300001,6950001,9000001,18000001,40000001},{0.05,0.1,0.2,0.23,0.33,0.4,0.45})-LOOKUP(H875,{0,1950001,3300001,6950001,9000001,18000001,40000001},{0,97500,427500,636000,1536000,2796000,4796000}))*1.021,3),0))</f>
        <v/>
      </c>
      <c r="J875" s="21">
        <f>ROUNDDOWN(ROUND(H875*0.06,2),-2)</f>
        <v/>
      </c>
      <c r="K875" s="21">
        <f>ROUNDDOWN(ROUND(H875*0.04,2),-2)</f>
        <v/>
      </c>
      <c r="L875" s="21">
        <f>I875+J875+K875</f>
        <v/>
      </c>
      <c r="M875" s="21">
        <f>B875-L875</f>
        <v/>
      </c>
      <c r="N875" s="21">
        <f>ROUNDDOWN(ROUND(B875*0.2042,2),0)</f>
        <v/>
      </c>
    </row>
    <row r="876">
      <c r="A876" t="inlineStr">
        <is>
          <t>照合 一般</t>
        </is>
      </c>
      <c r="B876" s="21" t="n">
        <v>3000000</v>
      </c>
      <c r="C876" s="22" t="n">
        <v>11</v>
      </c>
      <c r="D876" s="22" t="n">
        <v>1</v>
      </c>
      <c r="E876" s="22" t="n">
        <v>0</v>
      </c>
      <c r="F876" s="21">
        <f>(IF(C876&lt;=20,MAX(800000,400000*C876),8000000+700000*(C876-20))+IF(E876=1,1000000,0))</f>
        <v/>
      </c>
      <c r="G876" s="21">
        <f>IF(AND(D876=3,C876&lt;=5),MAX(0,B876-F876),IF(AND(D876=2,C876&lt;=5,MAX(0,B876-F876)&gt;3000000),1500000+MAX(0,B876-F876)-3000000,MAX(0,B876-F876)/2))</f>
        <v/>
      </c>
      <c r="H876" s="21">
        <f>ROUNDDOWN(G876,-3)</f>
        <v/>
      </c>
      <c r="I876" s="21">
        <f>IF(H876&lt;=0,0,ROUNDDOWN(ROUND((H876*LOOKUP(H876,{0,1950001,3300001,6950001,9000001,18000001,40000001},{0.05,0.1,0.2,0.23,0.33,0.4,0.45})-LOOKUP(H876,{0,1950001,3300001,6950001,9000001,18000001,40000001},{0,97500,427500,636000,1536000,2796000,4796000}))*1.021,3),0))</f>
        <v/>
      </c>
      <c r="J876" s="21">
        <f>ROUNDDOWN(ROUND(H876*0.06,2),-2)</f>
        <v/>
      </c>
      <c r="K876" s="21">
        <f>ROUNDDOWN(ROUND(H876*0.04,2),-2)</f>
        <v/>
      </c>
      <c r="L876" s="21">
        <f>I876+J876+K876</f>
        <v/>
      </c>
      <c r="M876" s="21">
        <f>B876-L876</f>
        <v/>
      </c>
      <c r="N876" s="21">
        <f>ROUNDDOWN(ROUND(B876*0.2042,2),0)</f>
        <v/>
      </c>
    </row>
    <row r="877">
      <c r="A877" t="inlineStr">
        <is>
          <t>照合 一般</t>
        </is>
      </c>
      <c r="B877" s="21" t="n">
        <v>3000000</v>
      </c>
      <c r="C877" s="22" t="n">
        <v>12</v>
      </c>
      <c r="D877" s="22" t="n">
        <v>1</v>
      </c>
      <c r="E877" s="22" t="n">
        <v>0</v>
      </c>
      <c r="F877" s="21">
        <f>(IF(C877&lt;=20,MAX(800000,400000*C877),8000000+700000*(C877-20))+IF(E877=1,1000000,0))</f>
        <v/>
      </c>
      <c r="G877" s="21">
        <f>IF(AND(D877=3,C877&lt;=5),MAX(0,B877-F877),IF(AND(D877=2,C877&lt;=5,MAX(0,B877-F877)&gt;3000000),1500000+MAX(0,B877-F877)-3000000,MAX(0,B877-F877)/2))</f>
        <v/>
      </c>
      <c r="H877" s="21">
        <f>ROUNDDOWN(G877,-3)</f>
        <v/>
      </c>
      <c r="I877" s="21">
        <f>IF(H877&lt;=0,0,ROUNDDOWN(ROUND((H877*LOOKUP(H877,{0,1950001,3300001,6950001,9000001,18000001,40000001},{0.05,0.1,0.2,0.23,0.33,0.4,0.45})-LOOKUP(H877,{0,1950001,3300001,6950001,9000001,18000001,40000001},{0,97500,427500,636000,1536000,2796000,4796000}))*1.021,3),0))</f>
        <v/>
      </c>
      <c r="J877" s="21">
        <f>ROUNDDOWN(ROUND(H877*0.06,2),-2)</f>
        <v/>
      </c>
      <c r="K877" s="21">
        <f>ROUNDDOWN(ROUND(H877*0.04,2),-2)</f>
        <v/>
      </c>
      <c r="L877" s="21">
        <f>I877+J877+K877</f>
        <v/>
      </c>
      <c r="M877" s="21">
        <f>B877-L877</f>
        <v/>
      </c>
      <c r="N877" s="21">
        <f>ROUNDDOWN(ROUND(B877*0.2042,2),0)</f>
        <v/>
      </c>
    </row>
    <row r="878">
      <c r="A878" t="inlineStr">
        <is>
          <t>照合 一般</t>
        </is>
      </c>
      <c r="B878" s="21" t="n">
        <v>3000000</v>
      </c>
      <c r="C878" s="22" t="n">
        <v>13</v>
      </c>
      <c r="D878" s="22" t="n">
        <v>1</v>
      </c>
      <c r="E878" s="22" t="n">
        <v>0</v>
      </c>
      <c r="F878" s="21">
        <f>(IF(C878&lt;=20,MAX(800000,400000*C878),8000000+700000*(C878-20))+IF(E878=1,1000000,0))</f>
        <v/>
      </c>
      <c r="G878" s="21">
        <f>IF(AND(D878=3,C878&lt;=5),MAX(0,B878-F878),IF(AND(D878=2,C878&lt;=5,MAX(0,B878-F878)&gt;3000000),1500000+MAX(0,B878-F878)-3000000,MAX(0,B878-F878)/2))</f>
        <v/>
      </c>
      <c r="H878" s="21">
        <f>ROUNDDOWN(G878,-3)</f>
        <v/>
      </c>
      <c r="I878" s="21">
        <f>IF(H878&lt;=0,0,ROUNDDOWN(ROUND((H878*LOOKUP(H878,{0,1950001,3300001,6950001,9000001,18000001,40000001},{0.05,0.1,0.2,0.23,0.33,0.4,0.45})-LOOKUP(H878,{0,1950001,3300001,6950001,9000001,18000001,40000001},{0,97500,427500,636000,1536000,2796000,4796000}))*1.021,3),0))</f>
        <v/>
      </c>
      <c r="J878" s="21">
        <f>ROUNDDOWN(ROUND(H878*0.06,2),-2)</f>
        <v/>
      </c>
      <c r="K878" s="21">
        <f>ROUNDDOWN(ROUND(H878*0.04,2),-2)</f>
        <v/>
      </c>
      <c r="L878" s="21">
        <f>I878+J878+K878</f>
        <v/>
      </c>
      <c r="M878" s="21">
        <f>B878-L878</f>
        <v/>
      </c>
      <c r="N878" s="21">
        <f>ROUNDDOWN(ROUND(B878*0.2042,2),0)</f>
        <v/>
      </c>
    </row>
    <row r="879">
      <c r="A879" t="inlineStr">
        <is>
          <t>照合 一般</t>
        </is>
      </c>
      <c r="B879" s="21" t="n">
        <v>3000000</v>
      </c>
      <c r="C879" s="22" t="n">
        <v>14</v>
      </c>
      <c r="D879" s="22" t="n">
        <v>1</v>
      </c>
      <c r="E879" s="22" t="n">
        <v>0</v>
      </c>
      <c r="F879" s="21">
        <f>(IF(C879&lt;=20,MAX(800000,400000*C879),8000000+700000*(C879-20))+IF(E879=1,1000000,0))</f>
        <v/>
      </c>
      <c r="G879" s="21">
        <f>IF(AND(D879=3,C879&lt;=5),MAX(0,B879-F879),IF(AND(D879=2,C879&lt;=5,MAX(0,B879-F879)&gt;3000000),1500000+MAX(0,B879-F879)-3000000,MAX(0,B879-F879)/2))</f>
        <v/>
      </c>
      <c r="H879" s="21">
        <f>ROUNDDOWN(G879,-3)</f>
        <v/>
      </c>
      <c r="I879" s="21">
        <f>IF(H879&lt;=0,0,ROUNDDOWN(ROUND((H879*LOOKUP(H879,{0,1950001,3300001,6950001,9000001,18000001,40000001},{0.05,0.1,0.2,0.23,0.33,0.4,0.45})-LOOKUP(H879,{0,1950001,3300001,6950001,9000001,18000001,40000001},{0,97500,427500,636000,1536000,2796000,4796000}))*1.021,3),0))</f>
        <v/>
      </c>
      <c r="J879" s="21">
        <f>ROUNDDOWN(ROUND(H879*0.06,2),-2)</f>
        <v/>
      </c>
      <c r="K879" s="21">
        <f>ROUNDDOWN(ROUND(H879*0.04,2),-2)</f>
        <v/>
      </c>
      <c r="L879" s="21">
        <f>I879+J879+K879</f>
        <v/>
      </c>
      <c r="M879" s="21">
        <f>B879-L879</f>
        <v/>
      </c>
      <c r="N879" s="21">
        <f>ROUNDDOWN(ROUND(B879*0.2042,2),0)</f>
        <v/>
      </c>
    </row>
    <row r="880">
      <c r="A880" t="inlineStr">
        <is>
          <t>照合 一般</t>
        </is>
      </c>
      <c r="B880" s="21" t="n">
        <v>3000000</v>
      </c>
      <c r="C880" s="22" t="n">
        <v>15</v>
      </c>
      <c r="D880" s="22" t="n">
        <v>1</v>
      </c>
      <c r="E880" s="22" t="n">
        <v>0</v>
      </c>
      <c r="F880" s="21">
        <f>(IF(C880&lt;=20,MAX(800000,400000*C880),8000000+700000*(C880-20))+IF(E880=1,1000000,0))</f>
        <v/>
      </c>
      <c r="G880" s="21">
        <f>IF(AND(D880=3,C880&lt;=5),MAX(0,B880-F880),IF(AND(D880=2,C880&lt;=5,MAX(0,B880-F880)&gt;3000000),1500000+MAX(0,B880-F880)-3000000,MAX(0,B880-F880)/2))</f>
        <v/>
      </c>
      <c r="H880" s="21">
        <f>ROUNDDOWN(G880,-3)</f>
        <v/>
      </c>
      <c r="I880" s="21">
        <f>IF(H880&lt;=0,0,ROUNDDOWN(ROUND((H880*LOOKUP(H880,{0,1950001,3300001,6950001,9000001,18000001,40000001},{0.05,0.1,0.2,0.23,0.33,0.4,0.45})-LOOKUP(H880,{0,1950001,3300001,6950001,9000001,18000001,40000001},{0,97500,427500,636000,1536000,2796000,4796000}))*1.021,3),0))</f>
        <v/>
      </c>
      <c r="J880" s="21">
        <f>ROUNDDOWN(ROUND(H880*0.06,2),-2)</f>
        <v/>
      </c>
      <c r="K880" s="21">
        <f>ROUNDDOWN(ROUND(H880*0.04,2),-2)</f>
        <v/>
      </c>
      <c r="L880" s="21">
        <f>I880+J880+K880</f>
        <v/>
      </c>
      <c r="M880" s="21">
        <f>B880-L880</f>
        <v/>
      </c>
      <c r="N880" s="21">
        <f>ROUNDDOWN(ROUND(B880*0.2042,2),0)</f>
        <v/>
      </c>
    </row>
    <row r="881">
      <c r="A881" t="inlineStr">
        <is>
          <t>照合 一般</t>
        </is>
      </c>
      <c r="B881" s="21" t="n">
        <v>3000000</v>
      </c>
      <c r="C881" s="22" t="n">
        <v>16</v>
      </c>
      <c r="D881" s="22" t="n">
        <v>1</v>
      </c>
      <c r="E881" s="22" t="n">
        <v>0</v>
      </c>
      <c r="F881" s="21">
        <f>(IF(C881&lt;=20,MAX(800000,400000*C881),8000000+700000*(C881-20))+IF(E881=1,1000000,0))</f>
        <v/>
      </c>
      <c r="G881" s="21">
        <f>IF(AND(D881=3,C881&lt;=5),MAX(0,B881-F881),IF(AND(D881=2,C881&lt;=5,MAX(0,B881-F881)&gt;3000000),1500000+MAX(0,B881-F881)-3000000,MAX(0,B881-F881)/2))</f>
        <v/>
      </c>
      <c r="H881" s="21">
        <f>ROUNDDOWN(G881,-3)</f>
        <v/>
      </c>
      <c r="I881" s="21">
        <f>IF(H881&lt;=0,0,ROUNDDOWN(ROUND((H881*LOOKUP(H881,{0,1950001,3300001,6950001,9000001,18000001,40000001},{0.05,0.1,0.2,0.23,0.33,0.4,0.45})-LOOKUP(H881,{0,1950001,3300001,6950001,9000001,18000001,40000001},{0,97500,427500,636000,1536000,2796000,4796000}))*1.021,3),0))</f>
        <v/>
      </c>
      <c r="J881" s="21">
        <f>ROUNDDOWN(ROUND(H881*0.06,2),-2)</f>
        <v/>
      </c>
      <c r="K881" s="21">
        <f>ROUNDDOWN(ROUND(H881*0.04,2),-2)</f>
        <v/>
      </c>
      <c r="L881" s="21">
        <f>I881+J881+K881</f>
        <v/>
      </c>
      <c r="M881" s="21">
        <f>B881-L881</f>
        <v/>
      </c>
      <c r="N881" s="21">
        <f>ROUNDDOWN(ROUND(B881*0.2042,2),0)</f>
        <v/>
      </c>
    </row>
    <row r="882">
      <c r="A882" t="inlineStr">
        <is>
          <t>照合 一般</t>
        </is>
      </c>
      <c r="B882" s="21" t="n">
        <v>3000000</v>
      </c>
      <c r="C882" s="22" t="n">
        <v>17</v>
      </c>
      <c r="D882" s="22" t="n">
        <v>1</v>
      </c>
      <c r="E882" s="22" t="n">
        <v>0</v>
      </c>
      <c r="F882" s="21">
        <f>(IF(C882&lt;=20,MAX(800000,400000*C882),8000000+700000*(C882-20))+IF(E882=1,1000000,0))</f>
        <v/>
      </c>
      <c r="G882" s="21">
        <f>IF(AND(D882=3,C882&lt;=5),MAX(0,B882-F882),IF(AND(D882=2,C882&lt;=5,MAX(0,B882-F882)&gt;3000000),1500000+MAX(0,B882-F882)-3000000,MAX(0,B882-F882)/2))</f>
        <v/>
      </c>
      <c r="H882" s="21">
        <f>ROUNDDOWN(G882,-3)</f>
        <v/>
      </c>
      <c r="I882" s="21">
        <f>IF(H882&lt;=0,0,ROUNDDOWN(ROUND((H882*LOOKUP(H882,{0,1950001,3300001,6950001,9000001,18000001,40000001},{0.05,0.1,0.2,0.23,0.33,0.4,0.45})-LOOKUP(H882,{0,1950001,3300001,6950001,9000001,18000001,40000001},{0,97500,427500,636000,1536000,2796000,4796000}))*1.021,3),0))</f>
        <v/>
      </c>
      <c r="J882" s="21">
        <f>ROUNDDOWN(ROUND(H882*0.06,2),-2)</f>
        <v/>
      </c>
      <c r="K882" s="21">
        <f>ROUNDDOWN(ROUND(H882*0.04,2),-2)</f>
        <v/>
      </c>
      <c r="L882" s="21">
        <f>I882+J882+K882</f>
        <v/>
      </c>
      <c r="M882" s="21">
        <f>B882-L882</f>
        <v/>
      </c>
      <c r="N882" s="21">
        <f>ROUNDDOWN(ROUND(B882*0.2042,2),0)</f>
        <v/>
      </c>
    </row>
    <row r="883">
      <c r="A883" t="inlineStr">
        <is>
          <t>照合 一般</t>
        </is>
      </c>
      <c r="B883" s="21" t="n">
        <v>3000000</v>
      </c>
      <c r="C883" s="22" t="n">
        <v>18</v>
      </c>
      <c r="D883" s="22" t="n">
        <v>1</v>
      </c>
      <c r="E883" s="22" t="n">
        <v>0</v>
      </c>
      <c r="F883" s="21">
        <f>(IF(C883&lt;=20,MAX(800000,400000*C883),8000000+700000*(C883-20))+IF(E883=1,1000000,0))</f>
        <v/>
      </c>
      <c r="G883" s="21">
        <f>IF(AND(D883=3,C883&lt;=5),MAX(0,B883-F883),IF(AND(D883=2,C883&lt;=5,MAX(0,B883-F883)&gt;3000000),1500000+MAX(0,B883-F883)-3000000,MAX(0,B883-F883)/2))</f>
        <v/>
      </c>
      <c r="H883" s="21">
        <f>ROUNDDOWN(G883,-3)</f>
        <v/>
      </c>
      <c r="I883" s="21">
        <f>IF(H883&lt;=0,0,ROUNDDOWN(ROUND((H883*LOOKUP(H883,{0,1950001,3300001,6950001,9000001,18000001,40000001},{0.05,0.1,0.2,0.23,0.33,0.4,0.45})-LOOKUP(H883,{0,1950001,3300001,6950001,9000001,18000001,40000001},{0,97500,427500,636000,1536000,2796000,4796000}))*1.021,3),0))</f>
        <v/>
      </c>
      <c r="J883" s="21">
        <f>ROUNDDOWN(ROUND(H883*0.06,2),-2)</f>
        <v/>
      </c>
      <c r="K883" s="21">
        <f>ROUNDDOWN(ROUND(H883*0.04,2),-2)</f>
        <v/>
      </c>
      <c r="L883" s="21">
        <f>I883+J883+K883</f>
        <v/>
      </c>
      <c r="M883" s="21">
        <f>B883-L883</f>
        <v/>
      </c>
      <c r="N883" s="21">
        <f>ROUNDDOWN(ROUND(B883*0.2042,2),0)</f>
        <v/>
      </c>
    </row>
    <row r="884">
      <c r="A884" t="inlineStr">
        <is>
          <t>照合 一般</t>
        </is>
      </c>
      <c r="B884" s="21" t="n">
        <v>3000000</v>
      </c>
      <c r="C884" s="22" t="n">
        <v>19</v>
      </c>
      <c r="D884" s="22" t="n">
        <v>1</v>
      </c>
      <c r="E884" s="22" t="n">
        <v>0</v>
      </c>
      <c r="F884" s="21">
        <f>(IF(C884&lt;=20,MAX(800000,400000*C884),8000000+700000*(C884-20))+IF(E884=1,1000000,0))</f>
        <v/>
      </c>
      <c r="G884" s="21">
        <f>IF(AND(D884=3,C884&lt;=5),MAX(0,B884-F884),IF(AND(D884=2,C884&lt;=5,MAX(0,B884-F884)&gt;3000000),1500000+MAX(0,B884-F884)-3000000,MAX(0,B884-F884)/2))</f>
        <v/>
      </c>
      <c r="H884" s="21">
        <f>ROUNDDOWN(G884,-3)</f>
        <v/>
      </c>
      <c r="I884" s="21">
        <f>IF(H884&lt;=0,0,ROUNDDOWN(ROUND((H884*LOOKUP(H884,{0,1950001,3300001,6950001,9000001,18000001,40000001},{0.05,0.1,0.2,0.23,0.33,0.4,0.45})-LOOKUP(H884,{0,1950001,3300001,6950001,9000001,18000001,40000001},{0,97500,427500,636000,1536000,2796000,4796000}))*1.021,3),0))</f>
        <v/>
      </c>
      <c r="J884" s="21">
        <f>ROUNDDOWN(ROUND(H884*0.06,2),-2)</f>
        <v/>
      </c>
      <c r="K884" s="21">
        <f>ROUNDDOWN(ROUND(H884*0.04,2),-2)</f>
        <v/>
      </c>
      <c r="L884" s="21">
        <f>I884+J884+K884</f>
        <v/>
      </c>
      <c r="M884" s="21">
        <f>B884-L884</f>
        <v/>
      </c>
      <c r="N884" s="21">
        <f>ROUNDDOWN(ROUND(B884*0.2042,2),0)</f>
        <v/>
      </c>
    </row>
    <row r="885">
      <c r="A885" t="inlineStr">
        <is>
          <t>照合 一般</t>
        </is>
      </c>
      <c r="B885" s="21" t="n">
        <v>3000000</v>
      </c>
      <c r="C885" s="22" t="n">
        <v>20</v>
      </c>
      <c r="D885" s="22" t="n">
        <v>1</v>
      </c>
      <c r="E885" s="22" t="n">
        <v>0</v>
      </c>
      <c r="F885" s="21">
        <f>(IF(C885&lt;=20,MAX(800000,400000*C885),8000000+700000*(C885-20))+IF(E885=1,1000000,0))</f>
        <v/>
      </c>
      <c r="G885" s="21">
        <f>IF(AND(D885=3,C885&lt;=5),MAX(0,B885-F885),IF(AND(D885=2,C885&lt;=5,MAX(0,B885-F885)&gt;3000000),1500000+MAX(0,B885-F885)-3000000,MAX(0,B885-F885)/2))</f>
        <v/>
      </c>
      <c r="H885" s="21">
        <f>ROUNDDOWN(G885,-3)</f>
        <v/>
      </c>
      <c r="I885" s="21">
        <f>IF(H885&lt;=0,0,ROUNDDOWN(ROUND((H885*LOOKUP(H885,{0,1950001,3300001,6950001,9000001,18000001,40000001},{0.05,0.1,0.2,0.23,0.33,0.4,0.45})-LOOKUP(H885,{0,1950001,3300001,6950001,9000001,18000001,40000001},{0,97500,427500,636000,1536000,2796000,4796000}))*1.021,3),0))</f>
        <v/>
      </c>
      <c r="J885" s="21">
        <f>ROUNDDOWN(ROUND(H885*0.06,2),-2)</f>
        <v/>
      </c>
      <c r="K885" s="21">
        <f>ROUNDDOWN(ROUND(H885*0.04,2),-2)</f>
        <v/>
      </c>
      <c r="L885" s="21">
        <f>I885+J885+K885</f>
        <v/>
      </c>
      <c r="M885" s="21">
        <f>B885-L885</f>
        <v/>
      </c>
      <c r="N885" s="21">
        <f>ROUNDDOWN(ROUND(B885*0.2042,2),0)</f>
        <v/>
      </c>
    </row>
    <row r="886">
      <c r="A886" t="inlineStr">
        <is>
          <t>照合 一般</t>
        </is>
      </c>
      <c r="B886" s="21" t="n">
        <v>3000000</v>
      </c>
      <c r="C886" s="22" t="n">
        <v>21</v>
      </c>
      <c r="D886" s="22" t="n">
        <v>1</v>
      </c>
      <c r="E886" s="22" t="n">
        <v>0</v>
      </c>
      <c r="F886" s="21">
        <f>(IF(C886&lt;=20,MAX(800000,400000*C886),8000000+700000*(C886-20))+IF(E886=1,1000000,0))</f>
        <v/>
      </c>
      <c r="G886" s="21">
        <f>IF(AND(D886=3,C886&lt;=5),MAX(0,B886-F886),IF(AND(D886=2,C886&lt;=5,MAX(0,B886-F886)&gt;3000000),1500000+MAX(0,B886-F886)-3000000,MAX(0,B886-F886)/2))</f>
        <v/>
      </c>
      <c r="H886" s="21">
        <f>ROUNDDOWN(G886,-3)</f>
        <v/>
      </c>
      <c r="I886" s="21">
        <f>IF(H886&lt;=0,0,ROUNDDOWN(ROUND((H886*LOOKUP(H886,{0,1950001,3300001,6950001,9000001,18000001,40000001},{0.05,0.1,0.2,0.23,0.33,0.4,0.45})-LOOKUP(H886,{0,1950001,3300001,6950001,9000001,18000001,40000001},{0,97500,427500,636000,1536000,2796000,4796000}))*1.021,3),0))</f>
        <v/>
      </c>
      <c r="J886" s="21">
        <f>ROUNDDOWN(ROUND(H886*0.06,2),-2)</f>
        <v/>
      </c>
      <c r="K886" s="21">
        <f>ROUNDDOWN(ROUND(H886*0.04,2),-2)</f>
        <v/>
      </c>
      <c r="L886" s="21">
        <f>I886+J886+K886</f>
        <v/>
      </c>
      <c r="M886" s="21">
        <f>B886-L886</f>
        <v/>
      </c>
      <c r="N886" s="21">
        <f>ROUNDDOWN(ROUND(B886*0.2042,2),0)</f>
        <v/>
      </c>
    </row>
    <row r="887">
      <c r="A887" t="inlineStr">
        <is>
          <t>照合 一般</t>
        </is>
      </c>
      <c r="B887" s="21" t="n">
        <v>3000000</v>
      </c>
      <c r="C887" s="22" t="n">
        <v>22</v>
      </c>
      <c r="D887" s="22" t="n">
        <v>1</v>
      </c>
      <c r="E887" s="22" t="n">
        <v>0</v>
      </c>
      <c r="F887" s="21">
        <f>(IF(C887&lt;=20,MAX(800000,400000*C887),8000000+700000*(C887-20))+IF(E887=1,1000000,0))</f>
        <v/>
      </c>
      <c r="G887" s="21">
        <f>IF(AND(D887=3,C887&lt;=5),MAX(0,B887-F887),IF(AND(D887=2,C887&lt;=5,MAX(0,B887-F887)&gt;3000000),1500000+MAX(0,B887-F887)-3000000,MAX(0,B887-F887)/2))</f>
        <v/>
      </c>
      <c r="H887" s="21">
        <f>ROUNDDOWN(G887,-3)</f>
        <v/>
      </c>
      <c r="I887" s="21">
        <f>IF(H887&lt;=0,0,ROUNDDOWN(ROUND((H887*LOOKUP(H887,{0,1950001,3300001,6950001,9000001,18000001,40000001},{0.05,0.1,0.2,0.23,0.33,0.4,0.45})-LOOKUP(H887,{0,1950001,3300001,6950001,9000001,18000001,40000001},{0,97500,427500,636000,1536000,2796000,4796000}))*1.021,3),0))</f>
        <v/>
      </c>
      <c r="J887" s="21">
        <f>ROUNDDOWN(ROUND(H887*0.06,2),-2)</f>
        <v/>
      </c>
      <c r="K887" s="21">
        <f>ROUNDDOWN(ROUND(H887*0.04,2),-2)</f>
        <v/>
      </c>
      <c r="L887" s="21">
        <f>I887+J887+K887</f>
        <v/>
      </c>
      <c r="M887" s="21">
        <f>B887-L887</f>
        <v/>
      </c>
      <c r="N887" s="21">
        <f>ROUNDDOWN(ROUND(B887*0.2042,2),0)</f>
        <v/>
      </c>
    </row>
    <row r="888">
      <c r="A888" t="inlineStr">
        <is>
          <t>照合 一般</t>
        </is>
      </c>
      <c r="B888" s="21" t="n">
        <v>3000000</v>
      </c>
      <c r="C888" s="22" t="n">
        <v>23</v>
      </c>
      <c r="D888" s="22" t="n">
        <v>1</v>
      </c>
      <c r="E888" s="22" t="n">
        <v>0</v>
      </c>
      <c r="F888" s="21">
        <f>(IF(C888&lt;=20,MAX(800000,400000*C888),8000000+700000*(C888-20))+IF(E888=1,1000000,0))</f>
        <v/>
      </c>
      <c r="G888" s="21">
        <f>IF(AND(D888=3,C888&lt;=5),MAX(0,B888-F888),IF(AND(D888=2,C888&lt;=5,MAX(0,B888-F888)&gt;3000000),1500000+MAX(0,B888-F888)-3000000,MAX(0,B888-F888)/2))</f>
        <v/>
      </c>
      <c r="H888" s="21">
        <f>ROUNDDOWN(G888,-3)</f>
        <v/>
      </c>
      <c r="I888" s="21">
        <f>IF(H888&lt;=0,0,ROUNDDOWN(ROUND((H888*LOOKUP(H888,{0,1950001,3300001,6950001,9000001,18000001,40000001},{0.05,0.1,0.2,0.23,0.33,0.4,0.45})-LOOKUP(H888,{0,1950001,3300001,6950001,9000001,18000001,40000001},{0,97500,427500,636000,1536000,2796000,4796000}))*1.021,3),0))</f>
        <v/>
      </c>
      <c r="J888" s="21">
        <f>ROUNDDOWN(ROUND(H888*0.06,2),-2)</f>
        <v/>
      </c>
      <c r="K888" s="21">
        <f>ROUNDDOWN(ROUND(H888*0.04,2),-2)</f>
        <v/>
      </c>
      <c r="L888" s="21">
        <f>I888+J888+K888</f>
        <v/>
      </c>
      <c r="M888" s="21">
        <f>B888-L888</f>
        <v/>
      </c>
      <c r="N888" s="21">
        <f>ROUNDDOWN(ROUND(B888*0.2042,2),0)</f>
        <v/>
      </c>
    </row>
    <row r="889">
      <c r="A889" t="inlineStr">
        <is>
          <t>照合 一般</t>
        </is>
      </c>
      <c r="B889" s="21" t="n">
        <v>3000000</v>
      </c>
      <c r="C889" s="22" t="n">
        <v>24</v>
      </c>
      <c r="D889" s="22" t="n">
        <v>1</v>
      </c>
      <c r="E889" s="22" t="n">
        <v>0</v>
      </c>
      <c r="F889" s="21">
        <f>(IF(C889&lt;=20,MAX(800000,400000*C889),8000000+700000*(C889-20))+IF(E889=1,1000000,0))</f>
        <v/>
      </c>
      <c r="G889" s="21">
        <f>IF(AND(D889=3,C889&lt;=5),MAX(0,B889-F889),IF(AND(D889=2,C889&lt;=5,MAX(0,B889-F889)&gt;3000000),1500000+MAX(0,B889-F889)-3000000,MAX(0,B889-F889)/2))</f>
        <v/>
      </c>
      <c r="H889" s="21">
        <f>ROUNDDOWN(G889,-3)</f>
        <v/>
      </c>
      <c r="I889" s="21">
        <f>IF(H889&lt;=0,0,ROUNDDOWN(ROUND((H889*LOOKUP(H889,{0,1950001,3300001,6950001,9000001,18000001,40000001},{0.05,0.1,0.2,0.23,0.33,0.4,0.45})-LOOKUP(H889,{0,1950001,3300001,6950001,9000001,18000001,40000001},{0,97500,427500,636000,1536000,2796000,4796000}))*1.021,3),0))</f>
        <v/>
      </c>
      <c r="J889" s="21">
        <f>ROUNDDOWN(ROUND(H889*0.06,2),-2)</f>
        <v/>
      </c>
      <c r="K889" s="21">
        <f>ROUNDDOWN(ROUND(H889*0.04,2),-2)</f>
        <v/>
      </c>
      <c r="L889" s="21">
        <f>I889+J889+K889</f>
        <v/>
      </c>
      <c r="M889" s="21">
        <f>B889-L889</f>
        <v/>
      </c>
      <c r="N889" s="21">
        <f>ROUNDDOWN(ROUND(B889*0.2042,2),0)</f>
        <v/>
      </c>
    </row>
    <row r="890">
      <c r="A890" t="inlineStr">
        <is>
          <t>照合 一般</t>
        </is>
      </c>
      <c r="B890" s="21" t="n">
        <v>3000000</v>
      </c>
      <c r="C890" s="22" t="n">
        <v>25</v>
      </c>
      <c r="D890" s="22" t="n">
        <v>1</v>
      </c>
      <c r="E890" s="22" t="n">
        <v>0</v>
      </c>
      <c r="F890" s="21">
        <f>(IF(C890&lt;=20,MAX(800000,400000*C890),8000000+700000*(C890-20))+IF(E890=1,1000000,0))</f>
        <v/>
      </c>
      <c r="G890" s="21">
        <f>IF(AND(D890=3,C890&lt;=5),MAX(0,B890-F890),IF(AND(D890=2,C890&lt;=5,MAX(0,B890-F890)&gt;3000000),1500000+MAX(0,B890-F890)-3000000,MAX(0,B890-F890)/2))</f>
        <v/>
      </c>
      <c r="H890" s="21">
        <f>ROUNDDOWN(G890,-3)</f>
        <v/>
      </c>
      <c r="I890" s="21">
        <f>IF(H890&lt;=0,0,ROUNDDOWN(ROUND((H890*LOOKUP(H890,{0,1950001,3300001,6950001,9000001,18000001,40000001},{0.05,0.1,0.2,0.23,0.33,0.4,0.45})-LOOKUP(H890,{0,1950001,3300001,6950001,9000001,18000001,40000001},{0,97500,427500,636000,1536000,2796000,4796000}))*1.021,3),0))</f>
        <v/>
      </c>
      <c r="J890" s="21">
        <f>ROUNDDOWN(ROUND(H890*0.06,2),-2)</f>
        <v/>
      </c>
      <c r="K890" s="21">
        <f>ROUNDDOWN(ROUND(H890*0.04,2),-2)</f>
        <v/>
      </c>
      <c r="L890" s="21">
        <f>I890+J890+K890</f>
        <v/>
      </c>
      <c r="M890" s="21">
        <f>B890-L890</f>
        <v/>
      </c>
      <c r="N890" s="21">
        <f>ROUNDDOWN(ROUND(B890*0.2042,2),0)</f>
        <v/>
      </c>
    </row>
    <row r="891">
      <c r="A891" t="inlineStr">
        <is>
          <t>照合 一般</t>
        </is>
      </c>
      <c r="B891" s="21" t="n">
        <v>3000000</v>
      </c>
      <c r="C891" s="22" t="n">
        <v>26</v>
      </c>
      <c r="D891" s="22" t="n">
        <v>1</v>
      </c>
      <c r="E891" s="22" t="n">
        <v>0</v>
      </c>
      <c r="F891" s="21">
        <f>(IF(C891&lt;=20,MAX(800000,400000*C891),8000000+700000*(C891-20))+IF(E891=1,1000000,0))</f>
        <v/>
      </c>
      <c r="G891" s="21">
        <f>IF(AND(D891=3,C891&lt;=5),MAX(0,B891-F891),IF(AND(D891=2,C891&lt;=5,MAX(0,B891-F891)&gt;3000000),1500000+MAX(0,B891-F891)-3000000,MAX(0,B891-F891)/2))</f>
        <v/>
      </c>
      <c r="H891" s="21">
        <f>ROUNDDOWN(G891,-3)</f>
        <v/>
      </c>
      <c r="I891" s="21">
        <f>IF(H891&lt;=0,0,ROUNDDOWN(ROUND((H891*LOOKUP(H891,{0,1950001,3300001,6950001,9000001,18000001,40000001},{0.05,0.1,0.2,0.23,0.33,0.4,0.45})-LOOKUP(H891,{0,1950001,3300001,6950001,9000001,18000001,40000001},{0,97500,427500,636000,1536000,2796000,4796000}))*1.021,3),0))</f>
        <v/>
      </c>
      <c r="J891" s="21">
        <f>ROUNDDOWN(ROUND(H891*0.06,2),-2)</f>
        <v/>
      </c>
      <c r="K891" s="21">
        <f>ROUNDDOWN(ROUND(H891*0.04,2),-2)</f>
        <v/>
      </c>
      <c r="L891" s="21">
        <f>I891+J891+K891</f>
        <v/>
      </c>
      <c r="M891" s="21">
        <f>B891-L891</f>
        <v/>
      </c>
      <c r="N891" s="21">
        <f>ROUNDDOWN(ROUND(B891*0.2042,2),0)</f>
        <v/>
      </c>
    </row>
    <row r="892">
      <c r="A892" t="inlineStr">
        <is>
          <t>照合 一般</t>
        </is>
      </c>
      <c r="B892" s="21" t="n">
        <v>3000000</v>
      </c>
      <c r="C892" s="22" t="n">
        <v>27</v>
      </c>
      <c r="D892" s="22" t="n">
        <v>1</v>
      </c>
      <c r="E892" s="22" t="n">
        <v>0</v>
      </c>
      <c r="F892" s="21">
        <f>(IF(C892&lt;=20,MAX(800000,400000*C892),8000000+700000*(C892-20))+IF(E892=1,1000000,0))</f>
        <v/>
      </c>
      <c r="G892" s="21">
        <f>IF(AND(D892=3,C892&lt;=5),MAX(0,B892-F892),IF(AND(D892=2,C892&lt;=5,MAX(0,B892-F892)&gt;3000000),1500000+MAX(0,B892-F892)-3000000,MAX(0,B892-F892)/2))</f>
        <v/>
      </c>
      <c r="H892" s="21">
        <f>ROUNDDOWN(G892,-3)</f>
        <v/>
      </c>
      <c r="I892" s="21">
        <f>IF(H892&lt;=0,0,ROUNDDOWN(ROUND((H892*LOOKUP(H892,{0,1950001,3300001,6950001,9000001,18000001,40000001},{0.05,0.1,0.2,0.23,0.33,0.4,0.45})-LOOKUP(H892,{0,1950001,3300001,6950001,9000001,18000001,40000001},{0,97500,427500,636000,1536000,2796000,4796000}))*1.021,3),0))</f>
        <v/>
      </c>
      <c r="J892" s="21">
        <f>ROUNDDOWN(ROUND(H892*0.06,2),-2)</f>
        <v/>
      </c>
      <c r="K892" s="21">
        <f>ROUNDDOWN(ROUND(H892*0.04,2),-2)</f>
        <v/>
      </c>
      <c r="L892" s="21">
        <f>I892+J892+K892</f>
        <v/>
      </c>
      <c r="M892" s="21">
        <f>B892-L892</f>
        <v/>
      </c>
      <c r="N892" s="21">
        <f>ROUNDDOWN(ROUND(B892*0.2042,2),0)</f>
        <v/>
      </c>
    </row>
    <row r="893">
      <c r="A893" t="inlineStr">
        <is>
          <t>照合 一般</t>
        </is>
      </c>
      <c r="B893" s="21" t="n">
        <v>3000000</v>
      </c>
      <c r="C893" s="22" t="n">
        <v>28</v>
      </c>
      <c r="D893" s="22" t="n">
        <v>1</v>
      </c>
      <c r="E893" s="22" t="n">
        <v>0</v>
      </c>
      <c r="F893" s="21">
        <f>(IF(C893&lt;=20,MAX(800000,400000*C893),8000000+700000*(C893-20))+IF(E893=1,1000000,0))</f>
        <v/>
      </c>
      <c r="G893" s="21">
        <f>IF(AND(D893=3,C893&lt;=5),MAX(0,B893-F893),IF(AND(D893=2,C893&lt;=5,MAX(0,B893-F893)&gt;3000000),1500000+MAX(0,B893-F893)-3000000,MAX(0,B893-F893)/2))</f>
        <v/>
      </c>
      <c r="H893" s="21">
        <f>ROUNDDOWN(G893,-3)</f>
        <v/>
      </c>
      <c r="I893" s="21">
        <f>IF(H893&lt;=0,0,ROUNDDOWN(ROUND((H893*LOOKUP(H893,{0,1950001,3300001,6950001,9000001,18000001,40000001},{0.05,0.1,0.2,0.23,0.33,0.4,0.45})-LOOKUP(H893,{0,1950001,3300001,6950001,9000001,18000001,40000001},{0,97500,427500,636000,1536000,2796000,4796000}))*1.021,3),0))</f>
        <v/>
      </c>
      <c r="J893" s="21">
        <f>ROUNDDOWN(ROUND(H893*0.06,2),-2)</f>
        <v/>
      </c>
      <c r="K893" s="21">
        <f>ROUNDDOWN(ROUND(H893*0.04,2),-2)</f>
        <v/>
      </c>
      <c r="L893" s="21">
        <f>I893+J893+K893</f>
        <v/>
      </c>
      <c r="M893" s="21">
        <f>B893-L893</f>
        <v/>
      </c>
      <c r="N893" s="21">
        <f>ROUNDDOWN(ROUND(B893*0.2042,2),0)</f>
        <v/>
      </c>
    </row>
    <row r="894">
      <c r="A894" t="inlineStr">
        <is>
          <t>照合 一般</t>
        </is>
      </c>
      <c r="B894" s="21" t="n">
        <v>3000000</v>
      </c>
      <c r="C894" s="22" t="n">
        <v>29</v>
      </c>
      <c r="D894" s="22" t="n">
        <v>1</v>
      </c>
      <c r="E894" s="22" t="n">
        <v>0</v>
      </c>
      <c r="F894" s="21">
        <f>(IF(C894&lt;=20,MAX(800000,400000*C894),8000000+700000*(C894-20))+IF(E894=1,1000000,0))</f>
        <v/>
      </c>
      <c r="G894" s="21">
        <f>IF(AND(D894=3,C894&lt;=5),MAX(0,B894-F894),IF(AND(D894=2,C894&lt;=5,MAX(0,B894-F894)&gt;3000000),1500000+MAX(0,B894-F894)-3000000,MAX(0,B894-F894)/2))</f>
        <v/>
      </c>
      <c r="H894" s="21">
        <f>ROUNDDOWN(G894,-3)</f>
        <v/>
      </c>
      <c r="I894" s="21">
        <f>IF(H894&lt;=0,0,ROUNDDOWN(ROUND((H894*LOOKUP(H894,{0,1950001,3300001,6950001,9000001,18000001,40000001},{0.05,0.1,0.2,0.23,0.33,0.4,0.45})-LOOKUP(H894,{0,1950001,3300001,6950001,9000001,18000001,40000001},{0,97500,427500,636000,1536000,2796000,4796000}))*1.021,3),0))</f>
        <v/>
      </c>
      <c r="J894" s="21">
        <f>ROUNDDOWN(ROUND(H894*0.06,2),-2)</f>
        <v/>
      </c>
      <c r="K894" s="21">
        <f>ROUNDDOWN(ROUND(H894*0.04,2),-2)</f>
        <v/>
      </c>
      <c r="L894" s="21">
        <f>I894+J894+K894</f>
        <v/>
      </c>
      <c r="M894" s="21">
        <f>B894-L894</f>
        <v/>
      </c>
      <c r="N894" s="21">
        <f>ROUNDDOWN(ROUND(B894*0.2042,2),0)</f>
        <v/>
      </c>
    </row>
    <row r="895">
      <c r="A895" t="inlineStr">
        <is>
          <t>照合 一般</t>
        </is>
      </c>
      <c r="B895" s="21" t="n">
        <v>3000000</v>
      </c>
      <c r="C895" s="22" t="n">
        <v>30</v>
      </c>
      <c r="D895" s="22" t="n">
        <v>1</v>
      </c>
      <c r="E895" s="22" t="n">
        <v>0</v>
      </c>
      <c r="F895" s="21">
        <f>(IF(C895&lt;=20,MAX(800000,400000*C895),8000000+700000*(C895-20))+IF(E895=1,1000000,0))</f>
        <v/>
      </c>
      <c r="G895" s="21">
        <f>IF(AND(D895=3,C895&lt;=5),MAX(0,B895-F895),IF(AND(D895=2,C895&lt;=5,MAX(0,B895-F895)&gt;3000000),1500000+MAX(0,B895-F895)-3000000,MAX(0,B895-F895)/2))</f>
        <v/>
      </c>
      <c r="H895" s="21">
        <f>ROUNDDOWN(G895,-3)</f>
        <v/>
      </c>
      <c r="I895" s="21">
        <f>IF(H895&lt;=0,0,ROUNDDOWN(ROUND((H895*LOOKUP(H895,{0,1950001,3300001,6950001,9000001,18000001,40000001},{0.05,0.1,0.2,0.23,0.33,0.4,0.45})-LOOKUP(H895,{0,1950001,3300001,6950001,9000001,18000001,40000001},{0,97500,427500,636000,1536000,2796000,4796000}))*1.021,3),0))</f>
        <v/>
      </c>
      <c r="J895" s="21">
        <f>ROUNDDOWN(ROUND(H895*0.06,2),-2)</f>
        <v/>
      </c>
      <c r="K895" s="21">
        <f>ROUNDDOWN(ROUND(H895*0.04,2),-2)</f>
        <v/>
      </c>
      <c r="L895" s="21">
        <f>I895+J895+K895</f>
        <v/>
      </c>
      <c r="M895" s="21">
        <f>B895-L895</f>
        <v/>
      </c>
      <c r="N895" s="21">
        <f>ROUNDDOWN(ROUND(B895*0.2042,2),0)</f>
        <v/>
      </c>
    </row>
    <row r="896">
      <c r="A896" t="inlineStr">
        <is>
          <t>照合 一般</t>
        </is>
      </c>
      <c r="B896" s="21" t="n">
        <v>3000000</v>
      </c>
      <c r="C896" s="22" t="n">
        <v>31</v>
      </c>
      <c r="D896" s="22" t="n">
        <v>1</v>
      </c>
      <c r="E896" s="22" t="n">
        <v>0</v>
      </c>
      <c r="F896" s="21">
        <f>(IF(C896&lt;=20,MAX(800000,400000*C896),8000000+700000*(C896-20))+IF(E896=1,1000000,0))</f>
        <v/>
      </c>
      <c r="G896" s="21">
        <f>IF(AND(D896=3,C896&lt;=5),MAX(0,B896-F896),IF(AND(D896=2,C896&lt;=5,MAX(0,B896-F896)&gt;3000000),1500000+MAX(0,B896-F896)-3000000,MAX(0,B896-F896)/2))</f>
        <v/>
      </c>
      <c r="H896" s="21">
        <f>ROUNDDOWN(G896,-3)</f>
        <v/>
      </c>
      <c r="I896" s="21">
        <f>IF(H896&lt;=0,0,ROUNDDOWN(ROUND((H896*LOOKUP(H896,{0,1950001,3300001,6950001,9000001,18000001,40000001},{0.05,0.1,0.2,0.23,0.33,0.4,0.45})-LOOKUP(H896,{0,1950001,3300001,6950001,9000001,18000001,40000001},{0,97500,427500,636000,1536000,2796000,4796000}))*1.021,3),0))</f>
        <v/>
      </c>
      <c r="J896" s="21">
        <f>ROUNDDOWN(ROUND(H896*0.06,2),-2)</f>
        <v/>
      </c>
      <c r="K896" s="21">
        <f>ROUNDDOWN(ROUND(H896*0.04,2),-2)</f>
        <v/>
      </c>
      <c r="L896" s="21">
        <f>I896+J896+K896</f>
        <v/>
      </c>
      <c r="M896" s="21">
        <f>B896-L896</f>
        <v/>
      </c>
      <c r="N896" s="21">
        <f>ROUNDDOWN(ROUND(B896*0.2042,2),0)</f>
        <v/>
      </c>
    </row>
    <row r="897">
      <c r="A897" t="inlineStr">
        <is>
          <t>照合 一般</t>
        </is>
      </c>
      <c r="B897" s="21" t="n">
        <v>3000000</v>
      </c>
      <c r="C897" s="22" t="n">
        <v>32</v>
      </c>
      <c r="D897" s="22" t="n">
        <v>1</v>
      </c>
      <c r="E897" s="22" t="n">
        <v>0</v>
      </c>
      <c r="F897" s="21">
        <f>(IF(C897&lt;=20,MAX(800000,400000*C897),8000000+700000*(C897-20))+IF(E897=1,1000000,0))</f>
        <v/>
      </c>
      <c r="G897" s="21">
        <f>IF(AND(D897=3,C897&lt;=5),MAX(0,B897-F897),IF(AND(D897=2,C897&lt;=5,MAX(0,B897-F897)&gt;3000000),1500000+MAX(0,B897-F897)-3000000,MAX(0,B897-F897)/2))</f>
        <v/>
      </c>
      <c r="H897" s="21">
        <f>ROUNDDOWN(G897,-3)</f>
        <v/>
      </c>
      <c r="I897" s="21">
        <f>IF(H897&lt;=0,0,ROUNDDOWN(ROUND((H897*LOOKUP(H897,{0,1950001,3300001,6950001,9000001,18000001,40000001},{0.05,0.1,0.2,0.23,0.33,0.4,0.45})-LOOKUP(H897,{0,1950001,3300001,6950001,9000001,18000001,40000001},{0,97500,427500,636000,1536000,2796000,4796000}))*1.021,3),0))</f>
        <v/>
      </c>
      <c r="J897" s="21">
        <f>ROUNDDOWN(ROUND(H897*0.06,2),-2)</f>
        <v/>
      </c>
      <c r="K897" s="21">
        <f>ROUNDDOWN(ROUND(H897*0.04,2),-2)</f>
        <v/>
      </c>
      <c r="L897" s="21">
        <f>I897+J897+K897</f>
        <v/>
      </c>
      <c r="M897" s="21">
        <f>B897-L897</f>
        <v/>
      </c>
      <c r="N897" s="21">
        <f>ROUNDDOWN(ROUND(B897*0.2042,2),0)</f>
        <v/>
      </c>
    </row>
    <row r="898">
      <c r="A898" t="inlineStr">
        <is>
          <t>照合 一般</t>
        </is>
      </c>
      <c r="B898" s="21" t="n">
        <v>3000000</v>
      </c>
      <c r="C898" s="22" t="n">
        <v>33</v>
      </c>
      <c r="D898" s="22" t="n">
        <v>1</v>
      </c>
      <c r="E898" s="22" t="n">
        <v>0</v>
      </c>
      <c r="F898" s="21">
        <f>(IF(C898&lt;=20,MAX(800000,400000*C898),8000000+700000*(C898-20))+IF(E898=1,1000000,0))</f>
        <v/>
      </c>
      <c r="G898" s="21">
        <f>IF(AND(D898=3,C898&lt;=5),MAX(0,B898-F898),IF(AND(D898=2,C898&lt;=5,MAX(0,B898-F898)&gt;3000000),1500000+MAX(0,B898-F898)-3000000,MAX(0,B898-F898)/2))</f>
        <v/>
      </c>
      <c r="H898" s="21">
        <f>ROUNDDOWN(G898,-3)</f>
        <v/>
      </c>
      <c r="I898" s="21">
        <f>IF(H898&lt;=0,0,ROUNDDOWN(ROUND((H898*LOOKUP(H898,{0,1950001,3300001,6950001,9000001,18000001,40000001},{0.05,0.1,0.2,0.23,0.33,0.4,0.45})-LOOKUP(H898,{0,1950001,3300001,6950001,9000001,18000001,40000001},{0,97500,427500,636000,1536000,2796000,4796000}))*1.021,3),0))</f>
        <v/>
      </c>
      <c r="J898" s="21">
        <f>ROUNDDOWN(ROUND(H898*0.06,2),-2)</f>
        <v/>
      </c>
      <c r="K898" s="21">
        <f>ROUNDDOWN(ROUND(H898*0.04,2),-2)</f>
        <v/>
      </c>
      <c r="L898" s="21">
        <f>I898+J898+K898</f>
        <v/>
      </c>
      <c r="M898" s="21">
        <f>B898-L898</f>
        <v/>
      </c>
      <c r="N898" s="21">
        <f>ROUNDDOWN(ROUND(B898*0.2042,2),0)</f>
        <v/>
      </c>
    </row>
    <row r="899">
      <c r="A899" t="inlineStr">
        <is>
          <t>照合 一般</t>
        </is>
      </c>
      <c r="B899" s="21" t="n">
        <v>3000000</v>
      </c>
      <c r="C899" s="22" t="n">
        <v>34</v>
      </c>
      <c r="D899" s="22" t="n">
        <v>1</v>
      </c>
      <c r="E899" s="22" t="n">
        <v>0</v>
      </c>
      <c r="F899" s="21">
        <f>(IF(C899&lt;=20,MAX(800000,400000*C899),8000000+700000*(C899-20))+IF(E899=1,1000000,0))</f>
        <v/>
      </c>
      <c r="G899" s="21">
        <f>IF(AND(D899=3,C899&lt;=5),MAX(0,B899-F899),IF(AND(D899=2,C899&lt;=5,MAX(0,B899-F899)&gt;3000000),1500000+MAX(0,B899-F899)-3000000,MAX(0,B899-F899)/2))</f>
        <v/>
      </c>
      <c r="H899" s="21">
        <f>ROUNDDOWN(G899,-3)</f>
        <v/>
      </c>
      <c r="I899" s="21">
        <f>IF(H899&lt;=0,0,ROUNDDOWN(ROUND((H899*LOOKUP(H899,{0,1950001,3300001,6950001,9000001,18000001,40000001},{0.05,0.1,0.2,0.23,0.33,0.4,0.45})-LOOKUP(H899,{0,1950001,3300001,6950001,9000001,18000001,40000001},{0,97500,427500,636000,1536000,2796000,4796000}))*1.021,3),0))</f>
        <v/>
      </c>
      <c r="J899" s="21">
        <f>ROUNDDOWN(ROUND(H899*0.06,2),-2)</f>
        <v/>
      </c>
      <c r="K899" s="21">
        <f>ROUNDDOWN(ROUND(H899*0.04,2),-2)</f>
        <v/>
      </c>
      <c r="L899" s="21">
        <f>I899+J899+K899</f>
        <v/>
      </c>
      <c r="M899" s="21">
        <f>B899-L899</f>
        <v/>
      </c>
      <c r="N899" s="21">
        <f>ROUNDDOWN(ROUND(B899*0.2042,2),0)</f>
        <v/>
      </c>
    </row>
    <row r="900">
      <c r="A900" t="inlineStr">
        <is>
          <t>照合 一般</t>
        </is>
      </c>
      <c r="B900" s="21" t="n">
        <v>3000000</v>
      </c>
      <c r="C900" s="22" t="n">
        <v>35</v>
      </c>
      <c r="D900" s="22" t="n">
        <v>1</v>
      </c>
      <c r="E900" s="22" t="n">
        <v>0</v>
      </c>
      <c r="F900" s="21">
        <f>(IF(C900&lt;=20,MAX(800000,400000*C900),8000000+700000*(C900-20))+IF(E900=1,1000000,0))</f>
        <v/>
      </c>
      <c r="G900" s="21">
        <f>IF(AND(D900=3,C900&lt;=5),MAX(0,B900-F900),IF(AND(D900=2,C900&lt;=5,MAX(0,B900-F900)&gt;3000000),1500000+MAX(0,B900-F900)-3000000,MAX(0,B900-F900)/2))</f>
        <v/>
      </c>
      <c r="H900" s="21">
        <f>ROUNDDOWN(G900,-3)</f>
        <v/>
      </c>
      <c r="I900" s="21">
        <f>IF(H900&lt;=0,0,ROUNDDOWN(ROUND((H900*LOOKUP(H900,{0,1950001,3300001,6950001,9000001,18000001,40000001},{0.05,0.1,0.2,0.23,0.33,0.4,0.45})-LOOKUP(H900,{0,1950001,3300001,6950001,9000001,18000001,40000001},{0,97500,427500,636000,1536000,2796000,4796000}))*1.021,3),0))</f>
        <v/>
      </c>
      <c r="J900" s="21">
        <f>ROUNDDOWN(ROUND(H900*0.06,2),-2)</f>
        <v/>
      </c>
      <c r="K900" s="21">
        <f>ROUNDDOWN(ROUND(H900*0.04,2),-2)</f>
        <v/>
      </c>
      <c r="L900" s="21">
        <f>I900+J900+K900</f>
        <v/>
      </c>
      <c r="M900" s="21">
        <f>B900-L900</f>
        <v/>
      </c>
      <c r="N900" s="21">
        <f>ROUNDDOWN(ROUND(B900*0.2042,2),0)</f>
        <v/>
      </c>
    </row>
    <row r="901">
      <c r="A901" t="inlineStr">
        <is>
          <t>照合 一般</t>
        </is>
      </c>
      <c r="B901" s="21" t="n">
        <v>3000000</v>
      </c>
      <c r="C901" s="22" t="n">
        <v>36</v>
      </c>
      <c r="D901" s="22" t="n">
        <v>1</v>
      </c>
      <c r="E901" s="22" t="n">
        <v>0</v>
      </c>
      <c r="F901" s="21">
        <f>(IF(C901&lt;=20,MAX(800000,400000*C901),8000000+700000*(C901-20))+IF(E901=1,1000000,0))</f>
        <v/>
      </c>
      <c r="G901" s="21">
        <f>IF(AND(D901=3,C901&lt;=5),MAX(0,B901-F901),IF(AND(D901=2,C901&lt;=5,MAX(0,B901-F901)&gt;3000000),1500000+MAX(0,B901-F901)-3000000,MAX(0,B901-F901)/2))</f>
        <v/>
      </c>
      <c r="H901" s="21">
        <f>ROUNDDOWN(G901,-3)</f>
        <v/>
      </c>
      <c r="I901" s="21">
        <f>IF(H901&lt;=0,0,ROUNDDOWN(ROUND((H901*LOOKUP(H901,{0,1950001,3300001,6950001,9000001,18000001,40000001},{0.05,0.1,0.2,0.23,0.33,0.4,0.45})-LOOKUP(H901,{0,1950001,3300001,6950001,9000001,18000001,40000001},{0,97500,427500,636000,1536000,2796000,4796000}))*1.021,3),0))</f>
        <v/>
      </c>
      <c r="J901" s="21">
        <f>ROUNDDOWN(ROUND(H901*0.06,2),-2)</f>
        <v/>
      </c>
      <c r="K901" s="21">
        <f>ROUNDDOWN(ROUND(H901*0.04,2),-2)</f>
        <v/>
      </c>
      <c r="L901" s="21">
        <f>I901+J901+K901</f>
        <v/>
      </c>
      <c r="M901" s="21">
        <f>B901-L901</f>
        <v/>
      </c>
      <c r="N901" s="21">
        <f>ROUNDDOWN(ROUND(B901*0.2042,2),0)</f>
        <v/>
      </c>
    </row>
    <row r="902">
      <c r="A902" t="inlineStr">
        <is>
          <t>照合 一般</t>
        </is>
      </c>
      <c r="B902" s="21" t="n">
        <v>3000000</v>
      </c>
      <c r="C902" s="22" t="n">
        <v>37</v>
      </c>
      <c r="D902" s="22" t="n">
        <v>1</v>
      </c>
      <c r="E902" s="22" t="n">
        <v>0</v>
      </c>
      <c r="F902" s="21">
        <f>(IF(C902&lt;=20,MAX(800000,400000*C902),8000000+700000*(C902-20))+IF(E902=1,1000000,0))</f>
        <v/>
      </c>
      <c r="G902" s="21">
        <f>IF(AND(D902=3,C902&lt;=5),MAX(0,B902-F902),IF(AND(D902=2,C902&lt;=5,MAX(0,B902-F902)&gt;3000000),1500000+MAX(0,B902-F902)-3000000,MAX(0,B902-F902)/2))</f>
        <v/>
      </c>
      <c r="H902" s="21">
        <f>ROUNDDOWN(G902,-3)</f>
        <v/>
      </c>
      <c r="I902" s="21">
        <f>IF(H902&lt;=0,0,ROUNDDOWN(ROUND((H902*LOOKUP(H902,{0,1950001,3300001,6950001,9000001,18000001,40000001},{0.05,0.1,0.2,0.23,0.33,0.4,0.45})-LOOKUP(H902,{0,1950001,3300001,6950001,9000001,18000001,40000001},{0,97500,427500,636000,1536000,2796000,4796000}))*1.021,3),0))</f>
        <v/>
      </c>
      <c r="J902" s="21">
        <f>ROUNDDOWN(ROUND(H902*0.06,2),-2)</f>
        <v/>
      </c>
      <c r="K902" s="21">
        <f>ROUNDDOWN(ROUND(H902*0.04,2),-2)</f>
        <v/>
      </c>
      <c r="L902" s="21">
        <f>I902+J902+K902</f>
        <v/>
      </c>
      <c r="M902" s="21">
        <f>B902-L902</f>
        <v/>
      </c>
      <c r="N902" s="21">
        <f>ROUNDDOWN(ROUND(B902*0.2042,2),0)</f>
        <v/>
      </c>
    </row>
    <row r="903">
      <c r="A903" t="inlineStr">
        <is>
          <t>照合 一般</t>
        </is>
      </c>
      <c r="B903" s="21" t="n">
        <v>3000000</v>
      </c>
      <c r="C903" s="22" t="n">
        <v>38</v>
      </c>
      <c r="D903" s="22" t="n">
        <v>1</v>
      </c>
      <c r="E903" s="22" t="n">
        <v>0</v>
      </c>
      <c r="F903" s="21">
        <f>(IF(C903&lt;=20,MAX(800000,400000*C903),8000000+700000*(C903-20))+IF(E903=1,1000000,0))</f>
        <v/>
      </c>
      <c r="G903" s="21">
        <f>IF(AND(D903=3,C903&lt;=5),MAX(0,B903-F903),IF(AND(D903=2,C903&lt;=5,MAX(0,B903-F903)&gt;3000000),1500000+MAX(0,B903-F903)-3000000,MAX(0,B903-F903)/2))</f>
        <v/>
      </c>
      <c r="H903" s="21">
        <f>ROUNDDOWN(G903,-3)</f>
        <v/>
      </c>
      <c r="I903" s="21">
        <f>IF(H903&lt;=0,0,ROUNDDOWN(ROUND((H903*LOOKUP(H903,{0,1950001,3300001,6950001,9000001,18000001,40000001},{0.05,0.1,0.2,0.23,0.33,0.4,0.45})-LOOKUP(H903,{0,1950001,3300001,6950001,9000001,18000001,40000001},{0,97500,427500,636000,1536000,2796000,4796000}))*1.021,3),0))</f>
        <v/>
      </c>
      <c r="J903" s="21">
        <f>ROUNDDOWN(ROUND(H903*0.06,2),-2)</f>
        <v/>
      </c>
      <c r="K903" s="21">
        <f>ROUNDDOWN(ROUND(H903*0.04,2),-2)</f>
        <v/>
      </c>
      <c r="L903" s="21">
        <f>I903+J903+K903</f>
        <v/>
      </c>
      <c r="M903" s="21">
        <f>B903-L903</f>
        <v/>
      </c>
      <c r="N903" s="21">
        <f>ROUNDDOWN(ROUND(B903*0.2042,2),0)</f>
        <v/>
      </c>
    </row>
    <row r="904">
      <c r="A904" t="inlineStr">
        <is>
          <t>照合 一般</t>
        </is>
      </c>
      <c r="B904" s="21" t="n">
        <v>3000000</v>
      </c>
      <c r="C904" s="22" t="n">
        <v>39</v>
      </c>
      <c r="D904" s="22" t="n">
        <v>1</v>
      </c>
      <c r="E904" s="22" t="n">
        <v>0</v>
      </c>
      <c r="F904" s="21">
        <f>(IF(C904&lt;=20,MAX(800000,400000*C904),8000000+700000*(C904-20))+IF(E904=1,1000000,0))</f>
        <v/>
      </c>
      <c r="G904" s="21">
        <f>IF(AND(D904=3,C904&lt;=5),MAX(0,B904-F904),IF(AND(D904=2,C904&lt;=5,MAX(0,B904-F904)&gt;3000000),1500000+MAX(0,B904-F904)-3000000,MAX(0,B904-F904)/2))</f>
        <v/>
      </c>
      <c r="H904" s="21">
        <f>ROUNDDOWN(G904,-3)</f>
        <v/>
      </c>
      <c r="I904" s="21">
        <f>IF(H904&lt;=0,0,ROUNDDOWN(ROUND((H904*LOOKUP(H904,{0,1950001,3300001,6950001,9000001,18000001,40000001},{0.05,0.1,0.2,0.23,0.33,0.4,0.45})-LOOKUP(H904,{0,1950001,3300001,6950001,9000001,18000001,40000001},{0,97500,427500,636000,1536000,2796000,4796000}))*1.021,3),0))</f>
        <v/>
      </c>
      <c r="J904" s="21">
        <f>ROUNDDOWN(ROUND(H904*0.06,2),-2)</f>
        <v/>
      </c>
      <c r="K904" s="21">
        <f>ROUNDDOWN(ROUND(H904*0.04,2),-2)</f>
        <v/>
      </c>
      <c r="L904" s="21">
        <f>I904+J904+K904</f>
        <v/>
      </c>
      <c r="M904" s="21">
        <f>B904-L904</f>
        <v/>
      </c>
      <c r="N904" s="21">
        <f>ROUNDDOWN(ROUND(B904*0.2042,2),0)</f>
        <v/>
      </c>
    </row>
    <row r="905">
      <c r="A905" t="inlineStr">
        <is>
          <t>照合 一般</t>
        </is>
      </c>
      <c r="B905" s="21" t="n">
        <v>3000000</v>
      </c>
      <c r="C905" s="22" t="n">
        <v>40</v>
      </c>
      <c r="D905" s="22" t="n">
        <v>1</v>
      </c>
      <c r="E905" s="22" t="n">
        <v>0</v>
      </c>
      <c r="F905" s="21">
        <f>(IF(C905&lt;=20,MAX(800000,400000*C905),8000000+700000*(C905-20))+IF(E905=1,1000000,0))</f>
        <v/>
      </c>
      <c r="G905" s="21">
        <f>IF(AND(D905=3,C905&lt;=5),MAX(0,B905-F905),IF(AND(D905=2,C905&lt;=5,MAX(0,B905-F905)&gt;3000000),1500000+MAX(0,B905-F905)-3000000,MAX(0,B905-F905)/2))</f>
        <v/>
      </c>
      <c r="H905" s="21">
        <f>ROUNDDOWN(G905,-3)</f>
        <v/>
      </c>
      <c r="I905" s="21">
        <f>IF(H905&lt;=0,0,ROUNDDOWN(ROUND((H905*LOOKUP(H905,{0,1950001,3300001,6950001,9000001,18000001,40000001},{0.05,0.1,0.2,0.23,0.33,0.4,0.45})-LOOKUP(H905,{0,1950001,3300001,6950001,9000001,18000001,40000001},{0,97500,427500,636000,1536000,2796000,4796000}))*1.021,3),0))</f>
        <v/>
      </c>
      <c r="J905" s="21">
        <f>ROUNDDOWN(ROUND(H905*0.06,2),-2)</f>
        <v/>
      </c>
      <c r="K905" s="21">
        <f>ROUNDDOWN(ROUND(H905*0.04,2),-2)</f>
        <v/>
      </c>
      <c r="L905" s="21">
        <f>I905+J905+K905</f>
        <v/>
      </c>
      <c r="M905" s="21">
        <f>B905-L905</f>
        <v/>
      </c>
      <c r="N905" s="21">
        <f>ROUNDDOWN(ROUND(B905*0.2042,2),0)</f>
        <v/>
      </c>
    </row>
    <row r="906">
      <c r="A906" t="inlineStr">
        <is>
          <t>照合 一般</t>
        </is>
      </c>
      <c r="B906" s="21" t="n">
        <v>3000000</v>
      </c>
      <c r="C906" s="22" t="n">
        <v>41</v>
      </c>
      <c r="D906" s="22" t="n">
        <v>1</v>
      </c>
      <c r="E906" s="22" t="n">
        <v>0</v>
      </c>
      <c r="F906" s="21">
        <f>(IF(C906&lt;=20,MAX(800000,400000*C906),8000000+700000*(C906-20))+IF(E906=1,1000000,0))</f>
        <v/>
      </c>
      <c r="G906" s="21">
        <f>IF(AND(D906=3,C906&lt;=5),MAX(0,B906-F906),IF(AND(D906=2,C906&lt;=5,MAX(0,B906-F906)&gt;3000000),1500000+MAX(0,B906-F906)-3000000,MAX(0,B906-F906)/2))</f>
        <v/>
      </c>
      <c r="H906" s="21">
        <f>ROUNDDOWN(G906,-3)</f>
        <v/>
      </c>
      <c r="I906" s="21">
        <f>IF(H906&lt;=0,0,ROUNDDOWN(ROUND((H906*LOOKUP(H906,{0,1950001,3300001,6950001,9000001,18000001,40000001},{0.05,0.1,0.2,0.23,0.33,0.4,0.45})-LOOKUP(H906,{0,1950001,3300001,6950001,9000001,18000001,40000001},{0,97500,427500,636000,1536000,2796000,4796000}))*1.021,3),0))</f>
        <v/>
      </c>
      <c r="J906" s="21">
        <f>ROUNDDOWN(ROUND(H906*0.06,2),-2)</f>
        <v/>
      </c>
      <c r="K906" s="21">
        <f>ROUNDDOWN(ROUND(H906*0.04,2),-2)</f>
        <v/>
      </c>
      <c r="L906" s="21">
        <f>I906+J906+K906</f>
        <v/>
      </c>
      <c r="M906" s="21">
        <f>B906-L906</f>
        <v/>
      </c>
      <c r="N906" s="21">
        <f>ROUNDDOWN(ROUND(B906*0.2042,2),0)</f>
        <v/>
      </c>
    </row>
    <row r="907">
      <c r="A907" t="inlineStr">
        <is>
          <t>照合 一般</t>
        </is>
      </c>
      <c r="B907" s="21" t="n">
        <v>3000000</v>
      </c>
      <c r="C907" s="22" t="n">
        <v>42</v>
      </c>
      <c r="D907" s="22" t="n">
        <v>1</v>
      </c>
      <c r="E907" s="22" t="n">
        <v>0</v>
      </c>
      <c r="F907" s="21">
        <f>(IF(C907&lt;=20,MAX(800000,400000*C907),8000000+700000*(C907-20))+IF(E907=1,1000000,0))</f>
        <v/>
      </c>
      <c r="G907" s="21">
        <f>IF(AND(D907=3,C907&lt;=5),MAX(0,B907-F907),IF(AND(D907=2,C907&lt;=5,MAX(0,B907-F907)&gt;3000000),1500000+MAX(0,B907-F907)-3000000,MAX(0,B907-F907)/2))</f>
        <v/>
      </c>
      <c r="H907" s="21">
        <f>ROUNDDOWN(G907,-3)</f>
        <v/>
      </c>
      <c r="I907" s="21">
        <f>IF(H907&lt;=0,0,ROUNDDOWN(ROUND((H907*LOOKUP(H907,{0,1950001,3300001,6950001,9000001,18000001,40000001},{0.05,0.1,0.2,0.23,0.33,0.4,0.45})-LOOKUP(H907,{0,1950001,3300001,6950001,9000001,18000001,40000001},{0,97500,427500,636000,1536000,2796000,4796000}))*1.021,3),0))</f>
        <v/>
      </c>
      <c r="J907" s="21">
        <f>ROUNDDOWN(ROUND(H907*0.06,2),-2)</f>
        <v/>
      </c>
      <c r="K907" s="21">
        <f>ROUNDDOWN(ROUND(H907*0.04,2),-2)</f>
        <v/>
      </c>
      <c r="L907" s="21">
        <f>I907+J907+K907</f>
        <v/>
      </c>
      <c r="M907" s="21">
        <f>B907-L907</f>
        <v/>
      </c>
      <c r="N907" s="21">
        <f>ROUNDDOWN(ROUND(B907*0.2042,2),0)</f>
        <v/>
      </c>
    </row>
    <row r="908">
      <c r="A908" t="inlineStr">
        <is>
          <t>照合 一般</t>
        </is>
      </c>
      <c r="B908" s="21" t="n">
        <v>3000000</v>
      </c>
      <c r="C908" s="22" t="n">
        <v>43</v>
      </c>
      <c r="D908" s="22" t="n">
        <v>1</v>
      </c>
      <c r="E908" s="22" t="n">
        <v>0</v>
      </c>
      <c r="F908" s="21">
        <f>(IF(C908&lt;=20,MAX(800000,400000*C908),8000000+700000*(C908-20))+IF(E908=1,1000000,0))</f>
        <v/>
      </c>
      <c r="G908" s="21">
        <f>IF(AND(D908=3,C908&lt;=5),MAX(0,B908-F908),IF(AND(D908=2,C908&lt;=5,MAX(0,B908-F908)&gt;3000000),1500000+MAX(0,B908-F908)-3000000,MAX(0,B908-F908)/2))</f>
        <v/>
      </c>
      <c r="H908" s="21">
        <f>ROUNDDOWN(G908,-3)</f>
        <v/>
      </c>
      <c r="I908" s="21">
        <f>IF(H908&lt;=0,0,ROUNDDOWN(ROUND((H908*LOOKUP(H908,{0,1950001,3300001,6950001,9000001,18000001,40000001},{0.05,0.1,0.2,0.23,0.33,0.4,0.45})-LOOKUP(H908,{0,1950001,3300001,6950001,9000001,18000001,40000001},{0,97500,427500,636000,1536000,2796000,4796000}))*1.021,3),0))</f>
        <v/>
      </c>
      <c r="J908" s="21">
        <f>ROUNDDOWN(ROUND(H908*0.06,2),-2)</f>
        <v/>
      </c>
      <c r="K908" s="21">
        <f>ROUNDDOWN(ROUND(H908*0.04,2),-2)</f>
        <v/>
      </c>
      <c r="L908" s="21">
        <f>I908+J908+K908</f>
        <v/>
      </c>
      <c r="M908" s="21">
        <f>B908-L908</f>
        <v/>
      </c>
      <c r="N908" s="21">
        <f>ROUNDDOWN(ROUND(B908*0.2042,2),0)</f>
        <v/>
      </c>
    </row>
    <row r="909">
      <c r="A909" t="inlineStr">
        <is>
          <t>照合 一般</t>
        </is>
      </c>
      <c r="B909" s="21" t="n">
        <v>3000000</v>
      </c>
      <c r="C909" s="22" t="n">
        <v>44</v>
      </c>
      <c r="D909" s="22" t="n">
        <v>1</v>
      </c>
      <c r="E909" s="22" t="n">
        <v>0</v>
      </c>
      <c r="F909" s="21">
        <f>(IF(C909&lt;=20,MAX(800000,400000*C909),8000000+700000*(C909-20))+IF(E909=1,1000000,0))</f>
        <v/>
      </c>
      <c r="G909" s="21">
        <f>IF(AND(D909=3,C909&lt;=5),MAX(0,B909-F909),IF(AND(D909=2,C909&lt;=5,MAX(0,B909-F909)&gt;3000000),1500000+MAX(0,B909-F909)-3000000,MAX(0,B909-F909)/2))</f>
        <v/>
      </c>
      <c r="H909" s="21">
        <f>ROUNDDOWN(G909,-3)</f>
        <v/>
      </c>
      <c r="I909" s="21">
        <f>IF(H909&lt;=0,0,ROUNDDOWN(ROUND((H909*LOOKUP(H909,{0,1950001,3300001,6950001,9000001,18000001,40000001},{0.05,0.1,0.2,0.23,0.33,0.4,0.45})-LOOKUP(H909,{0,1950001,3300001,6950001,9000001,18000001,40000001},{0,97500,427500,636000,1536000,2796000,4796000}))*1.021,3),0))</f>
        <v/>
      </c>
      <c r="J909" s="21">
        <f>ROUNDDOWN(ROUND(H909*0.06,2),-2)</f>
        <v/>
      </c>
      <c r="K909" s="21">
        <f>ROUNDDOWN(ROUND(H909*0.04,2),-2)</f>
        <v/>
      </c>
      <c r="L909" s="21">
        <f>I909+J909+K909</f>
        <v/>
      </c>
      <c r="M909" s="21">
        <f>B909-L909</f>
        <v/>
      </c>
      <c r="N909" s="21">
        <f>ROUNDDOWN(ROUND(B909*0.2042,2),0)</f>
        <v/>
      </c>
    </row>
    <row r="910">
      <c r="A910" t="inlineStr">
        <is>
          <t>照合 一般</t>
        </is>
      </c>
      <c r="B910" s="21" t="n">
        <v>3000000</v>
      </c>
      <c r="C910" s="22" t="n">
        <v>45</v>
      </c>
      <c r="D910" s="22" t="n">
        <v>1</v>
      </c>
      <c r="E910" s="22" t="n">
        <v>0</v>
      </c>
      <c r="F910" s="21">
        <f>(IF(C910&lt;=20,MAX(800000,400000*C910),8000000+700000*(C910-20))+IF(E910=1,1000000,0))</f>
        <v/>
      </c>
      <c r="G910" s="21">
        <f>IF(AND(D910=3,C910&lt;=5),MAX(0,B910-F910),IF(AND(D910=2,C910&lt;=5,MAX(0,B910-F910)&gt;3000000),1500000+MAX(0,B910-F910)-3000000,MAX(0,B910-F910)/2))</f>
        <v/>
      </c>
      <c r="H910" s="21">
        <f>ROUNDDOWN(G910,-3)</f>
        <v/>
      </c>
      <c r="I910" s="21">
        <f>IF(H910&lt;=0,0,ROUNDDOWN(ROUND((H910*LOOKUP(H910,{0,1950001,3300001,6950001,9000001,18000001,40000001},{0.05,0.1,0.2,0.23,0.33,0.4,0.45})-LOOKUP(H910,{0,1950001,3300001,6950001,9000001,18000001,40000001},{0,97500,427500,636000,1536000,2796000,4796000}))*1.021,3),0))</f>
        <v/>
      </c>
      <c r="J910" s="21">
        <f>ROUNDDOWN(ROUND(H910*0.06,2),-2)</f>
        <v/>
      </c>
      <c r="K910" s="21">
        <f>ROUNDDOWN(ROUND(H910*0.04,2),-2)</f>
        <v/>
      </c>
      <c r="L910" s="21">
        <f>I910+J910+K910</f>
        <v/>
      </c>
      <c r="M910" s="21">
        <f>B910-L910</f>
        <v/>
      </c>
      <c r="N910" s="21">
        <f>ROUNDDOWN(ROUND(B910*0.2042,2),0)</f>
        <v/>
      </c>
    </row>
    <row r="911">
      <c r="A911" t="inlineStr">
        <is>
          <t>照合 短期</t>
        </is>
      </c>
      <c r="B911" s="21" t="n">
        <v>3000000</v>
      </c>
      <c r="C911" s="22" t="n">
        <v>1</v>
      </c>
      <c r="D911" s="22" t="n">
        <v>2</v>
      </c>
      <c r="E911" s="22" t="n">
        <v>0</v>
      </c>
      <c r="F911" s="21">
        <f>(IF(C911&lt;=20,MAX(800000,400000*C911),8000000+700000*(C911-20))+IF(E911=1,1000000,0))</f>
        <v/>
      </c>
      <c r="G911" s="21">
        <f>IF(AND(D911=3,C911&lt;=5),MAX(0,B911-F911),IF(AND(D911=2,C911&lt;=5,MAX(0,B911-F911)&gt;3000000),1500000+MAX(0,B911-F911)-3000000,MAX(0,B911-F911)/2))</f>
        <v/>
      </c>
      <c r="H911" s="21">
        <f>ROUNDDOWN(G911,-3)</f>
        <v/>
      </c>
      <c r="I911" s="21">
        <f>IF(H911&lt;=0,0,ROUNDDOWN(ROUND((H911*LOOKUP(H911,{0,1950001,3300001,6950001,9000001,18000001,40000001},{0.05,0.1,0.2,0.23,0.33,0.4,0.45})-LOOKUP(H911,{0,1950001,3300001,6950001,9000001,18000001,40000001},{0,97500,427500,636000,1536000,2796000,4796000}))*1.021,3),0))</f>
        <v/>
      </c>
      <c r="J911" s="21">
        <f>ROUNDDOWN(ROUND(H911*0.06,2),-2)</f>
        <v/>
      </c>
      <c r="K911" s="21">
        <f>ROUNDDOWN(ROUND(H911*0.04,2),-2)</f>
        <v/>
      </c>
      <c r="L911" s="21">
        <f>I911+J911+K911</f>
        <v/>
      </c>
      <c r="M911" s="21">
        <f>B911-L911</f>
        <v/>
      </c>
      <c r="N911" s="21">
        <f>ROUNDDOWN(ROUND(B911*0.2042,2),0)</f>
        <v/>
      </c>
    </row>
    <row r="912">
      <c r="A912" t="inlineStr">
        <is>
          <t>照合 役員</t>
        </is>
      </c>
      <c r="B912" s="21" t="n">
        <v>3000000</v>
      </c>
      <c r="C912" s="22" t="n">
        <v>1</v>
      </c>
      <c r="D912" s="22" t="n">
        <v>3</v>
      </c>
      <c r="E912" s="22" t="n">
        <v>0</v>
      </c>
      <c r="F912" s="21">
        <f>(IF(C912&lt;=20,MAX(800000,400000*C912),8000000+700000*(C912-20))+IF(E912=1,1000000,0))</f>
        <v/>
      </c>
      <c r="G912" s="21">
        <f>IF(AND(D912=3,C912&lt;=5),MAX(0,B912-F912),IF(AND(D912=2,C912&lt;=5,MAX(0,B912-F912)&gt;3000000),1500000+MAX(0,B912-F912)-3000000,MAX(0,B912-F912)/2))</f>
        <v/>
      </c>
      <c r="H912" s="21">
        <f>ROUNDDOWN(G912,-3)</f>
        <v/>
      </c>
      <c r="I912" s="21">
        <f>IF(H912&lt;=0,0,ROUNDDOWN(ROUND((H912*LOOKUP(H912,{0,1950001,3300001,6950001,9000001,18000001,40000001},{0.05,0.1,0.2,0.23,0.33,0.4,0.45})-LOOKUP(H912,{0,1950001,3300001,6950001,9000001,18000001,40000001},{0,97500,427500,636000,1536000,2796000,4796000}))*1.021,3),0))</f>
        <v/>
      </c>
      <c r="J912" s="21">
        <f>ROUNDDOWN(ROUND(H912*0.06,2),-2)</f>
        <v/>
      </c>
      <c r="K912" s="21">
        <f>ROUNDDOWN(ROUND(H912*0.04,2),-2)</f>
        <v/>
      </c>
      <c r="L912" s="21">
        <f>I912+J912+K912</f>
        <v/>
      </c>
      <c r="M912" s="21">
        <f>B912-L912</f>
        <v/>
      </c>
      <c r="N912" s="21">
        <f>ROUNDDOWN(ROUND(B912*0.2042,2),0)</f>
        <v/>
      </c>
    </row>
    <row r="913">
      <c r="A913" t="inlineStr">
        <is>
          <t>照合 短期 障害</t>
        </is>
      </c>
      <c r="B913" s="21" t="n">
        <v>3000000</v>
      </c>
      <c r="C913" s="22" t="n">
        <v>1</v>
      </c>
      <c r="D913" s="22" t="n">
        <v>2</v>
      </c>
      <c r="E913" s="22" t="n">
        <v>1</v>
      </c>
      <c r="F913" s="21">
        <f>(IF(C913&lt;=20,MAX(800000,400000*C913),8000000+700000*(C913-20))+IF(E913=1,1000000,0))</f>
        <v/>
      </c>
      <c r="G913" s="21">
        <f>IF(AND(D913=3,C913&lt;=5),MAX(0,B913-F913),IF(AND(D913=2,C913&lt;=5,MAX(0,B913-F913)&gt;3000000),1500000+MAX(0,B913-F913)-3000000,MAX(0,B913-F913)/2))</f>
        <v/>
      </c>
      <c r="H913" s="21">
        <f>ROUNDDOWN(G913,-3)</f>
        <v/>
      </c>
      <c r="I913" s="21">
        <f>IF(H913&lt;=0,0,ROUNDDOWN(ROUND((H913*LOOKUP(H913,{0,1950001,3300001,6950001,9000001,18000001,40000001},{0.05,0.1,0.2,0.23,0.33,0.4,0.45})-LOOKUP(H913,{0,1950001,3300001,6950001,9000001,18000001,40000001},{0,97500,427500,636000,1536000,2796000,4796000}))*1.021,3),0))</f>
        <v/>
      </c>
      <c r="J913" s="21">
        <f>ROUNDDOWN(ROUND(H913*0.06,2),-2)</f>
        <v/>
      </c>
      <c r="K913" s="21">
        <f>ROUNDDOWN(ROUND(H913*0.04,2),-2)</f>
        <v/>
      </c>
      <c r="L913" s="21">
        <f>I913+J913+K913</f>
        <v/>
      </c>
      <c r="M913" s="21">
        <f>B913-L913</f>
        <v/>
      </c>
      <c r="N913" s="21">
        <f>ROUNDDOWN(ROUND(B913*0.2042,2),0)</f>
        <v/>
      </c>
    </row>
    <row r="914">
      <c r="A914" t="inlineStr">
        <is>
          <t>照合 短期</t>
        </is>
      </c>
      <c r="B914" s="21" t="n">
        <v>3000000</v>
      </c>
      <c r="C914" s="22" t="n">
        <v>2</v>
      </c>
      <c r="D914" s="22" t="n">
        <v>2</v>
      </c>
      <c r="E914" s="22" t="n">
        <v>0</v>
      </c>
      <c r="F914" s="21">
        <f>(IF(C914&lt;=20,MAX(800000,400000*C914),8000000+700000*(C914-20))+IF(E914=1,1000000,0))</f>
        <v/>
      </c>
      <c r="G914" s="21">
        <f>IF(AND(D914=3,C914&lt;=5),MAX(0,B914-F914),IF(AND(D914=2,C914&lt;=5,MAX(0,B914-F914)&gt;3000000),1500000+MAX(0,B914-F914)-3000000,MAX(0,B914-F914)/2))</f>
        <v/>
      </c>
      <c r="H914" s="21">
        <f>ROUNDDOWN(G914,-3)</f>
        <v/>
      </c>
      <c r="I914" s="21">
        <f>IF(H914&lt;=0,0,ROUNDDOWN(ROUND((H914*LOOKUP(H914,{0,1950001,3300001,6950001,9000001,18000001,40000001},{0.05,0.1,0.2,0.23,0.33,0.4,0.45})-LOOKUP(H914,{0,1950001,3300001,6950001,9000001,18000001,40000001},{0,97500,427500,636000,1536000,2796000,4796000}))*1.021,3),0))</f>
        <v/>
      </c>
      <c r="J914" s="21">
        <f>ROUNDDOWN(ROUND(H914*0.06,2),-2)</f>
        <v/>
      </c>
      <c r="K914" s="21">
        <f>ROUNDDOWN(ROUND(H914*0.04,2),-2)</f>
        <v/>
      </c>
      <c r="L914" s="21">
        <f>I914+J914+K914</f>
        <v/>
      </c>
      <c r="M914" s="21">
        <f>B914-L914</f>
        <v/>
      </c>
      <c r="N914" s="21">
        <f>ROUNDDOWN(ROUND(B914*0.2042,2),0)</f>
        <v/>
      </c>
    </row>
    <row r="915">
      <c r="A915" t="inlineStr">
        <is>
          <t>照合 役員</t>
        </is>
      </c>
      <c r="B915" s="21" t="n">
        <v>3000000</v>
      </c>
      <c r="C915" s="22" t="n">
        <v>2</v>
      </c>
      <c r="D915" s="22" t="n">
        <v>3</v>
      </c>
      <c r="E915" s="22" t="n">
        <v>0</v>
      </c>
      <c r="F915" s="21">
        <f>(IF(C915&lt;=20,MAX(800000,400000*C915),8000000+700000*(C915-20))+IF(E915=1,1000000,0))</f>
        <v/>
      </c>
      <c r="G915" s="21">
        <f>IF(AND(D915=3,C915&lt;=5),MAX(0,B915-F915),IF(AND(D915=2,C915&lt;=5,MAX(0,B915-F915)&gt;3000000),1500000+MAX(0,B915-F915)-3000000,MAX(0,B915-F915)/2))</f>
        <v/>
      </c>
      <c r="H915" s="21">
        <f>ROUNDDOWN(G915,-3)</f>
        <v/>
      </c>
      <c r="I915" s="21">
        <f>IF(H915&lt;=0,0,ROUNDDOWN(ROUND((H915*LOOKUP(H915,{0,1950001,3300001,6950001,9000001,18000001,40000001},{0.05,0.1,0.2,0.23,0.33,0.4,0.45})-LOOKUP(H915,{0,1950001,3300001,6950001,9000001,18000001,40000001},{0,97500,427500,636000,1536000,2796000,4796000}))*1.021,3),0))</f>
        <v/>
      </c>
      <c r="J915" s="21">
        <f>ROUNDDOWN(ROUND(H915*0.06,2),-2)</f>
        <v/>
      </c>
      <c r="K915" s="21">
        <f>ROUNDDOWN(ROUND(H915*0.04,2),-2)</f>
        <v/>
      </c>
      <c r="L915" s="21">
        <f>I915+J915+K915</f>
        <v/>
      </c>
      <c r="M915" s="21">
        <f>B915-L915</f>
        <v/>
      </c>
      <c r="N915" s="21">
        <f>ROUNDDOWN(ROUND(B915*0.2042,2),0)</f>
        <v/>
      </c>
    </row>
    <row r="916">
      <c r="A916" t="inlineStr">
        <is>
          <t>照合 短期 障害</t>
        </is>
      </c>
      <c r="B916" s="21" t="n">
        <v>3000000</v>
      </c>
      <c r="C916" s="22" t="n">
        <v>2</v>
      </c>
      <c r="D916" s="22" t="n">
        <v>2</v>
      </c>
      <c r="E916" s="22" t="n">
        <v>1</v>
      </c>
      <c r="F916" s="21">
        <f>(IF(C916&lt;=20,MAX(800000,400000*C916),8000000+700000*(C916-20))+IF(E916=1,1000000,0))</f>
        <v/>
      </c>
      <c r="G916" s="21">
        <f>IF(AND(D916=3,C916&lt;=5),MAX(0,B916-F916),IF(AND(D916=2,C916&lt;=5,MAX(0,B916-F916)&gt;3000000),1500000+MAX(0,B916-F916)-3000000,MAX(0,B916-F916)/2))</f>
        <v/>
      </c>
      <c r="H916" s="21">
        <f>ROUNDDOWN(G916,-3)</f>
        <v/>
      </c>
      <c r="I916" s="21">
        <f>IF(H916&lt;=0,0,ROUNDDOWN(ROUND((H916*LOOKUP(H916,{0,1950001,3300001,6950001,9000001,18000001,40000001},{0.05,0.1,0.2,0.23,0.33,0.4,0.45})-LOOKUP(H916,{0,1950001,3300001,6950001,9000001,18000001,40000001},{0,97500,427500,636000,1536000,2796000,4796000}))*1.021,3),0))</f>
        <v/>
      </c>
      <c r="J916" s="21">
        <f>ROUNDDOWN(ROUND(H916*0.06,2),-2)</f>
        <v/>
      </c>
      <c r="K916" s="21">
        <f>ROUNDDOWN(ROUND(H916*0.04,2),-2)</f>
        <v/>
      </c>
      <c r="L916" s="21">
        <f>I916+J916+K916</f>
        <v/>
      </c>
      <c r="M916" s="21">
        <f>B916-L916</f>
        <v/>
      </c>
      <c r="N916" s="21">
        <f>ROUNDDOWN(ROUND(B916*0.2042,2),0)</f>
        <v/>
      </c>
    </row>
    <row r="917">
      <c r="A917" t="inlineStr">
        <is>
          <t>照合 短期</t>
        </is>
      </c>
      <c r="B917" s="21" t="n">
        <v>3000000</v>
      </c>
      <c r="C917" s="22" t="n">
        <v>3</v>
      </c>
      <c r="D917" s="22" t="n">
        <v>2</v>
      </c>
      <c r="E917" s="22" t="n">
        <v>0</v>
      </c>
      <c r="F917" s="21">
        <f>(IF(C917&lt;=20,MAX(800000,400000*C917),8000000+700000*(C917-20))+IF(E917=1,1000000,0))</f>
        <v/>
      </c>
      <c r="G917" s="21">
        <f>IF(AND(D917=3,C917&lt;=5),MAX(0,B917-F917),IF(AND(D917=2,C917&lt;=5,MAX(0,B917-F917)&gt;3000000),1500000+MAX(0,B917-F917)-3000000,MAX(0,B917-F917)/2))</f>
        <v/>
      </c>
      <c r="H917" s="21">
        <f>ROUNDDOWN(G917,-3)</f>
        <v/>
      </c>
      <c r="I917" s="21">
        <f>IF(H917&lt;=0,0,ROUNDDOWN(ROUND((H917*LOOKUP(H917,{0,1950001,3300001,6950001,9000001,18000001,40000001},{0.05,0.1,0.2,0.23,0.33,0.4,0.45})-LOOKUP(H917,{0,1950001,3300001,6950001,9000001,18000001,40000001},{0,97500,427500,636000,1536000,2796000,4796000}))*1.021,3),0))</f>
        <v/>
      </c>
      <c r="J917" s="21">
        <f>ROUNDDOWN(ROUND(H917*0.06,2),-2)</f>
        <v/>
      </c>
      <c r="K917" s="21">
        <f>ROUNDDOWN(ROUND(H917*0.04,2),-2)</f>
        <v/>
      </c>
      <c r="L917" s="21">
        <f>I917+J917+K917</f>
        <v/>
      </c>
      <c r="M917" s="21">
        <f>B917-L917</f>
        <v/>
      </c>
      <c r="N917" s="21">
        <f>ROUNDDOWN(ROUND(B917*0.2042,2),0)</f>
        <v/>
      </c>
    </row>
    <row r="918">
      <c r="A918" t="inlineStr">
        <is>
          <t>照合 役員</t>
        </is>
      </c>
      <c r="B918" s="21" t="n">
        <v>3000000</v>
      </c>
      <c r="C918" s="22" t="n">
        <v>3</v>
      </c>
      <c r="D918" s="22" t="n">
        <v>3</v>
      </c>
      <c r="E918" s="22" t="n">
        <v>0</v>
      </c>
      <c r="F918" s="21">
        <f>(IF(C918&lt;=20,MAX(800000,400000*C918),8000000+700000*(C918-20))+IF(E918=1,1000000,0))</f>
        <v/>
      </c>
      <c r="G918" s="21">
        <f>IF(AND(D918=3,C918&lt;=5),MAX(0,B918-F918),IF(AND(D918=2,C918&lt;=5,MAX(0,B918-F918)&gt;3000000),1500000+MAX(0,B918-F918)-3000000,MAX(0,B918-F918)/2))</f>
        <v/>
      </c>
      <c r="H918" s="21">
        <f>ROUNDDOWN(G918,-3)</f>
        <v/>
      </c>
      <c r="I918" s="21">
        <f>IF(H918&lt;=0,0,ROUNDDOWN(ROUND((H918*LOOKUP(H918,{0,1950001,3300001,6950001,9000001,18000001,40000001},{0.05,0.1,0.2,0.23,0.33,0.4,0.45})-LOOKUP(H918,{0,1950001,3300001,6950001,9000001,18000001,40000001},{0,97500,427500,636000,1536000,2796000,4796000}))*1.021,3),0))</f>
        <v/>
      </c>
      <c r="J918" s="21">
        <f>ROUNDDOWN(ROUND(H918*0.06,2),-2)</f>
        <v/>
      </c>
      <c r="K918" s="21">
        <f>ROUNDDOWN(ROUND(H918*0.04,2),-2)</f>
        <v/>
      </c>
      <c r="L918" s="21">
        <f>I918+J918+K918</f>
        <v/>
      </c>
      <c r="M918" s="21">
        <f>B918-L918</f>
        <v/>
      </c>
      <c r="N918" s="21">
        <f>ROUNDDOWN(ROUND(B918*0.2042,2),0)</f>
        <v/>
      </c>
    </row>
    <row r="919">
      <c r="A919" t="inlineStr">
        <is>
          <t>照合 短期 障害</t>
        </is>
      </c>
      <c r="B919" s="21" t="n">
        <v>3000000</v>
      </c>
      <c r="C919" s="22" t="n">
        <v>3</v>
      </c>
      <c r="D919" s="22" t="n">
        <v>2</v>
      </c>
      <c r="E919" s="22" t="n">
        <v>1</v>
      </c>
      <c r="F919" s="21">
        <f>(IF(C919&lt;=20,MAX(800000,400000*C919),8000000+700000*(C919-20))+IF(E919=1,1000000,0))</f>
        <v/>
      </c>
      <c r="G919" s="21">
        <f>IF(AND(D919=3,C919&lt;=5),MAX(0,B919-F919),IF(AND(D919=2,C919&lt;=5,MAX(0,B919-F919)&gt;3000000),1500000+MAX(0,B919-F919)-3000000,MAX(0,B919-F919)/2))</f>
        <v/>
      </c>
      <c r="H919" s="21">
        <f>ROUNDDOWN(G919,-3)</f>
        <v/>
      </c>
      <c r="I919" s="21">
        <f>IF(H919&lt;=0,0,ROUNDDOWN(ROUND((H919*LOOKUP(H919,{0,1950001,3300001,6950001,9000001,18000001,40000001},{0.05,0.1,0.2,0.23,0.33,0.4,0.45})-LOOKUP(H919,{0,1950001,3300001,6950001,9000001,18000001,40000001},{0,97500,427500,636000,1536000,2796000,4796000}))*1.021,3),0))</f>
        <v/>
      </c>
      <c r="J919" s="21">
        <f>ROUNDDOWN(ROUND(H919*0.06,2),-2)</f>
        <v/>
      </c>
      <c r="K919" s="21">
        <f>ROUNDDOWN(ROUND(H919*0.04,2),-2)</f>
        <v/>
      </c>
      <c r="L919" s="21">
        <f>I919+J919+K919</f>
        <v/>
      </c>
      <c r="M919" s="21">
        <f>B919-L919</f>
        <v/>
      </c>
      <c r="N919" s="21">
        <f>ROUNDDOWN(ROUND(B919*0.2042,2),0)</f>
        <v/>
      </c>
    </row>
    <row r="920">
      <c r="A920" t="inlineStr">
        <is>
          <t>照合 短期</t>
        </is>
      </c>
      <c r="B920" s="21" t="n">
        <v>3000000</v>
      </c>
      <c r="C920" s="22" t="n">
        <v>4</v>
      </c>
      <c r="D920" s="22" t="n">
        <v>2</v>
      </c>
      <c r="E920" s="22" t="n">
        <v>0</v>
      </c>
      <c r="F920" s="21">
        <f>(IF(C920&lt;=20,MAX(800000,400000*C920),8000000+700000*(C920-20))+IF(E920=1,1000000,0))</f>
        <v/>
      </c>
      <c r="G920" s="21">
        <f>IF(AND(D920=3,C920&lt;=5),MAX(0,B920-F920),IF(AND(D920=2,C920&lt;=5,MAX(0,B920-F920)&gt;3000000),1500000+MAX(0,B920-F920)-3000000,MAX(0,B920-F920)/2))</f>
        <v/>
      </c>
      <c r="H920" s="21">
        <f>ROUNDDOWN(G920,-3)</f>
        <v/>
      </c>
      <c r="I920" s="21">
        <f>IF(H920&lt;=0,0,ROUNDDOWN(ROUND((H920*LOOKUP(H920,{0,1950001,3300001,6950001,9000001,18000001,40000001},{0.05,0.1,0.2,0.23,0.33,0.4,0.45})-LOOKUP(H920,{0,1950001,3300001,6950001,9000001,18000001,40000001},{0,97500,427500,636000,1536000,2796000,4796000}))*1.021,3),0))</f>
        <v/>
      </c>
      <c r="J920" s="21">
        <f>ROUNDDOWN(ROUND(H920*0.06,2),-2)</f>
        <v/>
      </c>
      <c r="K920" s="21">
        <f>ROUNDDOWN(ROUND(H920*0.04,2),-2)</f>
        <v/>
      </c>
      <c r="L920" s="21">
        <f>I920+J920+K920</f>
        <v/>
      </c>
      <c r="M920" s="21">
        <f>B920-L920</f>
        <v/>
      </c>
      <c r="N920" s="21">
        <f>ROUNDDOWN(ROUND(B920*0.2042,2),0)</f>
        <v/>
      </c>
    </row>
    <row r="921">
      <c r="A921" t="inlineStr">
        <is>
          <t>照合 役員</t>
        </is>
      </c>
      <c r="B921" s="21" t="n">
        <v>3000000</v>
      </c>
      <c r="C921" s="22" t="n">
        <v>4</v>
      </c>
      <c r="D921" s="22" t="n">
        <v>3</v>
      </c>
      <c r="E921" s="22" t="n">
        <v>0</v>
      </c>
      <c r="F921" s="21">
        <f>(IF(C921&lt;=20,MAX(800000,400000*C921),8000000+700000*(C921-20))+IF(E921=1,1000000,0))</f>
        <v/>
      </c>
      <c r="G921" s="21">
        <f>IF(AND(D921=3,C921&lt;=5),MAX(0,B921-F921),IF(AND(D921=2,C921&lt;=5,MAX(0,B921-F921)&gt;3000000),1500000+MAX(0,B921-F921)-3000000,MAX(0,B921-F921)/2))</f>
        <v/>
      </c>
      <c r="H921" s="21">
        <f>ROUNDDOWN(G921,-3)</f>
        <v/>
      </c>
      <c r="I921" s="21">
        <f>IF(H921&lt;=0,0,ROUNDDOWN(ROUND((H921*LOOKUP(H921,{0,1950001,3300001,6950001,9000001,18000001,40000001},{0.05,0.1,0.2,0.23,0.33,0.4,0.45})-LOOKUP(H921,{0,1950001,3300001,6950001,9000001,18000001,40000001},{0,97500,427500,636000,1536000,2796000,4796000}))*1.021,3),0))</f>
        <v/>
      </c>
      <c r="J921" s="21">
        <f>ROUNDDOWN(ROUND(H921*0.06,2),-2)</f>
        <v/>
      </c>
      <c r="K921" s="21">
        <f>ROUNDDOWN(ROUND(H921*0.04,2),-2)</f>
        <v/>
      </c>
      <c r="L921" s="21">
        <f>I921+J921+K921</f>
        <v/>
      </c>
      <c r="M921" s="21">
        <f>B921-L921</f>
        <v/>
      </c>
      <c r="N921" s="21">
        <f>ROUNDDOWN(ROUND(B921*0.2042,2),0)</f>
        <v/>
      </c>
    </row>
    <row r="922">
      <c r="A922" t="inlineStr">
        <is>
          <t>照合 短期 障害</t>
        </is>
      </c>
      <c r="B922" s="21" t="n">
        <v>3000000</v>
      </c>
      <c r="C922" s="22" t="n">
        <v>4</v>
      </c>
      <c r="D922" s="22" t="n">
        <v>2</v>
      </c>
      <c r="E922" s="22" t="n">
        <v>1</v>
      </c>
      <c r="F922" s="21">
        <f>(IF(C922&lt;=20,MAX(800000,400000*C922),8000000+700000*(C922-20))+IF(E922=1,1000000,0))</f>
        <v/>
      </c>
      <c r="G922" s="21">
        <f>IF(AND(D922=3,C922&lt;=5),MAX(0,B922-F922),IF(AND(D922=2,C922&lt;=5,MAX(0,B922-F922)&gt;3000000),1500000+MAX(0,B922-F922)-3000000,MAX(0,B922-F922)/2))</f>
        <v/>
      </c>
      <c r="H922" s="21">
        <f>ROUNDDOWN(G922,-3)</f>
        <v/>
      </c>
      <c r="I922" s="21">
        <f>IF(H922&lt;=0,0,ROUNDDOWN(ROUND((H922*LOOKUP(H922,{0,1950001,3300001,6950001,9000001,18000001,40000001},{0.05,0.1,0.2,0.23,0.33,0.4,0.45})-LOOKUP(H922,{0,1950001,3300001,6950001,9000001,18000001,40000001},{0,97500,427500,636000,1536000,2796000,4796000}))*1.021,3),0))</f>
        <v/>
      </c>
      <c r="J922" s="21">
        <f>ROUNDDOWN(ROUND(H922*0.06,2),-2)</f>
        <v/>
      </c>
      <c r="K922" s="21">
        <f>ROUNDDOWN(ROUND(H922*0.04,2),-2)</f>
        <v/>
      </c>
      <c r="L922" s="21">
        <f>I922+J922+K922</f>
        <v/>
      </c>
      <c r="M922" s="21">
        <f>B922-L922</f>
        <v/>
      </c>
      <c r="N922" s="21">
        <f>ROUNDDOWN(ROUND(B922*0.2042,2),0)</f>
        <v/>
      </c>
    </row>
    <row r="923">
      <c r="A923" t="inlineStr">
        <is>
          <t>照合 短期</t>
        </is>
      </c>
      <c r="B923" s="21" t="n">
        <v>3000000</v>
      </c>
      <c r="C923" s="22" t="n">
        <v>5</v>
      </c>
      <c r="D923" s="22" t="n">
        <v>2</v>
      </c>
      <c r="E923" s="22" t="n">
        <v>0</v>
      </c>
      <c r="F923" s="21">
        <f>(IF(C923&lt;=20,MAX(800000,400000*C923),8000000+700000*(C923-20))+IF(E923=1,1000000,0))</f>
        <v/>
      </c>
      <c r="G923" s="21">
        <f>IF(AND(D923=3,C923&lt;=5),MAX(0,B923-F923),IF(AND(D923=2,C923&lt;=5,MAX(0,B923-F923)&gt;3000000),1500000+MAX(0,B923-F923)-3000000,MAX(0,B923-F923)/2))</f>
        <v/>
      </c>
      <c r="H923" s="21">
        <f>ROUNDDOWN(G923,-3)</f>
        <v/>
      </c>
      <c r="I923" s="21">
        <f>IF(H923&lt;=0,0,ROUNDDOWN(ROUND((H923*LOOKUP(H923,{0,1950001,3300001,6950001,9000001,18000001,40000001},{0.05,0.1,0.2,0.23,0.33,0.4,0.45})-LOOKUP(H923,{0,1950001,3300001,6950001,9000001,18000001,40000001},{0,97500,427500,636000,1536000,2796000,4796000}))*1.021,3),0))</f>
        <v/>
      </c>
      <c r="J923" s="21">
        <f>ROUNDDOWN(ROUND(H923*0.06,2),-2)</f>
        <v/>
      </c>
      <c r="K923" s="21">
        <f>ROUNDDOWN(ROUND(H923*0.04,2),-2)</f>
        <v/>
      </c>
      <c r="L923" s="21">
        <f>I923+J923+K923</f>
        <v/>
      </c>
      <c r="M923" s="21">
        <f>B923-L923</f>
        <v/>
      </c>
      <c r="N923" s="21">
        <f>ROUNDDOWN(ROUND(B923*0.2042,2),0)</f>
        <v/>
      </c>
    </row>
    <row r="924">
      <c r="A924" t="inlineStr">
        <is>
          <t>照合 役員</t>
        </is>
      </c>
      <c r="B924" s="21" t="n">
        <v>3000000</v>
      </c>
      <c r="C924" s="22" t="n">
        <v>5</v>
      </c>
      <c r="D924" s="22" t="n">
        <v>3</v>
      </c>
      <c r="E924" s="22" t="n">
        <v>0</v>
      </c>
      <c r="F924" s="21">
        <f>(IF(C924&lt;=20,MAX(800000,400000*C924),8000000+700000*(C924-20))+IF(E924=1,1000000,0))</f>
        <v/>
      </c>
      <c r="G924" s="21">
        <f>IF(AND(D924=3,C924&lt;=5),MAX(0,B924-F924),IF(AND(D924=2,C924&lt;=5,MAX(0,B924-F924)&gt;3000000),1500000+MAX(0,B924-F924)-3000000,MAX(0,B924-F924)/2))</f>
        <v/>
      </c>
      <c r="H924" s="21">
        <f>ROUNDDOWN(G924,-3)</f>
        <v/>
      </c>
      <c r="I924" s="21">
        <f>IF(H924&lt;=0,0,ROUNDDOWN(ROUND((H924*LOOKUP(H924,{0,1950001,3300001,6950001,9000001,18000001,40000001},{0.05,0.1,0.2,0.23,0.33,0.4,0.45})-LOOKUP(H924,{0,1950001,3300001,6950001,9000001,18000001,40000001},{0,97500,427500,636000,1536000,2796000,4796000}))*1.021,3),0))</f>
        <v/>
      </c>
      <c r="J924" s="21">
        <f>ROUNDDOWN(ROUND(H924*0.06,2),-2)</f>
        <v/>
      </c>
      <c r="K924" s="21">
        <f>ROUNDDOWN(ROUND(H924*0.04,2),-2)</f>
        <v/>
      </c>
      <c r="L924" s="21">
        <f>I924+J924+K924</f>
        <v/>
      </c>
      <c r="M924" s="21">
        <f>B924-L924</f>
        <v/>
      </c>
      <c r="N924" s="21">
        <f>ROUNDDOWN(ROUND(B924*0.2042,2),0)</f>
        <v/>
      </c>
    </row>
    <row r="925">
      <c r="A925" t="inlineStr">
        <is>
          <t>照合 短期 障害</t>
        </is>
      </c>
      <c r="B925" s="21" t="n">
        <v>3000000</v>
      </c>
      <c r="C925" s="22" t="n">
        <v>5</v>
      </c>
      <c r="D925" s="22" t="n">
        <v>2</v>
      </c>
      <c r="E925" s="22" t="n">
        <v>1</v>
      </c>
      <c r="F925" s="21">
        <f>(IF(C925&lt;=20,MAX(800000,400000*C925),8000000+700000*(C925-20))+IF(E925=1,1000000,0))</f>
        <v/>
      </c>
      <c r="G925" s="21">
        <f>IF(AND(D925=3,C925&lt;=5),MAX(0,B925-F925),IF(AND(D925=2,C925&lt;=5,MAX(0,B925-F925)&gt;3000000),1500000+MAX(0,B925-F925)-3000000,MAX(0,B925-F925)/2))</f>
        <v/>
      </c>
      <c r="H925" s="21">
        <f>ROUNDDOWN(G925,-3)</f>
        <v/>
      </c>
      <c r="I925" s="21">
        <f>IF(H925&lt;=0,0,ROUNDDOWN(ROUND((H925*LOOKUP(H925,{0,1950001,3300001,6950001,9000001,18000001,40000001},{0.05,0.1,0.2,0.23,0.33,0.4,0.45})-LOOKUP(H925,{0,1950001,3300001,6950001,9000001,18000001,40000001},{0,97500,427500,636000,1536000,2796000,4796000}))*1.021,3),0))</f>
        <v/>
      </c>
      <c r="J925" s="21">
        <f>ROUNDDOWN(ROUND(H925*0.06,2),-2)</f>
        <v/>
      </c>
      <c r="K925" s="21">
        <f>ROUNDDOWN(ROUND(H925*0.04,2),-2)</f>
        <v/>
      </c>
      <c r="L925" s="21">
        <f>I925+J925+K925</f>
        <v/>
      </c>
      <c r="M925" s="21">
        <f>B925-L925</f>
        <v/>
      </c>
      <c r="N925" s="21">
        <f>ROUNDDOWN(ROUND(B925*0.2042,2),0)</f>
        <v/>
      </c>
    </row>
    <row r="926">
      <c r="A926" t="inlineStr">
        <is>
          <t>照合 障害</t>
        </is>
      </c>
      <c r="B926" s="21" t="n">
        <v>3000000</v>
      </c>
      <c r="C926" s="22" t="n">
        <v>25</v>
      </c>
      <c r="D926" s="22" t="n">
        <v>1</v>
      </c>
      <c r="E926" s="22" t="n">
        <v>1</v>
      </c>
      <c r="F926" s="21">
        <f>(IF(C926&lt;=20,MAX(800000,400000*C926),8000000+700000*(C926-20))+IF(E926=1,1000000,0))</f>
        <v/>
      </c>
      <c r="G926" s="21">
        <f>IF(AND(D926=3,C926&lt;=5),MAX(0,B926-F926),IF(AND(D926=2,C926&lt;=5,MAX(0,B926-F926)&gt;3000000),1500000+MAX(0,B926-F926)-3000000,MAX(0,B926-F926)/2))</f>
        <v/>
      </c>
      <c r="H926" s="21">
        <f>ROUNDDOWN(G926,-3)</f>
        <v/>
      </c>
      <c r="I926" s="21">
        <f>IF(H926&lt;=0,0,ROUNDDOWN(ROUND((H926*LOOKUP(H926,{0,1950001,3300001,6950001,9000001,18000001,40000001},{0.05,0.1,0.2,0.23,0.33,0.4,0.45})-LOOKUP(H926,{0,1950001,3300001,6950001,9000001,18000001,40000001},{0,97500,427500,636000,1536000,2796000,4796000}))*1.021,3),0))</f>
        <v/>
      </c>
      <c r="J926" s="21">
        <f>ROUNDDOWN(ROUND(H926*0.06,2),-2)</f>
        <v/>
      </c>
      <c r="K926" s="21">
        <f>ROUNDDOWN(ROUND(H926*0.04,2),-2)</f>
        <v/>
      </c>
      <c r="L926" s="21">
        <f>I926+J926+K926</f>
        <v/>
      </c>
      <c r="M926" s="21">
        <f>B926-L926</f>
        <v/>
      </c>
      <c r="N926" s="21">
        <f>ROUNDDOWN(ROUND(B926*0.2042,2),0)</f>
        <v/>
      </c>
    </row>
    <row r="927">
      <c r="A927" t="inlineStr">
        <is>
          <t>照合 一般</t>
        </is>
      </c>
      <c r="B927" s="21" t="n">
        <v>3500000</v>
      </c>
      <c r="C927" s="22" t="n">
        <v>1</v>
      </c>
      <c r="D927" s="22" t="n">
        <v>1</v>
      </c>
      <c r="E927" s="22" t="n">
        <v>0</v>
      </c>
      <c r="F927" s="21">
        <f>(IF(C927&lt;=20,MAX(800000,400000*C927),8000000+700000*(C927-20))+IF(E927=1,1000000,0))</f>
        <v/>
      </c>
      <c r="G927" s="21">
        <f>IF(AND(D927=3,C927&lt;=5),MAX(0,B927-F927),IF(AND(D927=2,C927&lt;=5,MAX(0,B927-F927)&gt;3000000),1500000+MAX(0,B927-F927)-3000000,MAX(0,B927-F927)/2))</f>
        <v/>
      </c>
      <c r="H927" s="21">
        <f>ROUNDDOWN(G927,-3)</f>
        <v/>
      </c>
      <c r="I927" s="21">
        <f>IF(H927&lt;=0,0,ROUNDDOWN(ROUND((H927*LOOKUP(H927,{0,1950001,3300001,6950001,9000001,18000001,40000001},{0.05,0.1,0.2,0.23,0.33,0.4,0.45})-LOOKUP(H927,{0,1950001,3300001,6950001,9000001,18000001,40000001},{0,97500,427500,636000,1536000,2796000,4796000}))*1.021,3),0))</f>
        <v/>
      </c>
      <c r="J927" s="21">
        <f>ROUNDDOWN(ROUND(H927*0.06,2),-2)</f>
        <v/>
      </c>
      <c r="K927" s="21">
        <f>ROUNDDOWN(ROUND(H927*0.04,2),-2)</f>
        <v/>
      </c>
      <c r="L927" s="21">
        <f>I927+J927+K927</f>
        <v/>
      </c>
      <c r="M927" s="21">
        <f>B927-L927</f>
        <v/>
      </c>
      <c r="N927" s="21">
        <f>ROUNDDOWN(ROUND(B927*0.2042,2),0)</f>
        <v/>
      </c>
    </row>
    <row r="928">
      <c r="A928" t="inlineStr">
        <is>
          <t>照合 一般</t>
        </is>
      </c>
      <c r="B928" s="21" t="n">
        <v>3500000</v>
      </c>
      <c r="C928" s="22" t="n">
        <v>2</v>
      </c>
      <c r="D928" s="22" t="n">
        <v>1</v>
      </c>
      <c r="E928" s="22" t="n">
        <v>0</v>
      </c>
      <c r="F928" s="21">
        <f>(IF(C928&lt;=20,MAX(800000,400000*C928),8000000+700000*(C928-20))+IF(E928=1,1000000,0))</f>
        <v/>
      </c>
      <c r="G928" s="21">
        <f>IF(AND(D928=3,C928&lt;=5),MAX(0,B928-F928),IF(AND(D928=2,C928&lt;=5,MAX(0,B928-F928)&gt;3000000),1500000+MAX(0,B928-F928)-3000000,MAX(0,B928-F928)/2))</f>
        <v/>
      </c>
      <c r="H928" s="21">
        <f>ROUNDDOWN(G928,-3)</f>
        <v/>
      </c>
      <c r="I928" s="21">
        <f>IF(H928&lt;=0,0,ROUNDDOWN(ROUND((H928*LOOKUP(H928,{0,1950001,3300001,6950001,9000001,18000001,40000001},{0.05,0.1,0.2,0.23,0.33,0.4,0.45})-LOOKUP(H928,{0,1950001,3300001,6950001,9000001,18000001,40000001},{0,97500,427500,636000,1536000,2796000,4796000}))*1.021,3),0))</f>
        <v/>
      </c>
      <c r="J928" s="21">
        <f>ROUNDDOWN(ROUND(H928*0.06,2),-2)</f>
        <v/>
      </c>
      <c r="K928" s="21">
        <f>ROUNDDOWN(ROUND(H928*0.04,2),-2)</f>
        <v/>
      </c>
      <c r="L928" s="21">
        <f>I928+J928+K928</f>
        <v/>
      </c>
      <c r="M928" s="21">
        <f>B928-L928</f>
        <v/>
      </c>
      <c r="N928" s="21">
        <f>ROUNDDOWN(ROUND(B928*0.2042,2),0)</f>
        <v/>
      </c>
    </row>
    <row r="929">
      <c r="A929" t="inlineStr">
        <is>
          <t>照合 一般</t>
        </is>
      </c>
      <c r="B929" s="21" t="n">
        <v>3500000</v>
      </c>
      <c r="C929" s="22" t="n">
        <v>3</v>
      </c>
      <c r="D929" s="22" t="n">
        <v>1</v>
      </c>
      <c r="E929" s="22" t="n">
        <v>0</v>
      </c>
      <c r="F929" s="21">
        <f>(IF(C929&lt;=20,MAX(800000,400000*C929),8000000+700000*(C929-20))+IF(E929=1,1000000,0))</f>
        <v/>
      </c>
      <c r="G929" s="21">
        <f>IF(AND(D929=3,C929&lt;=5),MAX(0,B929-F929),IF(AND(D929=2,C929&lt;=5,MAX(0,B929-F929)&gt;3000000),1500000+MAX(0,B929-F929)-3000000,MAX(0,B929-F929)/2))</f>
        <v/>
      </c>
      <c r="H929" s="21">
        <f>ROUNDDOWN(G929,-3)</f>
        <v/>
      </c>
      <c r="I929" s="21">
        <f>IF(H929&lt;=0,0,ROUNDDOWN(ROUND((H929*LOOKUP(H929,{0,1950001,3300001,6950001,9000001,18000001,40000001},{0.05,0.1,0.2,0.23,0.33,0.4,0.45})-LOOKUP(H929,{0,1950001,3300001,6950001,9000001,18000001,40000001},{0,97500,427500,636000,1536000,2796000,4796000}))*1.021,3),0))</f>
        <v/>
      </c>
      <c r="J929" s="21">
        <f>ROUNDDOWN(ROUND(H929*0.06,2),-2)</f>
        <v/>
      </c>
      <c r="K929" s="21">
        <f>ROUNDDOWN(ROUND(H929*0.04,2),-2)</f>
        <v/>
      </c>
      <c r="L929" s="21">
        <f>I929+J929+K929</f>
        <v/>
      </c>
      <c r="M929" s="21">
        <f>B929-L929</f>
        <v/>
      </c>
      <c r="N929" s="21">
        <f>ROUNDDOWN(ROUND(B929*0.2042,2),0)</f>
        <v/>
      </c>
    </row>
    <row r="930">
      <c r="A930" t="inlineStr">
        <is>
          <t>照合 一般</t>
        </is>
      </c>
      <c r="B930" s="21" t="n">
        <v>3500000</v>
      </c>
      <c r="C930" s="22" t="n">
        <v>4</v>
      </c>
      <c r="D930" s="22" t="n">
        <v>1</v>
      </c>
      <c r="E930" s="22" t="n">
        <v>0</v>
      </c>
      <c r="F930" s="21">
        <f>(IF(C930&lt;=20,MAX(800000,400000*C930),8000000+700000*(C930-20))+IF(E930=1,1000000,0))</f>
        <v/>
      </c>
      <c r="G930" s="21">
        <f>IF(AND(D930=3,C930&lt;=5),MAX(0,B930-F930),IF(AND(D930=2,C930&lt;=5,MAX(0,B930-F930)&gt;3000000),1500000+MAX(0,B930-F930)-3000000,MAX(0,B930-F930)/2))</f>
        <v/>
      </c>
      <c r="H930" s="21">
        <f>ROUNDDOWN(G930,-3)</f>
        <v/>
      </c>
      <c r="I930" s="21">
        <f>IF(H930&lt;=0,0,ROUNDDOWN(ROUND((H930*LOOKUP(H930,{0,1950001,3300001,6950001,9000001,18000001,40000001},{0.05,0.1,0.2,0.23,0.33,0.4,0.45})-LOOKUP(H930,{0,1950001,3300001,6950001,9000001,18000001,40000001},{0,97500,427500,636000,1536000,2796000,4796000}))*1.021,3),0))</f>
        <v/>
      </c>
      <c r="J930" s="21">
        <f>ROUNDDOWN(ROUND(H930*0.06,2),-2)</f>
        <v/>
      </c>
      <c r="K930" s="21">
        <f>ROUNDDOWN(ROUND(H930*0.04,2),-2)</f>
        <v/>
      </c>
      <c r="L930" s="21">
        <f>I930+J930+K930</f>
        <v/>
      </c>
      <c r="M930" s="21">
        <f>B930-L930</f>
        <v/>
      </c>
      <c r="N930" s="21">
        <f>ROUNDDOWN(ROUND(B930*0.2042,2),0)</f>
        <v/>
      </c>
    </row>
    <row r="931">
      <c r="A931" t="inlineStr">
        <is>
          <t>照合 一般</t>
        </is>
      </c>
      <c r="B931" s="21" t="n">
        <v>3500000</v>
      </c>
      <c r="C931" s="22" t="n">
        <v>5</v>
      </c>
      <c r="D931" s="22" t="n">
        <v>1</v>
      </c>
      <c r="E931" s="22" t="n">
        <v>0</v>
      </c>
      <c r="F931" s="21">
        <f>(IF(C931&lt;=20,MAX(800000,400000*C931),8000000+700000*(C931-20))+IF(E931=1,1000000,0))</f>
        <v/>
      </c>
      <c r="G931" s="21">
        <f>IF(AND(D931=3,C931&lt;=5),MAX(0,B931-F931),IF(AND(D931=2,C931&lt;=5,MAX(0,B931-F931)&gt;3000000),1500000+MAX(0,B931-F931)-3000000,MAX(0,B931-F931)/2))</f>
        <v/>
      </c>
      <c r="H931" s="21">
        <f>ROUNDDOWN(G931,-3)</f>
        <v/>
      </c>
      <c r="I931" s="21">
        <f>IF(H931&lt;=0,0,ROUNDDOWN(ROUND((H931*LOOKUP(H931,{0,1950001,3300001,6950001,9000001,18000001,40000001},{0.05,0.1,0.2,0.23,0.33,0.4,0.45})-LOOKUP(H931,{0,1950001,3300001,6950001,9000001,18000001,40000001},{0,97500,427500,636000,1536000,2796000,4796000}))*1.021,3),0))</f>
        <v/>
      </c>
      <c r="J931" s="21">
        <f>ROUNDDOWN(ROUND(H931*0.06,2),-2)</f>
        <v/>
      </c>
      <c r="K931" s="21">
        <f>ROUNDDOWN(ROUND(H931*0.04,2),-2)</f>
        <v/>
      </c>
      <c r="L931" s="21">
        <f>I931+J931+K931</f>
        <v/>
      </c>
      <c r="M931" s="21">
        <f>B931-L931</f>
        <v/>
      </c>
      <c r="N931" s="21">
        <f>ROUNDDOWN(ROUND(B931*0.2042,2),0)</f>
        <v/>
      </c>
    </row>
    <row r="932">
      <c r="A932" t="inlineStr">
        <is>
          <t>照合 一般</t>
        </is>
      </c>
      <c r="B932" s="21" t="n">
        <v>3500000</v>
      </c>
      <c r="C932" s="22" t="n">
        <v>6</v>
      </c>
      <c r="D932" s="22" t="n">
        <v>1</v>
      </c>
      <c r="E932" s="22" t="n">
        <v>0</v>
      </c>
      <c r="F932" s="21">
        <f>(IF(C932&lt;=20,MAX(800000,400000*C932),8000000+700000*(C932-20))+IF(E932=1,1000000,0))</f>
        <v/>
      </c>
      <c r="G932" s="21">
        <f>IF(AND(D932=3,C932&lt;=5),MAX(0,B932-F932),IF(AND(D932=2,C932&lt;=5,MAX(0,B932-F932)&gt;3000000),1500000+MAX(0,B932-F932)-3000000,MAX(0,B932-F932)/2))</f>
        <v/>
      </c>
      <c r="H932" s="21">
        <f>ROUNDDOWN(G932,-3)</f>
        <v/>
      </c>
      <c r="I932" s="21">
        <f>IF(H932&lt;=0,0,ROUNDDOWN(ROUND((H932*LOOKUP(H932,{0,1950001,3300001,6950001,9000001,18000001,40000001},{0.05,0.1,0.2,0.23,0.33,0.4,0.45})-LOOKUP(H932,{0,1950001,3300001,6950001,9000001,18000001,40000001},{0,97500,427500,636000,1536000,2796000,4796000}))*1.021,3),0))</f>
        <v/>
      </c>
      <c r="J932" s="21">
        <f>ROUNDDOWN(ROUND(H932*0.06,2),-2)</f>
        <v/>
      </c>
      <c r="K932" s="21">
        <f>ROUNDDOWN(ROUND(H932*0.04,2),-2)</f>
        <v/>
      </c>
      <c r="L932" s="21">
        <f>I932+J932+K932</f>
        <v/>
      </c>
      <c r="M932" s="21">
        <f>B932-L932</f>
        <v/>
      </c>
      <c r="N932" s="21">
        <f>ROUNDDOWN(ROUND(B932*0.2042,2),0)</f>
        <v/>
      </c>
    </row>
    <row r="933">
      <c r="A933" t="inlineStr">
        <is>
          <t>照合 一般</t>
        </is>
      </c>
      <c r="B933" s="21" t="n">
        <v>3500000</v>
      </c>
      <c r="C933" s="22" t="n">
        <v>7</v>
      </c>
      <c r="D933" s="22" t="n">
        <v>1</v>
      </c>
      <c r="E933" s="22" t="n">
        <v>0</v>
      </c>
      <c r="F933" s="21">
        <f>(IF(C933&lt;=20,MAX(800000,400000*C933),8000000+700000*(C933-20))+IF(E933=1,1000000,0))</f>
        <v/>
      </c>
      <c r="G933" s="21">
        <f>IF(AND(D933=3,C933&lt;=5),MAX(0,B933-F933),IF(AND(D933=2,C933&lt;=5,MAX(0,B933-F933)&gt;3000000),1500000+MAX(0,B933-F933)-3000000,MAX(0,B933-F933)/2))</f>
        <v/>
      </c>
      <c r="H933" s="21">
        <f>ROUNDDOWN(G933,-3)</f>
        <v/>
      </c>
      <c r="I933" s="21">
        <f>IF(H933&lt;=0,0,ROUNDDOWN(ROUND((H933*LOOKUP(H933,{0,1950001,3300001,6950001,9000001,18000001,40000001},{0.05,0.1,0.2,0.23,0.33,0.4,0.45})-LOOKUP(H933,{0,1950001,3300001,6950001,9000001,18000001,40000001},{0,97500,427500,636000,1536000,2796000,4796000}))*1.021,3),0))</f>
        <v/>
      </c>
      <c r="J933" s="21">
        <f>ROUNDDOWN(ROUND(H933*0.06,2),-2)</f>
        <v/>
      </c>
      <c r="K933" s="21">
        <f>ROUNDDOWN(ROUND(H933*0.04,2),-2)</f>
        <v/>
      </c>
      <c r="L933" s="21">
        <f>I933+J933+K933</f>
        <v/>
      </c>
      <c r="M933" s="21">
        <f>B933-L933</f>
        <v/>
      </c>
      <c r="N933" s="21">
        <f>ROUNDDOWN(ROUND(B933*0.2042,2),0)</f>
        <v/>
      </c>
    </row>
    <row r="934">
      <c r="A934" t="inlineStr">
        <is>
          <t>照合 一般</t>
        </is>
      </c>
      <c r="B934" s="21" t="n">
        <v>3500000</v>
      </c>
      <c r="C934" s="22" t="n">
        <v>8</v>
      </c>
      <c r="D934" s="22" t="n">
        <v>1</v>
      </c>
      <c r="E934" s="22" t="n">
        <v>0</v>
      </c>
      <c r="F934" s="21">
        <f>(IF(C934&lt;=20,MAX(800000,400000*C934),8000000+700000*(C934-20))+IF(E934=1,1000000,0))</f>
        <v/>
      </c>
      <c r="G934" s="21">
        <f>IF(AND(D934=3,C934&lt;=5),MAX(0,B934-F934),IF(AND(D934=2,C934&lt;=5,MAX(0,B934-F934)&gt;3000000),1500000+MAX(0,B934-F934)-3000000,MAX(0,B934-F934)/2))</f>
        <v/>
      </c>
      <c r="H934" s="21">
        <f>ROUNDDOWN(G934,-3)</f>
        <v/>
      </c>
      <c r="I934" s="21">
        <f>IF(H934&lt;=0,0,ROUNDDOWN(ROUND((H934*LOOKUP(H934,{0,1950001,3300001,6950001,9000001,18000001,40000001},{0.05,0.1,0.2,0.23,0.33,0.4,0.45})-LOOKUP(H934,{0,1950001,3300001,6950001,9000001,18000001,40000001},{0,97500,427500,636000,1536000,2796000,4796000}))*1.021,3),0))</f>
        <v/>
      </c>
      <c r="J934" s="21">
        <f>ROUNDDOWN(ROUND(H934*0.06,2),-2)</f>
        <v/>
      </c>
      <c r="K934" s="21">
        <f>ROUNDDOWN(ROUND(H934*0.04,2),-2)</f>
        <v/>
      </c>
      <c r="L934" s="21">
        <f>I934+J934+K934</f>
        <v/>
      </c>
      <c r="M934" s="21">
        <f>B934-L934</f>
        <v/>
      </c>
      <c r="N934" s="21">
        <f>ROUNDDOWN(ROUND(B934*0.2042,2),0)</f>
        <v/>
      </c>
    </row>
    <row r="935">
      <c r="A935" t="inlineStr">
        <is>
          <t>照合 一般</t>
        </is>
      </c>
      <c r="B935" s="21" t="n">
        <v>3500000</v>
      </c>
      <c r="C935" s="22" t="n">
        <v>9</v>
      </c>
      <c r="D935" s="22" t="n">
        <v>1</v>
      </c>
      <c r="E935" s="22" t="n">
        <v>0</v>
      </c>
      <c r="F935" s="21">
        <f>(IF(C935&lt;=20,MAX(800000,400000*C935),8000000+700000*(C935-20))+IF(E935=1,1000000,0))</f>
        <v/>
      </c>
      <c r="G935" s="21">
        <f>IF(AND(D935=3,C935&lt;=5),MAX(0,B935-F935),IF(AND(D935=2,C935&lt;=5,MAX(0,B935-F935)&gt;3000000),1500000+MAX(0,B935-F935)-3000000,MAX(0,B935-F935)/2))</f>
        <v/>
      </c>
      <c r="H935" s="21">
        <f>ROUNDDOWN(G935,-3)</f>
        <v/>
      </c>
      <c r="I935" s="21">
        <f>IF(H935&lt;=0,0,ROUNDDOWN(ROUND((H935*LOOKUP(H935,{0,1950001,3300001,6950001,9000001,18000001,40000001},{0.05,0.1,0.2,0.23,0.33,0.4,0.45})-LOOKUP(H935,{0,1950001,3300001,6950001,9000001,18000001,40000001},{0,97500,427500,636000,1536000,2796000,4796000}))*1.021,3),0))</f>
        <v/>
      </c>
      <c r="J935" s="21">
        <f>ROUNDDOWN(ROUND(H935*0.06,2),-2)</f>
        <v/>
      </c>
      <c r="K935" s="21">
        <f>ROUNDDOWN(ROUND(H935*0.04,2),-2)</f>
        <v/>
      </c>
      <c r="L935" s="21">
        <f>I935+J935+K935</f>
        <v/>
      </c>
      <c r="M935" s="21">
        <f>B935-L935</f>
        <v/>
      </c>
      <c r="N935" s="21">
        <f>ROUNDDOWN(ROUND(B935*0.2042,2),0)</f>
        <v/>
      </c>
    </row>
    <row r="936">
      <c r="A936" t="inlineStr">
        <is>
          <t>照合 一般</t>
        </is>
      </c>
      <c r="B936" s="21" t="n">
        <v>3500000</v>
      </c>
      <c r="C936" s="22" t="n">
        <v>10</v>
      </c>
      <c r="D936" s="22" t="n">
        <v>1</v>
      </c>
      <c r="E936" s="22" t="n">
        <v>0</v>
      </c>
      <c r="F936" s="21">
        <f>(IF(C936&lt;=20,MAX(800000,400000*C936),8000000+700000*(C936-20))+IF(E936=1,1000000,0))</f>
        <v/>
      </c>
      <c r="G936" s="21">
        <f>IF(AND(D936=3,C936&lt;=5),MAX(0,B936-F936),IF(AND(D936=2,C936&lt;=5,MAX(0,B936-F936)&gt;3000000),1500000+MAX(0,B936-F936)-3000000,MAX(0,B936-F936)/2))</f>
        <v/>
      </c>
      <c r="H936" s="21">
        <f>ROUNDDOWN(G936,-3)</f>
        <v/>
      </c>
      <c r="I936" s="21">
        <f>IF(H936&lt;=0,0,ROUNDDOWN(ROUND((H936*LOOKUP(H936,{0,1950001,3300001,6950001,9000001,18000001,40000001},{0.05,0.1,0.2,0.23,0.33,0.4,0.45})-LOOKUP(H936,{0,1950001,3300001,6950001,9000001,18000001,40000001},{0,97500,427500,636000,1536000,2796000,4796000}))*1.021,3),0))</f>
        <v/>
      </c>
      <c r="J936" s="21">
        <f>ROUNDDOWN(ROUND(H936*0.06,2),-2)</f>
        <v/>
      </c>
      <c r="K936" s="21">
        <f>ROUNDDOWN(ROUND(H936*0.04,2),-2)</f>
        <v/>
      </c>
      <c r="L936" s="21">
        <f>I936+J936+K936</f>
        <v/>
      </c>
      <c r="M936" s="21">
        <f>B936-L936</f>
        <v/>
      </c>
      <c r="N936" s="21">
        <f>ROUNDDOWN(ROUND(B936*0.2042,2),0)</f>
        <v/>
      </c>
    </row>
    <row r="937">
      <c r="A937" t="inlineStr">
        <is>
          <t>照合 一般</t>
        </is>
      </c>
      <c r="B937" s="21" t="n">
        <v>3500000</v>
      </c>
      <c r="C937" s="22" t="n">
        <v>11</v>
      </c>
      <c r="D937" s="22" t="n">
        <v>1</v>
      </c>
      <c r="E937" s="22" t="n">
        <v>0</v>
      </c>
      <c r="F937" s="21">
        <f>(IF(C937&lt;=20,MAX(800000,400000*C937),8000000+700000*(C937-20))+IF(E937=1,1000000,0))</f>
        <v/>
      </c>
      <c r="G937" s="21">
        <f>IF(AND(D937=3,C937&lt;=5),MAX(0,B937-F937),IF(AND(D937=2,C937&lt;=5,MAX(0,B937-F937)&gt;3000000),1500000+MAX(0,B937-F937)-3000000,MAX(0,B937-F937)/2))</f>
        <v/>
      </c>
      <c r="H937" s="21">
        <f>ROUNDDOWN(G937,-3)</f>
        <v/>
      </c>
      <c r="I937" s="21">
        <f>IF(H937&lt;=0,0,ROUNDDOWN(ROUND((H937*LOOKUP(H937,{0,1950001,3300001,6950001,9000001,18000001,40000001},{0.05,0.1,0.2,0.23,0.33,0.4,0.45})-LOOKUP(H937,{0,1950001,3300001,6950001,9000001,18000001,40000001},{0,97500,427500,636000,1536000,2796000,4796000}))*1.021,3),0))</f>
        <v/>
      </c>
      <c r="J937" s="21">
        <f>ROUNDDOWN(ROUND(H937*0.06,2),-2)</f>
        <v/>
      </c>
      <c r="K937" s="21">
        <f>ROUNDDOWN(ROUND(H937*0.04,2),-2)</f>
        <v/>
      </c>
      <c r="L937" s="21">
        <f>I937+J937+K937</f>
        <v/>
      </c>
      <c r="M937" s="21">
        <f>B937-L937</f>
        <v/>
      </c>
      <c r="N937" s="21">
        <f>ROUNDDOWN(ROUND(B937*0.2042,2),0)</f>
        <v/>
      </c>
    </row>
    <row r="938">
      <c r="A938" t="inlineStr">
        <is>
          <t>照合 一般</t>
        </is>
      </c>
      <c r="B938" s="21" t="n">
        <v>3500000</v>
      </c>
      <c r="C938" s="22" t="n">
        <v>12</v>
      </c>
      <c r="D938" s="22" t="n">
        <v>1</v>
      </c>
      <c r="E938" s="22" t="n">
        <v>0</v>
      </c>
      <c r="F938" s="21">
        <f>(IF(C938&lt;=20,MAX(800000,400000*C938),8000000+700000*(C938-20))+IF(E938=1,1000000,0))</f>
        <v/>
      </c>
      <c r="G938" s="21">
        <f>IF(AND(D938=3,C938&lt;=5),MAX(0,B938-F938),IF(AND(D938=2,C938&lt;=5,MAX(0,B938-F938)&gt;3000000),1500000+MAX(0,B938-F938)-3000000,MAX(0,B938-F938)/2))</f>
        <v/>
      </c>
      <c r="H938" s="21">
        <f>ROUNDDOWN(G938,-3)</f>
        <v/>
      </c>
      <c r="I938" s="21">
        <f>IF(H938&lt;=0,0,ROUNDDOWN(ROUND((H938*LOOKUP(H938,{0,1950001,3300001,6950001,9000001,18000001,40000001},{0.05,0.1,0.2,0.23,0.33,0.4,0.45})-LOOKUP(H938,{0,1950001,3300001,6950001,9000001,18000001,40000001},{0,97500,427500,636000,1536000,2796000,4796000}))*1.021,3),0))</f>
        <v/>
      </c>
      <c r="J938" s="21">
        <f>ROUNDDOWN(ROUND(H938*0.06,2),-2)</f>
        <v/>
      </c>
      <c r="K938" s="21">
        <f>ROUNDDOWN(ROUND(H938*0.04,2),-2)</f>
        <v/>
      </c>
      <c r="L938" s="21">
        <f>I938+J938+K938</f>
        <v/>
      </c>
      <c r="M938" s="21">
        <f>B938-L938</f>
        <v/>
      </c>
      <c r="N938" s="21">
        <f>ROUNDDOWN(ROUND(B938*0.2042,2),0)</f>
        <v/>
      </c>
    </row>
    <row r="939">
      <c r="A939" t="inlineStr">
        <is>
          <t>照合 一般</t>
        </is>
      </c>
      <c r="B939" s="21" t="n">
        <v>3500000</v>
      </c>
      <c r="C939" s="22" t="n">
        <v>13</v>
      </c>
      <c r="D939" s="22" t="n">
        <v>1</v>
      </c>
      <c r="E939" s="22" t="n">
        <v>0</v>
      </c>
      <c r="F939" s="21">
        <f>(IF(C939&lt;=20,MAX(800000,400000*C939),8000000+700000*(C939-20))+IF(E939=1,1000000,0))</f>
        <v/>
      </c>
      <c r="G939" s="21">
        <f>IF(AND(D939=3,C939&lt;=5),MAX(0,B939-F939),IF(AND(D939=2,C939&lt;=5,MAX(0,B939-F939)&gt;3000000),1500000+MAX(0,B939-F939)-3000000,MAX(0,B939-F939)/2))</f>
        <v/>
      </c>
      <c r="H939" s="21">
        <f>ROUNDDOWN(G939,-3)</f>
        <v/>
      </c>
      <c r="I939" s="21">
        <f>IF(H939&lt;=0,0,ROUNDDOWN(ROUND((H939*LOOKUP(H939,{0,1950001,3300001,6950001,9000001,18000001,40000001},{0.05,0.1,0.2,0.23,0.33,0.4,0.45})-LOOKUP(H939,{0,1950001,3300001,6950001,9000001,18000001,40000001},{0,97500,427500,636000,1536000,2796000,4796000}))*1.021,3),0))</f>
        <v/>
      </c>
      <c r="J939" s="21">
        <f>ROUNDDOWN(ROUND(H939*0.06,2),-2)</f>
        <v/>
      </c>
      <c r="K939" s="21">
        <f>ROUNDDOWN(ROUND(H939*0.04,2),-2)</f>
        <v/>
      </c>
      <c r="L939" s="21">
        <f>I939+J939+K939</f>
        <v/>
      </c>
      <c r="M939" s="21">
        <f>B939-L939</f>
        <v/>
      </c>
      <c r="N939" s="21">
        <f>ROUNDDOWN(ROUND(B939*0.2042,2),0)</f>
        <v/>
      </c>
    </row>
    <row r="940">
      <c r="A940" t="inlineStr">
        <is>
          <t>照合 一般</t>
        </is>
      </c>
      <c r="B940" s="21" t="n">
        <v>3500000</v>
      </c>
      <c r="C940" s="22" t="n">
        <v>14</v>
      </c>
      <c r="D940" s="22" t="n">
        <v>1</v>
      </c>
      <c r="E940" s="22" t="n">
        <v>0</v>
      </c>
      <c r="F940" s="21">
        <f>(IF(C940&lt;=20,MAX(800000,400000*C940),8000000+700000*(C940-20))+IF(E940=1,1000000,0))</f>
        <v/>
      </c>
      <c r="G940" s="21">
        <f>IF(AND(D940=3,C940&lt;=5),MAX(0,B940-F940),IF(AND(D940=2,C940&lt;=5,MAX(0,B940-F940)&gt;3000000),1500000+MAX(0,B940-F940)-3000000,MAX(0,B940-F940)/2))</f>
        <v/>
      </c>
      <c r="H940" s="21">
        <f>ROUNDDOWN(G940,-3)</f>
        <v/>
      </c>
      <c r="I940" s="21">
        <f>IF(H940&lt;=0,0,ROUNDDOWN(ROUND((H940*LOOKUP(H940,{0,1950001,3300001,6950001,9000001,18000001,40000001},{0.05,0.1,0.2,0.23,0.33,0.4,0.45})-LOOKUP(H940,{0,1950001,3300001,6950001,9000001,18000001,40000001},{0,97500,427500,636000,1536000,2796000,4796000}))*1.021,3),0))</f>
        <v/>
      </c>
      <c r="J940" s="21">
        <f>ROUNDDOWN(ROUND(H940*0.06,2),-2)</f>
        <v/>
      </c>
      <c r="K940" s="21">
        <f>ROUNDDOWN(ROUND(H940*0.04,2),-2)</f>
        <v/>
      </c>
      <c r="L940" s="21">
        <f>I940+J940+K940</f>
        <v/>
      </c>
      <c r="M940" s="21">
        <f>B940-L940</f>
        <v/>
      </c>
      <c r="N940" s="21">
        <f>ROUNDDOWN(ROUND(B940*0.2042,2),0)</f>
        <v/>
      </c>
    </row>
    <row r="941">
      <c r="A941" t="inlineStr">
        <is>
          <t>照合 一般</t>
        </is>
      </c>
      <c r="B941" s="21" t="n">
        <v>3500000</v>
      </c>
      <c r="C941" s="22" t="n">
        <v>15</v>
      </c>
      <c r="D941" s="22" t="n">
        <v>1</v>
      </c>
      <c r="E941" s="22" t="n">
        <v>0</v>
      </c>
      <c r="F941" s="21">
        <f>(IF(C941&lt;=20,MAX(800000,400000*C941),8000000+700000*(C941-20))+IF(E941=1,1000000,0))</f>
        <v/>
      </c>
      <c r="G941" s="21">
        <f>IF(AND(D941=3,C941&lt;=5),MAX(0,B941-F941),IF(AND(D941=2,C941&lt;=5,MAX(0,B941-F941)&gt;3000000),1500000+MAX(0,B941-F941)-3000000,MAX(0,B941-F941)/2))</f>
        <v/>
      </c>
      <c r="H941" s="21">
        <f>ROUNDDOWN(G941,-3)</f>
        <v/>
      </c>
      <c r="I941" s="21">
        <f>IF(H941&lt;=0,0,ROUNDDOWN(ROUND((H941*LOOKUP(H941,{0,1950001,3300001,6950001,9000001,18000001,40000001},{0.05,0.1,0.2,0.23,0.33,0.4,0.45})-LOOKUP(H941,{0,1950001,3300001,6950001,9000001,18000001,40000001},{0,97500,427500,636000,1536000,2796000,4796000}))*1.021,3),0))</f>
        <v/>
      </c>
      <c r="J941" s="21">
        <f>ROUNDDOWN(ROUND(H941*0.06,2),-2)</f>
        <v/>
      </c>
      <c r="K941" s="21">
        <f>ROUNDDOWN(ROUND(H941*0.04,2),-2)</f>
        <v/>
      </c>
      <c r="L941" s="21">
        <f>I941+J941+K941</f>
        <v/>
      </c>
      <c r="M941" s="21">
        <f>B941-L941</f>
        <v/>
      </c>
      <c r="N941" s="21">
        <f>ROUNDDOWN(ROUND(B941*0.2042,2),0)</f>
        <v/>
      </c>
    </row>
    <row r="942">
      <c r="A942" t="inlineStr">
        <is>
          <t>照合 一般</t>
        </is>
      </c>
      <c r="B942" s="21" t="n">
        <v>3500000</v>
      </c>
      <c r="C942" s="22" t="n">
        <v>16</v>
      </c>
      <c r="D942" s="22" t="n">
        <v>1</v>
      </c>
      <c r="E942" s="22" t="n">
        <v>0</v>
      </c>
      <c r="F942" s="21">
        <f>(IF(C942&lt;=20,MAX(800000,400000*C942),8000000+700000*(C942-20))+IF(E942=1,1000000,0))</f>
        <v/>
      </c>
      <c r="G942" s="21">
        <f>IF(AND(D942=3,C942&lt;=5),MAX(0,B942-F942),IF(AND(D942=2,C942&lt;=5,MAX(0,B942-F942)&gt;3000000),1500000+MAX(0,B942-F942)-3000000,MAX(0,B942-F942)/2))</f>
        <v/>
      </c>
      <c r="H942" s="21">
        <f>ROUNDDOWN(G942,-3)</f>
        <v/>
      </c>
      <c r="I942" s="21">
        <f>IF(H942&lt;=0,0,ROUNDDOWN(ROUND((H942*LOOKUP(H942,{0,1950001,3300001,6950001,9000001,18000001,40000001},{0.05,0.1,0.2,0.23,0.33,0.4,0.45})-LOOKUP(H942,{0,1950001,3300001,6950001,9000001,18000001,40000001},{0,97500,427500,636000,1536000,2796000,4796000}))*1.021,3),0))</f>
        <v/>
      </c>
      <c r="J942" s="21">
        <f>ROUNDDOWN(ROUND(H942*0.06,2),-2)</f>
        <v/>
      </c>
      <c r="K942" s="21">
        <f>ROUNDDOWN(ROUND(H942*0.04,2),-2)</f>
        <v/>
      </c>
      <c r="L942" s="21">
        <f>I942+J942+K942</f>
        <v/>
      </c>
      <c r="M942" s="21">
        <f>B942-L942</f>
        <v/>
      </c>
      <c r="N942" s="21">
        <f>ROUNDDOWN(ROUND(B942*0.2042,2),0)</f>
        <v/>
      </c>
    </row>
    <row r="943">
      <c r="A943" t="inlineStr">
        <is>
          <t>照合 一般</t>
        </is>
      </c>
      <c r="B943" s="21" t="n">
        <v>3500000</v>
      </c>
      <c r="C943" s="22" t="n">
        <v>17</v>
      </c>
      <c r="D943" s="22" t="n">
        <v>1</v>
      </c>
      <c r="E943" s="22" t="n">
        <v>0</v>
      </c>
      <c r="F943" s="21">
        <f>(IF(C943&lt;=20,MAX(800000,400000*C943),8000000+700000*(C943-20))+IF(E943=1,1000000,0))</f>
        <v/>
      </c>
      <c r="G943" s="21">
        <f>IF(AND(D943=3,C943&lt;=5),MAX(0,B943-F943),IF(AND(D943=2,C943&lt;=5,MAX(0,B943-F943)&gt;3000000),1500000+MAX(0,B943-F943)-3000000,MAX(0,B943-F943)/2))</f>
        <v/>
      </c>
      <c r="H943" s="21">
        <f>ROUNDDOWN(G943,-3)</f>
        <v/>
      </c>
      <c r="I943" s="21">
        <f>IF(H943&lt;=0,0,ROUNDDOWN(ROUND((H943*LOOKUP(H943,{0,1950001,3300001,6950001,9000001,18000001,40000001},{0.05,0.1,0.2,0.23,0.33,0.4,0.45})-LOOKUP(H943,{0,1950001,3300001,6950001,9000001,18000001,40000001},{0,97500,427500,636000,1536000,2796000,4796000}))*1.021,3),0))</f>
        <v/>
      </c>
      <c r="J943" s="21">
        <f>ROUNDDOWN(ROUND(H943*0.06,2),-2)</f>
        <v/>
      </c>
      <c r="K943" s="21">
        <f>ROUNDDOWN(ROUND(H943*0.04,2),-2)</f>
        <v/>
      </c>
      <c r="L943" s="21">
        <f>I943+J943+K943</f>
        <v/>
      </c>
      <c r="M943" s="21">
        <f>B943-L943</f>
        <v/>
      </c>
      <c r="N943" s="21">
        <f>ROUNDDOWN(ROUND(B943*0.2042,2),0)</f>
        <v/>
      </c>
    </row>
    <row r="944">
      <c r="A944" t="inlineStr">
        <is>
          <t>照合 一般</t>
        </is>
      </c>
      <c r="B944" s="21" t="n">
        <v>3500000</v>
      </c>
      <c r="C944" s="22" t="n">
        <v>18</v>
      </c>
      <c r="D944" s="22" t="n">
        <v>1</v>
      </c>
      <c r="E944" s="22" t="n">
        <v>0</v>
      </c>
      <c r="F944" s="21">
        <f>(IF(C944&lt;=20,MAX(800000,400000*C944),8000000+700000*(C944-20))+IF(E944=1,1000000,0))</f>
        <v/>
      </c>
      <c r="G944" s="21">
        <f>IF(AND(D944=3,C944&lt;=5),MAX(0,B944-F944),IF(AND(D944=2,C944&lt;=5,MAX(0,B944-F944)&gt;3000000),1500000+MAX(0,B944-F944)-3000000,MAX(0,B944-F944)/2))</f>
        <v/>
      </c>
      <c r="H944" s="21">
        <f>ROUNDDOWN(G944,-3)</f>
        <v/>
      </c>
      <c r="I944" s="21">
        <f>IF(H944&lt;=0,0,ROUNDDOWN(ROUND((H944*LOOKUP(H944,{0,1950001,3300001,6950001,9000001,18000001,40000001},{0.05,0.1,0.2,0.23,0.33,0.4,0.45})-LOOKUP(H944,{0,1950001,3300001,6950001,9000001,18000001,40000001},{0,97500,427500,636000,1536000,2796000,4796000}))*1.021,3),0))</f>
        <v/>
      </c>
      <c r="J944" s="21">
        <f>ROUNDDOWN(ROUND(H944*0.06,2),-2)</f>
        <v/>
      </c>
      <c r="K944" s="21">
        <f>ROUNDDOWN(ROUND(H944*0.04,2),-2)</f>
        <v/>
      </c>
      <c r="L944" s="21">
        <f>I944+J944+K944</f>
        <v/>
      </c>
      <c r="M944" s="21">
        <f>B944-L944</f>
        <v/>
      </c>
      <c r="N944" s="21">
        <f>ROUNDDOWN(ROUND(B944*0.2042,2),0)</f>
        <v/>
      </c>
    </row>
    <row r="945">
      <c r="A945" t="inlineStr">
        <is>
          <t>照合 一般</t>
        </is>
      </c>
      <c r="B945" s="21" t="n">
        <v>3500000</v>
      </c>
      <c r="C945" s="22" t="n">
        <v>19</v>
      </c>
      <c r="D945" s="22" t="n">
        <v>1</v>
      </c>
      <c r="E945" s="22" t="n">
        <v>0</v>
      </c>
      <c r="F945" s="21">
        <f>(IF(C945&lt;=20,MAX(800000,400000*C945),8000000+700000*(C945-20))+IF(E945=1,1000000,0))</f>
        <v/>
      </c>
      <c r="G945" s="21">
        <f>IF(AND(D945=3,C945&lt;=5),MAX(0,B945-F945),IF(AND(D945=2,C945&lt;=5,MAX(0,B945-F945)&gt;3000000),1500000+MAX(0,B945-F945)-3000000,MAX(0,B945-F945)/2))</f>
        <v/>
      </c>
      <c r="H945" s="21">
        <f>ROUNDDOWN(G945,-3)</f>
        <v/>
      </c>
      <c r="I945" s="21">
        <f>IF(H945&lt;=0,0,ROUNDDOWN(ROUND((H945*LOOKUP(H945,{0,1950001,3300001,6950001,9000001,18000001,40000001},{0.05,0.1,0.2,0.23,0.33,0.4,0.45})-LOOKUP(H945,{0,1950001,3300001,6950001,9000001,18000001,40000001},{0,97500,427500,636000,1536000,2796000,4796000}))*1.021,3),0))</f>
        <v/>
      </c>
      <c r="J945" s="21">
        <f>ROUNDDOWN(ROUND(H945*0.06,2),-2)</f>
        <v/>
      </c>
      <c r="K945" s="21">
        <f>ROUNDDOWN(ROUND(H945*0.04,2),-2)</f>
        <v/>
      </c>
      <c r="L945" s="21">
        <f>I945+J945+K945</f>
        <v/>
      </c>
      <c r="M945" s="21">
        <f>B945-L945</f>
        <v/>
      </c>
      <c r="N945" s="21">
        <f>ROUNDDOWN(ROUND(B945*0.2042,2),0)</f>
        <v/>
      </c>
    </row>
    <row r="946">
      <c r="A946" t="inlineStr">
        <is>
          <t>照合 一般</t>
        </is>
      </c>
      <c r="B946" s="21" t="n">
        <v>3500000</v>
      </c>
      <c r="C946" s="22" t="n">
        <v>20</v>
      </c>
      <c r="D946" s="22" t="n">
        <v>1</v>
      </c>
      <c r="E946" s="22" t="n">
        <v>0</v>
      </c>
      <c r="F946" s="21">
        <f>(IF(C946&lt;=20,MAX(800000,400000*C946),8000000+700000*(C946-20))+IF(E946=1,1000000,0))</f>
        <v/>
      </c>
      <c r="G946" s="21">
        <f>IF(AND(D946=3,C946&lt;=5),MAX(0,B946-F946),IF(AND(D946=2,C946&lt;=5,MAX(0,B946-F946)&gt;3000000),1500000+MAX(0,B946-F946)-3000000,MAX(0,B946-F946)/2))</f>
        <v/>
      </c>
      <c r="H946" s="21">
        <f>ROUNDDOWN(G946,-3)</f>
        <v/>
      </c>
      <c r="I946" s="21">
        <f>IF(H946&lt;=0,0,ROUNDDOWN(ROUND((H946*LOOKUP(H946,{0,1950001,3300001,6950001,9000001,18000001,40000001},{0.05,0.1,0.2,0.23,0.33,0.4,0.45})-LOOKUP(H946,{0,1950001,3300001,6950001,9000001,18000001,40000001},{0,97500,427500,636000,1536000,2796000,4796000}))*1.021,3),0))</f>
        <v/>
      </c>
      <c r="J946" s="21">
        <f>ROUNDDOWN(ROUND(H946*0.06,2),-2)</f>
        <v/>
      </c>
      <c r="K946" s="21">
        <f>ROUNDDOWN(ROUND(H946*0.04,2),-2)</f>
        <v/>
      </c>
      <c r="L946" s="21">
        <f>I946+J946+K946</f>
        <v/>
      </c>
      <c r="M946" s="21">
        <f>B946-L946</f>
        <v/>
      </c>
      <c r="N946" s="21">
        <f>ROUNDDOWN(ROUND(B946*0.2042,2),0)</f>
        <v/>
      </c>
    </row>
    <row r="947">
      <c r="A947" t="inlineStr">
        <is>
          <t>照合 一般</t>
        </is>
      </c>
      <c r="B947" s="21" t="n">
        <v>3500000</v>
      </c>
      <c r="C947" s="22" t="n">
        <v>21</v>
      </c>
      <c r="D947" s="22" t="n">
        <v>1</v>
      </c>
      <c r="E947" s="22" t="n">
        <v>0</v>
      </c>
      <c r="F947" s="21">
        <f>(IF(C947&lt;=20,MAX(800000,400000*C947),8000000+700000*(C947-20))+IF(E947=1,1000000,0))</f>
        <v/>
      </c>
      <c r="G947" s="21">
        <f>IF(AND(D947=3,C947&lt;=5),MAX(0,B947-F947),IF(AND(D947=2,C947&lt;=5,MAX(0,B947-F947)&gt;3000000),1500000+MAX(0,B947-F947)-3000000,MAX(0,B947-F947)/2))</f>
        <v/>
      </c>
      <c r="H947" s="21">
        <f>ROUNDDOWN(G947,-3)</f>
        <v/>
      </c>
      <c r="I947" s="21">
        <f>IF(H947&lt;=0,0,ROUNDDOWN(ROUND((H947*LOOKUP(H947,{0,1950001,3300001,6950001,9000001,18000001,40000001},{0.05,0.1,0.2,0.23,0.33,0.4,0.45})-LOOKUP(H947,{0,1950001,3300001,6950001,9000001,18000001,40000001},{0,97500,427500,636000,1536000,2796000,4796000}))*1.021,3),0))</f>
        <v/>
      </c>
      <c r="J947" s="21">
        <f>ROUNDDOWN(ROUND(H947*0.06,2),-2)</f>
        <v/>
      </c>
      <c r="K947" s="21">
        <f>ROUNDDOWN(ROUND(H947*0.04,2),-2)</f>
        <v/>
      </c>
      <c r="L947" s="21">
        <f>I947+J947+K947</f>
        <v/>
      </c>
      <c r="M947" s="21">
        <f>B947-L947</f>
        <v/>
      </c>
      <c r="N947" s="21">
        <f>ROUNDDOWN(ROUND(B947*0.2042,2),0)</f>
        <v/>
      </c>
    </row>
    <row r="948">
      <c r="A948" t="inlineStr">
        <is>
          <t>照合 一般</t>
        </is>
      </c>
      <c r="B948" s="21" t="n">
        <v>3500000</v>
      </c>
      <c r="C948" s="22" t="n">
        <v>22</v>
      </c>
      <c r="D948" s="22" t="n">
        <v>1</v>
      </c>
      <c r="E948" s="22" t="n">
        <v>0</v>
      </c>
      <c r="F948" s="21">
        <f>(IF(C948&lt;=20,MAX(800000,400000*C948),8000000+700000*(C948-20))+IF(E948=1,1000000,0))</f>
        <v/>
      </c>
      <c r="G948" s="21">
        <f>IF(AND(D948=3,C948&lt;=5),MAX(0,B948-F948),IF(AND(D948=2,C948&lt;=5,MAX(0,B948-F948)&gt;3000000),1500000+MAX(0,B948-F948)-3000000,MAX(0,B948-F948)/2))</f>
        <v/>
      </c>
      <c r="H948" s="21">
        <f>ROUNDDOWN(G948,-3)</f>
        <v/>
      </c>
      <c r="I948" s="21">
        <f>IF(H948&lt;=0,0,ROUNDDOWN(ROUND((H948*LOOKUP(H948,{0,1950001,3300001,6950001,9000001,18000001,40000001},{0.05,0.1,0.2,0.23,0.33,0.4,0.45})-LOOKUP(H948,{0,1950001,3300001,6950001,9000001,18000001,40000001},{0,97500,427500,636000,1536000,2796000,4796000}))*1.021,3),0))</f>
        <v/>
      </c>
      <c r="J948" s="21">
        <f>ROUNDDOWN(ROUND(H948*0.06,2),-2)</f>
        <v/>
      </c>
      <c r="K948" s="21">
        <f>ROUNDDOWN(ROUND(H948*0.04,2),-2)</f>
        <v/>
      </c>
      <c r="L948" s="21">
        <f>I948+J948+K948</f>
        <v/>
      </c>
      <c r="M948" s="21">
        <f>B948-L948</f>
        <v/>
      </c>
      <c r="N948" s="21">
        <f>ROUNDDOWN(ROUND(B948*0.2042,2),0)</f>
        <v/>
      </c>
    </row>
    <row r="949">
      <c r="A949" t="inlineStr">
        <is>
          <t>照合 一般</t>
        </is>
      </c>
      <c r="B949" s="21" t="n">
        <v>3500000</v>
      </c>
      <c r="C949" s="22" t="n">
        <v>23</v>
      </c>
      <c r="D949" s="22" t="n">
        <v>1</v>
      </c>
      <c r="E949" s="22" t="n">
        <v>0</v>
      </c>
      <c r="F949" s="21">
        <f>(IF(C949&lt;=20,MAX(800000,400000*C949),8000000+700000*(C949-20))+IF(E949=1,1000000,0))</f>
        <v/>
      </c>
      <c r="G949" s="21">
        <f>IF(AND(D949=3,C949&lt;=5),MAX(0,B949-F949),IF(AND(D949=2,C949&lt;=5,MAX(0,B949-F949)&gt;3000000),1500000+MAX(0,B949-F949)-3000000,MAX(0,B949-F949)/2))</f>
        <v/>
      </c>
      <c r="H949" s="21">
        <f>ROUNDDOWN(G949,-3)</f>
        <v/>
      </c>
      <c r="I949" s="21">
        <f>IF(H949&lt;=0,0,ROUNDDOWN(ROUND((H949*LOOKUP(H949,{0,1950001,3300001,6950001,9000001,18000001,40000001},{0.05,0.1,0.2,0.23,0.33,0.4,0.45})-LOOKUP(H949,{0,1950001,3300001,6950001,9000001,18000001,40000001},{0,97500,427500,636000,1536000,2796000,4796000}))*1.021,3),0))</f>
        <v/>
      </c>
      <c r="J949" s="21">
        <f>ROUNDDOWN(ROUND(H949*0.06,2),-2)</f>
        <v/>
      </c>
      <c r="K949" s="21">
        <f>ROUNDDOWN(ROUND(H949*0.04,2),-2)</f>
        <v/>
      </c>
      <c r="L949" s="21">
        <f>I949+J949+K949</f>
        <v/>
      </c>
      <c r="M949" s="21">
        <f>B949-L949</f>
        <v/>
      </c>
      <c r="N949" s="21">
        <f>ROUNDDOWN(ROUND(B949*0.2042,2),0)</f>
        <v/>
      </c>
    </row>
    <row r="950">
      <c r="A950" t="inlineStr">
        <is>
          <t>照合 一般</t>
        </is>
      </c>
      <c r="B950" s="21" t="n">
        <v>3500000</v>
      </c>
      <c r="C950" s="22" t="n">
        <v>24</v>
      </c>
      <c r="D950" s="22" t="n">
        <v>1</v>
      </c>
      <c r="E950" s="22" t="n">
        <v>0</v>
      </c>
      <c r="F950" s="21">
        <f>(IF(C950&lt;=20,MAX(800000,400000*C950),8000000+700000*(C950-20))+IF(E950=1,1000000,0))</f>
        <v/>
      </c>
      <c r="G950" s="21">
        <f>IF(AND(D950=3,C950&lt;=5),MAX(0,B950-F950),IF(AND(D950=2,C950&lt;=5,MAX(0,B950-F950)&gt;3000000),1500000+MAX(0,B950-F950)-3000000,MAX(0,B950-F950)/2))</f>
        <v/>
      </c>
      <c r="H950" s="21">
        <f>ROUNDDOWN(G950,-3)</f>
        <v/>
      </c>
      <c r="I950" s="21">
        <f>IF(H950&lt;=0,0,ROUNDDOWN(ROUND((H950*LOOKUP(H950,{0,1950001,3300001,6950001,9000001,18000001,40000001},{0.05,0.1,0.2,0.23,0.33,0.4,0.45})-LOOKUP(H950,{0,1950001,3300001,6950001,9000001,18000001,40000001},{0,97500,427500,636000,1536000,2796000,4796000}))*1.021,3),0))</f>
        <v/>
      </c>
      <c r="J950" s="21">
        <f>ROUNDDOWN(ROUND(H950*0.06,2),-2)</f>
        <v/>
      </c>
      <c r="K950" s="21">
        <f>ROUNDDOWN(ROUND(H950*0.04,2),-2)</f>
        <v/>
      </c>
      <c r="L950" s="21">
        <f>I950+J950+K950</f>
        <v/>
      </c>
      <c r="M950" s="21">
        <f>B950-L950</f>
        <v/>
      </c>
      <c r="N950" s="21">
        <f>ROUNDDOWN(ROUND(B950*0.2042,2),0)</f>
        <v/>
      </c>
    </row>
    <row r="951">
      <c r="A951" t="inlineStr">
        <is>
          <t>照合 一般</t>
        </is>
      </c>
      <c r="B951" s="21" t="n">
        <v>3500000</v>
      </c>
      <c r="C951" s="22" t="n">
        <v>25</v>
      </c>
      <c r="D951" s="22" t="n">
        <v>1</v>
      </c>
      <c r="E951" s="22" t="n">
        <v>0</v>
      </c>
      <c r="F951" s="21">
        <f>(IF(C951&lt;=20,MAX(800000,400000*C951),8000000+700000*(C951-20))+IF(E951=1,1000000,0))</f>
        <v/>
      </c>
      <c r="G951" s="21">
        <f>IF(AND(D951=3,C951&lt;=5),MAX(0,B951-F951),IF(AND(D951=2,C951&lt;=5,MAX(0,B951-F951)&gt;3000000),1500000+MAX(0,B951-F951)-3000000,MAX(0,B951-F951)/2))</f>
        <v/>
      </c>
      <c r="H951" s="21">
        <f>ROUNDDOWN(G951,-3)</f>
        <v/>
      </c>
      <c r="I951" s="21">
        <f>IF(H951&lt;=0,0,ROUNDDOWN(ROUND((H951*LOOKUP(H951,{0,1950001,3300001,6950001,9000001,18000001,40000001},{0.05,0.1,0.2,0.23,0.33,0.4,0.45})-LOOKUP(H951,{0,1950001,3300001,6950001,9000001,18000001,40000001},{0,97500,427500,636000,1536000,2796000,4796000}))*1.021,3),0))</f>
        <v/>
      </c>
      <c r="J951" s="21">
        <f>ROUNDDOWN(ROUND(H951*0.06,2),-2)</f>
        <v/>
      </c>
      <c r="K951" s="21">
        <f>ROUNDDOWN(ROUND(H951*0.04,2),-2)</f>
        <v/>
      </c>
      <c r="L951" s="21">
        <f>I951+J951+K951</f>
        <v/>
      </c>
      <c r="M951" s="21">
        <f>B951-L951</f>
        <v/>
      </c>
      <c r="N951" s="21">
        <f>ROUNDDOWN(ROUND(B951*0.2042,2),0)</f>
        <v/>
      </c>
    </row>
    <row r="952">
      <c r="A952" t="inlineStr">
        <is>
          <t>照合 一般</t>
        </is>
      </c>
      <c r="B952" s="21" t="n">
        <v>3500000</v>
      </c>
      <c r="C952" s="22" t="n">
        <v>26</v>
      </c>
      <c r="D952" s="22" t="n">
        <v>1</v>
      </c>
      <c r="E952" s="22" t="n">
        <v>0</v>
      </c>
      <c r="F952" s="21">
        <f>(IF(C952&lt;=20,MAX(800000,400000*C952),8000000+700000*(C952-20))+IF(E952=1,1000000,0))</f>
        <v/>
      </c>
      <c r="G952" s="21">
        <f>IF(AND(D952=3,C952&lt;=5),MAX(0,B952-F952),IF(AND(D952=2,C952&lt;=5,MAX(0,B952-F952)&gt;3000000),1500000+MAX(0,B952-F952)-3000000,MAX(0,B952-F952)/2))</f>
        <v/>
      </c>
      <c r="H952" s="21">
        <f>ROUNDDOWN(G952,-3)</f>
        <v/>
      </c>
      <c r="I952" s="21">
        <f>IF(H952&lt;=0,0,ROUNDDOWN(ROUND((H952*LOOKUP(H952,{0,1950001,3300001,6950001,9000001,18000001,40000001},{0.05,0.1,0.2,0.23,0.33,0.4,0.45})-LOOKUP(H952,{0,1950001,3300001,6950001,9000001,18000001,40000001},{0,97500,427500,636000,1536000,2796000,4796000}))*1.021,3),0))</f>
        <v/>
      </c>
      <c r="J952" s="21">
        <f>ROUNDDOWN(ROUND(H952*0.06,2),-2)</f>
        <v/>
      </c>
      <c r="K952" s="21">
        <f>ROUNDDOWN(ROUND(H952*0.04,2),-2)</f>
        <v/>
      </c>
      <c r="L952" s="21">
        <f>I952+J952+K952</f>
        <v/>
      </c>
      <c r="M952" s="21">
        <f>B952-L952</f>
        <v/>
      </c>
      <c r="N952" s="21">
        <f>ROUNDDOWN(ROUND(B952*0.2042,2),0)</f>
        <v/>
      </c>
    </row>
    <row r="953">
      <c r="A953" t="inlineStr">
        <is>
          <t>照合 一般</t>
        </is>
      </c>
      <c r="B953" s="21" t="n">
        <v>3500000</v>
      </c>
      <c r="C953" s="22" t="n">
        <v>27</v>
      </c>
      <c r="D953" s="22" t="n">
        <v>1</v>
      </c>
      <c r="E953" s="22" t="n">
        <v>0</v>
      </c>
      <c r="F953" s="21">
        <f>(IF(C953&lt;=20,MAX(800000,400000*C953),8000000+700000*(C953-20))+IF(E953=1,1000000,0))</f>
        <v/>
      </c>
      <c r="G953" s="21">
        <f>IF(AND(D953=3,C953&lt;=5),MAX(0,B953-F953),IF(AND(D953=2,C953&lt;=5,MAX(0,B953-F953)&gt;3000000),1500000+MAX(0,B953-F953)-3000000,MAX(0,B953-F953)/2))</f>
        <v/>
      </c>
      <c r="H953" s="21">
        <f>ROUNDDOWN(G953,-3)</f>
        <v/>
      </c>
      <c r="I953" s="21">
        <f>IF(H953&lt;=0,0,ROUNDDOWN(ROUND((H953*LOOKUP(H953,{0,1950001,3300001,6950001,9000001,18000001,40000001},{0.05,0.1,0.2,0.23,0.33,0.4,0.45})-LOOKUP(H953,{0,1950001,3300001,6950001,9000001,18000001,40000001},{0,97500,427500,636000,1536000,2796000,4796000}))*1.021,3),0))</f>
        <v/>
      </c>
      <c r="J953" s="21">
        <f>ROUNDDOWN(ROUND(H953*0.06,2),-2)</f>
        <v/>
      </c>
      <c r="K953" s="21">
        <f>ROUNDDOWN(ROUND(H953*0.04,2),-2)</f>
        <v/>
      </c>
      <c r="L953" s="21">
        <f>I953+J953+K953</f>
        <v/>
      </c>
      <c r="M953" s="21">
        <f>B953-L953</f>
        <v/>
      </c>
      <c r="N953" s="21">
        <f>ROUNDDOWN(ROUND(B953*0.2042,2),0)</f>
        <v/>
      </c>
    </row>
    <row r="954">
      <c r="A954" t="inlineStr">
        <is>
          <t>照合 一般</t>
        </is>
      </c>
      <c r="B954" s="21" t="n">
        <v>3500000</v>
      </c>
      <c r="C954" s="22" t="n">
        <v>28</v>
      </c>
      <c r="D954" s="22" t="n">
        <v>1</v>
      </c>
      <c r="E954" s="22" t="n">
        <v>0</v>
      </c>
      <c r="F954" s="21">
        <f>(IF(C954&lt;=20,MAX(800000,400000*C954),8000000+700000*(C954-20))+IF(E954=1,1000000,0))</f>
        <v/>
      </c>
      <c r="G954" s="21">
        <f>IF(AND(D954=3,C954&lt;=5),MAX(0,B954-F954),IF(AND(D954=2,C954&lt;=5,MAX(0,B954-F954)&gt;3000000),1500000+MAX(0,B954-F954)-3000000,MAX(0,B954-F954)/2))</f>
        <v/>
      </c>
      <c r="H954" s="21">
        <f>ROUNDDOWN(G954,-3)</f>
        <v/>
      </c>
      <c r="I954" s="21">
        <f>IF(H954&lt;=0,0,ROUNDDOWN(ROUND((H954*LOOKUP(H954,{0,1950001,3300001,6950001,9000001,18000001,40000001},{0.05,0.1,0.2,0.23,0.33,0.4,0.45})-LOOKUP(H954,{0,1950001,3300001,6950001,9000001,18000001,40000001},{0,97500,427500,636000,1536000,2796000,4796000}))*1.021,3),0))</f>
        <v/>
      </c>
      <c r="J954" s="21">
        <f>ROUNDDOWN(ROUND(H954*0.06,2),-2)</f>
        <v/>
      </c>
      <c r="K954" s="21">
        <f>ROUNDDOWN(ROUND(H954*0.04,2),-2)</f>
        <v/>
      </c>
      <c r="L954" s="21">
        <f>I954+J954+K954</f>
        <v/>
      </c>
      <c r="M954" s="21">
        <f>B954-L954</f>
        <v/>
      </c>
      <c r="N954" s="21">
        <f>ROUNDDOWN(ROUND(B954*0.2042,2),0)</f>
        <v/>
      </c>
    </row>
    <row r="955">
      <c r="A955" t="inlineStr">
        <is>
          <t>照合 一般</t>
        </is>
      </c>
      <c r="B955" s="21" t="n">
        <v>3500000</v>
      </c>
      <c r="C955" s="22" t="n">
        <v>29</v>
      </c>
      <c r="D955" s="22" t="n">
        <v>1</v>
      </c>
      <c r="E955" s="22" t="n">
        <v>0</v>
      </c>
      <c r="F955" s="21">
        <f>(IF(C955&lt;=20,MAX(800000,400000*C955),8000000+700000*(C955-20))+IF(E955=1,1000000,0))</f>
        <v/>
      </c>
      <c r="G955" s="21">
        <f>IF(AND(D955=3,C955&lt;=5),MAX(0,B955-F955),IF(AND(D955=2,C955&lt;=5,MAX(0,B955-F955)&gt;3000000),1500000+MAX(0,B955-F955)-3000000,MAX(0,B955-F955)/2))</f>
        <v/>
      </c>
      <c r="H955" s="21">
        <f>ROUNDDOWN(G955,-3)</f>
        <v/>
      </c>
      <c r="I955" s="21">
        <f>IF(H955&lt;=0,0,ROUNDDOWN(ROUND((H955*LOOKUP(H955,{0,1950001,3300001,6950001,9000001,18000001,40000001},{0.05,0.1,0.2,0.23,0.33,0.4,0.45})-LOOKUP(H955,{0,1950001,3300001,6950001,9000001,18000001,40000001},{0,97500,427500,636000,1536000,2796000,4796000}))*1.021,3),0))</f>
        <v/>
      </c>
      <c r="J955" s="21">
        <f>ROUNDDOWN(ROUND(H955*0.06,2),-2)</f>
        <v/>
      </c>
      <c r="K955" s="21">
        <f>ROUNDDOWN(ROUND(H955*0.04,2),-2)</f>
        <v/>
      </c>
      <c r="L955" s="21">
        <f>I955+J955+K955</f>
        <v/>
      </c>
      <c r="M955" s="21">
        <f>B955-L955</f>
        <v/>
      </c>
      <c r="N955" s="21">
        <f>ROUNDDOWN(ROUND(B955*0.2042,2),0)</f>
        <v/>
      </c>
    </row>
    <row r="956">
      <c r="A956" t="inlineStr">
        <is>
          <t>照合 一般</t>
        </is>
      </c>
      <c r="B956" s="21" t="n">
        <v>3500000</v>
      </c>
      <c r="C956" s="22" t="n">
        <v>30</v>
      </c>
      <c r="D956" s="22" t="n">
        <v>1</v>
      </c>
      <c r="E956" s="22" t="n">
        <v>0</v>
      </c>
      <c r="F956" s="21">
        <f>(IF(C956&lt;=20,MAX(800000,400000*C956),8000000+700000*(C956-20))+IF(E956=1,1000000,0))</f>
        <v/>
      </c>
      <c r="G956" s="21">
        <f>IF(AND(D956=3,C956&lt;=5),MAX(0,B956-F956),IF(AND(D956=2,C956&lt;=5,MAX(0,B956-F956)&gt;3000000),1500000+MAX(0,B956-F956)-3000000,MAX(0,B956-F956)/2))</f>
        <v/>
      </c>
      <c r="H956" s="21">
        <f>ROUNDDOWN(G956,-3)</f>
        <v/>
      </c>
      <c r="I956" s="21">
        <f>IF(H956&lt;=0,0,ROUNDDOWN(ROUND((H956*LOOKUP(H956,{0,1950001,3300001,6950001,9000001,18000001,40000001},{0.05,0.1,0.2,0.23,0.33,0.4,0.45})-LOOKUP(H956,{0,1950001,3300001,6950001,9000001,18000001,40000001},{0,97500,427500,636000,1536000,2796000,4796000}))*1.021,3),0))</f>
        <v/>
      </c>
      <c r="J956" s="21">
        <f>ROUNDDOWN(ROUND(H956*0.06,2),-2)</f>
        <v/>
      </c>
      <c r="K956" s="21">
        <f>ROUNDDOWN(ROUND(H956*0.04,2),-2)</f>
        <v/>
      </c>
      <c r="L956" s="21">
        <f>I956+J956+K956</f>
        <v/>
      </c>
      <c r="M956" s="21">
        <f>B956-L956</f>
        <v/>
      </c>
      <c r="N956" s="21">
        <f>ROUNDDOWN(ROUND(B956*0.2042,2),0)</f>
        <v/>
      </c>
    </row>
    <row r="957">
      <c r="A957" t="inlineStr">
        <is>
          <t>照合 一般</t>
        </is>
      </c>
      <c r="B957" s="21" t="n">
        <v>3500000</v>
      </c>
      <c r="C957" s="22" t="n">
        <v>31</v>
      </c>
      <c r="D957" s="22" t="n">
        <v>1</v>
      </c>
      <c r="E957" s="22" t="n">
        <v>0</v>
      </c>
      <c r="F957" s="21">
        <f>(IF(C957&lt;=20,MAX(800000,400000*C957),8000000+700000*(C957-20))+IF(E957=1,1000000,0))</f>
        <v/>
      </c>
      <c r="G957" s="21">
        <f>IF(AND(D957=3,C957&lt;=5),MAX(0,B957-F957),IF(AND(D957=2,C957&lt;=5,MAX(0,B957-F957)&gt;3000000),1500000+MAX(0,B957-F957)-3000000,MAX(0,B957-F957)/2))</f>
        <v/>
      </c>
      <c r="H957" s="21">
        <f>ROUNDDOWN(G957,-3)</f>
        <v/>
      </c>
      <c r="I957" s="21">
        <f>IF(H957&lt;=0,0,ROUNDDOWN(ROUND((H957*LOOKUP(H957,{0,1950001,3300001,6950001,9000001,18000001,40000001},{0.05,0.1,0.2,0.23,0.33,0.4,0.45})-LOOKUP(H957,{0,1950001,3300001,6950001,9000001,18000001,40000001},{0,97500,427500,636000,1536000,2796000,4796000}))*1.021,3),0))</f>
        <v/>
      </c>
      <c r="J957" s="21">
        <f>ROUNDDOWN(ROUND(H957*0.06,2),-2)</f>
        <v/>
      </c>
      <c r="K957" s="21">
        <f>ROUNDDOWN(ROUND(H957*0.04,2),-2)</f>
        <v/>
      </c>
      <c r="L957" s="21">
        <f>I957+J957+K957</f>
        <v/>
      </c>
      <c r="M957" s="21">
        <f>B957-L957</f>
        <v/>
      </c>
      <c r="N957" s="21">
        <f>ROUNDDOWN(ROUND(B957*0.2042,2),0)</f>
        <v/>
      </c>
    </row>
    <row r="958">
      <c r="A958" t="inlineStr">
        <is>
          <t>照合 一般</t>
        </is>
      </c>
      <c r="B958" s="21" t="n">
        <v>3500000</v>
      </c>
      <c r="C958" s="22" t="n">
        <v>32</v>
      </c>
      <c r="D958" s="22" t="n">
        <v>1</v>
      </c>
      <c r="E958" s="22" t="n">
        <v>0</v>
      </c>
      <c r="F958" s="21">
        <f>(IF(C958&lt;=20,MAX(800000,400000*C958),8000000+700000*(C958-20))+IF(E958=1,1000000,0))</f>
        <v/>
      </c>
      <c r="G958" s="21">
        <f>IF(AND(D958=3,C958&lt;=5),MAX(0,B958-F958),IF(AND(D958=2,C958&lt;=5,MAX(0,B958-F958)&gt;3000000),1500000+MAX(0,B958-F958)-3000000,MAX(0,B958-F958)/2))</f>
        <v/>
      </c>
      <c r="H958" s="21">
        <f>ROUNDDOWN(G958,-3)</f>
        <v/>
      </c>
      <c r="I958" s="21">
        <f>IF(H958&lt;=0,0,ROUNDDOWN(ROUND((H958*LOOKUP(H958,{0,1950001,3300001,6950001,9000001,18000001,40000001},{0.05,0.1,0.2,0.23,0.33,0.4,0.45})-LOOKUP(H958,{0,1950001,3300001,6950001,9000001,18000001,40000001},{0,97500,427500,636000,1536000,2796000,4796000}))*1.021,3),0))</f>
        <v/>
      </c>
      <c r="J958" s="21">
        <f>ROUNDDOWN(ROUND(H958*0.06,2),-2)</f>
        <v/>
      </c>
      <c r="K958" s="21">
        <f>ROUNDDOWN(ROUND(H958*0.04,2),-2)</f>
        <v/>
      </c>
      <c r="L958" s="21">
        <f>I958+J958+K958</f>
        <v/>
      </c>
      <c r="M958" s="21">
        <f>B958-L958</f>
        <v/>
      </c>
      <c r="N958" s="21">
        <f>ROUNDDOWN(ROUND(B958*0.2042,2),0)</f>
        <v/>
      </c>
    </row>
    <row r="959">
      <c r="A959" t="inlineStr">
        <is>
          <t>照合 一般</t>
        </is>
      </c>
      <c r="B959" s="21" t="n">
        <v>3500000</v>
      </c>
      <c r="C959" s="22" t="n">
        <v>33</v>
      </c>
      <c r="D959" s="22" t="n">
        <v>1</v>
      </c>
      <c r="E959" s="22" t="n">
        <v>0</v>
      </c>
      <c r="F959" s="21">
        <f>(IF(C959&lt;=20,MAX(800000,400000*C959),8000000+700000*(C959-20))+IF(E959=1,1000000,0))</f>
        <v/>
      </c>
      <c r="G959" s="21">
        <f>IF(AND(D959=3,C959&lt;=5),MAX(0,B959-F959),IF(AND(D959=2,C959&lt;=5,MAX(0,B959-F959)&gt;3000000),1500000+MAX(0,B959-F959)-3000000,MAX(0,B959-F959)/2))</f>
        <v/>
      </c>
      <c r="H959" s="21">
        <f>ROUNDDOWN(G959,-3)</f>
        <v/>
      </c>
      <c r="I959" s="21">
        <f>IF(H959&lt;=0,0,ROUNDDOWN(ROUND((H959*LOOKUP(H959,{0,1950001,3300001,6950001,9000001,18000001,40000001},{0.05,0.1,0.2,0.23,0.33,0.4,0.45})-LOOKUP(H959,{0,1950001,3300001,6950001,9000001,18000001,40000001},{0,97500,427500,636000,1536000,2796000,4796000}))*1.021,3),0))</f>
        <v/>
      </c>
      <c r="J959" s="21">
        <f>ROUNDDOWN(ROUND(H959*0.06,2),-2)</f>
        <v/>
      </c>
      <c r="K959" s="21">
        <f>ROUNDDOWN(ROUND(H959*0.04,2),-2)</f>
        <v/>
      </c>
      <c r="L959" s="21">
        <f>I959+J959+K959</f>
        <v/>
      </c>
      <c r="M959" s="21">
        <f>B959-L959</f>
        <v/>
      </c>
      <c r="N959" s="21">
        <f>ROUNDDOWN(ROUND(B959*0.2042,2),0)</f>
        <v/>
      </c>
    </row>
    <row r="960">
      <c r="A960" t="inlineStr">
        <is>
          <t>照合 一般</t>
        </is>
      </c>
      <c r="B960" s="21" t="n">
        <v>3500000</v>
      </c>
      <c r="C960" s="22" t="n">
        <v>34</v>
      </c>
      <c r="D960" s="22" t="n">
        <v>1</v>
      </c>
      <c r="E960" s="22" t="n">
        <v>0</v>
      </c>
      <c r="F960" s="21">
        <f>(IF(C960&lt;=20,MAX(800000,400000*C960),8000000+700000*(C960-20))+IF(E960=1,1000000,0))</f>
        <v/>
      </c>
      <c r="G960" s="21">
        <f>IF(AND(D960=3,C960&lt;=5),MAX(0,B960-F960),IF(AND(D960=2,C960&lt;=5,MAX(0,B960-F960)&gt;3000000),1500000+MAX(0,B960-F960)-3000000,MAX(0,B960-F960)/2))</f>
        <v/>
      </c>
      <c r="H960" s="21">
        <f>ROUNDDOWN(G960,-3)</f>
        <v/>
      </c>
      <c r="I960" s="21">
        <f>IF(H960&lt;=0,0,ROUNDDOWN(ROUND((H960*LOOKUP(H960,{0,1950001,3300001,6950001,9000001,18000001,40000001},{0.05,0.1,0.2,0.23,0.33,0.4,0.45})-LOOKUP(H960,{0,1950001,3300001,6950001,9000001,18000001,40000001},{0,97500,427500,636000,1536000,2796000,4796000}))*1.021,3),0))</f>
        <v/>
      </c>
      <c r="J960" s="21">
        <f>ROUNDDOWN(ROUND(H960*0.06,2),-2)</f>
        <v/>
      </c>
      <c r="K960" s="21">
        <f>ROUNDDOWN(ROUND(H960*0.04,2),-2)</f>
        <v/>
      </c>
      <c r="L960" s="21">
        <f>I960+J960+K960</f>
        <v/>
      </c>
      <c r="M960" s="21">
        <f>B960-L960</f>
        <v/>
      </c>
      <c r="N960" s="21">
        <f>ROUNDDOWN(ROUND(B960*0.2042,2),0)</f>
        <v/>
      </c>
    </row>
    <row r="961">
      <c r="A961" t="inlineStr">
        <is>
          <t>照合 一般</t>
        </is>
      </c>
      <c r="B961" s="21" t="n">
        <v>3500000</v>
      </c>
      <c r="C961" s="22" t="n">
        <v>35</v>
      </c>
      <c r="D961" s="22" t="n">
        <v>1</v>
      </c>
      <c r="E961" s="22" t="n">
        <v>0</v>
      </c>
      <c r="F961" s="21">
        <f>(IF(C961&lt;=20,MAX(800000,400000*C961),8000000+700000*(C961-20))+IF(E961=1,1000000,0))</f>
        <v/>
      </c>
      <c r="G961" s="21">
        <f>IF(AND(D961=3,C961&lt;=5),MAX(0,B961-F961),IF(AND(D961=2,C961&lt;=5,MAX(0,B961-F961)&gt;3000000),1500000+MAX(0,B961-F961)-3000000,MAX(0,B961-F961)/2))</f>
        <v/>
      </c>
      <c r="H961" s="21">
        <f>ROUNDDOWN(G961,-3)</f>
        <v/>
      </c>
      <c r="I961" s="21">
        <f>IF(H961&lt;=0,0,ROUNDDOWN(ROUND((H961*LOOKUP(H961,{0,1950001,3300001,6950001,9000001,18000001,40000001},{0.05,0.1,0.2,0.23,0.33,0.4,0.45})-LOOKUP(H961,{0,1950001,3300001,6950001,9000001,18000001,40000001},{0,97500,427500,636000,1536000,2796000,4796000}))*1.021,3),0))</f>
        <v/>
      </c>
      <c r="J961" s="21">
        <f>ROUNDDOWN(ROUND(H961*0.06,2),-2)</f>
        <v/>
      </c>
      <c r="K961" s="21">
        <f>ROUNDDOWN(ROUND(H961*0.04,2),-2)</f>
        <v/>
      </c>
      <c r="L961" s="21">
        <f>I961+J961+K961</f>
        <v/>
      </c>
      <c r="M961" s="21">
        <f>B961-L961</f>
        <v/>
      </c>
      <c r="N961" s="21">
        <f>ROUNDDOWN(ROUND(B961*0.2042,2),0)</f>
        <v/>
      </c>
    </row>
    <row r="962">
      <c r="A962" t="inlineStr">
        <is>
          <t>照合 一般</t>
        </is>
      </c>
      <c r="B962" s="21" t="n">
        <v>3500000</v>
      </c>
      <c r="C962" s="22" t="n">
        <v>36</v>
      </c>
      <c r="D962" s="22" t="n">
        <v>1</v>
      </c>
      <c r="E962" s="22" t="n">
        <v>0</v>
      </c>
      <c r="F962" s="21">
        <f>(IF(C962&lt;=20,MAX(800000,400000*C962),8000000+700000*(C962-20))+IF(E962=1,1000000,0))</f>
        <v/>
      </c>
      <c r="G962" s="21">
        <f>IF(AND(D962=3,C962&lt;=5),MAX(0,B962-F962),IF(AND(D962=2,C962&lt;=5,MAX(0,B962-F962)&gt;3000000),1500000+MAX(0,B962-F962)-3000000,MAX(0,B962-F962)/2))</f>
        <v/>
      </c>
      <c r="H962" s="21">
        <f>ROUNDDOWN(G962,-3)</f>
        <v/>
      </c>
      <c r="I962" s="21">
        <f>IF(H962&lt;=0,0,ROUNDDOWN(ROUND((H962*LOOKUP(H962,{0,1950001,3300001,6950001,9000001,18000001,40000001},{0.05,0.1,0.2,0.23,0.33,0.4,0.45})-LOOKUP(H962,{0,1950001,3300001,6950001,9000001,18000001,40000001},{0,97500,427500,636000,1536000,2796000,4796000}))*1.021,3),0))</f>
        <v/>
      </c>
      <c r="J962" s="21">
        <f>ROUNDDOWN(ROUND(H962*0.06,2),-2)</f>
        <v/>
      </c>
      <c r="K962" s="21">
        <f>ROUNDDOWN(ROUND(H962*0.04,2),-2)</f>
        <v/>
      </c>
      <c r="L962" s="21">
        <f>I962+J962+K962</f>
        <v/>
      </c>
      <c r="M962" s="21">
        <f>B962-L962</f>
        <v/>
      </c>
      <c r="N962" s="21">
        <f>ROUNDDOWN(ROUND(B962*0.2042,2),0)</f>
        <v/>
      </c>
    </row>
    <row r="963">
      <c r="A963" t="inlineStr">
        <is>
          <t>照合 一般</t>
        </is>
      </c>
      <c r="B963" s="21" t="n">
        <v>3500000</v>
      </c>
      <c r="C963" s="22" t="n">
        <v>37</v>
      </c>
      <c r="D963" s="22" t="n">
        <v>1</v>
      </c>
      <c r="E963" s="22" t="n">
        <v>0</v>
      </c>
      <c r="F963" s="21">
        <f>(IF(C963&lt;=20,MAX(800000,400000*C963),8000000+700000*(C963-20))+IF(E963=1,1000000,0))</f>
        <v/>
      </c>
      <c r="G963" s="21">
        <f>IF(AND(D963=3,C963&lt;=5),MAX(0,B963-F963),IF(AND(D963=2,C963&lt;=5,MAX(0,B963-F963)&gt;3000000),1500000+MAX(0,B963-F963)-3000000,MAX(0,B963-F963)/2))</f>
        <v/>
      </c>
      <c r="H963" s="21">
        <f>ROUNDDOWN(G963,-3)</f>
        <v/>
      </c>
      <c r="I963" s="21">
        <f>IF(H963&lt;=0,0,ROUNDDOWN(ROUND((H963*LOOKUP(H963,{0,1950001,3300001,6950001,9000001,18000001,40000001},{0.05,0.1,0.2,0.23,0.33,0.4,0.45})-LOOKUP(H963,{0,1950001,3300001,6950001,9000001,18000001,40000001},{0,97500,427500,636000,1536000,2796000,4796000}))*1.021,3),0))</f>
        <v/>
      </c>
      <c r="J963" s="21">
        <f>ROUNDDOWN(ROUND(H963*0.06,2),-2)</f>
        <v/>
      </c>
      <c r="K963" s="21">
        <f>ROUNDDOWN(ROUND(H963*0.04,2),-2)</f>
        <v/>
      </c>
      <c r="L963" s="21">
        <f>I963+J963+K963</f>
        <v/>
      </c>
      <c r="M963" s="21">
        <f>B963-L963</f>
        <v/>
      </c>
      <c r="N963" s="21">
        <f>ROUNDDOWN(ROUND(B963*0.2042,2),0)</f>
        <v/>
      </c>
    </row>
    <row r="964">
      <c r="A964" t="inlineStr">
        <is>
          <t>照合 一般</t>
        </is>
      </c>
      <c r="B964" s="21" t="n">
        <v>3500000</v>
      </c>
      <c r="C964" s="22" t="n">
        <v>38</v>
      </c>
      <c r="D964" s="22" t="n">
        <v>1</v>
      </c>
      <c r="E964" s="22" t="n">
        <v>0</v>
      </c>
      <c r="F964" s="21">
        <f>(IF(C964&lt;=20,MAX(800000,400000*C964),8000000+700000*(C964-20))+IF(E964=1,1000000,0))</f>
        <v/>
      </c>
      <c r="G964" s="21">
        <f>IF(AND(D964=3,C964&lt;=5),MAX(0,B964-F964),IF(AND(D964=2,C964&lt;=5,MAX(0,B964-F964)&gt;3000000),1500000+MAX(0,B964-F964)-3000000,MAX(0,B964-F964)/2))</f>
        <v/>
      </c>
      <c r="H964" s="21">
        <f>ROUNDDOWN(G964,-3)</f>
        <v/>
      </c>
      <c r="I964" s="21">
        <f>IF(H964&lt;=0,0,ROUNDDOWN(ROUND((H964*LOOKUP(H964,{0,1950001,3300001,6950001,9000001,18000001,40000001},{0.05,0.1,0.2,0.23,0.33,0.4,0.45})-LOOKUP(H964,{0,1950001,3300001,6950001,9000001,18000001,40000001},{0,97500,427500,636000,1536000,2796000,4796000}))*1.021,3),0))</f>
        <v/>
      </c>
      <c r="J964" s="21">
        <f>ROUNDDOWN(ROUND(H964*0.06,2),-2)</f>
        <v/>
      </c>
      <c r="K964" s="21">
        <f>ROUNDDOWN(ROUND(H964*0.04,2),-2)</f>
        <v/>
      </c>
      <c r="L964" s="21">
        <f>I964+J964+K964</f>
        <v/>
      </c>
      <c r="M964" s="21">
        <f>B964-L964</f>
        <v/>
      </c>
      <c r="N964" s="21">
        <f>ROUNDDOWN(ROUND(B964*0.2042,2),0)</f>
        <v/>
      </c>
    </row>
    <row r="965">
      <c r="A965" t="inlineStr">
        <is>
          <t>照合 一般</t>
        </is>
      </c>
      <c r="B965" s="21" t="n">
        <v>3500000</v>
      </c>
      <c r="C965" s="22" t="n">
        <v>39</v>
      </c>
      <c r="D965" s="22" t="n">
        <v>1</v>
      </c>
      <c r="E965" s="22" t="n">
        <v>0</v>
      </c>
      <c r="F965" s="21">
        <f>(IF(C965&lt;=20,MAX(800000,400000*C965),8000000+700000*(C965-20))+IF(E965=1,1000000,0))</f>
        <v/>
      </c>
      <c r="G965" s="21">
        <f>IF(AND(D965=3,C965&lt;=5),MAX(0,B965-F965),IF(AND(D965=2,C965&lt;=5,MAX(0,B965-F965)&gt;3000000),1500000+MAX(0,B965-F965)-3000000,MAX(0,B965-F965)/2))</f>
        <v/>
      </c>
      <c r="H965" s="21">
        <f>ROUNDDOWN(G965,-3)</f>
        <v/>
      </c>
      <c r="I965" s="21">
        <f>IF(H965&lt;=0,0,ROUNDDOWN(ROUND((H965*LOOKUP(H965,{0,1950001,3300001,6950001,9000001,18000001,40000001},{0.05,0.1,0.2,0.23,0.33,0.4,0.45})-LOOKUP(H965,{0,1950001,3300001,6950001,9000001,18000001,40000001},{0,97500,427500,636000,1536000,2796000,4796000}))*1.021,3),0))</f>
        <v/>
      </c>
      <c r="J965" s="21">
        <f>ROUNDDOWN(ROUND(H965*0.06,2),-2)</f>
        <v/>
      </c>
      <c r="K965" s="21">
        <f>ROUNDDOWN(ROUND(H965*0.04,2),-2)</f>
        <v/>
      </c>
      <c r="L965" s="21">
        <f>I965+J965+K965</f>
        <v/>
      </c>
      <c r="M965" s="21">
        <f>B965-L965</f>
        <v/>
      </c>
      <c r="N965" s="21">
        <f>ROUNDDOWN(ROUND(B965*0.2042,2),0)</f>
        <v/>
      </c>
    </row>
    <row r="966">
      <c r="A966" t="inlineStr">
        <is>
          <t>照合 一般</t>
        </is>
      </c>
      <c r="B966" s="21" t="n">
        <v>3500000</v>
      </c>
      <c r="C966" s="22" t="n">
        <v>40</v>
      </c>
      <c r="D966" s="22" t="n">
        <v>1</v>
      </c>
      <c r="E966" s="22" t="n">
        <v>0</v>
      </c>
      <c r="F966" s="21">
        <f>(IF(C966&lt;=20,MAX(800000,400000*C966),8000000+700000*(C966-20))+IF(E966=1,1000000,0))</f>
        <v/>
      </c>
      <c r="G966" s="21">
        <f>IF(AND(D966=3,C966&lt;=5),MAX(0,B966-F966),IF(AND(D966=2,C966&lt;=5,MAX(0,B966-F966)&gt;3000000),1500000+MAX(0,B966-F966)-3000000,MAX(0,B966-F966)/2))</f>
        <v/>
      </c>
      <c r="H966" s="21">
        <f>ROUNDDOWN(G966,-3)</f>
        <v/>
      </c>
      <c r="I966" s="21">
        <f>IF(H966&lt;=0,0,ROUNDDOWN(ROUND((H966*LOOKUP(H966,{0,1950001,3300001,6950001,9000001,18000001,40000001},{0.05,0.1,0.2,0.23,0.33,0.4,0.45})-LOOKUP(H966,{0,1950001,3300001,6950001,9000001,18000001,40000001},{0,97500,427500,636000,1536000,2796000,4796000}))*1.021,3),0))</f>
        <v/>
      </c>
      <c r="J966" s="21">
        <f>ROUNDDOWN(ROUND(H966*0.06,2),-2)</f>
        <v/>
      </c>
      <c r="K966" s="21">
        <f>ROUNDDOWN(ROUND(H966*0.04,2),-2)</f>
        <v/>
      </c>
      <c r="L966" s="21">
        <f>I966+J966+K966</f>
        <v/>
      </c>
      <c r="M966" s="21">
        <f>B966-L966</f>
        <v/>
      </c>
      <c r="N966" s="21">
        <f>ROUNDDOWN(ROUND(B966*0.2042,2),0)</f>
        <v/>
      </c>
    </row>
    <row r="967">
      <c r="A967" t="inlineStr">
        <is>
          <t>照合 一般</t>
        </is>
      </c>
      <c r="B967" s="21" t="n">
        <v>3500000</v>
      </c>
      <c r="C967" s="22" t="n">
        <v>41</v>
      </c>
      <c r="D967" s="22" t="n">
        <v>1</v>
      </c>
      <c r="E967" s="22" t="n">
        <v>0</v>
      </c>
      <c r="F967" s="21">
        <f>(IF(C967&lt;=20,MAX(800000,400000*C967),8000000+700000*(C967-20))+IF(E967=1,1000000,0))</f>
        <v/>
      </c>
      <c r="G967" s="21">
        <f>IF(AND(D967=3,C967&lt;=5),MAX(0,B967-F967),IF(AND(D967=2,C967&lt;=5,MAX(0,B967-F967)&gt;3000000),1500000+MAX(0,B967-F967)-3000000,MAX(0,B967-F967)/2))</f>
        <v/>
      </c>
      <c r="H967" s="21">
        <f>ROUNDDOWN(G967,-3)</f>
        <v/>
      </c>
      <c r="I967" s="21">
        <f>IF(H967&lt;=0,0,ROUNDDOWN(ROUND((H967*LOOKUP(H967,{0,1950001,3300001,6950001,9000001,18000001,40000001},{0.05,0.1,0.2,0.23,0.33,0.4,0.45})-LOOKUP(H967,{0,1950001,3300001,6950001,9000001,18000001,40000001},{0,97500,427500,636000,1536000,2796000,4796000}))*1.021,3),0))</f>
        <v/>
      </c>
      <c r="J967" s="21">
        <f>ROUNDDOWN(ROUND(H967*0.06,2),-2)</f>
        <v/>
      </c>
      <c r="K967" s="21">
        <f>ROUNDDOWN(ROUND(H967*0.04,2),-2)</f>
        <v/>
      </c>
      <c r="L967" s="21">
        <f>I967+J967+K967</f>
        <v/>
      </c>
      <c r="M967" s="21">
        <f>B967-L967</f>
        <v/>
      </c>
      <c r="N967" s="21">
        <f>ROUNDDOWN(ROUND(B967*0.2042,2),0)</f>
        <v/>
      </c>
    </row>
    <row r="968">
      <c r="A968" t="inlineStr">
        <is>
          <t>照合 一般</t>
        </is>
      </c>
      <c r="B968" s="21" t="n">
        <v>3500000</v>
      </c>
      <c r="C968" s="22" t="n">
        <v>42</v>
      </c>
      <c r="D968" s="22" t="n">
        <v>1</v>
      </c>
      <c r="E968" s="22" t="n">
        <v>0</v>
      </c>
      <c r="F968" s="21">
        <f>(IF(C968&lt;=20,MAX(800000,400000*C968),8000000+700000*(C968-20))+IF(E968=1,1000000,0))</f>
        <v/>
      </c>
      <c r="G968" s="21">
        <f>IF(AND(D968=3,C968&lt;=5),MAX(0,B968-F968),IF(AND(D968=2,C968&lt;=5,MAX(0,B968-F968)&gt;3000000),1500000+MAX(0,B968-F968)-3000000,MAX(0,B968-F968)/2))</f>
        <v/>
      </c>
      <c r="H968" s="21">
        <f>ROUNDDOWN(G968,-3)</f>
        <v/>
      </c>
      <c r="I968" s="21">
        <f>IF(H968&lt;=0,0,ROUNDDOWN(ROUND((H968*LOOKUP(H968,{0,1950001,3300001,6950001,9000001,18000001,40000001},{0.05,0.1,0.2,0.23,0.33,0.4,0.45})-LOOKUP(H968,{0,1950001,3300001,6950001,9000001,18000001,40000001},{0,97500,427500,636000,1536000,2796000,4796000}))*1.021,3),0))</f>
        <v/>
      </c>
      <c r="J968" s="21">
        <f>ROUNDDOWN(ROUND(H968*0.06,2),-2)</f>
        <v/>
      </c>
      <c r="K968" s="21">
        <f>ROUNDDOWN(ROUND(H968*0.04,2),-2)</f>
        <v/>
      </c>
      <c r="L968" s="21">
        <f>I968+J968+K968</f>
        <v/>
      </c>
      <c r="M968" s="21">
        <f>B968-L968</f>
        <v/>
      </c>
      <c r="N968" s="21">
        <f>ROUNDDOWN(ROUND(B968*0.2042,2),0)</f>
        <v/>
      </c>
    </row>
    <row r="969">
      <c r="A969" t="inlineStr">
        <is>
          <t>照合 一般</t>
        </is>
      </c>
      <c r="B969" s="21" t="n">
        <v>3500000</v>
      </c>
      <c r="C969" s="22" t="n">
        <v>43</v>
      </c>
      <c r="D969" s="22" t="n">
        <v>1</v>
      </c>
      <c r="E969" s="22" t="n">
        <v>0</v>
      </c>
      <c r="F969" s="21">
        <f>(IF(C969&lt;=20,MAX(800000,400000*C969),8000000+700000*(C969-20))+IF(E969=1,1000000,0))</f>
        <v/>
      </c>
      <c r="G969" s="21">
        <f>IF(AND(D969=3,C969&lt;=5),MAX(0,B969-F969),IF(AND(D969=2,C969&lt;=5,MAX(0,B969-F969)&gt;3000000),1500000+MAX(0,B969-F969)-3000000,MAX(0,B969-F969)/2))</f>
        <v/>
      </c>
      <c r="H969" s="21">
        <f>ROUNDDOWN(G969,-3)</f>
        <v/>
      </c>
      <c r="I969" s="21">
        <f>IF(H969&lt;=0,0,ROUNDDOWN(ROUND((H969*LOOKUP(H969,{0,1950001,3300001,6950001,9000001,18000001,40000001},{0.05,0.1,0.2,0.23,0.33,0.4,0.45})-LOOKUP(H969,{0,1950001,3300001,6950001,9000001,18000001,40000001},{0,97500,427500,636000,1536000,2796000,4796000}))*1.021,3),0))</f>
        <v/>
      </c>
      <c r="J969" s="21">
        <f>ROUNDDOWN(ROUND(H969*0.06,2),-2)</f>
        <v/>
      </c>
      <c r="K969" s="21">
        <f>ROUNDDOWN(ROUND(H969*0.04,2),-2)</f>
        <v/>
      </c>
      <c r="L969" s="21">
        <f>I969+J969+K969</f>
        <v/>
      </c>
      <c r="M969" s="21">
        <f>B969-L969</f>
        <v/>
      </c>
      <c r="N969" s="21">
        <f>ROUNDDOWN(ROUND(B969*0.2042,2),0)</f>
        <v/>
      </c>
    </row>
    <row r="970">
      <c r="A970" t="inlineStr">
        <is>
          <t>照合 一般</t>
        </is>
      </c>
      <c r="B970" s="21" t="n">
        <v>3500000</v>
      </c>
      <c r="C970" s="22" t="n">
        <v>44</v>
      </c>
      <c r="D970" s="22" t="n">
        <v>1</v>
      </c>
      <c r="E970" s="22" t="n">
        <v>0</v>
      </c>
      <c r="F970" s="21">
        <f>(IF(C970&lt;=20,MAX(800000,400000*C970),8000000+700000*(C970-20))+IF(E970=1,1000000,0))</f>
        <v/>
      </c>
      <c r="G970" s="21">
        <f>IF(AND(D970=3,C970&lt;=5),MAX(0,B970-F970),IF(AND(D970=2,C970&lt;=5,MAX(0,B970-F970)&gt;3000000),1500000+MAX(0,B970-F970)-3000000,MAX(0,B970-F970)/2))</f>
        <v/>
      </c>
      <c r="H970" s="21">
        <f>ROUNDDOWN(G970,-3)</f>
        <v/>
      </c>
      <c r="I970" s="21">
        <f>IF(H970&lt;=0,0,ROUNDDOWN(ROUND((H970*LOOKUP(H970,{0,1950001,3300001,6950001,9000001,18000001,40000001},{0.05,0.1,0.2,0.23,0.33,0.4,0.45})-LOOKUP(H970,{0,1950001,3300001,6950001,9000001,18000001,40000001},{0,97500,427500,636000,1536000,2796000,4796000}))*1.021,3),0))</f>
        <v/>
      </c>
      <c r="J970" s="21">
        <f>ROUNDDOWN(ROUND(H970*0.06,2),-2)</f>
        <v/>
      </c>
      <c r="K970" s="21">
        <f>ROUNDDOWN(ROUND(H970*0.04,2),-2)</f>
        <v/>
      </c>
      <c r="L970" s="21">
        <f>I970+J970+K970</f>
        <v/>
      </c>
      <c r="M970" s="21">
        <f>B970-L970</f>
        <v/>
      </c>
      <c r="N970" s="21">
        <f>ROUNDDOWN(ROUND(B970*0.2042,2),0)</f>
        <v/>
      </c>
    </row>
    <row r="971">
      <c r="A971" t="inlineStr">
        <is>
          <t>照合 一般</t>
        </is>
      </c>
      <c r="B971" s="21" t="n">
        <v>3500000</v>
      </c>
      <c r="C971" s="22" t="n">
        <v>45</v>
      </c>
      <c r="D971" s="22" t="n">
        <v>1</v>
      </c>
      <c r="E971" s="22" t="n">
        <v>0</v>
      </c>
      <c r="F971" s="21">
        <f>(IF(C971&lt;=20,MAX(800000,400000*C971),8000000+700000*(C971-20))+IF(E971=1,1000000,0))</f>
        <v/>
      </c>
      <c r="G971" s="21">
        <f>IF(AND(D971=3,C971&lt;=5),MAX(0,B971-F971),IF(AND(D971=2,C971&lt;=5,MAX(0,B971-F971)&gt;3000000),1500000+MAX(0,B971-F971)-3000000,MAX(0,B971-F971)/2))</f>
        <v/>
      </c>
      <c r="H971" s="21">
        <f>ROUNDDOWN(G971,-3)</f>
        <v/>
      </c>
      <c r="I971" s="21">
        <f>IF(H971&lt;=0,0,ROUNDDOWN(ROUND((H971*LOOKUP(H971,{0,1950001,3300001,6950001,9000001,18000001,40000001},{0.05,0.1,0.2,0.23,0.33,0.4,0.45})-LOOKUP(H971,{0,1950001,3300001,6950001,9000001,18000001,40000001},{0,97500,427500,636000,1536000,2796000,4796000}))*1.021,3),0))</f>
        <v/>
      </c>
      <c r="J971" s="21">
        <f>ROUNDDOWN(ROUND(H971*0.06,2),-2)</f>
        <v/>
      </c>
      <c r="K971" s="21">
        <f>ROUNDDOWN(ROUND(H971*0.04,2),-2)</f>
        <v/>
      </c>
      <c r="L971" s="21">
        <f>I971+J971+K971</f>
        <v/>
      </c>
      <c r="M971" s="21">
        <f>B971-L971</f>
        <v/>
      </c>
      <c r="N971" s="21">
        <f>ROUNDDOWN(ROUND(B971*0.2042,2),0)</f>
        <v/>
      </c>
    </row>
    <row r="972">
      <c r="A972" t="inlineStr">
        <is>
          <t>照合 短期</t>
        </is>
      </c>
      <c r="B972" s="21" t="n">
        <v>3500000</v>
      </c>
      <c r="C972" s="22" t="n">
        <v>1</v>
      </c>
      <c r="D972" s="22" t="n">
        <v>2</v>
      </c>
      <c r="E972" s="22" t="n">
        <v>0</v>
      </c>
      <c r="F972" s="21">
        <f>(IF(C972&lt;=20,MAX(800000,400000*C972),8000000+700000*(C972-20))+IF(E972=1,1000000,0))</f>
        <v/>
      </c>
      <c r="G972" s="21">
        <f>IF(AND(D972=3,C972&lt;=5),MAX(0,B972-F972),IF(AND(D972=2,C972&lt;=5,MAX(0,B972-F972)&gt;3000000),1500000+MAX(0,B972-F972)-3000000,MAX(0,B972-F972)/2))</f>
        <v/>
      </c>
      <c r="H972" s="21">
        <f>ROUNDDOWN(G972,-3)</f>
        <v/>
      </c>
      <c r="I972" s="21">
        <f>IF(H972&lt;=0,0,ROUNDDOWN(ROUND((H972*LOOKUP(H972,{0,1950001,3300001,6950001,9000001,18000001,40000001},{0.05,0.1,0.2,0.23,0.33,0.4,0.45})-LOOKUP(H972,{0,1950001,3300001,6950001,9000001,18000001,40000001},{0,97500,427500,636000,1536000,2796000,4796000}))*1.021,3),0))</f>
        <v/>
      </c>
      <c r="J972" s="21">
        <f>ROUNDDOWN(ROUND(H972*0.06,2),-2)</f>
        <v/>
      </c>
      <c r="K972" s="21">
        <f>ROUNDDOWN(ROUND(H972*0.04,2),-2)</f>
        <v/>
      </c>
      <c r="L972" s="21">
        <f>I972+J972+K972</f>
        <v/>
      </c>
      <c r="M972" s="21">
        <f>B972-L972</f>
        <v/>
      </c>
      <c r="N972" s="21">
        <f>ROUNDDOWN(ROUND(B972*0.2042,2),0)</f>
        <v/>
      </c>
    </row>
    <row r="973">
      <c r="A973" t="inlineStr">
        <is>
          <t>照合 役員</t>
        </is>
      </c>
      <c r="B973" s="21" t="n">
        <v>3500000</v>
      </c>
      <c r="C973" s="22" t="n">
        <v>1</v>
      </c>
      <c r="D973" s="22" t="n">
        <v>3</v>
      </c>
      <c r="E973" s="22" t="n">
        <v>0</v>
      </c>
      <c r="F973" s="21">
        <f>(IF(C973&lt;=20,MAX(800000,400000*C973),8000000+700000*(C973-20))+IF(E973=1,1000000,0))</f>
        <v/>
      </c>
      <c r="G973" s="21">
        <f>IF(AND(D973=3,C973&lt;=5),MAX(0,B973-F973),IF(AND(D973=2,C973&lt;=5,MAX(0,B973-F973)&gt;3000000),1500000+MAX(0,B973-F973)-3000000,MAX(0,B973-F973)/2))</f>
        <v/>
      </c>
      <c r="H973" s="21">
        <f>ROUNDDOWN(G973,-3)</f>
        <v/>
      </c>
      <c r="I973" s="21">
        <f>IF(H973&lt;=0,0,ROUNDDOWN(ROUND((H973*LOOKUP(H973,{0,1950001,3300001,6950001,9000001,18000001,40000001},{0.05,0.1,0.2,0.23,0.33,0.4,0.45})-LOOKUP(H973,{0,1950001,3300001,6950001,9000001,18000001,40000001},{0,97500,427500,636000,1536000,2796000,4796000}))*1.021,3),0))</f>
        <v/>
      </c>
      <c r="J973" s="21">
        <f>ROUNDDOWN(ROUND(H973*0.06,2),-2)</f>
        <v/>
      </c>
      <c r="K973" s="21">
        <f>ROUNDDOWN(ROUND(H973*0.04,2),-2)</f>
        <v/>
      </c>
      <c r="L973" s="21">
        <f>I973+J973+K973</f>
        <v/>
      </c>
      <c r="M973" s="21">
        <f>B973-L973</f>
        <v/>
      </c>
      <c r="N973" s="21">
        <f>ROUNDDOWN(ROUND(B973*0.2042,2),0)</f>
        <v/>
      </c>
    </row>
    <row r="974">
      <c r="A974" t="inlineStr">
        <is>
          <t>照合 短期 障害</t>
        </is>
      </c>
      <c r="B974" s="21" t="n">
        <v>3500000</v>
      </c>
      <c r="C974" s="22" t="n">
        <v>1</v>
      </c>
      <c r="D974" s="22" t="n">
        <v>2</v>
      </c>
      <c r="E974" s="22" t="n">
        <v>1</v>
      </c>
      <c r="F974" s="21">
        <f>(IF(C974&lt;=20,MAX(800000,400000*C974),8000000+700000*(C974-20))+IF(E974=1,1000000,0))</f>
        <v/>
      </c>
      <c r="G974" s="21">
        <f>IF(AND(D974=3,C974&lt;=5),MAX(0,B974-F974),IF(AND(D974=2,C974&lt;=5,MAX(0,B974-F974)&gt;3000000),1500000+MAX(0,B974-F974)-3000000,MAX(0,B974-F974)/2))</f>
        <v/>
      </c>
      <c r="H974" s="21">
        <f>ROUNDDOWN(G974,-3)</f>
        <v/>
      </c>
      <c r="I974" s="21">
        <f>IF(H974&lt;=0,0,ROUNDDOWN(ROUND((H974*LOOKUP(H974,{0,1950001,3300001,6950001,9000001,18000001,40000001},{0.05,0.1,0.2,0.23,0.33,0.4,0.45})-LOOKUP(H974,{0,1950001,3300001,6950001,9000001,18000001,40000001},{0,97500,427500,636000,1536000,2796000,4796000}))*1.021,3),0))</f>
        <v/>
      </c>
      <c r="J974" s="21">
        <f>ROUNDDOWN(ROUND(H974*0.06,2),-2)</f>
        <v/>
      </c>
      <c r="K974" s="21">
        <f>ROUNDDOWN(ROUND(H974*0.04,2),-2)</f>
        <v/>
      </c>
      <c r="L974" s="21">
        <f>I974+J974+K974</f>
        <v/>
      </c>
      <c r="M974" s="21">
        <f>B974-L974</f>
        <v/>
      </c>
      <c r="N974" s="21">
        <f>ROUNDDOWN(ROUND(B974*0.2042,2),0)</f>
        <v/>
      </c>
    </row>
    <row r="975">
      <c r="A975" t="inlineStr">
        <is>
          <t>照合 短期</t>
        </is>
      </c>
      <c r="B975" s="21" t="n">
        <v>3500000</v>
      </c>
      <c r="C975" s="22" t="n">
        <v>2</v>
      </c>
      <c r="D975" s="22" t="n">
        <v>2</v>
      </c>
      <c r="E975" s="22" t="n">
        <v>0</v>
      </c>
      <c r="F975" s="21">
        <f>(IF(C975&lt;=20,MAX(800000,400000*C975),8000000+700000*(C975-20))+IF(E975=1,1000000,0))</f>
        <v/>
      </c>
      <c r="G975" s="21">
        <f>IF(AND(D975=3,C975&lt;=5),MAX(0,B975-F975),IF(AND(D975=2,C975&lt;=5,MAX(0,B975-F975)&gt;3000000),1500000+MAX(0,B975-F975)-3000000,MAX(0,B975-F975)/2))</f>
        <v/>
      </c>
      <c r="H975" s="21">
        <f>ROUNDDOWN(G975,-3)</f>
        <v/>
      </c>
      <c r="I975" s="21">
        <f>IF(H975&lt;=0,0,ROUNDDOWN(ROUND((H975*LOOKUP(H975,{0,1950001,3300001,6950001,9000001,18000001,40000001},{0.05,0.1,0.2,0.23,0.33,0.4,0.45})-LOOKUP(H975,{0,1950001,3300001,6950001,9000001,18000001,40000001},{0,97500,427500,636000,1536000,2796000,4796000}))*1.021,3),0))</f>
        <v/>
      </c>
      <c r="J975" s="21">
        <f>ROUNDDOWN(ROUND(H975*0.06,2),-2)</f>
        <v/>
      </c>
      <c r="K975" s="21">
        <f>ROUNDDOWN(ROUND(H975*0.04,2),-2)</f>
        <v/>
      </c>
      <c r="L975" s="21">
        <f>I975+J975+K975</f>
        <v/>
      </c>
      <c r="M975" s="21">
        <f>B975-L975</f>
        <v/>
      </c>
      <c r="N975" s="21">
        <f>ROUNDDOWN(ROUND(B975*0.2042,2),0)</f>
        <v/>
      </c>
    </row>
    <row r="976">
      <c r="A976" t="inlineStr">
        <is>
          <t>照合 役員</t>
        </is>
      </c>
      <c r="B976" s="21" t="n">
        <v>3500000</v>
      </c>
      <c r="C976" s="22" t="n">
        <v>2</v>
      </c>
      <c r="D976" s="22" t="n">
        <v>3</v>
      </c>
      <c r="E976" s="22" t="n">
        <v>0</v>
      </c>
      <c r="F976" s="21">
        <f>(IF(C976&lt;=20,MAX(800000,400000*C976),8000000+700000*(C976-20))+IF(E976=1,1000000,0))</f>
        <v/>
      </c>
      <c r="G976" s="21">
        <f>IF(AND(D976=3,C976&lt;=5),MAX(0,B976-F976),IF(AND(D976=2,C976&lt;=5,MAX(0,B976-F976)&gt;3000000),1500000+MAX(0,B976-F976)-3000000,MAX(0,B976-F976)/2))</f>
        <v/>
      </c>
      <c r="H976" s="21">
        <f>ROUNDDOWN(G976,-3)</f>
        <v/>
      </c>
      <c r="I976" s="21">
        <f>IF(H976&lt;=0,0,ROUNDDOWN(ROUND((H976*LOOKUP(H976,{0,1950001,3300001,6950001,9000001,18000001,40000001},{0.05,0.1,0.2,0.23,0.33,0.4,0.45})-LOOKUP(H976,{0,1950001,3300001,6950001,9000001,18000001,40000001},{0,97500,427500,636000,1536000,2796000,4796000}))*1.021,3),0))</f>
        <v/>
      </c>
      <c r="J976" s="21">
        <f>ROUNDDOWN(ROUND(H976*0.06,2),-2)</f>
        <v/>
      </c>
      <c r="K976" s="21">
        <f>ROUNDDOWN(ROUND(H976*0.04,2),-2)</f>
        <v/>
      </c>
      <c r="L976" s="21">
        <f>I976+J976+K976</f>
        <v/>
      </c>
      <c r="M976" s="21">
        <f>B976-L976</f>
        <v/>
      </c>
      <c r="N976" s="21">
        <f>ROUNDDOWN(ROUND(B976*0.2042,2),0)</f>
        <v/>
      </c>
    </row>
    <row r="977">
      <c r="A977" t="inlineStr">
        <is>
          <t>照合 短期 障害</t>
        </is>
      </c>
      <c r="B977" s="21" t="n">
        <v>3500000</v>
      </c>
      <c r="C977" s="22" t="n">
        <v>2</v>
      </c>
      <c r="D977" s="22" t="n">
        <v>2</v>
      </c>
      <c r="E977" s="22" t="n">
        <v>1</v>
      </c>
      <c r="F977" s="21">
        <f>(IF(C977&lt;=20,MAX(800000,400000*C977),8000000+700000*(C977-20))+IF(E977=1,1000000,0))</f>
        <v/>
      </c>
      <c r="G977" s="21">
        <f>IF(AND(D977=3,C977&lt;=5),MAX(0,B977-F977),IF(AND(D977=2,C977&lt;=5,MAX(0,B977-F977)&gt;3000000),1500000+MAX(0,B977-F977)-3000000,MAX(0,B977-F977)/2))</f>
        <v/>
      </c>
      <c r="H977" s="21">
        <f>ROUNDDOWN(G977,-3)</f>
        <v/>
      </c>
      <c r="I977" s="21">
        <f>IF(H977&lt;=0,0,ROUNDDOWN(ROUND((H977*LOOKUP(H977,{0,1950001,3300001,6950001,9000001,18000001,40000001},{0.05,0.1,0.2,0.23,0.33,0.4,0.45})-LOOKUP(H977,{0,1950001,3300001,6950001,9000001,18000001,40000001},{0,97500,427500,636000,1536000,2796000,4796000}))*1.021,3),0))</f>
        <v/>
      </c>
      <c r="J977" s="21">
        <f>ROUNDDOWN(ROUND(H977*0.06,2),-2)</f>
        <v/>
      </c>
      <c r="K977" s="21">
        <f>ROUNDDOWN(ROUND(H977*0.04,2),-2)</f>
        <v/>
      </c>
      <c r="L977" s="21">
        <f>I977+J977+K977</f>
        <v/>
      </c>
      <c r="M977" s="21">
        <f>B977-L977</f>
        <v/>
      </c>
      <c r="N977" s="21">
        <f>ROUNDDOWN(ROUND(B977*0.2042,2),0)</f>
        <v/>
      </c>
    </row>
    <row r="978">
      <c r="A978" t="inlineStr">
        <is>
          <t>照合 短期</t>
        </is>
      </c>
      <c r="B978" s="21" t="n">
        <v>3500000</v>
      </c>
      <c r="C978" s="22" t="n">
        <v>3</v>
      </c>
      <c r="D978" s="22" t="n">
        <v>2</v>
      </c>
      <c r="E978" s="22" t="n">
        <v>0</v>
      </c>
      <c r="F978" s="21">
        <f>(IF(C978&lt;=20,MAX(800000,400000*C978),8000000+700000*(C978-20))+IF(E978=1,1000000,0))</f>
        <v/>
      </c>
      <c r="G978" s="21">
        <f>IF(AND(D978=3,C978&lt;=5),MAX(0,B978-F978),IF(AND(D978=2,C978&lt;=5,MAX(0,B978-F978)&gt;3000000),1500000+MAX(0,B978-F978)-3000000,MAX(0,B978-F978)/2))</f>
        <v/>
      </c>
      <c r="H978" s="21">
        <f>ROUNDDOWN(G978,-3)</f>
        <v/>
      </c>
      <c r="I978" s="21">
        <f>IF(H978&lt;=0,0,ROUNDDOWN(ROUND((H978*LOOKUP(H978,{0,1950001,3300001,6950001,9000001,18000001,40000001},{0.05,0.1,0.2,0.23,0.33,0.4,0.45})-LOOKUP(H978,{0,1950001,3300001,6950001,9000001,18000001,40000001},{0,97500,427500,636000,1536000,2796000,4796000}))*1.021,3),0))</f>
        <v/>
      </c>
      <c r="J978" s="21">
        <f>ROUNDDOWN(ROUND(H978*0.06,2),-2)</f>
        <v/>
      </c>
      <c r="K978" s="21">
        <f>ROUNDDOWN(ROUND(H978*0.04,2),-2)</f>
        <v/>
      </c>
      <c r="L978" s="21">
        <f>I978+J978+K978</f>
        <v/>
      </c>
      <c r="M978" s="21">
        <f>B978-L978</f>
        <v/>
      </c>
      <c r="N978" s="21">
        <f>ROUNDDOWN(ROUND(B978*0.2042,2),0)</f>
        <v/>
      </c>
    </row>
    <row r="979">
      <c r="A979" t="inlineStr">
        <is>
          <t>照合 役員</t>
        </is>
      </c>
      <c r="B979" s="21" t="n">
        <v>3500000</v>
      </c>
      <c r="C979" s="22" t="n">
        <v>3</v>
      </c>
      <c r="D979" s="22" t="n">
        <v>3</v>
      </c>
      <c r="E979" s="22" t="n">
        <v>0</v>
      </c>
      <c r="F979" s="21">
        <f>(IF(C979&lt;=20,MAX(800000,400000*C979),8000000+700000*(C979-20))+IF(E979=1,1000000,0))</f>
        <v/>
      </c>
      <c r="G979" s="21">
        <f>IF(AND(D979=3,C979&lt;=5),MAX(0,B979-F979),IF(AND(D979=2,C979&lt;=5,MAX(0,B979-F979)&gt;3000000),1500000+MAX(0,B979-F979)-3000000,MAX(0,B979-F979)/2))</f>
        <v/>
      </c>
      <c r="H979" s="21">
        <f>ROUNDDOWN(G979,-3)</f>
        <v/>
      </c>
      <c r="I979" s="21">
        <f>IF(H979&lt;=0,0,ROUNDDOWN(ROUND((H979*LOOKUP(H979,{0,1950001,3300001,6950001,9000001,18000001,40000001},{0.05,0.1,0.2,0.23,0.33,0.4,0.45})-LOOKUP(H979,{0,1950001,3300001,6950001,9000001,18000001,40000001},{0,97500,427500,636000,1536000,2796000,4796000}))*1.021,3),0))</f>
        <v/>
      </c>
      <c r="J979" s="21">
        <f>ROUNDDOWN(ROUND(H979*0.06,2),-2)</f>
        <v/>
      </c>
      <c r="K979" s="21">
        <f>ROUNDDOWN(ROUND(H979*0.04,2),-2)</f>
        <v/>
      </c>
      <c r="L979" s="21">
        <f>I979+J979+K979</f>
        <v/>
      </c>
      <c r="M979" s="21">
        <f>B979-L979</f>
        <v/>
      </c>
      <c r="N979" s="21">
        <f>ROUNDDOWN(ROUND(B979*0.2042,2),0)</f>
        <v/>
      </c>
    </row>
    <row r="980">
      <c r="A980" t="inlineStr">
        <is>
          <t>照合 短期 障害</t>
        </is>
      </c>
      <c r="B980" s="21" t="n">
        <v>3500000</v>
      </c>
      <c r="C980" s="22" t="n">
        <v>3</v>
      </c>
      <c r="D980" s="22" t="n">
        <v>2</v>
      </c>
      <c r="E980" s="22" t="n">
        <v>1</v>
      </c>
      <c r="F980" s="21">
        <f>(IF(C980&lt;=20,MAX(800000,400000*C980),8000000+700000*(C980-20))+IF(E980=1,1000000,0))</f>
        <v/>
      </c>
      <c r="G980" s="21">
        <f>IF(AND(D980=3,C980&lt;=5),MAX(0,B980-F980),IF(AND(D980=2,C980&lt;=5,MAX(0,B980-F980)&gt;3000000),1500000+MAX(0,B980-F980)-3000000,MAX(0,B980-F980)/2))</f>
        <v/>
      </c>
      <c r="H980" s="21">
        <f>ROUNDDOWN(G980,-3)</f>
        <v/>
      </c>
      <c r="I980" s="21">
        <f>IF(H980&lt;=0,0,ROUNDDOWN(ROUND((H980*LOOKUP(H980,{0,1950001,3300001,6950001,9000001,18000001,40000001},{0.05,0.1,0.2,0.23,0.33,0.4,0.45})-LOOKUP(H980,{0,1950001,3300001,6950001,9000001,18000001,40000001},{0,97500,427500,636000,1536000,2796000,4796000}))*1.021,3),0))</f>
        <v/>
      </c>
      <c r="J980" s="21">
        <f>ROUNDDOWN(ROUND(H980*0.06,2),-2)</f>
        <v/>
      </c>
      <c r="K980" s="21">
        <f>ROUNDDOWN(ROUND(H980*0.04,2),-2)</f>
        <v/>
      </c>
      <c r="L980" s="21">
        <f>I980+J980+K980</f>
        <v/>
      </c>
      <c r="M980" s="21">
        <f>B980-L980</f>
        <v/>
      </c>
      <c r="N980" s="21">
        <f>ROUNDDOWN(ROUND(B980*0.2042,2),0)</f>
        <v/>
      </c>
    </row>
    <row r="981">
      <c r="A981" t="inlineStr">
        <is>
          <t>照合 短期</t>
        </is>
      </c>
      <c r="B981" s="21" t="n">
        <v>3500000</v>
      </c>
      <c r="C981" s="22" t="n">
        <v>4</v>
      </c>
      <c r="D981" s="22" t="n">
        <v>2</v>
      </c>
      <c r="E981" s="22" t="n">
        <v>0</v>
      </c>
      <c r="F981" s="21">
        <f>(IF(C981&lt;=20,MAX(800000,400000*C981),8000000+700000*(C981-20))+IF(E981=1,1000000,0))</f>
        <v/>
      </c>
      <c r="G981" s="21">
        <f>IF(AND(D981=3,C981&lt;=5),MAX(0,B981-F981),IF(AND(D981=2,C981&lt;=5,MAX(0,B981-F981)&gt;3000000),1500000+MAX(0,B981-F981)-3000000,MAX(0,B981-F981)/2))</f>
        <v/>
      </c>
      <c r="H981" s="21">
        <f>ROUNDDOWN(G981,-3)</f>
        <v/>
      </c>
      <c r="I981" s="21">
        <f>IF(H981&lt;=0,0,ROUNDDOWN(ROUND((H981*LOOKUP(H981,{0,1950001,3300001,6950001,9000001,18000001,40000001},{0.05,0.1,0.2,0.23,0.33,0.4,0.45})-LOOKUP(H981,{0,1950001,3300001,6950001,9000001,18000001,40000001},{0,97500,427500,636000,1536000,2796000,4796000}))*1.021,3),0))</f>
        <v/>
      </c>
      <c r="J981" s="21">
        <f>ROUNDDOWN(ROUND(H981*0.06,2),-2)</f>
        <v/>
      </c>
      <c r="K981" s="21">
        <f>ROUNDDOWN(ROUND(H981*0.04,2),-2)</f>
        <v/>
      </c>
      <c r="L981" s="21">
        <f>I981+J981+K981</f>
        <v/>
      </c>
      <c r="M981" s="21">
        <f>B981-L981</f>
        <v/>
      </c>
      <c r="N981" s="21">
        <f>ROUNDDOWN(ROUND(B981*0.2042,2),0)</f>
        <v/>
      </c>
    </row>
    <row r="982">
      <c r="A982" t="inlineStr">
        <is>
          <t>照合 役員</t>
        </is>
      </c>
      <c r="B982" s="21" t="n">
        <v>3500000</v>
      </c>
      <c r="C982" s="22" t="n">
        <v>4</v>
      </c>
      <c r="D982" s="22" t="n">
        <v>3</v>
      </c>
      <c r="E982" s="22" t="n">
        <v>0</v>
      </c>
      <c r="F982" s="21">
        <f>(IF(C982&lt;=20,MAX(800000,400000*C982),8000000+700000*(C982-20))+IF(E982=1,1000000,0))</f>
        <v/>
      </c>
      <c r="G982" s="21">
        <f>IF(AND(D982=3,C982&lt;=5),MAX(0,B982-F982),IF(AND(D982=2,C982&lt;=5,MAX(0,B982-F982)&gt;3000000),1500000+MAX(0,B982-F982)-3000000,MAX(0,B982-F982)/2))</f>
        <v/>
      </c>
      <c r="H982" s="21">
        <f>ROUNDDOWN(G982,-3)</f>
        <v/>
      </c>
      <c r="I982" s="21">
        <f>IF(H982&lt;=0,0,ROUNDDOWN(ROUND((H982*LOOKUP(H982,{0,1950001,3300001,6950001,9000001,18000001,40000001},{0.05,0.1,0.2,0.23,0.33,0.4,0.45})-LOOKUP(H982,{0,1950001,3300001,6950001,9000001,18000001,40000001},{0,97500,427500,636000,1536000,2796000,4796000}))*1.021,3),0))</f>
        <v/>
      </c>
      <c r="J982" s="21">
        <f>ROUNDDOWN(ROUND(H982*0.06,2),-2)</f>
        <v/>
      </c>
      <c r="K982" s="21">
        <f>ROUNDDOWN(ROUND(H982*0.04,2),-2)</f>
        <v/>
      </c>
      <c r="L982" s="21">
        <f>I982+J982+K982</f>
        <v/>
      </c>
      <c r="M982" s="21">
        <f>B982-L982</f>
        <v/>
      </c>
      <c r="N982" s="21">
        <f>ROUNDDOWN(ROUND(B982*0.2042,2),0)</f>
        <v/>
      </c>
    </row>
    <row r="983">
      <c r="A983" t="inlineStr">
        <is>
          <t>照合 短期 障害</t>
        </is>
      </c>
      <c r="B983" s="21" t="n">
        <v>3500000</v>
      </c>
      <c r="C983" s="22" t="n">
        <v>4</v>
      </c>
      <c r="D983" s="22" t="n">
        <v>2</v>
      </c>
      <c r="E983" s="22" t="n">
        <v>1</v>
      </c>
      <c r="F983" s="21">
        <f>(IF(C983&lt;=20,MAX(800000,400000*C983),8000000+700000*(C983-20))+IF(E983=1,1000000,0))</f>
        <v/>
      </c>
      <c r="G983" s="21">
        <f>IF(AND(D983=3,C983&lt;=5),MAX(0,B983-F983),IF(AND(D983=2,C983&lt;=5,MAX(0,B983-F983)&gt;3000000),1500000+MAX(0,B983-F983)-3000000,MAX(0,B983-F983)/2))</f>
        <v/>
      </c>
      <c r="H983" s="21">
        <f>ROUNDDOWN(G983,-3)</f>
        <v/>
      </c>
      <c r="I983" s="21">
        <f>IF(H983&lt;=0,0,ROUNDDOWN(ROUND((H983*LOOKUP(H983,{0,1950001,3300001,6950001,9000001,18000001,40000001},{0.05,0.1,0.2,0.23,0.33,0.4,0.45})-LOOKUP(H983,{0,1950001,3300001,6950001,9000001,18000001,40000001},{0,97500,427500,636000,1536000,2796000,4796000}))*1.021,3),0))</f>
        <v/>
      </c>
      <c r="J983" s="21">
        <f>ROUNDDOWN(ROUND(H983*0.06,2),-2)</f>
        <v/>
      </c>
      <c r="K983" s="21">
        <f>ROUNDDOWN(ROUND(H983*0.04,2),-2)</f>
        <v/>
      </c>
      <c r="L983" s="21">
        <f>I983+J983+K983</f>
        <v/>
      </c>
      <c r="M983" s="21">
        <f>B983-L983</f>
        <v/>
      </c>
      <c r="N983" s="21">
        <f>ROUNDDOWN(ROUND(B983*0.2042,2),0)</f>
        <v/>
      </c>
    </row>
    <row r="984">
      <c r="A984" t="inlineStr">
        <is>
          <t>照合 短期</t>
        </is>
      </c>
      <c r="B984" s="21" t="n">
        <v>3500000</v>
      </c>
      <c r="C984" s="22" t="n">
        <v>5</v>
      </c>
      <c r="D984" s="22" t="n">
        <v>2</v>
      </c>
      <c r="E984" s="22" t="n">
        <v>0</v>
      </c>
      <c r="F984" s="21">
        <f>(IF(C984&lt;=20,MAX(800000,400000*C984),8000000+700000*(C984-20))+IF(E984=1,1000000,0))</f>
        <v/>
      </c>
      <c r="G984" s="21">
        <f>IF(AND(D984=3,C984&lt;=5),MAX(0,B984-F984),IF(AND(D984=2,C984&lt;=5,MAX(0,B984-F984)&gt;3000000),1500000+MAX(0,B984-F984)-3000000,MAX(0,B984-F984)/2))</f>
        <v/>
      </c>
      <c r="H984" s="21">
        <f>ROUNDDOWN(G984,-3)</f>
        <v/>
      </c>
      <c r="I984" s="21">
        <f>IF(H984&lt;=0,0,ROUNDDOWN(ROUND((H984*LOOKUP(H984,{0,1950001,3300001,6950001,9000001,18000001,40000001},{0.05,0.1,0.2,0.23,0.33,0.4,0.45})-LOOKUP(H984,{0,1950001,3300001,6950001,9000001,18000001,40000001},{0,97500,427500,636000,1536000,2796000,4796000}))*1.021,3),0))</f>
        <v/>
      </c>
      <c r="J984" s="21">
        <f>ROUNDDOWN(ROUND(H984*0.06,2),-2)</f>
        <v/>
      </c>
      <c r="K984" s="21">
        <f>ROUNDDOWN(ROUND(H984*0.04,2),-2)</f>
        <v/>
      </c>
      <c r="L984" s="21">
        <f>I984+J984+K984</f>
        <v/>
      </c>
      <c r="M984" s="21">
        <f>B984-L984</f>
        <v/>
      </c>
      <c r="N984" s="21">
        <f>ROUNDDOWN(ROUND(B984*0.2042,2),0)</f>
        <v/>
      </c>
    </row>
    <row r="985">
      <c r="A985" t="inlineStr">
        <is>
          <t>照合 役員</t>
        </is>
      </c>
      <c r="B985" s="21" t="n">
        <v>3500000</v>
      </c>
      <c r="C985" s="22" t="n">
        <v>5</v>
      </c>
      <c r="D985" s="22" t="n">
        <v>3</v>
      </c>
      <c r="E985" s="22" t="n">
        <v>0</v>
      </c>
      <c r="F985" s="21">
        <f>(IF(C985&lt;=20,MAX(800000,400000*C985),8000000+700000*(C985-20))+IF(E985=1,1000000,0))</f>
        <v/>
      </c>
      <c r="G985" s="21">
        <f>IF(AND(D985=3,C985&lt;=5),MAX(0,B985-F985),IF(AND(D985=2,C985&lt;=5,MAX(0,B985-F985)&gt;3000000),1500000+MAX(0,B985-F985)-3000000,MAX(0,B985-F985)/2))</f>
        <v/>
      </c>
      <c r="H985" s="21">
        <f>ROUNDDOWN(G985,-3)</f>
        <v/>
      </c>
      <c r="I985" s="21">
        <f>IF(H985&lt;=0,0,ROUNDDOWN(ROUND((H985*LOOKUP(H985,{0,1950001,3300001,6950001,9000001,18000001,40000001},{0.05,0.1,0.2,0.23,0.33,0.4,0.45})-LOOKUP(H985,{0,1950001,3300001,6950001,9000001,18000001,40000001},{0,97500,427500,636000,1536000,2796000,4796000}))*1.021,3),0))</f>
        <v/>
      </c>
      <c r="J985" s="21">
        <f>ROUNDDOWN(ROUND(H985*0.06,2),-2)</f>
        <v/>
      </c>
      <c r="K985" s="21">
        <f>ROUNDDOWN(ROUND(H985*0.04,2),-2)</f>
        <v/>
      </c>
      <c r="L985" s="21">
        <f>I985+J985+K985</f>
        <v/>
      </c>
      <c r="M985" s="21">
        <f>B985-L985</f>
        <v/>
      </c>
      <c r="N985" s="21">
        <f>ROUNDDOWN(ROUND(B985*0.2042,2),0)</f>
        <v/>
      </c>
    </row>
    <row r="986">
      <c r="A986" t="inlineStr">
        <is>
          <t>照合 短期 障害</t>
        </is>
      </c>
      <c r="B986" s="21" t="n">
        <v>3500000</v>
      </c>
      <c r="C986" s="22" t="n">
        <v>5</v>
      </c>
      <c r="D986" s="22" t="n">
        <v>2</v>
      </c>
      <c r="E986" s="22" t="n">
        <v>1</v>
      </c>
      <c r="F986" s="21">
        <f>(IF(C986&lt;=20,MAX(800000,400000*C986),8000000+700000*(C986-20))+IF(E986=1,1000000,0))</f>
        <v/>
      </c>
      <c r="G986" s="21">
        <f>IF(AND(D986=3,C986&lt;=5),MAX(0,B986-F986),IF(AND(D986=2,C986&lt;=5,MAX(0,B986-F986)&gt;3000000),1500000+MAX(0,B986-F986)-3000000,MAX(0,B986-F986)/2))</f>
        <v/>
      </c>
      <c r="H986" s="21">
        <f>ROUNDDOWN(G986,-3)</f>
        <v/>
      </c>
      <c r="I986" s="21">
        <f>IF(H986&lt;=0,0,ROUNDDOWN(ROUND((H986*LOOKUP(H986,{0,1950001,3300001,6950001,9000001,18000001,40000001},{0.05,0.1,0.2,0.23,0.33,0.4,0.45})-LOOKUP(H986,{0,1950001,3300001,6950001,9000001,18000001,40000001},{0,97500,427500,636000,1536000,2796000,4796000}))*1.021,3),0))</f>
        <v/>
      </c>
      <c r="J986" s="21">
        <f>ROUNDDOWN(ROUND(H986*0.06,2),-2)</f>
        <v/>
      </c>
      <c r="K986" s="21">
        <f>ROUNDDOWN(ROUND(H986*0.04,2),-2)</f>
        <v/>
      </c>
      <c r="L986" s="21">
        <f>I986+J986+K986</f>
        <v/>
      </c>
      <c r="M986" s="21">
        <f>B986-L986</f>
        <v/>
      </c>
      <c r="N986" s="21">
        <f>ROUNDDOWN(ROUND(B986*0.2042,2),0)</f>
        <v/>
      </c>
    </row>
    <row r="987">
      <c r="A987" t="inlineStr">
        <is>
          <t>照合 障害</t>
        </is>
      </c>
      <c r="B987" s="21" t="n">
        <v>3500000</v>
      </c>
      <c r="C987" s="22" t="n">
        <v>25</v>
      </c>
      <c r="D987" s="22" t="n">
        <v>1</v>
      </c>
      <c r="E987" s="22" t="n">
        <v>1</v>
      </c>
      <c r="F987" s="21">
        <f>(IF(C987&lt;=20,MAX(800000,400000*C987),8000000+700000*(C987-20))+IF(E987=1,1000000,0))</f>
        <v/>
      </c>
      <c r="G987" s="21">
        <f>IF(AND(D987=3,C987&lt;=5),MAX(0,B987-F987),IF(AND(D987=2,C987&lt;=5,MAX(0,B987-F987)&gt;3000000),1500000+MAX(0,B987-F987)-3000000,MAX(0,B987-F987)/2))</f>
        <v/>
      </c>
      <c r="H987" s="21">
        <f>ROUNDDOWN(G987,-3)</f>
        <v/>
      </c>
      <c r="I987" s="21">
        <f>IF(H987&lt;=0,0,ROUNDDOWN(ROUND((H987*LOOKUP(H987,{0,1950001,3300001,6950001,9000001,18000001,40000001},{0.05,0.1,0.2,0.23,0.33,0.4,0.45})-LOOKUP(H987,{0,1950001,3300001,6950001,9000001,18000001,40000001},{0,97500,427500,636000,1536000,2796000,4796000}))*1.021,3),0))</f>
        <v/>
      </c>
      <c r="J987" s="21">
        <f>ROUNDDOWN(ROUND(H987*0.06,2),-2)</f>
        <v/>
      </c>
      <c r="K987" s="21">
        <f>ROUNDDOWN(ROUND(H987*0.04,2),-2)</f>
        <v/>
      </c>
      <c r="L987" s="21">
        <f>I987+J987+K987</f>
        <v/>
      </c>
      <c r="M987" s="21">
        <f>B987-L987</f>
        <v/>
      </c>
      <c r="N987" s="21">
        <f>ROUNDDOWN(ROUND(B987*0.2042,2),0)</f>
        <v/>
      </c>
    </row>
    <row r="988">
      <c r="A988" t="inlineStr">
        <is>
          <t>照合 一般</t>
        </is>
      </c>
      <c r="B988" s="21" t="n">
        <v>4000000</v>
      </c>
      <c r="C988" s="22" t="n">
        <v>1</v>
      </c>
      <c r="D988" s="22" t="n">
        <v>1</v>
      </c>
      <c r="E988" s="22" t="n">
        <v>0</v>
      </c>
      <c r="F988" s="21">
        <f>(IF(C988&lt;=20,MAX(800000,400000*C988),8000000+700000*(C988-20))+IF(E988=1,1000000,0))</f>
        <v/>
      </c>
      <c r="G988" s="21">
        <f>IF(AND(D988=3,C988&lt;=5),MAX(0,B988-F988),IF(AND(D988=2,C988&lt;=5,MAX(0,B988-F988)&gt;3000000),1500000+MAX(0,B988-F988)-3000000,MAX(0,B988-F988)/2))</f>
        <v/>
      </c>
      <c r="H988" s="21">
        <f>ROUNDDOWN(G988,-3)</f>
        <v/>
      </c>
      <c r="I988" s="21">
        <f>IF(H988&lt;=0,0,ROUNDDOWN(ROUND((H988*LOOKUP(H988,{0,1950001,3300001,6950001,9000001,18000001,40000001},{0.05,0.1,0.2,0.23,0.33,0.4,0.45})-LOOKUP(H988,{0,1950001,3300001,6950001,9000001,18000001,40000001},{0,97500,427500,636000,1536000,2796000,4796000}))*1.021,3),0))</f>
        <v/>
      </c>
      <c r="J988" s="21">
        <f>ROUNDDOWN(ROUND(H988*0.06,2),-2)</f>
        <v/>
      </c>
      <c r="K988" s="21">
        <f>ROUNDDOWN(ROUND(H988*0.04,2),-2)</f>
        <v/>
      </c>
      <c r="L988" s="21">
        <f>I988+J988+K988</f>
        <v/>
      </c>
      <c r="M988" s="21">
        <f>B988-L988</f>
        <v/>
      </c>
      <c r="N988" s="21">
        <f>ROUNDDOWN(ROUND(B988*0.2042,2),0)</f>
        <v/>
      </c>
    </row>
    <row r="989">
      <c r="A989" t="inlineStr">
        <is>
          <t>照合 一般</t>
        </is>
      </c>
      <c r="B989" s="21" t="n">
        <v>4000000</v>
      </c>
      <c r="C989" s="22" t="n">
        <v>2</v>
      </c>
      <c r="D989" s="22" t="n">
        <v>1</v>
      </c>
      <c r="E989" s="22" t="n">
        <v>0</v>
      </c>
      <c r="F989" s="21">
        <f>(IF(C989&lt;=20,MAX(800000,400000*C989),8000000+700000*(C989-20))+IF(E989=1,1000000,0))</f>
        <v/>
      </c>
      <c r="G989" s="21">
        <f>IF(AND(D989=3,C989&lt;=5),MAX(0,B989-F989),IF(AND(D989=2,C989&lt;=5,MAX(0,B989-F989)&gt;3000000),1500000+MAX(0,B989-F989)-3000000,MAX(0,B989-F989)/2))</f>
        <v/>
      </c>
      <c r="H989" s="21">
        <f>ROUNDDOWN(G989,-3)</f>
        <v/>
      </c>
      <c r="I989" s="21">
        <f>IF(H989&lt;=0,0,ROUNDDOWN(ROUND((H989*LOOKUP(H989,{0,1950001,3300001,6950001,9000001,18000001,40000001},{0.05,0.1,0.2,0.23,0.33,0.4,0.45})-LOOKUP(H989,{0,1950001,3300001,6950001,9000001,18000001,40000001},{0,97500,427500,636000,1536000,2796000,4796000}))*1.021,3),0))</f>
        <v/>
      </c>
      <c r="J989" s="21">
        <f>ROUNDDOWN(ROUND(H989*0.06,2),-2)</f>
        <v/>
      </c>
      <c r="K989" s="21">
        <f>ROUNDDOWN(ROUND(H989*0.04,2),-2)</f>
        <v/>
      </c>
      <c r="L989" s="21">
        <f>I989+J989+K989</f>
        <v/>
      </c>
      <c r="M989" s="21">
        <f>B989-L989</f>
        <v/>
      </c>
      <c r="N989" s="21">
        <f>ROUNDDOWN(ROUND(B989*0.2042,2),0)</f>
        <v/>
      </c>
    </row>
    <row r="990">
      <c r="A990" t="inlineStr">
        <is>
          <t>照合 一般</t>
        </is>
      </c>
      <c r="B990" s="21" t="n">
        <v>4000000</v>
      </c>
      <c r="C990" s="22" t="n">
        <v>3</v>
      </c>
      <c r="D990" s="22" t="n">
        <v>1</v>
      </c>
      <c r="E990" s="22" t="n">
        <v>0</v>
      </c>
      <c r="F990" s="21">
        <f>(IF(C990&lt;=20,MAX(800000,400000*C990),8000000+700000*(C990-20))+IF(E990=1,1000000,0))</f>
        <v/>
      </c>
      <c r="G990" s="21">
        <f>IF(AND(D990=3,C990&lt;=5),MAX(0,B990-F990),IF(AND(D990=2,C990&lt;=5,MAX(0,B990-F990)&gt;3000000),1500000+MAX(0,B990-F990)-3000000,MAX(0,B990-F990)/2))</f>
        <v/>
      </c>
      <c r="H990" s="21">
        <f>ROUNDDOWN(G990,-3)</f>
        <v/>
      </c>
      <c r="I990" s="21">
        <f>IF(H990&lt;=0,0,ROUNDDOWN(ROUND((H990*LOOKUP(H990,{0,1950001,3300001,6950001,9000001,18000001,40000001},{0.05,0.1,0.2,0.23,0.33,0.4,0.45})-LOOKUP(H990,{0,1950001,3300001,6950001,9000001,18000001,40000001},{0,97500,427500,636000,1536000,2796000,4796000}))*1.021,3),0))</f>
        <v/>
      </c>
      <c r="J990" s="21">
        <f>ROUNDDOWN(ROUND(H990*0.06,2),-2)</f>
        <v/>
      </c>
      <c r="K990" s="21">
        <f>ROUNDDOWN(ROUND(H990*0.04,2),-2)</f>
        <v/>
      </c>
      <c r="L990" s="21">
        <f>I990+J990+K990</f>
        <v/>
      </c>
      <c r="M990" s="21">
        <f>B990-L990</f>
        <v/>
      </c>
      <c r="N990" s="21">
        <f>ROUNDDOWN(ROUND(B990*0.2042,2),0)</f>
        <v/>
      </c>
    </row>
    <row r="991">
      <c r="A991" t="inlineStr">
        <is>
          <t>照合 一般</t>
        </is>
      </c>
      <c r="B991" s="21" t="n">
        <v>4000000</v>
      </c>
      <c r="C991" s="22" t="n">
        <v>4</v>
      </c>
      <c r="D991" s="22" t="n">
        <v>1</v>
      </c>
      <c r="E991" s="22" t="n">
        <v>0</v>
      </c>
      <c r="F991" s="21">
        <f>(IF(C991&lt;=20,MAX(800000,400000*C991),8000000+700000*(C991-20))+IF(E991=1,1000000,0))</f>
        <v/>
      </c>
      <c r="G991" s="21">
        <f>IF(AND(D991=3,C991&lt;=5),MAX(0,B991-F991),IF(AND(D991=2,C991&lt;=5,MAX(0,B991-F991)&gt;3000000),1500000+MAX(0,B991-F991)-3000000,MAX(0,B991-F991)/2))</f>
        <v/>
      </c>
      <c r="H991" s="21">
        <f>ROUNDDOWN(G991,-3)</f>
        <v/>
      </c>
      <c r="I991" s="21">
        <f>IF(H991&lt;=0,0,ROUNDDOWN(ROUND((H991*LOOKUP(H991,{0,1950001,3300001,6950001,9000001,18000001,40000001},{0.05,0.1,0.2,0.23,0.33,0.4,0.45})-LOOKUP(H991,{0,1950001,3300001,6950001,9000001,18000001,40000001},{0,97500,427500,636000,1536000,2796000,4796000}))*1.021,3),0))</f>
        <v/>
      </c>
      <c r="J991" s="21">
        <f>ROUNDDOWN(ROUND(H991*0.06,2),-2)</f>
        <v/>
      </c>
      <c r="K991" s="21">
        <f>ROUNDDOWN(ROUND(H991*0.04,2),-2)</f>
        <v/>
      </c>
      <c r="L991" s="21">
        <f>I991+J991+K991</f>
        <v/>
      </c>
      <c r="M991" s="21">
        <f>B991-L991</f>
        <v/>
      </c>
      <c r="N991" s="21">
        <f>ROUNDDOWN(ROUND(B991*0.2042,2),0)</f>
        <v/>
      </c>
    </row>
    <row r="992">
      <c r="A992" t="inlineStr">
        <is>
          <t>照合 一般</t>
        </is>
      </c>
      <c r="B992" s="21" t="n">
        <v>4000000</v>
      </c>
      <c r="C992" s="22" t="n">
        <v>5</v>
      </c>
      <c r="D992" s="22" t="n">
        <v>1</v>
      </c>
      <c r="E992" s="22" t="n">
        <v>0</v>
      </c>
      <c r="F992" s="21">
        <f>(IF(C992&lt;=20,MAX(800000,400000*C992),8000000+700000*(C992-20))+IF(E992=1,1000000,0))</f>
        <v/>
      </c>
      <c r="G992" s="21">
        <f>IF(AND(D992=3,C992&lt;=5),MAX(0,B992-F992),IF(AND(D992=2,C992&lt;=5,MAX(0,B992-F992)&gt;3000000),1500000+MAX(0,B992-F992)-3000000,MAX(0,B992-F992)/2))</f>
        <v/>
      </c>
      <c r="H992" s="21">
        <f>ROUNDDOWN(G992,-3)</f>
        <v/>
      </c>
      <c r="I992" s="21">
        <f>IF(H992&lt;=0,0,ROUNDDOWN(ROUND((H992*LOOKUP(H992,{0,1950001,3300001,6950001,9000001,18000001,40000001},{0.05,0.1,0.2,0.23,0.33,0.4,0.45})-LOOKUP(H992,{0,1950001,3300001,6950001,9000001,18000001,40000001},{0,97500,427500,636000,1536000,2796000,4796000}))*1.021,3),0))</f>
        <v/>
      </c>
      <c r="J992" s="21">
        <f>ROUNDDOWN(ROUND(H992*0.06,2),-2)</f>
        <v/>
      </c>
      <c r="K992" s="21">
        <f>ROUNDDOWN(ROUND(H992*0.04,2),-2)</f>
        <v/>
      </c>
      <c r="L992" s="21">
        <f>I992+J992+K992</f>
        <v/>
      </c>
      <c r="M992" s="21">
        <f>B992-L992</f>
        <v/>
      </c>
      <c r="N992" s="21">
        <f>ROUNDDOWN(ROUND(B992*0.2042,2),0)</f>
        <v/>
      </c>
    </row>
    <row r="993">
      <c r="A993" t="inlineStr">
        <is>
          <t>照合 一般</t>
        </is>
      </c>
      <c r="B993" s="21" t="n">
        <v>4000000</v>
      </c>
      <c r="C993" s="22" t="n">
        <v>6</v>
      </c>
      <c r="D993" s="22" t="n">
        <v>1</v>
      </c>
      <c r="E993" s="22" t="n">
        <v>0</v>
      </c>
      <c r="F993" s="21">
        <f>(IF(C993&lt;=20,MAX(800000,400000*C993),8000000+700000*(C993-20))+IF(E993=1,1000000,0))</f>
        <v/>
      </c>
      <c r="G993" s="21">
        <f>IF(AND(D993=3,C993&lt;=5),MAX(0,B993-F993),IF(AND(D993=2,C993&lt;=5,MAX(0,B993-F993)&gt;3000000),1500000+MAX(0,B993-F993)-3000000,MAX(0,B993-F993)/2))</f>
        <v/>
      </c>
      <c r="H993" s="21">
        <f>ROUNDDOWN(G993,-3)</f>
        <v/>
      </c>
      <c r="I993" s="21">
        <f>IF(H993&lt;=0,0,ROUNDDOWN(ROUND((H993*LOOKUP(H993,{0,1950001,3300001,6950001,9000001,18000001,40000001},{0.05,0.1,0.2,0.23,0.33,0.4,0.45})-LOOKUP(H993,{0,1950001,3300001,6950001,9000001,18000001,40000001},{0,97500,427500,636000,1536000,2796000,4796000}))*1.021,3),0))</f>
        <v/>
      </c>
      <c r="J993" s="21">
        <f>ROUNDDOWN(ROUND(H993*0.06,2),-2)</f>
        <v/>
      </c>
      <c r="K993" s="21">
        <f>ROUNDDOWN(ROUND(H993*0.04,2),-2)</f>
        <v/>
      </c>
      <c r="L993" s="21">
        <f>I993+J993+K993</f>
        <v/>
      </c>
      <c r="M993" s="21">
        <f>B993-L993</f>
        <v/>
      </c>
      <c r="N993" s="21">
        <f>ROUNDDOWN(ROUND(B993*0.2042,2),0)</f>
        <v/>
      </c>
    </row>
    <row r="994">
      <c r="A994" t="inlineStr">
        <is>
          <t>照合 一般</t>
        </is>
      </c>
      <c r="B994" s="21" t="n">
        <v>4000000</v>
      </c>
      <c r="C994" s="22" t="n">
        <v>7</v>
      </c>
      <c r="D994" s="22" t="n">
        <v>1</v>
      </c>
      <c r="E994" s="22" t="n">
        <v>0</v>
      </c>
      <c r="F994" s="21">
        <f>(IF(C994&lt;=20,MAX(800000,400000*C994),8000000+700000*(C994-20))+IF(E994=1,1000000,0))</f>
        <v/>
      </c>
      <c r="G994" s="21">
        <f>IF(AND(D994=3,C994&lt;=5),MAX(0,B994-F994),IF(AND(D994=2,C994&lt;=5,MAX(0,B994-F994)&gt;3000000),1500000+MAX(0,B994-F994)-3000000,MAX(0,B994-F994)/2))</f>
        <v/>
      </c>
      <c r="H994" s="21">
        <f>ROUNDDOWN(G994,-3)</f>
        <v/>
      </c>
      <c r="I994" s="21">
        <f>IF(H994&lt;=0,0,ROUNDDOWN(ROUND((H994*LOOKUP(H994,{0,1950001,3300001,6950001,9000001,18000001,40000001},{0.05,0.1,0.2,0.23,0.33,0.4,0.45})-LOOKUP(H994,{0,1950001,3300001,6950001,9000001,18000001,40000001},{0,97500,427500,636000,1536000,2796000,4796000}))*1.021,3),0))</f>
        <v/>
      </c>
      <c r="J994" s="21">
        <f>ROUNDDOWN(ROUND(H994*0.06,2),-2)</f>
        <v/>
      </c>
      <c r="K994" s="21">
        <f>ROUNDDOWN(ROUND(H994*0.04,2),-2)</f>
        <v/>
      </c>
      <c r="L994" s="21">
        <f>I994+J994+K994</f>
        <v/>
      </c>
      <c r="M994" s="21">
        <f>B994-L994</f>
        <v/>
      </c>
      <c r="N994" s="21">
        <f>ROUNDDOWN(ROUND(B994*0.2042,2),0)</f>
        <v/>
      </c>
    </row>
    <row r="995">
      <c r="A995" t="inlineStr">
        <is>
          <t>照合 一般</t>
        </is>
      </c>
      <c r="B995" s="21" t="n">
        <v>4000000</v>
      </c>
      <c r="C995" s="22" t="n">
        <v>8</v>
      </c>
      <c r="D995" s="22" t="n">
        <v>1</v>
      </c>
      <c r="E995" s="22" t="n">
        <v>0</v>
      </c>
      <c r="F995" s="21">
        <f>(IF(C995&lt;=20,MAX(800000,400000*C995),8000000+700000*(C995-20))+IF(E995=1,1000000,0))</f>
        <v/>
      </c>
      <c r="G995" s="21">
        <f>IF(AND(D995=3,C995&lt;=5),MAX(0,B995-F995),IF(AND(D995=2,C995&lt;=5,MAX(0,B995-F995)&gt;3000000),1500000+MAX(0,B995-F995)-3000000,MAX(0,B995-F995)/2))</f>
        <v/>
      </c>
      <c r="H995" s="21">
        <f>ROUNDDOWN(G995,-3)</f>
        <v/>
      </c>
      <c r="I995" s="21">
        <f>IF(H995&lt;=0,0,ROUNDDOWN(ROUND((H995*LOOKUP(H995,{0,1950001,3300001,6950001,9000001,18000001,40000001},{0.05,0.1,0.2,0.23,0.33,0.4,0.45})-LOOKUP(H995,{0,1950001,3300001,6950001,9000001,18000001,40000001},{0,97500,427500,636000,1536000,2796000,4796000}))*1.021,3),0))</f>
        <v/>
      </c>
      <c r="J995" s="21">
        <f>ROUNDDOWN(ROUND(H995*0.06,2),-2)</f>
        <v/>
      </c>
      <c r="K995" s="21">
        <f>ROUNDDOWN(ROUND(H995*0.04,2),-2)</f>
        <v/>
      </c>
      <c r="L995" s="21">
        <f>I995+J995+K995</f>
        <v/>
      </c>
      <c r="M995" s="21">
        <f>B995-L995</f>
        <v/>
      </c>
      <c r="N995" s="21">
        <f>ROUNDDOWN(ROUND(B995*0.2042,2),0)</f>
        <v/>
      </c>
    </row>
    <row r="996">
      <c r="A996" t="inlineStr">
        <is>
          <t>照合 一般</t>
        </is>
      </c>
      <c r="B996" s="21" t="n">
        <v>4000000</v>
      </c>
      <c r="C996" s="22" t="n">
        <v>9</v>
      </c>
      <c r="D996" s="22" t="n">
        <v>1</v>
      </c>
      <c r="E996" s="22" t="n">
        <v>0</v>
      </c>
      <c r="F996" s="21">
        <f>(IF(C996&lt;=20,MAX(800000,400000*C996),8000000+700000*(C996-20))+IF(E996=1,1000000,0))</f>
        <v/>
      </c>
      <c r="G996" s="21">
        <f>IF(AND(D996=3,C996&lt;=5),MAX(0,B996-F996),IF(AND(D996=2,C996&lt;=5,MAX(0,B996-F996)&gt;3000000),1500000+MAX(0,B996-F996)-3000000,MAX(0,B996-F996)/2))</f>
        <v/>
      </c>
      <c r="H996" s="21">
        <f>ROUNDDOWN(G996,-3)</f>
        <v/>
      </c>
      <c r="I996" s="21">
        <f>IF(H996&lt;=0,0,ROUNDDOWN(ROUND((H996*LOOKUP(H996,{0,1950001,3300001,6950001,9000001,18000001,40000001},{0.05,0.1,0.2,0.23,0.33,0.4,0.45})-LOOKUP(H996,{0,1950001,3300001,6950001,9000001,18000001,40000001},{0,97500,427500,636000,1536000,2796000,4796000}))*1.021,3),0))</f>
        <v/>
      </c>
      <c r="J996" s="21">
        <f>ROUNDDOWN(ROUND(H996*0.06,2),-2)</f>
        <v/>
      </c>
      <c r="K996" s="21">
        <f>ROUNDDOWN(ROUND(H996*0.04,2),-2)</f>
        <v/>
      </c>
      <c r="L996" s="21">
        <f>I996+J996+K996</f>
        <v/>
      </c>
      <c r="M996" s="21">
        <f>B996-L996</f>
        <v/>
      </c>
      <c r="N996" s="21">
        <f>ROUNDDOWN(ROUND(B996*0.2042,2),0)</f>
        <v/>
      </c>
    </row>
    <row r="997">
      <c r="A997" t="inlineStr">
        <is>
          <t>照合 一般</t>
        </is>
      </c>
      <c r="B997" s="21" t="n">
        <v>4000000</v>
      </c>
      <c r="C997" s="22" t="n">
        <v>10</v>
      </c>
      <c r="D997" s="22" t="n">
        <v>1</v>
      </c>
      <c r="E997" s="22" t="n">
        <v>0</v>
      </c>
      <c r="F997" s="21">
        <f>(IF(C997&lt;=20,MAX(800000,400000*C997),8000000+700000*(C997-20))+IF(E997=1,1000000,0))</f>
        <v/>
      </c>
      <c r="G997" s="21">
        <f>IF(AND(D997=3,C997&lt;=5),MAX(0,B997-F997),IF(AND(D997=2,C997&lt;=5,MAX(0,B997-F997)&gt;3000000),1500000+MAX(0,B997-F997)-3000000,MAX(0,B997-F997)/2))</f>
        <v/>
      </c>
      <c r="H997" s="21">
        <f>ROUNDDOWN(G997,-3)</f>
        <v/>
      </c>
      <c r="I997" s="21">
        <f>IF(H997&lt;=0,0,ROUNDDOWN(ROUND((H997*LOOKUP(H997,{0,1950001,3300001,6950001,9000001,18000001,40000001},{0.05,0.1,0.2,0.23,0.33,0.4,0.45})-LOOKUP(H997,{0,1950001,3300001,6950001,9000001,18000001,40000001},{0,97500,427500,636000,1536000,2796000,4796000}))*1.021,3),0))</f>
        <v/>
      </c>
      <c r="J997" s="21">
        <f>ROUNDDOWN(ROUND(H997*0.06,2),-2)</f>
        <v/>
      </c>
      <c r="K997" s="21">
        <f>ROUNDDOWN(ROUND(H997*0.04,2),-2)</f>
        <v/>
      </c>
      <c r="L997" s="21">
        <f>I997+J997+K997</f>
        <v/>
      </c>
      <c r="M997" s="21">
        <f>B997-L997</f>
        <v/>
      </c>
      <c r="N997" s="21">
        <f>ROUNDDOWN(ROUND(B997*0.2042,2),0)</f>
        <v/>
      </c>
    </row>
    <row r="998">
      <c r="A998" t="inlineStr">
        <is>
          <t>照合 一般</t>
        </is>
      </c>
      <c r="B998" s="21" t="n">
        <v>4000000</v>
      </c>
      <c r="C998" s="22" t="n">
        <v>11</v>
      </c>
      <c r="D998" s="22" t="n">
        <v>1</v>
      </c>
      <c r="E998" s="22" t="n">
        <v>0</v>
      </c>
      <c r="F998" s="21">
        <f>(IF(C998&lt;=20,MAX(800000,400000*C998),8000000+700000*(C998-20))+IF(E998=1,1000000,0))</f>
        <v/>
      </c>
      <c r="G998" s="21">
        <f>IF(AND(D998=3,C998&lt;=5),MAX(0,B998-F998),IF(AND(D998=2,C998&lt;=5,MAX(0,B998-F998)&gt;3000000),1500000+MAX(0,B998-F998)-3000000,MAX(0,B998-F998)/2))</f>
        <v/>
      </c>
      <c r="H998" s="21">
        <f>ROUNDDOWN(G998,-3)</f>
        <v/>
      </c>
      <c r="I998" s="21">
        <f>IF(H998&lt;=0,0,ROUNDDOWN(ROUND((H998*LOOKUP(H998,{0,1950001,3300001,6950001,9000001,18000001,40000001},{0.05,0.1,0.2,0.23,0.33,0.4,0.45})-LOOKUP(H998,{0,1950001,3300001,6950001,9000001,18000001,40000001},{0,97500,427500,636000,1536000,2796000,4796000}))*1.021,3),0))</f>
        <v/>
      </c>
      <c r="J998" s="21">
        <f>ROUNDDOWN(ROUND(H998*0.06,2),-2)</f>
        <v/>
      </c>
      <c r="K998" s="21">
        <f>ROUNDDOWN(ROUND(H998*0.04,2),-2)</f>
        <v/>
      </c>
      <c r="L998" s="21">
        <f>I998+J998+K998</f>
        <v/>
      </c>
      <c r="M998" s="21">
        <f>B998-L998</f>
        <v/>
      </c>
      <c r="N998" s="21">
        <f>ROUNDDOWN(ROUND(B998*0.2042,2),0)</f>
        <v/>
      </c>
    </row>
    <row r="999">
      <c r="A999" t="inlineStr">
        <is>
          <t>照合 一般</t>
        </is>
      </c>
      <c r="B999" s="21" t="n">
        <v>4000000</v>
      </c>
      <c r="C999" s="22" t="n">
        <v>12</v>
      </c>
      <c r="D999" s="22" t="n">
        <v>1</v>
      </c>
      <c r="E999" s="22" t="n">
        <v>0</v>
      </c>
      <c r="F999" s="21">
        <f>(IF(C999&lt;=20,MAX(800000,400000*C999),8000000+700000*(C999-20))+IF(E999=1,1000000,0))</f>
        <v/>
      </c>
      <c r="G999" s="21">
        <f>IF(AND(D999=3,C999&lt;=5),MAX(0,B999-F999),IF(AND(D999=2,C999&lt;=5,MAX(0,B999-F999)&gt;3000000),1500000+MAX(0,B999-F999)-3000000,MAX(0,B999-F999)/2))</f>
        <v/>
      </c>
      <c r="H999" s="21">
        <f>ROUNDDOWN(G999,-3)</f>
        <v/>
      </c>
      <c r="I999" s="21">
        <f>IF(H999&lt;=0,0,ROUNDDOWN(ROUND((H999*LOOKUP(H999,{0,1950001,3300001,6950001,9000001,18000001,40000001},{0.05,0.1,0.2,0.23,0.33,0.4,0.45})-LOOKUP(H999,{0,1950001,3300001,6950001,9000001,18000001,40000001},{0,97500,427500,636000,1536000,2796000,4796000}))*1.021,3),0))</f>
        <v/>
      </c>
      <c r="J999" s="21">
        <f>ROUNDDOWN(ROUND(H999*0.06,2),-2)</f>
        <v/>
      </c>
      <c r="K999" s="21">
        <f>ROUNDDOWN(ROUND(H999*0.04,2),-2)</f>
        <v/>
      </c>
      <c r="L999" s="21">
        <f>I999+J999+K999</f>
        <v/>
      </c>
      <c r="M999" s="21">
        <f>B999-L999</f>
        <v/>
      </c>
      <c r="N999" s="21">
        <f>ROUNDDOWN(ROUND(B999*0.2042,2),0)</f>
        <v/>
      </c>
    </row>
    <row r="1000">
      <c r="A1000" t="inlineStr">
        <is>
          <t>照合 一般</t>
        </is>
      </c>
      <c r="B1000" s="21" t="n">
        <v>4000000</v>
      </c>
      <c r="C1000" s="22" t="n">
        <v>13</v>
      </c>
      <c r="D1000" s="22" t="n">
        <v>1</v>
      </c>
      <c r="E1000" s="22" t="n">
        <v>0</v>
      </c>
      <c r="F1000" s="21">
        <f>(IF(C1000&lt;=20,MAX(800000,400000*C1000),8000000+700000*(C1000-20))+IF(E1000=1,1000000,0))</f>
        <v/>
      </c>
      <c r="G1000" s="21">
        <f>IF(AND(D1000=3,C1000&lt;=5),MAX(0,B1000-F1000),IF(AND(D1000=2,C1000&lt;=5,MAX(0,B1000-F1000)&gt;3000000),1500000+MAX(0,B1000-F1000)-3000000,MAX(0,B1000-F1000)/2))</f>
        <v/>
      </c>
      <c r="H1000" s="21">
        <f>ROUNDDOWN(G1000,-3)</f>
        <v/>
      </c>
      <c r="I1000" s="21">
        <f>IF(H1000&lt;=0,0,ROUNDDOWN(ROUND((H1000*LOOKUP(H1000,{0,1950001,3300001,6950001,9000001,18000001,40000001},{0.05,0.1,0.2,0.23,0.33,0.4,0.45})-LOOKUP(H1000,{0,1950001,3300001,6950001,9000001,18000001,40000001},{0,97500,427500,636000,1536000,2796000,4796000}))*1.021,3),0))</f>
        <v/>
      </c>
      <c r="J1000" s="21">
        <f>ROUNDDOWN(ROUND(H1000*0.06,2),-2)</f>
        <v/>
      </c>
      <c r="K1000" s="21">
        <f>ROUNDDOWN(ROUND(H1000*0.04,2),-2)</f>
        <v/>
      </c>
      <c r="L1000" s="21">
        <f>I1000+J1000+K1000</f>
        <v/>
      </c>
      <c r="M1000" s="21">
        <f>B1000-L1000</f>
        <v/>
      </c>
      <c r="N1000" s="21">
        <f>ROUNDDOWN(ROUND(B1000*0.2042,2),0)</f>
        <v/>
      </c>
    </row>
    <row r="1001">
      <c r="A1001" t="inlineStr">
        <is>
          <t>照合 一般</t>
        </is>
      </c>
      <c r="B1001" s="21" t="n">
        <v>4000000</v>
      </c>
      <c r="C1001" s="22" t="n">
        <v>14</v>
      </c>
      <c r="D1001" s="22" t="n">
        <v>1</v>
      </c>
      <c r="E1001" s="22" t="n">
        <v>0</v>
      </c>
      <c r="F1001" s="21">
        <f>(IF(C1001&lt;=20,MAX(800000,400000*C1001),8000000+700000*(C1001-20))+IF(E1001=1,1000000,0))</f>
        <v/>
      </c>
      <c r="G1001" s="21">
        <f>IF(AND(D1001=3,C1001&lt;=5),MAX(0,B1001-F1001),IF(AND(D1001=2,C1001&lt;=5,MAX(0,B1001-F1001)&gt;3000000),1500000+MAX(0,B1001-F1001)-3000000,MAX(0,B1001-F1001)/2))</f>
        <v/>
      </c>
      <c r="H1001" s="21">
        <f>ROUNDDOWN(G1001,-3)</f>
        <v/>
      </c>
      <c r="I1001" s="21">
        <f>IF(H1001&lt;=0,0,ROUNDDOWN(ROUND((H1001*LOOKUP(H1001,{0,1950001,3300001,6950001,9000001,18000001,40000001},{0.05,0.1,0.2,0.23,0.33,0.4,0.45})-LOOKUP(H1001,{0,1950001,3300001,6950001,9000001,18000001,40000001},{0,97500,427500,636000,1536000,2796000,4796000}))*1.021,3),0))</f>
        <v/>
      </c>
      <c r="J1001" s="21">
        <f>ROUNDDOWN(ROUND(H1001*0.06,2),-2)</f>
        <v/>
      </c>
      <c r="K1001" s="21">
        <f>ROUNDDOWN(ROUND(H1001*0.04,2),-2)</f>
        <v/>
      </c>
      <c r="L1001" s="21">
        <f>I1001+J1001+K1001</f>
        <v/>
      </c>
      <c r="M1001" s="21">
        <f>B1001-L1001</f>
        <v/>
      </c>
      <c r="N1001" s="21">
        <f>ROUNDDOWN(ROUND(B1001*0.2042,2),0)</f>
        <v/>
      </c>
    </row>
    <row r="1002">
      <c r="A1002" t="inlineStr">
        <is>
          <t>照合 一般</t>
        </is>
      </c>
      <c r="B1002" s="21" t="n">
        <v>4000000</v>
      </c>
      <c r="C1002" s="22" t="n">
        <v>15</v>
      </c>
      <c r="D1002" s="22" t="n">
        <v>1</v>
      </c>
      <c r="E1002" s="22" t="n">
        <v>0</v>
      </c>
      <c r="F1002" s="21">
        <f>(IF(C1002&lt;=20,MAX(800000,400000*C1002),8000000+700000*(C1002-20))+IF(E1002=1,1000000,0))</f>
        <v/>
      </c>
      <c r="G1002" s="21">
        <f>IF(AND(D1002=3,C1002&lt;=5),MAX(0,B1002-F1002),IF(AND(D1002=2,C1002&lt;=5,MAX(0,B1002-F1002)&gt;3000000),1500000+MAX(0,B1002-F1002)-3000000,MAX(0,B1002-F1002)/2))</f>
        <v/>
      </c>
      <c r="H1002" s="21">
        <f>ROUNDDOWN(G1002,-3)</f>
        <v/>
      </c>
      <c r="I1002" s="21">
        <f>IF(H1002&lt;=0,0,ROUNDDOWN(ROUND((H1002*LOOKUP(H1002,{0,1950001,3300001,6950001,9000001,18000001,40000001},{0.05,0.1,0.2,0.23,0.33,0.4,0.45})-LOOKUP(H1002,{0,1950001,3300001,6950001,9000001,18000001,40000001},{0,97500,427500,636000,1536000,2796000,4796000}))*1.021,3),0))</f>
        <v/>
      </c>
      <c r="J1002" s="21">
        <f>ROUNDDOWN(ROUND(H1002*0.06,2),-2)</f>
        <v/>
      </c>
      <c r="K1002" s="21">
        <f>ROUNDDOWN(ROUND(H1002*0.04,2),-2)</f>
        <v/>
      </c>
      <c r="L1002" s="21">
        <f>I1002+J1002+K1002</f>
        <v/>
      </c>
      <c r="M1002" s="21">
        <f>B1002-L1002</f>
        <v/>
      </c>
      <c r="N1002" s="21">
        <f>ROUNDDOWN(ROUND(B1002*0.2042,2),0)</f>
        <v/>
      </c>
    </row>
    <row r="1003">
      <c r="A1003" t="inlineStr">
        <is>
          <t>照合 一般</t>
        </is>
      </c>
      <c r="B1003" s="21" t="n">
        <v>4000000</v>
      </c>
      <c r="C1003" s="22" t="n">
        <v>16</v>
      </c>
      <c r="D1003" s="22" t="n">
        <v>1</v>
      </c>
      <c r="E1003" s="22" t="n">
        <v>0</v>
      </c>
      <c r="F1003" s="21">
        <f>(IF(C1003&lt;=20,MAX(800000,400000*C1003),8000000+700000*(C1003-20))+IF(E1003=1,1000000,0))</f>
        <v/>
      </c>
      <c r="G1003" s="21">
        <f>IF(AND(D1003=3,C1003&lt;=5),MAX(0,B1003-F1003),IF(AND(D1003=2,C1003&lt;=5,MAX(0,B1003-F1003)&gt;3000000),1500000+MAX(0,B1003-F1003)-3000000,MAX(0,B1003-F1003)/2))</f>
        <v/>
      </c>
      <c r="H1003" s="21">
        <f>ROUNDDOWN(G1003,-3)</f>
        <v/>
      </c>
      <c r="I1003" s="21">
        <f>IF(H1003&lt;=0,0,ROUNDDOWN(ROUND((H1003*LOOKUP(H1003,{0,1950001,3300001,6950001,9000001,18000001,40000001},{0.05,0.1,0.2,0.23,0.33,0.4,0.45})-LOOKUP(H1003,{0,1950001,3300001,6950001,9000001,18000001,40000001},{0,97500,427500,636000,1536000,2796000,4796000}))*1.021,3),0))</f>
        <v/>
      </c>
      <c r="J1003" s="21">
        <f>ROUNDDOWN(ROUND(H1003*0.06,2),-2)</f>
        <v/>
      </c>
      <c r="K1003" s="21">
        <f>ROUNDDOWN(ROUND(H1003*0.04,2),-2)</f>
        <v/>
      </c>
      <c r="L1003" s="21">
        <f>I1003+J1003+K1003</f>
        <v/>
      </c>
      <c r="M1003" s="21">
        <f>B1003-L1003</f>
        <v/>
      </c>
      <c r="N1003" s="21">
        <f>ROUNDDOWN(ROUND(B1003*0.2042,2),0)</f>
        <v/>
      </c>
    </row>
    <row r="1004">
      <c r="A1004" t="inlineStr">
        <is>
          <t>照合 一般</t>
        </is>
      </c>
      <c r="B1004" s="21" t="n">
        <v>4000000</v>
      </c>
      <c r="C1004" s="22" t="n">
        <v>17</v>
      </c>
      <c r="D1004" s="22" t="n">
        <v>1</v>
      </c>
      <c r="E1004" s="22" t="n">
        <v>0</v>
      </c>
      <c r="F1004" s="21">
        <f>(IF(C1004&lt;=20,MAX(800000,400000*C1004),8000000+700000*(C1004-20))+IF(E1004=1,1000000,0))</f>
        <v/>
      </c>
      <c r="G1004" s="21">
        <f>IF(AND(D1004=3,C1004&lt;=5),MAX(0,B1004-F1004),IF(AND(D1004=2,C1004&lt;=5,MAX(0,B1004-F1004)&gt;3000000),1500000+MAX(0,B1004-F1004)-3000000,MAX(0,B1004-F1004)/2))</f>
        <v/>
      </c>
      <c r="H1004" s="21">
        <f>ROUNDDOWN(G1004,-3)</f>
        <v/>
      </c>
      <c r="I1004" s="21">
        <f>IF(H1004&lt;=0,0,ROUNDDOWN(ROUND((H1004*LOOKUP(H1004,{0,1950001,3300001,6950001,9000001,18000001,40000001},{0.05,0.1,0.2,0.23,0.33,0.4,0.45})-LOOKUP(H1004,{0,1950001,3300001,6950001,9000001,18000001,40000001},{0,97500,427500,636000,1536000,2796000,4796000}))*1.021,3),0))</f>
        <v/>
      </c>
      <c r="J1004" s="21">
        <f>ROUNDDOWN(ROUND(H1004*0.06,2),-2)</f>
        <v/>
      </c>
      <c r="K1004" s="21">
        <f>ROUNDDOWN(ROUND(H1004*0.04,2),-2)</f>
        <v/>
      </c>
      <c r="L1004" s="21">
        <f>I1004+J1004+K1004</f>
        <v/>
      </c>
      <c r="M1004" s="21">
        <f>B1004-L1004</f>
        <v/>
      </c>
      <c r="N1004" s="21">
        <f>ROUNDDOWN(ROUND(B1004*0.2042,2),0)</f>
        <v/>
      </c>
    </row>
    <row r="1005">
      <c r="A1005" t="inlineStr">
        <is>
          <t>照合 一般</t>
        </is>
      </c>
      <c r="B1005" s="21" t="n">
        <v>4000000</v>
      </c>
      <c r="C1005" s="22" t="n">
        <v>18</v>
      </c>
      <c r="D1005" s="22" t="n">
        <v>1</v>
      </c>
      <c r="E1005" s="22" t="n">
        <v>0</v>
      </c>
      <c r="F1005" s="21">
        <f>(IF(C1005&lt;=20,MAX(800000,400000*C1005),8000000+700000*(C1005-20))+IF(E1005=1,1000000,0))</f>
        <v/>
      </c>
      <c r="G1005" s="21">
        <f>IF(AND(D1005=3,C1005&lt;=5),MAX(0,B1005-F1005),IF(AND(D1005=2,C1005&lt;=5,MAX(0,B1005-F1005)&gt;3000000),1500000+MAX(0,B1005-F1005)-3000000,MAX(0,B1005-F1005)/2))</f>
        <v/>
      </c>
      <c r="H1005" s="21">
        <f>ROUNDDOWN(G1005,-3)</f>
        <v/>
      </c>
      <c r="I1005" s="21">
        <f>IF(H1005&lt;=0,0,ROUNDDOWN(ROUND((H1005*LOOKUP(H1005,{0,1950001,3300001,6950001,9000001,18000001,40000001},{0.05,0.1,0.2,0.23,0.33,0.4,0.45})-LOOKUP(H1005,{0,1950001,3300001,6950001,9000001,18000001,40000001},{0,97500,427500,636000,1536000,2796000,4796000}))*1.021,3),0))</f>
        <v/>
      </c>
      <c r="J1005" s="21">
        <f>ROUNDDOWN(ROUND(H1005*0.06,2),-2)</f>
        <v/>
      </c>
      <c r="K1005" s="21">
        <f>ROUNDDOWN(ROUND(H1005*0.04,2),-2)</f>
        <v/>
      </c>
      <c r="L1005" s="21">
        <f>I1005+J1005+K1005</f>
        <v/>
      </c>
      <c r="M1005" s="21">
        <f>B1005-L1005</f>
        <v/>
      </c>
      <c r="N1005" s="21">
        <f>ROUNDDOWN(ROUND(B1005*0.2042,2),0)</f>
        <v/>
      </c>
    </row>
    <row r="1006">
      <c r="A1006" t="inlineStr">
        <is>
          <t>照合 一般</t>
        </is>
      </c>
      <c r="B1006" s="21" t="n">
        <v>4000000</v>
      </c>
      <c r="C1006" s="22" t="n">
        <v>19</v>
      </c>
      <c r="D1006" s="22" t="n">
        <v>1</v>
      </c>
      <c r="E1006" s="22" t="n">
        <v>0</v>
      </c>
      <c r="F1006" s="21">
        <f>(IF(C1006&lt;=20,MAX(800000,400000*C1006),8000000+700000*(C1006-20))+IF(E1006=1,1000000,0))</f>
        <v/>
      </c>
      <c r="G1006" s="21">
        <f>IF(AND(D1006=3,C1006&lt;=5),MAX(0,B1006-F1006),IF(AND(D1006=2,C1006&lt;=5,MAX(0,B1006-F1006)&gt;3000000),1500000+MAX(0,B1006-F1006)-3000000,MAX(0,B1006-F1006)/2))</f>
        <v/>
      </c>
      <c r="H1006" s="21">
        <f>ROUNDDOWN(G1006,-3)</f>
        <v/>
      </c>
      <c r="I1006" s="21">
        <f>IF(H1006&lt;=0,0,ROUNDDOWN(ROUND((H1006*LOOKUP(H1006,{0,1950001,3300001,6950001,9000001,18000001,40000001},{0.05,0.1,0.2,0.23,0.33,0.4,0.45})-LOOKUP(H1006,{0,1950001,3300001,6950001,9000001,18000001,40000001},{0,97500,427500,636000,1536000,2796000,4796000}))*1.021,3),0))</f>
        <v/>
      </c>
      <c r="J1006" s="21">
        <f>ROUNDDOWN(ROUND(H1006*0.06,2),-2)</f>
        <v/>
      </c>
      <c r="K1006" s="21">
        <f>ROUNDDOWN(ROUND(H1006*0.04,2),-2)</f>
        <v/>
      </c>
      <c r="L1006" s="21">
        <f>I1006+J1006+K1006</f>
        <v/>
      </c>
      <c r="M1006" s="21">
        <f>B1006-L1006</f>
        <v/>
      </c>
      <c r="N1006" s="21">
        <f>ROUNDDOWN(ROUND(B1006*0.2042,2),0)</f>
        <v/>
      </c>
    </row>
    <row r="1007">
      <c r="A1007" t="inlineStr">
        <is>
          <t>照合 一般</t>
        </is>
      </c>
      <c r="B1007" s="21" t="n">
        <v>4000000</v>
      </c>
      <c r="C1007" s="22" t="n">
        <v>20</v>
      </c>
      <c r="D1007" s="22" t="n">
        <v>1</v>
      </c>
      <c r="E1007" s="22" t="n">
        <v>0</v>
      </c>
      <c r="F1007" s="21">
        <f>(IF(C1007&lt;=20,MAX(800000,400000*C1007),8000000+700000*(C1007-20))+IF(E1007=1,1000000,0))</f>
        <v/>
      </c>
      <c r="G1007" s="21">
        <f>IF(AND(D1007=3,C1007&lt;=5),MAX(0,B1007-F1007),IF(AND(D1007=2,C1007&lt;=5,MAX(0,B1007-F1007)&gt;3000000),1500000+MAX(0,B1007-F1007)-3000000,MAX(0,B1007-F1007)/2))</f>
        <v/>
      </c>
      <c r="H1007" s="21">
        <f>ROUNDDOWN(G1007,-3)</f>
        <v/>
      </c>
      <c r="I1007" s="21">
        <f>IF(H1007&lt;=0,0,ROUNDDOWN(ROUND((H1007*LOOKUP(H1007,{0,1950001,3300001,6950001,9000001,18000001,40000001},{0.05,0.1,0.2,0.23,0.33,0.4,0.45})-LOOKUP(H1007,{0,1950001,3300001,6950001,9000001,18000001,40000001},{0,97500,427500,636000,1536000,2796000,4796000}))*1.021,3),0))</f>
        <v/>
      </c>
      <c r="J1007" s="21">
        <f>ROUNDDOWN(ROUND(H1007*0.06,2),-2)</f>
        <v/>
      </c>
      <c r="K1007" s="21">
        <f>ROUNDDOWN(ROUND(H1007*0.04,2),-2)</f>
        <v/>
      </c>
      <c r="L1007" s="21">
        <f>I1007+J1007+K1007</f>
        <v/>
      </c>
      <c r="M1007" s="21">
        <f>B1007-L1007</f>
        <v/>
      </c>
      <c r="N1007" s="21">
        <f>ROUNDDOWN(ROUND(B1007*0.2042,2),0)</f>
        <v/>
      </c>
    </row>
    <row r="1008">
      <c r="A1008" t="inlineStr">
        <is>
          <t>照合 一般</t>
        </is>
      </c>
      <c r="B1008" s="21" t="n">
        <v>4000000</v>
      </c>
      <c r="C1008" s="22" t="n">
        <v>21</v>
      </c>
      <c r="D1008" s="22" t="n">
        <v>1</v>
      </c>
      <c r="E1008" s="22" t="n">
        <v>0</v>
      </c>
      <c r="F1008" s="21">
        <f>(IF(C1008&lt;=20,MAX(800000,400000*C1008),8000000+700000*(C1008-20))+IF(E1008=1,1000000,0))</f>
        <v/>
      </c>
      <c r="G1008" s="21">
        <f>IF(AND(D1008=3,C1008&lt;=5),MAX(0,B1008-F1008),IF(AND(D1008=2,C1008&lt;=5,MAX(0,B1008-F1008)&gt;3000000),1500000+MAX(0,B1008-F1008)-3000000,MAX(0,B1008-F1008)/2))</f>
        <v/>
      </c>
      <c r="H1008" s="21">
        <f>ROUNDDOWN(G1008,-3)</f>
        <v/>
      </c>
      <c r="I1008" s="21">
        <f>IF(H1008&lt;=0,0,ROUNDDOWN(ROUND((H1008*LOOKUP(H1008,{0,1950001,3300001,6950001,9000001,18000001,40000001},{0.05,0.1,0.2,0.23,0.33,0.4,0.45})-LOOKUP(H1008,{0,1950001,3300001,6950001,9000001,18000001,40000001},{0,97500,427500,636000,1536000,2796000,4796000}))*1.021,3),0))</f>
        <v/>
      </c>
      <c r="J1008" s="21">
        <f>ROUNDDOWN(ROUND(H1008*0.06,2),-2)</f>
        <v/>
      </c>
      <c r="K1008" s="21">
        <f>ROUNDDOWN(ROUND(H1008*0.04,2),-2)</f>
        <v/>
      </c>
      <c r="L1008" s="21">
        <f>I1008+J1008+K1008</f>
        <v/>
      </c>
      <c r="M1008" s="21">
        <f>B1008-L1008</f>
        <v/>
      </c>
      <c r="N1008" s="21">
        <f>ROUNDDOWN(ROUND(B1008*0.2042,2),0)</f>
        <v/>
      </c>
    </row>
    <row r="1009">
      <c r="A1009" t="inlineStr">
        <is>
          <t>照合 一般</t>
        </is>
      </c>
      <c r="B1009" s="21" t="n">
        <v>4000000</v>
      </c>
      <c r="C1009" s="22" t="n">
        <v>22</v>
      </c>
      <c r="D1009" s="22" t="n">
        <v>1</v>
      </c>
      <c r="E1009" s="22" t="n">
        <v>0</v>
      </c>
      <c r="F1009" s="21">
        <f>(IF(C1009&lt;=20,MAX(800000,400000*C1009),8000000+700000*(C1009-20))+IF(E1009=1,1000000,0))</f>
        <v/>
      </c>
      <c r="G1009" s="21">
        <f>IF(AND(D1009=3,C1009&lt;=5),MAX(0,B1009-F1009),IF(AND(D1009=2,C1009&lt;=5,MAX(0,B1009-F1009)&gt;3000000),1500000+MAX(0,B1009-F1009)-3000000,MAX(0,B1009-F1009)/2))</f>
        <v/>
      </c>
      <c r="H1009" s="21">
        <f>ROUNDDOWN(G1009,-3)</f>
        <v/>
      </c>
      <c r="I1009" s="21">
        <f>IF(H1009&lt;=0,0,ROUNDDOWN(ROUND((H1009*LOOKUP(H1009,{0,1950001,3300001,6950001,9000001,18000001,40000001},{0.05,0.1,0.2,0.23,0.33,0.4,0.45})-LOOKUP(H1009,{0,1950001,3300001,6950001,9000001,18000001,40000001},{0,97500,427500,636000,1536000,2796000,4796000}))*1.021,3),0))</f>
        <v/>
      </c>
      <c r="J1009" s="21">
        <f>ROUNDDOWN(ROUND(H1009*0.06,2),-2)</f>
        <v/>
      </c>
      <c r="K1009" s="21">
        <f>ROUNDDOWN(ROUND(H1009*0.04,2),-2)</f>
        <v/>
      </c>
      <c r="L1009" s="21">
        <f>I1009+J1009+K1009</f>
        <v/>
      </c>
      <c r="M1009" s="21">
        <f>B1009-L1009</f>
        <v/>
      </c>
      <c r="N1009" s="21">
        <f>ROUNDDOWN(ROUND(B1009*0.2042,2),0)</f>
        <v/>
      </c>
    </row>
    <row r="1010">
      <c r="A1010" t="inlineStr">
        <is>
          <t>照合 一般</t>
        </is>
      </c>
      <c r="B1010" s="21" t="n">
        <v>4000000</v>
      </c>
      <c r="C1010" s="22" t="n">
        <v>23</v>
      </c>
      <c r="D1010" s="22" t="n">
        <v>1</v>
      </c>
      <c r="E1010" s="22" t="n">
        <v>0</v>
      </c>
      <c r="F1010" s="21">
        <f>(IF(C1010&lt;=20,MAX(800000,400000*C1010),8000000+700000*(C1010-20))+IF(E1010=1,1000000,0))</f>
        <v/>
      </c>
      <c r="G1010" s="21">
        <f>IF(AND(D1010=3,C1010&lt;=5),MAX(0,B1010-F1010),IF(AND(D1010=2,C1010&lt;=5,MAX(0,B1010-F1010)&gt;3000000),1500000+MAX(0,B1010-F1010)-3000000,MAX(0,B1010-F1010)/2))</f>
        <v/>
      </c>
      <c r="H1010" s="21">
        <f>ROUNDDOWN(G1010,-3)</f>
        <v/>
      </c>
      <c r="I1010" s="21">
        <f>IF(H1010&lt;=0,0,ROUNDDOWN(ROUND((H1010*LOOKUP(H1010,{0,1950001,3300001,6950001,9000001,18000001,40000001},{0.05,0.1,0.2,0.23,0.33,0.4,0.45})-LOOKUP(H1010,{0,1950001,3300001,6950001,9000001,18000001,40000001},{0,97500,427500,636000,1536000,2796000,4796000}))*1.021,3),0))</f>
        <v/>
      </c>
      <c r="J1010" s="21">
        <f>ROUNDDOWN(ROUND(H1010*0.06,2),-2)</f>
        <v/>
      </c>
      <c r="K1010" s="21">
        <f>ROUNDDOWN(ROUND(H1010*0.04,2),-2)</f>
        <v/>
      </c>
      <c r="L1010" s="21">
        <f>I1010+J1010+K1010</f>
        <v/>
      </c>
      <c r="M1010" s="21">
        <f>B1010-L1010</f>
        <v/>
      </c>
      <c r="N1010" s="21">
        <f>ROUNDDOWN(ROUND(B1010*0.2042,2),0)</f>
        <v/>
      </c>
    </row>
    <row r="1011">
      <c r="A1011" t="inlineStr">
        <is>
          <t>照合 一般</t>
        </is>
      </c>
      <c r="B1011" s="21" t="n">
        <v>4000000</v>
      </c>
      <c r="C1011" s="22" t="n">
        <v>24</v>
      </c>
      <c r="D1011" s="22" t="n">
        <v>1</v>
      </c>
      <c r="E1011" s="22" t="n">
        <v>0</v>
      </c>
      <c r="F1011" s="21">
        <f>(IF(C1011&lt;=20,MAX(800000,400000*C1011),8000000+700000*(C1011-20))+IF(E1011=1,1000000,0))</f>
        <v/>
      </c>
      <c r="G1011" s="21">
        <f>IF(AND(D1011=3,C1011&lt;=5),MAX(0,B1011-F1011),IF(AND(D1011=2,C1011&lt;=5,MAX(0,B1011-F1011)&gt;3000000),1500000+MAX(0,B1011-F1011)-3000000,MAX(0,B1011-F1011)/2))</f>
        <v/>
      </c>
      <c r="H1011" s="21">
        <f>ROUNDDOWN(G1011,-3)</f>
        <v/>
      </c>
      <c r="I1011" s="21">
        <f>IF(H1011&lt;=0,0,ROUNDDOWN(ROUND((H1011*LOOKUP(H1011,{0,1950001,3300001,6950001,9000001,18000001,40000001},{0.05,0.1,0.2,0.23,0.33,0.4,0.45})-LOOKUP(H1011,{0,1950001,3300001,6950001,9000001,18000001,40000001},{0,97500,427500,636000,1536000,2796000,4796000}))*1.021,3),0))</f>
        <v/>
      </c>
      <c r="J1011" s="21">
        <f>ROUNDDOWN(ROUND(H1011*0.06,2),-2)</f>
        <v/>
      </c>
      <c r="K1011" s="21">
        <f>ROUNDDOWN(ROUND(H1011*0.04,2),-2)</f>
        <v/>
      </c>
      <c r="L1011" s="21">
        <f>I1011+J1011+K1011</f>
        <v/>
      </c>
      <c r="M1011" s="21">
        <f>B1011-L1011</f>
        <v/>
      </c>
      <c r="N1011" s="21">
        <f>ROUNDDOWN(ROUND(B1011*0.2042,2),0)</f>
        <v/>
      </c>
    </row>
    <row r="1012">
      <c r="A1012" t="inlineStr">
        <is>
          <t>照合 一般</t>
        </is>
      </c>
      <c r="B1012" s="21" t="n">
        <v>4000000</v>
      </c>
      <c r="C1012" s="22" t="n">
        <v>25</v>
      </c>
      <c r="D1012" s="22" t="n">
        <v>1</v>
      </c>
      <c r="E1012" s="22" t="n">
        <v>0</v>
      </c>
      <c r="F1012" s="21">
        <f>(IF(C1012&lt;=20,MAX(800000,400000*C1012),8000000+700000*(C1012-20))+IF(E1012=1,1000000,0))</f>
        <v/>
      </c>
      <c r="G1012" s="21">
        <f>IF(AND(D1012=3,C1012&lt;=5),MAX(0,B1012-F1012),IF(AND(D1012=2,C1012&lt;=5,MAX(0,B1012-F1012)&gt;3000000),1500000+MAX(0,B1012-F1012)-3000000,MAX(0,B1012-F1012)/2))</f>
        <v/>
      </c>
      <c r="H1012" s="21">
        <f>ROUNDDOWN(G1012,-3)</f>
        <v/>
      </c>
      <c r="I1012" s="21">
        <f>IF(H1012&lt;=0,0,ROUNDDOWN(ROUND((H1012*LOOKUP(H1012,{0,1950001,3300001,6950001,9000001,18000001,40000001},{0.05,0.1,0.2,0.23,0.33,0.4,0.45})-LOOKUP(H1012,{0,1950001,3300001,6950001,9000001,18000001,40000001},{0,97500,427500,636000,1536000,2796000,4796000}))*1.021,3),0))</f>
        <v/>
      </c>
      <c r="J1012" s="21">
        <f>ROUNDDOWN(ROUND(H1012*0.06,2),-2)</f>
        <v/>
      </c>
      <c r="K1012" s="21">
        <f>ROUNDDOWN(ROUND(H1012*0.04,2),-2)</f>
        <v/>
      </c>
      <c r="L1012" s="21">
        <f>I1012+J1012+K1012</f>
        <v/>
      </c>
      <c r="M1012" s="21">
        <f>B1012-L1012</f>
        <v/>
      </c>
      <c r="N1012" s="21">
        <f>ROUNDDOWN(ROUND(B1012*0.2042,2),0)</f>
        <v/>
      </c>
    </row>
    <row r="1013">
      <c r="A1013" t="inlineStr">
        <is>
          <t>照合 一般</t>
        </is>
      </c>
      <c r="B1013" s="21" t="n">
        <v>4000000</v>
      </c>
      <c r="C1013" s="22" t="n">
        <v>26</v>
      </c>
      <c r="D1013" s="22" t="n">
        <v>1</v>
      </c>
      <c r="E1013" s="22" t="n">
        <v>0</v>
      </c>
      <c r="F1013" s="21">
        <f>(IF(C1013&lt;=20,MAX(800000,400000*C1013),8000000+700000*(C1013-20))+IF(E1013=1,1000000,0))</f>
        <v/>
      </c>
      <c r="G1013" s="21">
        <f>IF(AND(D1013=3,C1013&lt;=5),MAX(0,B1013-F1013),IF(AND(D1013=2,C1013&lt;=5,MAX(0,B1013-F1013)&gt;3000000),1500000+MAX(0,B1013-F1013)-3000000,MAX(0,B1013-F1013)/2))</f>
        <v/>
      </c>
      <c r="H1013" s="21">
        <f>ROUNDDOWN(G1013,-3)</f>
        <v/>
      </c>
      <c r="I1013" s="21">
        <f>IF(H1013&lt;=0,0,ROUNDDOWN(ROUND((H1013*LOOKUP(H1013,{0,1950001,3300001,6950001,9000001,18000001,40000001},{0.05,0.1,0.2,0.23,0.33,0.4,0.45})-LOOKUP(H1013,{0,1950001,3300001,6950001,9000001,18000001,40000001},{0,97500,427500,636000,1536000,2796000,4796000}))*1.021,3),0))</f>
        <v/>
      </c>
      <c r="J1013" s="21">
        <f>ROUNDDOWN(ROUND(H1013*0.06,2),-2)</f>
        <v/>
      </c>
      <c r="K1013" s="21">
        <f>ROUNDDOWN(ROUND(H1013*0.04,2),-2)</f>
        <v/>
      </c>
      <c r="L1013" s="21">
        <f>I1013+J1013+K1013</f>
        <v/>
      </c>
      <c r="M1013" s="21">
        <f>B1013-L1013</f>
        <v/>
      </c>
      <c r="N1013" s="21">
        <f>ROUNDDOWN(ROUND(B1013*0.2042,2),0)</f>
        <v/>
      </c>
    </row>
    <row r="1014">
      <c r="A1014" t="inlineStr">
        <is>
          <t>照合 一般</t>
        </is>
      </c>
      <c r="B1014" s="21" t="n">
        <v>4000000</v>
      </c>
      <c r="C1014" s="22" t="n">
        <v>27</v>
      </c>
      <c r="D1014" s="22" t="n">
        <v>1</v>
      </c>
      <c r="E1014" s="22" t="n">
        <v>0</v>
      </c>
      <c r="F1014" s="21">
        <f>(IF(C1014&lt;=20,MAX(800000,400000*C1014),8000000+700000*(C1014-20))+IF(E1014=1,1000000,0))</f>
        <v/>
      </c>
      <c r="G1014" s="21">
        <f>IF(AND(D1014=3,C1014&lt;=5),MAX(0,B1014-F1014),IF(AND(D1014=2,C1014&lt;=5,MAX(0,B1014-F1014)&gt;3000000),1500000+MAX(0,B1014-F1014)-3000000,MAX(0,B1014-F1014)/2))</f>
        <v/>
      </c>
      <c r="H1014" s="21">
        <f>ROUNDDOWN(G1014,-3)</f>
        <v/>
      </c>
      <c r="I1014" s="21">
        <f>IF(H1014&lt;=0,0,ROUNDDOWN(ROUND((H1014*LOOKUP(H1014,{0,1950001,3300001,6950001,9000001,18000001,40000001},{0.05,0.1,0.2,0.23,0.33,0.4,0.45})-LOOKUP(H1014,{0,1950001,3300001,6950001,9000001,18000001,40000001},{0,97500,427500,636000,1536000,2796000,4796000}))*1.021,3),0))</f>
        <v/>
      </c>
      <c r="J1014" s="21">
        <f>ROUNDDOWN(ROUND(H1014*0.06,2),-2)</f>
        <v/>
      </c>
      <c r="K1014" s="21">
        <f>ROUNDDOWN(ROUND(H1014*0.04,2),-2)</f>
        <v/>
      </c>
      <c r="L1014" s="21">
        <f>I1014+J1014+K1014</f>
        <v/>
      </c>
      <c r="M1014" s="21">
        <f>B1014-L1014</f>
        <v/>
      </c>
      <c r="N1014" s="21">
        <f>ROUNDDOWN(ROUND(B1014*0.2042,2),0)</f>
        <v/>
      </c>
    </row>
    <row r="1015">
      <c r="A1015" t="inlineStr">
        <is>
          <t>照合 一般</t>
        </is>
      </c>
      <c r="B1015" s="21" t="n">
        <v>4000000</v>
      </c>
      <c r="C1015" s="22" t="n">
        <v>28</v>
      </c>
      <c r="D1015" s="22" t="n">
        <v>1</v>
      </c>
      <c r="E1015" s="22" t="n">
        <v>0</v>
      </c>
      <c r="F1015" s="21">
        <f>(IF(C1015&lt;=20,MAX(800000,400000*C1015),8000000+700000*(C1015-20))+IF(E1015=1,1000000,0))</f>
        <v/>
      </c>
      <c r="G1015" s="21">
        <f>IF(AND(D1015=3,C1015&lt;=5),MAX(0,B1015-F1015),IF(AND(D1015=2,C1015&lt;=5,MAX(0,B1015-F1015)&gt;3000000),1500000+MAX(0,B1015-F1015)-3000000,MAX(0,B1015-F1015)/2))</f>
        <v/>
      </c>
      <c r="H1015" s="21">
        <f>ROUNDDOWN(G1015,-3)</f>
        <v/>
      </c>
      <c r="I1015" s="21">
        <f>IF(H1015&lt;=0,0,ROUNDDOWN(ROUND((H1015*LOOKUP(H1015,{0,1950001,3300001,6950001,9000001,18000001,40000001},{0.05,0.1,0.2,0.23,0.33,0.4,0.45})-LOOKUP(H1015,{0,1950001,3300001,6950001,9000001,18000001,40000001},{0,97500,427500,636000,1536000,2796000,4796000}))*1.021,3),0))</f>
        <v/>
      </c>
      <c r="J1015" s="21">
        <f>ROUNDDOWN(ROUND(H1015*0.06,2),-2)</f>
        <v/>
      </c>
      <c r="K1015" s="21">
        <f>ROUNDDOWN(ROUND(H1015*0.04,2),-2)</f>
        <v/>
      </c>
      <c r="L1015" s="21">
        <f>I1015+J1015+K1015</f>
        <v/>
      </c>
      <c r="M1015" s="21">
        <f>B1015-L1015</f>
        <v/>
      </c>
      <c r="N1015" s="21">
        <f>ROUNDDOWN(ROUND(B1015*0.2042,2),0)</f>
        <v/>
      </c>
    </row>
    <row r="1016">
      <c r="A1016" t="inlineStr">
        <is>
          <t>照合 一般</t>
        </is>
      </c>
      <c r="B1016" s="21" t="n">
        <v>4000000</v>
      </c>
      <c r="C1016" s="22" t="n">
        <v>29</v>
      </c>
      <c r="D1016" s="22" t="n">
        <v>1</v>
      </c>
      <c r="E1016" s="22" t="n">
        <v>0</v>
      </c>
      <c r="F1016" s="21">
        <f>(IF(C1016&lt;=20,MAX(800000,400000*C1016),8000000+700000*(C1016-20))+IF(E1016=1,1000000,0))</f>
        <v/>
      </c>
      <c r="G1016" s="21">
        <f>IF(AND(D1016=3,C1016&lt;=5),MAX(0,B1016-F1016),IF(AND(D1016=2,C1016&lt;=5,MAX(0,B1016-F1016)&gt;3000000),1500000+MAX(0,B1016-F1016)-3000000,MAX(0,B1016-F1016)/2))</f>
        <v/>
      </c>
      <c r="H1016" s="21">
        <f>ROUNDDOWN(G1016,-3)</f>
        <v/>
      </c>
      <c r="I1016" s="21">
        <f>IF(H1016&lt;=0,0,ROUNDDOWN(ROUND((H1016*LOOKUP(H1016,{0,1950001,3300001,6950001,9000001,18000001,40000001},{0.05,0.1,0.2,0.23,0.33,0.4,0.45})-LOOKUP(H1016,{0,1950001,3300001,6950001,9000001,18000001,40000001},{0,97500,427500,636000,1536000,2796000,4796000}))*1.021,3),0))</f>
        <v/>
      </c>
      <c r="J1016" s="21">
        <f>ROUNDDOWN(ROUND(H1016*0.06,2),-2)</f>
        <v/>
      </c>
      <c r="K1016" s="21">
        <f>ROUNDDOWN(ROUND(H1016*0.04,2),-2)</f>
        <v/>
      </c>
      <c r="L1016" s="21">
        <f>I1016+J1016+K1016</f>
        <v/>
      </c>
      <c r="M1016" s="21">
        <f>B1016-L1016</f>
        <v/>
      </c>
      <c r="N1016" s="21">
        <f>ROUNDDOWN(ROUND(B1016*0.2042,2),0)</f>
        <v/>
      </c>
    </row>
    <row r="1017">
      <c r="A1017" t="inlineStr">
        <is>
          <t>照合 一般</t>
        </is>
      </c>
      <c r="B1017" s="21" t="n">
        <v>4000000</v>
      </c>
      <c r="C1017" s="22" t="n">
        <v>30</v>
      </c>
      <c r="D1017" s="22" t="n">
        <v>1</v>
      </c>
      <c r="E1017" s="22" t="n">
        <v>0</v>
      </c>
      <c r="F1017" s="21">
        <f>(IF(C1017&lt;=20,MAX(800000,400000*C1017),8000000+700000*(C1017-20))+IF(E1017=1,1000000,0))</f>
        <v/>
      </c>
      <c r="G1017" s="21">
        <f>IF(AND(D1017=3,C1017&lt;=5),MAX(0,B1017-F1017),IF(AND(D1017=2,C1017&lt;=5,MAX(0,B1017-F1017)&gt;3000000),1500000+MAX(0,B1017-F1017)-3000000,MAX(0,B1017-F1017)/2))</f>
        <v/>
      </c>
      <c r="H1017" s="21">
        <f>ROUNDDOWN(G1017,-3)</f>
        <v/>
      </c>
      <c r="I1017" s="21">
        <f>IF(H1017&lt;=0,0,ROUNDDOWN(ROUND((H1017*LOOKUP(H1017,{0,1950001,3300001,6950001,9000001,18000001,40000001},{0.05,0.1,0.2,0.23,0.33,0.4,0.45})-LOOKUP(H1017,{0,1950001,3300001,6950001,9000001,18000001,40000001},{0,97500,427500,636000,1536000,2796000,4796000}))*1.021,3),0))</f>
        <v/>
      </c>
      <c r="J1017" s="21">
        <f>ROUNDDOWN(ROUND(H1017*0.06,2),-2)</f>
        <v/>
      </c>
      <c r="K1017" s="21">
        <f>ROUNDDOWN(ROUND(H1017*0.04,2),-2)</f>
        <v/>
      </c>
      <c r="L1017" s="21">
        <f>I1017+J1017+K1017</f>
        <v/>
      </c>
      <c r="M1017" s="21">
        <f>B1017-L1017</f>
        <v/>
      </c>
      <c r="N1017" s="21">
        <f>ROUNDDOWN(ROUND(B1017*0.2042,2),0)</f>
        <v/>
      </c>
    </row>
    <row r="1018">
      <c r="A1018" t="inlineStr">
        <is>
          <t>照合 一般</t>
        </is>
      </c>
      <c r="B1018" s="21" t="n">
        <v>4000000</v>
      </c>
      <c r="C1018" s="22" t="n">
        <v>31</v>
      </c>
      <c r="D1018" s="22" t="n">
        <v>1</v>
      </c>
      <c r="E1018" s="22" t="n">
        <v>0</v>
      </c>
      <c r="F1018" s="21">
        <f>(IF(C1018&lt;=20,MAX(800000,400000*C1018),8000000+700000*(C1018-20))+IF(E1018=1,1000000,0))</f>
        <v/>
      </c>
      <c r="G1018" s="21">
        <f>IF(AND(D1018=3,C1018&lt;=5),MAX(0,B1018-F1018),IF(AND(D1018=2,C1018&lt;=5,MAX(0,B1018-F1018)&gt;3000000),1500000+MAX(0,B1018-F1018)-3000000,MAX(0,B1018-F1018)/2))</f>
        <v/>
      </c>
      <c r="H1018" s="21">
        <f>ROUNDDOWN(G1018,-3)</f>
        <v/>
      </c>
      <c r="I1018" s="21">
        <f>IF(H1018&lt;=0,0,ROUNDDOWN(ROUND((H1018*LOOKUP(H1018,{0,1950001,3300001,6950001,9000001,18000001,40000001},{0.05,0.1,0.2,0.23,0.33,0.4,0.45})-LOOKUP(H1018,{0,1950001,3300001,6950001,9000001,18000001,40000001},{0,97500,427500,636000,1536000,2796000,4796000}))*1.021,3),0))</f>
        <v/>
      </c>
      <c r="J1018" s="21">
        <f>ROUNDDOWN(ROUND(H1018*0.06,2),-2)</f>
        <v/>
      </c>
      <c r="K1018" s="21">
        <f>ROUNDDOWN(ROUND(H1018*0.04,2),-2)</f>
        <v/>
      </c>
      <c r="L1018" s="21">
        <f>I1018+J1018+K1018</f>
        <v/>
      </c>
      <c r="M1018" s="21">
        <f>B1018-L1018</f>
        <v/>
      </c>
      <c r="N1018" s="21">
        <f>ROUNDDOWN(ROUND(B1018*0.2042,2),0)</f>
        <v/>
      </c>
    </row>
    <row r="1019">
      <c r="A1019" t="inlineStr">
        <is>
          <t>照合 一般</t>
        </is>
      </c>
      <c r="B1019" s="21" t="n">
        <v>4000000</v>
      </c>
      <c r="C1019" s="22" t="n">
        <v>32</v>
      </c>
      <c r="D1019" s="22" t="n">
        <v>1</v>
      </c>
      <c r="E1019" s="22" t="n">
        <v>0</v>
      </c>
      <c r="F1019" s="21">
        <f>(IF(C1019&lt;=20,MAX(800000,400000*C1019),8000000+700000*(C1019-20))+IF(E1019=1,1000000,0))</f>
        <v/>
      </c>
      <c r="G1019" s="21">
        <f>IF(AND(D1019=3,C1019&lt;=5),MAX(0,B1019-F1019),IF(AND(D1019=2,C1019&lt;=5,MAX(0,B1019-F1019)&gt;3000000),1500000+MAX(0,B1019-F1019)-3000000,MAX(0,B1019-F1019)/2))</f>
        <v/>
      </c>
      <c r="H1019" s="21">
        <f>ROUNDDOWN(G1019,-3)</f>
        <v/>
      </c>
      <c r="I1019" s="21">
        <f>IF(H1019&lt;=0,0,ROUNDDOWN(ROUND((H1019*LOOKUP(H1019,{0,1950001,3300001,6950001,9000001,18000001,40000001},{0.05,0.1,0.2,0.23,0.33,0.4,0.45})-LOOKUP(H1019,{0,1950001,3300001,6950001,9000001,18000001,40000001},{0,97500,427500,636000,1536000,2796000,4796000}))*1.021,3),0))</f>
        <v/>
      </c>
      <c r="J1019" s="21">
        <f>ROUNDDOWN(ROUND(H1019*0.06,2),-2)</f>
        <v/>
      </c>
      <c r="K1019" s="21">
        <f>ROUNDDOWN(ROUND(H1019*0.04,2),-2)</f>
        <v/>
      </c>
      <c r="L1019" s="21">
        <f>I1019+J1019+K1019</f>
        <v/>
      </c>
      <c r="M1019" s="21">
        <f>B1019-L1019</f>
        <v/>
      </c>
      <c r="N1019" s="21">
        <f>ROUNDDOWN(ROUND(B1019*0.2042,2),0)</f>
        <v/>
      </c>
    </row>
    <row r="1020">
      <c r="A1020" t="inlineStr">
        <is>
          <t>照合 一般</t>
        </is>
      </c>
      <c r="B1020" s="21" t="n">
        <v>4000000</v>
      </c>
      <c r="C1020" s="22" t="n">
        <v>33</v>
      </c>
      <c r="D1020" s="22" t="n">
        <v>1</v>
      </c>
      <c r="E1020" s="22" t="n">
        <v>0</v>
      </c>
      <c r="F1020" s="21">
        <f>(IF(C1020&lt;=20,MAX(800000,400000*C1020),8000000+700000*(C1020-20))+IF(E1020=1,1000000,0))</f>
        <v/>
      </c>
      <c r="G1020" s="21">
        <f>IF(AND(D1020=3,C1020&lt;=5),MAX(0,B1020-F1020),IF(AND(D1020=2,C1020&lt;=5,MAX(0,B1020-F1020)&gt;3000000),1500000+MAX(0,B1020-F1020)-3000000,MAX(0,B1020-F1020)/2))</f>
        <v/>
      </c>
      <c r="H1020" s="21">
        <f>ROUNDDOWN(G1020,-3)</f>
        <v/>
      </c>
      <c r="I1020" s="21">
        <f>IF(H1020&lt;=0,0,ROUNDDOWN(ROUND((H1020*LOOKUP(H1020,{0,1950001,3300001,6950001,9000001,18000001,40000001},{0.05,0.1,0.2,0.23,0.33,0.4,0.45})-LOOKUP(H1020,{0,1950001,3300001,6950001,9000001,18000001,40000001},{0,97500,427500,636000,1536000,2796000,4796000}))*1.021,3),0))</f>
        <v/>
      </c>
      <c r="J1020" s="21">
        <f>ROUNDDOWN(ROUND(H1020*0.06,2),-2)</f>
        <v/>
      </c>
      <c r="K1020" s="21">
        <f>ROUNDDOWN(ROUND(H1020*0.04,2),-2)</f>
        <v/>
      </c>
      <c r="L1020" s="21">
        <f>I1020+J1020+K1020</f>
        <v/>
      </c>
      <c r="M1020" s="21">
        <f>B1020-L1020</f>
        <v/>
      </c>
      <c r="N1020" s="21">
        <f>ROUNDDOWN(ROUND(B1020*0.2042,2),0)</f>
        <v/>
      </c>
    </row>
    <row r="1021">
      <c r="A1021" t="inlineStr">
        <is>
          <t>照合 一般</t>
        </is>
      </c>
      <c r="B1021" s="21" t="n">
        <v>4000000</v>
      </c>
      <c r="C1021" s="22" t="n">
        <v>34</v>
      </c>
      <c r="D1021" s="22" t="n">
        <v>1</v>
      </c>
      <c r="E1021" s="22" t="n">
        <v>0</v>
      </c>
      <c r="F1021" s="21">
        <f>(IF(C1021&lt;=20,MAX(800000,400000*C1021),8000000+700000*(C1021-20))+IF(E1021=1,1000000,0))</f>
        <v/>
      </c>
      <c r="G1021" s="21">
        <f>IF(AND(D1021=3,C1021&lt;=5),MAX(0,B1021-F1021),IF(AND(D1021=2,C1021&lt;=5,MAX(0,B1021-F1021)&gt;3000000),1500000+MAX(0,B1021-F1021)-3000000,MAX(0,B1021-F1021)/2))</f>
        <v/>
      </c>
      <c r="H1021" s="21">
        <f>ROUNDDOWN(G1021,-3)</f>
        <v/>
      </c>
      <c r="I1021" s="21">
        <f>IF(H1021&lt;=0,0,ROUNDDOWN(ROUND((H1021*LOOKUP(H1021,{0,1950001,3300001,6950001,9000001,18000001,40000001},{0.05,0.1,0.2,0.23,0.33,0.4,0.45})-LOOKUP(H1021,{0,1950001,3300001,6950001,9000001,18000001,40000001},{0,97500,427500,636000,1536000,2796000,4796000}))*1.021,3),0))</f>
        <v/>
      </c>
      <c r="J1021" s="21">
        <f>ROUNDDOWN(ROUND(H1021*0.06,2),-2)</f>
        <v/>
      </c>
      <c r="K1021" s="21">
        <f>ROUNDDOWN(ROUND(H1021*0.04,2),-2)</f>
        <v/>
      </c>
      <c r="L1021" s="21">
        <f>I1021+J1021+K1021</f>
        <v/>
      </c>
      <c r="M1021" s="21">
        <f>B1021-L1021</f>
        <v/>
      </c>
      <c r="N1021" s="21">
        <f>ROUNDDOWN(ROUND(B1021*0.2042,2),0)</f>
        <v/>
      </c>
    </row>
    <row r="1022">
      <c r="A1022" t="inlineStr">
        <is>
          <t>照合 一般</t>
        </is>
      </c>
      <c r="B1022" s="21" t="n">
        <v>4000000</v>
      </c>
      <c r="C1022" s="22" t="n">
        <v>35</v>
      </c>
      <c r="D1022" s="22" t="n">
        <v>1</v>
      </c>
      <c r="E1022" s="22" t="n">
        <v>0</v>
      </c>
      <c r="F1022" s="21">
        <f>(IF(C1022&lt;=20,MAX(800000,400000*C1022),8000000+700000*(C1022-20))+IF(E1022=1,1000000,0))</f>
        <v/>
      </c>
      <c r="G1022" s="21">
        <f>IF(AND(D1022=3,C1022&lt;=5),MAX(0,B1022-F1022),IF(AND(D1022=2,C1022&lt;=5,MAX(0,B1022-F1022)&gt;3000000),1500000+MAX(0,B1022-F1022)-3000000,MAX(0,B1022-F1022)/2))</f>
        <v/>
      </c>
      <c r="H1022" s="21">
        <f>ROUNDDOWN(G1022,-3)</f>
        <v/>
      </c>
      <c r="I1022" s="21">
        <f>IF(H1022&lt;=0,0,ROUNDDOWN(ROUND((H1022*LOOKUP(H1022,{0,1950001,3300001,6950001,9000001,18000001,40000001},{0.05,0.1,0.2,0.23,0.33,0.4,0.45})-LOOKUP(H1022,{0,1950001,3300001,6950001,9000001,18000001,40000001},{0,97500,427500,636000,1536000,2796000,4796000}))*1.021,3),0))</f>
        <v/>
      </c>
      <c r="J1022" s="21">
        <f>ROUNDDOWN(ROUND(H1022*0.06,2),-2)</f>
        <v/>
      </c>
      <c r="K1022" s="21">
        <f>ROUNDDOWN(ROUND(H1022*0.04,2),-2)</f>
        <v/>
      </c>
      <c r="L1022" s="21">
        <f>I1022+J1022+K1022</f>
        <v/>
      </c>
      <c r="M1022" s="21">
        <f>B1022-L1022</f>
        <v/>
      </c>
      <c r="N1022" s="21">
        <f>ROUNDDOWN(ROUND(B1022*0.2042,2),0)</f>
        <v/>
      </c>
    </row>
    <row r="1023">
      <c r="A1023" t="inlineStr">
        <is>
          <t>照合 一般</t>
        </is>
      </c>
      <c r="B1023" s="21" t="n">
        <v>4000000</v>
      </c>
      <c r="C1023" s="22" t="n">
        <v>36</v>
      </c>
      <c r="D1023" s="22" t="n">
        <v>1</v>
      </c>
      <c r="E1023" s="22" t="n">
        <v>0</v>
      </c>
      <c r="F1023" s="21">
        <f>(IF(C1023&lt;=20,MAX(800000,400000*C1023),8000000+700000*(C1023-20))+IF(E1023=1,1000000,0))</f>
        <v/>
      </c>
      <c r="G1023" s="21">
        <f>IF(AND(D1023=3,C1023&lt;=5),MAX(0,B1023-F1023),IF(AND(D1023=2,C1023&lt;=5,MAX(0,B1023-F1023)&gt;3000000),1500000+MAX(0,B1023-F1023)-3000000,MAX(0,B1023-F1023)/2))</f>
        <v/>
      </c>
      <c r="H1023" s="21">
        <f>ROUNDDOWN(G1023,-3)</f>
        <v/>
      </c>
      <c r="I1023" s="21">
        <f>IF(H1023&lt;=0,0,ROUNDDOWN(ROUND((H1023*LOOKUP(H1023,{0,1950001,3300001,6950001,9000001,18000001,40000001},{0.05,0.1,0.2,0.23,0.33,0.4,0.45})-LOOKUP(H1023,{0,1950001,3300001,6950001,9000001,18000001,40000001},{0,97500,427500,636000,1536000,2796000,4796000}))*1.021,3),0))</f>
        <v/>
      </c>
      <c r="J1023" s="21">
        <f>ROUNDDOWN(ROUND(H1023*0.06,2),-2)</f>
        <v/>
      </c>
      <c r="K1023" s="21">
        <f>ROUNDDOWN(ROUND(H1023*0.04,2),-2)</f>
        <v/>
      </c>
      <c r="L1023" s="21">
        <f>I1023+J1023+K1023</f>
        <v/>
      </c>
      <c r="M1023" s="21">
        <f>B1023-L1023</f>
        <v/>
      </c>
      <c r="N1023" s="21">
        <f>ROUNDDOWN(ROUND(B1023*0.2042,2),0)</f>
        <v/>
      </c>
    </row>
    <row r="1024">
      <c r="A1024" t="inlineStr">
        <is>
          <t>照合 一般</t>
        </is>
      </c>
      <c r="B1024" s="21" t="n">
        <v>4000000</v>
      </c>
      <c r="C1024" s="22" t="n">
        <v>37</v>
      </c>
      <c r="D1024" s="22" t="n">
        <v>1</v>
      </c>
      <c r="E1024" s="22" t="n">
        <v>0</v>
      </c>
      <c r="F1024" s="21">
        <f>(IF(C1024&lt;=20,MAX(800000,400000*C1024),8000000+700000*(C1024-20))+IF(E1024=1,1000000,0))</f>
        <v/>
      </c>
      <c r="G1024" s="21">
        <f>IF(AND(D1024=3,C1024&lt;=5),MAX(0,B1024-F1024),IF(AND(D1024=2,C1024&lt;=5,MAX(0,B1024-F1024)&gt;3000000),1500000+MAX(0,B1024-F1024)-3000000,MAX(0,B1024-F1024)/2))</f>
        <v/>
      </c>
      <c r="H1024" s="21">
        <f>ROUNDDOWN(G1024,-3)</f>
        <v/>
      </c>
      <c r="I1024" s="21">
        <f>IF(H1024&lt;=0,0,ROUNDDOWN(ROUND((H1024*LOOKUP(H1024,{0,1950001,3300001,6950001,9000001,18000001,40000001},{0.05,0.1,0.2,0.23,0.33,0.4,0.45})-LOOKUP(H1024,{0,1950001,3300001,6950001,9000001,18000001,40000001},{0,97500,427500,636000,1536000,2796000,4796000}))*1.021,3),0))</f>
        <v/>
      </c>
      <c r="J1024" s="21">
        <f>ROUNDDOWN(ROUND(H1024*0.06,2),-2)</f>
        <v/>
      </c>
      <c r="K1024" s="21">
        <f>ROUNDDOWN(ROUND(H1024*0.04,2),-2)</f>
        <v/>
      </c>
      <c r="L1024" s="21">
        <f>I1024+J1024+K1024</f>
        <v/>
      </c>
      <c r="M1024" s="21">
        <f>B1024-L1024</f>
        <v/>
      </c>
      <c r="N1024" s="21">
        <f>ROUNDDOWN(ROUND(B1024*0.2042,2),0)</f>
        <v/>
      </c>
    </row>
    <row r="1025">
      <c r="A1025" t="inlineStr">
        <is>
          <t>照合 一般</t>
        </is>
      </c>
      <c r="B1025" s="21" t="n">
        <v>4000000</v>
      </c>
      <c r="C1025" s="22" t="n">
        <v>38</v>
      </c>
      <c r="D1025" s="22" t="n">
        <v>1</v>
      </c>
      <c r="E1025" s="22" t="n">
        <v>0</v>
      </c>
      <c r="F1025" s="21">
        <f>(IF(C1025&lt;=20,MAX(800000,400000*C1025),8000000+700000*(C1025-20))+IF(E1025=1,1000000,0))</f>
        <v/>
      </c>
      <c r="G1025" s="21">
        <f>IF(AND(D1025=3,C1025&lt;=5),MAX(0,B1025-F1025),IF(AND(D1025=2,C1025&lt;=5,MAX(0,B1025-F1025)&gt;3000000),1500000+MAX(0,B1025-F1025)-3000000,MAX(0,B1025-F1025)/2))</f>
        <v/>
      </c>
      <c r="H1025" s="21">
        <f>ROUNDDOWN(G1025,-3)</f>
        <v/>
      </c>
      <c r="I1025" s="21">
        <f>IF(H1025&lt;=0,0,ROUNDDOWN(ROUND((H1025*LOOKUP(H1025,{0,1950001,3300001,6950001,9000001,18000001,40000001},{0.05,0.1,0.2,0.23,0.33,0.4,0.45})-LOOKUP(H1025,{0,1950001,3300001,6950001,9000001,18000001,40000001},{0,97500,427500,636000,1536000,2796000,4796000}))*1.021,3),0))</f>
        <v/>
      </c>
      <c r="J1025" s="21">
        <f>ROUNDDOWN(ROUND(H1025*0.06,2),-2)</f>
        <v/>
      </c>
      <c r="K1025" s="21">
        <f>ROUNDDOWN(ROUND(H1025*0.04,2),-2)</f>
        <v/>
      </c>
      <c r="L1025" s="21">
        <f>I1025+J1025+K1025</f>
        <v/>
      </c>
      <c r="M1025" s="21">
        <f>B1025-L1025</f>
        <v/>
      </c>
      <c r="N1025" s="21">
        <f>ROUNDDOWN(ROUND(B1025*0.2042,2),0)</f>
        <v/>
      </c>
    </row>
    <row r="1026">
      <c r="A1026" t="inlineStr">
        <is>
          <t>照合 一般</t>
        </is>
      </c>
      <c r="B1026" s="21" t="n">
        <v>4000000</v>
      </c>
      <c r="C1026" s="22" t="n">
        <v>39</v>
      </c>
      <c r="D1026" s="22" t="n">
        <v>1</v>
      </c>
      <c r="E1026" s="22" t="n">
        <v>0</v>
      </c>
      <c r="F1026" s="21">
        <f>(IF(C1026&lt;=20,MAX(800000,400000*C1026),8000000+700000*(C1026-20))+IF(E1026=1,1000000,0))</f>
        <v/>
      </c>
      <c r="G1026" s="21">
        <f>IF(AND(D1026=3,C1026&lt;=5),MAX(0,B1026-F1026),IF(AND(D1026=2,C1026&lt;=5,MAX(0,B1026-F1026)&gt;3000000),1500000+MAX(0,B1026-F1026)-3000000,MAX(0,B1026-F1026)/2))</f>
        <v/>
      </c>
      <c r="H1026" s="21">
        <f>ROUNDDOWN(G1026,-3)</f>
        <v/>
      </c>
      <c r="I1026" s="21">
        <f>IF(H1026&lt;=0,0,ROUNDDOWN(ROUND((H1026*LOOKUP(H1026,{0,1950001,3300001,6950001,9000001,18000001,40000001},{0.05,0.1,0.2,0.23,0.33,0.4,0.45})-LOOKUP(H1026,{0,1950001,3300001,6950001,9000001,18000001,40000001},{0,97500,427500,636000,1536000,2796000,4796000}))*1.021,3),0))</f>
        <v/>
      </c>
      <c r="J1026" s="21">
        <f>ROUNDDOWN(ROUND(H1026*0.06,2),-2)</f>
        <v/>
      </c>
      <c r="K1026" s="21">
        <f>ROUNDDOWN(ROUND(H1026*0.04,2),-2)</f>
        <v/>
      </c>
      <c r="L1026" s="21">
        <f>I1026+J1026+K1026</f>
        <v/>
      </c>
      <c r="M1026" s="21">
        <f>B1026-L1026</f>
        <v/>
      </c>
      <c r="N1026" s="21">
        <f>ROUNDDOWN(ROUND(B1026*0.2042,2),0)</f>
        <v/>
      </c>
    </row>
    <row r="1027">
      <c r="A1027" t="inlineStr">
        <is>
          <t>照合 一般</t>
        </is>
      </c>
      <c r="B1027" s="21" t="n">
        <v>4000000</v>
      </c>
      <c r="C1027" s="22" t="n">
        <v>40</v>
      </c>
      <c r="D1027" s="22" t="n">
        <v>1</v>
      </c>
      <c r="E1027" s="22" t="n">
        <v>0</v>
      </c>
      <c r="F1027" s="21">
        <f>(IF(C1027&lt;=20,MAX(800000,400000*C1027),8000000+700000*(C1027-20))+IF(E1027=1,1000000,0))</f>
        <v/>
      </c>
      <c r="G1027" s="21">
        <f>IF(AND(D1027=3,C1027&lt;=5),MAX(0,B1027-F1027),IF(AND(D1027=2,C1027&lt;=5,MAX(0,B1027-F1027)&gt;3000000),1500000+MAX(0,B1027-F1027)-3000000,MAX(0,B1027-F1027)/2))</f>
        <v/>
      </c>
      <c r="H1027" s="21">
        <f>ROUNDDOWN(G1027,-3)</f>
        <v/>
      </c>
      <c r="I1027" s="21">
        <f>IF(H1027&lt;=0,0,ROUNDDOWN(ROUND((H1027*LOOKUP(H1027,{0,1950001,3300001,6950001,9000001,18000001,40000001},{0.05,0.1,0.2,0.23,0.33,0.4,0.45})-LOOKUP(H1027,{0,1950001,3300001,6950001,9000001,18000001,40000001},{0,97500,427500,636000,1536000,2796000,4796000}))*1.021,3),0))</f>
        <v/>
      </c>
      <c r="J1027" s="21">
        <f>ROUNDDOWN(ROUND(H1027*0.06,2),-2)</f>
        <v/>
      </c>
      <c r="K1027" s="21">
        <f>ROUNDDOWN(ROUND(H1027*0.04,2),-2)</f>
        <v/>
      </c>
      <c r="L1027" s="21">
        <f>I1027+J1027+K1027</f>
        <v/>
      </c>
      <c r="M1027" s="21">
        <f>B1027-L1027</f>
        <v/>
      </c>
      <c r="N1027" s="21">
        <f>ROUNDDOWN(ROUND(B1027*0.2042,2),0)</f>
        <v/>
      </c>
    </row>
    <row r="1028">
      <c r="A1028" t="inlineStr">
        <is>
          <t>照合 一般</t>
        </is>
      </c>
      <c r="B1028" s="21" t="n">
        <v>4000000</v>
      </c>
      <c r="C1028" s="22" t="n">
        <v>41</v>
      </c>
      <c r="D1028" s="22" t="n">
        <v>1</v>
      </c>
      <c r="E1028" s="22" t="n">
        <v>0</v>
      </c>
      <c r="F1028" s="21">
        <f>(IF(C1028&lt;=20,MAX(800000,400000*C1028),8000000+700000*(C1028-20))+IF(E1028=1,1000000,0))</f>
        <v/>
      </c>
      <c r="G1028" s="21">
        <f>IF(AND(D1028=3,C1028&lt;=5),MAX(0,B1028-F1028),IF(AND(D1028=2,C1028&lt;=5,MAX(0,B1028-F1028)&gt;3000000),1500000+MAX(0,B1028-F1028)-3000000,MAX(0,B1028-F1028)/2))</f>
        <v/>
      </c>
      <c r="H1028" s="21">
        <f>ROUNDDOWN(G1028,-3)</f>
        <v/>
      </c>
      <c r="I1028" s="21">
        <f>IF(H1028&lt;=0,0,ROUNDDOWN(ROUND((H1028*LOOKUP(H1028,{0,1950001,3300001,6950001,9000001,18000001,40000001},{0.05,0.1,0.2,0.23,0.33,0.4,0.45})-LOOKUP(H1028,{0,1950001,3300001,6950001,9000001,18000001,40000001},{0,97500,427500,636000,1536000,2796000,4796000}))*1.021,3),0))</f>
        <v/>
      </c>
      <c r="J1028" s="21">
        <f>ROUNDDOWN(ROUND(H1028*0.06,2),-2)</f>
        <v/>
      </c>
      <c r="K1028" s="21">
        <f>ROUNDDOWN(ROUND(H1028*0.04,2),-2)</f>
        <v/>
      </c>
      <c r="L1028" s="21">
        <f>I1028+J1028+K1028</f>
        <v/>
      </c>
      <c r="M1028" s="21">
        <f>B1028-L1028</f>
        <v/>
      </c>
      <c r="N1028" s="21">
        <f>ROUNDDOWN(ROUND(B1028*0.2042,2),0)</f>
        <v/>
      </c>
    </row>
    <row r="1029">
      <c r="A1029" t="inlineStr">
        <is>
          <t>照合 一般</t>
        </is>
      </c>
      <c r="B1029" s="21" t="n">
        <v>4000000</v>
      </c>
      <c r="C1029" s="22" t="n">
        <v>42</v>
      </c>
      <c r="D1029" s="22" t="n">
        <v>1</v>
      </c>
      <c r="E1029" s="22" t="n">
        <v>0</v>
      </c>
      <c r="F1029" s="21">
        <f>(IF(C1029&lt;=20,MAX(800000,400000*C1029),8000000+700000*(C1029-20))+IF(E1029=1,1000000,0))</f>
        <v/>
      </c>
      <c r="G1029" s="21">
        <f>IF(AND(D1029=3,C1029&lt;=5),MAX(0,B1029-F1029),IF(AND(D1029=2,C1029&lt;=5,MAX(0,B1029-F1029)&gt;3000000),1500000+MAX(0,B1029-F1029)-3000000,MAX(0,B1029-F1029)/2))</f>
        <v/>
      </c>
      <c r="H1029" s="21">
        <f>ROUNDDOWN(G1029,-3)</f>
        <v/>
      </c>
      <c r="I1029" s="21">
        <f>IF(H1029&lt;=0,0,ROUNDDOWN(ROUND((H1029*LOOKUP(H1029,{0,1950001,3300001,6950001,9000001,18000001,40000001},{0.05,0.1,0.2,0.23,0.33,0.4,0.45})-LOOKUP(H1029,{0,1950001,3300001,6950001,9000001,18000001,40000001},{0,97500,427500,636000,1536000,2796000,4796000}))*1.021,3),0))</f>
        <v/>
      </c>
      <c r="J1029" s="21">
        <f>ROUNDDOWN(ROUND(H1029*0.06,2),-2)</f>
        <v/>
      </c>
      <c r="K1029" s="21">
        <f>ROUNDDOWN(ROUND(H1029*0.04,2),-2)</f>
        <v/>
      </c>
      <c r="L1029" s="21">
        <f>I1029+J1029+K1029</f>
        <v/>
      </c>
      <c r="M1029" s="21">
        <f>B1029-L1029</f>
        <v/>
      </c>
      <c r="N1029" s="21">
        <f>ROUNDDOWN(ROUND(B1029*0.2042,2),0)</f>
        <v/>
      </c>
    </row>
    <row r="1030">
      <c r="A1030" t="inlineStr">
        <is>
          <t>照合 一般</t>
        </is>
      </c>
      <c r="B1030" s="21" t="n">
        <v>4000000</v>
      </c>
      <c r="C1030" s="22" t="n">
        <v>43</v>
      </c>
      <c r="D1030" s="22" t="n">
        <v>1</v>
      </c>
      <c r="E1030" s="22" t="n">
        <v>0</v>
      </c>
      <c r="F1030" s="21">
        <f>(IF(C1030&lt;=20,MAX(800000,400000*C1030),8000000+700000*(C1030-20))+IF(E1030=1,1000000,0))</f>
        <v/>
      </c>
      <c r="G1030" s="21">
        <f>IF(AND(D1030=3,C1030&lt;=5),MAX(0,B1030-F1030),IF(AND(D1030=2,C1030&lt;=5,MAX(0,B1030-F1030)&gt;3000000),1500000+MAX(0,B1030-F1030)-3000000,MAX(0,B1030-F1030)/2))</f>
        <v/>
      </c>
      <c r="H1030" s="21">
        <f>ROUNDDOWN(G1030,-3)</f>
        <v/>
      </c>
      <c r="I1030" s="21">
        <f>IF(H1030&lt;=0,0,ROUNDDOWN(ROUND((H1030*LOOKUP(H1030,{0,1950001,3300001,6950001,9000001,18000001,40000001},{0.05,0.1,0.2,0.23,0.33,0.4,0.45})-LOOKUP(H1030,{0,1950001,3300001,6950001,9000001,18000001,40000001},{0,97500,427500,636000,1536000,2796000,4796000}))*1.021,3),0))</f>
        <v/>
      </c>
      <c r="J1030" s="21">
        <f>ROUNDDOWN(ROUND(H1030*0.06,2),-2)</f>
        <v/>
      </c>
      <c r="K1030" s="21">
        <f>ROUNDDOWN(ROUND(H1030*0.04,2),-2)</f>
        <v/>
      </c>
      <c r="L1030" s="21">
        <f>I1030+J1030+K1030</f>
        <v/>
      </c>
      <c r="M1030" s="21">
        <f>B1030-L1030</f>
        <v/>
      </c>
      <c r="N1030" s="21">
        <f>ROUNDDOWN(ROUND(B1030*0.2042,2),0)</f>
        <v/>
      </c>
    </row>
    <row r="1031">
      <c r="A1031" t="inlineStr">
        <is>
          <t>照合 一般</t>
        </is>
      </c>
      <c r="B1031" s="21" t="n">
        <v>4000000</v>
      </c>
      <c r="C1031" s="22" t="n">
        <v>44</v>
      </c>
      <c r="D1031" s="22" t="n">
        <v>1</v>
      </c>
      <c r="E1031" s="22" t="n">
        <v>0</v>
      </c>
      <c r="F1031" s="21">
        <f>(IF(C1031&lt;=20,MAX(800000,400000*C1031),8000000+700000*(C1031-20))+IF(E1031=1,1000000,0))</f>
        <v/>
      </c>
      <c r="G1031" s="21">
        <f>IF(AND(D1031=3,C1031&lt;=5),MAX(0,B1031-F1031),IF(AND(D1031=2,C1031&lt;=5,MAX(0,B1031-F1031)&gt;3000000),1500000+MAX(0,B1031-F1031)-3000000,MAX(0,B1031-F1031)/2))</f>
        <v/>
      </c>
      <c r="H1031" s="21">
        <f>ROUNDDOWN(G1031,-3)</f>
        <v/>
      </c>
      <c r="I1031" s="21">
        <f>IF(H1031&lt;=0,0,ROUNDDOWN(ROUND((H1031*LOOKUP(H1031,{0,1950001,3300001,6950001,9000001,18000001,40000001},{0.05,0.1,0.2,0.23,0.33,0.4,0.45})-LOOKUP(H1031,{0,1950001,3300001,6950001,9000001,18000001,40000001},{0,97500,427500,636000,1536000,2796000,4796000}))*1.021,3),0))</f>
        <v/>
      </c>
      <c r="J1031" s="21">
        <f>ROUNDDOWN(ROUND(H1031*0.06,2),-2)</f>
        <v/>
      </c>
      <c r="K1031" s="21">
        <f>ROUNDDOWN(ROUND(H1031*0.04,2),-2)</f>
        <v/>
      </c>
      <c r="L1031" s="21">
        <f>I1031+J1031+K1031</f>
        <v/>
      </c>
      <c r="M1031" s="21">
        <f>B1031-L1031</f>
        <v/>
      </c>
      <c r="N1031" s="21">
        <f>ROUNDDOWN(ROUND(B1031*0.2042,2),0)</f>
        <v/>
      </c>
    </row>
    <row r="1032">
      <c r="A1032" t="inlineStr">
        <is>
          <t>照合 一般</t>
        </is>
      </c>
      <c r="B1032" s="21" t="n">
        <v>4000000</v>
      </c>
      <c r="C1032" s="22" t="n">
        <v>45</v>
      </c>
      <c r="D1032" s="22" t="n">
        <v>1</v>
      </c>
      <c r="E1032" s="22" t="n">
        <v>0</v>
      </c>
      <c r="F1032" s="21">
        <f>(IF(C1032&lt;=20,MAX(800000,400000*C1032),8000000+700000*(C1032-20))+IF(E1032=1,1000000,0))</f>
        <v/>
      </c>
      <c r="G1032" s="21">
        <f>IF(AND(D1032=3,C1032&lt;=5),MAX(0,B1032-F1032),IF(AND(D1032=2,C1032&lt;=5,MAX(0,B1032-F1032)&gt;3000000),1500000+MAX(0,B1032-F1032)-3000000,MAX(0,B1032-F1032)/2))</f>
        <v/>
      </c>
      <c r="H1032" s="21">
        <f>ROUNDDOWN(G1032,-3)</f>
        <v/>
      </c>
      <c r="I1032" s="21">
        <f>IF(H1032&lt;=0,0,ROUNDDOWN(ROUND((H1032*LOOKUP(H1032,{0,1950001,3300001,6950001,9000001,18000001,40000001},{0.05,0.1,0.2,0.23,0.33,0.4,0.45})-LOOKUP(H1032,{0,1950001,3300001,6950001,9000001,18000001,40000001},{0,97500,427500,636000,1536000,2796000,4796000}))*1.021,3),0))</f>
        <v/>
      </c>
      <c r="J1032" s="21">
        <f>ROUNDDOWN(ROUND(H1032*0.06,2),-2)</f>
        <v/>
      </c>
      <c r="K1032" s="21">
        <f>ROUNDDOWN(ROUND(H1032*0.04,2),-2)</f>
        <v/>
      </c>
      <c r="L1032" s="21">
        <f>I1032+J1032+K1032</f>
        <v/>
      </c>
      <c r="M1032" s="21">
        <f>B1032-L1032</f>
        <v/>
      </c>
      <c r="N1032" s="21">
        <f>ROUNDDOWN(ROUND(B1032*0.2042,2),0)</f>
        <v/>
      </c>
    </row>
    <row r="1033">
      <c r="A1033" t="inlineStr">
        <is>
          <t>照合 短期</t>
        </is>
      </c>
      <c r="B1033" s="21" t="n">
        <v>4000000</v>
      </c>
      <c r="C1033" s="22" t="n">
        <v>1</v>
      </c>
      <c r="D1033" s="22" t="n">
        <v>2</v>
      </c>
      <c r="E1033" s="22" t="n">
        <v>0</v>
      </c>
      <c r="F1033" s="21">
        <f>(IF(C1033&lt;=20,MAX(800000,400000*C1033),8000000+700000*(C1033-20))+IF(E1033=1,1000000,0))</f>
        <v/>
      </c>
      <c r="G1033" s="21">
        <f>IF(AND(D1033=3,C1033&lt;=5),MAX(0,B1033-F1033),IF(AND(D1033=2,C1033&lt;=5,MAX(0,B1033-F1033)&gt;3000000),1500000+MAX(0,B1033-F1033)-3000000,MAX(0,B1033-F1033)/2))</f>
        <v/>
      </c>
      <c r="H1033" s="21">
        <f>ROUNDDOWN(G1033,-3)</f>
        <v/>
      </c>
      <c r="I1033" s="21">
        <f>IF(H1033&lt;=0,0,ROUNDDOWN(ROUND((H1033*LOOKUP(H1033,{0,1950001,3300001,6950001,9000001,18000001,40000001},{0.05,0.1,0.2,0.23,0.33,0.4,0.45})-LOOKUP(H1033,{0,1950001,3300001,6950001,9000001,18000001,40000001},{0,97500,427500,636000,1536000,2796000,4796000}))*1.021,3),0))</f>
        <v/>
      </c>
      <c r="J1033" s="21">
        <f>ROUNDDOWN(ROUND(H1033*0.06,2),-2)</f>
        <v/>
      </c>
      <c r="K1033" s="21">
        <f>ROUNDDOWN(ROUND(H1033*0.04,2),-2)</f>
        <v/>
      </c>
      <c r="L1033" s="21">
        <f>I1033+J1033+K1033</f>
        <v/>
      </c>
      <c r="M1033" s="21">
        <f>B1033-L1033</f>
        <v/>
      </c>
      <c r="N1033" s="21">
        <f>ROUNDDOWN(ROUND(B1033*0.2042,2),0)</f>
        <v/>
      </c>
    </row>
    <row r="1034">
      <c r="A1034" t="inlineStr">
        <is>
          <t>照合 役員</t>
        </is>
      </c>
      <c r="B1034" s="21" t="n">
        <v>4000000</v>
      </c>
      <c r="C1034" s="22" t="n">
        <v>1</v>
      </c>
      <c r="D1034" s="22" t="n">
        <v>3</v>
      </c>
      <c r="E1034" s="22" t="n">
        <v>0</v>
      </c>
      <c r="F1034" s="21">
        <f>(IF(C1034&lt;=20,MAX(800000,400000*C1034),8000000+700000*(C1034-20))+IF(E1034=1,1000000,0))</f>
        <v/>
      </c>
      <c r="G1034" s="21">
        <f>IF(AND(D1034=3,C1034&lt;=5),MAX(0,B1034-F1034),IF(AND(D1034=2,C1034&lt;=5,MAX(0,B1034-F1034)&gt;3000000),1500000+MAX(0,B1034-F1034)-3000000,MAX(0,B1034-F1034)/2))</f>
        <v/>
      </c>
      <c r="H1034" s="21">
        <f>ROUNDDOWN(G1034,-3)</f>
        <v/>
      </c>
      <c r="I1034" s="21">
        <f>IF(H1034&lt;=0,0,ROUNDDOWN(ROUND((H1034*LOOKUP(H1034,{0,1950001,3300001,6950001,9000001,18000001,40000001},{0.05,0.1,0.2,0.23,0.33,0.4,0.45})-LOOKUP(H1034,{0,1950001,3300001,6950001,9000001,18000001,40000001},{0,97500,427500,636000,1536000,2796000,4796000}))*1.021,3),0))</f>
        <v/>
      </c>
      <c r="J1034" s="21">
        <f>ROUNDDOWN(ROUND(H1034*0.06,2),-2)</f>
        <v/>
      </c>
      <c r="K1034" s="21">
        <f>ROUNDDOWN(ROUND(H1034*0.04,2),-2)</f>
        <v/>
      </c>
      <c r="L1034" s="21">
        <f>I1034+J1034+K1034</f>
        <v/>
      </c>
      <c r="M1034" s="21">
        <f>B1034-L1034</f>
        <v/>
      </c>
      <c r="N1034" s="21">
        <f>ROUNDDOWN(ROUND(B1034*0.2042,2),0)</f>
        <v/>
      </c>
    </row>
    <row r="1035">
      <c r="A1035" t="inlineStr">
        <is>
          <t>照合 短期 障害</t>
        </is>
      </c>
      <c r="B1035" s="21" t="n">
        <v>4000000</v>
      </c>
      <c r="C1035" s="22" t="n">
        <v>1</v>
      </c>
      <c r="D1035" s="22" t="n">
        <v>2</v>
      </c>
      <c r="E1035" s="22" t="n">
        <v>1</v>
      </c>
      <c r="F1035" s="21">
        <f>(IF(C1035&lt;=20,MAX(800000,400000*C1035),8000000+700000*(C1035-20))+IF(E1035=1,1000000,0))</f>
        <v/>
      </c>
      <c r="G1035" s="21">
        <f>IF(AND(D1035=3,C1035&lt;=5),MAX(0,B1035-F1035),IF(AND(D1035=2,C1035&lt;=5,MAX(0,B1035-F1035)&gt;3000000),1500000+MAX(0,B1035-F1035)-3000000,MAX(0,B1035-F1035)/2))</f>
        <v/>
      </c>
      <c r="H1035" s="21">
        <f>ROUNDDOWN(G1035,-3)</f>
        <v/>
      </c>
      <c r="I1035" s="21">
        <f>IF(H1035&lt;=0,0,ROUNDDOWN(ROUND((H1035*LOOKUP(H1035,{0,1950001,3300001,6950001,9000001,18000001,40000001},{0.05,0.1,0.2,0.23,0.33,0.4,0.45})-LOOKUP(H1035,{0,1950001,3300001,6950001,9000001,18000001,40000001},{0,97500,427500,636000,1536000,2796000,4796000}))*1.021,3),0))</f>
        <v/>
      </c>
      <c r="J1035" s="21">
        <f>ROUNDDOWN(ROUND(H1035*0.06,2),-2)</f>
        <v/>
      </c>
      <c r="K1035" s="21">
        <f>ROUNDDOWN(ROUND(H1035*0.04,2),-2)</f>
        <v/>
      </c>
      <c r="L1035" s="21">
        <f>I1035+J1035+K1035</f>
        <v/>
      </c>
      <c r="M1035" s="21">
        <f>B1035-L1035</f>
        <v/>
      </c>
      <c r="N1035" s="21">
        <f>ROUNDDOWN(ROUND(B1035*0.2042,2),0)</f>
        <v/>
      </c>
    </row>
    <row r="1036">
      <c r="A1036" t="inlineStr">
        <is>
          <t>照合 短期</t>
        </is>
      </c>
      <c r="B1036" s="21" t="n">
        <v>4000000</v>
      </c>
      <c r="C1036" s="22" t="n">
        <v>2</v>
      </c>
      <c r="D1036" s="22" t="n">
        <v>2</v>
      </c>
      <c r="E1036" s="22" t="n">
        <v>0</v>
      </c>
      <c r="F1036" s="21">
        <f>(IF(C1036&lt;=20,MAX(800000,400000*C1036),8000000+700000*(C1036-20))+IF(E1036=1,1000000,0))</f>
        <v/>
      </c>
      <c r="G1036" s="21">
        <f>IF(AND(D1036=3,C1036&lt;=5),MAX(0,B1036-F1036),IF(AND(D1036=2,C1036&lt;=5,MAX(0,B1036-F1036)&gt;3000000),1500000+MAX(0,B1036-F1036)-3000000,MAX(0,B1036-F1036)/2))</f>
        <v/>
      </c>
      <c r="H1036" s="21">
        <f>ROUNDDOWN(G1036,-3)</f>
        <v/>
      </c>
      <c r="I1036" s="21">
        <f>IF(H1036&lt;=0,0,ROUNDDOWN(ROUND((H1036*LOOKUP(H1036,{0,1950001,3300001,6950001,9000001,18000001,40000001},{0.05,0.1,0.2,0.23,0.33,0.4,0.45})-LOOKUP(H1036,{0,1950001,3300001,6950001,9000001,18000001,40000001},{0,97500,427500,636000,1536000,2796000,4796000}))*1.021,3),0))</f>
        <v/>
      </c>
      <c r="J1036" s="21">
        <f>ROUNDDOWN(ROUND(H1036*0.06,2),-2)</f>
        <v/>
      </c>
      <c r="K1036" s="21">
        <f>ROUNDDOWN(ROUND(H1036*0.04,2),-2)</f>
        <v/>
      </c>
      <c r="L1036" s="21">
        <f>I1036+J1036+K1036</f>
        <v/>
      </c>
      <c r="M1036" s="21">
        <f>B1036-L1036</f>
        <v/>
      </c>
      <c r="N1036" s="21">
        <f>ROUNDDOWN(ROUND(B1036*0.2042,2),0)</f>
        <v/>
      </c>
    </row>
    <row r="1037">
      <c r="A1037" t="inlineStr">
        <is>
          <t>照合 役員</t>
        </is>
      </c>
      <c r="B1037" s="21" t="n">
        <v>4000000</v>
      </c>
      <c r="C1037" s="22" t="n">
        <v>2</v>
      </c>
      <c r="D1037" s="22" t="n">
        <v>3</v>
      </c>
      <c r="E1037" s="22" t="n">
        <v>0</v>
      </c>
      <c r="F1037" s="21">
        <f>(IF(C1037&lt;=20,MAX(800000,400000*C1037),8000000+700000*(C1037-20))+IF(E1037=1,1000000,0))</f>
        <v/>
      </c>
      <c r="G1037" s="21">
        <f>IF(AND(D1037=3,C1037&lt;=5),MAX(0,B1037-F1037),IF(AND(D1037=2,C1037&lt;=5,MAX(0,B1037-F1037)&gt;3000000),1500000+MAX(0,B1037-F1037)-3000000,MAX(0,B1037-F1037)/2))</f>
        <v/>
      </c>
      <c r="H1037" s="21">
        <f>ROUNDDOWN(G1037,-3)</f>
        <v/>
      </c>
      <c r="I1037" s="21">
        <f>IF(H1037&lt;=0,0,ROUNDDOWN(ROUND((H1037*LOOKUP(H1037,{0,1950001,3300001,6950001,9000001,18000001,40000001},{0.05,0.1,0.2,0.23,0.33,0.4,0.45})-LOOKUP(H1037,{0,1950001,3300001,6950001,9000001,18000001,40000001},{0,97500,427500,636000,1536000,2796000,4796000}))*1.021,3),0))</f>
        <v/>
      </c>
      <c r="J1037" s="21">
        <f>ROUNDDOWN(ROUND(H1037*0.06,2),-2)</f>
        <v/>
      </c>
      <c r="K1037" s="21">
        <f>ROUNDDOWN(ROUND(H1037*0.04,2),-2)</f>
        <v/>
      </c>
      <c r="L1037" s="21">
        <f>I1037+J1037+K1037</f>
        <v/>
      </c>
      <c r="M1037" s="21">
        <f>B1037-L1037</f>
        <v/>
      </c>
      <c r="N1037" s="21">
        <f>ROUNDDOWN(ROUND(B1037*0.2042,2),0)</f>
        <v/>
      </c>
    </row>
    <row r="1038">
      <c r="A1038" t="inlineStr">
        <is>
          <t>照合 短期 障害</t>
        </is>
      </c>
      <c r="B1038" s="21" t="n">
        <v>4000000</v>
      </c>
      <c r="C1038" s="22" t="n">
        <v>2</v>
      </c>
      <c r="D1038" s="22" t="n">
        <v>2</v>
      </c>
      <c r="E1038" s="22" t="n">
        <v>1</v>
      </c>
      <c r="F1038" s="21">
        <f>(IF(C1038&lt;=20,MAX(800000,400000*C1038),8000000+700000*(C1038-20))+IF(E1038=1,1000000,0))</f>
        <v/>
      </c>
      <c r="G1038" s="21">
        <f>IF(AND(D1038=3,C1038&lt;=5),MAX(0,B1038-F1038),IF(AND(D1038=2,C1038&lt;=5,MAX(0,B1038-F1038)&gt;3000000),1500000+MAX(0,B1038-F1038)-3000000,MAX(0,B1038-F1038)/2))</f>
        <v/>
      </c>
      <c r="H1038" s="21">
        <f>ROUNDDOWN(G1038,-3)</f>
        <v/>
      </c>
      <c r="I1038" s="21">
        <f>IF(H1038&lt;=0,0,ROUNDDOWN(ROUND((H1038*LOOKUP(H1038,{0,1950001,3300001,6950001,9000001,18000001,40000001},{0.05,0.1,0.2,0.23,0.33,0.4,0.45})-LOOKUP(H1038,{0,1950001,3300001,6950001,9000001,18000001,40000001},{0,97500,427500,636000,1536000,2796000,4796000}))*1.021,3),0))</f>
        <v/>
      </c>
      <c r="J1038" s="21">
        <f>ROUNDDOWN(ROUND(H1038*0.06,2),-2)</f>
        <v/>
      </c>
      <c r="K1038" s="21">
        <f>ROUNDDOWN(ROUND(H1038*0.04,2),-2)</f>
        <v/>
      </c>
      <c r="L1038" s="21">
        <f>I1038+J1038+K1038</f>
        <v/>
      </c>
      <c r="M1038" s="21">
        <f>B1038-L1038</f>
        <v/>
      </c>
      <c r="N1038" s="21">
        <f>ROUNDDOWN(ROUND(B1038*0.2042,2),0)</f>
        <v/>
      </c>
    </row>
    <row r="1039">
      <c r="A1039" t="inlineStr">
        <is>
          <t>照合 短期</t>
        </is>
      </c>
      <c r="B1039" s="21" t="n">
        <v>4000000</v>
      </c>
      <c r="C1039" s="22" t="n">
        <v>3</v>
      </c>
      <c r="D1039" s="22" t="n">
        <v>2</v>
      </c>
      <c r="E1039" s="22" t="n">
        <v>0</v>
      </c>
      <c r="F1039" s="21">
        <f>(IF(C1039&lt;=20,MAX(800000,400000*C1039),8000000+700000*(C1039-20))+IF(E1039=1,1000000,0))</f>
        <v/>
      </c>
      <c r="G1039" s="21">
        <f>IF(AND(D1039=3,C1039&lt;=5),MAX(0,B1039-F1039),IF(AND(D1039=2,C1039&lt;=5,MAX(0,B1039-F1039)&gt;3000000),1500000+MAX(0,B1039-F1039)-3000000,MAX(0,B1039-F1039)/2))</f>
        <v/>
      </c>
      <c r="H1039" s="21">
        <f>ROUNDDOWN(G1039,-3)</f>
        <v/>
      </c>
      <c r="I1039" s="21">
        <f>IF(H1039&lt;=0,0,ROUNDDOWN(ROUND((H1039*LOOKUP(H1039,{0,1950001,3300001,6950001,9000001,18000001,40000001},{0.05,0.1,0.2,0.23,0.33,0.4,0.45})-LOOKUP(H1039,{0,1950001,3300001,6950001,9000001,18000001,40000001},{0,97500,427500,636000,1536000,2796000,4796000}))*1.021,3),0))</f>
        <v/>
      </c>
      <c r="J1039" s="21">
        <f>ROUNDDOWN(ROUND(H1039*0.06,2),-2)</f>
        <v/>
      </c>
      <c r="K1039" s="21">
        <f>ROUNDDOWN(ROUND(H1039*0.04,2),-2)</f>
        <v/>
      </c>
      <c r="L1039" s="21">
        <f>I1039+J1039+K1039</f>
        <v/>
      </c>
      <c r="M1039" s="21">
        <f>B1039-L1039</f>
        <v/>
      </c>
      <c r="N1039" s="21">
        <f>ROUNDDOWN(ROUND(B1039*0.2042,2),0)</f>
        <v/>
      </c>
    </row>
    <row r="1040">
      <c r="A1040" t="inlineStr">
        <is>
          <t>照合 役員</t>
        </is>
      </c>
      <c r="B1040" s="21" t="n">
        <v>4000000</v>
      </c>
      <c r="C1040" s="22" t="n">
        <v>3</v>
      </c>
      <c r="D1040" s="22" t="n">
        <v>3</v>
      </c>
      <c r="E1040" s="22" t="n">
        <v>0</v>
      </c>
      <c r="F1040" s="21">
        <f>(IF(C1040&lt;=20,MAX(800000,400000*C1040),8000000+700000*(C1040-20))+IF(E1040=1,1000000,0))</f>
        <v/>
      </c>
      <c r="G1040" s="21">
        <f>IF(AND(D1040=3,C1040&lt;=5),MAX(0,B1040-F1040),IF(AND(D1040=2,C1040&lt;=5,MAX(0,B1040-F1040)&gt;3000000),1500000+MAX(0,B1040-F1040)-3000000,MAX(0,B1040-F1040)/2))</f>
        <v/>
      </c>
      <c r="H1040" s="21">
        <f>ROUNDDOWN(G1040,-3)</f>
        <v/>
      </c>
      <c r="I1040" s="21">
        <f>IF(H1040&lt;=0,0,ROUNDDOWN(ROUND((H1040*LOOKUP(H1040,{0,1950001,3300001,6950001,9000001,18000001,40000001},{0.05,0.1,0.2,0.23,0.33,0.4,0.45})-LOOKUP(H1040,{0,1950001,3300001,6950001,9000001,18000001,40000001},{0,97500,427500,636000,1536000,2796000,4796000}))*1.021,3),0))</f>
        <v/>
      </c>
      <c r="J1040" s="21">
        <f>ROUNDDOWN(ROUND(H1040*0.06,2),-2)</f>
        <v/>
      </c>
      <c r="K1040" s="21">
        <f>ROUNDDOWN(ROUND(H1040*0.04,2),-2)</f>
        <v/>
      </c>
      <c r="L1040" s="21">
        <f>I1040+J1040+K1040</f>
        <v/>
      </c>
      <c r="M1040" s="21">
        <f>B1040-L1040</f>
        <v/>
      </c>
      <c r="N1040" s="21">
        <f>ROUNDDOWN(ROUND(B1040*0.2042,2),0)</f>
        <v/>
      </c>
    </row>
    <row r="1041">
      <c r="A1041" t="inlineStr">
        <is>
          <t>照合 短期 障害</t>
        </is>
      </c>
      <c r="B1041" s="21" t="n">
        <v>4000000</v>
      </c>
      <c r="C1041" s="22" t="n">
        <v>3</v>
      </c>
      <c r="D1041" s="22" t="n">
        <v>2</v>
      </c>
      <c r="E1041" s="22" t="n">
        <v>1</v>
      </c>
      <c r="F1041" s="21">
        <f>(IF(C1041&lt;=20,MAX(800000,400000*C1041),8000000+700000*(C1041-20))+IF(E1041=1,1000000,0))</f>
        <v/>
      </c>
      <c r="G1041" s="21">
        <f>IF(AND(D1041=3,C1041&lt;=5),MAX(0,B1041-F1041),IF(AND(D1041=2,C1041&lt;=5,MAX(0,B1041-F1041)&gt;3000000),1500000+MAX(0,B1041-F1041)-3000000,MAX(0,B1041-F1041)/2))</f>
        <v/>
      </c>
      <c r="H1041" s="21">
        <f>ROUNDDOWN(G1041,-3)</f>
        <v/>
      </c>
      <c r="I1041" s="21">
        <f>IF(H1041&lt;=0,0,ROUNDDOWN(ROUND((H1041*LOOKUP(H1041,{0,1950001,3300001,6950001,9000001,18000001,40000001},{0.05,0.1,0.2,0.23,0.33,0.4,0.45})-LOOKUP(H1041,{0,1950001,3300001,6950001,9000001,18000001,40000001},{0,97500,427500,636000,1536000,2796000,4796000}))*1.021,3),0))</f>
        <v/>
      </c>
      <c r="J1041" s="21">
        <f>ROUNDDOWN(ROUND(H1041*0.06,2),-2)</f>
        <v/>
      </c>
      <c r="K1041" s="21">
        <f>ROUNDDOWN(ROUND(H1041*0.04,2),-2)</f>
        <v/>
      </c>
      <c r="L1041" s="21">
        <f>I1041+J1041+K1041</f>
        <v/>
      </c>
      <c r="M1041" s="21">
        <f>B1041-L1041</f>
        <v/>
      </c>
      <c r="N1041" s="21">
        <f>ROUNDDOWN(ROUND(B1041*0.2042,2),0)</f>
        <v/>
      </c>
    </row>
    <row r="1042">
      <c r="A1042" t="inlineStr">
        <is>
          <t>照合 短期</t>
        </is>
      </c>
      <c r="B1042" s="21" t="n">
        <v>4000000</v>
      </c>
      <c r="C1042" s="22" t="n">
        <v>4</v>
      </c>
      <c r="D1042" s="22" t="n">
        <v>2</v>
      </c>
      <c r="E1042" s="22" t="n">
        <v>0</v>
      </c>
      <c r="F1042" s="21">
        <f>(IF(C1042&lt;=20,MAX(800000,400000*C1042),8000000+700000*(C1042-20))+IF(E1042=1,1000000,0))</f>
        <v/>
      </c>
      <c r="G1042" s="21">
        <f>IF(AND(D1042=3,C1042&lt;=5),MAX(0,B1042-F1042),IF(AND(D1042=2,C1042&lt;=5,MAX(0,B1042-F1042)&gt;3000000),1500000+MAX(0,B1042-F1042)-3000000,MAX(0,B1042-F1042)/2))</f>
        <v/>
      </c>
      <c r="H1042" s="21">
        <f>ROUNDDOWN(G1042,-3)</f>
        <v/>
      </c>
      <c r="I1042" s="21">
        <f>IF(H1042&lt;=0,0,ROUNDDOWN(ROUND((H1042*LOOKUP(H1042,{0,1950001,3300001,6950001,9000001,18000001,40000001},{0.05,0.1,0.2,0.23,0.33,0.4,0.45})-LOOKUP(H1042,{0,1950001,3300001,6950001,9000001,18000001,40000001},{0,97500,427500,636000,1536000,2796000,4796000}))*1.021,3),0))</f>
        <v/>
      </c>
      <c r="J1042" s="21">
        <f>ROUNDDOWN(ROUND(H1042*0.06,2),-2)</f>
        <v/>
      </c>
      <c r="K1042" s="21">
        <f>ROUNDDOWN(ROUND(H1042*0.04,2),-2)</f>
        <v/>
      </c>
      <c r="L1042" s="21">
        <f>I1042+J1042+K1042</f>
        <v/>
      </c>
      <c r="M1042" s="21">
        <f>B1042-L1042</f>
        <v/>
      </c>
      <c r="N1042" s="21">
        <f>ROUNDDOWN(ROUND(B1042*0.2042,2),0)</f>
        <v/>
      </c>
    </row>
    <row r="1043">
      <c r="A1043" t="inlineStr">
        <is>
          <t>照合 役員</t>
        </is>
      </c>
      <c r="B1043" s="21" t="n">
        <v>4000000</v>
      </c>
      <c r="C1043" s="22" t="n">
        <v>4</v>
      </c>
      <c r="D1043" s="22" t="n">
        <v>3</v>
      </c>
      <c r="E1043" s="22" t="n">
        <v>0</v>
      </c>
      <c r="F1043" s="21">
        <f>(IF(C1043&lt;=20,MAX(800000,400000*C1043),8000000+700000*(C1043-20))+IF(E1043=1,1000000,0))</f>
        <v/>
      </c>
      <c r="G1043" s="21">
        <f>IF(AND(D1043=3,C1043&lt;=5),MAX(0,B1043-F1043),IF(AND(D1043=2,C1043&lt;=5,MAX(0,B1043-F1043)&gt;3000000),1500000+MAX(0,B1043-F1043)-3000000,MAX(0,B1043-F1043)/2))</f>
        <v/>
      </c>
      <c r="H1043" s="21">
        <f>ROUNDDOWN(G1043,-3)</f>
        <v/>
      </c>
      <c r="I1043" s="21">
        <f>IF(H1043&lt;=0,0,ROUNDDOWN(ROUND((H1043*LOOKUP(H1043,{0,1950001,3300001,6950001,9000001,18000001,40000001},{0.05,0.1,0.2,0.23,0.33,0.4,0.45})-LOOKUP(H1043,{0,1950001,3300001,6950001,9000001,18000001,40000001},{0,97500,427500,636000,1536000,2796000,4796000}))*1.021,3),0))</f>
        <v/>
      </c>
      <c r="J1043" s="21">
        <f>ROUNDDOWN(ROUND(H1043*0.06,2),-2)</f>
        <v/>
      </c>
      <c r="K1043" s="21">
        <f>ROUNDDOWN(ROUND(H1043*0.04,2),-2)</f>
        <v/>
      </c>
      <c r="L1043" s="21">
        <f>I1043+J1043+K1043</f>
        <v/>
      </c>
      <c r="M1043" s="21">
        <f>B1043-L1043</f>
        <v/>
      </c>
      <c r="N1043" s="21">
        <f>ROUNDDOWN(ROUND(B1043*0.2042,2),0)</f>
        <v/>
      </c>
    </row>
    <row r="1044">
      <c r="A1044" t="inlineStr">
        <is>
          <t>照合 短期 障害</t>
        </is>
      </c>
      <c r="B1044" s="21" t="n">
        <v>4000000</v>
      </c>
      <c r="C1044" s="22" t="n">
        <v>4</v>
      </c>
      <c r="D1044" s="22" t="n">
        <v>2</v>
      </c>
      <c r="E1044" s="22" t="n">
        <v>1</v>
      </c>
      <c r="F1044" s="21">
        <f>(IF(C1044&lt;=20,MAX(800000,400000*C1044),8000000+700000*(C1044-20))+IF(E1044=1,1000000,0))</f>
        <v/>
      </c>
      <c r="G1044" s="21">
        <f>IF(AND(D1044=3,C1044&lt;=5),MAX(0,B1044-F1044),IF(AND(D1044=2,C1044&lt;=5,MAX(0,B1044-F1044)&gt;3000000),1500000+MAX(0,B1044-F1044)-3000000,MAX(0,B1044-F1044)/2))</f>
        <v/>
      </c>
      <c r="H1044" s="21">
        <f>ROUNDDOWN(G1044,-3)</f>
        <v/>
      </c>
      <c r="I1044" s="21">
        <f>IF(H1044&lt;=0,0,ROUNDDOWN(ROUND((H1044*LOOKUP(H1044,{0,1950001,3300001,6950001,9000001,18000001,40000001},{0.05,0.1,0.2,0.23,0.33,0.4,0.45})-LOOKUP(H1044,{0,1950001,3300001,6950001,9000001,18000001,40000001},{0,97500,427500,636000,1536000,2796000,4796000}))*1.021,3),0))</f>
        <v/>
      </c>
      <c r="J1044" s="21">
        <f>ROUNDDOWN(ROUND(H1044*0.06,2),-2)</f>
        <v/>
      </c>
      <c r="K1044" s="21">
        <f>ROUNDDOWN(ROUND(H1044*0.04,2),-2)</f>
        <v/>
      </c>
      <c r="L1044" s="21">
        <f>I1044+J1044+K1044</f>
        <v/>
      </c>
      <c r="M1044" s="21">
        <f>B1044-L1044</f>
        <v/>
      </c>
      <c r="N1044" s="21">
        <f>ROUNDDOWN(ROUND(B1044*0.2042,2),0)</f>
        <v/>
      </c>
    </row>
    <row r="1045">
      <c r="A1045" t="inlineStr">
        <is>
          <t>照合 短期</t>
        </is>
      </c>
      <c r="B1045" s="21" t="n">
        <v>4000000</v>
      </c>
      <c r="C1045" s="22" t="n">
        <v>5</v>
      </c>
      <c r="D1045" s="22" t="n">
        <v>2</v>
      </c>
      <c r="E1045" s="22" t="n">
        <v>0</v>
      </c>
      <c r="F1045" s="21">
        <f>(IF(C1045&lt;=20,MAX(800000,400000*C1045),8000000+700000*(C1045-20))+IF(E1045=1,1000000,0))</f>
        <v/>
      </c>
      <c r="G1045" s="21">
        <f>IF(AND(D1045=3,C1045&lt;=5),MAX(0,B1045-F1045),IF(AND(D1045=2,C1045&lt;=5,MAX(0,B1045-F1045)&gt;3000000),1500000+MAX(0,B1045-F1045)-3000000,MAX(0,B1045-F1045)/2))</f>
        <v/>
      </c>
      <c r="H1045" s="21">
        <f>ROUNDDOWN(G1045,-3)</f>
        <v/>
      </c>
      <c r="I1045" s="21">
        <f>IF(H1045&lt;=0,0,ROUNDDOWN(ROUND((H1045*LOOKUP(H1045,{0,1950001,3300001,6950001,9000001,18000001,40000001},{0.05,0.1,0.2,0.23,0.33,0.4,0.45})-LOOKUP(H1045,{0,1950001,3300001,6950001,9000001,18000001,40000001},{0,97500,427500,636000,1536000,2796000,4796000}))*1.021,3),0))</f>
        <v/>
      </c>
      <c r="J1045" s="21">
        <f>ROUNDDOWN(ROUND(H1045*0.06,2),-2)</f>
        <v/>
      </c>
      <c r="K1045" s="21">
        <f>ROUNDDOWN(ROUND(H1045*0.04,2),-2)</f>
        <v/>
      </c>
      <c r="L1045" s="21">
        <f>I1045+J1045+K1045</f>
        <v/>
      </c>
      <c r="M1045" s="21">
        <f>B1045-L1045</f>
        <v/>
      </c>
      <c r="N1045" s="21">
        <f>ROUNDDOWN(ROUND(B1045*0.2042,2),0)</f>
        <v/>
      </c>
    </row>
    <row r="1046">
      <c r="A1046" t="inlineStr">
        <is>
          <t>照合 役員</t>
        </is>
      </c>
      <c r="B1046" s="21" t="n">
        <v>4000000</v>
      </c>
      <c r="C1046" s="22" t="n">
        <v>5</v>
      </c>
      <c r="D1046" s="22" t="n">
        <v>3</v>
      </c>
      <c r="E1046" s="22" t="n">
        <v>0</v>
      </c>
      <c r="F1046" s="21">
        <f>(IF(C1046&lt;=20,MAX(800000,400000*C1046),8000000+700000*(C1046-20))+IF(E1046=1,1000000,0))</f>
        <v/>
      </c>
      <c r="G1046" s="21">
        <f>IF(AND(D1046=3,C1046&lt;=5),MAX(0,B1046-F1046),IF(AND(D1046=2,C1046&lt;=5,MAX(0,B1046-F1046)&gt;3000000),1500000+MAX(0,B1046-F1046)-3000000,MAX(0,B1046-F1046)/2))</f>
        <v/>
      </c>
      <c r="H1046" s="21">
        <f>ROUNDDOWN(G1046,-3)</f>
        <v/>
      </c>
      <c r="I1046" s="21">
        <f>IF(H1046&lt;=0,0,ROUNDDOWN(ROUND((H1046*LOOKUP(H1046,{0,1950001,3300001,6950001,9000001,18000001,40000001},{0.05,0.1,0.2,0.23,0.33,0.4,0.45})-LOOKUP(H1046,{0,1950001,3300001,6950001,9000001,18000001,40000001},{0,97500,427500,636000,1536000,2796000,4796000}))*1.021,3),0))</f>
        <v/>
      </c>
      <c r="J1046" s="21">
        <f>ROUNDDOWN(ROUND(H1046*0.06,2),-2)</f>
        <v/>
      </c>
      <c r="K1046" s="21">
        <f>ROUNDDOWN(ROUND(H1046*0.04,2),-2)</f>
        <v/>
      </c>
      <c r="L1046" s="21">
        <f>I1046+J1046+K1046</f>
        <v/>
      </c>
      <c r="M1046" s="21">
        <f>B1046-L1046</f>
        <v/>
      </c>
      <c r="N1046" s="21">
        <f>ROUNDDOWN(ROUND(B1046*0.2042,2),0)</f>
        <v/>
      </c>
    </row>
    <row r="1047">
      <c r="A1047" t="inlineStr">
        <is>
          <t>照合 短期 障害</t>
        </is>
      </c>
      <c r="B1047" s="21" t="n">
        <v>4000000</v>
      </c>
      <c r="C1047" s="22" t="n">
        <v>5</v>
      </c>
      <c r="D1047" s="22" t="n">
        <v>2</v>
      </c>
      <c r="E1047" s="22" t="n">
        <v>1</v>
      </c>
      <c r="F1047" s="21">
        <f>(IF(C1047&lt;=20,MAX(800000,400000*C1047),8000000+700000*(C1047-20))+IF(E1047=1,1000000,0))</f>
        <v/>
      </c>
      <c r="G1047" s="21">
        <f>IF(AND(D1047=3,C1047&lt;=5),MAX(0,B1047-F1047),IF(AND(D1047=2,C1047&lt;=5,MAX(0,B1047-F1047)&gt;3000000),1500000+MAX(0,B1047-F1047)-3000000,MAX(0,B1047-F1047)/2))</f>
        <v/>
      </c>
      <c r="H1047" s="21">
        <f>ROUNDDOWN(G1047,-3)</f>
        <v/>
      </c>
      <c r="I1047" s="21">
        <f>IF(H1047&lt;=0,0,ROUNDDOWN(ROUND((H1047*LOOKUP(H1047,{0,1950001,3300001,6950001,9000001,18000001,40000001},{0.05,0.1,0.2,0.23,0.33,0.4,0.45})-LOOKUP(H1047,{0,1950001,3300001,6950001,9000001,18000001,40000001},{0,97500,427500,636000,1536000,2796000,4796000}))*1.021,3),0))</f>
        <v/>
      </c>
      <c r="J1047" s="21">
        <f>ROUNDDOWN(ROUND(H1047*0.06,2),-2)</f>
        <v/>
      </c>
      <c r="K1047" s="21">
        <f>ROUNDDOWN(ROUND(H1047*0.04,2),-2)</f>
        <v/>
      </c>
      <c r="L1047" s="21">
        <f>I1047+J1047+K1047</f>
        <v/>
      </c>
      <c r="M1047" s="21">
        <f>B1047-L1047</f>
        <v/>
      </c>
      <c r="N1047" s="21">
        <f>ROUNDDOWN(ROUND(B1047*0.2042,2),0)</f>
        <v/>
      </c>
    </row>
    <row r="1048">
      <c r="A1048" t="inlineStr">
        <is>
          <t>照合 障害</t>
        </is>
      </c>
      <c r="B1048" s="21" t="n">
        <v>4000000</v>
      </c>
      <c r="C1048" s="22" t="n">
        <v>25</v>
      </c>
      <c r="D1048" s="22" t="n">
        <v>1</v>
      </c>
      <c r="E1048" s="22" t="n">
        <v>1</v>
      </c>
      <c r="F1048" s="21">
        <f>(IF(C1048&lt;=20,MAX(800000,400000*C1048),8000000+700000*(C1048-20))+IF(E1048=1,1000000,0))</f>
        <v/>
      </c>
      <c r="G1048" s="21">
        <f>IF(AND(D1048=3,C1048&lt;=5),MAX(0,B1048-F1048),IF(AND(D1048=2,C1048&lt;=5,MAX(0,B1048-F1048)&gt;3000000),1500000+MAX(0,B1048-F1048)-3000000,MAX(0,B1048-F1048)/2))</f>
        <v/>
      </c>
      <c r="H1048" s="21">
        <f>ROUNDDOWN(G1048,-3)</f>
        <v/>
      </c>
      <c r="I1048" s="21">
        <f>IF(H1048&lt;=0,0,ROUNDDOWN(ROUND((H1048*LOOKUP(H1048,{0,1950001,3300001,6950001,9000001,18000001,40000001},{0.05,0.1,0.2,0.23,0.33,0.4,0.45})-LOOKUP(H1048,{0,1950001,3300001,6950001,9000001,18000001,40000001},{0,97500,427500,636000,1536000,2796000,4796000}))*1.021,3),0))</f>
        <v/>
      </c>
      <c r="J1048" s="21">
        <f>ROUNDDOWN(ROUND(H1048*0.06,2),-2)</f>
        <v/>
      </c>
      <c r="K1048" s="21">
        <f>ROUNDDOWN(ROUND(H1048*0.04,2),-2)</f>
        <v/>
      </c>
      <c r="L1048" s="21">
        <f>I1048+J1048+K1048</f>
        <v/>
      </c>
      <c r="M1048" s="21">
        <f>B1048-L1048</f>
        <v/>
      </c>
      <c r="N1048" s="21">
        <f>ROUNDDOWN(ROUND(B1048*0.2042,2),0)</f>
        <v/>
      </c>
    </row>
    <row r="1049">
      <c r="A1049" t="inlineStr">
        <is>
          <t>照合 一般</t>
        </is>
      </c>
      <c r="B1049" s="21" t="n">
        <v>4500000</v>
      </c>
      <c r="C1049" s="22" t="n">
        <v>1</v>
      </c>
      <c r="D1049" s="22" t="n">
        <v>1</v>
      </c>
      <c r="E1049" s="22" t="n">
        <v>0</v>
      </c>
      <c r="F1049" s="21">
        <f>(IF(C1049&lt;=20,MAX(800000,400000*C1049),8000000+700000*(C1049-20))+IF(E1049=1,1000000,0))</f>
        <v/>
      </c>
      <c r="G1049" s="21">
        <f>IF(AND(D1049=3,C1049&lt;=5),MAX(0,B1049-F1049),IF(AND(D1049=2,C1049&lt;=5,MAX(0,B1049-F1049)&gt;3000000),1500000+MAX(0,B1049-F1049)-3000000,MAX(0,B1049-F1049)/2))</f>
        <v/>
      </c>
      <c r="H1049" s="21">
        <f>ROUNDDOWN(G1049,-3)</f>
        <v/>
      </c>
      <c r="I1049" s="21">
        <f>IF(H1049&lt;=0,0,ROUNDDOWN(ROUND((H1049*LOOKUP(H1049,{0,1950001,3300001,6950001,9000001,18000001,40000001},{0.05,0.1,0.2,0.23,0.33,0.4,0.45})-LOOKUP(H1049,{0,1950001,3300001,6950001,9000001,18000001,40000001},{0,97500,427500,636000,1536000,2796000,4796000}))*1.021,3),0))</f>
        <v/>
      </c>
      <c r="J1049" s="21">
        <f>ROUNDDOWN(ROUND(H1049*0.06,2),-2)</f>
        <v/>
      </c>
      <c r="K1049" s="21">
        <f>ROUNDDOWN(ROUND(H1049*0.04,2),-2)</f>
        <v/>
      </c>
      <c r="L1049" s="21">
        <f>I1049+J1049+K1049</f>
        <v/>
      </c>
      <c r="M1049" s="21">
        <f>B1049-L1049</f>
        <v/>
      </c>
      <c r="N1049" s="21">
        <f>ROUNDDOWN(ROUND(B1049*0.2042,2),0)</f>
        <v/>
      </c>
    </row>
    <row r="1050">
      <c r="A1050" t="inlineStr">
        <is>
          <t>照合 一般</t>
        </is>
      </c>
      <c r="B1050" s="21" t="n">
        <v>4500000</v>
      </c>
      <c r="C1050" s="22" t="n">
        <v>2</v>
      </c>
      <c r="D1050" s="22" t="n">
        <v>1</v>
      </c>
      <c r="E1050" s="22" t="n">
        <v>0</v>
      </c>
      <c r="F1050" s="21">
        <f>(IF(C1050&lt;=20,MAX(800000,400000*C1050),8000000+700000*(C1050-20))+IF(E1050=1,1000000,0))</f>
        <v/>
      </c>
      <c r="G1050" s="21">
        <f>IF(AND(D1050=3,C1050&lt;=5),MAX(0,B1050-F1050),IF(AND(D1050=2,C1050&lt;=5,MAX(0,B1050-F1050)&gt;3000000),1500000+MAX(0,B1050-F1050)-3000000,MAX(0,B1050-F1050)/2))</f>
        <v/>
      </c>
      <c r="H1050" s="21">
        <f>ROUNDDOWN(G1050,-3)</f>
        <v/>
      </c>
      <c r="I1050" s="21">
        <f>IF(H1050&lt;=0,0,ROUNDDOWN(ROUND((H1050*LOOKUP(H1050,{0,1950001,3300001,6950001,9000001,18000001,40000001},{0.05,0.1,0.2,0.23,0.33,0.4,0.45})-LOOKUP(H1050,{0,1950001,3300001,6950001,9000001,18000001,40000001},{0,97500,427500,636000,1536000,2796000,4796000}))*1.021,3),0))</f>
        <v/>
      </c>
      <c r="J1050" s="21">
        <f>ROUNDDOWN(ROUND(H1050*0.06,2),-2)</f>
        <v/>
      </c>
      <c r="K1050" s="21">
        <f>ROUNDDOWN(ROUND(H1050*0.04,2),-2)</f>
        <v/>
      </c>
      <c r="L1050" s="21">
        <f>I1050+J1050+K1050</f>
        <v/>
      </c>
      <c r="M1050" s="21">
        <f>B1050-L1050</f>
        <v/>
      </c>
      <c r="N1050" s="21">
        <f>ROUNDDOWN(ROUND(B1050*0.2042,2),0)</f>
        <v/>
      </c>
    </row>
    <row r="1051">
      <c r="A1051" t="inlineStr">
        <is>
          <t>照合 一般</t>
        </is>
      </c>
      <c r="B1051" s="21" t="n">
        <v>4500000</v>
      </c>
      <c r="C1051" s="22" t="n">
        <v>3</v>
      </c>
      <c r="D1051" s="22" t="n">
        <v>1</v>
      </c>
      <c r="E1051" s="22" t="n">
        <v>0</v>
      </c>
      <c r="F1051" s="21">
        <f>(IF(C1051&lt;=20,MAX(800000,400000*C1051),8000000+700000*(C1051-20))+IF(E1051=1,1000000,0))</f>
        <v/>
      </c>
      <c r="G1051" s="21">
        <f>IF(AND(D1051=3,C1051&lt;=5),MAX(0,B1051-F1051),IF(AND(D1051=2,C1051&lt;=5,MAX(0,B1051-F1051)&gt;3000000),1500000+MAX(0,B1051-F1051)-3000000,MAX(0,B1051-F1051)/2))</f>
        <v/>
      </c>
      <c r="H1051" s="21">
        <f>ROUNDDOWN(G1051,-3)</f>
        <v/>
      </c>
      <c r="I1051" s="21">
        <f>IF(H1051&lt;=0,0,ROUNDDOWN(ROUND((H1051*LOOKUP(H1051,{0,1950001,3300001,6950001,9000001,18000001,40000001},{0.05,0.1,0.2,0.23,0.33,0.4,0.45})-LOOKUP(H1051,{0,1950001,3300001,6950001,9000001,18000001,40000001},{0,97500,427500,636000,1536000,2796000,4796000}))*1.021,3),0))</f>
        <v/>
      </c>
      <c r="J1051" s="21">
        <f>ROUNDDOWN(ROUND(H1051*0.06,2),-2)</f>
        <v/>
      </c>
      <c r="K1051" s="21">
        <f>ROUNDDOWN(ROUND(H1051*0.04,2),-2)</f>
        <v/>
      </c>
      <c r="L1051" s="21">
        <f>I1051+J1051+K1051</f>
        <v/>
      </c>
      <c r="M1051" s="21">
        <f>B1051-L1051</f>
        <v/>
      </c>
      <c r="N1051" s="21">
        <f>ROUNDDOWN(ROUND(B1051*0.2042,2),0)</f>
        <v/>
      </c>
    </row>
    <row r="1052">
      <c r="A1052" t="inlineStr">
        <is>
          <t>照合 一般</t>
        </is>
      </c>
      <c r="B1052" s="21" t="n">
        <v>4500000</v>
      </c>
      <c r="C1052" s="22" t="n">
        <v>4</v>
      </c>
      <c r="D1052" s="22" t="n">
        <v>1</v>
      </c>
      <c r="E1052" s="22" t="n">
        <v>0</v>
      </c>
      <c r="F1052" s="21">
        <f>(IF(C1052&lt;=20,MAX(800000,400000*C1052),8000000+700000*(C1052-20))+IF(E1052=1,1000000,0))</f>
        <v/>
      </c>
      <c r="G1052" s="21">
        <f>IF(AND(D1052=3,C1052&lt;=5),MAX(0,B1052-F1052),IF(AND(D1052=2,C1052&lt;=5,MAX(0,B1052-F1052)&gt;3000000),1500000+MAX(0,B1052-F1052)-3000000,MAX(0,B1052-F1052)/2))</f>
        <v/>
      </c>
      <c r="H1052" s="21">
        <f>ROUNDDOWN(G1052,-3)</f>
        <v/>
      </c>
      <c r="I1052" s="21">
        <f>IF(H1052&lt;=0,0,ROUNDDOWN(ROUND((H1052*LOOKUP(H1052,{0,1950001,3300001,6950001,9000001,18000001,40000001},{0.05,0.1,0.2,0.23,0.33,0.4,0.45})-LOOKUP(H1052,{0,1950001,3300001,6950001,9000001,18000001,40000001},{0,97500,427500,636000,1536000,2796000,4796000}))*1.021,3),0))</f>
        <v/>
      </c>
      <c r="J1052" s="21">
        <f>ROUNDDOWN(ROUND(H1052*0.06,2),-2)</f>
        <v/>
      </c>
      <c r="K1052" s="21">
        <f>ROUNDDOWN(ROUND(H1052*0.04,2),-2)</f>
        <v/>
      </c>
      <c r="L1052" s="21">
        <f>I1052+J1052+K1052</f>
        <v/>
      </c>
      <c r="M1052" s="21">
        <f>B1052-L1052</f>
        <v/>
      </c>
      <c r="N1052" s="21">
        <f>ROUNDDOWN(ROUND(B1052*0.2042,2),0)</f>
        <v/>
      </c>
    </row>
    <row r="1053">
      <c r="A1053" t="inlineStr">
        <is>
          <t>照合 一般</t>
        </is>
      </c>
      <c r="B1053" s="21" t="n">
        <v>4500000</v>
      </c>
      <c r="C1053" s="22" t="n">
        <v>5</v>
      </c>
      <c r="D1053" s="22" t="n">
        <v>1</v>
      </c>
      <c r="E1053" s="22" t="n">
        <v>0</v>
      </c>
      <c r="F1053" s="21">
        <f>(IF(C1053&lt;=20,MAX(800000,400000*C1053),8000000+700000*(C1053-20))+IF(E1053=1,1000000,0))</f>
        <v/>
      </c>
      <c r="G1053" s="21">
        <f>IF(AND(D1053=3,C1053&lt;=5),MAX(0,B1053-F1053),IF(AND(D1053=2,C1053&lt;=5,MAX(0,B1053-F1053)&gt;3000000),1500000+MAX(0,B1053-F1053)-3000000,MAX(0,B1053-F1053)/2))</f>
        <v/>
      </c>
      <c r="H1053" s="21">
        <f>ROUNDDOWN(G1053,-3)</f>
        <v/>
      </c>
      <c r="I1053" s="21">
        <f>IF(H1053&lt;=0,0,ROUNDDOWN(ROUND((H1053*LOOKUP(H1053,{0,1950001,3300001,6950001,9000001,18000001,40000001},{0.05,0.1,0.2,0.23,0.33,0.4,0.45})-LOOKUP(H1053,{0,1950001,3300001,6950001,9000001,18000001,40000001},{0,97500,427500,636000,1536000,2796000,4796000}))*1.021,3),0))</f>
        <v/>
      </c>
      <c r="J1053" s="21">
        <f>ROUNDDOWN(ROUND(H1053*0.06,2),-2)</f>
        <v/>
      </c>
      <c r="K1053" s="21">
        <f>ROUNDDOWN(ROUND(H1053*0.04,2),-2)</f>
        <v/>
      </c>
      <c r="L1053" s="21">
        <f>I1053+J1053+K1053</f>
        <v/>
      </c>
      <c r="M1053" s="21">
        <f>B1053-L1053</f>
        <v/>
      </c>
      <c r="N1053" s="21">
        <f>ROUNDDOWN(ROUND(B1053*0.2042,2),0)</f>
        <v/>
      </c>
    </row>
    <row r="1054">
      <c r="A1054" t="inlineStr">
        <is>
          <t>照合 一般</t>
        </is>
      </c>
      <c r="B1054" s="21" t="n">
        <v>4500000</v>
      </c>
      <c r="C1054" s="22" t="n">
        <v>6</v>
      </c>
      <c r="D1054" s="22" t="n">
        <v>1</v>
      </c>
      <c r="E1054" s="22" t="n">
        <v>0</v>
      </c>
      <c r="F1054" s="21">
        <f>(IF(C1054&lt;=20,MAX(800000,400000*C1054),8000000+700000*(C1054-20))+IF(E1054=1,1000000,0))</f>
        <v/>
      </c>
      <c r="G1054" s="21">
        <f>IF(AND(D1054=3,C1054&lt;=5),MAX(0,B1054-F1054),IF(AND(D1054=2,C1054&lt;=5,MAX(0,B1054-F1054)&gt;3000000),1500000+MAX(0,B1054-F1054)-3000000,MAX(0,B1054-F1054)/2))</f>
        <v/>
      </c>
      <c r="H1054" s="21">
        <f>ROUNDDOWN(G1054,-3)</f>
        <v/>
      </c>
      <c r="I1054" s="21">
        <f>IF(H1054&lt;=0,0,ROUNDDOWN(ROUND((H1054*LOOKUP(H1054,{0,1950001,3300001,6950001,9000001,18000001,40000001},{0.05,0.1,0.2,0.23,0.33,0.4,0.45})-LOOKUP(H1054,{0,1950001,3300001,6950001,9000001,18000001,40000001},{0,97500,427500,636000,1536000,2796000,4796000}))*1.021,3),0))</f>
        <v/>
      </c>
      <c r="J1054" s="21">
        <f>ROUNDDOWN(ROUND(H1054*0.06,2),-2)</f>
        <v/>
      </c>
      <c r="K1054" s="21">
        <f>ROUNDDOWN(ROUND(H1054*0.04,2),-2)</f>
        <v/>
      </c>
      <c r="L1054" s="21">
        <f>I1054+J1054+K1054</f>
        <v/>
      </c>
      <c r="M1054" s="21">
        <f>B1054-L1054</f>
        <v/>
      </c>
      <c r="N1054" s="21">
        <f>ROUNDDOWN(ROUND(B1054*0.2042,2),0)</f>
        <v/>
      </c>
    </row>
    <row r="1055">
      <c r="A1055" t="inlineStr">
        <is>
          <t>照合 一般</t>
        </is>
      </c>
      <c r="B1055" s="21" t="n">
        <v>4500000</v>
      </c>
      <c r="C1055" s="22" t="n">
        <v>7</v>
      </c>
      <c r="D1055" s="22" t="n">
        <v>1</v>
      </c>
      <c r="E1055" s="22" t="n">
        <v>0</v>
      </c>
      <c r="F1055" s="21">
        <f>(IF(C1055&lt;=20,MAX(800000,400000*C1055),8000000+700000*(C1055-20))+IF(E1055=1,1000000,0))</f>
        <v/>
      </c>
      <c r="G1055" s="21">
        <f>IF(AND(D1055=3,C1055&lt;=5),MAX(0,B1055-F1055),IF(AND(D1055=2,C1055&lt;=5,MAX(0,B1055-F1055)&gt;3000000),1500000+MAX(0,B1055-F1055)-3000000,MAX(0,B1055-F1055)/2))</f>
        <v/>
      </c>
      <c r="H1055" s="21">
        <f>ROUNDDOWN(G1055,-3)</f>
        <v/>
      </c>
      <c r="I1055" s="21">
        <f>IF(H1055&lt;=0,0,ROUNDDOWN(ROUND((H1055*LOOKUP(H1055,{0,1950001,3300001,6950001,9000001,18000001,40000001},{0.05,0.1,0.2,0.23,0.33,0.4,0.45})-LOOKUP(H1055,{0,1950001,3300001,6950001,9000001,18000001,40000001},{0,97500,427500,636000,1536000,2796000,4796000}))*1.021,3),0))</f>
        <v/>
      </c>
      <c r="J1055" s="21">
        <f>ROUNDDOWN(ROUND(H1055*0.06,2),-2)</f>
        <v/>
      </c>
      <c r="K1055" s="21">
        <f>ROUNDDOWN(ROUND(H1055*0.04,2),-2)</f>
        <v/>
      </c>
      <c r="L1055" s="21">
        <f>I1055+J1055+K1055</f>
        <v/>
      </c>
      <c r="M1055" s="21">
        <f>B1055-L1055</f>
        <v/>
      </c>
      <c r="N1055" s="21">
        <f>ROUNDDOWN(ROUND(B1055*0.2042,2),0)</f>
        <v/>
      </c>
    </row>
    <row r="1056">
      <c r="A1056" t="inlineStr">
        <is>
          <t>照合 一般</t>
        </is>
      </c>
      <c r="B1056" s="21" t="n">
        <v>4500000</v>
      </c>
      <c r="C1056" s="22" t="n">
        <v>8</v>
      </c>
      <c r="D1056" s="22" t="n">
        <v>1</v>
      </c>
      <c r="E1056" s="22" t="n">
        <v>0</v>
      </c>
      <c r="F1056" s="21">
        <f>(IF(C1056&lt;=20,MAX(800000,400000*C1056),8000000+700000*(C1056-20))+IF(E1056=1,1000000,0))</f>
        <v/>
      </c>
      <c r="G1056" s="21">
        <f>IF(AND(D1056=3,C1056&lt;=5),MAX(0,B1056-F1056),IF(AND(D1056=2,C1056&lt;=5,MAX(0,B1056-F1056)&gt;3000000),1500000+MAX(0,B1056-F1056)-3000000,MAX(0,B1056-F1056)/2))</f>
        <v/>
      </c>
      <c r="H1056" s="21">
        <f>ROUNDDOWN(G1056,-3)</f>
        <v/>
      </c>
      <c r="I1056" s="21">
        <f>IF(H1056&lt;=0,0,ROUNDDOWN(ROUND((H1056*LOOKUP(H1056,{0,1950001,3300001,6950001,9000001,18000001,40000001},{0.05,0.1,0.2,0.23,0.33,0.4,0.45})-LOOKUP(H1056,{0,1950001,3300001,6950001,9000001,18000001,40000001},{0,97500,427500,636000,1536000,2796000,4796000}))*1.021,3),0))</f>
        <v/>
      </c>
      <c r="J1056" s="21">
        <f>ROUNDDOWN(ROUND(H1056*0.06,2),-2)</f>
        <v/>
      </c>
      <c r="K1056" s="21">
        <f>ROUNDDOWN(ROUND(H1056*0.04,2),-2)</f>
        <v/>
      </c>
      <c r="L1056" s="21">
        <f>I1056+J1056+K1056</f>
        <v/>
      </c>
      <c r="M1056" s="21">
        <f>B1056-L1056</f>
        <v/>
      </c>
      <c r="N1056" s="21">
        <f>ROUNDDOWN(ROUND(B1056*0.2042,2),0)</f>
        <v/>
      </c>
    </row>
    <row r="1057">
      <c r="A1057" t="inlineStr">
        <is>
          <t>照合 一般</t>
        </is>
      </c>
      <c r="B1057" s="21" t="n">
        <v>4500000</v>
      </c>
      <c r="C1057" s="22" t="n">
        <v>9</v>
      </c>
      <c r="D1057" s="22" t="n">
        <v>1</v>
      </c>
      <c r="E1057" s="22" t="n">
        <v>0</v>
      </c>
      <c r="F1057" s="21">
        <f>(IF(C1057&lt;=20,MAX(800000,400000*C1057),8000000+700000*(C1057-20))+IF(E1057=1,1000000,0))</f>
        <v/>
      </c>
      <c r="G1057" s="21">
        <f>IF(AND(D1057=3,C1057&lt;=5),MAX(0,B1057-F1057),IF(AND(D1057=2,C1057&lt;=5,MAX(0,B1057-F1057)&gt;3000000),1500000+MAX(0,B1057-F1057)-3000000,MAX(0,B1057-F1057)/2))</f>
        <v/>
      </c>
      <c r="H1057" s="21">
        <f>ROUNDDOWN(G1057,-3)</f>
        <v/>
      </c>
      <c r="I1057" s="21">
        <f>IF(H1057&lt;=0,0,ROUNDDOWN(ROUND((H1057*LOOKUP(H1057,{0,1950001,3300001,6950001,9000001,18000001,40000001},{0.05,0.1,0.2,0.23,0.33,0.4,0.45})-LOOKUP(H1057,{0,1950001,3300001,6950001,9000001,18000001,40000001},{0,97500,427500,636000,1536000,2796000,4796000}))*1.021,3),0))</f>
        <v/>
      </c>
      <c r="J1057" s="21">
        <f>ROUNDDOWN(ROUND(H1057*0.06,2),-2)</f>
        <v/>
      </c>
      <c r="K1057" s="21">
        <f>ROUNDDOWN(ROUND(H1057*0.04,2),-2)</f>
        <v/>
      </c>
      <c r="L1057" s="21">
        <f>I1057+J1057+K1057</f>
        <v/>
      </c>
      <c r="M1057" s="21">
        <f>B1057-L1057</f>
        <v/>
      </c>
      <c r="N1057" s="21">
        <f>ROUNDDOWN(ROUND(B1057*0.2042,2),0)</f>
        <v/>
      </c>
    </row>
    <row r="1058">
      <c r="A1058" t="inlineStr">
        <is>
          <t>照合 一般</t>
        </is>
      </c>
      <c r="B1058" s="21" t="n">
        <v>4500000</v>
      </c>
      <c r="C1058" s="22" t="n">
        <v>10</v>
      </c>
      <c r="D1058" s="22" t="n">
        <v>1</v>
      </c>
      <c r="E1058" s="22" t="n">
        <v>0</v>
      </c>
      <c r="F1058" s="21">
        <f>(IF(C1058&lt;=20,MAX(800000,400000*C1058),8000000+700000*(C1058-20))+IF(E1058=1,1000000,0))</f>
        <v/>
      </c>
      <c r="G1058" s="21">
        <f>IF(AND(D1058=3,C1058&lt;=5),MAX(0,B1058-F1058),IF(AND(D1058=2,C1058&lt;=5,MAX(0,B1058-F1058)&gt;3000000),1500000+MAX(0,B1058-F1058)-3000000,MAX(0,B1058-F1058)/2))</f>
        <v/>
      </c>
      <c r="H1058" s="21">
        <f>ROUNDDOWN(G1058,-3)</f>
        <v/>
      </c>
      <c r="I1058" s="21">
        <f>IF(H1058&lt;=0,0,ROUNDDOWN(ROUND((H1058*LOOKUP(H1058,{0,1950001,3300001,6950001,9000001,18000001,40000001},{0.05,0.1,0.2,0.23,0.33,0.4,0.45})-LOOKUP(H1058,{0,1950001,3300001,6950001,9000001,18000001,40000001},{0,97500,427500,636000,1536000,2796000,4796000}))*1.021,3),0))</f>
        <v/>
      </c>
      <c r="J1058" s="21">
        <f>ROUNDDOWN(ROUND(H1058*0.06,2),-2)</f>
        <v/>
      </c>
      <c r="K1058" s="21">
        <f>ROUNDDOWN(ROUND(H1058*0.04,2),-2)</f>
        <v/>
      </c>
      <c r="L1058" s="21">
        <f>I1058+J1058+K1058</f>
        <v/>
      </c>
      <c r="M1058" s="21">
        <f>B1058-L1058</f>
        <v/>
      </c>
      <c r="N1058" s="21">
        <f>ROUNDDOWN(ROUND(B1058*0.2042,2),0)</f>
        <v/>
      </c>
    </row>
    <row r="1059">
      <c r="A1059" t="inlineStr">
        <is>
          <t>照合 一般</t>
        </is>
      </c>
      <c r="B1059" s="21" t="n">
        <v>4500000</v>
      </c>
      <c r="C1059" s="22" t="n">
        <v>11</v>
      </c>
      <c r="D1059" s="22" t="n">
        <v>1</v>
      </c>
      <c r="E1059" s="22" t="n">
        <v>0</v>
      </c>
      <c r="F1059" s="21">
        <f>(IF(C1059&lt;=20,MAX(800000,400000*C1059),8000000+700000*(C1059-20))+IF(E1059=1,1000000,0))</f>
        <v/>
      </c>
      <c r="G1059" s="21">
        <f>IF(AND(D1059=3,C1059&lt;=5),MAX(0,B1059-F1059),IF(AND(D1059=2,C1059&lt;=5,MAX(0,B1059-F1059)&gt;3000000),1500000+MAX(0,B1059-F1059)-3000000,MAX(0,B1059-F1059)/2))</f>
        <v/>
      </c>
      <c r="H1059" s="21">
        <f>ROUNDDOWN(G1059,-3)</f>
        <v/>
      </c>
      <c r="I1059" s="21">
        <f>IF(H1059&lt;=0,0,ROUNDDOWN(ROUND((H1059*LOOKUP(H1059,{0,1950001,3300001,6950001,9000001,18000001,40000001},{0.05,0.1,0.2,0.23,0.33,0.4,0.45})-LOOKUP(H1059,{0,1950001,3300001,6950001,9000001,18000001,40000001},{0,97500,427500,636000,1536000,2796000,4796000}))*1.021,3),0))</f>
        <v/>
      </c>
      <c r="J1059" s="21">
        <f>ROUNDDOWN(ROUND(H1059*0.06,2),-2)</f>
        <v/>
      </c>
      <c r="K1059" s="21">
        <f>ROUNDDOWN(ROUND(H1059*0.04,2),-2)</f>
        <v/>
      </c>
      <c r="L1059" s="21">
        <f>I1059+J1059+K1059</f>
        <v/>
      </c>
      <c r="M1059" s="21">
        <f>B1059-L1059</f>
        <v/>
      </c>
      <c r="N1059" s="21">
        <f>ROUNDDOWN(ROUND(B1059*0.2042,2),0)</f>
        <v/>
      </c>
    </row>
    <row r="1060">
      <c r="A1060" t="inlineStr">
        <is>
          <t>照合 一般</t>
        </is>
      </c>
      <c r="B1060" s="21" t="n">
        <v>4500000</v>
      </c>
      <c r="C1060" s="22" t="n">
        <v>12</v>
      </c>
      <c r="D1060" s="22" t="n">
        <v>1</v>
      </c>
      <c r="E1060" s="22" t="n">
        <v>0</v>
      </c>
      <c r="F1060" s="21">
        <f>(IF(C1060&lt;=20,MAX(800000,400000*C1060),8000000+700000*(C1060-20))+IF(E1060=1,1000000,0))</f>
        <v/>
      </c>
      <c r="G1060" s="21">
        <f>IF(AND(D1060=3,C1060&lt;=5),MAX(0,B1060-F1060),IF(AND(D1060=2,C1060&lt;=5,MAX(0,B1060-F1060)&gt;3000000),1500000+MAX(0,B1060-F1060)-3000000,MAX(0,B1060-F1060)/2))</f>
        <v/>
      </c>
      <c r="H1060" s="21">
        <f>ROUNDDOWN(G1060,-3)</f>
        <v/>
      </c>
      <c r="I1060" s="21">
        <f>IF(H1060&lt;=0,0,ROUNDDOWN(ROUND((H1060*LOOKUP(H1060,{0,1950001,3300001,6950001,9000001,18000001,40000001},{0.05,0.1,0.2,0.23,0.33,0.4,0.45})-LOOKUP(H1060,{0,1950001,3300001,6950001,9000001,18000001,40000001},{0,97500,427500,636000,1536000,2796000,4796000}))*1.021,3),0))</f>
        <v/>
      </c>
      <c r="J1060" s="21">
        <f>ROUNDDOWN(ROUND(H1060*0.06,2),-2)</f>
        <v/>
      </c>
      <c r="K1060" s="21">
        <f>ROUNDDOWN(ROUND(H1060*0.04,2),-2)</f>
        <v/>
      </c>
      <c r="L1060" s="21">
        <f>I1060+J1060+K1060</f>
        <v/>
      </c>
      <c r="M1060" s="21">
        <f>B1060-L1060</f>
        <v/>
      </c>
      <c r="N1060" s="21">
        <f>ROUNDDOWN(ROUND(B1060*0.2042,2),0)</f>
        <v/>
      </c>
    </row>
    <row r="1061">
      <c r="A1061" t="inlineStr">
        <is>
          <t>照合 一般</t>
        </is>
      </c>
      <c r="B1061" s="21" t="n">
        <v>4500000</v>
      </c>
      <c r="C1061" s="22" t="n">
        <v>13</v>
      </c>
      <c r="D1061" s="22" t="n">
        <v>1</v>
      </c>
      <c r="E1061" s="22" t="n">
        <v>0</v>
      </c>
      <c r="F1061" s="21">
        <f>(IF(C1061&lt;=20,MAX(800000,400000*C1061),8000000+700000*(C1061-20))+IF(E1061=1,1000000,0))</f>
        <v/>
      </c>
      <c r="G1061" s="21">
        <f>IF(AND(D1061=3,C1061&lt;=5),MAX(0,B1061-F1061),IF(AND(D1061=2,C1061&lt;=5,MAX(0,B1061-F1061)&gt;3000000),1500000+MAX(0,B1061-F1061)-3000000,MAX(0,B1061-F1061)/2))</f>
        <v/>
      </c>
      <c r="H1061" s="21">
        <f>ROUNDDOWN(G1061,-3)</f>
        <v/>
      </c>
      <c r="I1061" s="21">
        <f>IF(H1061&lt;=0,0,ROUNDDOWN(ROUND((H1061*LOOKUP(H1061,{0,1950001,3300001,6950001,9000001,18000001,40000001},{0.05,0.1,0.2,0.23,0.33,0.4,0.45})-LOOKUP(H1061,{0,1950001,3300001,6950001,9000001,18000001,40000001},{0,97500,427500,636000,1536000,2796000,4796000}))*1.021,3),0))</f>
        <v/>
      </c>
      <c r="J1061" s="21">
        <f>ROUNDDOWN(ROUND(H1061*0.06,2),-2)</f>
        <v/>
      </c>
      <c r="K1061" s="21">
        <f>ROUNDDOWN(ROUND(H1061*0.04,2),-2)</f>
        <v/>
      </c>
      <c r="L1061" s="21">
        <f>I1061+J1061+K1061</f>
        <v/>
      </c>
      <c r="M1061" s="21">
        <f>B1061-L1061</f>
        <v/>
      </c>
      <c r="N1061" s="21">
        <f>ROUNDDOWN(ROUND(B1061*0.2042,2),0)</f>
        <v/>
      </c>
    </row>
    <row r="1062">
      <c r="A1062" t="inlineStr">
        <is>
          <t>照合 一般</t>
        </is>
      </c>
      <c r="B1062" s="21" t="n">
        <v>4500000</v>
      </c>
      <c r="C1062" s="22" t="n">
        <v>14</v>
      </c>
      <c r="D1062" s="22" t="n">
        <v>1</v>
      </c>
      <c r="E1062" s="22" t="n">
        <v>0</v>
      </c>
      <c r="F1062" s="21">
        <f>(IF(C1062&lt;=20,MAX(800000,400000*C1062),8000000+700000*(C1062-20))+IF(E1062=1,1000000,0))</f>
        <v/>
      </c>
      <c r="G1062" s="21">
        <f>IF(AND(D1062=3,C1062&lt;=5),MAX(0,B1062-F1062),IF(AND(D1062=2,C1062&lt;=5,MAX(0,B1062-F1062)&gt;3000000),1500000+MAX(0,B1062-F1062)-3000000,MAX(0,B1062-F1062)/2))</f>
        <v/>
      </c>
      <c r="H1062" s="21">
        <f>ROUNDDOWN(G1062,-3)</f>
        <v/>
      </c>
      <c r="I1062" s="21">
        <f>IF(H1062&lt;=0,0,ROUNDDOWN(ROUND((H1062*LOOKUP(H1062,{0,1950001,3300001,6950001,9000001,18000001,40000001},{0.05,0.1,0.2,0.23,0.33,0.4,0.45})-LOOKUP(H1062,{0,1950001,3300001,6950001,9000001,18000001,40000001},{0,97500,427500,636000,1536000,2796000,4796000}))*1.021,3),0))</f>
        <v/>
      </c>
      <c r="J1062" s="21">
        <f>ROUNDDOWN(ROUND(H1062*0.06,2),-2)</f>
        <v/>
      </c>
      <c r="K1062" s="21">
        <f>ROUNDDOWN(ROUND(H1062*0.04,2),-2)</f>
        <v/>
      </c>
      <c r="L1062" s="21">
        <f>I1062+J1062+K1062</f>
        <v/>
      </c>
      <c r="M1062" s="21">
        <f>B1062-L1062</f>
        <v/>
      </c>
      <c r="N1062" s="21">
        <f>ROUNDDOWN(ROUND(B1062*0.2042,2),0)</f>
        <v/>
      </c>
    </row>
    <row r="1063">
      <c r="A1063" t="inlineStr">
        <is>
          <t>照合 一般</t>
        </is>
      </c>
      <c r="B1063" s="21" t="n">
        <v>4500000</v>
      </c>
      <c r="C1063" s="22" t="n">
        <v>15</v>
      </c>
      <c r="D1063" s="22" t="n">
        <v>1</v>
      </c>
      <c r="E1063" s="22" t="n">
        <v>0</v>
      </c>
      <c r="F1063" s="21">
        <f>(IF(C1063&lt;=20,MAX(800000,400000*C1063),8000000+700000*(C1063-20))+IF(E1063=1,1000000,0))</f>
        <v/>
      </c>
      <c r="G1063" s="21">
        <f>IF(AND(D1063=3,C1063&lt;=5),MAX(0,B1063-F1063),IF(AND(D1063=2,C1063&lt;=5,MAX(0,B1063-F1063)&gt;3000000),1500000+MAX(0,B1063-F1063)-3000000,MAX(0,B1063-F1063)/2))</f>
        <v/>
      </c>
      <c r="H1063" s="21">
        <f>ROUNDDOWN(G1063,-3)</f>
        <v/>
      </c>
      <c r="I1063" s="21">
        <f>IF(H1063&lt;=0,0,ROUNDDOWN(ROUND((H1063*LOOKUP(H1063,{0,1950001,3300001,6950001,9000001,18000001,40000001},{0.05,0.1,0.2,0.23,0.33,0.4,0.45})-LOOKUP(H1063,{0,1950001,3300001,6950001,9000001,18000001,40000001},{0,97500,427500,636000,1536000,2796000,4796000}))*1.021,3),0))</f>
        <v/>
      </c>
      <c r="J1063" s="21">
        <f>ROUNDDOWN(ROUND(H1063*0.06,2),-2)</f>
        <v/>
      </c>
      <c r="K1063" s="21">
        <f>ROUNDDOWN(ROUND(H1063*0.04,2),-2)</f>
        <v/>
      </c>
      <c r="L1063" s="21">
        <f>I1063+J1063+K1063</f>
        <v/>
      </c>
      <c r="M1063" s="21">
        <f>B1063-L1063</f>
        <v/>
      </c>
      <c r="N1063" s="21">
        <f>ROUNDDOWN(ROUND(B1063*0.2042,2),0)</f>
        <v/>
      </c>
    </row>
    <row r="1064">
      <c r="A1064" t="inlineStr">
        <is>
          <t>照合 一般</t>
        </is>
      </c>
      <c r="B1064" s="21" t="n">
        <v>4500000</v>
      </c>
      <c r="C1064" s="22" t="n">
        <v>16</v>
      </c>
      <c r="D1064" s="22" t="n">
        <v>1</v>
      </c>
      <c r="E1064" s="22" t="n">
        <v>0</v>
      </c>
      <c r="F1064" s="21">
        <f>(IF(C1064&lt;=20,MAX(800000,400000*C1064),8000000+700000*(C1064-20))+IF(E1064=1,1000000,0))</f>
        <v/>
      </c>
      <c r="G1064" s="21">
        <f>IF(AND(D1064=3,C1064&lt;=5),MAX(0,B1064-F1064),IF(AND(D1064=2,C1064&lt;=5,MAX(0,B1064-F1064)&gt;3000000),1500000+MAX(0,B1064-F1064)-3000000,MAX(0,B1064-F1064)/2))</f>
        <v/>
      </c>
      <c r="H1064" s="21">
        <f>ROUNDDOWN(G1064,-3)</f>
        <v/>
      </c>
      <c r="I1064" s="21">
        <f>IF(H1064&lt;=0,0,ROUNDDOWN(ROUND((H1064*LOOKUP(H1064,{0,1950001,3300001,6950001,9000001,18000001,40000001},{0.05,0.1,0.2,0.23,0.33,0.4,0.45})-LOOKUP(H1064,{0,1950001,3300001,6950001,9000001,18000001,40000001},{0,97500,427500,636000,1536000,2796000,4796000}))*1.021,3),0))</f>
        <v/>
      </c>
      <c r="J1064" s="21">
        <f>ROUNDDOWN(ROUND(H1064*0.06,2),-2)</f>
        <v/>
      </c>
      <c r="K1064" s="21">
        <f>ROUNDDOWN(ROUND(H1064*0.04,2),-2)</f>
        <v/>
      </c>
      <c r="L1064" s="21">
        <f>I1064+J1064+K1064</f>
        <v/>
      </c>
      <c r="M1064" s="21">
        <f>B1064-L1064</f>
        <v/>
      </c>
      <c r="N1064" s="21">
        <f>ROUNDDOWN(ROUND(B1064*0.2042,2),0)</f>
        <v/>
      </c>
    </row>
    <row r="1065">
      <c r="A1065" t="inlineStr">
        <is>
          <t>照合 一般</t>
        </is>
      </c>
      <c r="B1065" s="21" t="n">
        <v>4500000</v>
      </c>
      <c r="C1065" s="22" t="n">
        <v>17</v>
      </c>
      <c r="D1065" s="22" t="n">
        <v>1</v>
      </c>
      <c r="E1065" s="22" t="n">
        <v>0</v>
      </c>
      <c r="F1065" s="21">
        <f>(IF(C1065&lt;=20,MAX(800000,400000*C1065),8000000+700000*(C1065-20))+IF(E1065=1,1000000,0))</f>
        <v/>
      </c>
      <c r="G1065" s="21">
        <f>IF(AND(D1065=3,C1065&lt;=5),MAX(0,B1065-F1065),IF(AND(D1065=2,C1065&lt;=5,MAX(0,B1065-F1065)&gt;3000000),1500000+MAX(0,B1065-F1065)-3000000,MAX(0,B1065-F1065)/2))</f>
        <v/>
      </c>
      <c r="H1065" s="21">
        <f>ROUNDDOWN(G1065,-3)</f>
        <v/>
      </c>
      <c r="I1065" s="21">
        <f>IF(H1065&lt;=0,0,ROUNDDOWN(ROUND((H1065*LOOKUP(H1065,{0,1950001,3300001,6950001,9000001,18000001,40000001},{0.05,0.1,0.2,0.23,0.33,0.4,0.45})-LOOKUP(H1065,{0,1950001,3300001,6950001,9000001,18000001,40000001},{0,97500,427500,636000,1536000,2796000,4796000}))*1.021,3),0))</f>
        <v/>
      </c>
      <c r="J1065" s="21">
        <f>ROUNDDOWN(ROUND(H1065*0.06,2),-2)</f>
        <v/>
      </c>
      <c r="K1065" s="21">
        <f>ROUNDDOWN(ROUND(H1065*0.04,2),-2)</f>
        <v/>
      </c>
      <c r="L1065" s="21">
        <f>I1065+J1065+K1065</f>
        <v/>
      </c>
      <c r="M1065" s="21">
        <f>B1065-L1065</f>
        <v/>
      </c>
      <c r="N1065" s="21">
        <f>ROUNDDOWN(ROUND(B1065*0.2042,2),0)</f>
        <v/>
      </c>
    </row>
    <row r="1066">
      <c r="A1066" t="inlineStr">
        <is>
          <t>照合 一般</t>
        </is>
      </c>
      <c r="B1066" s="21" t="n">
        <v>4500000</v>
      </c>
      <c r="C1066" s="22" t="n">
        <v>18</v>
      </c>
      <c r="D1066" s="22" t="n">
        <v>1</v>
      </c>
      <c r="E1066" s="22" t="n">
        <v>0</v>
      </c>
      <c r="F1066" s="21">
        <f>(IF(C1066&lt;=20,MAX(800000,400000*C1066),8000000+700000*(C1066-20))+IF(E1066=1,1000000,0))</f>
        <v/>
      </c>
      <c r="G1066" s="21">
        <f>IF(AND(D1066=3,C1066&lt;=5),MAX(0,B1066-F1066),IF(AND(D1066=2,C1066&lt;=5,MAX(0,B1066-F1066)&gt;3000000),1500000+MAX(0,B1066-F1066)-3000000,MAX(0,B1066-F1066)/2))</f>
        <v/>
      </c>
      <c r="H1066" s="21">
        <f>ROUNDDOWN(G1066,-3)</f>
        <v/>
      </c>
      <c r="I1066" s="21">
        <f>IF(H1066&lt;=0,0,ROUNDDOWN(ROUND((H1066*LOOKUP(H1066,{0,1950001,3300001,6950001,9000001,18000001,40000001},{0.05,0.1,0.2,0.23,0.33,0.4,0.45})-LOOKUP(H1066,{0,1950001,3300001,6950001,9000001,18000001,40000001},{0,97500,427500,636000,1536000,2796000,4796000}))*1.021,3),0))</f>
        <v/>
      </c>
      <c r="J1066" s="21">
        <f>ROUNDDOWN(ROUND(H1066*0.06,2),-2)</f>
        <v/>
      </c>
      <c r="K1066" s="21">
        <f>ROUNDDOWN(ROUND(H1066*0.04,2),-2)</f>
        <v/>
      </c>
      <c r="L1066" s="21">
        <f>I1066+J1066+K1066</f>
        <v/>
      </c>
      <c r="M1066" s="21">
        <f>B1066-L1066</f>
        <v/>
      </c>
      <c r="N1066" s="21">
        <f>ROUNDDOWN(ROUND(B1066*0.2042,2),0)</f>
        <v/>
      </c>
    </row>
    <row r="1067">
      <c r="A1067" t="inlineStr">
        <is>
          <t>照合 一般</t>
        </is>
      </c>
      <c r="B1067" s="21" t="n">
        <v>4500000</v>
      </c>
      <c r="C1067" s="22" t="n">
        <v>19</v>
      </c>
      <c r="D1067" s="22" t="n">
        <v>1</v>
      </c>
      <c r="E1067" s="22" t="n">
        <v>0</v>
      </c>
      <c r="F1067" s="21">
        <f>(IF(C1067&lt;=20,MAX(800000,400000*C1067),8000000+700000*(C1067-20))+IF(E1067=1,1000000,0))</f>
        <v/>
      </c>
      <c r="G1067" s="21">
        <f>IF(AND(D1067=3,C1067&lt;=5),MAX(0,B1067-F1067),IF(AND(D1067=2,C1067&lt;=5,MAX(0,B1067-F1067)&gt;3000000),1500000+MAX(0,B1067-F1067)-3000000,MAX(0,B1067-F1067)/2))</f>
        <v/>
      </c>
      <c r="H1067" s="21">
        <f>ROUNDDOWN(G1067,-3)</f>
        <v/>
      </c>
      <c r="I1067" s="21">
        <f>IF(H1067&lt;=0,0,ROUNDDOWN(ROUND((H1067*LOOKUP(H1067,{0,1950001,3300001,6950001,9000001,18000001,40000001},{0.05,0.1,0.2,0.23,0.33,0.4,0.45})-LOOKUP(H1067,{0,1950001,3300001,6950001,9000001,18000001,40000001},{0,97500,427500,636000,1536000,2796000,4796000}))*1.021,3),0))</f>
        <v/>
      </c>
      <c r="J1067" s="21">
        <f>ROUNDDOWN(ROUND(H1067*0.06,2),-2)</f>
        <v/>
      </c>
      <c r="K1067" s="21">
        <f>ROUNDDOWN(ROUND(H1067*0.04,2),-2)</f>
        <v/>
      </c>
      <c r="L1067" s="21">
        <f>I1067+J1067+K1067</f>
        <v/>
      </c>
      <c r="M1067" s="21">
        <f>B1067-L1067</f>
        <v/>
      </c>
      <c r="N1067" s="21">
        <f>ROUNDDOWN(ROUND(B1067*0.2042,2),0)</f>
        <v/>
      </c>
    </row>
    <row r="1068">
      <c r="A1068" t="inlineStr">
        <is>
          <t>照合 一般</t>
        </is>
      </c>
      <c r="B1068" s="21" t="n">
        <v>4500000</v>
      </c>
      <c r="C1068" s="22" t="n">
        <v>20</v>
      </c>
      <c r="D1068" s="22" t="n">
        <v>1</v>
      </c>
      <c r="E1068" s="22" t="n">
        <v>0</v>
      </c>
      <c r="F1068" s="21">
        <f>(IF(C1068&lt;=20,MAX(800000,400000*C1068),8000000+700000*(C1068-20))+IF(E1068=1,1000000,0))</f>
        <v/>
      </c>
      <c r="G1068" s="21">
        <f>IF(AND(D1068=3,C1068&lt;=5),MAX(0,B1068-F1068),IF(AND(D1068=2,C1068&lt;=5,MAX(0,B1068-F1068)&gt;3000000),1500000+MAX(0,B1068-F1068)-3000000,MAX(0,B1068-F1068)/2))</f>
        <v/>
      </c>
      <c r="H1068" s="21">
        <f>ROUNDDOWN(G1068,-3)</f>
        <v/>
      </c>
      <c r="I1068" s="21">
        <f>IF(H1068&lt;=0,0,ROUNDDOWN(ROUND((H1068*LOOKUP(H1068,{0,1950001,3300001,6950001,9000001,18000001,40000001},{0.05,0.1,0.2,0.23,0.33,0.4,0.45})-LOOKUP(H1068,{0,1950001,3300001,6950001,9000001,18000001,40000001},{0,97500,427500,636000,1536000,2796000,4796000}))*1.021,3),0))</f>
        <v/>
      </c>
      <c r="J1068" s="21">
        <f>ROUNDDOWN(ROUND(H1068*0.06,2),-2)</f>
        <v/>
      </c>
      <c r="K1068" s="21">
        <f>ROUNDDOWN(ROUND(H1068*0.04,2),-2)</f>
        <v/>
      </c>
      <c r="L1068" s="21">
        <f>I1068+J1068+K1068</f>
        <v/>
      </c>
      <c r="M1068" s="21">
        <f>B1068-L1068</f>
        <v/>
      </c>
      <c r="N1068" s="21">
        <f>ROUNDDOWN(ROUND(B1068*0.2042,2),0)</f>
        <v/>
      </c>
    </row>
    <row r="1069">
      <c r="A1069" t="inlineStr">
        <is>
          <t>照合 一般</t>
        </is>
      </c>
      <c r="B1069" s="21" t="n">
        <v>4500000</v>
      </c>
      <c r="C1069" s="22" t="n">
        <v>21</v>
      </c>
      <c r="D1069" s="22" t="n">
        <v>1</v>
      </c>
      <c r="E1069" s="22" t="n">
        <v>0</v>
      </c>
      <c r="F1069" s="21">
        <f>(IF(C1069&lt;=20,MAX(800000,400000*C1069),8000000+700000*(C1069-20))+IF(E1069=1,1000000,0))</f>
        <v/>
      </c>
      <c r="G1069" s="21">
        <f>IF(AND(D1069=3,C1069&lt;=5),MAX(0,B1069-F1069),IF(AND(D1069=2,C1069&lt;=5,MAX(0,B1069-F1069)&gt;3000000),1500000+MAX(0,B1069-F1069)-3000000,MAX(0,B1069-F1069)/2))</f>
        <v/>
      </c>
      <c r="H1069" s="21">
        <f>ROUNDDOWN(G1069,-3)</f>
        <v/>
      </c>
      <c r="I1069" s="21">
        <f>IF(H1069&lt;=0,0,ROUNDDOWN(ROUND((H1069*LOOKUP(H1069,{0,1950001,3300001,6950001,9000001,18000001,40000001},{0.05,0.1,0.2,0.23,0.33,0.4,0.45})-LOOKUP(H1069,{0,1950001,3300001,6950001,9000001,18000001,40000001},{0,97500,427500,636000,1536000,2796000,4796000}))*1.021,3),0))</f>
        <v/>
      </c>
      <c r="J1069" s="21">
        <f>ROUNDDOWN(ROUND(H1069*0.06,2),-2)</f>
        <v/>
      </c>
      <c r="K1069" s="21">
        <f>ROUNDDOWN(ROUND(H1069*0.04,2),-2)</f>
        <v/>
      </c>
      <c r="L1069" s="21">
        <f>I1069+J1069+K1069</f>
        <v/>
      </c>
      <c r="M1069" s="21">
        <f>B1069-L1069</f>
        <v/>
      </c>
      <c r="N1069" s="21">
        <f>ROUNDDOWN(ROUND(B1069*0.2042,2),0)</f>
        <v/>
      </c>
    </row>
    <row r="1070">
      <c r="A1070" t="inlineStr">
        <is>
          <t>照合 一般</t>
        </is>
      </c>
      <c r="B1070" s="21" t="n">
        <v>4500000</v>
      </c>
      <c r="C1070" s="22" t="n">
        <v>22</v>
      </c>
      <c r="D1070" s="22" t="n">
        <v>1</v>
      </c>
      <c r="E1070" s="22" t="n">
        <v>0</v>
      </c>
      <c r="F1070" s="21">
        <f>(IF(C1070&lt;=20,MAX(800000,400000*C1070),8000000+700000*(C1070-20))+IF(E1070=1,1000000,0))</f>
        <v/>
      </c>
      <c r="G1070" s="21">
        <f>IF(AND(D1070=3,C1070&lt;=5),MAX(0,B1070-F1070),IF(AND(D1070=2,C1070&lt;=5,MAX(0,B1070-F1070)&gt;3000000),1500000+MAX(0,B1070-F1070)-3000000,MAX(0,B1070-F1070)/2))</f>
        <v/>
      </c>
      <c r="H1070" s="21">
        <f>ROUNDDOWN(G1070,-3)</f>
        <v/>
      </c>
      <c r="I1070" s="21">
        <f>IF(H1070&lt;=0,0,ROUNDDOWN(ROUND((H1070*LOOKUP(H1070,{0,1950001,3300001,6950001,9000001,18000001,40000001},{0.05,0.1,0.2,0.23,0.33,0.4,0.45})-LOOKUP(H1070,{0,1950001,3300001,6950001,9000001,18000001,40000001},{0,97500,427500,636000,1536000,2796000,4796000}))*1.021,3),0))</f>
        <v/>
      </c>
      <c r="J1070" s="21">
        <f>ROUNDDOWN(ROUND(H1070*0.06,2),-2)</f>
        <v/>
      </c>
      <c r="K1070" s="21">
        <f>ROUNDDOWN(ROUND(H1070*0.04,2),-2)</f>
        <v/>
      </c>
      <c r="L1070" s="21">
        <f>I1070+J1070+K1070</f>
        <v/>
      </c>
      <c r="M1070" s="21">
        <f>B1070-L1070</f>
        <v/>
      </c>
      <c r="N1070" s="21">
        <f>ROUNDDOWN(ROUND(B1070*0.2042,2),0)</f>
        <v/>
      </c>
    </row>
    <row r="1071">
      <c r="A1071" t="inlineStr">
        <is>
          <t>照合 一般</t>
        </is>
      </c>
      <c r="B1071" s="21" t="n">
        <v>4500000</v>
      </c>
      <c r="C1071" s="22" t="n">
        <v>23</v>
      </c>
      <c r="D1071" s="22" t="n">
        <v>1</v>
      </c>
      <c r="E1071" s="22" t="n">
        <v>0</v>
      </c>
      <c r="F1071" s="21">
        <f>(IF(C1071&lt;=20,MAX(800000,400000*C1071),8000000+700000*(C1071-20))+IF(E1071=1,1000000,0))</f>
        <v/>
      </c>
      <c r="G1071" s="21">
        <f>IF(AND(D1071=3,C1071&lt;=5),MAX(0,B1071-F1071),IF(AND(D1071=2,C1071&lt;=5,MAX(0,B1071-F1071)&gt;3000000),1500000+MAX(0,B1071-F1071)-3000000,MAX(0,B1071-F1071)/2))</f>
        <v/>
      </c>
      <c r="H1071" s="21">
        <f>ROUNDDOWN(G1071,-3)</f>
        <v/>
      </c>
      <c r="I1071" s="21">
        <f>IF(H1071&lt;=0,0,ROUNDDOWN(ROUND((H1071*LOOKUP(H1071,{0,1950001,3300001,6950001,9000001,18000001,40000001},{0.05,0.1,0.2,0.23,0.33,0.4,0.45})-LOOKUP(H1071,{0,1950001,3300001,6950001,9000001,18000001,40000001},{0,97500,427500,636000,1536000,2796000,4796000}))*1.021,3),0))</f>
        <v/>
      </c>
      <c r="J1071" s="21">
        <f>ROUNDDOWN(ROUND(H1071*0.06,2),-2)</f>
        <v/>
      </c>
      <c r="K1071" s="21">
        <f>ROUNDDOWN(ROUND(H1071*0.04,2),-2)</f>
        <v/>
      </c>
      <c r="L1071" s="21">
        <f>I1071+J1071+K1071</f>
        <v/>
      </c>
      <c r="M1071" s="21">
        <f>B1071-L1071</f>
        <v/>
      </c>
      <c r="N1071" s="21">
        <f>ROUNDDOWN(ROUND(B1071*0.2042,2),0)</f>
        <v/>
      </c>
    </row>
    <row r="1072">
      <c r="A1072" t="inlineStr">
        <is>
          <t>照合 一般</t>
        </is>
      </c>
      <c r="B1072" s="21" t="n">
        <v>4500000</v>
      </c>
      <c r="C1072" s="22" t="n">
        <v>24</v>
      </c>
      <c r="D1072" s="22" t="n">
        <v>1</v>
      </c>
      <c r="E1072" s="22" t="n">
        <v>0</v>
      </c>
      <c r="F1072" s="21">
        <f>(IF(C1072&lt;=20,MAX(800000,400000*C1072),8000000+700000*(C1072-20))+IF(E1072=1,1000000,0))</f>
        <v/>
      </c>
      <c r="G1072" s="21">
        <f>IF(AND(D1072=3,C1072&lt;=5),MAX(0,B1072-F1072),IF(AND(D1072=2,C1072&lt;=5,MAX(0,B1072-F1072)&gt;3000000),1500000+MAX(0,B1072-F1072)-3000000,MAX(0,B1072-F1072)/2))</f>
        <v/>
      </c>
      <c r="H1072" s="21">
        <f>ROUNDDOWN(G1072,-3)</f>
        <v/>
      </c>
      <c r="I1072" s="21">
        <f>IF(H1072&lt;=0,0,ROUNDDOWN(ROUND((H1072*LOOKUP(H1072,{0,1950001,3300001,6950001,9000001,18000001,40000001},{0.05,0.1,0.2,0.23,0.33,0.4,0.45})-LOOKUP(H1072,{0,1950001,3300001,6950001,9000001,18000001,40000001},{0,97500,427500,636000,1536000,2796000,4796000}))*1.021,3),0))</f>
        <v/>
      </c>
      <c r="J1072" s="21">
        <f>ROUNDDOWN(ROUND(H1072*0.06,2),-2)</f>
        <v/>
      </c>
      <c r="K1072" s="21">
        <f>ROUNDDOWN(ROUND(H1072*0.04,2),-2)</f>
        <v/>
      </c>
      <c r="L1072" s="21">
        <f>I1072+J1072+K1072</f>
        <v/>
      </c>
      <c r="M1072" s="21">
        <f>B1072-L1072</f>
        <v/>
      </c>
      <c r="N1072" s="21">
        <f>ROUNDDOWN(ROUND(B1072*0.2042,2),0)</f>
        <v/>
      </c>
    </row>
    <row r="1073">
      <c r="A1073" t="inlineStr">
        <is>
          <t>照合 一般</t>
        </is>
      </c>
      <c r="B1073" s="21" t="n">
        <v>4500000</v>
      </c>
      <c r="C1073" s="22" t="n">
        <v>25</v>
      </c>
      <c r="D1073" s="22" t="n">
        <v>1</v>
      </c>
      <c r="E1073" s="22" t="n">
        <v>0</v>
      </c>
      <c r="F1073" s="21">
        <f>(IF(C1073&lt;=20,MAX(800000,400000*C1073),8000000+700000*(C1073-20))+IF(E1073=1,1000000,0))</f>
        <v/>
      </c>
      <c r="G1073" s="21">
        <f>IF(AND(D1073=3,C1073&lt;=5),MAX(0,B1073-F1073),IF(AND(D1073=2,C1073&lt;=5,MAX(0,B1073-F1073)&gt;3000000),1500000+MAX(0,B1073-F1073)-3000000,MAX(0,B1073-F1073)/2))</f>
        <v/>
      </c>
      <c r="H1073" s="21">
        <f>ROUNDDOWN(G1073,-3)</f>
        <v/>
      </c>
      <c r="I1073" s="21">
        <f>IF(H1073&lt;=0,0,ROUNDDOWN(ROUND((H1073*LOOKUP(H1073,{0,1950001,3300001,6950001,9000001,18000001,40000001},{0.05,0.1,0.2,0.23,0.33,0.4,0.45})-LOOKUP(H1073,{0,1950001,3300001,6950001,9000001,18000001,40000001},{0,97500,427500,636000,1536000,2796000,4796000}))*1.021,3),0))</f>
        <v/>
      </c>
      <c r="J1073" s="21">
        <f>ROUNDDOWN(ROUND(H1073*0.06,2),-2)</f>
        <v/>
      </c>
      <c r="K1073" s="21">
        <f>ROUNDDOWN(ROUND(H1073*0.04,2),-2)</f>
        <v/>
      </c>
      <c r="L1073" s="21">
        <f>I1073+J1073+K1073</f>
        <v/>
      </c>
      <c r="M1073" s="21">
        <f>B1073-L1073</f>
        <v/>
      </c>
      <c r="N1073" s="21">
        <f>ROUNDDOWN(ROUND(B1073*0.2042,2),0)</f>
        <v/>
      </c>
    </row>
    <row r="1074">
      <c r="A1074" t="inlineStr">
        <is>
          <t>照合 一般</t>
        </is>
      </c>
      <c r="B1074" s="21" t="n">
        <v>4500000</v>
      </c>
      <c r="C1074" s="22" t="n">
        <v>26</v>
      </c>
      <c r="D1074" s="22" t="n">
        <v>1</v>
      </c>
      <c r="E1074" s="22" t="n">
        <v>0</v>
      </c>
      <c r="F1074" s="21">
        <f>(IF(C1074&lt;=20,MAX(800000,400000*C1074),8000000+700000*(C1074-20))+IF(E1074=1,1000000,0))</f>
        <v/>
      </c>
      <c r="G1074" s="21">
        <f>IF(AND(D1074=3,C1074&lt;=5),MAX(0,B1074-F1074),IF(AND(D1074=2,C1074&lt;=5,MAX(0,B1074-F1074)&gt;3000000),1500000+MAX(0,B1074-F1074)-3000000,MAX(0,B1074-F1074)/2))</f>
        <v/>
      </c>
      <c r="H1074" s="21">
        <f>ROUNDDOWN(G1074,-3)</f>
        <v/>
      </c>
      <c r="I1074" s="21">
        <f>IF(H1074&lt;=0,0,ROUNDDOWN(ROUND((H1074*LOOKUP(H1074,{0,1950001,3300001,6950001,9000001,18000001,40000001},{0.05,0.1,0.2,0.23,0.33,0.4,0.45})-LOOKUP(H1074,{0,1950001,3300001,6950001,9000001,18000001,40000001},{0,97500,427500,636000,1536000,2796000,4796000}))*1.021,3),0))</f>
        <v/>
      </c>
      <c r="J1074" s="21">
        <f>ROUNDDOWN(ROUND(H1074*0.06,2),-2)</f>
        <v/>
      </c>
      <c r="K1074" s="21">
        <f>ROUNDDOWN(ROUND(H1074*0.04,2),-2)</f>
        <v/>
      </c>
      <c r="L1074" s="21">
        <f>I1074+J1074+K1074</f>
        <v/>
      </c>
      <c r="M1074" s="21">
        <f>B1074-L1074</f>
        <v/>
      </c>
      <c r="N1074" s="21">
        <f>ROUNDDOWN(ROUND(B1074*0.2042,2),0)</f>
        <v/>
      </c>
    </row>
    <row r="1075">
      <c r="A1075" t="inlineStr">
        <is>
          <t>照合 一般</t>
        </is>
      </c>
      <c r="B1075" s="21" t="n">
        <v>4500000</v>
      </c>
      <c r="C1075" s="22" t="n">
        <v>27</v>
      </c>
      <c r="D1075" s="22" t="n">
        <v>1</v>
      </c>
      <c r="E1075" s="22" t="n">
        <v>0</v>
      </c>
      <c r="F1075" s="21">
        <f>(IF(C1075&lt;=20,MAX(800000,400000*C1075),8000000+700000*(C1075-20))+IF(E1075=1,1000000,0))</f>
        <v/>
      </c>
      <c r="G1075" s="21">
        <f>IF(AND(D1075=3,C1075&lt;=5),MAX(0,B1075-F1075),IF(AND(D1075=2,C1075&lt;=5,MAX(0,B1075-F1075)&gt;3000000),1500000+MAX(0,B1075-F1075)-3000000,MAX(0,B1075-F1075)/2))</f>
        <v/>
      </c>
      <c r="H1075" s="21">
        <f>ROUNDDOWN(G1075,-3)</f>
        <v/>
      </c>
      <c r="I1075" s="21">
        <f>IF(H1075&lt;=0,0,ROUNDDOWN(ROUND((H1075*LOOKUP(H1075,{0,1950001,3300001,6950001,9000001,18000001,40000001},{0.05,0.1,0.2,0.23,0.33,0.4,0.45})-LOOKUP(H1075,{0,1950001,3300001,6950001,9000001,18000001,40000001},{0,97500,427500,636000,1536000,2796000,4796000}))*1.021,3),0))</f>
        <v/>
      </c>
      <c r="J1075" s="21">
        <f>ROUNDDOWN(ROUND(H1075*0.06,2),-2)</f>
        <v/>
      </c>
      <c r="K1075" s="21">
        <f>ROUNDDOWN(ROUND(H1075*0.04,2),-2)</f>
        <v/>
      </c>
      <c r="L1075" s="21">
        <f>I1075+J1075+K1075</f>
        <v/>
      </c>
      <c r="M1075" s="21">
        <f>B1075-L1075</f>
        <v/>
      </c>
      <c r="N1075" s="21">
        <f>ROUNDDOWN(ROUND(B1075*0.2042,2),0)</f>
        <v/>
      </c>
    </row>
    <row r="1076">
      <c r="A1076" t="inlineStr">
        <is>
          <t>照合 一般</t>
        </is>
      </c>
      <c r="B1076" s="21" t="n">
        <v>4500000</v>
      </c>
      <c r="C1076" s="22" t="n">
        <v>28</v>
      </c>
      <c r="D1076" s="22" t="n">
        <v>1</v>
      </c>
      <c r="E1076" s="22" t="n">
        <v>0</v>
      </c>
      <c r="F1076" s="21">
        <f>(IF(C1076&lt;=20,MAX(800000,400000*C1076),8000000+700000*(C1076-20))+IF(E1076=1,1000000,0))</f>
        <v/>
      </c>
      <c r="G1076" s="21">
        <f>IF(AND(D1076=3,C1076&lt;=5),MAX(0,B1076-F1076),IF(AND(D1076=2,C1076&lt;=5,MAX(0,B1076-F1076)&gt;3000000),1500000+MAX(0,B1076-F1076)-3000000,MAX(0,B1076-F1076)/2))</f>
        <v/>
      </c>
      <c r="H1076" s="21">
        <f>ROUNDDOWN(G1076,-3)</f>
        <v/>
      </c>
      <c r="I1076" s="21">
        <f>IF(H1076&lt;=0,0,ROUNDDOWN(ROUND((H1076*LOOKUP(H1076,{0,1950001,3300001,6950001,9000001,18000001,40000001},{0.05,0.1,0.2,0.23,0.33,0.4,0.45})-LOOKUP(H1076,{0,1950001,3300001,6950001,9000001,18000001,40000001},{0,97500,427500,636000,1536000,2796000,4796000}))*1.021,3),0))</f>
        <v/>
      </c>
      <c r="J1076" s="21">
        <f>ROUNDDOWN(ROUND(H1076*0.06,2),-2)</f>
        <v/>
      </c>
      <c r="K1076" s="21">
        <f>ROUNDDOWN(ROUND(H1076*0.04,2),-2)</f>
        <v/>
      </c>
      <c r="L1076" s="21">
        <f>I1076+J1076+K1076</f>
        <v/>
      </c>
      <c r="M1076" s="21">
        <f>B1076-L1076</f>
        <v/>
      </c>
      <c r="N1076" s="21">
        <f>ROUNDDOWN(ROUND(B1076*0.2042,2),0)</f>
        <v/>
      </c>
    </row>
    <row r="1077">
      <c r="A1077" t="inlineStr">
        <is>
          <t>照合 一般</t>
        </is>
      </c>
      <c r="B1077" s="21" t="n">
        <v>4500000</v>
      </c>
      <c r="C1077" s="22" t="n">
        <v>29</v>
      </c>
      <c r="D1077" s="22" t="n">
        <v>1</v>
      </c>
      <c r="E1077" s="22" t="n">
        <v>0</v>
      </c>
      <c r="F1077" s="21">
        <f>(IF(C1077&lt;=20,MAX(800000,400000*C1077),8000000+700000*(C1077-20))+IF(E1077=1,1000000,0))</f>
        <v/>
      </c>
      <c r="G1077" s="21">
        <f>IF(AND(D1077=3,C1077&lt;=5),MAX(0,B1077-F1077),IF(AND(D1077=2,C1077&lt;=5,MAX(0,B1077-F1077)&gt;3000000),1500000+MAX(0,B1077-F1077)-3000000,MAX(0,B1077-F1077)/2))</f>
        <v/>
      </c>
      <c r="H1077" s="21">
        <f>ROUNDDOWN(G1077,-3)</f>
        <v/>
      </c>
      <c r="I1077" s="21">
        <f>IF(H1077&lt;=0,0,ROUNDDOWN(ROUND((H1077*LOOKUP(H1077,{0,1950001,3300001,6950001,9000001,18000001,40000001},{0.05,0.1,0.2,0.23,0.33,0.4,0.45})-LOOKUP(H1077,{0,1950001,3300001,6950001,9000001,18000001,40000001},{0,97500,427500,636000,1536000,2796000,4796000}))*1.021,3),0))</f>
        <v/>
      </c>
      <c r="J1077" s="21">
        <f>ROUNDDOWN(ROUND(H1077*0.06,2),-2)</f>
        <v/>
      </c>
      <c r="K1077" s="21">
        <f>ROUNDDOWN(ROUND(H1077*0.04,2),-2)</f>
        <v/>
      </c>
      <c r="L1077" s="21">
        <f>I1077+J1077+K1077</f>
        <v/>
      </c>
      <c r="M1077" s="21">
        <f>B1077-L1077</f>
        <v/>
      </c>
      <c r="N1077" s="21">
        <f>ROUNDDOWN(ROUND(B1077*0.2042,2),0)</f>
        <v/>
      </c>
    </row>
    <row r="1078">
      <c r="A1078" t="inlineStr">
        <is>
          <t>照合 一般</t>
        </is>
      </c>
      <c r="B1078" s="21" t="n">
        <v>4500000</v>
      </c>
      <c r="C1078" s="22" t="n">
        <v>30</v>
      </c>
      <c r="D1078" s="22" t="n">
        <v>1</v>
      </c>
      <c r="E1078" s="22" t="n">
        <v>0</v>
      </c>
      <c r="F1078" s="21">
        <f>(IF(C1078&lt;=20,MAX(800000,400000*C1078),8000000+700000*(C1078-20))+IF(E1078=1,1000000,0))</f>
        <v/>
      </c>
      <c r="G1078" s="21">
        <f>IF(AND(D1078=3,C1078&lt;=5),MAX(0,B1078-F1078),IF(AND(D1078=2,C1078&lt;=5,MAX(0,B1078-F1078)&gt;3000000),1500000+MAX(0,B1078-F1078)-3000000,MAX(0,B1078-F1078)/2))</f>
        <v/>
      </c>
      <c r="H1078" s="21">
        <f>ROUNDDOWN(G1078,-3)</f>
        <v/>
      </c>
      <c r="I1078" s="21">
        <f>IF(H1078&lt;=0,0,ROUNDDOWN(ROUND((H1078*LOOKUP(H1078,{0,1950001,3300001,6950001,9000001,18000001,40000001},{0.05,0.1,0.2,0.23,0.33,0.4,0.45})-LOOKUP(H1078,{0,1950001,3300001,6950001,9000001,18000001,40000001},{0,97500,427500,636000,1536000,2796000,4796000}))*1.021,3),0))</f>
        <v/>
      </c>
      <c r="J1078" s="21">
        <f>ROUNDDOWN(ROUND(H1078*0.06,2),-2)</f>
        <v/>
      </c>
      <c r="K1078" s="21">
        <f>ROUNDDOWN(ROUND(H1078*0.04,2),-2)</f>
        <v/>
      </c>
      <c r="L1078" s="21">
        <f>I1078+J1078+K1078</f>
        <v/>
      </c>
      <c r="M1078" s="21">
        <f>B1078-L1078</f>
        <v/>
      </c>
      <c r="N1078" s="21">
        <f>ROUNDDOWN(ROUND(B1078*0.2042,2),0)</f>
        <v/>
      </c>
    </row>
    <row r="1079">
      <c r="A1079" t="inlineStr">
        <is>
          <t>照合 一般</t>
        </is>
      </c>
      <c r="B1079" s="21" t="n">
        <v>4500000</v>
      </c>
      <c r="C1079" s="22" t="n">
        <v>31</v>
      </c>
      <c r="D1079" s="22" t="n">
        <v>1</v>
      </c>
      <c r="E1079" s="22" t="n">
        <v>0</v>
      </c>
      <c r="F1079" s="21">
        <f>(IF(C1079&lt;=20,MAX(800000,400000*C1079),8000000+700000*(C1079-20))+IF(E1079=1,1000000,0))</f>
        <v/>
      </c>
      <c r="G1079" s="21">
        <f>IF(AND(D1079=3,C1079&lt;=5),MAX(0,B1079-F1079),IF(AND(D1079=2,C1079&lt;=5,MAX(0,B1079-F1079)&gt;3000000),1500000+MAX(0,B1079-F1079)-3000000,MAX(0,B1079-F1079)/2))</f>
        <v/>
      </c>
      <c r="H1079" s="21">
        <f>ROUNDDOWN(G1079,-3)</f>
        <v/>
      </c>
      <c r="I1079" s="21">
        <f>IF(H1079&lt;=0,0,ROUNDDOWN(ROUND((H1079*LOOKUP(H1079,{0,1950001,3300001,6950001,9000001,18000001,40000001},{0.05,0.1,0.2,0.23,0.33,0.4,0.45})-LOOKUP(H1079,{0,1950001,3300001,6950001,9000001,18000001,40000001},{0,97500,427500,636000,1536000,2796000,4796000}))*1.021,3),0))</f>
        <v/>
      </c>
      <c r="J1079" s="21">
        <f>ROUNDDOWN(ROUND(H1079*0.06,2),-2)</f>
        <v/>
      </c>
      <c r="K1079" s="21">
        <f>ROUNDDOWN(ROUND(H1079*0.04,2),-2)</f>
        <v/>
      </c>
      <c r="L1079" s="21">
        <f>I1079+J1079+K1079</f>
        <v/>
      </c>
      <c r="M1079" s="21">
        <f>B1079-L1079</f>
        <v/>
      </c>
      <c r="N1079" s="21">
        <f>ROUNDDOWN(ROUND(B1079*0.2042,2),0)</f>
        <v/>
      </c>
    </row>
    <row r="1080">
      <c r="A1080" t="inlineStr">
        <is>
          <t>照合 一般</t>
        </is>
      </c>
      <c r="B1080" s="21" t="n">
        <v>4500000</v>
      </c>
      <c r="C1080" s="22" t="n">
        <v>32</v>
      </c>
      <c r="D1080" s="22" t="n">
        <v>1</v>
      </c>
      <c r="E1080" s="22" t="n">
        <v>0</v>
      </c>
      <c r="F1080" s="21">
        <f>(IF(C1080&lt;=20,MAX(800000,400000*C1080),8000000+700000*(C1080-20))+IF(E1080=1,1000000,0))</f>
        <v/>
      </c>
      <c r="G1080" s="21">
        <f>IF(AND(D1080=3,C1080&lt;=5),MAX(0,B1080-F1080),IF(AND(D1080=2,C1080&lt;=5,MAX(0,B1080-F1080)&gt;3000000),1500000+MAX(0,B1080-F1080)-3000000,MAX(0,B1080-F1080)/2))</f>
        <v/>
      </c>
      <c r="H1080" s="21">
        <f>ROUNDDOWN(G1080,-3)</f>
        <v/>
      </c>
      <c r="I1080" s="21">
        <f>IF(H1080&lt;=0,0,ROUNDDOWN(ROUND((H1080*LOOKUP(H1080,{0,1950001,3300001,6950001,9000001,18000001,40000001},{0.05,0.1,0.2,0.23,0.33,0.4,0.45})-LOOKUP(H1080,{0,1950001,3300001,6950001,9000001,18000001,40000001},{0,97500,427500,636000,1536000,2796000,4796000}))*1.021,3),0))</f>
        <v/>
      </c>
      <c r="J1080" s="21">
        <f>ROUNDDOWN(ROUND(H1080*0.06,2),-2)</f>
        <v/>
      </c>
      <c r="K1080" s="21">
        <f>ROUNDDOWN(ROUND(H1080*0.04,2),-2)</f>
        <v/>
      </c>
      <c r="L1080" s="21">
        <f>I1080+J1080+K1080</f>
        <v/>
      </c>
      <c r="M1080" s="21">
        <f>B1080-L1080</f>
        <v/>
      </c>
      <c r="N1080" s="21">
        <f>ROUNDDOWN(ROUND(B1080*0.2042,2),0)</f>
        <v/>
      </c>
    </row>
    <row r="1081">
      <c r="A1081" t="inlineStr">
        <is>
          <t>照合 一般</t>
        </is>
      </c>
      <c r="B1081" s="21" t="n">
        <v>4500000</v>
      </c>
      <c r="C1081" s="22" t="n">
        <v>33</v>
      </c>
      <c r="D1081" s="22" t="n">
        <v>1</v>
      </c>
      <c r="E1081" s="22" t="n">
        <v>0</v>
      </c>
      <c r="F1081" s="21">
        <f>(IF(C1081&lt;=20,MAX(800000,400000*C1081),8000000+700000*(C1081-20))+IF(E1081=1,1000000,0))</f>
        <v/>
      </c>
      <c r="G1081" s="21">
        <f>IF(AND(D1081=3,C1081&lt;=5),MAX(0,B1081-F1081),IF(AND(D1081=2,C1081&lt;=5,MAX(0,B1081-F1081)&gt;3000000),1500000+MAX(0,B1081-F1081)-3000000,MAX(0,B1081-F1081)/2))</f>
        <v/>
      </c>
      <c r="H1081" s="21">
        <f>ROUNDDOWN(G1081,-3)</f>
        <v/>
      </c>
      <c r="I1081" s="21">
        <f>IF(H1081&lt;=0,0,ROUNDDOWN(ROUND((H1081*LOOKUP(H1081,{0,1950001,3300001,6950001,9000001,18000001,40000001},{0.05,0.1,0.2,0.23,0.33,0.4,0.45})-LOOKUP(H1081,{0,1950001,3300001,6950001,9000001,18000001,40000001},{0,97500,427500,636000,1536000,2796000,4796000}))*1.021,3),0))</f>
        <v/>
      </c>
      <c r="J1081" s="21">
        <f>ROUNDDOWN(ROUND(H1081*0.06,2),-2)</f>
        <v/>
      </c>
      <c r="K1081" s="21">
        <f>ROUNDDOWN(ROUND(H1081*0.04,2),-2)</f>
        <v/>
      </c>
      <c r="L1081" s="21">
        <f>I1081+J1081+K1081</f>
        <v/>
      </c>
      <c r="M1081" s="21">
        <f>B1081-L1081</f>
        <v/>
      </c>
      <c r="N1081" s="21">
        <f>ROUNDDOWN(ROUND(B1081*0.2042,2),0)</f>
        <v/>
      </c>
    </row>
    <row r="1082">
      <c r="A1082" t="inlineStr">
        <is>
          <t>照合 一般</t>
        </is>
      </c>
      <c r="B1082" s="21" t="n">
        <v>4500000</v>
      </c>
      <c r="C1082" s="22" t="n">
        <v>34</v>
      </c>
      <c r="D1082" s="22" t="n">
        <v>1</v>
      </c>
      <c r="E1082" s="22" t="n">
        <v>0</v>
      </c>
      <c r="F1082" s="21">
        <f>(IF(C1082&lt;=20,MAX(800000,400000*C1082),8000000+700000*(C1082-20))+IF(E1082=1,1000000,0))</f>
        <v/>
      </c>
      <c r="G1082" s="21">
        <f>IF(AND(D1082=3,C1082&lt;=5),MAX(0,B1082-F1082),IF(AND(D1082=2,C1082&lt;=5,MAX(0,B1082-F1082)&gt;3000000),1500000+MAX(0,B1082-F1082)-3000000,MAX(0,B1082-F1082)/2))</f>
        <v/>
      </c>
      <c r="H1082" s="21">
        <f>ROUNDDOWN(G1082,-3)</f>
        <v/>
      </c>
      <c r="I1082" s="21">
        <f>IF(H1082&lt;=0,0,ROUNDDOWN(ROUND((H1082*LOOKUP(H1082,{0,1950001,3300001,6950001,9000001,18000001,40000001},{0.05,0.1,0.2,0.23,0.33,0.4,0.45})-LOOKUP(H1082,{0,1950001,3300001,6950001,9000001,18000001,40000001},{0,97500,427500,636000,1536000,2796000,4796000}))*1.021,3),0))</f>
        <v/>
      </c>
      <c r="J1082" s="21">
        <f>ROUNDDOWN(ROUND(H1082*0.06,2),-2)</f>
        <v/>
      </c>
      <c r="K1082" s="21">
        <f>ROUNDDOWN(ROUND(H1082*0.04,2),-2)</f>
        <v/>
      </c>
      <c r="L1082" s="21">
        <f>I1082+J1082+K1082</f>
        <v/>
      </c>
      <c r="M1082" s="21">
        <f>B1082-L1082</f>
        <v/>
      </c>
      <c r="N1082" s="21">
        <f>ROUNDDOWN(ROUND(B1082*0.2042,2),0)</f>
        <v/>
      </c>
    </row>
    <row r="1083">
      <c r="A1083" t="inlineStr">
        <is>
          <t>照合 一般</t>
        </is>
      </c>
      <c r="B1083" s="21" t="n">
        <v>4500000</v>
      </c>
      <c r="C1083" s="22" t="n">
        <v>35</v>
      </c>
      <c r="D1083" s="22" t="n">
        <v>1</v>
      </c>
      <c r="E1083" s="22" t="n">
        <v>0</v>
      </c>
      <c r="F1083" s="21">
        <f>(IF(C1083&lt;=20,MAX(800000,400000*C1083),8000000+700000*(C1083-20))+IF(E1083=1,1000000,0))</f>
        <v/>
      </c>
      <c r="G1083" s="21">
        <f>IF(AND(D1083=3,C1083&lt;=5),MAX(0,B1083-F1083),IF(AND(D1083=2,C1083&lt;=5,MAX(0,B1083-F1083)&gt;3000000),1500000+MAX(0,B1083-F1083)-3000000,MAX(0,B1083-F1083)/2))</f>
        <v/>
      </c>
      <c r="H1083" s="21">
        <f>ROUNDDOWN(G1083,-3)</f>
        <v/>
      </c>
      <c r="I1083" s="21">
        <f>IF(H1083&lt;=0,0,ROUNDDOWN(ROUND((H1083*LOOKUP(H1083,{0,1950001,3300001,6950001,9000001,18000001,40000001},{0.05,0.1,0.2,0.23,0.33,0.4,0.45})-LOOKUP(H1083,{0,1950001,3300001,6950001,9000001,18000001,40000001},{0,97500,427500,636000,1536000,2796000,4796000}))*1.021,3),0))</f>
        <v/>
      </c>
      <c r="J1083" s="21">
        <f>ROUNDDOWN(ROUND(H1083*0.06,2),-2)</f>
        <v/>
      </c>
      <c r="K1083" s="21">
        <f>ROUNDDOWN(ROUND(H1083*0.04,2),-2)</f>
        <v/>
      </c>
      <c r="L1083" s="21">
        <f>I1083+J1083+K1083</f>
        <v/>
      </c>
      <c r="M1083" s="21">
        <f>B1083-L1083</f>
        <v/>
      </c>
      <c r="N1083" s="21">
        <f>ROUNDDOWN(ROUND(B1083*0.2042,2),0)</f>
        <v/>
      </c>
    </row>
    <row r="1084">
      <c r="A1084" t="inlineStr">
        <is>
          <t>照合 一般</t>
        </is>
      </c>
      <c r="B1084" s="21" t="n">
        <v>4500000</v>
      </c>
      <c r="C1084" s="22" t="n">
        <v>36</v>
      </c>
      <c r="D1084" s="22" t="n">
        <v>1</v>
      </c>
      <c r="E1084" s="22" t="n">
        <v>0</v>
      </c>
      <c r="F1084" s="21">
        <f>(IF(C1084&lt;=20,MAX(800000,400000*C1084),8000000+700000*(C1084-20))+IF(E1084=1,1000000,0))</f>
        <v/>
      </c>
      <c r="G1084" s="21">
        <f>IF(AND(D1084=3,C1084&lt;=5),MAX(0,B1084-F1084),IF(AND(D1084=2,C1084&lt;=5,MAX(0,B1084-F1084)&gt;3000000),1500000+MAX(0,B1084-F1084)-3000000,MAX(0,B1084-F1084)/2))</f>
        <v/>
      </c>
      <c r="H1084" s="21">
        <f>ROUNDDOWN(G1084,-3)</f>
        <v/>
      </c>
      <c r="I1084" s="21">
        <f>IF(H1084&lt;=0,0,ROUNDDOWN(ROUND((H1084*LOOKUP(H1084,{0,1950001,3300001,6950001,9000001,18000001,40000001},{0.05,0.1,0.2,0.23,0.33,0.4,0.45})-LOOKUP(H1084,{0,1950001,3300001,6950001,9000001,18000001,40000001},{0,97500,427500,636000,1536000,2796000,4796000}))*1.021,3),0))</f>
        <v/>
      </c>
      <c r="J1084" s="21">
        <f>ROUNDDOWN(ROUND(H1084*0.06,2),-2)</f>
        <v/>
      </c>
      <c r="K1084" s="21">
        <f>ROUNDDOWN(ROUND(H1084*0.04,2),-2)</f>
        <v/>
      </c>
      <c r="L1084" s="21">
        <f>I1084+J1084+K1084</f>
        <v/>
      </c>
      <c r="M1084" s="21">
        <f>B1084-L1084</f>
        <v/>
      </c>
      <c r="N1084" s="21">
        <f>ROUNDDOWN(ROUND(B1084*0.2042,2),0)</f>
        <v/>
      </c>
    </row>
    <row r="1085">
      <c r="A1085" t="inlineStr">
        <is>
          <t>照合 一般</t>
        </is>
      </c>
      <c r="B1085" s="21" t="n">
        <v>4500000</v>
      </c>
      <c r="C1085" s="22" t="n">
        <v>37</v>
      </c>
      <c r="D1085" s="22" t="n">
        <v>1</v>
      </c>
      <c r="E1085" s="22" t="n">
        <v>0</v>
      </c>
      <c r="F1085" s="21">
        <f>(IF(C1085&lt;=20,MAX(800000,400000*C1085),8000000+700000*(C1085-20))+IF(E1085=1,1000000,0))</f>
        <v/>
      </c>
      <c r="G1085" s="21">
        <f>IF(AND(D1085=3,C1085&lt;=5),MAX(0,B1085-F1085),IF(AND(D1085=2,C1085&lt;=5,MAX(0,B1085-F1085)&gt;3000000),1500000+MAX(0,B1085-F1085)-3000000,MAX(0,B1085-F1085)/2))</f>
        <v/>
      </c>
      <c r="H1085" s="21">
        <f>ROUNDDOWN(G1085,-3)</f>
        <v/>
      </c>
      <c r="I1085" s="21">
        <f>IF(H1085&lt;=0,0,ROUNDDOWN(ROUND((H1085*LOOKUP(H1085,{0,1950001,3300001,6950001,9000001,18000001,40000001},{0.05,0.1,0.2,0.23,0.33,0.4,0.45})-LOOKUP(H1085,{0,1950001,3300001,6950001,9000001,18000001,40000001},{0,97500,427500,636000,1536000,2796000,4796000}))*1.021,3),0))</f>
        <v/>
      </c>
      <c r="J1085" s="21">
        <f>ROUNDDOWN(ROUND(H1085*0.06,2),-2)</f>
        <v/>
      </c>
      <c r="K1085" s="21">
        <f>ROUNDDOWN(ROUND(H1085*0.04,2),-2)</f>
        <v/>
      </c>
      <c r="L1085" s="21">
        <f>I1085+J1085+K1085</f>
        <v/>
      </c>
      <c r="M1085" s="21">
        <f>B1085-L1085</f>
        <v/>
      </c>
      <c r="N1085" s="21">
        <f>ROUNDDOWN(ROUND(B1085*0.2042,2),0)</f>
        <v/>
      </c>
    </row>
    <row r="1086">
      <c r="A1086" t="inlineStr">
        <is>
          <t>照合 一般</t>
        </is>
      </c>
      <c r="B1086" s="21" t="n">
        <v>4500000</v>
      </c>
      <c r="C1086" s="22" t="n">
        <v>38</v>
      </c>
      <c r="D1086" s="22" t="n">
        <v>1</v>
      </c>
      <c r="E1086" s="22" t="n">
        <v>0</v>
      </c>
      <c r="F1086" s="21">
        <f>(IF(C1086&lt;=20,MAX(800000,400000*C1086),8000000+700000*(C1086-20))+IF(E1086=1,1000000,0))</f>
        <v/>
      </c>
      <c r="G1086" s="21">
        <f>IF(AND(D1086=3,C1086&lt;=5),MAX(0,B1086-F1086),IF(AND(D1086=2,C1086&lt;=5,MAX(0,B1086-F1086)&gt;3000000),1500000+MAX(0,B1086-F1086)-3000000,MAX(0,B1086-F1086)/2))</f>
        <v/>
      </c>
      <c r="H1086" s="21">
        <f>ROUNDDOWN(G1086,-3)</f>
        <v/>
      </c>
      <c r="I1086" s="21">
        <f>IF(H1086&lt;=0,0,ROUNDDOWN(ROUND((H1086*LOOKUP(H1086,{0,1950001,3300001,6950001,9000001,18000001,40000001},{0.05,0.1,0.2,0.23,0.33,0.4,0.45})-LOOKUP(H1086,{0,1950001,3300001,6950001,9000001,18000001,40000001},{0,97500,427500,636000,1536000,2796000,4796000}))*1.021,3),0))</f>
        <v/>
      </c>
      <c r="J1086" s="21">
        <f>ROUNDDOWN(ROUND(H1086*0.06,2),-2)</f>
        <v/>
      </c>
      <c r="K1086" s="21">
        <f>ROUNDDOWN(ROUND(H1086*0.04,2),-2)</f>
        <v/>
      </c>
      <c r="L1086" s="21">
        <f>I1086+J1086+K1086</f>
        <v/>
      </c>
      <c r="M1086" s="21">
        <f>B1086-L1086</f>
        <v/>
      </c>
      <c r="N1086" s="21">
        <f>ROUNDDOWN(ROUND(B1086*0.2042,2),0)</f>
        <v/>
      </c>
    </row>
    <row r="1087">
      <c r="A1087" t="inlineStr">
        <is>
          <t>照合 一般</t>
        </is>
      </c>
      <c r="B1087" s="21" t="n">
        <v>4500000</v>
      </c>
      <c r="C1087" s="22" t="n">
        <v>39</v>
      </c>
      <c r="D1087" s="22" t="n">
        <v>1</v>
      </c>
      <c r="E1087" s="22" t="n">
        <v>0</v>
      </c>
      <c r="F1087" s="21">
        <f>(IF(C1087&lt;=20,MAX(800000,400000*C1087),8000000+700000*(C1087-20))+IF(E1087=1,1000000,0))</f>
        <v/>
      </c>
      <c r="G1087" s="21">
        <f>IF(AND(D1087=3,C1087&lt;=5),MAX(0,B1087-F1087),IF(AND(D1087=2,C1087&lt;=5,MAX(0,B1087-F1087)&gt;3000000),1500000+MAX(0,B1087-F1087)-3000000,MAX(0,B1087-F1087)/2))</f>
        <v/>
      </c>
      <c r="H1087" s="21">
        <f>ROUNDDOWN(G1087,-3)</f>
        <v/>
      </c>
      <c r="I1087" s="21">
        <f>IF(H1087&lt;=0,0,ROUNDDOWN(ROUND((H1087*LOOKUP(H1087,{0,1950001,3300001,6950001,9000001,18000001,40000001},{0.05,0.1,0.2,0.23,0.33,0.4,0.45})-LOOKUP(H1087,{0,1950001,3300001,6950001,9000001,18000001,40000001},{0,97500,427500,636000,1536000,2796000,4796000}))*1.021,3),0))</f>
        <v/>
      </c>
      <c r="J1087" s="21">
        <f>ROUNDDOWN(ROUND(H1087*0.06,2),-2)</f>
        <v/>
      </c>
      <c r="K1087" s="21">
        <f>ROUNDDOWN(ROUND(H1087*0.04,2),-2)</f>
        <v/>
      </c>
      <c r="L1087" s="21">
        <f>I1087+J1087+K1087</f>
        <v/>
      </c>
      <c r="M1087" s="21">
        <f>B1087-L1087</f>
        <v/>
      </c>
      <c r="N1087" s="21">
        <f>ROUNDDOWN(ROUND(B1087*0.2042,2),0)</f>
        <v/>
      </c>
    </row>
    <row r="1088">
      <c r="A1088" t="inlineStr">
        <is>
          <t>照合 一般</t>
        </is>
      </c>
      <c r="B1088" s="21" t="n">
        <v>4500000</v>
      </c>
      <c r="C1088" s="22" t="n">
        <v>40</v>
      </c>
      <c r="D1088" s="22" t="n">
        <v>1</v>
      </c>
      <c r="E1088" s="22" t="n">
        <v>0</v>
      </c>
      <c r="F1088" s="21">
        <f>(IF(C1088&lt;=20,MAX(800000,400000*C1088),8000000+700000*(C1088-20))+IF(E1088=1,1000000,0))</f>
        <v/>
      </c>
      <c r="G1088" s="21">
        <f>IF(AND(D1088=3,C1088&lt;=5),MAX(0,B1088-F1088),IF(AND(D1088=2,C1088&lt;=5,MAX(0,B1088-F1088)&gt;3000000),1500000+MAX(0,B1088-F1088)-3000000,MAX(0,B1088-F1088)/2))</f>
        <v/>
      </c>
      <c r="H1088" s="21">
        <f>ROUNDDOWN(G1088,-3)</f>
        <v/>
      </c>
      <c r="I1088" s="21">
        <f>IF(H1088&lt;=0,0,ROUNDDOWN(ROUND((H1088*LOOKUP(H1088,{0,1950001,3300001,6950001,9000001,18000001,40000001},{0.05,0.1,0.2,0.23,0.33,0.4,0.45})-LOOKUP(H1088,{0,1950001,3300001,6950001,9000001,18000001,40000001},{0,97500,427500,636000,1536000,2796000,4796000}))*1.021,3),0))</f>
        <v/>
      </c>
      <c r="J1088" s="21">
        <f>ROUNDDOWN(ROUND(H1088*0.06,2),-2)</f>
        <v/>
      </c>
      <c r="K1088" s="21">
        <f>ROUNDDOWN(ROUND(H1088*0.04,2),-2)</f>
        <v/>
      </c>
      <c r="L1088" s="21">
        <f>I1088+J1088+K1088</f>
        <v/>
      </c>
      <c r="M1088" s="21">
        <f>B1088-L1088</f>
        <v/>
      </c>
      <c r="N1088" s="21">
        <f>ROUNDDOWN(ROUND(B1088*0.2042,2),0)</f>
        <v/>
      </c>
    </row>
    <row r="1089">
      <c r="A1089" t="inlineStr">
        <is>
          <t>照合 一般</t>
        </is>
      </c>
      <c r="B1089" s="21" t="n">
        <v>4500000</v>
      </c>
      <c r="C1089" s="22" t="n">
        <v>41</v>
      </c>
      <c r="D1089" s="22" t="n">
        <v>1</v>
      </c>
      <c r="E1089" s="22" t="n">
        <v>0</v>
      </c>
      <c r="F1089" s="21">
        <f>(IF(C1089&lt;=20,MAX(800000,400000*C1089),8000000+700000*(C1089-20))+IF(E1089=1,1000000,0))</f>
        <v/>
      </c>
      <c r="G1089" s="21">
        <f>IF(AND(D1089=3,C1089&lt;=5),MAX(0,B1089-F1089),IF(AND(D1089=2,C1089&lt;=5,MAX(0,B1089-F1089)&gt;3000000),1500000+MAX(0,B1089-F1089)-3000000,MAX(0,B1089-F1089)/2))</f>
        <v/>
      </c>
      <c r="H1089" s="21">
        <f>ROUNDDOWN(G1089,-3)</f>
        <v/>
      </c>
      <c r="I1089" s="21">
        <f>IF(H1089&lt;=0,0,ROUNDDOWN(ROUND((H1089*LOOKUP(H1089,{0,1950001,3300001,6950001,9000001,18000001,40000001},{0.05,0.1,0.2,0.23,0.33,0.4,0.45})-LOOKUP(H1089,{0,1950001,3300001,6950001,9000001,18000001,40000001},{0,97500,427500,636000,1536000,2796000,4796000}))*1.021,3),0))</f>
        <v/>
      </c>
      <c r="J1089" s="21">
        <f>ROUNDDOWN(ROUND(H1089*0.06,2),-2)</f>
        <v/>
      </c>
      <c r="K1089" s="21">
        <f>ROUNDDOWN(ROUND(H1089*0.04,2),-2)</f>
        <v/>
      </c>
      <c r="L1089" s="21">
        <f>I1089+J1089+K1089</f>
        <v/>
      </c>
      <c r="M1089" s="21">
        <f>B1089-L1089</f>
        <v/>
      </c>
      <c r="N1089" s="21">
        <f>ROUNDDOWN(ROUND(B1089*0.2042,2),0)</f>
        <v/>
      </c>
    </row>
    <row r="1090">
      <c r="A1090" t="inlineStr">
        <is>
          <t>照合 一般</t>
        </is>
      </c>
      <c r="B1090" s="21" t="n">
        <v>4500000</v>
      </c>
      <c r="C1090" s="22" t="n">
        <v>42</v>
      </c>
      <c r="D1090" s="22" t="n">
        <v>1</v>
      </c>
      <c r="E1090" s="22" t="n">
        <v>0</v>
      </c>
      <c r="F1090" s="21">
        <f>(IF(C1090&lt;=20,MAX(800000,400000*C1090),8000000+700000*(C1090-20))+IF(E1090=1,1000000,0))</f>
        <v/>
      </c>
      <c r="G1090" s="21">
        <f>IF(AND(D1090=3,C1090&lt;=5),MAX(0,B1090-F1090),IF(AND(D1090=2,C1090&lt;=5,MAX(0,B1090-F1090)&gt;3000000),1500000+MAX(0,B1090-F1090)-3000000,MAX(0,B1090-F1090)/2))</f>
        <v/>
      </c>
      <c r="H1090" s="21">
        <f>ROUNDDOWN(G1090,-3)</f>
        <v/>
      </c>
      <c r="I1090" s="21">
        <f>IF(H1090&lt;=0,0,ROUNDDOWN(ROUND((H1090*LOOKUP(H1090,{0,1950001,3300001,6950001,9000001,18000001,40000001},{0.05,0.1,0.2,0.23,0.33,0.4,0.45})-LOOKUP(H1090,{0,1950001,3300001,6950001,9000001,18000001,40000001},{0,97500,427500,636000,1536000,2796000,4796000}))*1.021,3),0))</f>
        <v/>
      </c>
      <c r="J1090" s="21">
        <f>ROUNDDOWN(ROUND(H1090*0.06,2),-2)</f>
        <v/>
      </c>
      <c r="K1090" s="21">
        <f>ROUNDDOWN(ROUND(H1090*0.04,2),-2)</f>
        <v/>
      </c>
      <c r="L1090" s="21">
        <f>I1090+J1090+K1090</f>
        <v/>
      </c>
      <c r="M1090" s="21">
        <f>B1090-L1090</f>
        <v/>
      </c>
      <c r="N1090" s="21">
        <f>ROUNDDOWN(ROUND(B1090*0.2042,2),0)</f>
        <v/>
      </c>
    </row>
    <row r="1091">
      <c r="A1091" t="inlineStr">
        <is>
          <t>照合 一般</t>
        </is>
      </c>
      <c r="B1091" s="21" t="n">
        <v>4500000</v>
      </c>
      <c r="C1091" s="22" t="n">
        <v>43</v>
      </c>
      <c r="D1091" s="22" t="n">
        <v>1</v>
      </c>
      <c r="E1091" s="22" t="n">
        <v>0</v>
      </c>
      <c r="F1091" s="21">
        <f>(IF(C1091&lt;=20,MAX(800000,400000*C1091),8000000+700000*(C1091-20))+IF(E1091=1,1000000,0))</f>
        <v/>
      </c>
      <c r="G1091" s="21">
        <f>IF(AND(D1091=3,C1091&lt;=5),MAX(0,B1091-F1091),IF(AND(D1091=2,C1091&lt;=5,MAX(0,B1091-F1091)&gt;3000000),1500000+MAX(0,B1091-F1091)-3000000,MAX(0,B1091-F1091)/2))</f>
        <v/>
      </c>
      <c r="H1091" s="21">
        <f>ROUNDDOWN(G1091,-3)</f>
        <v/>
      </c>
      <c r="I1091" s="21">
        <f>IF(H1091&lt;=0,0,ROUNDDOWN(ROUND((H1091*LOOKUP(H1091,{0,1950001,3300001,6950001,9000001,18000001,40000001},{0.05,0.1,0.2,0.23,0.33,0.4,0.45})-LOOKUP(H1091,{0,1950001,3300001,6950001,9000001,18000001,40000001},{0,97500,427500,636000,1536000,2796000,4796000}))*1.021,3),0))</f>
        <v/>
      </c>
      <c r="J1091" s="21">
        <f>ROUNDDOWN(ROUND(H1091*0.06,2),-2)</f>
        <v/>
      </c>
      <c r="K1091" s="21">
        <f>ROUNDDOWN(ROUND(H1091*0.04,2),-2)</f>
        <v/>
      </c>
      <c r="L1091" s="21">
        <f>I1091+J1091+K1091</f>
        <v/>
      </c>
      <c r="M1091" s="21">
        <f>B1091-L1091</f>
        <v/>
      </c>
      <c r="N1091" s="21">
        <f>ROUNDDOWN(ROUND(B1091*0.2042,2),0)</f>
        <v/>
      </c>
    </row>
    <row r="1092">
      <c r="A1092" t="inlineStr">
        <is>
          <t>照合 一般</t>
        </is>
      </c>
      <c r="B1092" s="21" t="n">
        <v>4500000</v>
      </c>
      <c r="C1092" s="22" t="n">
        <v>44</v>
      </c>
      <c r="D1092" s="22" t="n">
        <v>1</v>
      </c>
      <c r="E1092" s="22" t="n">
        <v>0</v>
      </c>
      <c r="F1092" s="21">
        <f>(IF(C1092&lt;=20,MAX(800000,400000*C1092),8000000+700000*(C1092-20))+IF(E1092=1,1000000,0))</f>
        <v/>
      </c>
      <c r="G1092" s="21">
        <f>IF(AND(D1092=3,C1092&lt;=5),MAX(0,B1092-F1092),IF(AND(D1092=2,C1092&lt;=5,MAX(0,B1092-F1092)&gt;3000000),1500000+MAX(0,B1092-F1092)-3000000,MAX(0,B1092-F1092)/2))</f>
        <v/>
      </c>
      <c r="H1092" s="21">
        <f>ROUNDDOWN(G1092,-3)</f>
        <v/>
      </c>
      <c r="I1092" s="21">
        <f>IF(H1092&lt;=0,0,ROUNDDOWN(ROUND((H1092*LOOKUP(H1092,{0,1950001,3300001,6950001,9000001,18000001,40000001},{0.05,0.1,0.2,0.23,0.33,0.4,0.45})-LOOKUP(H1092,{0,1950001,3300001,6950001,9000001,18000001,40000001},{0,97500,427500,636000,1536000,2796000,4796000}))*1.021,3),0))</f>
        <v/>
      </c>
      <c r="J1092" s="21">
        <f>ROUNDDOWN(ROUND(H1092*0.06,2),-2)</f>
        <v/>
      </c>
      <c r="K1092" s="21">
        <f>ROUNDDOWN(ROUND(H1092*0.04,2),-2)</f>
        <v/>
      </c>
      <c r="L1092" s="21">
        <f>I1092+J1092+K1092</f>
        <v/>
      </c>
      <c r="M1092" s="21">
        <f>B1092-L1092</f>
        <v/>
      </c>
      <c r="N1092" s="21">
        <f>ROUNDDOWN(ROUND(B1092*0.2042,2),0)</f>
        <v/>
      </c>
    </row>
    <row r="1093">
      <c r="A1093" t="inlineStr">
        <is>
          <t>照合 一般</t>
        </is>
      </c>
      <c r="B1093" s="21" t="n">
        <v>4500000</v>
      </c>
      <c r="C1093" s="22" t="n">
        <v>45</v>
      </c>
      <c r="D1093" s="22" t="n">
        <v>1</v>
      </c>
      <c r="E1093" s="22" t="n">
        <v>0</v>
      </c>
      <c r="F1093" s="21">
        <f>(IF(C1093&lt;=20,MAX(800000,400000*C1093),8000000+700000*(C1093-20))+IF(E1093=1,1000000,0))</f>
        <v/>
      </c>
      <c r="G1093" s="21">
        <f>IF(AND(D1093=3,C1093&lt;=5),MAX(0,B1093-F1093),IF(AND(D1093=2,C1093&lt;=5,MAX(0,B1093-F1093)&gt;3000000),1500000+MAX(0,B1093-F1093)-3000000,MAX(0,B1093-F1093)/2))</f>
        <v/>
      </c>
      <c r="H1093" s="21">
        <f>ROUNDDOWN(G1093,-3)</f>
        <v/>
      </c>
      <c r="I1093" s="21">
        <f>IF(H1093&lt;=0,0,ROUNDDOWN(ROUND((H1093*LOOKUP(H1093,{0,1950001,3300001,6950001,9000001,18000001,40000001},{0.05,0.1,0.2,0.23,0.33,0.4,0.45})-LOOKUP(H1093,{0,1950001,3300001,6950001,9000001,18000001,40000001},{0,97500,427500,636000,1536000,2796000,4796000}))*1.021,3),0))</f>
        <v/>
      </c>
      <c r="J1093" s="21">
        <f>ROUNDDOWN(ROUND(H1093*0.06,2),-2)</f>
        <v/>
      </c>
      <c r="K1093" s="21">
        <f>ROUNDDOWN(ROUND(H1093*0.04,2),-2)</f>
        <v/>
      </c>
      <c r="L1093" s="21">
        <f>I1093+J1093+K1093</f>
        <v/>
      </c>
      <c r="M1093" s="21">
        <f>B1093-L1093</f>
        <v/>
      </c>
      <c r="N1093" s="21">
        <f>ROUNDDOWN(ROUND(B1093*0.2042,2),0)</f>
        <v/>
      </c>
    </row>
    <row r="1094">
      <c r="A1094" t="inlineStr">
        <is>
          <t>照合 短期</t>
        </is>
      </c>
      <c r="B1094" s="21" t="n">
        <v>4500000</v>
      </c>
      <c r="C1094" s="22" t="n">
        <v>1</v>
      </c>
      <c r="D1094" s="22" t="n">
        <v>2</v>
      </c>
      <c r="E1094" s="22" t="n">
        <v>0</v>
      </c>
      <c r="F1094" s="21">
        <f>(IF(C1094&lt;=20,MAX(800000,400000*C1094),8000000+700000*(C1094-20))+IF(E1094=1,1000000,0))</f>
        <v/>
      </c>
      <c r="G1094" s="21">
        <f>IF(AND(D1094=3,C1094&lt;=5),MAX(0,B1094-F1094),IF(AND(D1094=2,C1094&lt;=5,MAX(0,B1094-F1094)&gt;3000000),1500000+MAX(0,B1094-F1094)-3000000,MAX(0,B1094-F1094)/2))</f>
        <v/>
      </c>
      <c r="H1094" s="21">
        <f>ROUNDDOWN(G1094,-3)</f>
        <v/>
      </c>
      <c r="I1094" s="21">
        <f>IF(H1094&lt;=0,0,ROUNDDOWN(ROUND((H1094*LOOKUP(H1094,{0,1950001,3300001,6950001,9000001,18000001,40000001},{0.05,0.1,0.2,0.23,0.33,0.4,0.45})-LOOKUP(H1094,{0,1950001,3300001,6950001,9000001,18000001,40000001},{0,97500,427500,636000,1536000,2796000,4796000}))*1.021,3),0))</f>
        <v/>
      </c>
      <c r="J1094" s="21">
        <f>ROUNDDOWN(ROUND(H1094*0.06,2),-2)</f>
        <v/>
      </c>
      <c r="K1094" s="21">
        <f>ROUNDDOWN(ROUND(H1094*0.04,2),-2)</f>
        <v/>
      </c>
      <c r="L1094" s="21">
        <f>I1094+J1094+K1094</f>
        <v/>
      </c>
      <c r="M1094" s="21">
        <f>B1094-L1094</f>
        <v/>
      </c>
      <c r="N1094" s="21">
        <f>ROUNDDOWN(ROUND(B1094*0.2042,2),0)</f>
        <v/>
      </c>
    </row>
    <row r="1095">
      <c r="A1095" t="inlineStr">
        <is>
          <t>照合 役員</t>
        </is>
      </c>
      <c r="B1095" s="21" t="n">
        <v>4500000</v>
      </c>
      <c r="C1095" s="22" t="n">
        <v>1</v>
      </c>
      <c r="D1095" s="22" t="n">
        <v>3</v>
      </c>
      <c r="E1095" s="22" t="n">
        <v>0</v>
      </c>
      <c r="F1095" s="21">
        <f>(IF(C1095&lt;=20,MAX(800000,400000*C1095),8000000+700000*(C1095-20))+IF(E1095=1,1000000,0))</f>
        <v/>
      </c>
      <c r="G1095" s="21">
        <f>IF(AND(D1095=3,C1095&lt;=5),MAX(0,B1095-F1095),IF(AND(D1095=2,C1095&lt;=5,MAX(0,B1095-F1095)&gt;3000000),1500000+MAX(0,B1095-F1095)-3000000,MAX(0,B1095-F1095)/2))</f>
        <v/>
      </c>
      <c r="H1095" s="21">
        <f>ROUNDDOWN(G1095,-3)</f>
        <v/>
      </c>
      <c r="I1095" s="21">
        <f>IF(H1095&lt;=0,0,ROUNDDOWN(ROUND((H1095*LOOKUP(H1095,{0,1950001,3300001,6950001,9000001,18000001,40000001},{0.05,0.1,0.2,0.23,0.33,0.4,0.45})-LOOKUP(H1095,{0,1950001,3300001,6950001,9000001,18000001,40000001},{0,97500,427500,636000,1536000,2796000,4796000}))*1.021,3),0))</f>
        <v/>
      </c>
      <c r="J1095" s="21">
        <f>ROUNDDOWN(ROUND(H1095*0.06,2),-2)</f>
        <v/>
      </c>
      <c r="K1095" s="21">
        <f>ROUNDDOWN(ROUND(H1095*0.04,2),-2)</f>
        <v/>
      </c>
      <c r="L1095" s="21">
        <f>I1095+J1095+K1095</f>
        <v/>
      </c>
      <c r="M1095" s="21">
        <f>B1095-L1095</f>
        <v/>
      </c>
      <c r="N1095" s="21">
        <f>ROUNDDOWN(ROUND(B1095*0.2042,2),0)</f>
        <v/>
      </c>
    </row>
    <row r="1096">
      <c r="A1096" t="inlineStr">
        <is>
          <t>照合 短期 障害</t>
        </is>
      </c>
      <c r="B1096" s="21" t="n">
        <v>4500000</v>
      </c>
      <c r="C1096" s="22" t="n">
        <v>1</v>
      </c>
      <c r="D1096" s="22" t="n">
        <v>2</v>
      </c>
      <c r="E1096" s="22" t="n">
        <v>1</v>
      </c>
      <c r="F1096" s="21">
        <f>(IF(C1096&lt;=20,MAX(800000,400000*C1096),8000000+700000*(C1096-20))+IF(E1096=1,1000000,0))</f>
        <v/>
      </c>
      <c r="G1096" s="21">
        <f>IF(AND(D1096=3,C1096&lt;=5),MAX(0,B1096-F1096),IF(AND(D1096=2,C1096&lt;=5,MAX(0,B1096-F1096)&gt;3000000),1500000+MAX(0,B1096-F1096)-3000000,MAX(0,B1096-F1096)/2))</f>
        <v/>
      </c>
      <c r="H1096" s="21">
        <f>ROUNDDOWN(G1096,-3)</f>
        <v/>
      </c>
      <c r="I1096" s="21">
        <f>IF(H1096&lt;=0,0,ROUNDDOWN(ROUND((H1096*LOOKUP(H1096,{0,1950001,3300001,6950001,9000001,18000001,40000001},{0.05,0.1,0.2,0.23,0.33,0.4,0.45})-LOOKUP(H1096,{0,1950001,3300001,6950001,9000001,18000001,40000001},{0,97500,427500,636000,1536000,2796000,4796000}))*1.021,3),0))</f>
        <v/>
      </c>
      <c r="J1096" s="21">
        <f>ROUNDDOWN(ROUND(H1096*0.06,2),-2)</f>
        <v/>
      </c>
      <c r="K1096" s="21">
        <f>ROUNDDOWN(ROUND(H1096*0.04,2),-2)</f>
        <v/>
      </c>
      <c r="L1096" s="21">
        <f>I1096+J1096+K1096</f>
        <v/>
      </c>
      <c r="M1096" s="21">
        <f>B1096-L1096</f>
        <v/>
      </c>
      <c r="N1096" s="21">
        <f>ROUNDDOWN(ROUND(B1096*0.2042,2),0)</f>
        <v/>
      </c>
    </row>
    <row r="1097">
      <c r="A1097" t="inlineStr">
        <is>
          <t>照合 短期</t>
        </is>
      </c>
      <c r="B1097" s="21" t="n">
        <v>4500000</v>
      </c>
      <c r="C1097" s="22" t="n">
        <v>2</v>
      </c>
      <c r="D1097" s="22" t="n">
        <v>2</v>
      </c>
      <c r="E1097" s="22" t="n">
        <v>0</v>
      </c>
      <c r="F1097" s="21">
        <f>(IF(C1097&lt;=20,MAX(800000,400000*C1097),8000000+700000*(C1097-20))+IF(E1097=1,1000000,0))</f>
        <v/>
      </c>
      <c r="G1097" s="21">
        <f>IF(AND(D1097=3,C1097&lt;=5),MAX(0,B1097-F1097),IF(AND(D1097=2,C1097&lt;=5,MAX(0,B1097-F1097)&gt;3000000),1500000+MAX(0,B1097-F1097)-3000000,MAX(0,B1097-F1097)/2))</f>
        <v/>
      </c>
      <c r="H1097" s="21">
        <f>ROUNDDOWN(G1097,-3)</f>
        <v/>
      </c>
      <c r="I1097" s="21">
        <f>IF(H1097&lt;=0,0,ROUNDDOWN(ROUND((H1097*LOOKUP(H1097,{0,1950001,3300001,6950001,9000001,18000001,40000001},{0.05,0.1,0.2,0.23,0.33,0.4,0.45})-LOOKUP(H1097,{0,1950001,3300001,6950001,9000001,18000001,40000001},{0,97500,427500,636000,1536000,2796000,4796000}))*1.021,3),0))</f>
        <v/>
      </c>
      <c r="J1097" s="21">
        <f>ROUNDDOWN(ROUND(H1097*0.06,2),-2)</f>
        <v/>
      </c>
      <c r="K1097" s="21">
        <f>ROUNDDOWN(ROUND(H1097*0.04,2),-2)</f>
        <v/>
      </c>
      <c r="L1097" s="21">
        <f>I1097+J1097+K1097</f>
        <v/>
      </c>
      <c r="M1097" s="21">
        <f>B1097-L1097</f>
        <v/>
      </c>
      <c r="N1097" s="21">
        <f>ROUNDDOWN(ROUND(B1097*0.2042,2),0)</f>
        <v/>
      </c>
    </row>
    <row r="1098">
      <c r="A1098" t="inlineStr">
        <is>
          <t>照合 役員</t>
        </is>
      </c>
      <c r="B1098" s="21" t="n">
        <v>4500000</v>
      </c>
      <c r="C1098" s="22" t="n">
        <v>2</v>
      </c>
      <c r="D1098" s="22" t="n">
        <v>3</v>
      </c>
      <c r="E1098" s="22" t="n">
        <v>0</v>
      </c>
      <c r="F1098" s="21">
        <f>(IF(C1098&lt;=20,MAX(800000,400000*C1098),8000000+700000*(C1098-20))+IF(E1098=1,1000000,0))</f>
        <v/>
      </c>
      <c r="G1098" s="21">
        <f>IF(AND(D1098=3,C1098&lt;=5),MAX(0,B1098-F1098),IF(AND(D1098=2,C1098&lt;=5,MAX(0,B1098-F1098)&gt;3000000),1500000+MAX(0,B1098-F1098)-3000000,MAX(0,B1098-F1098)/2))</f>
        <v/>
      </c>
      <c r="H1098" s="21">
        <f>ROUNDDOWN(G1098,-3)</f>
        <v/>
      </c>
      <c r="I1098" s="21">
        <f>IF(H1098&lt;=0,0,ROUNDDOWN(ROUND((H1098*LOOKUP(H1098,{0,1950001,3300001,6950001,9000001,18000001,40000001},{0.05,0.1,0.2,0.23,0.33,0.4,0.45})-LOOKUP(H1098,{0,1950001,3300001,6950001,9000001,18000001,40000001},{0,97500,427500,636000,1536000,2796000,4796000}))*1.021,3),0))</f>
        <v/>
      </c>
      <c r="J1098" s="21">
        <f>ROUNDDOWN(ROUND(H1098*0.06,2),-2)</f>
        <v/>
      </c>
      <c r="K1098" s="21">
        <f>ROUNDDOWN(ROUND(H1098*0.04,2),-2)</f>
        <v/>
      </c>
      <c r="L1098" s="21">
        <f>I1098+J1098+K1098</f>
        <v/>
      </c>
      <c r="M1098" s="21">
        <f>B1098-L1098</f>
        <v/>
      </c>
      <c r="N1098" s="21">
        <f>ROUNDDOWN(ROUND(B1098*0.2042,2),0)</f>
        <v/>
      </c>
    </row>
    <row r="1099">
      <c r="A1099" t="inlineStr">
        <is>
          <t>照合 短期 障害</t>
        </is>
      </c>
      <c r="B1099" s="21" t="n">
        <v>4500000</v>
      </c>
      <c r="C1099" s="22" t="n">
        <v>2</v>
      </c>
      <c r="D1099" s="22" t="n">
        <v>2</v>
      </c>
      <c r="E1099" s="22" t="n">
        <v>1</v>
      </c>
      <c r="F1099" s="21">
        <f>(IF(C1099&lt;=20,MAX(800000,400000*C1099),8000000+700000*(C1099-20))+IF(E1099=1,1000000,0))</f>
        <v/>
      </c>
      <c r="G1099" s="21">
        <f>IF(AND(D1099=3,C1099&lt;=5),MAX(0,B1099-F1099),IF(AND(D1099=2,C1099&lt;=5,MAX(0,B1099-F1099)&gt;3000000),1500000+MAX(0,B1099-F1099)-3000000,MAX(0,B1099-F1099)/2))</f>
        <v/>
      </c>
      <c r="H1099" s="21">
        <f>ROUNDDOWN(G1099,-3)</f>
        <v/>
      </c>
      <c r="I1099" s="21">
        <f>IF(H1099&lt;=0,0,ROUNDDOWN(ROUND((H1099*LOOKUP(H1099,{0,1950001,3300001,6950001,9000001,18000001,40000001},{0.05,0.1,0.2,0.23,0.33,0.4,0.45})-LOOKUP(H1099,{0,1950001,3300001,6950001,9000001,18000001,40000001},{0,97500,427500,636000,1536000,2796000,4796000}))*1.021,3),0))</f>
        <v/>
      </c>
      <c r="J1099" s="21">
        <f>ROUNDDOWN(ROUND(H1099*0.06,2),-2)</f>
        <v/>
      </c>
      <c r="K1099" s="21">
        <f>ROUNDDOWN(ROUND(H1099*0.04,2),-2)</f>
        <v/>
      </c>
      <c r="L1099" s="21">
        <f>I1099+J1099+K1099</f>
        <v/>
      </c>
      <c r="M1099" s="21">
        <f>B1099-L1099</f>
        <v/>
      </c>
      <c r="N1099" s="21">
        <f>ROUNDDOWN(ROUND(B1099*0.2042,2),0)</f>
        <v/>
      </c>
    </row>
    <row r="1100">
      <c r="A1100" t="inlineStr">
        <is>
          <t>照合 短期</t>
        </is>
      </c>
      <c r="B1100" s="21" t="n">
        <v>4500000</v>
      </c>
      <c r="C1100" s="22" t="n">
        <v>3</v>
      </c>
      <c r="D1100" s="22" t="n">
        <v>2</v>
      </c>
      <c r="E1100" s="22" t="n">
        <v>0</v>
      </c>
      <c r="F1100" s="21">
        <f>(IF(C1100&lt;=20,MAX(800000,400000*C1100),8000000+700000*(C1100-20))+IF(E1100=1,1000000,0))</f>
        <v/>
      </c>
      <c r="G1100" s="21">
        <f>IF(AND(D1100=3,C1100&lt;=5),MAX(0,B1100-F1100),IF(AND(D1100=2,C1100&lt;=5,MAX(0,B1100-F1100)&gt;3000000),1500000+MAX(0,B1100-F1100)-3000000,MAX(0,B1100-F1100)/2))</f>
        <v/>
      </c>
      <c r="H1100" s="21">
        <f>ROUNDDOWN(G1100,-3)</f>
        <v/>
      </c>
      <c r="I1100" s="21">
        <f>IF(H1100&lt;=0,0,ROUNDDOWN(ROUND((H1100*LOOKUP(H1100,{0,1950001,3300001,6950001,9000001,18000001,40000001},{0.05,0.1,0.2,0.23,0.33,0.4,0.45})-LOOKUP(H1100,{0,1950001,3300001,6950001,9000001,18000001,40000001},{0,97500,427500,636000,1536000,2796000,4796000}))*1.021,3),0))</f>
        <v/>
      </c>
      <c r="J1100" s="21">
        <f>ROUNDDOWN(ROUND(H1100*0.06,2),-2)</f>
        <v/>
      </c>
      <c r="K1100" s="21">
        <f>ROUNDDOWN(ROUND(H1100*0.04,2),-2)</f>
        <v/>
      </c>
      <c r="L1100" s="21">
        <f>I1100+J1100+K1100</f>
        <v/>
      </c>
      <c r="M1100" s="21">
        <f>B1100-L1100</f>
        <v/>
      </c>
      <c r="N1100" s="21">
        <f>ROUNDDOWN(ROUND(B1100*0.2042,2),0)</f>
        <v/>
      </c>
    </row>
    <row r="1101">
      <c r="A1101" t="inlineStr">
        <is>
          <t>照合 役員</t>
        </is>
      </c>
      <c r="B1101" s="21" t="n">
        <v>4500000</v>
      </c>
      <c r="C1101" s="22" t="n">
        <v>3</v>
      </c>
      <c r="D1101" s="22" t="n">
        <v>3</v>
      </c>
      <c r="E1101" s="22" t="n">
        <v>0</v>
      </c>
      <c r="F1101" s="21">
        <f>(IF(C1101&lt;=20,MAX(800000,400000*C1101),8000000+700000*(C1101-20))+IF(E1101=1,1000000,0))</f>
        <v/>
      </c>
      <c r="G1101" s="21">
        <f>IF(AND(D1101=3,C1101&lt;=5),MAX(0,B1101-F1101),IF(AND(D1101=2,C1101&lt;=5,MAX(0,B1101-F1101)&gt;3000000),1500000+MAX(0,B1101-F1101)-3000000,MAX(0,B1101-F1101)/2))</f>
        <v/>
      </c>
      <c r="H1101" s="21">
        <f>ROUNDDOWN(G1101,-3)</f>
        <v/>
      </c>
      <c r="I1101" s="21">
        <f>IF(H1101&lt;=0,0,ROUNDDOWN(ROUND((H1101*LOOKUP(H1101,{0,1950001,3300001,6950001,9000001,18000001,40000001},{0.05,0.1,0.2,0.23,0.33,0.4,0.45})-LOOKUP(H1101,{0,1950001,3300001,6950001,9000001,18000001,40000001},{0,97500,427500,636000,1536000,2796000,4796000}))*1.021,3),0))</f>
        <v/>
      </c>
      <c r="J1101" s="21">
        <f>ROUNDDOWN(ROUND(H1101*0.06,2),-2)</f>
        <v/>
      </c>
      <c r="K1101" s="21">
        <f>ROUNDDOWN(ROUND(H1101*0.04,2),-2)</f>
        <v/>
      </c>
      <c r="L1101" s="21">
        <f>I1101+J1101+K1101</f>
        <v/>
      </c>
      <c r="M1101" s="21">
        <f>B1101-L1101</f>
        <v/>
      </c>
      <c r="N1101" s="21">
        <f>ROUNDDOWN(ROUND(B1101*0.2042,2),0)</f>
        <v/>
      </c>
    </row>
    <row r="1102">
      <c r="A1102" t="inlineStr">
        <is>
          <t>照合 短期 障害</t>
        </is>
      </c>
      <c r="B1102" s="21" t="n">
        <v>4500000</v>
      </c>
      <c r="C1102" s="22" t="n">
        <v>3</v>
      </c>
      <c r="D1102" s="22" t="n">
        <v>2</v>
      </c>
      <c r="E1102" s="22" t="n">
        <v>1</v>
      </c>
      <c r="F1102" s="21">
        <f>(IF(C1102&lt;=20,MAX(800000,400000*C1102),8000000+700000*(C1102-20))+IF(E1102=1,1000000,0))</f>
        <v/>
      </c>
      <c r="G1102" s="21">
        <f>IF(AND(D1102=3,C1102&lt;=5),MAX(0,B1102-F1102),IF(AND(D1102=2,C1102&lt;=5,MAX(0,B1102-F1102)&gt;3000000),1500000+MAX(0,B1102-F1102)-3000000,MAX(0,B1102-F1102)/2))</f>
        <v/>
      </c>
      <c r="H1102" s="21">
        <f>ROUNDDOWN(G1102,-3)</f>
        <v/>
      </c>
      <c r="I1102" s="21">
        <f>IF(H1102&lt;=0,0,ROUNDDOWN(ROUND((H1102*LOOKUP(H1102,{0,1950001,3300001,6950001,9000001,18000001,40000001},{0.05,0.1,0.2,0.23,0.33,0.4,0.45})-LOOKUP(H1102,{0,1950001,3300001,6950001,9000001,18000001,40000001},{0,97500,427500,636000,1536000,2796000,4796000}))*1.021,3),0))</f>
        <v/>
      </c>
      <c r="J1102" s="21">
        <f>ROUNDDOWN(ROUND(H1102*0.06,2),-2)</f>
        <v/>
      </c>
      <c r="K1102" s="21">
        <f>ROUNDDOWN(ROUND(H1102*0.04,2),-2)</f>
        <v/>
      </c>
      <c r="L1102" s="21">
        <f>I1102+J1102+K1102</f>
        <v/>
      </c>
      <c r="M1102" s="21">
        <f>B1102-L1102</f>
        <v/>
      </c>
      <c r="N1102" s="21">
        <f>ROUNDDOWN(ROUND(B1102*0.2042,2),0)</f>
        <v/>
      </c>
    </row>
    <row r="1103">
      <c r="A1103" t="inlineStr">
        <is>
          <t>照合 短期</t>
        </is>
      </c>
      <c r="B1103" s="21" t="n">
        <v>4500000</v>
      </c>
      <c r="C1103" s="22" t="n">
        <v>4</v>
      </c>
      <c r="D1103" s="22" t="n">
        <v>2</v>
      </c>
      <c r="E1103" s="22" t="n">
        <v>0</v>
      </c>
      <c r="F1103" s="21">
        <f>(IF(C1103&lt;=20,MAX(800000,400000*C1103),8000000+700000*(C1103-20))+IF(E1103=1,1000000,0))</f>
        <v/>
      </c>
      <c r="G1103" s="21">
        <f>IF(AND(D1103=3,C1103&lt;=5),MAX(0,B1103-F1103),IF(AND(D1103=2,C1103&lt;=5,MAX(0,B1103-F1103)&gt;3000000),1500000+MAX(0,B1103-F1103)-3000000,MAX(0,B1103-F1103)/2))</f>
        <v/>
      </c>
      <c r="H1103" s="21">
        <f>ROUNDDOWN(G1103,-3)</f>
        <v/>
      </c>
      <c r="I1103" s="21">
        <f>IF(H1103&lt;=0,0,ROUNDDOWN(ROUND((H1103*LOOKUP(H1103,{0,1950001,3300001,6950001,9000001,18000001,40000001},{0.05,0.1,0.2,0.23,0.33,0.4,0.45})-LOOKUP(H1103,{0,1950001,3300001,6950001,9000001,18000001,40000001},{0,97500,427500,636000,1536000,2796000,4796000}))*1.021,3),0))</f>
        <v/>
      </c>
      <c r="J1103" s="21">
        <f>ROUNDDOWN(ROUND(H1103*0.06,2),-2)</f>
        <v/>
      </c>
      <c r="K1103" s="21">
        <f>ROUNDDOWN(ROUND(H1103*0.04,2),-2)</f>
        <v/>
      </c>
      <c r="L1103" s="21">
        <f>I1103+J1103+K1103</f>
        <v/>
      </c>
      <c r="M1103" s="21">
        <f>B1103-L1103</f>
        <v/>
      </c>
      <c r="N1103" s="21">
        <f>ROUNDDOWN(ROUND(B1103*0.2042,2),0)</f>
        <v/>
      </c>
    </row>
    <row r="1104">
      <c r="A1104" t="inlineStr">
        <is>
          <t>照合 役員</t>
        </is>
      </c>
      <c r="B1104" s="21" t="n">
        <v>4500000</v>
      </c>
      <c r="C1104" s="22" t="n">
        <v>4</v>
      </c>
      <c r="D1104" s="22" t="n">
        <v>3</v>
      </c>
      <c r="E1104" s="22" t="n">
        <v>0</v>
      </c>
      <c r="F1104" s="21">
        <f>(IF(C1104&lt;=20,MAX(800000,400000*C1104),8000000+700000*(C1104-20))+IF(E1104=1,1000000,0))</f>
        <v/>
      </c>
      <c r="G1104" s="21">
        <f>IF(AND(D1104=3,C1104&lt;=5),MAX(0,B1104-F1104),IF(AND(D1104=2,C1104&lt;=5,MAX(0,B1104-F1104)&gt;3000000),1500000+MAX(0,B1104-F1104)-3000000,MAX(0,B1104-F1104)/2))</f>
        <v/>
      </c>
      <c r="H1104" s="21">
        <f>ROUNDDOWN(G1104,-3)</f>
        <v/>
      </c>
      <c r="I1104" s="21">
        <f>IF(H1104&lt;=0,0,ROUNDDOWN(ROUND((H1104*LOOKUP(H1104,{0,1950001,3300001,6950001,9000001,18000001,40000001},{0.05,0.1,0.2,0.23,0.33,0.4,0.45})-LOOKUP(H1104,{0,1950001,3300001,6950001,9000001,18000001,40000001},{0,97500,427500,636000,1536000,2796000,4796000}))*1.021,3),0))</f>
        <v/>
      </c>
      <c r="J1104" s="21">
        <f>ROUNDDOWN(ROUND(H1104*0.06,2),-2)</f>
        <v/>
      </c>
      <c r="K1104" s="21">
        <f>ROUNDDOWN(ROUND(H1104*0.04,2),-2)</f>
        <v/>
      </c>
      <c r="L1104" s="21">
        <f>I1104+J1104+K1104</f>
        <v/>
      </c>
      <c r="M1104" s="21">
        <f>B1104-L1104</f>
        <v/>
      </c>
      <c r="N1104" s="21">
        <f>ROUNDDOWN(ROUND(B1104*0.2042,2),0)</f>
        <v/>
      </c>
    </row>
    <row r="1105">
      <c r="A1105" t="inlineStr">
        <is>
          <t>照合 短期 障害</t>
        </is>
      </c>
      <c r="B1105" s="21" t="n">
        <v>4500000</v>
      </c>
      <c r="C1105" s="22" t="n">
        <v>4</v>
      </c>
      <c r="D1105" s="22" t="n">
        <v>2</v>
      </c>
      <c r="E1105" s="22" t="n">
        <v>1</v>
      </c>
      <c r="F1105" s="21">
        <f>(IF(C1105&lt;=20,MAX(800000,400000*C1105),8000000+700000*(C1105-20))+IF(E1105=1,1000000,0))</f>
        <v/>
      </c>
      <c r="G1105" s="21">
        <f>IF(AND(D1105=3,C1105&lt;=5),MAX(0,B1105-F1105),IF(AND(D1105=2,C1105&lt;=5,MAX(0,B1105-F1105)&gt;3000000),1500000+MAX(0,B1105-F1105)-3000000,MAX(0,B1105-F1105)/2))</f>
        <v/>
      </c>
      <c r="H1105" s="21">
        <f>ROUNDDOWN(G1105,-3)</f>
        <v/>
      </c>
      <c r="I1105" s="21">
        <f>IF(H1105&lt;=0,0,ROUNDDOWN(ROUND((H1105*LOOKUP(H1105,{0,1950001,3300001,6950001,9000001,18000001,40000001},{0.05,0.1,0.2,0.23,0.33,0.4,0.45})-LOOKUP(H1105,{0,1950001,3300001,6950001,9000001,18000001,40000001},{0,97500,427500,636000,1536000,2796000,4796000}))*1.021,3),0))</f>
        <v/>
      </c>
      <c r="J1105" s="21">
        <f>ROUNDDOWN(ROUND(H1105*0.06,2),-2)</f>
        <v/>
      </c>
      <c r="K1105" s="21">
        <f>ROUNDDOWN(ROUND(H1105*0.04,2),-2)</f>
        <v/>
      </c>
      <c r="L1105" s="21">
        <f>I1105+J1105+K1105</f>
        <v/>
      </c>
      <c r="M1105" s="21">
        <f>B1105-L1105</f>
        <v/>
      </c>
      <c r="N1105" s="21">
        <f>ROUNDDOWN(ROUND(B1105*0.2042,2),0)</f>
        <v/>
      </c>
    </row>
    <row r="1106">
      <c r="A1106" t="inlineStr">
        <is>
          <t>照合 短期</t>
        </is>
      </c>
      <c r="B1106" s="21" t="n">
        <v>4500000</v>
      </c>
      <c r="C1106" s="22" t="n">
        <v>5</v>
      </c>
      <c r="D1106" s="22" t="n">
        <v>2</v>
      </c>
      <c r="E1106" s="22" t="n">
        <v>0</v>
      </c>
      <c r="F1106" s="21">
        <f>(IF(C1106&lt;=20,MAX(800000,400000*C1106),8000000+700000*(C1106-20))+IF(E1106=1,1000000,0))</f>
        <v/>
      </c>
      <c r="G1106" s="21">
        <f>IF(AND(D1106=3,C1106&lt;=5),MAX(0,B1106-F1106),IF(AND(D1106=2,C1106&lt;=5,MAX(0,B1106-F1106)&gt;3000000),1500000+MAX(0,B1106-F1106)-3000000,MAX(0,B1106-F1106)/2))</f>
        <v/>
      </c>
      <c r="H1106" s="21">
        <f>ROUNDDOWN(G1106,-3)</f>
        <v/>
      </c>
      <c r="I1106" s="21">
        <f>IF(H1106&lt;=0,0,ROUNDDOWN(ROUND((H1106*LOOKUP(H1106,{0,1950001,3300001,6950001,9000001,18000001,40000001},{0.05,0.1,0.2,0.23,0.33,0.4,0.45})-LOOKUP(H1106,{0,1950001,3300001,6950001,9000001,18000001,40000001},{0,97500,427500,636000,1536000,2796000,4796000}))*1.021,3),0))</f>
        <v/>
      </c>
      <c r="J1106" s="21">
        <f>ROUNDDOWN(ROUND(H1106*0.06,2),-2)</f>
        <v/>
      </c>
      <c r="K1106" s="21">
        <f>ROUNDDOWN(ROUND(H1106*0.04,2),-2)</f>
        <v/>
      </c>
      <c r="L1106" s="21">
        <f>I1106+J1106+K1106</f>
        <v/>
      </c>
      <c r="M1106" s="21">
        <f>B1106-L1106</f>
        <v/>
      </c>
      <c r="N1106" s="21">
        <f>ROUNDDOWN(ROUND(B1106*0.2042,2),0)</f>
        <v/>
      </c>
    </row>
    <row r="1107">
      <c r="A1107" t="inlineStr">
        <is>
          <t>照合 役員</t>
        </is>
      </c>
      <c r="B1107" s="21" t="n">
        <v>4500000</v>
      </c>
      <c r="C1107" s="22" t="n">
        <v>5</v>
      </c>
      <c r="D1107" s="22" t="n">
        <v>3</v>
      </c>
      <c r="E1107" s="22" t="n">
        <v>0</v>
      </c>
      <c r="F1107" s="21">
        <f>(IF(C1107&lt;=20,MAX(800000,400000*C1107),8000000+700000*(C1107-20))+IF(E1107=1,1000000,0))</f>
        <v/>
      </c>
      <c r="G1107" s="21">
        <f>IF(AND(D1107=3,C1107&lt;=5),MAX(0,B1107-F1107),IF(AND(D1107=2,C1107&lt;=5,MAX(0,B1107-F1107)&gt;3000000),1500000+MAX(0,B1107-F1107)-3000000,MAX(0,B1107-F1107)/2))</f>
        <v/>
      </c>
      <c r="H1107" s="21">
        <f>ROUNDDOWN(G1107,-3)</f>
        <v/>
      </c>
      <c r="I1107" s="21">
        <f>IF(H1107&lt;=0,0,ROUNDDOWN(ROUND((H1107*LOOKUP(H1107,{0,1950001,3300001,6950001,9000001,18000001,40000001},{0.05,0.1,0.2,0.23,0.33,0.4,0.45})-LOOKUP(H1107,{0,1950001,3300001,6950001,9000001,18000001,40000001},{0,97500,427500,636000,1536000,2796000,4796000}))*1.021,3),0))</f>
        <v/>
      </c>
      <c r="J1107" s="21">
        <f>ROUNDDOWN(ROUND(H1107*0.06,2),-2)</f>
        <v/>
      </c>
      <c r="K1107" s="21">
        <f>ROUNDDOWN(ROUND(H1107*0.04,2),-2)</f>
        <v/>
      </c>
      <c r="L1107" s="21">
        <f>I1107+J1107+K1107</f>
        <v/>
      </c>
      <c r="M1107" s="21">
        <f>B1107-L1107</f>
        <v/>
      </c>
      <c r="N1107" s="21">
        <f>ROUNDDOWN(ROUND(B1107*0.2042,2),0)</f>
        <v/>
      </c>
    </row>
    <row r="1108">
      <c r="A1108" t="inlineStr">
        <is>
          <t>照合 短期 障害</t>
        </is>
      </c>
      <c r="B1108" s="21" t="n">
        <v>4500000</v>
      </c>
      <c r="C1108" s="22" t="n">
        <v>5</v>
      </c>
      <c r="D1108" s="22" t="n">
        <v>2</v>
      </c>
      <c r="E1108" s="22" t="n">
        <v>1</v>
      </c>
      <c r="F1108" s="21">
        <f>(IF(C1108&lt;=20,MAX(800000,400000*C1108),8000000+700000*(C1108-20))+IF(E1108=1,1000000,0))</f>
        <v/>
      </c>
      <c r="G1108" s="21">
        <f>IF(AND(D1108=3,C1108&lt;=5),MAX(0,B1108-F1108),IF(AND(D1108=2,C1108&lt;=5,MAX(0,B1108-F1108)&gt;3000000),1500000+MAX(0,B1108-F1108)-3000000,MAX(0,B1108-F1108)/2))</f>
        <v/>
      </c>
      <c r="H1108" s="21">
        <f>ROUNDDOWN(G1108,-3)</f>
        <v/>
      </c>
      <c r="I1108" s="21">
        <f>IF(H1108&lt;=0,0,ROUNDDOWN(ROUND((H1108*LOOKUP(H1108,{0,1950001,3300001,6950001,9000001,18000001,40000001},{0.05,0.1,0.2,0.23,0.33,0.4,0.45})-LOOKUP(H1108,{0,1950001,3300001,6950001,9000001,18000001,40000001},{0,97500,427500,636000,1536000,2796000,4796000}))*1.021,3),0))</f>
        <v/>
      </c>
      <c r="J1108" s="21">
        <f>ROUNDDOWN(ROUND(H1108*0.06,2),-2)</f>
        <v/>
      </c>
      <c r="K1108" s="21">
        <f>ROUNDDOWN(ROUND(H1108*0.04,2),-2)</f>
        <v/>
      </c>
      <c r="L1108" s="21">
        <f>I1108+J1108+K1108</f>
        <v/>
      </c>
      <c r="M1108" s="21">
        <f>B1108-L1108</f>
        <v/>
      </c>
      <c r="N1108" s="21">
        <f>ROUNDDOWN(ROUND(B1108*0.2042,2),0)</f>
        <v/>
      </c>
    </row>
    <row r="1109">
      <c r="A1109" t="inlineStr">
        <is>
          <t>照合 障害</t>
        </is>
      </c>
      <c r="B1109" s="21" t="n">
        <v>4500000</v>
      </c>
      <c r="C1109" s="22" t="n">
        <v>25</v>
      </c>
      <c r="D1109" s="22" t="n">
        <v>1</v>
      </c>
      <c r="E1109" s="22" t="n">
        <v>1</v>
      </c>
      <c r="F1109" s="21">
        <f>(IF(C1109&lt;=20,MAX(800000,400000*C1109),8000000+700000*(C1109-20))+IF(E1109=1,1000000,0))</f>
        <v/>
      </c>
      <c r="G1109" s="21">
        <f>IF(AND(D1109=3,C1109&lt;=5),MAX(0,B1109-F1109),IF(AND(D1109=2,C1109&lt;=5,MAX(0,B1109-F1109)&gt;3000000),1500000+MAX(0,B1109-F1109)-3000000,MAX(0,B1109-F1109)/2))</f>
        <v/>
      </c>
      <c r="H1109" s="21">
        <f>ROUNDDOWN(G1109,-3)</f>
        <v/>
      </c>
      <c r="I1109" s="21">
        <f>IF(H1109&lt;=0,0,ROUNDDOWN(ROUND((H1109*LOOKUP(H1109,{0,1950001,3300001,6950001,9000001,18000001,40000001},{0.05,0.1,0.2,0.23,0.33,0.4,0.45})-LOOKUP(H1109,{0,1950001,3300001,6950001,9000001,18000001,40000001},{0,97500,427500,636000,1536000,2796000,4796000}))*1.021,3),0))</f>
        <v/>
      </c>
      <c r="J1109" s="21">
        <f>ROUNDDOWN(ROUND(H1109*0.06,2),-2)</f>
        <v/>
      </c>
      <c r="K1109" s="21">
        <f>ROUNDDOWN(ROUND(H1109*0.04,2),-2)</f>
        <v/>
      </c>
      <c r="L1109" s="21">
        <f>I1109+J1109+K1109</f>
        <v/>
      </c>
      <c r="M1109" s="21">
        <f>B1109-L1109</f>
        <v/>
      </c>
      <c r="N1109" s="21">
        <f>ROUNDDOWN(ROUND(B1109*0.2042,2),0)</f>
        <v/>
      </c>
    </row>
    <row r="1110">
      <c r="A1110" t="inlineStr">
        <is>
          <t>照合 一般</t>
        </is>
      </c>
      <c r="B1110" s="21" t="n">
        <v>5000000</v>
      </c>
      <c r="C1110" s="22" t="n">
        <v>1</v>
      </c>
      <c r="D1110" s="22" t="n">
        <v>1</v>
      </c>
      <c r="E1110" s="22" t="n">
        <v>0</v>
      </c>
      <c r="F1110" s="21">
        <f>(IF(C1110&lt;=20,MAX(800000,400000*C1110),8000000+700000*(C1110-20))+IF(E1110=1,1000000,0))</f>
        <v/>
      </c>
      <c r="G1110" s="21">
        <f>IF(AND(D1110=3,C1110&lt;=5),MAX(0,B1110-F1110),IF(AND(D1110=2,C1110&lt;=5,MAX(0,B1110-F1110)&gt;3000000),1500000+MAX(0,B1110-F1110)-3000000,MAX(0,B1110-F1110)/2))</f>
        <v/>
      </c>
      <c r="H1110" s="21">
        <f>ROUNDDOWN(G1110,-3)</f>
        <v/>
      </c>
      <c r="I1110" s="21">
        <f>IF(H1110&lt;=0,0,ROUNDDOWN(ROUND((H1110*LOOKUP(H1110,{0,1950001,3300001,6950001,9000001,18000001,40000001},{0.05,0.1,0.2,0.23,0.33,0.4,0.45})-LOOKUP(H1110,{0,1950001,3300001,6950001,9000001,18000001,40000001},{0,97500,427500,636000,1536000,2796000,4796000}))*1.021,3),0))</f>
        <v/>
      </c>
      <c r="J1110" s="21">
        <f>ROUNDDOWN(ROUND(H1110*0.06,2),-2)</f>
        <v/>
      </c>
      <c r="K1110" s="21">
        <f>ROUNDDOWN(ROUND(H1110*0.04,2),-2)</f>
        <v/>
      </c>
      <c r="L1110" s="21">
        <f>I1110+J1110+K1110</f>
        <v/>
      </c>
      <c r="M1110" s="21">
        <f>B1110-L1110</f>
        <v/>
      </c>
      <c r="N1110" s="21">
        <f>ROUNDDOWN(ROUND(B1110*0.2042,2),0)</f>
        <v/>
      </c>
    </row>
    <row r="1111">
      <c r="A1111" t="inlineStr">
        <is>
          <t>照合 一般</t>
        </is>
      </c>
      <c r="B1111" s="21" t="n">
        <v>5000000</v>
      </c>
      <c r="C1111" s="22" t="n">
        <v>2</v>
      </c>
      <c r="D1111" s="22" t="n">
        <v>1</v>
      </c>
      <c r="E1111" s="22" t="n">
        <v>0</v>
      </c>
      <c r="F1111" s="21">
        <f>(IF(C1111&lt;=20,MAX(800000,400000*C1111),8000000+700000*(C1111-20))+IF(E1111=1,1000000,0))</f>
        <v/>
      </c>
      <c r="G1111" s="21">
        <f>IF(AND(D1111=3,C1111&lt;=5),MAX(0,B1111-F1111),IF(AND(D1111=2,C1111&lt;=5,MAX(0,B1111-F1111)&gt;3000000),1500000+MAX(0,B1111-F1111)-3000000,MAX(0,B1111-F1111)/2))</f>
        <v/>
      </c>
      <c r="H1111" s="21">
        <f>ROUNDDOWN(G1111,-3)</f>
        <v/>
      </c>
      <c r="I1111" s="21">
        <f>IF(H1111&lt;=0,0,ROUNDDOWN(ROUND((H1111*LOOKUP(H1111,{0,1950001,3300001,6950001,9000001,18000001,40000001},{0.05,0.1,0.2,0.23,0.33,0.4,0.45})-LOOKUP(H1111,{0,1950001,3300001,6950001,9000001,18000001,40000001},{0,97500,427500,636000,1536000,2796000,4796000}))*1.021,3),0))</f>
        <v/>
      </c>
      <c r="J1111" s="21">
        <f>ROUNDDOWN(ROUND(H1111*0.06,2),-2)</f>
        <v/>
      </c>
      <c r="K1111" s="21">
        <f>ROUNDDOWN(ROUND(H1111*0.04,2),-2)</f>
        <v/>
      </c>
      <c r="L1111" s="21">
        <f>I1111+J1111+K1111</f>
        <v/>
      </c>
      <c r="M1111" s="21">
        <f>B1111-L1111</f>
        <v/>
      </c>
      <c r="N1111" s="21">
        <f>ROUNDDOWN(ROUND(B1111*0.2042,2),0)</f>
        <v/>
      </c>
    </row>
    <row r="1112">
      <c r="A1112" t="inlineStr">
        <is>
          <t>照合 一般</t>
        </is>
      </c>
      <c r="B1112" s="21" t="n">
        <v>5000000</v>
      </c>
      <c r="C1112" s="22" t="n">
        <v>3</v>
      </c>
      <c r="D1112" s="22" t="n">
        <v>1</v>
      </c>
      <c r="E1112" s="22" t="n">
        <v>0</v>
      </c>
      <c r="F1112" s="21">
        <f>(IF(C1112&lt;=20,MAX(800000,400000*C1112),8000000+700000*(C1112-20))+IF(E1112=1,1000000,0))</f>
        <v/>
      </c>
      <c r="G1112" s="21">
        <f>IF(AND(D1112=3,C1112&lt;=5),MAX(0,B1112-F1112),IF(AND(D1112=2,C1112&lt;=5,MAX(0,B1112-F1112)&gt;3000000),1500000+MAX(0,B1112-F1112)-3000000,MAX(0,B1112-F1112)/2))</f>
        <v/>
      </c>
      <c r="H1112" s="21">
        <f>ROUNDDOWN(G1112,-3)</f>
        <v/>
      </c>
      <c r="I1112" s="21">
        <f>IF(H1112&lt;=0,0,ROUNDDOWN(ROUND((H1112*LOOKUP(H1112,{0,1950001,3300001,6950001,9000001,18000001,40000001},{0.05,0.1,0.2,0.23,0.33,0.4,0.45})-LOOKUP(H1112,{0,1950001,3300001,6950001,9000001,18000001,40000001},{0,97500,427500,636000,1536000,2796000,4796000}))*1.021,3),0))</f>
        <v/>
      </c>
      <c r="J1112" s="21">
        <f>ROUNDDOWN(ROUND(H1112*0.06,2),-2)</f>
        <v/>
      </c>
      <c r="K1112" s="21">
        <f>ROUNDDOWN(ROUND(H1112*0.04,2),-2)</f>
        <v/>
      </c>
      <c r="L1112" s="21">
        <f>I1112+J1112+K1112</f>
        <v/>
      </c>
      <c r="M1112" s="21">
        <f>B1112-L1112</f>
        <v/>
      </c>
      <c r="N1112" s="21">
        <f>ROUNDDOWN(ROUND(B1112*0.2042,2),0)</f>
        <v/>
      </c>
    </row>
    <row r="1113">
      <c r="A1113" t="inlineStr">
        <is>
          <t>照合 一般</t>
        </is>
      </c>
      <c r="B1113" s="21" t="n">
        <v>5000000</v>
      </c>
      <c r="C1113" s="22" t="n">
        <v>4</v>
      </c>
      <c r="D1113" s="22" t="n">
        <v>1</v>
      </c>
      <c r="E1113" s="22" t="n">
        <v>0</v>
      </c>
      <c r="F1113" s="21">
        <f>(IF(C1113&lt;=20,MAX(800000,400000*C1113),8000000+700000*(C1113-20))+IF(E1113=1,1000000,0))</f>
        <v/>
      </c>
      <c r="G1113" s="21">
        <f>IF(AND(D1113=3,C1113&lt;=5),MAX(0,B1113-F1113),IF(AND(D1113=2,C1113&lt;=5,MAX(0,B1113-F1113)&gt;3000000),1500000+MAX(0,B1113-F1113)-3000000,MAX(0,B1113-F1113)/2))</f>
        <v/>
      </c>
      <c r="H1113" s="21">
        <f>ROUNDDOWN(G1113,-3)</f>
        <v/>
      </c>
      <c r="I1113" s="21">
        <f>IF(H1113&lt;=0,0,ROUNDDOWN(ROUND((H1113*LOOKUP(H1113,{0,1950001,3300001,6950001,9000001,18000001,40000001},{0.05,0.1,0.2,0.23,0.33,0.4,0.45})-LOOKUP(H1113,{0,1950001,3300001,6950001,9000001,18000001,40000001},{0,97500,427500,636000,1536000,2796000,4796000}))*1.021,3),0))</f>
        <v/>
      </c>
      <c r="J1113" s="21">
        <f>ROUNDDOWN(ROUND(H1113*0.06,2),-2)</f>
        <v/>
      </c>
      <c r="K1113" s="21">
        <f>ROUNDDOWN(ROUND(H1113*0.04,2),-2)</f>
        <v/>
      </c>
      <c r="L1113" s="21">
        <f>I1113+J1113+K1113</f>
        <v/>
      </c>
      <c r="M1113" s="21">
        <f>B1113-L1113</f>
        <v/>
      </c>
      <c r="N1113" s="21">
        <f>ROUNDDOWN(ROUND(B1113*0.2042,2),0)</f>
        <v/>
      </c>
    </row>
    <row r="1114">
      <c r="A1114" t="inlineStr">
        <is>
          <t>照合 一般</t>
        </is>
      </c>
      <c r="B1114" s="21" t="n">
        <v>5000000</v>
      </c>
      <c r="C1114" s="22" t="n">
        <v>5</v>
      </c>
      <c r="D1114" s="22" t="n">
        <v>1</v>
      </c>
      <c r="E1114" s="22" t="n">
        <v>0</v>
      </c>
      <c r="F1114" s="21">
        <f>(IF(C1114&lt;=20,MAX(800000,400000*C1114),8000000+700000*(C1114-20))+IF(E1114=1,1000000,0))</f>
        <v/>
      </c>
      <c r="G1114" s="21">
        <f>IF(AND(D1114=3,C1114&lt;=5),MAX(0,B1114-F1114),IF(AND(D1114=2,C1114&lt;=5,MAX(0,B1114-F1114)&gt;3000000),1500000+MAX(0,B1114-F1114)-3000000,MAX(0,B1114-F1114)/2))</f>
        <v/>
      </c>
      <c r="H1114" s="21">
        <f>ROUNDDOWN(G1114,-3)</f>
        <v/>
      </c>
      <c r="I1114" s="21">
        <f>IF(H1114&lt;=0,0,ROUNDDOWN(ROUND((H1114*LOOKUP(H1114,{0,1950001,3300001,6950001,9000001,18000001,40000001},{0.05,0.1,0.2,0.23,0.33,0.4,0.45})-LOOKUP(H1114,{0,1950001,3300001,6950001,9000001,18000001,40000001},{0,97500,427500,636000,1536000,2796000,4796000}))*1.021,3),0))</f>
        <v/>
      </c>
      <c r="J1114" s="21">
        <f>ROUNDDOWN(ROUND(H1114*0.06,2),-2)</f>
        <v/>
      </c>
      <c r="K1114" s="21">
        <f>ROUNDDOWN(ROUND(H1114*0.04,2),-2)</f>
        <v/>
      </c>
      <c r="L1114" s="21">
        <f>I1114+J1114+K1114</f>
        <v/>
      </c>
      <c r="M1114" s="21">
        <f>B1114-L1114</f>
        <v/>
      </c>
      <c r="N1114" s="21">
        <f>ROUNDDOWN(ROUND(B1114*0.2042,2),0)</f>
        <v/>
      </c>
    </row>
    <row r="1115">
      <c r="A1115" t="inlineStr">
        <is>
          <t>照合 一般</t>
        </is>
      </c>
      <c r="B1115" s="21" t="n">
        <v>5000000</v>
      </c>
      <c r="C1115" s="22" t="n">
        <v>6</v>
      </c>
      <c r="D1115" s="22" t="n">
        <v>1</v>
      </c>
      <c r="E1115" s="22" t="n">
        <v>0</v>
      </c>
      <c r="F1115" s="21">
        <f>(IF(C1115&lt;=20,MAX(800000,400000*C1115),8000000+700000*(C1115-20))+IF(E1115=1,1000000,0))</f>
        <v/>
      </c>
      <c r="G1115" s="21">
        <f>IF(AND(D1115=3,C1115&lt;=5),MAX(0,B1115-F1115),IF(AND(D1115=2,C1115&lt;=5,MAX(0,B1115-F1115)&gt;3000000),1500000+MAX(0,B1115-F1115)-3000000,MAX(0,B1115-F1115)/2))</f>
        <v/>
      </c>
      <c r="H1115" s="21">
        <f>ROUNDDOWN(G1115,-3)</f>
        <v/>
      </c>
      <c r="I1115" s="21">
        <f>IF(H1115&lt;=0,0,ROUNDDOWN(ROUND((H1115*LOOKUP(H1115,{0,1950001,3300001,6950001,9000001,18000001,40000001},{0.05,0.1,0.2,0.23,0.33,0.4,0.45})-LOOKUP(H1115,{0,1950001,3300001,6950001,9000001,18000001,40000001},{0,97500,427500,636000,1536000,2796000,4796000}))*1.021,3),0))</f>
        <v/>
      </c>
      <c r="J1115" s="21">
        <f>ROUNDDOWN(ROUND(H1115*0.06,2),-2)</f>
        <v/>
      </c>
      <c r="K1115" s="21">
        <f>ROUNDDOWN(ROUND(H1115*0.04,2),-2)</f>
        <v/>
      </c>
      <c r="L1115" s="21">
        <f>I1115+J1115+K1115</f>
        <v/>
      </c>
      <c r="M1115" s="21">
        <f>B1115-L1115</f>
        <v/>
      </c>
      <c r="N1115" s="21">
        <f>ROUNDDOWN(ROUND(B1115*0.2042,2),0)</f>
        <v/>
      </c>
    </row>
    <row r="1116">
      <c r="A1116" t="inlineStr">
        <is>
          <t>照合 一般</t>
        </is>
      </c>
      <c r="B1116" s="21" t="n">
        <v>5000000</v>
      </c>
      <c r="C1116" s="22" t="n">
        <v>7</v>
      </c>
      <c r="D1116" s="22" t="n">
        <v>1</v>
      </c>
      <c r="E1116" s="22" t="n">
        <v>0</v>
      </c>
      <c r="F1116" s="21">
        <f>(IF(C1116&lt;=20,MAX(800000,400000*C1116),8000000+700000*(C1116-20))+IF(E1116=1,1000000,0))</f>
        <v/>
      </c>
      <c r="G1116" s="21">
        <f>IF(AND(D1116=3,C1116&lt;=5),MAX(0,B1116-F1116),IF(AND(D1116=2,C1116&lt;=5,MAX(0,B1116-F1116)&gt;3000000),1500000+MAX(0,B1116-F1116)-3000000,MAX(0,B1116-F1116)/2))</f>
        <v/>
      </c>
      <c r="H1116" s="21">
        <f>ROUNDDOWN(G1116,-3)</f>
        <v/>
      </c>
      <c r="I1116" s="21">
        <f>IF(H1116&lt;=0,0,ROUNDDOWN(ROUND((H1116*LOOKUP(H1116,{0,1950001,3300001,6950001,9000001,18000001,40000001},{0.05,0.1,0.2,0.23,0.33,0.4,0.45})-LOOKUP(H1116,{0,1950001,3300001,6950001,9000001,18000001,40000001},{0,97500,427500,636000,1536000,2796000,4796000}))*1.021,3),0))</f>
        <v/>
      </c>
      <c r="J1116" s="21">
        <f>ROUNDDOWN(ROUND(H1116*0.06,2),-2)</f>
        <v/>
      </c>
      <c r="K1116" s="21">
        <f>ROUNDDOWN(ROUND(H1116*0.04,2),-2)</f>
        <v/>
      </c>
      <c r="L1116" s="21">
        <f>I1116+J1116+K1116</f>
        <v/>
      </c>
      <c r="M1116" s="21">
        <f>B1116-L1116</f>
        <v/>
      </c>
      <c r="N1116" s="21">
        <f>ROUNDDOWN(ROUND(B1116*0.2042,2),0)</f>
        <v/>
      </c>
    </row>
    <row r="1117">
      <c r="A1117" t="inlineStr">
        <is>
          <t>照合 一般</t>
        </is>
      </c>
      <c r="B1117" s="21" t="n">
        <v>5000000</v>
      </c>
      <c r="C1117" s="22" t="n">
        <v>8</v>
      </c>
      <c r="D1117" s="22" t="n">
        <v>1</v>
      </c>
      <c r="E1117" s="22" t="n">
        <v>0</v>
      </c>
      <c r="F1117" s="21">
        <f>(IF(C1117&lt;=20,MAX(800000,400000*C1117),8000000+700000*(C1117-20))+IF(E1117=1,1000000,0))</f>
        <v/>
      </c>
      <c r="G1117" s="21">
        <f>IF(AND(D1117=3,C1117&lt;=5),MAX(0,B1117-F1117),IF(AND(D1117=2,C1117&lt;=5,MAX(0,B1117-F1117)&gt;3000000),1500000+MAX(0,B1117-F1117)-3000000,MAX(0,B1117-F1117)/2))</f>
        <v/>
      </c>
      <c r="H1117" s="21">
        <f>ROUNDDOWN(G1117,-3)</f>
        <v/>
      </c>
      <c r="I1117" s="21">
        <f>IF(H1117&lt;=0,0,ROUNDDOWN(ROUND((H1117*LOOKUP(H1117,{0,1950001,3300001,6950001,9000001,18000001,40000001},{0.05,0.1,0.2,0.23,0.33,0.4,0.45})-LOOKUP(H1117,{0,1950001,3300001,6950001,9000001,18000001,40000001},{0,97500,427500,636000,1536000,2796000,4796000}))*1.021,3),0))</f>
        <v/>
      </c>
      <c r="J1117" s="21">
        <f>ROUNDDOWN(ROUND(H1117*0.06,2),-2)</f>
        <v/>
      </c>
      <c r="K1117" s="21">
        <f>ROUNDDOWN(ROUND(H1117*0.04,2),-2)</f>
        <v/>
      </c>
      <c r="L1117" s="21">
        <f>I1117+J1117+K1117</f>
        <v/>
      </c>
      <c r="M1117" s="21">
        <f>B1117-L1117</f>
        <v/>
      </c>
      <c r="N1117" s="21">
        <f>ROUNDDOWN(ROUND(B1117*0.2042,2),0)</f>
        <v/>
      </c>
    </row>
    <row r="1118">
      <c r="A1118" t="inlineStr">
        <is>
          <t>照合 一般</t>
        </is>
      </c>
      <c r="B1118" s="21" t="n">
        <v>5000000</v>
      </c>
      <c r="C1118" s="22" t="n">
        <v>9</v>
      </c>
      <c r="D1118" s="22" t="n">
        <v>1</v>
      </c>
      <c r="E1118" s="22" t="n">
        <v>0</v>
      </c>
      <c r="F1118" s="21">
        <f>(IF(C1118&lt;=20,MAX(800000,400000*C1118),8000000+700000*(C1118-20))+IF(E1118=1,1000000,0))</f>
        <v/>
      </c>
      <c r="G1118" s="21">
        <f>IF(AND(D1118=3,C1118&lt;=5),MAX(0,B1118-F1118),IF(AND(D1118=2,C1118&lt;=5,MAX(0,B1118-F1118)&gt;3000000),1500000+MAX(0,B1118-F1118)-3000000,MAX(0,B1118-F1118)/2))</f>
        <v/>
      </c>
      <c r="H1118" s="21">
        <f>ROUNDDOWN(G1118,-3)</f>
        <v/>
      </c>
      <c r="I1118" s="21">
        <f>IF(H1118&lt;=0,0,ROUNDDOWN(ROUND((H1118*LOOKUP(H1118,{0,1950001,3300001,6950001,9000001,18000001,40000001},{0.05,0.1,0.2,0.23,0.33,0.4,0.45})-LOOKUP(H1118,{0,1950001,3300001,6950001,9000001,18000001,40000001},{0,97500,427500,636000,1536000,2796000,4796000}))*1.021,3),0))</f>
        <v/>
      </c>
      <c r="J1118" s="21">
        <f>ROUNDDOWN(ROUND(H1118*0.06,2),-2)</f>
        <v/>
      </c>
      <c r="K1118" s="21">
        <f>ROUNDDOWN(ROUND(H1118*0.04,2),-2)</f>
        <v/>
      </c>
      <c r="L1118" s="21">
        <f>I1118+J1118+K1118</f>
        <v/>
      </c>
      <c r="M1118" s="21">
        <f>B1118-L1118</f>
        <v/>
      </c>
      <c r="N1118" s="21">
        <f>ROUNDDOWN(ROUND(B1118*0.2042,2),0)</f>
        <v/>
      </c>
    </row>
    <row r="1119">
      <c r="A1119" t="inlineStr">
        <is>
          <t>照合 一般</t>
        </is>
      </c>
      <c r="B1119" s="21" t="n">
        <v>5000000</v>
      </c>
      <c r="C1119" s="22" t="n">
        <v>10</v>
      </c>
      <c r="D1119" s="22" t="n">
        <v>1</v>
      </c>
      <c r="E1119" s="22" t="n">
        <v>0</v>
      </c>
      <c r="F1119" s="21">
        <f>(IF(C1119&lt;=20,MAX(800000,400000*C1119),8000000+700000*(C1119-20))+IF(E1119=1,1000000,0))</f>
        <v/>
      </c>
      <c r="G1119" s="21">
        <f>IF(AND(D1119=3,C1119&lt;=5),MAX(0,B1119-F1119),IF(AND(D1119=2,C1119&lt;=5,MAX(0,B1119-F1119)&gt;3000000),1500000+MAX(0,B1119-F1119)-3000000,MAX(0,B1119-F1119)/2))</f>
        <v/>
      </c>
      <c r="H1119" s="21">
        <f>ROUNDDOWN(G1119,-3)</f>
        <v/>
      </c>
      <c r="I1119" s="21">
        <f>IF(H1119&lt;=0,0,ROUNDDOWN(ROUND((H1119*LOOKUP(H1119,{0,1950001,3300001,6950001,9000001,18000001,40000001},{0.05,0.1,0.2,0.23,0.33,0.4,0.45})-LOOKUP(H1119,{0,1950001,3300001,6950001,9000001,18000001,40000001},{0,97500,427500,636000,1536000,2796000,4796000}))*1.021,3),0))</f>
        <v/>
      </c>
      <c r="J1119" s="21">
        <f>ROUNDDOWN(ROUND(H1119*0.06,2),-2)</f>
        <v/>
      </c>
      <c r="K1119" s="21">
        <f>ROUNDDOWN(ROUND(H1119*0.04,2),-2)</f>
        <v/>
      </c>
      <c r="L1119" s="21">
        <f>I1119+J1119+K1119</f>
        <v/>
      </c>
      <c r="M1119" s="21">
        <f>B1119-L1119</f>
        <v/>
      </c>
      <c r="N1119" s="21">
        <f>ROUNDDOWN(ROUND(B1119*0.2042,2),0)</f>
        <v/>
      </c>
    </row>
    <row r="1120">
      <c r="A1120" t="inlineStr">
        <is>
          <t>照合 一般</t>
        </is>
      </c>
      <c r="B1120" s="21" t="n">
        <v>5000000</v>
      </c>
      <c r="C1120" s="22" t="n">
        <v>11</v>
      </c>
      <c r="D1120" s="22" t="n">
        <v>1</v>
      </c>
      <c r="E1120" s="22" t="n">
        <v>0</v>
      </c>
      <c r="F1120" s="21">
        <f>(IF(C1120&lt;=20,MAX(800000,400000*C1120),8000000+700000*(C1120-20))+IF(E1120=1,1000000,0))</f>
        <v/>
      </c>
      <c r="G1120" s="21">
        <f>IF(AND(D1120=3,C1120&lt;=5),MAX(0,B1120-F1120),IF(AND(D1120=2,C1120&lt;=5,MAX(0,B1120-F1120)&gt;3000000),1500000+MAX(0,B1120-F1120)-3000000,MAX(0,B1120-F1120)/2))</f>
        <v/>
      </c>
      <c r="H1120" s="21">
        <f>ROUNDDOWN(G1120,-3)</f>
        <v/>
      </c>
      <c r="I1120" s="21">
        <f>IF(H1120&lt;=0,0,ROUNDDOWN(ROUND((H1120*LOOKUP(H1120,{0,1950001,3300001,6950001,9000001,18000001,40000001},{0.05,0.1,0.2,0.23,0.33,0.4,0.45})-LOOKUP(H1120,{0,1950001,3300001,6950001,9000001,18000001,40000001},{0,97500,427500,636000,1536000,2796000,4796000}))*1.021,3),0))</f>
        <v/>
      </c>
      <c r="J1120" s="21">
        <f>ROUNDDOWN(ROUND(H1120*0.06,2),-2)</f>
        <v/>
      </c>
      <c r="K1120" s="21">
        <f>ROUNDDOWN(ROUND(H1120*0.04,2),-2)</f>
        <v/>
      </c>
      <c r="L1120" s="21">
        <f>I1120+J1120+K1120</f>
        <v/>
      </c>
      <c r="M1120" s="21">
        <f>B1120-L1120</f>
        <v/>
      </c>
      <c r="N1120" s="21">
        <f>ROUNDDOWN(ROUND(B1120*0.2042,2),0)</f>
        <v/>
      </c>
    </row>
    <row r="1121">
      <c r="A1121" t="inlineStr">
        <is>
          <t>照合 一般</t>
        </is>
      </c>
      <c r="B1121" s="21" t="n">
        <v>5000000</v>
      </c>
      <c r="C1121" s="22" t="n">
        <v>12</v>
      </c>
      <c r="D1121" s="22" t="n">
        <v>1</v>
      </c>
      <c r="E1121" s="22" t="n">
        <v>0</v>
      </c>
      <c r="F1121" s="21">
        <f>(IF(C1121&lt;=20,MAX(800000,400000*C1121),8000000+700000*(C1121-20))+IF(E1121=1,1000000,0))</f>
        <v/>
      </c>
      <c r="G1121" s="21">
        <f>IF(AND(D1121=3,C1121&lt;=5),MAX(0,B1121-F1121),IF(AND(D1121=2,C1121&lt;=5,MAX(0,B1121-F1121)&gt;3000000),1500000+MAX(0,B1121-F1121)-3000000,MAX(0,B1121-F1121)/2))</f>
        <v/>
      </c>
      <c r="H1121" s="21">
        <f>ROUNDDOWN(G1121,-3)</f>
        <v/>
      </c>
      <c r="I1121" s="21">
        <f>IF(H1121&lt;=0,0,ROUNDDOWN(ROUND((H1121*LOOKUP(H1121,{0,1950001,3300001,6950001,9000001,18000001,40000001},{0.05,0.1,0.2,0.23,0.33,0.4,0.45})-LOOKUP(H1121,{0,1950001,3300001,6950001,9000001,18000001,40000001},{0,97500,427500,636000,1536000,2796000,4796000}))*1.021,3),0))</f>
        <v/>
      </c>
      <c r="J1121" s="21">
        <f>ROUNDDOWN(ROUND(H1121*0.06,2),-2)</f>
        <v/>
      </c>
      <c r="K1121" s="21">
        <f>ROUNDDOWN(ROUND(H1121*0.04,2),-2)</f>
        <v/>
      </c>
      <c r="L1121" s="21">
        <f>I1121+J1121+K1121</f>
        <v/>
      </c>
      <c r="M1121" s="21">
        <f>B1121-L1121</f>
        <v/>
      </c>
      <c r="N1121" s="21">
        <f>ROUNDDOWN(ROUND(B1121*0.2042,2),0)</f>
        <v/>
      </c>
    </row>
    <row r="1122">
      <c r="A1122" t="inlineStr">
        <is>
          <t>照合 一般</t>
        </is>
      </c>
      <c r="B1122" s="21" t="n">
        <v>5000000</v>
      </c>
      <c r="C1122" s="22" t="n">
        <v>13</v>
      </c>
      <c r="D1122" s="22" t="n">
        <v>1</v>
      </c>
      <c r="E1122" s="22" t="n">
        <v>0</v>
      </c>
      <c r="F1122" s="21">
        <f>(IF(C1122&lt;=20,MAX(800000,400000*C1122),8000000+700000*(C1122-20))+IF(E1122=1,1000000,0))</f>
        <v/>
      </c>
      <c r="G1122" s="21">
        <f>IF(AND(D1122=3,C1122&lt;=5),MAX(0,B1122-F1122),IF(AND(D1122=2,C1122&lt;=5,MAX(0,B1122-F1122)&gt;3000000),1500000+MAX(0,B1122-F1122)-3000000,MAX(0,B1122-F1122)/2))</f>
        <v/>
      </c>
      <c r="H1122" s="21">
        <f>ROUNDDOWN(G1122,-3)</f>
        <v/>
      </c>
      <c r="I1122" s="21">
        <f>IF(H1122&lt;=0,0,ROUNDDOWN(ROUND((H1122*LOOKUP(H1122,{0,1950001,3300001,6950001,9000001,18000001,40000001},{0.05,0.1,0.2,0.23,0.33,0.4,0.45})-LOOKUP(H1122,{0,1950001,3300001,6950001,9000001,18000001,40000001},{0,97500,427500,636000,1536000,2796000,4796000}))*1.021,3),0))</f>
        <v/>
      </c>
      <c r="J1122" s="21">
        <f>ROUNDDOWN(ROUND(H1122*0.06,2),-2)</f>
        <v/>
      </c>
      <c r="K1122" s="21">
        <f>ROUNDDOWN(ROUND(H1122*0.04,2),-2)</f>
        <v/>
      </c>
      <c r="L1122" s="21">
        <f>I1122+J1122+K1122</f>
        <v/>
      </c>
      <c r="M1122" s="21">
        <f>B1122-L1122</f>
        <v/>
      </c>
      <c r="N1122" s="21">
        <f>ROUNDDOWN(ROUND(B1122*0.2042,2),0)</f>
        <v/>
      </c>
    </row>
    <row r="1123">
      <c r="A1123" t="inlineStr">
        <is>
          <t>照合 一般</t>
        </is>
      </c>
      <c r="B1123" s="21" t="n">
        <v>5000000</v>
      </c>
      <c r="C1123" s="22" t="n">
        <v>14</v>
      </c>
      <c r="D1123" s="22" t="n">
        <v>1</v>
      </c>
      <c r="E1123" s="22" t="n">
        <v>0</v>
      </c>
      <c r="F1123" s="21">
        <f>(IF(C1123&lt;=20,MAX(800000,400000*C1123),8000000+700000*(C1123-20))+IF(E1123=1,1000000,0))</f>
        <v/>
      </c>
      <c r="G1123" s="21">
        <f>IF(AND(D1123=3,C1123&lt;=5),MAX(0,B1123-F1123),IF(AND(D1123=2,C1123&lt;=5,MAX(0,B1123-F1123)&gt;3000000),1500000+MAX(0,B1123-F1123)-3000000,MAX(0,B1123-F1123)/2))</f>
        <v/>
      </c>
      <c r="H1123" s="21">
        <f>ROUNDDOWN(G1123,-3)</f>
        <v/>
      </c>
      <c r="I1123" s="21">
        <f>IF(H1123&lt;=0,0,ROUNDDOWN(ROUND((H1123*LOOKUP(H1123,{0,1950001,3300001,6950001,9000001,18000001,40000001},{0.05,0.1,0.2,0.23,0.33,0.4,0.45})-LOOKUP(H1123,{0,1950001,3300001,6950001,9000001,18000001,40000001},{0,97500,427500,636000,1536000,2796000,4796000}))*1.021,3),0))</f>
        <v/>
      </c>
      <c r="J1123" s="21">
        <f>ROUNDDOWN(ROUND(H1123*0.06,2),-2)</f>
        <v/>
      </c>
      <c r="K1123" s="21">
        <f>ROUNDDOWN(ROUND(H1123*0.04,2),-2)</f>
        <v/>
      </c>
      <c r="L1123" s="21">
        <f>I1123+J1123+K1123</f>
        <v/>
      </c>
      <c r="M1123" s="21">
        <f>B1123-L1123</f>
        <v/>
      </c>
      <c r="N1123" s="21">
        <f>ROUNDDOWN(ROUND(B1123*0.2042,2),0)</f>
        <v/>
      </c>
    </row>
    <row r="1124">
      <c r="A1124" t="inlineStr">
        <is>
          <t>照合 一般</t>
        </is>
      </c>
      <c r="B1124" s="21" t="n">
        <v>5000000</v>
      </c>
      <c r="C1124" s="22" t="n">
        <v>15</v>
      </c>
      <c r="D1124" s="22" t="n">
        <v>1</v>
      </c>
      <c r="E1124" s="22" t="n">
        <v>0</v>
      </c>
      <c r="F1124" s="21">
        <f>(IF(C1124&lt;=20,MAX(800000,400000*C1124),8000000+700000*(C1124-20))+IF(E1124=1,1000000,0))</f>
        <v/>
      </c>
      <c r="G1124" s="21">
        <f>IF(AND(D1124=3,C1124&lt;=5),MAX(0,B1124-F1124),IF(AND(D1124=2,C1124&lt;=5,MAX(0,B1124-F1124)&gt;3000000),1500000+MAX(0,B1124-F1124)-3000000,MAX(0,B1124-F1124)/2))</f>
        <v/>
      </c>
      <c r="H1124" s="21">
        <f>ROUNDDOWN(G1124,-3)</f>
        <v/>
      </c>
      <c r="I1124" s="21">
        <f>IF(H1124&lt;=0,0,ROUNDDOWN(ROUND((H1124*LOOKUP(H1124,{0,1950001,3300001,6950001,9000001,18000001,40000001},{0.05,0.1,0.2,0.23,0.33,0.4,0.45})-LOOKUP(H1124,{0,1950001,3300001,6950001,9000001,18000001,40000001},{0,97500,427500,636000,1536000,2796000,4796000}))*1.021,3),0))</f>
        <v/>
      </c>
      <c r="J1124" s="21">
        <f>ROUNDDOWN(ROUND(H1124*0.06,2),-2)</f>
        <v/>
      </c>
      <c r="K1124" s="21">
        <f>ROUNDDOWN(ROUND(H1124*0.04,2),-2)</f>
        <v/>
      </c>
      <c r="L1124" s="21">
        <f>I1124+J1124+K1124</f>
        <v/>
      </c>
      <c r="M1124" s="21">
        <f>B1124-L1124</f>
        <v/>
      </c>
      <c r="N1124" s="21">
        <f>ROUNDDOWN(ROUND(B1124*0.2042,2),0)</f>
        <v/>
      </c>
    </row>
    <row r="1125">
      <c r="A1125" t="inlineStr">
        <is>
          <t>照合 一般</t>
        </is>
      </c>
      <c r="B1125" s="21" t="n">
        <v>5000000</v>
      </c>
      <c r="C1125" s="22" t="n">
        <v>16</v>
      </c>
      <c r="D1125" s="22" t="n">
        <v>1</v>
      </c>
      <c r="E1125" s="22" t="n">
        <v>0</v>
      </c>
      <c r="F1125" s="21">
        <f>(IF(C1125&lt;=20,MAX(800000,400000*C1125),8000000+700000*(C1125-20))+IF(E1125=1,1000000,0))</f>
        <v/>
      </c>
      <c r="G1125" s="21">
        <f>IF(AND(D1125=3,C1125&lt;=5),MAX(0,B1125-F1125),IF(AND(D1125=2,C1125&lt;=5,MAX(0,B1125-F1125)&gt;3000000),1500000+MAX(0,B1125-F1125)-3000000,MAX(0,B1125-F1125)/2))</f>
        <v/>
      </c>
      <c r="H1125" s="21">
        <f>ROUNDDOWN(G1125,-3)</f>
        <v/>
      </c>
      <c r="I1125" s="21">
        <f>IF(H1125&lt;=0,0,ROUNDDOWN(ROUND((H1125*LOOKUP(H1125,{0,1950001,3300001,6950001,9000001,18000001,40000001},{0.05,0.1,0.2,0.23,0.33,0.4,0.45})-LOOKUP(H1125,{0,1950001,3300001,6950001,9000001,18000001,40000001},{0,97500,427500,636000,1536000,2796000,4796000}))*1.021,3),0))</f>
        <v/>
      </c>
      <c r="J1125" s="21">
        <f>ROUNDDOWN(ROUND(H1125*0.06,2),-2)</f>
        <v/>
      </c>
      <c r="K1125" s="21">
        <f>ROUNDDOWN(ROUND(H1125*0.04,2),-2)</f>
        <v/>
      </c>
      <c r="L1125" s="21">
        <f>I1125+J1125+K1125</f>
        <v/>
      </c>
      <c r="M1125" s="21">
        <f>B1125-L1125</f>
        <v/>
      </c>
      <c r="N1125" s="21">
        <f>ROUNDDOWN(ROUND(B1125*0.2042,2),0)</f>
        <v/>
      </c>
    </row>
    <row r="1126">
      <c r="A1126" t="inlineStr">
        <is>
          <t>照合 一般</t>
        </is>
      </c>
      <c r="B1126" s="21" t="n">
        <v>5000000</v>
      </c>
      <c r="C1126" s="22" t="n">
        <v>17</v>
      </c>
      <c r="D1126" s="22" t="n">
        <v>1</v>
      </c>
      <c r="E1126" s="22" t="n">
        <v>0</v>
      </c>
      <c r="F1126" s="21">
        <f>(IF(C1126&lt;=20,MAX(800000,400000*C1126),8000000+700000*(C1126-20))+IF(E1126=1,1000000,0))</f>
        <v/>
      </c>
      <c r="G1126" s="21">
        <f>IF(AND(D1126=3,C1126&lt;=5),MAX(0,B1126-F1126),IF(AND(D1126=2,C1126&lt;=5,MAX(0,B1126-F1126)&gt;3000000),1500000+MAX(0,B1126-F1126)-3000000,MAX(0,B1126-F1126)/2))</f>
        <v/>
      </c>
      <c r="H1126" s="21">
        <f>ROUNDDOWN(G1126,-3)</f>
        <v/>
      </c>
      <c r="I1126" s="21">
        <f>IF(H1126&lt;=0,0,ROUNDDOWN(ROUND((H1126*LOOKUP(H1126,{0,1950001,3300001,6950001,9000001,18000001,40000001},{0.05,0.1,0.2,0.23,0.33,0.4,0.45})-LOOKUP(H1126,{0,1950001,3300001,6950001,9000001,18000001,40000001},{0,97500,427500,636000,1536000,2796000,4796000}))*1.021,3),0))</f>
        <v/>
      </c>
      <c r="J1126" s="21">
        <f>ROUNDDOWN(ROUND(H1126*0.06,2),-2)</f>
        <v/>
      </c>
      <c r="K1126" s="21">
        <f>ROUNDDOWN(ROUND(H1126*0.04,2),-2)</f>
        <v/>
      </c>
      <c r="L1126" s="21">
        <f>I1126+J1126+K1126</f>
        <v/>
      </c>
      <c r="M1126" s="21">
        <f>B1126-L1126</f>
        <v/>
      </c>
      <c r="N1126" s="21">
        <f>ROUNDDOWN(ROUND(B1126*0.2042,2),0)</f>
        <v/>
      </c>
    </row>
    <row r="1127">
      <c r="A1127" t="inlineStr">
        <is>
          <t>照合 一般</t>
        </is>
      </c>
      <c r="B1127" s="21" t="n">
        <v>5000000</v>
      </c>
      <c r="C1127" s="22" t="n">
        <v>18</v>
      </c>
      <c r="D1127" s="22" t="n">
        <v>1</v>
      </c>
      <c r="E1127" s="22" t="n">
        <v>0</v>
      </c>
      <c r="F1127" s="21">
        <f>(IF(C1127&lt;=20,MAX(800000,400000*C1127),8000000+700000*(C1127-20))+IF(E1127=1,1000000,0))</f>
        <v/>
      </c>
      <c r="G1127" s="21">
        <f>IF(AND(D1127=3,C1127&lt;=5),MAX(0,B1127-F1127),IF(AND(D1127=2,C1127&lt;=5,MAX(0,B1127-F1127)&gt;3000000),1500000+MAX(0,B1127-F1127)-3000000,MAX(0,B1127-F1127)/2))</f>
        <v/>
      </c>
      <c r="H1127" s="21">
        <f>ROUNDDOWN(G1127,-3)</f>
        <v/>
      </c>
      <c r="I1127" s="21">
        <f>IF(H1127&lt;=0,0,ROUNDDOWN(ROUND((H1127*LOOKUP(H1127,{0,1950001,3300001,6950001,9000001,18000001,40000001},{0.05,0.1,0.2,0.23,0.33,0.4,0.45})-LOOKUP(H1127,{0,1950001,3300001,6950001,9000001,18000001,40000001},{0,97500,427500,636000,1536000,2796000,4796000}))*1.021,3),0))</f>
        <v/>
      </c>
      <c r="J1127" s="21">
        <f>ROUNDDOWN(ROUND(H1127*0.06,2),-2)</f>
        <v/>
      </c>
      <c r="K1127" s="21">
        <f>ROUNDDOWN(ROUND(H1127*0.04,2),-2)</f>
        <v/>
      </c>
      <c r="L1127" s="21">
        <f>I1127+J1127+K1127</f>
        <v/>
      </c>
      <c r="M1127" s="21">
        <f>B1127-L1127</f>
        <v/>
      </c>
      <c r="N1127" s="21">
        <f>ROUNDDOWN(ROUND(B1127*0.2042,2),0)</f>
        <v/>
      </c>
    </row>
    <row r="1128">
      <c r="A1128" t="inlineStr">
        <is>
          <t>照合 一般</t>
        </is>
      </c>
      <c r="B1128" s="21" t="n">
        <v>5000000</v>
      </c>
      <c r="C1128" s="22" t="n">
        <v>19</v>
      </c>
      <c r="D1128" s="22" t="n">
        <v>1</v>
      </c>
      <c r="E1128" s="22" t="n">
        <v>0</v>
      </c>
      <c r="F1128" s="21">
        <f>(IF(C1128&lt;=20,MAX(800000,400000*C1128),8000000+700000*(C1128-20))+IF(E1128=1,1000000,0))</f>
        <v/>
      </c>
      <c r="G1128" s="21">
        <f>IF(AND(D1128=3,C1128&lt;=5),MAX(0,B1128-F1128),IF(AND(D1128=2,C1128&lt;=5,MAX(0,B1128-F1128)&gt;3000000),1500000+MAX(0,B1128-F1128)-3000000,MAX(0,B1128-F1128)/2))</f>
        <v/>
      </c>
      <c r="H1128" s="21">
        <f>ROUNDDOWN(G1128,-3)</f>
        <v/>
      </c>
      <c r="I1128" s="21">
        <f>IF(H1128&lt;=0,0,ROUNDDOWN(ROUND((H1128*LOOKUP(H1128,{0,1950001,3300001,6950001,9000001,18000001,40000001},{0.05,0.1,0.2,0.23,0.33,0.4,0.45})-LOOKUP(H1128,{0,1950001,3300001,6950001,9000001,18000001,40000001},{0,97500,427500,636000,1536000,2796000,4796000}))*1.021,3),0))</f>
        <v/>
      </c>
      <c r="J1128" s="21">
        <f>ROUNDDOWN(ROUND(H1128*0.06,2),-2)</f>
        <v/>
      </c>
      <c r="K1128" s="21">
        <f>ROUNDDOWN(ROUND(H1128*0.04,2),-2)</f>
        <v/>
      </c>
      <c r="L1128" s="21">
        <f>I1128+J1128+K1128</f>
        <v/>
      </c>
      <c r="M1128" s="21">
        <f>B1128-L1128</f>
        <v/>
      </c>
      <c r="N1128" s="21">
        <f>ROUNDDOWN(ROUND(B1128*0.2042,2),0)</f>
        <v/>
      </c>
    </row>
    <row r="1129">
      <c r="A1129" t="inlineStr">
        <is>
          <t>照合 一般</t>
        </is>
      </c>
      <c r="B1129" s="21" t="n">
        <v>5000000</v>
      </c>
      <c r="C1129" s="22" t="n">
        <v>20</v>
      </c>
      <c r="D1129" s="22" t="n">
        <v>1</v>
      </c>
      <c r="E1129" s="22" t="n">
        <v>0</v>
      </c>
      <c r="F1129" s="21">
        <f>(IF(C1129&lt;=20,MAX(800000,400000*C1129),8000000+700000*(C1129-20))+IF(E1129=1,1000000,0))</f>
        <v/>
      </c>
      <c r="G1129" s="21">
        <f>IF(AND(D1129=3,C1129&lt;=5),MAX(0,B1129-F1129),IF(AND(D1129=2,C1129&lt;=5,MAX(0,B1129-F1129)&gt;3000000),1500000+MAX(0,B1129-F1129)-3000000,MAX(0,B1129-F1129)/2))</f>
        <v/>
      </c>
      <c r="H1129" s="21">
        <f>ROUNDDOWN(G1129,-3)</f>
        <v/>
      </c>
      <c r="I1129" s="21">
        <f>IF(H1129&lt;=0,0,ROUNDDOWN(ROUND((H1129*LOOKUP(H1129,{0,1950001,3300001,6950001,9000001,18000001,40000001},{0.05,0.1,0.2,0.23,0.33,0.4,0.45})-LOOKUP(H1129,{0,1950001,3300001,6950001,9000001,18000001,40000001},{0,97500,427500,636000,1536000,2796000,4796000}))*1.021,3),0))</f>
        <v/>
      </c>
      <c r="J1129" s="21">
        <f>ROUNDDOWN(ROUND(H1129*0.06,2),-2)</f>
        <v/>
      </c>
      <c r="K1129" s="21">
        <f>ROUNDDOWN(ROUND(H1129*0.04,2),-2)</f>
        <v/>
      </c>
      <c r="L1129" s="21">
        <f>I1129+J1129+K1129</f>
        <v/>
      </c>
      <c r="M1129" s="21">
        <f>B1129-L1129</f>
        <v/>
      </c>
      <c r="N1129" s="21">
        <f>ROUNDDOWN(ROUND(B1129*0.2042,2),0)</f>
        <v/>
      </c>
    </row>
    <row r="1130">
      <c r="A1130" t="inlineStr">
        <is>
          <t>照合 一般</t>
        </is>
      </c>
      <c r="B1130" s="21" t="n">
        <v>5000000</v>
      </c>
      <c r="C1130" s="22" t="n">
        <v>21</v>
      </c>
      <c r="D1130" s="22" t="n">
        <v>1</v>
      </c>
      <c r="E1130" s="22" t="n">
        <v>0</v>
      </c>
      <c r="F1130" s="21">
        <f>(IF(C1130&lt;=20,MAX(800000,400000*C1130),8000000+700000*(C1130-20))+IF(E1130=1,1000000,0))</f>
        <v/>
      </c>
      <c r="G1130" s="21">
        <f>IF(AND(D1130=3,C1130&lt;=5),MAX(0,B1130-F1130),IF(AND(D1130=2,C1130&lt;=5,MAX(0,B1130-F1130)&gt;3000000),1500000+MAX(0,B1130-F1130)-3000000,MAX(0,B1130-F1130)/2))</f>
        <v/>
      </c>
      <c r="H1130" s="21">
        <f>ROUNDDOWN(G1130,-3)</f>
        <v/>
      </c>
      <c r="I1130" s="21">
        <f>IF(H1130&lt;=0,0,ROUNDDOWN(ROUND((H1130*LOOKUP(H1130,{0,1950001,3300001,6950001,9000001,18000001,40000001},{0.05,0.1,0.2,0.23,0.33,0.4,0.45})-LOOKUP(H1130,{0,1950001,3300001,6950001,9000001,18000001,40000001},{0,97500,427500,636000,1536000,2796000,4796000}))*1.021,3),0))</f>
        <v/>
      </c>
      <c r="J1130" s="21">
        <f>ROUNDDOWN(ROUND(H1130*0.06,2),-2)</f>
        <v/>
      </c>
      <c r="K1130" s="21">
        <f>ROUNDDOWN(ROUND(H1130*0.04,2),-2)</f>
        <v/>
      </c>
      <c r="L1130" s="21">
        <f>I1130+J1130+K1130</f>
        <v/>
      </c>
      <c r="M1130" s="21">
        <f>B1130-L1130</f>
        <v/>
      </c>
      <c r="N1130" s="21">
        <f>ROUNDDOWN(ROUND(B1130*0.2042,2),0)</f>
        <v/>
      </c>
    </row>
    <row r="1131">
      <c r="A1131" t="inlineStr">
        <is>
          <t>照合 一般</t>
        </is>
      </c>
      <c r="B1131" s="21" t="n">
        <v>5000000</v>
      </c>
      <c r="C1131" s="22" t="n">
        <v>22</v>
      </c>
      <c r="D1131" s="22" t="n">
        <v>1</v>
      </c>
      <c r="E1131" s="22" t="n">
        <v>0</v>
      </c>
      <c r="F1131" s="21">
        <f>(IF(C1131&lt;=20,MAX(800000,400000*C1131),8000000+700000*(C1131-20))+IF(E1131=1,1000000,0))</f>
        <v/>
      </c>
      <c r="G1131" s="21">
        <f>IF(AND(D1131=3,C1131&lt;=5),MAX(0,B1131-F1131),IF(AND(D1131=2,C1131&lt;=5,MAX(0,B1131-F1131)&gt;3000000),1500000+MAX(0,B1131-F1131)-3000000,MAX(0,B1131-F1131)/2))</f>
        <v/>
      </c>
      <c r="H1131" s="21">
        <f>ROUNDDOWN(G1131,-3)</f>
        <v/>
      </c>
      <c r="I1131" s="21">
        <f>IF(H1131&lt;=0,0,ROUNDDOWN(ROUND((H1131*LOOKUP(H1131,{0,1950001,3300001,6950001,9000001,18000001,40000001},{0.05,0.1,0.2,0.23,0.33,0.4,0.45})-LOOKUP(H1131,{0,1950001,3300001,6950001,9000001,18000001,40000001},{0,97500,427500,636000,1536000,2796000,4796000}))*1.021,3),0))</f>
        <v/>
      </c>
      <c r="J1131" s="21">
        <f>ROUNDDOWN(ROUND(H1131*0.06,2),-2)</f>
        <v/>
      </c>
      <c r="K1131" s="21">
        <f>ROUNDDOWN(ROUND(H1131*0.04,2),-2)</f>
        <v/>
      </c>
      <c r="L1131" s="21">
        <f>I1131+J1131+K1131</f>
        <v/>
      </c>
      <c r="M1131" s="21">
        <f>B1131-L1131</f>
        <v/>
      </c>
      <c r="N1131" s="21">
        <f>ROUNDDOWN(ROUND(B1131*0.2042,2),0)</f>
        <v/>
      </c>
    </row>
    <row r="1132">
      <c r="A1132" t="inlineStr">
        <is>
          <t>照合 一般</t>
        </is>
      </c>
      <c r="B1132" s="21" t="n">
        <v>5000000</v>
      </c>
      <c r="C1132" s="22" t="n">
        <v>23</v>
      </c>
      <c r="D1132" s="22" t="n">
        <v>1</v>
      </c>
      <c r="E1132" s="22" t="n">
        <v>0</v>
      </c>
      <c r="F1132" s="21">
        <f>(IF(C1132&lt;=20,MAX(800000,400000*C1132),8000000+700000*(C1132-20))+IF(E1132=1,1000000,0))</f>
        <v/>
      </c>
      <c r="G1132" s="21">
        <f>IF(AND(D1132=3,C1132&lt;=5),MAX(0,B1132-F1132),IF(AND(D1132=2,C1132&lt;=5,MAX(0,B1132-F1132)&gt;3000000),1500000+MAX(0,B1132-F1132)-3000000,MAX(0,B1132-F1132)/2))</f>
        <v/>
      </c>
      <c r="H1132" s="21">
        <f>ROUNDDOWN(G1132,-3)</f>
        <v/>
      </c>
      <c r="I1132" s="21">
        <f>IF(H1132&lt;=0,0,ROUNDDOWN(ROUND((H1132*LOOKUP(H1132,{0,1950001,3300001,6950001,9000001,18000001,40000001},{0.05,0.1,0.2,0.23,0.33,0.4,0.45})-LOOKUP(H1132,{0,1950001,3300001,6950001,9000001,18000001,40000001},{0,97500,427500,636000,1536000,2796000,4796000}))*1.021,3),0))</f>
        <v/>
      </c>
      <c r="J1132" s="21">
        <f>ROUNDDOWN(ROUND(H1132*0.06,2),-2)</f>
        <v/>
      </c>
      <c r="K1132" s="21">
        <f>ROUNDDOWN(ROUND(H1132*0.04,2),-2)</f>
        <v/>
      </c>
      <c r="L1132" s="21">
        <f>I1132+J1132+K1132</f>
        <v/>
      </c>
      <c r="M1132" s="21">
        <f>B1132-L1132</f>
        <v/>
      </c>
      <c r="N1132" s="21">
        <f>ROUNDDOWN(ROUND(B1132*0.2042,2),0)</f>
        <v/>
      </c>
    </row>
    <row r="1133">
      <c r="A1133" t="inlineStr">
        <is>
          <t>照合 一般</t>
        </is>
      </c>
      <c r="B1133" s="21" t="n">
        <v>5000000</v>
      </c>
      <c r="C1133" s="22" t="n">
        <v>24</v>
      </c>
      <c r="D1133" s="22" t="n">
        <v>1</v>
      </c>
      <c r="E1133" s="22" t="n">
        <v>0</v>
      </c>
      <c r="F1133" s="21">
        <f>(IF(C1133&lt;=20,MAX(800000,400000*C1133),8000000+700000*(C1133-20))+IF(E1133=1,1000000,0))</f>
        <v/>
      </c>
      <c r="G1133" s="21">
        <f>IF(AND(D1133=3,C1133&lt;=5),MAX(0,B1133-F1133),IF(AND(D1133=2,C1133&lt;=5,MAX(0,B1133-F1133)&gt;3000000),1500000+MAX(0,B1133-F1133)-3000000,MAX(0,B1133-F1133)/2))</f>
        <v/>
      </c>
      <c r="H1133" s="21">
        <f>ROUNDDOWN(G1133,-3)</f>
        <v/>
      </c>
      <c r="I1133" s="21">
        <f>IF(H1133&lt;=0,0,ROUNDDOWN(ROUND((H1133*LOOKUP(H1133,{0,1950001,3300001,6950001,9000001,18000001,40000001},{0.05,0.1,0.2,0.23,0.33,0.4,0.45})-LOOKUP(H1133,{0,1950001,3300001,6950001,9000001,18000001,40000001},{0,97500,427500,636000,1536000,2796000,4796000}))*1.021,3),0))</f>
        <v/>
      </c>
      <c r="J1133" s="21">
        <f>ROUNDDOWN(ROUND(H1133*0.06,2),-2)</f>
        <v/>
      </c>
      <c r="K1133" s="21">
        <f>ROUNDDOWN(ROUND(H1133*0.04,2),-2)</f>
        <v/>
      </c>
      <c r="L1133" s="21">
        <f>I1133+J1133+K1133</f>
        <v/>
      </c>
      <c r="M1133" s="21">
        <f>B1133-L1133</f>
        <v/>
      </c>
      <c r="N1133" s="21">
        <f>ROUNDDOWN(ROUND(B1133*0.2042,2),0)</f>
        <v/>
      </c>
    </row>
    <row r="1134">
      <c r="A1134" t="inlineStr">
        <is>
          <t>照合 一般</t>
        </is>
      </c>
      <c r="B1134" s="21" t="n">
        <v>5000000</v>
      </c>
      <c r="C1134" s="22" t="n">
        <v>25</v>
      </c>
      <c r="D1134" s="22" t="n">
        <v>1</v>
      </c>
      <c r="E1134" s="22" t="n">
        <v>0</v>
      </c>
      <c r="F1134" s="21">
        <f>(IF(C1134&lt;=20,MAX(800000,400000*C1134),8000000+700000*(C1134-20))+IF(E1134=1,1000000,0))</f>
        <v/>
      </c>
      <c r="G1134" s="21">
        <f>IF(AND(D1134=3,C1134&lt;=5),MAX(0,B1134-F1134),IF(AND(D1134=2,C1134&lt;=5,MAX(0,B1134-F1134)&gt;3000000),1500000+MAX(0,B1134-F1134)-3000000,MAX(0,B1134-F1134)/2))</f>
        <v/>
      </c>
      <c r="H1134" s="21">
        <f>ROUNDDOWN(G1134,-3)</f>
        <v/>
      </c>
      <c r="I1134" s="21">
        <f>IF(H1134&lt;=0,0,ROUNDDOWN(ROUND((H1134*LOOKUP(H1134,{0,1950001,3300001,6950001,9000001,18000001,40000001},{0.05,0.1,0.2,0.23,0.33,0.4,0.45})-LOOKUP(H1134,{0,1950001,3300001,6950001,9000001,18000001,40000001},{0,97500,427500,636000,1536000,2796000,4796000}))*1.021,3),0))</f>
        <v/>
      </c>
      <c r="J1134" s="21">
        <f>ROUNDDOWN(ROUND(H1134*0.06,2),-2)</f>
        <v/>
      </c>
      <c r="K1134" s="21">
        <f>ROUNDDOWN(ROUND(H1134*0.04,2),-2)</f>
        <v/>
      </c>
      <c r="L1134" s="21">
        <f>I1134+J1134+K1134</f>
        <v/>
      </c>
      <c r="M1134" s="21">
        <f>B1134-L1134</f>
        <v/>
      </c>
      <c r="N1134" s="21">
        <f>ROUNDDOWN(ROUND(B1134*0.2042,2),0)</f>
        <v/>
      </c>
    </row>
    <row r="1135">
      <c r="A1135" t="inlineStr">
        <is>
          <t>照合 一般</t>
        </is>
      </c>
      <c r="B1135" s="21" t="n">
        <v>5000000</v>
      </c>
      <c r="C1135" s="22" t="n">
        <v>26</v>
      </c>
      <c r="D1135" s="22" t="n">
        <v>1</v>
      </c>
      <c r="E1135" s="22" t="n">
        <v>0</v>
      </c>
      <c r="F1135" s="21">
        <f>(IF(C1135&lt;=20,MAX(800000,400000*C1135),8000000+700000*(C1135-20))+IF(E1135=1,1000000,0))</f>
        <v/>
      </c>
      <c r="G1135" s="21">
        <f>IF(AND(D1135=3,C1135&lt;=5),MAX(0,B1135-F1135),IF(AND(D1135=2,C1135&lt;=5,MAX(0,B1135-F1135)&gt;3000000),1500000+MAX(0,B1135-F1135)-3000000,MAX(0,B1135-F1135)/2))</f>
        <v/>
      </c>
      <c r="H1135" s="21">
        <f>ROUNDDOWN(G1135,-3)</f>
        <v/>
      </c>
      <c r="I1135" s="21">
        <f>IF(H1135&lt;=0,0,ROUNDDOWN(ROUND((H1135*LOOKUP(H1135,{0,1950001,3300001,6950001,9000001,18000001,40000001},{0.05,0.1,0.2,0.23,0.33,0.4,0.45})-LOOKUP(H1135,{0,1950001,3300001,6950001,9000001,18000001,40000001},{0,97500,427500,636000,1536000,2796000,4796000}))*1.021,3),0))</f>
        <v/>
      </c>
      <c r="J1135" s="21">
        <f>ROUNDDOWN(ROUND(H1135*0.06,2),-2)</f>
        <v/>
      </c>
      <c r="K1135" s="21">
        <f>ROUNDDOWN(ROUND(H1135*0.04,2),-2)</f>
        <v/>
      </c>
      <c r="L1135" s="21">
        <f>I1135+J1135+K1135</f>
        <v/>
      </c>
      <c r="M1135" s="21">
        <f>B1135-L1135</f>
        <v/>
      </c>
      <c r="N1135" s="21">
        <f>ROUNDDOWN(ROUND(B1135*0.2042,2),0)</f>
        <v/>
      </c>
    </row>
    <row r="1136">
      <c r="A1136" t="inlineStr">
        <is>
          <t>照合 一般</t>
        </is>
      </c>
      <c r="B1136" s="21" t="n">
        <v>5000000</v>
      </c>
      <c r="C1136" s="22" t="n">
        <v>27</v>
      </c>
      <c r="D1136" s="22" t="n">
        <v>1</v>
      </c>
      <c r="E1136" s="22" t="n">
        <v>0</v>
      </c>
      <c r="F1136" s="21">
        <f>(IF(C1136&lt;=20,MAX(800000,400000*C1136),8000000+700000*(C1136-20))+IF(E1136=1,1000000,0))</f>
        <v/>
      </c>
      <c r="G1136" s="21">
        <f>IF(AND(D1136=3,C1136&lt;=5),MAX(0,B1136-F1136),IF(AND(D1136=2,C1136&lt;=5,MAX(0,B1136-F1136)&gt;3000000),1500000+MAX(0,B1136-F1136)-3000000,MAX(0,B1136-F1136)/2))</f>
        <v/>
      </c>
      <c r="H1136" s="21">
        <f>ROUNDDOWN(G1136,-3)</f>
        <v/>
      </c>
      <c r="I1136" s="21">
        <f>IF(H1136&lt;=0,0,ROUNDDOWN(ROUND((H1136*LOOKUP(H1136,{0,1950001,3300001,6950001,9000001,18000001,40000001},{0.05,0.1,0.2,0.23,0.33,0.4,0.45})-LOOKUP(H1136,{0,1950001,3300001,6950001,9000001,18000001,40000001},{0,97500,427500,636000,1536000,2796000,4796000}))*1.021,3),0))</f>
        <v/>
      </c>
      <c r="J1136" s="21">
        <f>ROUNDDOWN(ROUND(H1136*0.06,2),-2)</f>
        <v/>
      </c>
      <c r="K1136" s="21">
        <f>ROUNDDOWN(ROUND(H1136*0.04,2),-2)</f>
        <v/>
      </c>
      <c r="L1136" s="21">
        <f>I1136+J1136+K1136</f>
        <v/>
      </c>
      <c r="M1136" s="21">
        <f>B1136-L1136</f>
        <v/>
      </c>
      <c r="N1136" s="21">
        <f>ROUNDDOWN(ROUND(B1136*0.2042,2),0)</f>
        <v/>
      </c>
    </row>
    <row r="1137">
      <c r="A1137" t="inlineStr">
        <is>
          <t>照合 一般</t>
        </is>
      </c>
      <c r="B1137" s="21" t="n">
        <v>5000000</v>
      </c>
      <c r="C1137" s="22" t="n">
        <v>28</v>
      </c>
      <c r="D1137" s="22" t="n">
        <v>1</v>
      </c>
      <c r="E1137" s="22" t="n">
        <v>0</v>
      </c>
      <c r="F1137" s="21">
        <f>(IF(C1137&lt;=20,MAX(800000,400000*C1137),8000000+700000*(C1137-20))+IF(E1137=1,1000000,0))</f>
        <v/>
      </c>
      <c r="G1137" s="21">
        <f>IF(AND(D1137=3,C1137&lt;=5),MAX(0,B1137-F1137),IF(AND(D1137=2,C1137&lt;=5,MAX(0,B1137-F1137)&gt;3000000),1500000+MAX(0,B1137-F1137)-3000000,MAX(0,B1137-F1137)/2))</f>
        <v/>
      </c>
      <c r="H1137" s="21">
        <f>ROUNDDOWN(G1137,-3)</f>
        <v/>
      </c>
      <c r="I1137" s="21">
        <f>IF(H1137&lt;=0,0,ROUNDDOWN(ROUND((H1137*LOOKUP(H1137,{0,1950001,3300001,6950001,9000001,18000001,40000001},{0.05,0.1,0.2,0.23,0.33,0.4,0.45})-LOOKUP(H1137,{0,1950001,3300001,6950001,9000001,18000001,40000001},{0,97500,427500,636000,1536000,2796000,4796000}))*1.021,3),0))</f>
        <v/>
      </c>
      <c r="J1137" s="21">
        <f>ROUNDDOWN(ROUND(H1137*0.06,2),-2)</f>
        <v/>
      </c>
      <c r="K1137" s="21">
        <f>ROUNDDOWN(ROUND(H1137*0.04,2),-2)</f>
        <v/>
      </c>
      <c r="L1137" s="21">
        <f>I1137+J1137+K1137</f>
        <v/>
      </c>
      <c r="M1137" s="21">
        <f>B1137-L1137</f>
        <v/>
      </c>
      <c r="N1137" s="21">
        <f>ROUNDDOWN(ROUND(B1137*0.2042,2),0)</f>
        <v/>
      </c>
    </row>
    <row r="1138">
      <c r="A1138" t="inlineStr">
        <is>
          <t>照合 一般</t>
        </is>
      </c>
      <c r="B1138" s="21" t="n">
        <v>5000000</v>
      </c>
      <c r="C1138" s="22" t="n">
        <v>29</v>
      </c>
      <c r="D1138" s="22" t="n">
        <v>1</v>
      </c>
      <c r="E1138" s="22" t="n">
        <v>0</v>
      </c>
      <c r="F1138" s="21">
        <f>(IF(C1138&lt;=20,MAX(800000,400000*C1138),8000000+700000*(C1138-20))+IF(E1138=1,1000000,0))</f>
        <v/>
      </c>
      <c r="G1138" s="21">
        <f>IF(AND(D1138=3,C1138&lt;=5),MAX(0,B1138-F1138),IF(AND(D1138=2,C1138&lt;=5,MAX(0,B1138-F1138)&gt;3000000),1500000+MAX(0,B1138-F1138)-3000000,MAX(0,B1138-F1138)/2))</f>
        <v/>
      </c>
      <c r="H1138" s="21">
        <f>ROUNDDOWN(G1138,-3)</f>
        <v/>
      </c>
      <c r="I1138" s="21">
        <f>IF(H1138&lt;=0,0,ROUNDDOWN(ROUND((H1138*LOOKUP(H1138,{0,1950001,3300001,6950001,9000001,18000001,40000001},{0.05,0.1,0.2,0.23,0.33,0.4,0.45})-LOOKUP(H1138,{0,1950001,3300001,6950001,9000001,18000001,40000001},{0,97500,427500,636000,1536000,2796000,4796000}))*1.021,3),0))</f>
        <v/>
      </c>
      <c r="J1138" s="21">
        <f>ROUNDDOWN(ROUND(H1138*0.06,2),-2)</f>
        <v/>
      </c>
      <c r="K1138" s="21">
        <f>ROUNDDOWN(ROUND(H1138*0.04,2),-2)</f>
        <v/>
      </c>
      <c r="L1138" s="21">
        <f>I1138+J1138+K1138</f>
        <v/>
      </c>
      <c r="M1138" s="21">
        <f>B1138-L1138</f>
        <v/>
      </c>
      <c r="N1138" s="21">
        <f>ROUNDDOWN(ROUND(B1138*0.2042,2),0)</f>
        <v/>
      </c>
    </row>
    <row r="1139">
      <c r="A1139" t="inlineStr">
        <is>
          <t>照合 一般</t>
        </is>
      </c>
      <c r="B1139" s="21" t="n">
        <v>5000000</v>
      </c>
      <c r="C1139" s="22" t="n">
        <v>30</v>
      </c>
      <c r="D1139" s="22" t="n">
        <v>1</v>
      </c>
      <c r="E1139" s="22" t="n">
        <v>0</v>
      </c>
      <c r="F1139" s="21">
        <f>(IF(C1139&lt;=20,MAX(800000,400000*C1139),8000000+700000*(C1139-20))+IF(E1139=1,1000000,0))</f>
        <v/>
      </c>
      <c r="G1139" s="21">
        <f>IF(AND(D1139=3,C1139&lt;=5),MAX(0,B1139-F1139),IF(AND(D1139=2,C1139&lt;=5,MAX(0,B1139-F1139)&gt;3000000),1500000+MAX(0,B1139-F1139)-3000000,MAX(0,B1139-F1139)/2))</f>
        <v/>
      </c>
      <c r="H1139" s="21">
        <f>ROUNDDOWN(G1139,-3)</f>
        <v/>
      </c>
      <c r="I1139" s="21">
        <f>IF(H1139&lt;=0,0,ROUNDDOWN(ROUND((H1139*LOOKUP(H1139,{0,1950001,3300001,6950001,9000001,18000001,40000001},{0.05,0.1,0.2,0.23,0.33,0.4,0.45})-LOOKUP(H1139,{0,1950001,3300001,6950001,9000001,18000001,40000001},{0,97500,427500,636000,1536000,2796000,4796000}))*1.021,3),0))</f>
        <v/>
      </c>
      <c r="J1139" s="21">
        <f>ROUNDDOWN(ROUND(H1139*0.06,2),-2)</f>
        <v/>
      </c>
      <c r="K1139" s="21">
        <f>ROUNDDOWN(ROUND(H1139*0.04,2),-2)</f>
        <v/>
      </c>
      <c r="L1139" s="21">
        <f>I1139+J1139+K1139</f>
        <v/>
      </c>
      <c r="M1139" s="21">
        <f>B1139-L1139</f>
        <v/>
      </c>
      <c r="N1139" s="21">
        <f>ROUNDDOWN(ROUND(B1139*0.2042,2),0)</f>
        <v/>
      </c>
    </row>
    <row r="1140">
      <c r="A1140" t="inlineStr">
        <is>
          <t>照合 一般</t>
        </is>
      </c>
      <c r="B1140" s="21" t="n">
        <v>5000000</v>
      </c>
      <c r="C1140" s="22" t="n">
        <v>31</v>
      </c>
      <c r="D1140" s="22" t="n">
        <v>1</v>
      </c>
      <c r="E1140" s="22" t="n">
        <v>0</v>
      </c>
      <c r="F1140" s="21">
        <f>(IF(C1140&lt;=20,MAX(800000,400000*C1140),8000000+700000*(C1140-20))+IF(E1140=1,1000000,0))</f>
        <v/>
      </c>
      <c r="G1140" s="21">
        <f>IF(AND(D1140=3,C1140&lt;=5),MAX(0,B1140-F1140),IF(AND(D1140=2,C1140&lt;=5,MAX(0,B1140-F1140)&gt;3000000),1500000+MAX(0,B1140-F1140)-3000000,MAX(0,B1140-F1140)/2))</f>
        <v/>
      </c>
      <c r="H1140" s="21">
        <f>ROUNDDOWN(G1140,-3)</f>
        <v/>
      </c>
      <c r="I1140" s="21">
        <f>IF(H1140&lt;=0,0,ROUNDDOWN(ROUND((H1140*LOOKUP(H1140,{0,1950001,3300001,6950001,9000001,18000001,40000001},{0.05,0.1,0.2,0.23,0.33,0.4,0.45})-LOOKUP(H1140,{0,1950001,3300001,6950001,9000001,18000001,40000001},{0,97500,427500,636000,1536000,2796000,4796000}))*1.021,3),0))</f>
        <v/>
      </c>
      <c r="J1140" s="21">
        <f>ROUNDDOWN(ROUND(H1140*0.06,2),-2)</f>
        <v/>
      </c>
      <c r="K1140" s="21">
        <f>ROUNDDOWN(ROUND(H1140*0.04,2),-2)</f>
        <v/>
      </c>
      <c r="L1140" s="21">
        <f>I1140+J1140+K1140</f>
        <v/>
      </c>
      <c r="M1140" s="21">
        <f>B1140-L1140</f>
        <v/>
      </c>
      <c r="N1140" s="21">
        <f>ROUNDDOWN(ROUND(B1140*0.2042,2),0)</f>
        <v/>
      </c>
    </row>
    <row r="1141">
      <c r="A1141" t="inlineStr">
        <is>
          <t>照合 一般</t>
        </is>
      </c>
      <c r="B1141" s="21" t="n">
        <v>5000000</v>
      </c>
      <c r="C1141" s="22" t="n">
        <v>32</v>
      </c>
      <c r="D1141" s="22" t="n">
        <v>1</v>
      </c>
      <c r="E1141" s="22" t="n">
        <v>0</v>
      </c>
      <c r="F1141" s="21">
        <f>(IF(C1141&lt;=20,MAX(800000,400000*C1141),8000000+700000*(C1141-20))+IF(E1141=1,1000000,0))</f>
        <v/>
      </c>
      <c r="G1141" s="21">
        <f>IF(AND(D1141=3,C1141&lt;=5),MAX(0,B1141-F1141),IF(AND(D1141=2,C1141&lt;=5,MAX(0,B1141-F1141)&gt;3000000),1500000+MAX(0,B1141-F1141)-3000000,MAX(0,B1141-F1141)/2))</f>
        <v/>
      </c>
      <c r="H1141" s="21">
        <f>ROUNDDOWN(G1141,-3)</f>
        <v/>
      </c>
      <c r="I1141" s="21">
        <f>IF(H1141&lt;=0,0,ROUNDDOWN(ROUND((H1141*LOOKUP(H1141,{0,1950001,3300001,6950001,9000001,18000001,40000001},{0.05,0.1,0.2,0.23,0.33,0.4,0.45})-LOOKUP(H1141,{0,1950001,3300001,6950001,9000001,18000001,40000001},{0,97500,427500,636000,1536000,2796000,4796000}))*1.021,3),0))</f>
        <v/>
      </c>
      <c r="J1141" s="21">
        <f>ROUNDDOWN(ROUND(H1141*0.06,2),-2)</f>
        <v/>
      </c>
      <c r="K1141" s="21">
        <f>ROUNDDOWN(ROUND(H1141*0.04,2),-2)</f>
        <v/>
      </c>
      <c r="L1141" s="21">
        <f>I1141+J1141+K1141</f>
        <v/>
      </c>
      <c r="M1141" s="21">
        <f>B1141-L1141</f>
        <v/>
      </c>
      <c r="N1141" s="21">
        <f>ROUNDDOWN(ROUND(B1141*0.2042,2),0)</f>
        <v/>
      </c>
    </row>
    <row r="1142">
      <c r="A1142" t="inlineStr">
        <is>
          <t>照合 一般</t>
        </is>
      </c>
      <c r="B1142" s="21" t="n">
        <v>5000000</v>
      </c>
      <c r="C1142" s="22" t="n">
        <v>33</v>
      </c>
      <c r="D1142" s="22" t="n">
        <v>1</v>
      </c>
      <c r="E1142" s="22" t="n">
        <v>0</v>
      </c>
      <c r="F1142" s="21">
        <f>(IF(C1142&lt;=20,MAX(800000,400000*C1142),8000000+700000*(C1142-20))+IF(E1142=1,1000000,0))</f>
        <v/>
      </c>
      <c r="G1142" s="21">
        <f>IF(AND(D1142=3,C1142&lt;=5),MAX(0,B1142-F1142),IF(AND(D1142=2,C1142&lt;=5,MAX(0,B1142-F1142)&gt;3000000),1500000+MAX(0,B1142-F1142)-3000000,MAX(0,B1142-F1142)/2))</f>
        <v/>
      </c>
      <c r="H1142" s="21">
        <f>ROUNDDOWN(G1142,-3)</f>
        <v/>
      </c>
      <c r="I1142" s="21">
        <f>IF(H1142&lt;=0,0,ROUNDDOWN(ROUND((H1142*LOOKUP(H1142,{0,1950001,3300001,6950001,9000001,18000001,40000001},{0.05,0.1,0.2,0.23,0.33,0.4,0.45})-LOOKUP(H1142,{0,1950001,3300001,6950001,9000001,18000001,40000001},{0,97500,427500,636000,1536000,2796000,4796000}))*1.021,3),0))</f>
        <v/>
      </c>
      <c r="J1142" s="21">
        <f>ROUNDDOWN(ROUND(H1142*0.06,2),-2)</f>
        <v/>
      </c>
      <c r="K1142" s="21">
        <f>ROUNDDOWN(ROUND(H1142*0.04,2),-2)</f>
        <v/>
      </c>
      <c r="L1142" s="21">
        <f>I1142+J1142+K1142</f>
        <v/>
      </c>
      <c r="M1142" s="21">
        <f>B1142-L1142</f>
        <v/>
      </c>
      <c r="N1142" s="21">
        <f>ROUNDDOWN(ROUND(B1142*0.2042,2),0)</f>
        <v/>
      </c>
    </row>
    <row r="1143">
      <c r="A1143" t="inlineStr">
        <is>
          <t>照合 一般</t>
        </is>
      </c>
      <c r="B1143" s="21" t="n">
        <v>5000000</v>
      </c>
      <c r="C1143" s="22" t="n">
        <v>34</v>
      </c>
      <c r="D1143" s="22" t="n">
        <v>1</v>
      </c>
      <c r="E1143" s="22" t="n">
        <v>0</v>
      </c>
      <c r="F1143" s="21">
        <f>(IF(C1143&lt;=20,MAX(800000,400000*C1143),8000000+700000*(C1143-20))+IF(E1143=1,1000000,0))</f>
        <v/>
      </c>
      <c r="G1143" s="21">
        <f>IF(AND(D1143=3,C1143&lt;=5),MAX(0,B1143-F1143),IF(AND(D1143=2,C1143&lt;=5,MAX(0,B1143-F1143)&gt;3000000),1500000+MAX(0,B1143-F1143)-3000000,MAX(0,B1143-F1143)/2))</f>
        <v/>
      </c>
      <c r="H1143" s="21">
        <f>ROUNDDOWN(G1143,-3)</f>
        <v/>
      </c>
      <c r="I1143" s="21">
        <f>IF(H1143&lt;=0,0,ROUNDDOWN(ROUND((H1143*LOOKUP(H1143,{0,1950001,3300001,6950001,9000001,18000001,40000001},{0.05,0.1,0.2,0.23,0.33,0.4,0.45})-LOOKUP(H1143,{0,1950001,3300001,6950001,9000001,18000001,40000001},{0,97500,427500,636000,1536000,2796000,4796000}))*1.021,3),0))</f>
        <v/>
      </c>
      <c r="J1143" s="21">
        <f>ROUNDDOWN(ROUND(H1143*0.06,2),-2)</f>
        <v/>
      </c>
      <c r="K1143" s="21">
        <f>ROUNDDOWN(ROUND(H1143*0.04,2),-2)</f>
        <v/>
      </c>
      <c r="L1143" s="21">
        <f>I1143+J1143+K1143</f>
        <v/>
      </c>
      <c r="M1143" s="21">
        <f>B1143-L1143</f>
        <v/>
      </c>
      <c r="N1143" s="21">
        <f>ROUNDDOWN(ROUND(B1143*0.2042,2),0)</f>
        <v/>
      </c>
    </row>
    <row r="1144">
      <c r="A1144" t="inlineStr">
        <is>
          <t>照合 一般</t>
        </is>
      </c>
      <c r="B1144" s="21" t="n">
        <v>5000000</v>
      </c>
      <c r="C1144" s="22" t="n">
        <v>35</v>
      </c>
      <c r="D1144" s="22" t="n">
        <v>1</v>
      </c>
      <c r="E1144" s="22" t="n">
        <v>0</v>
      </c>
      <c r="F1144" s="21">
        <f>(IF(C1144&lt;=20,MAX(800000,400000*C1144),8000000+700000*(C1144-20))+IF(E1144=1,1000000,0))</f>
        <v/>
      </c>
      <c r="G1144" s="21">
        <f>IF(AND(D1144=3,C1144&lt;=5),MAX(0,B1144-F1144),IF(AND(D1144=2,C1144&lt;=5,MAX(0,B1144-F1144)&gt;3000000),1500000+MAX(0,B1144-F1144)-3000000,MAX(0,B1144-F1144)/2))</f>
        <v/>
      </c>
      <c r="H1144" s="21">
        <f>ROUNDDOWN(G1144,-3)</f>
        <v/>
      </c>
      <c r="I1144" s="21">
        <f>IF(H1144&lt;=0,0,ROUNDDOWN(ROUND((H1144*LOOKUP(H1144,{0,1950001,3300001,6950001,9000001,18000001,40000001},{0.05,0.1,0.2,0.23,0.33,0.4,0.45})-LOOKUP(H1144,{0,1950001,3300001,6950001,9000001,18000001,40000001},{0,97500,427500,636000,1536000,2796000,4796000}))*1.021,3),0))</f>
        <v/>
      </c>
      <c r="J1144" s="21">
        <f>ROUNDDOWN(ROUND(H1144*0.06,2),-2)</f>
        <v/>
      </c>
      <c r="K1144" s="21">
        <f>ROUNDDOWN(ROUND(H1144*0.04,2),-2)</f>
        <v/>
      </c>
      <c r="L1144" s="21">
        <f>I1144+J1144+K1144</f>
        <v/>
      </c>
      <c r="M1144" s="21">
        <f>B1144-L1144</f>
        <v/>
      </c>
      <c r="N1144" s="21">
        <f>ROUNDDOWN(ROUND(B1144*0.2042,2),0)</f>
        <v/>
      </c>
    </row>
    <row r="1145">
      <c r="A1145" t="inlineStr">
        <is>
          <t>照合 一般</t>
        </is>
      </c>
      <c r="B1145" s="21" t="n">
        <v>5000000</v>
      </c>
      <c r="C1145" s="22" t="n">
        <v>36</v>
      </c>
      <c r="D1145" s="22" t="n">
        <v>1</v>
      </c>
      <c r="E1145" s="22" t="n">
        <v>0</v>
      </c>
      <c r="F1145" s="21">
        <f>(IF(C1145&lt;=20,MAX(800000,400000*C1145),8000000+700000*(C1145-20))+IF(E1145=1,1000000,0))</f>
        <v/>
      </c>
      <c r="G1145" s="21">
        <f>IF(AND(D1145=3,C1145&lt;=5),MAX(0,B1145-F1145),IF(AND(D1145=2,C1145&lt;=5,MAX(0,B1145-F1145)&gt;3000000),1500000+MAX(0,B1145-F1145)-3000000,MAX(0,B1145-F1145)/2))</f>
        <v/>
      </c>
      <c r="H1145" s="21">
        <f>ROUNDDOWN(G1145,-3)</f>
        <v/>
      </c>
      <c r="I1145" s="21">
        <f>IF(H1145&lt;=0,0,ROUNDDOWN(ROUND((H1145*LOOKUP(H1145,{0,1950001,3300001,6950001,9000001,18000001,40000001},{0.05,0.1,0.2,0.23,0.33,0.4,0.45})-LOOKUP(H1145,{0,1950001,3300001,6950001,9000001,18000001,40000001},{0,97500,427500,636000,1536000,2796000,4796000}))*1.021,3),0))</f>
        <v/>
      </c>
      <c r="J1145" s="21">
        <f>ROUNDDOWN(ROUND(H1145*0.06,2),-2)</f>
        <v/>
      </c>
      <c r="K1145" s="21">
        <f>ROUNDDOWN(ROUND(H1145*0.04,2),-2)</f>
        <v/>
      </c>
      <c r="L1145" s="21">
        <f>I1145+J1145+K1145</f>
        <v/>
      </c>
      <c r="M1145" s="21">
        <f>B1145-L1145</f>
        <v/>
      </c>
      <c r="N1145" s="21">
        <f>ROUNDDOWN(ROUND(B1145*0.2042,2),0)</f>
        <v/>
      </c>
    </row>
    <row r="1146">
      <c r="A1146" t="inlineStr">
        <is>
          <t>照合 一般</t>
        </is>
      </c>
      <c r="B1146" s="21" t="n">
        <v>5000000</v>
      </c>
      <c r="C1146" s="22" t="n">
        <v>37</v>
      </c>
      <c r="D1146" s="22" t="n">
        <v>1</v>
      </c>
      <c r="E1146" s="22" t="n">
        <v>0</v>
      </c>
      <c r="F1146" s="21">
        <f>(IF(C1146&lt;=20,MAX(800000,400000*C1146),8000000+700000*(C1146-20))+IF(E1146=1,1000000,0))</f>
        <v/>
      </c>
      <c r="G1146" s="21">
        <f>IF(AND(D1146=3,C1146&lt;=5),MAX(0,B1146-F1146),IF(AND(D1146=2,C1146&lt;=5,MAX(0,B1146-F1146)&gt;3000000),1500000+MAX(0,B1146-F1146)-3000000,MAX(0,B1146-F1146)/2))</f>
        <v/>
      </c>
      <c r="H1146" s="21">
        <f>ROUNDDOWN(G1146,-3)</f>
        <v/>
      </c>
      <c r="I1146" s="21">
        <f>IF(H1146&lt;=0,0,ROUNDDOWN(ROUND((H1146*LOOKUP(H1146,{0,1950001,3300001,6950001,9000001,18000001,40000001},{0.05,0.1,0.2,0.23,0.33,0.4,0.45})-LOOKUP(H1146,{0,1950001,3300001,6950001,9000001,18000001,40000001},{0,97500,427500,636000,1536000,2796000,4796000}))*1.021,3),0))</f>
        <v/>
      </c>
      <c r="J1146" s="21">
        <f>ROUNDDOWN(ROUND(H1146*0.06,2),-2)</f>
        <v/>
      </c>
      <c r="K1146" s="21">
        <f>ROUNDDOWN(ROUND(H1146*0.04,2),-2)</f>
        <v/>
      </c>
      <c r="L1146" s="21">
        <f>I1146+J1146+K1146</f>
        <v/>
      </c>
      <c r="M1146" s="21">
        <f>B1146-L1146</f>
        <v/>
      </c>
      <c r="N1146" s="21">
        <f>ROUNDDOWN(ROUND(B1146*0.2042,2),0)</f>
        <v/>
      </c>
    </row>
    <row r="1147">
      <c r="A1147" t="inlineStr">
        <is>
          <t>照合 一般</t>
        </is>
      </c>
      <c r="B1147" s="21" t="n">
        <v>5000000</v>
      </c>
      <c r="C1147" s="22" t="n">
        <v>38</v>
      </c>
      <c r="D1147" s="22" t="n">
        <v>1</v>
      </c>
      <c r="E1147" s="22" t="n">
        <v>0</v>
      </c>
      <c r="F1147" s="21">
        <f>(IF(C1147&lt;=20,MAX(800000,400000*C1147),8000000+700000*(C1147-20))+IF(E1147=1,1000000,0))</f>
        <v/>
      </c>
      <c r="G1147" s="21">
        <f>IF(AND(D1147=3,C1147&lt;=5),MAX(0,B1147-F1147),IF(AND(D1147=2,C1147&lt;=5,MAX(0,B1147-F1147)&gt;3000000),1500000+MAX(0,B1147-F1147)-3000000,MAX(0,B1147-F1147)/2))</f>
        <v/>
      </c>
      <c r="H1147" s="21">
        <f>ROUNDDOWN(G1147,-3)</f>
        <v/>
      </c>
      <c r="I1147" s="21">
        <f>IF(H1147&lt;=0,0,ROUNDDOWN(ROUND((H1147*LOOKUP(H1147,{0,1950001,3300001,6950001,9000001,18000001,40000001},{0.05,0.1,0.2,0.23,0.33,0.4,0.45})-LOOKUP(H1147,{0,1950001,3300001,6950001,9000001,18000001,40000001},{0,97500,427500,636000,1536000,2796000,4796000}))*1.021,3),0))</f>
        <v/>
      </c>
      <c r="J1147" s="21">
        <f>ROUNDDOWN(ROUND(H1147*0.06,2),-2)</f>
        <v/>
      </c>
      <c r="K1147" s="21">
        <f>ROUNDDOWN(ROUND(H1147*0.04,2),-2)</f>
        <v/>
      </c>
      <c r="L1147" s="21">
        <f>I1147+J1147+K1147</f>
        <v/>
      </c>
      <c r="M1147" s="21">
        <f>B1147-L1147</f>
        <v/>
      </c>
      <c r="N1147" s="21">
        <f>ROUNDDOWN(ROUND(B1147*0.2042,2),0)</f>
        <v/>
      </c>
    </row>
    <row r="1148">
      <c r="A1148" t="inlineStr">
        <is>
          <t>照合 一般</t>
        </is>
      </c>
      <c r="B1148" s="21" t="n">
        <v>5000000</v>
      </c>
      <c r="C1148" s="22" t="n">
        <v>39</v>
      </c>
      <c r="D1148" s="22" t="n">
        <v>1</v>
      </c>
      <c r="E1148" s="22" t="n">
        <v>0</v>
      </c>
      <c r="F1148" s="21">
        <f>(IF(C1148&lt;=20,MAX(800000,400000*C1148),8000000+700000*(C1148-20))+IF(E1148=1,1000000,0))</f>
        <v/>
      </c>
      <c r="G1148" s="21">
        <f>IF(AND(D1148=3,C1148&lt;=5),MAX(0,B1148-F1148),IF(AND(D1148=2,C1148&lt;=5,MAX(0,B1148-F1148)&gt;3000000),1500000+MAX(0,B1148-F1148)-3000000,MAX(0,B1148-F1148)/2))</f>
        <v/>
      </c>
      <c r="H1148" s="21">
        <f>ROUNDDOWN(G1148,-3)</f>
        <v/>
      </c>
      <c r="I1148" s="21">
        <f>IF(H1148&lt;=0,0,ROUNDDOWN(ROUND((H1148*LOOKUP(H1148,{0,1950001,3300001,6950001,9000001,18000001,40000001},{0.05,0.1,0.2,0.23,0.33,0.4,0.45})-LOOKUP(H1148,{0,1950001,3300001,6950001,9000001,18000001,40000001},{0,97500,427500,636000,1536000,2796000,4796000}))*1.021,3),0))</f>
        <v/>
      </c>
      <c r="J1148" s="21">
        <f>ROUNDDOWN(ROUND(H1148*0.06,2),-2)</f>
        <v/>
      </c>
      <c r="K1148" s="21">
        <f>ROUNDDOWN(ROUND(H1148*0.04,2),-2)</f>
        <v/>
      </c>
      <c r="L1148" s="21">
        <f>I1148+J1148+K1148</f>
        <v/>
      </c>
      <c r="M1148" s="21">
        <f>B1148-L1148</f>
        <v/>
      </c>
      <c r="N1148" s="21">
        <f>ROUNDDOWN(ROUND(B1148*0.2042,2),0)</f>
        <v/>
      </c>
    </row>
    <row r="1149">
      <c r="A1149" t="inlineStr">
        <is>
          <t>照合 一般</t>
        </is>
      </c>
      <c r="B1149" s="21" t="n">
        <v>5000000</v>
      </c>
      <c r="C1149" s="22" t="n">
        <v>40</v>
      </c>
      <c r="D1149" s="22" t="n">
        <v>1</v>
      </c>
      <c r="E1149" s="22" t="n">
        <v>0</v>
      </c>
      <c r="F1149" s="21">
        <f>(IF(C1149&lt;=20,MAX(800000,400000*C1149),8000000+700000*(C1149-20))+IF(E1149=1,1000000,0))</f>
        <v/>
      </c>
      <c r="G1149" s="21">
        <f>IF(AND(D1149=3,C1149&lt;=5),MAX(0,B1149-F1149),IF(AND(D1149=2,C1149&lt;=5,MAX(0,B1149-F1149)&gt;3000000),1500000+MAX(0,B1149-F1149)-3000000,MAX(0,B1149-F1149)/2))</f>
        <v/>
      </c>
      <c r="H1149" s="21">
        <f>ROUNDDOWN(G1149,-3)</f>
        <v/>
      </c>
      <c r="I1149" s="21">
        <f>IF(H1149&lt;=0,0,ROUNDDOWN(ROUND((H1149*LOOKUP(H1149,{0,1950001,3300001,6950001,9000001,18000001,40000001},{0.05,0.1,0.2,0.23,0.33,0.4,0.45})-LOOKUP(H1149,{0,1950001,3300001,6950001,9000001,18000001,40000001},{0,97500,427500,636000,1536000,2796000,4796000}))*1.021,3),0))</f>
        <v/>
      </c>
      <c r="J1149" s="21">
        <f>ROUNDDOWN(ROUND(H1149*0.06,2),-2)</f>
        <v/>
      </c>
      <c r="K1149" s="21">
        <f>ROUNDDOWN(ROUND(H1149*0.04,2),-2)</f>
        <v/>
      </c>
      <c r="L1149" s="21">
        <f>I1149+J1149+K1149</f>
        <v/>
      </c>
      <c r="M1149" s="21">
        <f>B1149-L1149</f>
        <v/>
      </c>
      <c r="N1149" s="21">
        <f>ROUNDDOWN(ROUND(B1149*0.2042,2),0)</f>
        <v/>
      </c>
    </row>
    <row r="1150">
      <c r="A1150" t="inlineStr">
        <is>
          <t>照合 一般</t>
        </is>
      </c>
      <c r="B1150" s="21" t="n">
        <v>5000000</v>
      </c>
      <c r="C1150" s="22" t="n">
        <v>41</v>
      </c>
      <c r="D1150" s="22" t="n">
        <v>1</v>
      </c>
      <c r="E1150" s="22" t="n">
        <v>0</v>
      </c>
      <c r="F1150" s="21">
        <f>(IF(C1150&lt;=20,MAX(800000,400000*C1150),8000000+700000*(C1150-20))+IF(E1150=1,1000000,0))</f>
        <v/>
      </c>
      <c r="G1150" s="21">
        <f>IF(AND(D1150=3,C1150&lt;=5),MAX(0,B1150-F1150),IF(AND(D1150=2,C1150&lt;=5,MAX(0,B1150-F1150)&gt;3000000),1500000+MAX(0,B1150-F1150)-3000000,MAX(0,B1150-F1150)/2))</f>
        <v/>
      </c>
      <c r="H1150" s="21">
        <f>ROUNDDOWN(G1150,-3)</f>
        <v/>
      </c>
      <c r="I1150" s="21">
        <f>IF(H1150&lt;=0,0,ROUNDDOWN(ROUND((H1150*LOOKUP(H1150,{0,1950001,3300001,6950001,9000001,18000001,40000001},{0.05,0.1,0.2,0.23,0.33,0.4,0.45})-LOOKUP(H1150,{0,1950001,3300001,6950001,9000001,18000001,40000001},{0,97500,427500,636000,1536000,2796000,4796000}))*1.021,3),0))</f>
        <v/>
      </c>
      <c r="J1150" s="21">
        <f>ROUNDDOWN(ROUND(H1150*0.06,2),-2)</f>
        <v/>
      </c>
      <c r="K1150" s="21">
        <f>ROUNDDOWN(ROUND(H1150*0.04,2),-2)</f>
        <v/>
      </c>
      <c r="L1150" s="21">
        <f>I1150+J1150+K1150</f>
        <v/>
      </c>
      <c r="M1150" s="21">
        <f>B1150-L1150</f>
        <v/>
      </c>
      <c r="N1150" s="21">
        <f>ROUNDDOWN(ROUND(B1150*0.2042,2),0)</f>
        <v/>
      </c>
    </row>
    <row r="1151">
      <c r="A1151" t="inlineStr">
        <is>
          <t>照合 一般</t>
        </is>
      </c>
      <c r="B1151" s="21" t="n">
        <v>5000000</v>
      </c>
      <c r="C1151" s="22" t="n">
        <v>42</v>
      </c>
      <c r="D1151" s="22" t="n">
        <v>1</v>
      </c>
      <c r="E1151" s="22" t="n">
        <v>0</v>
      </c>
      <c r="F1151" s="21">
        <f>(IF(C1151&lt;=20,MAX(800000,400000*C1151),8000000+700000*(C1151-20))+IF(E1151=1,1000000,0))</f>
        <v/>
      </c>
      <c r="G1151" s="21">
        <f>IF(AND(D1151=3,C1151&lt;=5),MAX(0,B1151-F1151),IF(AND(D1151=2,C1151&lt;=5,MAX(0,B1151-F1151)&gt;3000000),1500000+MAX(0,B1151-F1151)-3000000,MAX(0,B1151-F1151)/2))</f>
        <v/>
      </c>
      <c r="H1151" s="21">
        <f>ROUNDDOWN(G1151,-3)</f>
        <v/>
      </c>
      <c r="I1151" s="21">
        <f>IF(H1151&lt;=0,0,ROUNDDOWN(ROUND((H1151*LOOKUP(H1151,{0,1950001,3300001,6950001,9000001,18000001,40000001},{0.05,0.1,0.2,0.23,0.33,0.4,0.45})-LOOKUP(H1151,{0,1950001,3300001,6950001,9000001,18000001,40000001},{0,97500,427500,636000,1536000,2796000,4796000}))*1.021,3),0))</f>
        <v/>
      </c>
      <c r="J1151" s="21">
        <f>ROUNDDOWN(ROUND(H1151*0.06,2),-2)</f>
        <v/>
      </c>
      <c r="K1151" s="21">
        <f>ROUNDDOWN(ROUND(H1151*0.04,2),-2)</f>
        <v/>
      </c>
      <c r="L1151" s="21">
        <f>I1151+J1151+K1151</f>
        <v/>
      </c>
      <c r="M1151" s="21">
        <f>B1151-L1151</f>
        <v/>
      </c>
      <c r="N1151" s="21">
        <f>ROUNDDOWN(ROUND(B1151*0.2042,2),0)</f>
        <v/>
      </c>
    </row>
    <row r="1152">
      <c r="A1152" t="inlineStr">
        <is>
          <t>照合 一般</t>
        </is>
      </c>
      <c r="B1152" s="21" t="n">
        <v>5000000</v>
      </c>
      <c r="C1152" s="22" t="n">
        <v>43</v>
      </c>
      <c r="D1152" s="22" t="n">
        <v>1</v>
      </c>
      <c r="E1152" s="22" t="n">
        <v>0</v>
      </c>
      <c r="F1152" s="21">
        <f>(IF(C1152&lt;=20,MAX(800000,400000*C1152),8000000+700000*(C1152-20))+IF(E1152=1,1000000,0))</f>
        <v/>
      </c>
      <c r="G1152" s="21">
        <f>IF(AND(D1152=3,C1152&lt;=5),MAX(0,B1152-F1152),IF(AND(D1152=2,C1152&lt;=5,MAX(0,B1152-F1152)&gt;3000000),1500000+MAX(0,B1152-F1152)-3000000,MAX(0,B1152-F1152)/2))</f>
        <v/>
      </c>
      <c r="H1152" s="21">
        <f>ROUNDDOWN(G1152,-3)</f>
        <v/>
      </c>
      <c r="I1152" s="21">
        <f>IF(H1152&lt;=0,0,ROUNDDOWN(ROUND((H1152*LOOKUP(H1152,{0,1950001,3300001,6950001,9000001,18000001,40000001},{0.05,0.1,0.2,0.23,0.33,0.4,0.45})-LOOKUP(H1152,{0,1950001,3300001,6950001,9000001,18000001,40000001},{0,97500,427500,636000,1536000,2796000,4796000}))*1.021,3),0))</f>
        <v/>
      </c>
      <c r="J1152" s="21">
        <f>ROUNDDOWN(ROUND(H1152*0.06,2),-2)</f>
        <v/>
      </c>
      <c r="K1152" s="21">
        <f>ROUNDDOWN(ROUND(H1152*0.04,2),-2)</f>
        <v/>
      </c>
      <c r="L1152" s="21">
        <f>I1152+J1152+K1152</f>
        <v/>
      </c>
      <c r="M1152" s="21">
        <f>B1152-L1152</f>
        <v/>
      </c>
      <c r="N1152" s="21">
        <f>ROUNDDOWN(ROUND(B1152*0.2042,2),0)</f>
        <v/>
      </c>
    </row>
    <row r="1153">
      <c r="A1153" t="inlineStr">
        <is>
          <t>照合 一般</t>
        </is>
      </c>
      <c r="B1153" s="21" t="n">
        <v>5000000</v>
      </c>
      <c r="C1153" s="22" t="n">
        <v>44</v>
      </c>
      <c r="D1153" s="22" t="n">
        <v>1</v>
      </c>
      <c r="E1153" s="22" t="n">
        <v>0</v>
      </c>
      <c r="F1153" s="21">
        <f>(IF(C1153&lt;=20,MAX(800000,400000*C1153),8000000+700000*(C1153-20))+IF(E1153=1,1000000,0))</f>
        <v/>
      </c>
      <c r="G1153" s="21">
        <f>IF(AND(D1153=3,C1153&lt;=5),MAX(0,B1153-F1153),IF(AND(D1153=2,C1153&lt;=5,MAX(0,B1153-F1153)&gt;3000000),1500000+MAX(0,B1153-F1153)-3000000,MAX(0,B1153-F1153)/2))</f>
        <v/>
      </c>
      <c r="H1153" s="21">
        <f>ROUNDDOWN(G1153,-3)</f>
        <v/>
      </c>
      <c r="I1153" s="21">
        <f>IF(H1153&lt;=0,0,ROUNDDOWN(ROUND((H1153*LOOKUP(H1153,{0,1950001,3300001,6950001,9000001,18000001,40000001},{0.05,0.1,0.2,0.23,0.33,0.4,0.45})-LOOKUP(H1153,{0,1950001,3300001,6950001,9000001,18000001,40000001},{0,97500,427500,636000,1536000,2796000,4796000}))*1.021,3),0))</f>
        <v/>
      </c>
      <c r="J1153" s="21">
        <f>ROUNDDOWN(ROUND(H1153*0.06,2),-2)</f>
        <v/>
      </c>
      <c r="K1153" s="21">
        <f>ROUNDDOWN(ROUND(H1153*0.04,2),-2)</f>
        <v/>
      </c>
      <c r="L1153" s="21">
        <f>I1153+J1153+K1153</f>
        <v/>
      </c>
      <c r="M1153" s="21">
        <f>B1153-L1153</f>
        <v/>
      </c>
      <c r="N1153" s="21">
        <f>ROUNDDOWN(ROUND(B1153*0.2042,2),0)</f>
        <v/>
      </c>
    </row>
    <row r="1154">
      <c r="A1154" t="inlineStr">
        <is>
          <t>照合 一般</t>
        </is>
      </c>
      <c r="B1154" s="21" t="n">
        <v>5000000</v>
      </c>
      <c r="C1154" s="22" t="n">
        <v>45</v>
      </c>
      <c r="D1154" s="22" t="n">
        <v>1</v>
      </c>
      <c r="E1154" s="22" t="n">
        <v>0</v>
      </c>
      <c r="F1154" s="21">
        <f>(IF(C1154&lt;=20,MAX(800000,400000*C1154),8000000+700000*(C1154-20))+IF(E1154=1,1000000,0))</f>
        <v/>
      </c>
      <c r="G1154" s="21">
        <f>IF(AND(D1154=3,C1154&lt;=5),MAX(0,B1154-F1154),IF(AND(D1154=2,C1154&lt;=5,MAX(0,B1154-F1154)&gt;3000000),1500000+MAX(0,B1154-F1154)-3000000,MAX(0,B1154-F1154)/2))</f>
        <v/>
      </c>
      <c r="H1154" s="21">
        <f>ROUNDDOWN(G1154,-3)</f>
        <v/>
      </c>
      <c r="I1154" s="21">
        <f>IF(H1154&lt;=0,0,ROUNDDOWN(ROUND((H1154*LOOKUP(H1154,{0,1950001,3300001,6950001,9000001,18000001,40000001},{0.05,0.1,0.2,0.23,0.33,0.4,0.45})-LOOKUP(H1154,{0,1950001,3300001,6950001,9000001,18000001,40000001},{0,97500,427500,636000,1536000,2796000,4796000}))*1.021,3),0))</f>
        <v/>
      </c>
      <c r="J1154" s="21">
        <f>ROUNDDOWN(ROUND(H1154*0.06,2),-2)</f>
        <v/>
      </c>
      <c r="K1154" s="21">
        <f>ROUNDDOWN(ROUND(H1154*0.04,2),-2)</f>
        <v/>
      </c>
      <c r="L1154" s="21">
        <f>I1154+J1154+K1154</f>
        <v/>
      </c>
      <c r="M1154" s="21">
        <f>B1154-L1154</f>
        <v/>
      </c>
      <c r="N1154" s="21">
        <f>ROUNDDOWN(ROUND(B1154*0.2042,2),0)</f>
        <v/>
      </c>
    </row>
    <row r="1155">
      <c r="A1155" t="inlineStr">
        <is>
          <t>照合 短期</t>
        </is>
      </c>
      <c r="B1155" s="21" t="n">
        <v>5000000</v>
      </c>
      <c r="C1155" s="22" t="n">
        <v>1</v>
      </c>
      <c r="D1155" s="22" t="n">
        <v>2</v>
      </c>
      <c r="E1155" s="22" t="n">
        <v>0</v>
      </c>
      <c r="F1155" s="21">
        <f>(IF(C1155&lt;=20,MAX(800000,400000*C1155),8000000+700000*(C1155-20))+IF(E1155=1,1000000,0))</f>
        <v/>
      </c>
      <c r="G1155" s="21">
        <f>IF(AND(D1155=3,C1155&lt;=5),MAX(0,B1155-F1155),IF(AND(D1155=2,C1155&lt;=5,MAX(0,B1155-F1155)&gt;3000000),1500000+MAX(0,B1155-F1155)-3000000,MAX(0,B1155-F1155)/2))</f>
        <v/>
      </c>
      <c r="H1155" s="21">
        <f>ROUNDDOWN(G1155,-3)</f>
        <v/>
      </c>
      <c r="I1155" s="21">
        <f>IF(H1155&lt;=0,0,ROUNDDOWN(ROUND((H1155*LOOKUP(H1155,{0,1950001,3300001,6950001,9000001,18000001,40000001},{0.05,0.1,0.2,0.23,0.33,0.4,0.45})-LOOKUP(H1155,{0,1950001,3300001,6950001,9000001,18000001,40000001},{0,97500,427500,636000,1536000,2796000,4796000}))*1.021,3),0))</f>
        <v/>
      </c>
      <c r="J1155" s="21">
        <f>ROUNDDOWN(ROUND(H1155*0.06,2),-2)</f>
        <v/>
      </c>
      <c r="K1155" s="21">
        <f>ROUNDDOWN(ROUND(H1155*0.04,2),-2)</f>
        <v/>
      </c>
      <c r="L1155" s="21">
        <f>I1155+J1155+K1155</f>
        <v/>
      </c>
      <c r="M1155" s="21">
        <f>B1155-L1155</f>
        <v/>
      </c>
      <c r="N1155" s="21">
        <f>ROUNDDOWN(ROUND(B1155*0.2042,2),0)</f>
        <v/>
      </c>
    </row>
    <row r="1156">
      <c r="A1156" t="inlineStr">
        <is>
          <t>照合 役員</t>
        </is>
      </c>
      <c r="B1156" s="21" t="n">
        <v>5000000</v>
      </c>
      <c r="C1156" s="22" t="n">
        <v>1</v>
      </c>
      <c r="D1156" s="22" t="n">
        <v>3</v>
      </c>
      <c r="E1156" s="22" t="n">
        <v>0</v>
      </c>
      <c r="F1156" s="21">
        <f>(IF(C1156&lt;=20,MAX(800000,400000*C1156),8000000+700000*(C1156-20))+IF(E1156=1,1000000,0))</f>
        <v/>
      </c>
      <c r="G1156" s="21">
        <f>IF(AND(D1156=3,C1156&lt;=5),MAX(0,B1156-F1156),IF(AND(D1156=2,C1156&lt;=5,MAX(0,B1156-F1156)&gt;3000000),1500000+MAX(0,B1156-F1156)-3000000,MAX(0,B1156-F1156)/2))</f>
        <v/>
      </c>
      <c r="H1156" s="21">
        <f>ROUNDDOWN(G1156,-3)</f>
        <v/>
      </c>
      <c r="I1156" s="21">
        <f>IF(H1156&lt;=0,0,ROUNDDOWN(ROUND((H1156*LOOKUP(H1156,{0,1950001,3300001,6950001,9000001,18000001,40000001},{0.05,0.1,0.2,0.23,0.33,0.4,0.45})-LOOKUP(H1156,{0,1950001,3300001,6950001,9000001,18000001,40000001},{0,97500,427500,636000,1536000,2796000,4796000}))*1.021,3),0))</f>
        <v/>
      </c>
      <c r="J1156" s="21">
        <f>ROUNDDOWN(ROUND(H1156*0.06,2),-2)</f>
        <v/>
      </c>
      <c r="K1156" s="21">
        <f>ROUNDDOWN(ROUND(H1156*0.04,2),-2)</f>
        <v/>
      </c>
      <c r="L1156" s="21">
        <f>I1156+J1156+K1156</f>
        <v/>
      </c>
      <c r="M1156" s="21">
        <f>B1156-L1156</f>
        <v/>
      </c>
      <c r="N1156" s="21">
        <f>ROUNDDOWN(ROUND(B1156*0.2042,2),0)</f>
        <v/>
      </c>
    </row>
    <row r="1157">
      <c r="A1157" t="inlineStr">
        <is>
          <t>照合 短期 障害</t>
        </is>
      </c>
      <c r="B1157" s="21" t="n">
        <v>5000000</v>
      </c>
      <c r="C1157" s="22" t="n">
        <v>1</v>
      </c>
      <c r="D1157" s="22" t="n">
        <v>2</v>
      </c>
      <c r="E1157" s="22" t="n">
        <v>1</v>
      </c>
      <c r="F1157" s="21">
        <f>(IF(C1157&lt;=20,MAX(800000,400000*C1157),8000000+700000*(C1157-20))+IF(E1157=1,1000000,0))</f>
        <v/>
      </c>
      <c r="G1157" s="21">
        <f>IF(AND(D1157=3,C1157&lt;=5),MAX(0,B1157-F1157),IF(AND(D1157=2,C1157&lt;=5,MAX(0,B1157-F1157)&gt;3000000),1500000+MAX(0,B1157-F1157)-3000000,MAX(0,B1157-F1157)/2))</f>
        <v/>
      </c>
      <c r="H1157" s="21">
        <f>ROUNDDOWN(G1157,-3)</f>
        <v/>
      </c>
      <c r="I1157" s="21">
        <f>IF(H1157&lt;=0,0,ROUNDDOWN(ROUND((H1157*LOOKUP(H1157,{0,1950001,3300001,6950001,9000001,18000001,40000001},{0.05,0.1,0.2,0.23,0.33,0.4,0.45})-LOOKUP(H1157,{0,1950001,3300001,6950001,9000001,18000001,40000001},{0,97500,427500,636000,1536000,2796000,4796000}))*1.021,3),0))</f>
        <v/>
      </c>
      <c r="J1157" s="21">
        <f>ROUNDDOWN(ROUND(H1157*0.06,2),-2)</f>
        <v/>
      </c>
      <c r="K1157" s="21">
        <f>ROUNDDOWN(ROUND(H1157*0.04,2),-2)</f>
        <v/>
      </c>
      <c r="L1157" s="21">
        <f>I1157+J1157+K1157</f>
        <v/>
      </c>
      <c r="M1157" s="21">
        <f>B1157-L1157</f>
        <v/>
      </c>
      <c r="N1157" s="21">
        <f>ROUNDDOWN(ROUND(B1157*0.2042,2),0)</f>
        <v/>
      </c>
    </row>
    <row r="1158">
      <c r="A1158" t="inlineStr">
        <is>
          <t>照合 短期</t>
        </is>
      </c>
      <c r="B1158" s="21" t="n">
        <v>5000000</v>
      </c>
      <c r="C1158" s="22" t="n">
        <v>2</v>
      </c>
      <c r="D1158" s="22" t="n">
        <v>2</v>
      </c>
      <c r="E1158" s="22" t="n">
        <v>0</v>
      </c>
      <c r="F1158" s="21">
        <f>(IF(C1158&lt;=20,MAX(800000,400000*C1158),8000000+700000*(C1158-20))+IF(E1158=1,1000000,0))</f>
        <v/>
      </c>
      <c r="G1158" s="21">
        <f>IF(AND(D1158=3,C1158&lt;=5),MAX(0,B1158-F1158),IF(AND(D1158=2,C1158&lt;=5,MAX(0,B1158-F1158)&gt;3000000),1500000+MAX(0,B1158-F1158)-3000000,MAX(0,B1158-F1158)/2))</f>
        <v/>
      </c>
      <c r="H1158" s="21">
        <f>ROUNDDOWN(G1158,-3)</f>
        <v/>
      </c>
      <c r="I1158" s="21">
        <f>IF(H1158&lt;=0,0,ROUNDDOWN(ROUND((H1158*LOOKUP(H1158,{0,1950001,3300001,6950001,9000001,18000001,40000001},{0.05,0.1,0.2,0.23,0.33,0.4,0.45})-LOOKUP(H1158,{0,1950001,3300001,6950001,9000001,18000001,40000001},{0,97500,427500,636000,1536000,2796000,4796000}))*1.021,3),0))</f>
        <v/>
      </c>
      <c r="J1158" s="21">
        <f>ROUNDDOWN(ROUND(H1158*0.06,2),-2)</f>
        <v/>
      </c>
      <c r="K1158" s="21">
        <f>ROUNDDOWN(ROUND(H1158*0.04,2),-2)</f>
        <v/>
      </c>
      <c r="L1158" s="21">
        <f>I1158+J1158+K1158</f>
        <v/>
      </c>
      <c r="M1158" s="21">
        <f>B1158-L1158</f>
        <v/>
      </c>
      <c r="N1158" s="21">
        <f>ROUNDDOWN(ROUND(B1158*0.2042,2),0)</f>
        <v/>
      </c>
    </row>
    <row r="1159">
      <c r="A1159" t="inlineStr">
        <is>
          <t>照合 役員</t>
        </is>
      </c>
      <c r="B1159" s="21" t="n">
        <v>5000000</v>
      </c>
      <c r="C1159" s="22" t="n">
        <v>2</v>
      </c>
      <c r="D1159" s="22" t="n">
        <v>3</v>
      </c>
      <c r="E1159" s="22" t="n">
        <v>0</v>
      </c>
      <c r="F1159" s="21">
        <f>(IF(C1159&lt;=20,MAX(800000,400000*C1159),8000000+700000*(C1159-20))+IF(E1159=1,1000000,0))</f>
        <v/>
      </c>
      <c r="G1159" s="21">
        <f>IF(AND(D1159=3,C1159&lt;=5),MAX(0,B1159-F1159),IF(AND(D1159=2,C1159&lt;=5,MAX(0,B1159-F1159)&gt;3000000),1500000+MAX(0,B1159-F1159)-3000000,MAX(0,B1159-F1159)/2))</f>
        <v/>
      </c>
      <c r="H1159" s="21">
        <f>ROUNDDOWN(G1159,-3)</f>
        <v/>
      </c>
      <c r="I1159" s="21">
        <f>IF(H1159&lt;=0,0,ROUNDDOWN(ROUND((H1159*LOOKUP(H1159,{0,1950001,3300001,6950001,9000001,18000001,40000001},{0.05,0.1,0.2,0.23,0.33,0.4,0.45})-LOOKUP(H1159,{0,1950001,3300001,6950001,9000001,18000001,40000001},{0,97500,427500,636000,1536000,2796000,4796000}))*1.021,3),0))</f>
        <v/>
      </c>
      <c r="J1159" s="21">
        <f>ROUNDDOWN(ROUND(H1159*0.06,2),-2)</f>
        <v/>
      </c>
      <c r="K1159" s="21">
        <f>ROUNDDOWN(ROUND(H1159*0.04,2),-2)</f>
        <v/>
      </c>
      <c r="L1159" s="21">
        <f>I1159+J1159+K1159</f>
        <v/>
      </c>
      <c r="M1159" s="21">
        <f>B1159-L1159</f>
        <v/>
      </c>
      <c r="N1159" s="21">
        <f>ROUNDDOWN(ROUND(B1159*0.2042,2),0)</f>
        <v/>
      </c>
    </row>
    <row r="1160">
      <c r="A1160" t="inlineStr">
        <is>
          <t>照合 短期 障害</t>
        </is>
      </c>
      <c r="B1160" s="21" t="n">
        <v>5000000</v>
      </c>
      <c r="C1160" s="22" t="n">
        <v>2</v>
      </c>
      <c r="D1160" s="22" t="n">
        <v>2</v>
      </c>
      <c r="E1160" s="22" t="n">
        <v>1</v>
      </c>
      <c r="F1160" s="21">
        <f>(IF(C1160&lt;=20,MAX(800000,400000*C1160),8000000+700000*(C1160-20))+IF(E1160=1,1000000,0))</f>
        <v/>
      </c>
      <c r="G1160" s="21">
        <f>IF(AND(D1160=3,C1160&lt;=5),MAX(0,B1160-F1160),IF(AND(D1160=2,C1160&lt;=5,MAX(0,B1160-F1160)&gt;3000000),1500000+MAX(0,B1160-F1160)-3000000,MAX(0,B1160-F1160)/2))</f>
        <v/>
      </c>
      <c r="H1160" s="21">
        <f>ROUNDDOWN(G1160,-3)</f>
        <v/>
      </c>
      <c r="I1160" s="21">
        <f>IF(H1160&lt;=0,0,ROUNDDOWN(ROUND((H1160*LOOKUP(H1160,{0,1950001,3300001,6950001,9000001,18000001,40000001},{0.05,0.1,0.2,0.23,0.33,0.4,0.45})-LOOKUP(H1160,{0,1950001,3300001,6950001,9000001,18000001,40000001},{0,97500,427500,636000,1536000,2796000,4796000}))*1.021,3),0))</f>
        <v/>
      </c>
      <c r="J1160" s="21">
        <f>ROUNDDOWN(ROUND(H1160*0.06,2),-2)</f>
        <v/>
      </c>
      <c r="K1160" s="21">
        <f>ROUNDDOWN(ROUND(H1160*0.04,2),-2)</f>
        <v/>
      </c>
      <c r="L1160" s="21">
        <f>I1160+J1160+K1160</f>
        <v/>
      </c>
      <c r="M1160" s="21">
        <f>B1160-L1160</f>
        <v/>
      </c>
      <c r="N1160" s="21">
        <f>ROUNDDOWN(ROUND(B1160*0.2042,2),0)</f>
        <v/>
      </c>
    </row>
    <row r="1161">
      <c r="A1161" t="inlineStr">
        <is>
          <t>照合 短期</t>
        </is>
      </c>
      <c r="B1161" s="21" t="n">
        <v>5000000</v>
      </c>
      <c r="C1161" s="22" t="n">
        <v>3</v>
      </c>
      <c r="D1161" s="22" t="n">
        <v>2</v>
      </c>
      <c r="E1161" s="22" t="n">
        <v>0</v>
      </c>
      <c r="F1161" s="21">
        <f>(IF(C1161&lt;=20,MAX(800000,400000*C1161),8000000+700000*(C1161-20))+IF(E1161=1,1000000,0))</f>
        <v/>
      </c>
      <c r="G1161" s="21">
        <f>IF(AND(D1161=3,C1161&lt;=5),MAX(0,B1161-F1161),IF(AND(D1161=2,C1161&lt;=5,MAX(0,B1161-F1161)&gt;3000000),1500000+MAX(0,B1161-F1161)-3000000,MAX(0,B1161-F1161)/2))</f>
        <v/>
      </c>
      <c r="H1161" s="21">
        <f>ROUNDDOWN(G1161,-3)</f>
        <v/>
      </c>
      <c r="I1161" s="21">
        <f>IF(H1161&lt;=0,0,ROUNDDOWN(ROUND((H1161*LOOKUP(H1161,{0,1950001,3300001,6950001,9000001,18000001,40000001},{0.05,0.1,0.2,0.23,0.33,0.4,0.45})-LOOKUP(H1161,{0,1950001,3300001,6950001,9000001,18000001,40000001},{0,97500,427500,636000,1536000,2796000,4796000}))*1.021,3),0))</f>
        <v/>
      </c>
      <c r="J1161" s="21">
        <f>ROUNDDOWN(ROUND(H1161*0.06,2),-2)</f>
        <v/>
      </c>
      <c r="K1161" s="21">
        <f>ROUNDDOWN(ROUND(H1161*0.04,2),-2)</f>
        <v/>
      </c>
      <c r="L1161" s="21">
        <f>I1161+J1161+K1161</f>
        <v/>
      </c>
      <c r="M1161" s="21">
        <f>B1161-L1161</f>
        <v/>
      </c>
      <c r="N1161" s="21">
        <f>ROUNDDOWN(ROUND(B1161*0.2042,2),0)</f>
        <v/>
      </c>
    </row>
    <row r="1162">
      <c r="A1162" t="inlineStr">
        <is>
          <t>照合 役員</t>
        </is>
      </c>
      <c r="B1162" s="21" t="n">
        <v>5000000</v>
      </c>
      <c r="C1162" s="22" t="n">
        <v>3</v>
      </c>
      <c r="D1162" s="22" t="n">
        <v>3</v>
      </c>
      <c r="E1162" s="22" t="n">
        <v>0</v>
      </c>
      <c r="F1162" s="21">
        <f>(IF(C1162&lt;=20,MAX(800000,400000*C1162),8000000+700000*(C1162-20))+IF(E1162=1,1000000,0))</f>
        <v/>
      </c>
      <c r="G1162" s="21">
        <f>IF(AND(D1162=3,C1162&lt;=5),MAX(0,B1162-F1162),IF(AND(D1162=2,C1162&lt;=5,MAX(0,B1162-F1162)&gt;3000000),1500000+MAX(0,B1162-F1162)-3000000,MAX(0,B1162-F1162)/2))</f>
        <v/>
      </c>
      <c r="H1162" s="21">
        <f>ROUNDDOWN(G1162,-3)</f>
        <v/>
      </c>
      <c r="I1162" s="21">
        <f>IF(H1162&lt;=0,0,ROUNDDOWN(ROUND((H1162*LOOKUP(H1162,{0,1950001,3300001,6950001,9000001,18000001,40000001},{0.05,0.1,0.2,0.23,0.33,0.4,0.45})-LOOKUP(H1162,{0,1950001,3300001,6950001,9000001,18000001,40000001},{0,97500,427500,636000,1536000,2796000,4796000}))*1.021,3),0))</f>
        <v/>
      </c>
      <c r="J1162" s="21">
        <f>ROUNDDOWN(ROUND(H1162*0.06,2),-2)</f>
        <v/>
      </c>
      <c r="K1162" s="21">
        <f>ROUNDDOWN(ROUND(H1162*0.04,2),-2)</f>
        <v/>
      </c>
      <c r="L1162" s="21">
        <f>I1162+J1162+K1162</f>
        <v/>
      </c>
      <c r="M1162" s="21">
        <f>B1162-L1162</f>
        <v/>
      </c>
      <c r="N1162" s="21">
        <f>ROUNDDOWN(ROUND(B1162*0.2042,2),0)</f>
        <v/>
      </c>
    </row>
    <row r="1163">
      <c r="A1163" t="inlineStr">
        <is>
          <t>照合 短期 障害</t>
        </is>
      </c>
      <c r="B1163" s="21" t="n">
        <v>5000000</v>
      </c>
      <c r="C1163" s="22" t="n">
        <v>3</v>
      </c>
      <c r="D1163" s="22" t="n">
        <v>2</v>
      </c>
      <c r="E1163" s="22" t="n">
        <v>1</v>
      </c>
      <c r="F1163" s="21">
        <f>(IF(C1163&lt;=20,MAX(800000,400000*C1163),8000000+700000*(C1163-20))+IF(E1163=1,1000000,0))</f>
        <v/>
      </c>
      <c r="G1163" s="21">
        <f>IF(AND(D1163=3,C1163&lt;=5),MAX(0,B1163-F1163),IF(AND(D1163=2,C1163&lt;=5,MAX(0,B1163-F1163)&gt;3000000),1500000+MAX(0,B1163-F1163)-3000000,MAX(0,B1163-F1163)/2))</f>
        <v/>
      </c>
      <c r="H1163" s="21">
        <f>ROUNDDOWN(G1163,-3)</f>
        <v/>
      </c>
      <c r="I1163" s="21">
        <f>IF(H1163&lt;=0,0,ROUNDDOWN(ROUND((H1163*LOOKUP(H1163,{0,1950001,3300001,6950001,9000001,18000001,40000001},{0.05,0.1,0.2,0.23,0.33,0.4,0.45})-LOOKUP(H1163,{0,1950001,3300001,6950001,9000001,18000001,40000001},{0,97500,427500,636000,1536000,2796000,4796000}))*1.021,3),0))</f>
        <v/>
      </c>
      <c r="J1163" s="21">
        <f>ROUNDDOWN(ROUND(H1163*0.06,2),-2)</f>
        <v/>
      </c>
      <c r="K1163" s="21">
        <f>ROUNDDOWN(ROUND(H1163*0.04,2),-2)</f>
        <v/>
      </c>
      <c r="L1163" s="21">
        <f>I1163+J1163+K1163</f>
        <v/>
      </c>
      <c r="M1163" s="21">
        <f>B1163-L1163</f>
        <v/>
      </c>
      <c r="N1163" s="21">
        <f>ROUNDDOWN(ROUND(B1163*0.2042,2),0)</f>
        <v/>
      </c>
    </row>
    <row r="1164">
      <c r="A1164" t="inlineStr">
        <is>
          <t>照合 短期</t>
        </is>
      </c>
      <c r="B1164" s="21" t="n">
        <v>5000000</v>
      </c>
      <c r="C1164" s="22" t="n">
        <v>4</v>
      </c>
      <c r="D1164" s="22" t="n">
        <v>2</v>
      </c>
      <c r="E1164" s="22" t="n">
        <v>0</v>
      </c>
      <c r="F1164" s="21">
        <f>(IF(C1164&lt;=20,MAX(800000,400000*C1164),8000000+700000*(C1164-20))+IF(E1164=1,1000000,0))</f>
        <v/>
      </c>
      <c r="G1164" s="21">
        <f>IF(AND(D1164=3,C1164&lt;=5),MAX(0,B1164-F1164),IF(AND(D1164=2,C1164&lt;=5,MAX(0,B1164-F1164)&gt;3000000),1500000+MAX(0,B1164-F1164)-3000000,MAX(0,B1164-F1164)/2))</f>
        <v/>
      </c>
      <c r="H1164" s="21">
        <f>ROUNDDOWN(G1164,-3)</f>
        <v/>
      </c>
      <c r="I1164" s="21">
        <f>IF(H1164&lt;=0,0,ROUNDDOWN(ROUND((H1164*LOOKUP(H1164,{0,1950001,3300001,6950001,9000001,18000001,40000001},{0.05,0.1,0.2,0.23,0.33,0.4,0.45})-LOOKUP(H1164,{0,1950001,3300001,6950001,9000001,18000001,40000001},{0,97500,427500,636000,1536000,2796000,4796000}))*1.021,3),0))</f>
        <v/>
      </c>
      <c r="J1164" s="21">
        <f>ROUNDDOWN(ROUND(H1164*0.06,2),-2)</f>
        <v/>
      </c>
      <c r="K1164" s="21">
        <f>ROUNDDOWN(ROUND(H1164*0.04,2),-2)</f>
        <v/>
      </c>
      <c r="L1164" s="21">
        <f>I1164+J1164+K1164</f>
        <v/>
      </c>
      <c r="M1164" s="21">
        <f>B1164-L1164</f>
        <v/>
      </c>
      <c r="N1164" s="21">
        <f>ROUNDDOWN(ROUND(B1164*0.2042,2),0)</f>
        <v/>
      </c>
    </row>
    <row r="1165">
      <c r="A1165" t="inlineStr">
        <is>
          <t>照合 役員</t>
        </is>
      </c>
      <c r="B1165" s="21" t="n">
        <v>5000000</v>
      </c>
      <c r="C1165" s="22" t="n">
        <v>4</v>
      </c>
      <c r="D1165" s="22" t="n">
        <v>3</v>
      </c>
      <c r="E1165" s="22" t="n">
        <v>0</v>
      </c>
      <c r="F1165" s="21">
        <f>(IF(C1165&lt;=20,MAX(800000,400000*C1165),8000000+700000*(C1165-20))+IF(E1165=1,1000000,0))</f>
        <v/>
      </c>
      <c r="G1165" s="21">
        <f>IF(AND(D1165=3,C1165&lt;=5),MAX(0,B1165-F1165),IF(AND(D1165=2,C1165&lt;=5,MAX(0,B1165-F1165)&gt;3000000),1500000+MAX(0,B1165-F1165)-3000000,MAX(0,B1165-F1165)/2))</f>
        <v/>
      </c>
      <c r="H1165" s="21">
        <f>ROUNDDOWN(G1165,-3)</f>
        <v/>
      </c>
      <c r="I1165" s="21">
        <f>IF(H1165&lt;=0,0,ROUNDDOWN(ROUND((H1165*LOOKUP(H1165,{0,1950001,3300001,6950001,9000001,18000001,40000001},{0.05,0.1,0.2,0.23,0.33,0.4,0.45})-LOOKUP(H1165,{0,1950001,3300001,6950001,9000001,18000001,40000001},{0,97500,427500,636000,1536000,2796000,4796000}))*1.021,3),0))</f>
        <v/>
      </c>
      <c r="J1165" s="21">
        <f>ROUNDDOWN(ROUND(H1165*0.06,2),-2)</f>
        <v/>
      </c>
      <c r="K1165" s="21">
        <f>ROUNDDOWN(ROUND(H1165*0.04,2),-2)</f>
        <v/>
      </c>
      <c r="L1165" s="21">
        <f>I1165+J1165+K1165</f>
        <v/>
      </c>
      <c r="M1165" s="21">
        <f>B1165-L1165</f>
        <v/>
      </c>
      <c r="N1165" s="21">
        <f>ROUNDDOWN(ROUND(B1165*0.2042,2),0)</f>
        <v/>
      </c>
    </row>
    <row r="1166">
      <c r="A1166" t="inlineStr">
        <is>
          <t>照合 短期 障害</t>
        </is>
      </c>
      <c r="B1166" s="21" t="n">
        <v>5000000</v>
      </c>
      <c r="C1166" s="22" t="n">
        <v>4</v>
      </c>
      <c r="D1166" s="22" t="n">
        <v>2</v>
      </c>
      <c r="E1166" s="22" t="n">
        <v>1</v>
      </c>
      <c r="F1166" s="21">
        <f>(IF(C1166&lt;=20,MAX(800000,400000*C1166),8000000+700000*(C1166-20))+IF(E1166=1,1000000,0))</f>
        <v/>
      </c>
      <c r="G1166" s="21">
        <f>IF(AND(D1166=3,C1166&lt;=5),MAX(0,B1166-F1166),IF(AND(D1166=2,C1166&lt;=5,MAX(0,B1166-F1166)&gt;3000000),1500000+MAX(0,B1166-F1166)-3000000,MAX(0,B1166-F1166)/2))</f>
        <v/>
      </c>
      <c r="H1166" s="21">
        <f>ROUNDDOWN(G1166,-3)</f>
        <v/>
      </c>
      <c r="I1166" s="21">
        <f>IF(H1166&lt;=0,0,ROUNDDOWN(ROUND((H1166*LOOKUP(H1166,{0,1950001,3300001,6950001,9000001,18000001,40000001},{0.05,0.1,0.2,0.23,0.33,0.4,0.45})-LOOKUP(H1166,{0,1950001,3300001,6950001,9000001,18000001,40000001},{0,97500,427500,636000,1536000,2796000,4796000}))*1.021,3),0))</f>
        <v/>
      </c>
      <c r="J1166" s="21">
        <f>ROUNDDOWN(ROUND(H1166*0.06,2),-2)</f>
        <v/>
      </c>
      <c r="K1166" s="21">
        <f>ROUNDDOWN(ROUND(H1166*0.04,2),-2)</f>
        <v/>
      </c>
      <c r="L1166" s="21">
        <f>I1166+J1166+K1166</f>
        <v/>
      </c>
      <c r="M1166" s="21">
        <f>B1166-L1166</f>
        <v/>
      </c>
      <c r="N1166" s="21">
        <f>ROUNDDOWN(ROUND(B1166*0.2042,2),0)</f>
        <v/>
      </c>
    </row>
    <row r="1167">
      <c r="A1167" t="inlineStr">
        <is>
          <t>照合 短期</t>
        </is>
      </c>
      <c r="B1167" s="21" t="n">
        <v>5000000</v>
      </c>
      <c r="C1167" s="22" t="n">
        <v>5</v>
      </c>
      <c r="D1167" s="22" t="n">
        <v>2</v>
      </c>
      <c r="E1167" s="22" t="n">
        <v>0</v>
      </c>
      <c r="F1167" s="21">
        <f>(IF(C1167&lt;=20,MAX(800000,400000*C1167),8000000+700000*(C1167-20))+IF(E1167=1,1000000,0))</f>
        <v/>
      </c>
      <c r="G1167" s="21">
        <f>IF(AND(D1167=3,C1167&lt;=5),MAX(0,B1167-F1167),IF(AND(D1167=2,C1167&lt;=5,MAX(0,B1167-F1167)&gt;3000000),1500000+MAX(0,B1167-F1167)-3000000,MAX(0,B1167-F1167)/2))</f>
        <v/>
      </c>
      <c r="H1167" s="21">
        <f>ROUNDDOWN(G1167,-3)</f>
        <v/>
      </c>
      <c r="I1167" s="21">
        <f>IF(H1167&lt;=0,0,ROUNDDOWN(ROUND((H1167*LOOKUP(H1167,{0,1950001,3300001,6950001,9000001,18000001,40000001},{0.05,0.1,0.2,0.23,0.33,0.4,0.45})-LOOKUP(H1167,{0,1950001,3300001,6950001,9000001,18000001,40000001},{0,97500,427500,636000,1536000,2796000,4796000}))*1.021,3),0))</f>
        <v/>
      </c>
      <c r="J1167" s="21">
        <f>ROUNDDOWN(ROUND(H1167*0.06,2),-2)</f>
        <v/>
      </c>
      <c r="K1167" s="21">
        <f>ROUNDDOWN(ROUND(H1167*0.04,2),-2)</f>
        <v/>
      </c>
      <c r="L1167" s="21">
        <f>I1167+J1167+K1167</f>
        <v/>
      </c>
      <c r="M1167" s="21">
        <f>B1167-L1167</f>
        <v/>
      </c>
      <c r="N1167" s="21">
        <f>ROUNDDOWN(ROUND(B1167*0.2042,2),0)</f>
        <v/>
      </c>
    </row>
    <row r="1168">
      <c r="A1168" t="inlineStr">
        <is>
          <t>照合 役員</t>
        </is>
      </c>
      <c r="B1168" s="21" t="n">
        <v>5000000</v>
      </c>
      <c r="C1168" s="22" t="n">
        <v>5</v>
      </c>
      <c r="D1168" s="22" t="n">
        <v>3</v>
      </c>
      <c r="E1168" s="22" t="n">
        <v>0</v>
      </c>
      <c r="F1168" s="21">
        <f>(IF(C1168&lt;=20,MAX(800000,400000*C1168),8000000+700000*(C1168-20))+IF(E1168=1,1000000,0))</f>
        <v/>
      </c>
      <c r="G1168" s="21">
        <f>IF(AND(D1168=3,C1168&lt;=5),MAX(0,B1168-F1168),IF(AND(D1168=2,C1168&lt;=5,MAX(0,B1168-F1168)&gt;3000000),1500000+MAX(0,B1168-F1168)-3000000,MAX(0,B1168-F1168)/2))</f>
        <v/>
      </c>
      <c r="H1168" s="21">
        <f>ROUNDDOWN(G1168,-3)</f>
        <v/>
      </c>
      <c r="I1168" s="21">
        <f>IF(H1168&lt;=0,0,ROUNDDOWN(ROUND((H1168*LOOKUP(H1168,{0,1950001,3300001,6950001,9000001,18000001,40000001},{0.05,0.1,0.2,0.23,0.33,0.4,0.45})-LOOKUP(H1168,{0,1950001,3300001,6950001,9000001,18000001,40000001},{0,97500,427500,636000,1536000,2796000,4796000}))*1.021,3),0))</f>
        <v/>
      </c>
      <c r="J1168" s="21">
        <f>ROUNDDOWN(ROUND(H1168*0.06,2),-2)</f>
        <v/>
      </c>
      <c r="K1168" s="21">
        <f>ROUNDDOWN(ROUND(H1168*0.04,2),-2)</f>
        <v/>
      </c>
      <c r="L1168" s="21">
        <f>I1168+J1168+K1168</f>
        <v/>
      </c>
      <c r="M1168" s="21">
        <f>B1168-L1168</f>
        <v/>
      </c>
      <c r="N1168" s="21">
        <f>ROUNDDOWN(ROUND(B1168*0.2042,2),0)</f>
        <v/>
      </c>
    </row>
    <row r="1169">
      <c r="A1169" t="inlineStr">
        <is>
          <t>照合 短期 障害</t>
        </is>
      </c>
      <c r="B1169" s="21" t="n">
        <v>5000000</v>
      </c>
      <c r="C1169" s="22" t="n">
        <v>5</v>
      </c>
      <c r="D1169" s="22" t="n">
        <v>2</v>
      </c>
      <c r="E1169" s="22" t="n">
        <v>1</v>
      </c>
      <c r="F1169" s="21">
        <f>(IF(C1169&lt;=20,MAX(800000,400000*C1169),8000000+700000*(C1169-20))+IF(E1169=1,1000000,0))</f>
        <v/>
      </c>
      <c r="G1169" s="21">
        <f>IF(AND(D1169=3,C1169&lt;=5),MAX(0,B1169-F1169),IF(AND(D1169=2,C1169&lt;=5,MAX(0,B1169-F1169)&gt;3000000),1500000+MAX(0,B1169-F1169)-3000000,MAX(0,B1169-F1169)/2))</f>
        <v/>
      </c>
      <c r="H1169" s="21">
        <f>ROUNDDOWN(G1169,-3)</f>
        <v/>
      </c>
      <c r="I1169" s="21">
        <f>IF(H1169&lt;=0,0,ROUNDDOWN(ROUND((H1169*LOOKUP(H1169,{0,1950001,3300001,6950001,9000001,18000001,40000001},{0.05,0.1,0.2,0.23,0.33,0.4,0.45})-LOOKUP(H1169,{0,1950001,3300001,6950001,9000001,18000001,40000001},{0,97500,427500,636000,1536000,2796000,4796000}))*1.021,3),0))</f>
        <v/>
      </c>
      <c r="J1169" s="21">
        <f>ROUNDDOWN(ROUND(H1169*0.06,2),-2)</f>
        <v/>
      </c>
      <c r="K1169" s="21">
        <f>ROUNDDOWN(ROUND(H1169*0.04,2),-2)</f>
        <v/>
      </c>
      <c r="L1169" s="21">
        <f>I1169+J1169+K1169</f>
        <v/>
      </c>
      <c r="M1169" s="21">
        <f>B1169-L1169</f>
        <v/>
      </c>
      <c r="N1169" s="21">
        <f>ROUNDDOWN(ROUND(B1169*0.2042,2),0)</f>
        <v/>
      </c>
    </row>
    <row r="1170">
      <c r="A1170" t="inlineStr">
        <is>
          <t>照合 障害</t>
        </is>
      </c>
      <c r="B1170" s="21" t="n">
        <v>5000000</v>
      </c>
      <c r="C1170" s="22" t="n">
        <v>25</v>
      </c>
      <c r="D1170" s="22" t="n">
        <v>1</v>
      </c>
      <c r="E1170" s="22" t="n">
        <v>1</v>
      </c>
      <c r="F1170" s="21">
        <f>(IF(C1170&lt;=20,MAX(800000,400000*C1170),8000000+700000*(C1170-20))+IF(E1170=1,1000000,0))</f>
        <v/>
      </c>
      <c r="G1170" s="21">
        <f>IF(AND(D1170=3,C1170&lt;=5),MAX(0,B1170-F1170),IF(AND(D1170=2,C1170&lt;=5,MAX(0,B1170-F1170)&gt;3000000),1500000+MAX(0,B1170-F1170)-3000000,MAX(0,B1170-F1170)/2))</f>
        <v/>
      </c>
      <c r="H1170" s="21">
        <f>ROUNDDOWN(G1170,-3)</f>
        <v/>
      </c>
      <c r="I1170" s="21">
        <f>IF(H1170&lt;=0,0,ROUNDDOWN(ROUND((H1170*LOOKUP(H1170,{0,1950001,3300001,6950001,9000001,18000001,40000001},{0.05,0.1,0.2,0.23,0.33,0.4,0.45})-LOOKUP(H1170,{0,1950001,3300001,6950001,9000001,18000001,40000001},{0,97500,427500,636000,1536000,2796000,4796000}))*1.021,3),0))</f>
        <v/>
      </c>
      <c r="J1170" s="21">
        <f>ROUNDDOWN(ROUND(H1170*0.06,2),-2)</f>
        <v/>
      </c>
      <c r="K1170" s="21">
        <f>ROUNDDOWN(ROUND(H1170*0.04,2),-2)</f>
        <v/>
      </c>
      <c r="L1170" s="21">
        <f>I1170+J1170+K1170</f>
        <v/>
      </c>
      <c r="M1170" s="21">
        <f>B1170-L1170</f>
        <v/>
      </c>
      <c r="N1170" s="21">
        <f>ROUNDDOWN(ROUND(B1170*0.2042,2),0)</f>
        <v/>
      </c>
    </row>
    <row r="1171">
      <c r="A1171" t="inlineStr">
        <is>
          <t>照合 一般</t>
        </is>
      </c>
      <c r="B1171" s="21" t="n">
        <v>5500000</v>
      </c>
      <c r="C1171" s="22" t="n">
        <v>1</v>
      </c>
      <c r="D1171" s="22" t="n">
        <v>1</v>
      </c>
      <c r="E1171" s="22" t="n">
        <v>0</v>
      </c>
      <c r="F1171" s="21">
        <f>(IF(C1171&lt;=20,MAX(800000,400000*C1171),8000000+700000*(C1171-20))+IF(E1171=1,1000000,0))</f>
        <v/>
      </c>
      <c r="G1171" s="21">
        <f>IF(AND(D1171=3,C1171&lt;=5),MAX(0,B1171-F1171),IF(AND(D1171=2,C1171&lt;=5,MAX(0,B1171-F1171)&gt;3000000),1500000+MAX(0,B1171-F1171)-3000000,MAX(0,B1171-F1171)/2))</f>
        <v/>
      </c>
      <c r="H1171" s="21">
        <f>ROUNDDOWN(G1171,-3)</f>
        <v/>
      </c>
      <c r="I1171" s="21">
        <f>IF(H1171&lt;=0,0,ROUNDDOWN(ROUND((H1171*LOOKUP(H1171,{0,1950001,3300001,6950001,9000001,18000001,40000001},{0.05,0.1,0.2,0.23,0.33,0.4,0.45})-LOOKUP(H1171,{0,1950001,3300001,6950001,9000001,18000001,40000001},{0,97500,427500,636000,1536000,2796000,4796000}))*1.021,3),0))</f>
        <v/>
      </c>
      <c r="J1171" s="21">
        <f>ROUNDDOWN(ROUND(H1171*0.06,2),-2)</f>
        <v/>
      </c>
      <c r="K1171" s="21">
        <f>ROUNDDOWN(ROUND(H1171*0.04,2),-2)</f>
        <v/>
      </c>
      <c r="L1171" s="21">
        <f>I1171+J1171+K1171</f>
        <v/>
      </c>
      <c r="M1171" s="21">
        <f>B1171-L1171</f>
        <v/>
      </c>
      <c r="N1171" s="21">
        <f>ROUNDDOWN(ROUND(B1171*0.2042,2),0)</f>
        <v/>
      </c>
    </row>
    <row r="1172">
      <c r="A1172" t="inlineStr">
        <is>
          <t>照合 一般</t>
        </is>
      </c>
      <c r="B1172" s="21" t="n">
        <v>5500000</v>
      </c>
      <c r="C1172" s="22" t="n">
        <v>2</v>
      </c>
      <c r="D1172" s="22" t="n">
        <v>1</v>
      </c>
      <c r="E1172" s="22" t="n">
        <v>0</v>
      </c>
      <c r="F1172" s="21">
        <f>(IF(C1172&lt;=20,MAX(800000,400000*C1172),8000000+700000*(C1172-20))+IF(E1172=1,1000000,0))</f>
        <v/>
      </c>
      <c r="G1172" s="21">
        <f>IF(AND(D1172=3,C1172&lt;=5),MAX(0,B1172-F1172),IF(AND(D1172=2,C1172&lt;=5,MAX(0,B1172-F1172)&gt;3000000),1500000+MAX(0,B1172-F1172)-3000000,MAX(0,B1172-F1172)/2))</f>
        <v/>
      </c>
      <c r="H1172" s="21">
        <f>ROUNDDOWN(G1172,-3)</f>
        <v/>
      </c>
      <c r="I1172" s="21">
        <f>IF(H1172&lt;=0,0,ROUNDDOWN(ROUND((H1172*LOOKUP(H1172,{0,1950001,3300001,6950001,9000001,18000001,40000001},{0.05,0.1,0.2,0.23,0.33,0.4,0.45})-LOOKUP(H1172,{0,1950001,3300001,6950001,9000001,18000001,40000001},{0,97500,427500,636000,1536000,2796000,4796000}))*1.021,3),0))</f>
        <v/>
      </c>
      <c r="J1172" s="21">
        <f>ROUNDDOWN(ROUND(H1172*0.06,2),-2)</f>
        <v/>
      </c>
      <c r="K1172" s="21">
        <f>ROUNDDOWN(ROUND(H1172*0.04,2),-2)</f>
        <v/>
      </c>
      <c r="L1172" s="21">
        <f>I1172+J1172+K1172</f>
        <v/>
      </c>
      <c r="M1172" s="21">
        <f>B1172-L1172</f>
        <v/>
      </c>
      <c r="N1172" s="21">
        <f>ROUNDDOWN(ROUND(B1172*0.2042,2),0)</f>
        <v/>
      </c>
    </row>
    <row r="1173">
      <c r="A1173" t="inlineStr">
        <is>
          <t>照合 一般</t>
        </is>
      </c>
      <c r="B1173" s="21" t="n">
        <v>5500000</v>
      </c>
      <c r="C1173" s="22" t="n">
        <v>3</v>
      </c>
      <c r="D1173" s="22" t="n">
        <v>1</v>
      </c>
      <c r="E1173" s="22" t="n">
        <v>0</v>
      </c>
      <c r="F1173" s="21">
        <f>(IF(C1173&lt;=20,MAX(800000,400000*C1173),8000000+700000*(C1173-20))+IF(E1173=1,1000000,0))</f>
        <v/>
      </c>
      <c r="G1173" s="21">
        <f>IF(AND(D1173=3,C1173&lt;=5),MAX(0,B1173-F1173),IF(AND(D1173=2,C1173&lt;=5,MAX(0,B1173-F1173)&gt;3000000),1500000+MAX(0,B1173-F1173)-3000000,MAX(0,B1173-F1173)/2))</f>
        <v/>
      </c>
      <c r="H1173" s="21">
        <f>ROUNDDOWN(G1173,-3)</f>
        <v/>
      </c>
      <c r="I1173" s="21">
        <f>IF(H1173&lt;=0,0,ROUNDDOWN(ROUND((H1173*LOOKUP(H1173,{0,1950001,3300001,6950001,9000001,18000001,40000001},{0.05,0.1,0.2,0.23,0.33,0.4,0.45})-LOOKUP(H1173,{0,1950001,3300001,6950001,9000001,18000001,40000001},{0,97500,427500,636000,1536000,2796000,4796000}))*1.021,3),0))</f>
        <v/>
      </c>
      <c r="J1173" s="21">
        <f>ROUNDDOWN(ROUND(H1173*0.06,2),-2)</f>
        <v/>
      </c>
      <c r="K1173" s="21">
        <f>ROUNDDOWN(ROUND(H1173*0.04,2),-2)</f>
        <v/>
      </c>
      <c r="L1173" s="21">
        <f>I1173+J1173+K1173</f>
        <v/>
      </c>
      <c r="M1173" s="21">
        <f>B1173-L1173</f>
        <v/>
      </c>
      <c r="N1173" s="21">
        <f>ROUNDDOWN(ROUND(B1173*0.2042,2),0)</f>
        <v/>
      </c>
    </row>
    <row r="1174">
      <c r="A1174" t="inlineStr">
        <is>
          <t>照合 一般</t>
        </is>
      </c>
      <c r="B1174" s="21" t="n">
        <v>5500000</v>
      </c>
      <c r="C1174" s="22" t="n">
        <v>4</v>
      </c>
      <c r="D1174" s="22" t="n">
        <v>1</v>
      </c>
      <c r="E1174" s="22" t="n">
        <v>0</v>
      </c>
      <c r="F1174" s="21">
        <f>(IF(C1174&lt;=20,MAX(800000,400000*C1174),8000000+700000*(C1174-20))+IF(E1174=1,1000000,0))</f>
        <v/>
      </c>
      <c r="G1174" s="21">
        <f>IF(AND(D1174=3,C1174&lt;=5),MAX(0,B1174-F1174),IF(AND(D1174=2,C1174&lt;=5,MAX(0,B1174-F1174)&gt;3000000),1500000+MAX(0,B1174-F1174)-3000000,MAX(0,B1174-F1174)/2))</f>
        <v/>
      </c>
      <c r="H1174" s="21">
        <f>ROUNDDOWN(G1174,-3)</f>
        <v/>
      </c>
      <c r="I1174" s="21">
        <f>IF(H1174&lt;=0,0,ROUNDDOWN(ROUND((H1174*LOOKUP(H1174,{0,1950001,3300001,6950001,9000001,18000001,40000001},{0.05,0.1,0.2,0.23,0.33,0.4,0.45})-LOOKUP(H1174,{0,1950001,3300001,6950001,9000001,18000001,40000001},{0,97500,427500,636000,1536000,2796000,4796000}))*1.021,3),0))</f>
        <v/>
      </c>
      <c r="J1174" s="21">
        <f>ROUNDDOWN(ROUND(H1174*0.06,2),-2)</f>
        <v/>
      </c>
      <c r="K1174" s="21">
        <f>ROUNDDOWN(ROUND(H1174*0.04,2),-2)</f>
        <v/>
      </c>
      <c r="L1174" s="21">
        <f>I1174+J1174+K1174</f>
        <v/>
      </c>
      <c r="M1174" s="21">
        <f>B1174-L1174</f>
        <v/>
      </c>
      <c r="N1174" s="21">
        <f>ROUNDDOWN(ROUND(B1174*0.2042,2),0)</f>
        <v/>
      </c>
    </row>
    <row r="1175">
      <c r="A1175" t="inlineStr">
        <is>
          <t>照合 一般</t>
        </is>
      </c>
      <c r="B1175" s="21" t="n">
        <v>5500000</v>
      </c>
      <c r="C1175" s="22" t="n">
        <v>5</v>
      </c>
      <c r="D1175" s="22" t="n">
        <v>1</v>
      </c>
      <c r="E1175" s="22" t="n">
        <v>0</v>
      </c>
      <c r="F1175" s="21">
        <f>(IF(C1175&lt;=20,MAX(800000,400000*C1175),8000000+700000*(C1175-20))+IF(E1175=1,1000000,0))</f>
        <v/>
      </c>
      <c r="G1175" s="21">
        <f>IF(AND(D1175=3,C1175&lt;=5),MAX(0,B1175-F1175),IF(AND(D1175=2,C1175&lt;=5,MAX(0,B1175-F1175)&gt;3000000),1500000+MAX(0,B1175-F1175)-3000000,MAX(0,B1175-F1175)/2))</f>
        <v/>
      </c>
      <c r="H1175" s="21">
        <f>ROUNDDOWN(G1175,-3)</f>
        <v/>
      </c>
      <c r="I1175" s="21">
        <f>IF(H1175&lt;=0,0,ROUNDDOWN(ROUND((H1175*LOOKUP(H1175,{0,1950001,3300001,6950001,9000001,18000001,40000001},{0.05,0.1,0.2,0.23,0.33,0.4,0.45})-LOOKUP(H1175,{0,1950001,3300001,6950001,9000001,18000001,40000001},{0,97500,427500,636000,1536000,2796000,4796000}))*1.021,3),0))</f>
        <v/>
      </c>
      <c r="J1175" s="21">
        <f>ROUNDDOWN(ROUND(H1175*0.06,2),-2)</f>
        <v/>
      </c>
      <c r="K1175" s="21">
        <f>ROUNDDOWN(ROUND(H1175*0.04,2),-2)</f>
        <v/>
      </c>
      <c r="L1175" s="21">
        <f>I1175+J1175+K1175</f>
        <v/>
      </c>
      <c r="M1175" s="21">
        <f>B1175-L1175</f>
        <v/>
      </c>
      <c r="N1175" s="21">
        <f>ROUNDDOWN(ROUND(B1175*0.2042,2),0)</f>
        <v/>
      </c>
    </row>
    <row r="1176">
      <c r="A1176" t="inlineStr">
        <is>
          <t>照合 一般</t>
        </is>
      </c>
      <c r="B1176" s="21" t="n">
        <v>5500000</v>
      </c>
      <c r="C1176" s="22" t="n">
        <v>6</v>
      </c>
      <c r="D1176" s="22" t="n">
        <v>1</v>
      </c>
      <c r="E1176" s="22" t="n">
        <v>0</v>
      </c>
      <c r="F1176" s="21">
        <f>(IF(C1176&lt;=20,MAX(800000,400000*C1176),8000000+700000*(C1176-20))+IF(E1176=1,1000000,0))</f>
        <v/>
      </c>
      <c r="G1176" s="21">
        <f>IF(AND(D1176=3,C1176&lt;=5),MAX(0,B1176-F1176),IF(AND(D1176=2,C1176&lt;=5,MAX(0,B1176-F1176)&gt;3000000),1500000+MAX(0,B1176-F1176)-3000000,MAX(0,B1176-F1176)/2))</f>
        <v/>
      </c>
      <c r="H1176" s="21">
        <f>ROUNDDOWN(G1176,-3)</f>
        <v/>
      </c>
      <c r="I1176" s="21">
        <f>IF(H1176&lt;=0,0,ROUNDDOWN(ROUND((H1176*LOOKUP(H1176,{0,1950001,3300001,6950001,9000001,18000001,40000001},{0.05,0.1,0.2,0.23,0.33,0.4,0.45})-LOOKUP(H1176,{0,1950001,3300001,6950001,9000001,18000001,40000001},{0,97500,427500,636000,1536000,2796000,4796000}))*1.021,3),0))</f>
        <v/>
      </c>
      <c r="J1176" s="21">
        <f>ROUNDDOWN(ROUND(H1176*0.06,2),-2)</f>
        <v/>
      </c>
      <c r="K1176" s="21">
        <f>ROUNDDOWN(ROUND(H1176*0.04,2),-2)</f>
        <v/>
      </c>
      <c r="L1176" s="21">
        <f>I1176+J1176+K1176</f>
        <v/>
      </c>
      <c r="M1176" s="21">
        <f>B1176-L1176</f>
        <v/>
      </c>
      <c r="N1176" s="21">
        <f>ROUNDDOWN(ROUND(B1176*0.2042,2),0)</f>
        <v/>
      </c>
    </row>
    <row r="1177">
      <c r="A1177" t="inlineStr">
        <is>
          <t>照合 一般</t>
        </is>
      </c>
      <c r="B1177" s="21" t="n">
        <v>5500000</v>
      </c>
      <c r="C1177" s="22" t="n">
        <v>7</v>
      </c>
      <c r="D1177" s="22" t="n">
        <v>1</v>
      </c>
      <c r="E1177" s="22" t="n">
        <v>0</v>
      </c>
      <c r="F1177" s="21">
        <f>(IF(C1177&lt;=20,MAX(800000,400000*C1177),8000000+700000*(C1177-20))+IF(E1177=1,1000000,0))</f>
        <v/>
      </c>
      <c r="G1177" s="21">
        <f>IF(AND(D1177=3,C1177&lt;=5),MAX(0,B1177-F1177),IF(AND(D1177=2,C1177&lt;=5,MAX(0,B1177-F1177)&gt;3000000),1500000+MAX(0,B1177-F1177)-3000000,MAX(0,B1177-F1177)/2))</f>
        <v/>
      </c>
      <c r="H1177" s="21">
        <f>ROUNDDOWN(G1177,-3)</f>
        <v/>
      </c>
      <c r="I1177" s="21">
        <f>IF(H1177&lt;=0,0,ROUNDDOWN(ROUND((H1177*LOOKUP(H1177,{0,1950001,3300001,6950001,9000001,18000001,40000001},{0.05,0.1,0.2,0.23,0.33,0.4,0.45})-LOOKUP(H1177,{0,1950001,3300001,6950001,9000001,18000001,40000001},{0,97500,427500,636000,1536000,2796000,4796000}))*1.021,3),0))</f>
        <v/>
      </c>
      <c r="J1177" s="21">
        <f>ROUNDDOWN(ROUND(H1177*0.06,2),-2)</f>
        <v/>
      </c>
      <c r="K1177" s="21">
        <f>ROUNDDOWN(ROUND(H1177*0.04,2),-2)</f>
        <v/>
      </c>
      <c r="L1177" s="21">
        <f>I1177+J1177+K1177</f>
        <v/>
      </c>
      <c r="M1177" s="21">
        <f>B1177-L1177</f>
        <v/>
      </c>
      <c r="N1177" s="21">
        <f>ROUNDDOWN(ROUND(B1177*0.2042,2),0)</f>
        <v/>
      </c>
    </row>
    <row r="1178">
      <c r="A1178" t="inlineStr">
        <is>
          <t>照合 一般</t>
        </is>
      </c>
      <c r="B1178" s="21" t="n">
        <v>5500000</v>
      </c>
      <c r="C1178" s="22" t="n">
        <v>8</v>
      </c>
      <c r="D1178" s="22" t="n">
        <v>1</v>
      </c>
      <c r="E1178" s="22" t="n">
        <v>0</v>
      </c>
      <c r="F1178" s="21">
        <f>(IF(C1178&lt;=20,MAX(800000,400000*C1178),8000000+700000*(C1178-20))+IF(E1178=1,1000000,0))</f>
        <v/>
      </c>
      <c r="G1178" s="21">
        <f>IF(AND(D1178=3,C1178&lt;=5),MAX(0,B1178-F1178),IF(AND(D1178=2,C1178&lt;=5,MAX(0,B1178-F1178)&gt;3000000),1500000+MAX(0,B1178-F1178)-3000000,MAX(0,B1178-F1178)/2))</f>
        <v/>
      </c>
      <c r="H1178" s="21">
        <f>ROUNDDOWN(G1178,-3)</f>
        <v/>
      </c>
      <c r="I1178" s="21">
        <f>IF(H1178&lt;=0,0,ROUNDDOWN(ROUND((H1178*LOOKUP(H1178,{0,1950001,3300001,6950001,9000001,18000001,40000001},{0.05,0.1,0.2,0.23,0.33,0.4,0.45})-LOOKUP(H1178,{0,1950001,3300001,6950001,9000001,18000001,40000001},{0,97500,427500,636000,1536000,2796000,4796000}))*1.021,3),0))</f>
        <v/>
      </c>
      <c r="J1178" s="21">
        <f>ROUNDDOWN(ROUND(H1178*0.06,2),-2)</f>
        <v/>
      </c>
      <c r="K1178" s="21">
        <f>ROUNDDOWN(ROUND(H1178*0.04,2),-2)</f>
        <v/>
      </c>
      <c r="L1178" s="21">
        <f>I1178+J1178+K1178</f>
        <v/>
      </c>
      <c r="M1178" s="21">
        <f>B1178-L1178</f>
        <v/>
      </c>
      <c r="N1178" s="21">
        <f>ROUNDDOWN(ROUND(B1178*0.2042,2),0)</f>
        <v/>
      </c>
    </row>
    <row r="1179">
      <c r="A1179" t="inlineStr">
        <is>
          <t>照合 一般</t>
        </is>
      </c>
      <c r="B1179" s="21" t="n">
        <v>5500000</v>
      </c>
      <c r="C1179" s="22" t="n">
        <v>9</v>
      </c>
      <c r="D1179" s="22" t="n">
        <v>1</v>
      </c>
      <c r="E1179" s="22" t="n">
        <v>0</v>
      </c>
      <c r="F1179" s="21">
        <f>(IF(C1179&lt;=20,MAX(800000,400000*C1179),8000000+700000*(C1179-20))+IF(E1179=1,1000000,0))</f>
        <v/>
      </c>
      <c r="G1179" s="21">
        <f>IF(AND(D1179=3,C1179&lt;=5),MAX(0,B1179-F1179),IF(AND(D1179=2,C1179&lt;=5,MAX(0,B1179-F1179)&gt;3000000),1500000+MAX(0,B1179-F1179)-3000000,MAX(0,B1179-F1179)/2))</f>
        <v/>
      </c>
      <c r="H1179" s="21">
        <f>ROUNDDOWN(G1179,-3)</f>
        <v/>
      </c>
      <c r="I1179" s="21">
        <f>IF(H1179&lt;=0,0,ROUNDDOWN(ROUND((H1179*LOOKUP(H1179,{0,1950001,3300001,6950001,9000001,18000001,40000001},{0.05,0.1,0.2,0.23,0.33,0.4,0.45})-LOOKUP(H1179,{0,1950001,3300001,6950001,9000001,18000001,40000001},{0,97500,427500,636000,1536000,2796000,4796000}))*1.021,3),0))</f>
        <v/>
      </c>
      <c r="J1179" s="21">
        <f>ROUNDDOWN(ROUND(H1179*0.06,2),-2)</f>
        <v/>
      </c>
      <c r="K1179" s="21">
        <f>ROUNDDOWN(ROUND(H1179*0.04,2),-2)</f>
        <v/>
      </c>
      <c r="L1179" s="21">
        <f>I1179+J1179+K1179</f>
        <v/>
      </c>
      <c r="M1179" s="21">
        <f>B1179-L1179</f>
        <v/>
      </c>
      <c r="N1179" s="21">
        <f>ROUNDDOWN(ROUND(B1179*0.2042,2),0)</f>
        <v/>
      </c>
    </row>
    <row r="1180">
      <c r="A1180" t="inlineStr">
        <is>
          <t>照合 一般</t>
        </is>
      </c>
      <c r="B1180" s="21" t="n">
        <v>5500000</v>
      </c>
      <c r="C1180" s="22" t="n">
        <v>10</v>
      </c>
      <c r="D1180" s="22" t="n">
        <v>1</v>
      </c>
      <c r="E1180" s="22" t="n">
        <v>0</v>
      </c>
      <c r="F1180" s="21">
        <f>(IF(C1180&lt;=20,MAX(800000,400000*C1180),8000000+700000*(C1180-20))+IF(E1180=1,1000000,0))</f>
        <v/>
      </c>
      <c r="G1180" s="21">
        <f>IF(AND(D1180=3,C1180&lt;=5),MAX(0,B1180-F1180),IF(AND(D1180=2,C1180&lt;=5,MAX(0,B1180-F1180)&gt;3000000),1500000+MAX(0,B1180-F1180)-3000000,MAX(0,B1180-F1180)/2))</f>
        <v/>
      </c>
      <c r="H1180" s="21">
        <f>ROUNDDOWN(G1180,-3)</f>
        <v/>
      </c>
      <c r="I1180" s="21">
        <f>IF(H1180&lt;=0,0,ROUNDDOWN(ROUND((H1180*LOOKUP(H1180,{0,1950001,3300001,6950001,9000001,18000001,40000001},{0.05,0.1,0.2,0.23,0.33,0.4,0.45})-LOOKUP(H1180,{0,1950001,3300001,6950001,9000001,18000001,40000001},{0,97500,427500,636000,1536000,2796000,4796000}))*1.021,3),0))</f>
        <v/>
      </c>
      <c r="J1180" s="21">
        <f>ROUNDDOWN(ROUND(H1180*0.06,2),-2)</f>
        <v/>
      </c>
      <c r="K1180" s="21">
        <f>ROUNDDOWN(ROUND(H1180*0.04,2),-2)</f>
        <v/>
      </c>
      <c r="L1180" s="21">
        <f>I1180+J1180+K1180</f>
        <v/>
      </c>
      <c r="M1180" s="21">
        <f>B1180-L1180</f>
        <v/>
      </c>
      <c r="N1180" s="21">
        <f>ROUNDDOWN(ROUND(B1180*0.2042,2),0)</f>
        <v/>
      </c>
    </row>
    <row r="1181">
      <c r="A1181" t="inlineStr">
        <is>
          <t>照合 一般</t>
        </is>
      </c>
      <c r="B1181" s="21" t="n">
        <v>5500000</v>
      </c>
      <c r="C1181" s="22" t="n">
        <v>11</v>
      </c>
      <c r="D1181" s="22" t="n">
        <v>1</v>
      </c>
      <c r="E1181" s="22" t="n">
        <v>0</v>
      </c>
      <c r="F1181" s="21">
        <f>(IF(C1181&lt;=20,MAX(800000,400000*C1181),8000000+700000*(C1181-20))+IF(E1181=1,1000000,0))</f>
        <v/>
      </c>
      <c r="G1181" s="21">
        <f>IF(AND(D1181=3,C1181&lt;=5),MAX(0,B1181-F1181),IF(AND(D1181=2,C1181&lt;=5,MAX(0,B1181-F1181)&gt;3000000),1500000+MAX(0,B1181-F1181)-3000000,MAX(0,B1181-F1181)/2))</f>
        <v/>
      </c>
      <c r="H1181" s="21">
        <f>ROUNDDOWN(G1181,-3)</f>
        <v/>
      </c>
      <c r="I1181" s="21">
        <f>IF(H1181&lt;=0,0,ROUNDDOWN(ROUND((H1181*LOOKUP(H1181,{0,1950001,3300001,6950001,9000001,18000001,40000001},{0.05,0.1,0.2,0.23,0.33,0.4,0.45})-LOOKUP(H1181,{0,1950001,3300001,6950001,9000001,18000001,40000001},{0,97500,427500,636000,1536000,2796000,4796000}))*1.021,3),0))</f>
        <v/>
      </c>
      <c r="J1181" s="21">
        <f>ROUNDDOWN(ROUND(H1181*0.06,2),-2)</f>
        <v/>
      </c>
      <c r="K1181" s="21">
        <f>ROUNDDOWN(ROUND(H1181*0.04,2),-2)</f>
        <v/>
      </c>
      <c r="L1181" s="21">
        <f>I1181+J1181+K1181</f>
        <v/>
      </c>
      <c r="M1181" s="21">
        <f>B1181-L1181</f>
        <v/>
      </c>
      <c r="N1181" s="21">
        <f>ROUNDDOWN(ROUND(B1181*0.2042,2),0)</f>
        <v/>
      </c>
    </row>
    <row r="1182">
      <c r="A1182" t="inlineStr">
        <is>
          <t>照合 一般</t>
        </is>
      </c>
      <c r="B1182" s="21" t="n">
        <v>5500000</v>
      </c>
      <c r="C1182" s="22" t="n">
        <v>12</v>
      </c>
      <c r="D1182" s="22" t="n">
        <v>1</v>
      </c>
      <c r="E1182" s="22" t="n">
        <v>0</v>
      </c>
      <c r="F1182" s="21">
        <f>(IF(C1182&lt;=20,MAX(800000,400000*C1182),8000000+700000*(C1182-20))+IF(E1182=1,1000000,0))</f>
        <v/>
      </c>
      <c r="G1182" s="21">
        <f>IF(AND(D1182=3,C1182&lt;=5),MAX(0,B1182-F1182),IF(AND(D1182=2,C1182&lt;=5,MAX(0,B1182-F1182)&gt;3000000),1500000+MAX(0,B1182-F1182)-3000000,MAX(0,B1182-F1182)/2))</f>
        <v/>
      </c>
      <c r="H1182" s="21">
        <f>ROUNDDOWN(G1182,-3)</f>
        <v/>
      </c>
      <c r="I1182" s="21">
        <f>IF(H1182&lt;=0,0,ROUNDDOWN(ROUND((H1182*LOOKUP(H1182,{0,1950001,3300001,6950001,9000001,18000001,40000001},{0.05,0.1,0.2,0.23,0.33,0.4,0.45})-LOOKUP(H1182,{0,1950001,3300001,6950001,9000001,18000001,40000001},{0,97500,427500,636000,1536000,2796000,4796000}))*1.021,3),0))</f>
        <v/>
      </c>
      <c r="J1182" s="21">
        <f>ROUNDDOWN(ROUND(H1182*0.06,2),-2)</f>
        <v/>
      </c>
      <c r="K1182" s="21">
        <f>ROUNDDOWN(ROUND(H1182*0.04,2),-2)</f>
        <v/>
      </c>
      <c r="L1182" s="21">
        <f>I1182+J1182+K1182</f>
        <v/>
      </c>
      <c r="M1182" s="21">
        <f>B1182-L1182</f>
        <v/>
      </c>
      <c r="N1182" s="21">
        <f>ROUNDDOWN(ROUND(B1182*0.2042,2),0)</f>
        <v/>
      </c>
    </row>
    <row r="1183">
      <c r="A1183" t="inlineStr">
        <is>
          <t>照合 一般</t>
        </is>
      </c>
      <c r="B1183" s="21" t="n">
        <v>5500000</v>
      </c>
      <c r="C1183" s="22" t="n">
        <v>13</v>
      </c>
      <c r="D1183" s="22" t="n">
        <v>1</v>
      </c>
      <c r="E1183" s="22" t="n">
        <v>0</v>
      </c>
      <c r="F1183" s="21">
        <f>(IF(C1183&lt;=20,MAX(800000,400000*C1183),8000000+700000*(C1183-20))+IF(E1183=1,1000000,0))</f>
        <v/>
      </c>
      <c r="G1183" s="21">
        <f>IF(AND(D1183=3,C1183&lt;=5),MAX(0,B1183-F1183),IF(AND(D1183=2,C1183&lt;=5,MAX(0,B1183-F1183)&gt;3000000),1500000+MAX(0,B1183-F1183)-3000000,MAX(0,B1183-F1183)/2))</f>
        <v/>
      </c>
      <c r="H1183" s="21">
        <f>ROUNDDOWN(G1183,-3)</f>
        <v/>
      </c>
      <c r="I1183" s="21">
        <f>IF(H1183&lt;=0,0,ROUNDDOWN(ROUND((H1183*LOOKUP(H1183,{0,1950001,3300001,6950001,9000001,18000001,40000001},{0.05,0.1,0.2,0.23,0.33,0.4,0.45})-LOOKUP(H1183,{0,1950001,3300001,6950001,9000001,18000001,40000001},{0,97500,427500,636000,1536000,2796000,4796000}))*1.021,3),0))</f>
        <v/>
      </c>
      <c r="J1183" s="21">
        <f>ROUNDDOWN(ROUND(H1183*0.06,2),-2)</f>
        <v/>
      </c>
      <c r="K1183" s="21">
        <f>ROUNDDOWN(ROUND(H1183*0.04,2),-2)</f>
        <v/>
      </c>
      <c r="L1183" s="21">
        <f>I1183+J1183+K1183</f>
        <v/>
      </c>
      <c r="M1183" s="21">
        <f>B1183-L1183</f>
        <v/>
      </c>
      <c r="N1183" s="21">
        <f>ROUNDDOWN(ROUND(B1183*0.2042,2),0)</f>
        <v/>
      </c>
    </row>
    <row r="1184">
      <c r="A1184" t="inlineStr">
        <is>
          <t>照合 一般</t>
        </is>
      </c>
      <c r="B1184" s="21" t="n">
        <v>5500000</v>
      </c>
      <c r="C1184" s="22" t="n">
        <v>14</v>
      </c>
      <c r="D1184" s="22" t="n">
        <v>1</v>
      </c>
      <c r="E1184" s="22" t="n">
        <v>0</v>
      </c>
      <c r="F1184" s="21">
        <f>(IF(C1184&lt;=20,MAX(800000,400000*C1184),8000000+700000*(C1184-20))+IF(E1184=1,1000000,0))</f>
        <v/>
      </c>
      <c r="G1184" s="21">
        <f>IF(AND(D1184=3,C1184&lt;=5),MAX(0,B1184-F1184),IF(AND(D1184=2,C1184&lt;=5,MAX(0,B1184-F1184)&gt;3000000),1500000+MAX(0,B1184-F1184)-3000000,MAX(0,B1184-F1184)/2))</f>
        <v/>
      </c>
      <c r="H1184" s="21">
        <f>ROUNDDOWN(G1184,-3)</f>
        <v/>
      </c>
      <c r="I1184" s="21">
        <f>IF(H1184&lt;=0,0,ROUNDDOWN(ROUND((H1184*LOOKUP(H1184,{0,1950001,3300001,6950001,9000001,18000001,40000001},{0.05,0.1,0.2,0.23,0.33,0.4,0.45})-LOOKUP(H1184,{0,1950001,3300001,6950001,9000001,18000001,40000001},{0,97500,427500,636000,1536000,2796000,4796000}))*1.021,3),0))</f>
        <v/>
      </c>
      <c r="J1184" s="21">
        <f>ROUNDDOWN(ROUND(H1184*0.06,2),-2)</f>
        <v/>
      </c>
      <c r="K1184" s="21">
        <f>ROUNDDOWN(ROUND(H1184*0.04,2),-2)</f>
        <v/>
      </c>
      <c r="L1184" s="21">
        <f>I1184+J1184+K1184</f>
        <v/>
      </c>
      <c r="M1184" s="21">
        <f>B1184-L1184</f>
        <v/>
      </c>
      <c r="N1184" s="21">
        <f>ROUNDDOWN(ROUND(B1184*0.2042,2),0)</f>
        <v/>
      </c>
    </row>
    <row r="1185">
      <c r="A1185" t="inlineStr">
        <is>
          <t>照合 一般</t>
        </is>
      </c>
      <c r="B1185" s="21" t="n">
        <v>5500000</v>
      </c>
      <c r="C1185" s="22" t="n">
        <v>15</v>
      </c>
      <c r="D1185" s="22" t="n">
        <v>1</v>
      </c>
      <c r="E1185" s="22" t="n">
        <v>0</v>
      </c>
      <c r="F1185" s="21">
        <f>(IF(C1185&lt;=20,MAX(800000,400000*C1185),8000000+700000*(C1185-20))+IF(E1185=1,1000000,0))</f>
        <v/>
      </c>
      <c r="G1185" s="21">
        <f>IF(AND(D1185=3,C1185&lt;=5),MAX(0,B1185-F1185),IF(AND(D1185=2,C1185&lt;=5,MAX(0,B1185-F1185)&gt;3000000),1500000+MAX(0,B1185-F1185)-3000000,MAX(0,B1185-F1185)/2))</f>
        <v/>
      </c>
      <c r="H1185" s="21">
        <f>ROUNDDOWN(G1185,-3)</f>
        <v/>
      </c>
      <c r="I1185" s="21">
        <f>IF(H1185&lt;=0,0,ROUNDDOWN(ROUND((H1185*LOOKUP(H1185,{0,1950001,3300001,6950001,9000001,18000001,40000001},{0.05,0.1,0.2,0.23,0.33,0.4,0.45})-LOOKUP(H1185,{0,1950001,3300001,6950001,9000001,18000001,40000001},{0,97500,427500,636000,1536000,2796000,4796000}))*1.021,3),0))</f>
        <v/>
      </c>
      <c r="J1185" s="21">
        <f>ROUNDDOWN(ROUND(H1185*0.06,2),-2)</f>
        <v/>
      </c>
      <c r="K1185" s="21">
        <f>ROUNDDOWN(ROUND(H1185*0.04,2),-2)</f>
        <v/>
      </c>
      <c r="L1185" s="21">
        <f>I1185+J1185+K1185</f>
        <v/>
      </c>
      <c r="M1185" s="21">
        <f>B1185-L1185</f>
        <v/>
      </c>
      <c r="N1185" s="21">
        <f>ROUNDDOWN(ROUND(B1185*0.2042,2),0)</f>
        <v/>
      </c>
    </row>
    <row r="1186">
      <c r="A1186" t="inlineStr">
        <is>
          <t>照合 一般</t>
        </is>
      </c>
      <c r="B1186" s="21" t="n">
        <v>5500000</v>
      </c>
      <c r="C1186" s="22" t="n">
        <v>16</v>
      </c>
      <c r="D1186" s="22" t="n">
        <v>1</v>
      </c>
      <c r="E1186" s="22" t="n">
        <v>0</v>
      </c>
      <c r="F1186" s="21">
        <f>(IF(C1186&lt;=20,MAX(800000,400000*C1186),8000000+700000*(C1186-20))+IF(E1186=1,1000000,0))</f>
        <v/>
      </c>
      <c r="G1186" s="21">
        <f>IF(AND(D1186=3,C1186&lt;=5),MAX(0,B1186-F1186),IF(AND(D1186=2,C1186&lt;=5,MAX(0,B1186-F1186)&gt;3000000),1500000+MAX(0,B1186-F1186)-3000000,MAX(0,B1186-F1186)/2))</f>
        <v/>
      </c>
      <c r="H1186" s="21">
        <f>ROUNDDOWN(G1186,-3)</f>
        <v/>
      </c>
      <c r="I1186" s="21">
        <f>IF(H1186&lt;=0,0,ROUNDDOWN(ROUND((H1186*LOOKUP(H1186,{0,1950001,3300001,6950001,9000001,18000001,40000001},{0.05,0.1,0.2,0.23,0.33,0.4,0.45})-LOOKUP(H1186,{0,1950001,3300001,6950001,9000001,18000001,40000001},{0,97500,427500,636000,1536000,2796000,4796000}))*1.021,3),0))</f>
        <v/>
      </c>
      <c r="J1186" s="21">
        <f>ROUNDDOWN(ROUND(H1186*0.06,2),-2)</f>
        <v/>
      </c>
      <c r="K1186" s="21">
        <f>ROUNDDOWN(ROUND(H1186*0.04,2),-2)</f>
        <v/>
      </c>
      <c r="L1186" s="21">
        <f>I1186+J1186+K1186</f>
        <v/>
      </c>
      <c r="M1186" s="21">
        <f>B1186-L1186</f>
        <v/>
      </c>
      <c r="N1186" s="21">
        <f>ROUNDDOWN(ROUND(B1186*0.2042,2),0)</f>
        <v/>
      </c>
    </row>
    <row r="1187">
      <c r="A1187" t="inlineStr">
        <is>
          <t>照合 一般</t>
        </is>
      </c>
      <c r="B1187" s="21" t="n">
        <v>5500000</v>
      </c>
      <c r="C1187" s="22" t="n">
        <v>17</v>
      </c>
      <c r="D1187" s="22" t="n">
        <v>1</v>
      </c>
      <c r="E1187" s="22" t="n">
        <v>0</v>
      </c>
      <c r="F1187" s="21">
        <f>(IF(C1187&lt;=20,MAX(800000,400000*C1187),8000000+700000*(C1187-20))+IF(E1187=1,1000000,0))</f>
        <v/>
      </c>
      <c r="G1187" s="21">
        <f>IF(AND(D1187=3,C1187&lt;=5),MAX(0,B1187-F1187),IF(AND(D1187=2,C1187&lt;=5,MAX(0,B1187-F1187)&gt;3000000),1500000+MAX(0,B1187-F1187)-3000000,MAX(0,B1187-F1187)/2))</f>
        <v/>
      </c>
      <c r="H1187" s="21">
        <f>ROUNDDOWN(G1187,-3)</f>
        <v/>
      </c>
      <c r="I1187" s="21">
        <f>IF(H1187&lt;=0,0,ROUNDDOWN(ROUND((H1187*LOOKUP(H1187,{0,1950001,3300001,6950001,9000001,18000001,40000001},{0.05,0.1,0.2,0.23,0.33,0.4,0.45})-LOOKUP(H1187,{0,1950001,3300001,6950001,9000001,18000001,40000001},{0,97500,427500,636000,1536000,2796000,4796000}))*1.021,3),0))</f>
        <v/>
      </c>
      <c r="J1187" s="21">
        <f>ROUNDDOWN(ROUND(H1187*0.06,2),-2)</f>
        <v/>
      </c>
      <c r="K1187" s="21">
        <f>ROUNDDOWN(ROUND(H1187*0.04,2),-2)</f>
        <v/>
      </c>
      <c r="L1187" s="21">
        <f>I1187+J1187+K1187</f>
        <v/>
      </c>
      <c r="M1187" s="21">
        <f>B1187-L1187</f>
        <v/>
      </c>
      <c r="N1187" s="21">
        <f>ROUNDDOWN(ROUND(B1187*0.2042,2),0)</f>
        <v/>
      </c>
    </row>
    <row r="1188">
      <c r="A1188" t="inlineStr">
        <is>
          <t>照合 一般</t>
        </is>
      </c>
      <c r="B1188" s="21" t="n">
        <v>5500000</v>
      </c>
      <c r="C1188" s="22" t="n">
        <v>18</v>
      </c>
      <c r="D1188" s="22" t="n">
        <v>1</v>
      </c>
      <c r="E1188" s="22" t="n">
        <v>0</v>
      </c>
      <c r="F1188" s="21">
        <f>(IF(C1188&lt;=20,MAX(800000,400000*C1188),8000000+700000*(C1188-20))+IF(E1188=1,1000000,0))</f>
        <v/>
      </c>
      <c r="G1188" s="21">
        <f>IF(AND(D1188=3,C1188&lt;=5),MAX(0,B1188-F1188),IF(AND(D1188=2,C1188&lt;=5,MAX(0,B1188-F1188)&gt;3000000),1500000+MAX(0,B1188-F1188)-3000000,MAX(0,B1188-F1188)/2))</f>
        <v/>
      </c>
      <c r="H1188" s="21">
        <f>ROUNDDOWN(G1188,-3)</f>
        <v/>
      </c>
      <c r="I1188" s="21">
        <f>IF(H1188&lt;=0,0,ROUNDDOWN(ROUND((H1188*LOOKUP(H1188,{0,1950001,3300001,6950001,9000001,18000001,40000001},{0.05,0.1,0.2,0.23,0.33,0.4,0.45})-LOOKUP(H1188,{0,1950001,3300001,6950001,9000001,18000001,40000001},{0,97500,427500,636000,1536000,2796000,4796000}))*1.021,3),0))</f>
        <v/>
      </c>
      <c r="J1188" s="21">
        <f>ROUNDDOWN(ROUND(H1188*0.06,2),-2)</f>
        <v/>
      </c>
      <c r="K1188" s="21">
        <f>ROUNDDOWN(ROUND(H1188*0.04,2),-2)</f>
        <v/>
      </c>
      <c r="L1188" s="21">
        <f>I1188+J1188+K1188</f>
        <v/>
      </c>
      <c r="M1188" s="21">
        <f>B1188-L1188</f>
        <v/>
      </c>
      <c r="N1188" s="21">
        <f>ROUNDDOWN(ROUND(B1188*0.2042,2),0)</f>
        <v/>
      </c>
    </row>
    <row r="1189">
      <c r="A1189" t="inlineStr">
        <is>
          <t>照合 一般</t>
        </is>
      </c>
      <c r="B1189" s="21" t="n">
        <v>5500000</v>
      </c>
      <c r="C1189" s="22" t="n">
        <v>19</v>
      </c>
      <c r="D1189" s="22" t="n">
        <v>1</v>
      </c>
      <c r="E1189" s="22" t="n">
        <v>0</v>
      </c>
      <c r="F1189" s="21">
        <f>(IF(C1189&lt;=20,MAX(800000,400000*C1189),8000000+700000*(C1189-20))+IF(E1189=1,1000000,0))</f>
        <v/>
      </c>
      <c r="G1189" s="21">
        <f>IF(AND(D1189=3,C1189&lt;=5),MAX(0,B1189-F1189),IF(AND(D1189=2,C1189&lt;=5,MAX(0,B1189-F1189)&gt;3000000),1500000+MAX(0,B1189-F1189)-3000000,MAX(0,B1189-F1189)/2))</f>
        <v/>
      </c>
      <c r="H1189" s="21">
        <f>ROUNDDOWN(G1189,-3)</f>
        <v/>
      </c>
      <c r="I1189" s="21">
        <f>IF(H1189&lt;=0,0,ROUNDDOWN(ROUND((H1189*LOOKUP(H1189,{0,1950001,3300001,6950001,9000001,18000001,40000001},{0.05,0.1,0.2,0.23,0.33,0.4,0.45})-LOOKUP(H1189,{0,1950001,3300001,6950001,9000001,18000001,40000001},{0,97500,427500,636000,1536000,2796000,4796000}))*1.021,3),0))</f>
        <v/>
      </c>
      <c r="J1189" s="21">
        <f>ROUNDDOWN(ROUND(H1189*0.06,2),-2)</f>
        <v/>
      </c>
      <c r="K1189" s="21">
        <f>ROUNDDOWN(ROUND(H1189*0.04,2),-2)</f>
        <v/>
      </c>
      <c r="L1189" s="21">
        <f>I1189+J1189+K1189</f>
        <v/>
      </c>
      <c r="M1189" s="21">
        <f>B1189-L1189</f>
        <v/>
      </c>
      <c r="N1189" s="21">
        <f>ROUNDDOWN(ROUND(B1189*0.2042,2),0)</f>
        <v/>
      </c>
    </row>
    <row r="1190">
      <c r="A1190" t="inlineStr">
        <is>
          <t>照合 一般</t>
        </is>
      </c>
      <c r="B1190" s="21" t="n">
        <v>5500000</v>
      </c>
      <c r="C1190" s="22" t="n">
        <v>20</v>
      </c>
      <c r="D1190" s="22" t="n">
        <v>1</v>
      </c>
      <c r="E1190" s="22" t="n">
        <v>0</v>
      </c>
      <c r="F1190" s="21">
        <f>(IF(C1190&lt;=20,MAX(800000,400000*C1190),8000000+700000*(C1190-20))+IF(E1190=1,1000000,0))</f>
        <v/>
      </c>
      <c r="G1190" s="21">
        <f>IF(AND(D1190=3,C1190&lt;=5),MAX(0,B1190-F1190),IF(AND(D1190=2,C1190&lt;=5,MAX(0,B1190-F1190)&gt;3000000),1500000+MAX(0,B1190-F1190)-3000000,MAX(0,B1190-F1190)/2))</f>
        <v/>
      </c>
      <c r="H1190" s="21">
        <f>ROUNDDOWN(G1190,-3)</f>
        <v/>
      </c>
      <c r="I1190" s="21">
        <f>IF(H1190&lt;=0,0,ROUNDDOWN(ROUND((H1190*LOOKUP(H1190,{0,1950001,3300001,6950001,9000001,18000001,40000001},{0.05,0.1,0.2,0.23,0.33,0.4,0.45})-LOOKUP(H1190,{0,1950001,3300001,6950001,9000001,18000001,40000001},{0,97500,427500,636000,1536000,2796000,4796000}))*1.021,3),0))</f>
        <v/>
      </c>
      <c r="J1190" s="21">
        <f>ROUNDDOWN(ROUND(H1190*0.06,2),-2)</f>
        <v/>
      </c>
      <c r="K1190" s="21">
        <f>ROUNDDOWN(ROUND(H1190*0.04,2),-2)</f>
        <v/>
      </c>
      <c r="L1190" s="21">
        <f>I1190+J1190+K1190</f>
        <v/>
      </c>
      <c r="M1190" s="21">
        <f>B1190-L1190</f>
        <v/>
      </c>
      <c r="N1190" s="21">
        <f>ROUNDDOWN(ROUND(B1190*0.2042,2),0)</f>
        <v/>
      </c>
    </row>
    <row r="1191">
      <c r="A1191" t="inlineStr">
        <is>
          <t>照合 一般</t>
        </is>
      </c>
      <c r="B1191" s="21" t="n">
        <v>5500000</v>
      </c>
      <c r="C1191" s="22" t="n">
        <v>21</v>
      </c>
      <c r="D1191" s="22" t="n">
        <v>1</v>
      </c>
      <c r="E1191" s="22" t="n">
        <v>0</v>
      </c>
      <c r="F1191" s="21">
        <f>(IF(C1191&lt;=20,MAX(800000,400000*C1191),8000000+700000*(C1191-20))+IF(E1191=1,1000000,0))</f>
        <v/>
      </c>
      <c r="G1191" s="21">
        <f>IF(AND(D1191=3,C1191&lt;=5),MAX(0,B1191-F1191),IF(AND(D1191=2,C1191&lt;=5,MAX(0,B1191-F1191)&gt;3000000),1500000+MAX(0,B1191-F1191)-3000000,MAX(0,B1191-F1191)/2))</f>
        <v/>
      </c>
      <c r="H1191" s="21">
        <f>ROUNDDOWN(G1191,-3)</f>
        <v/>
      </c>
      <c r="I1191" s="21">
        <f>IF(H1191&lt;=0,0,ROUNDDOWN(ROUND((H1191*LOOKUP(H1191,{0,1950001,3300001,6950001,9000001,18000001,40000001},{0.05,0.1,0.2,0.23,0.33,0.4,0.45})-LOOKUP(H1191,{0,1950001,3300001,6950001,9000001,18000001,40000001},{0,97500,427500,636000,1536000,2796000,4796000}))*1.021,3),0))</f>
        <v/>
      </c>
      <c r="J1191" s="21">
        <f>ROUNDDOWN(ROUND(H1191*0.06,2),-2)</f>
        <v/>
      </c>
      <c r="K1191" s="21">
        <f>ROUNDDOWN(ROUND(H1191*0.04,2),-2)</f>
        <v/>
      </c>
      <c r="L1191" s="21">
        <f>I1191+J1191+K1191</f>
        <v/>
      </c>
      <c r="M1191" s="21">
        <f>B1191-L1191</f>
        <v/>
      </c>
      <c r="N1191" s="21">
        <f>ROUNDDOWN(ROUND(B1191*0.2042,2),0)</f>
        <v/>
      </c>
    </row>
    <row r="1192">
      <c r="A1192" t="inlineStr">
        <is>
          <t>照合 一般</t>
        </is>
      </c>
      <c r="B1192" s="21" t="n">
        <v>5500000</v>
      </c>
      <c r="C1192" s="22" t="n">
        <v>22</v>
      </c>
      <c r="D1192" s="22" t="n">
        <v>1</v>
      </c>
      <c r="E1192" s="22" t="n">
        <v>0</v>
      </c>
      <c r="F1192" s="21">
        <f>(IF(C1192&lt;=20,MAX(800000,400000*C1192),8000000+700000*(C1192-20))+IF(E1192=1,1000000,0))</f>
        <v/>
      </c>
      <c r="G1192" s="21">
        <f>IF(AND(D1192=3,C1192&lt;=5),MAX(0,B1192-F1192),IF(AND(D1192=2,C1192&lt;=5,MAX(0,B1192-F1192)&gt;3000000),1500000+MAX(0,B1192-F1192)-3000000,MAX(0,B1192-F1192)/2))</f>
        <v/>
      </c>
      <c r="H1192" s="21">
        <f>ROUNDDOWN(G1192,-3)</f>
        <v/>
      </c>
      <c r="I1192" s="21">
        <f>IF(H1192&lt;=0,0,ROUNDDOWN(ROUND((H1192*LOOKUP(H1192,{0,1950001,3300001,6950001,9000001,18000001,40000001},{0.05,0.1,0.2,0.23,0.33,0.4,0.45})-LOOKUP(H1192,{0,1950001,3300001,6950001,9000001,18000001,40000001},{0,97500,427500,636000,1536000,2796000,4796000}))*1.021,3),0))</f>
        <v/>
      </c>
      <c r="J1192" s="21">
        <f>ROUNDDOWN(ROUND(H1192*0.06,2),-2)</f>
        <v/>
      </c>
      <c r="K1192" s="21">
        <f>ROUNDDOWN(ROUND(H1192*0.04,2),-2)</f>
        <v/>
      </c>
      <c r="L1192" s="21">
        <f>I1192+J1192+K1192</f>
        <v/>
      </c>
      <c r="M1192" s="21">
        <f>B1192-L1192</f>
        <v/>
      </c>
      <c r="N1192" s="21">
        <f>ROUNDDOWN(ROUND(B1192*0.2042,2),0)</f>
        <v/>
      </c>
    </row>
    <row r="1193">
      <c r="A1193" t="inlineStr">
        <is>
          <t>照合 一般</t>
        </is>
      </c>
      <c r="B1193" s="21" t="n">
        <v>5500000</v>
      </c>
      <c r="C1193" s="22" t="n">
        <v>23</v>
      </c>
      <c r="D1193" s="22" t="n">
        <v>1</v>
      </c>
      <c r="E1193" s="22" t="n">
        <v>0</v>
      </c>
      <c r="F1193" s="21">
        <f>(IF(C1193&lt;=20,MAX(800000,400000*C1193),8000000+700000*(C1193-20))+IF(E1193=1,1000000,0))</f>
        <v/>
      </c>
      <c r="G1193" s="21">
        <f>IF(AND(D1193=3,C1193&lt;=5),MAX(0,B1193-F1193),IF(AND(D1193=2,C1193&lt;=5,MAX(0,B1193-F1193)&gt;3000000),1500000+MAX(0,B1193-F1193)-3000000,MAX(0,B1193-F1193)/2))</f>
        <v/>
      </c>
      <c r="H1193" s="21">
        <f>ROUNDDOWN(G1193,-3)</f>
        <v/>
      </c>
      <c r="I1193" s="21">
        <f>IF(H1193&lt;=0,0,ROUNDDOWN(ROUND((H1193*LOOKUP(H1193,{0,1950001,3300001,6950001,9000001,18000001,40000001},{0.05,0.1,0.2,0.23,0.33,0.4,0.45})-LOOKUP(H1193,{0,1950001,3300001,6950001,9000001,18000001,40000001},{0,97500,427500,636000,1536000,2796000,4796000}))*1.021,3),0))</f>
        <v/>
      </c>
      <c r="J1193" s="21">
        <f>ROUNDDOWN(ROUND(H1193*0.06,2),-2)</f>
        <v/>
      </c>
      <c r="K1193" s="21">
        <f>ROUNDDOWN(ROUND(H1193*0.04,2),-2)</f>
        <v/>
      </c>
      <c r="L1193" s="21">
        <f>I1193+J1193+K1193</f>
        <v/>
      </c>
      <c r="M1193" s="21">
        <f>B1193-L1193</f>
        <v/>
      </c>
      <c r="N1193" s="21">
        <f>ROUNDDOWN(ROUND(B1193*0.2042,2),0)</f>
        <v/>
      </c>
    </row>
    <row r="1194">
      <c r="A1194" t="inlineStr">
        <is>
          <t>照合 一般</t>
        </is>
      </c>
      <c r="B1194" s="21" t="n">
        <v>5500000</v>
      </c>
      <c r="C1194" s="22" t="n">
        <v>24</v>
      </c>
      <c r="D1194" s="22" t="n">
        <v>1</v>
      </c>
      <c r="E1194" s="22" t="n">
        <v>0</v>
      </c>
      <c r="F1194" s="21">
        <f>(IF(C1194&lt;=20,MAX(800000,400000*C1194),8000000+700000*(C1194-20))+IF(E1194=1,1000000,0))</f>
        <v/>
      </c>
      <c r="G1194" s="21">
        <f>IF(AND(D1194=3,C1194&lt;=5),MAX(0,B1194-F1194),IF(AND(D1194=2,C1194&lt;=5,MAX(0,B1194-F1194)&gt;3000000),1500000+MAX(0,B1194-F1194)-3000000,MAX(0,B1194-F1194)/2))</f>
        <v/>
      </c>
      <c r="H1194" s="21">
        <f>ROUNDDOWN(G1194,-3)</f>
        <v/>
      </c>
      <c r="I1194" s="21">
        <f>IF(H1194&lt;=0,0,ROUNDDOWN(ROUND((H1194*LOOKUP(H1194,{0,1950001,3300001,6950001,9000001,18000001,40000001},{0.05,0.1,0.2,0.23,0.33,0.4,0.45})-LOOKUP(H1194,{0,1950001,3300001,6950001,9000001,18000001,40000001},{0,97500,427500,636000,1536000,2796000,4796000}))*1.021,3),0))</f>
        <v/>
      </c>
      <c r="J1194" s="21">
        <f>ROUNDDOWN(ROUND(H1194*0.06,2),-2)</f>
        <v/>
      </c>
      <c r="K1194" s="21">
        <f>ROUNDDOWN(ROUND(H1194*0.04,2),-2)</f>
        <v/>
      </c>
      <c r="L1194" s="21">
        <f>I1194+J1194+K1194</f>
        <v/>
      </c>
      <c r="M1194" s="21">
        <f>B1194-L1194</f>
        <v/>
      </c>
      <c r="N1194" s="21">
        <f>ROUNDDOWN(ROUND(B1194*0.2042,2),0)</f>
        <v/>
      </c>
    </row>
    <row r="1195">
      <c r="A1195" t="inlineStr">
        <is>
          <t>照合 一般</t>
        </is>
      </c>
      <c r="B1195" s="21" t="n">
        <v>5500000</v>
      </c>
      <c r="C1195" s="22" t="n">
        <v>25</v>
      </c>
      <c r="D1195" s="22" t="n">
        <v>1</v>
      </c>
      <c r="E1195" s="22" t="n">
        <v>0</v>
      </c>
      <c r="F1195" s="21">
        <f>(IF(C1195&lt;=20,MAX(800000,400000*C1195),8000000+700000*(C1195-20))+IF(E1195=1,1000000,0))</f>
        <v/>
      </c>
      <c r="G1195" s="21">
        <f>IF(AND(D1195=3,C1195&lt;=5),MAX(0,B1195-F1195),IF(AND(D1195=2,C1195&lt;=5,MAX(0,B1195-F1195)&gt;3000000),1500000+MAX(0,B1195-F1195)-3000000,MAX(0,B1195-F1195)/2))</f>
        <v/>
      </c>
      <c r="H1195" s="21">
        <f>ROUNDDOWN(G1195,-3)</f>
        <v/>
      </c>
      <c r="I1195" s="21">
        <f>IF(H1195&lt;=0,0,ROUNDDOWN(ROUND((H1195*LOOKUP(H1195,{0,1950001,3300001,6950001,9000001,18000001,40000001},{0.05,0.1,0.2,0.23,0.33,0.4,0.45})-LOOKUP(H1195,{0,1950001,3300001,6950001,9000001,18000001,40000001},{0,97500,427500,636000,1536000,2796000,4796000}))*1.021,3),0))</f>
        <v/>
      </c>
      <c r="J1195" s="21">
        <f>ROUNDDOWN(ROUND(H1195*0.06,2),-2)</f>
        <v/>
      </c>
      <c r="K1195" s="21">
        <f>ROUNDDOWN(ROUND(H1195*0.04,2),-2)</f>
        <v/>
      </c>
      <c r="L1195" s="21">
        <f>I1195+J1195+K1195</f>
        <v/>
      </c>
      <c r="M1195" s="21">
        <f>B1195-L1195</f>
        <v/>
      </c>
      <c r="N1195" s="21">
        <f>ROUNDDOWN(ROUND(B1195*0.2042,2),0)</f>
        <v/>
      </c>
    </row>
    <row r="1196">
      <c r="A1196" t="inlineStr">
        <is>
          <t>照合 一般</t>
        </is>
      </c>
      <c r="B1196" s="21" t="n">
        <v>5500000</v>
      </c>
      <c r="C1196" s="22" t="n">
        <v>26</v>
      </c>
      <c r="D1196" s="22" t="n">
        <v>1</v>
      </c>
      <c r="E1196" s="22" t="n">
        <v>0</v>
      </c>
      <c r="F1196" s="21">
        <f>(IF(C1196&lt;=20,MAX(800000,400000*C1196),8000000+700000*(C1196-20))+IF(E1196=1,1000000,0))</f>
        <v/>
      </c>
      <c r="G1196" s="21">
        <f>IF(AND(D1196=3,C1196&lt;=5),MAX(0,B1196-F1196),IF(AND(D1196=2,C1196&lt;=5,MAX(0,B1196-F1196)&gt;3000000),1500000+MAX(0,B1196-F1196)-3000000,MAX(0,B1196-F1196)/2))</f>
        <v/>
      </c>
      <c r="H1196" s="21">
        <f>ROUNDDOWN(G1196,-3)</f>
        <v/>
      </c>
      <c r="I1196" s="21">
        <f>IF(H1196&lt;=0,0,ROUNDDOWN(ROUND((H1196*LOOKUP(H1196,{0,1950001,3300001,6950001,9000001,18000001,40000001},{0.05,0.1,0.2,0.23,0.33,0.4,0.45})-LOOKUP(H1196,{0,1950001,3300001,6950001,9000001,18000001,40000001},{0,97500,427500,636000,1536000,2796000,4796000}))*1.021,3),0))</f>
        <v/>
      </c>
      <c r="J1196" s="21">
        <f>ROUNDDOWN(ROUND(H1196*0.06,2),-2)</f>
        <v/>
      </c>
      <c r="K1196" s="21">
        <f>ROUNDDOWN(ROUND(H1196*0.04,2),-2)</f>
        <v/>
      </c>
      <c r="L1196" s="21">
        <f>I1196+J1196+K1196</f>
        <v/>
      </c>
      <c r="M1196" s="21">
        <f>B1196-L1196</f>
        <v/>
      </c>
      <c r="N1196" s="21">
        <f>ROUNDDOWN(ROUND(B1196*0.2042,2),0)</f>
        <v/>
      </c>
    </row>
    <row r="1197">
      <c r="A1197" t="inlineStr">
        <is>
          <t>照合 一般</t>
        </is>
      </c>
      <c r="B1197" s="21" t="n">
        <v>5500000</v>
      </c>
      <c r="C1197" s="22" t="n">
        <v>27</v>
      </c>
      <c r="D1197" s="22" t="n">
        <v>1</v>
      </c>
      <c r="E1197" s="22" t="n">
        <v>0</v>
      </c>
      <c r="F1197" s="21">
        <f>(IF(C1197&lt;=20,MAX(800000,400000*C1197),8000000+700000*(C1197-20))+IF(E1197=1,1000000,0))</f>
        <v/>
      </c>
      <c r="G1197" s="21">
        <f>IF(AND(D1197=3,C1197&lt;=5),MAX(0,B1197-F1197),IF(AND(D1197=2,C1197&lt;=5,MAX(0,B1197-F1197)&gt;3000000),1500000+MAX(0,B1197-F1197)-3000000,MAX(0,B1197-F1197)/2))</f>
        <v/>
      </c>
      <c r="H1197" s="21">
        <f>ROUNDDOWN(G1197,-3)</f>
        <v/>
      </c>
      <c r="I1197" s="21">
        <f>IF(H1197&lt;=0,0,ROUNDDOWN(ROUND((H1197*LOOKUP(H1197,{0,1950001,3300001,6950001,9000001,18000001,40000001},{0.05,0.1,0.2,0.23,0.33,0.4,0.45})-LOOKUP(H1197,{0,1950001,3300001,6950001,9000001,18000001,40000001},{0,97500,427500,636000,1536000,2796000,4796000}))*1.021,3),0))</f>
        <v/>
      </c>
      <c r="J1197" s="21">
        <f>ROUNDDOWN(ROUND(H1197*0.06,2),-2)</f>
        <v/>
      </c>
      <c r="K1197" s="21">
        <f>ROUNDDOWN(ROUND(H1197*0.04,2),-2)</f>
        <v/>
      </c>
      <c r="L1197" s="21">
        <f>I1197+J1197+K1197</f>
        <v/>
      </c>
      <c r="M1197" s="21">
        <f>B1197-L1197</f>
        <v/>
      </c>
      <c r="N1197" s="21">
        <f>ROUNDDOWN(ROUND(B1197*0.2042,2),0)</f>
        <v/>
      </c>
    </row>
    <row r="1198">
      <c r="A1198" t="inlineStr">
        <is>
          <t>照合 一般</t>
        </is>
      </c>
      <c r="B1198" s="21" t="n">
        <v>5500000</v>
      </c>
      <c r="C1198" s="22" t="n">
        <v>28</v>
      </c>
      <c r="D1198" s="22" t="n">
        <v>1</v>
      </c>
      <c r="E1198" s="22" t="n">
        <v>0</v>
      </c>
      <c r="F1198" s="21">
        <f>(IF(C1198&lt;=20,MAX(800000,400000*C1198),8000000+700000*(C1198-20))+IF(E1198=1,1000000,0))</f>
        <v/>
      </c>
      <c r="G1198" s="21">
        <f>IF(AND(D1198=3,C1198&lt;=5),MAX(0,B1198-F1198),IF(AND(D1198=2,C1198&lt;=5,MAX(0,B1198-F1198)&gt;3000000),1500000+MAX(0,B1198-F1198)-3000000,MAX(0,B1198-F1198)/2))</f>
        <v/>
      </c>
      <c r="H1198" s="21">
        <f>ROUNDDOWN(G1198,-3)</f>
        <v/>
      </c>
      <c r="I1198" s="21">
        <f>IF(H1198&lt;=0,0,ROUNDDOWN(ROUND((H1198*LOOKUP(H1198,{0,1950001,3300001,6950001,9000001,18000001,40000001},{0.05,0.1,0.2,0.23,0.33,0.4,0.45})-LOOKUP(H1198,{0,1950001,3300001,6950001,9000001,18000001,40000001},{0,97500,427500,636000,1536000,2796000,4796000}))*1.021,3),0))</f>
        <v/>
      </c>
      <c r="J1198" s="21">
        <f>ROUNDDOWN(ROUND(H1198*0.06,2),-2)</f>
        <v/>
      </c>
      <c r="K1198" s="21">
        <f>ROUNDDOWN(ROUND(H1198*0.04,2),-2)</f>
        <v/>
      </c>
      <c r="L1198" s="21">
        <f>I1198+J1198+K1198</f>
        <v/>
      </c>
      <c r="M1198" s="21">
        <f>B1198-L1198</f>
        <v/>
      </c>
      <c r="N1198" s="21">
        <f>ROUNDDOWN(ROUND(B1198*0.2042,2),0)</f>
        <v/>
      </c>
    </row>
    <row r="1199">
      <c r="A1199" t="inlineStr">
        <is>
          <t>照合 一般</t>
        </is>
      </c>
      <c r="B1199" s="21" t="n">
        <v>5500000</v>
      </c>
      <c r="C1199" s="22" t="n">
        <v>29</v>
      </c>
      <c r="D1199" s="22" t="n">
        <v>1</v>
      </c>
      <c r="E1199" s="22" t="n">
        <v>0</v>
      </c>
      <c r="F1199" s="21">
        <f>(IF(C1199&lt;=20,MAX(800000,400000*C1199),8000000+700000*(C1199-20))+IF(E1199=1,1000000,0))</f>
        <v/>
      </c>
      <c r="G1199" s="21">
        <f>IF(AND(D1199=3,C1199&lt;=5),MAX(0,B1199-F1199),IF(AND(D1199=2,C1199&lt;=5,MAX(0,B1199-F1199)&gt;3000000),1500000+MAX(0,B1199-F1199)-3000000,MAX(0,B1199-F1199)/2))</f>
        <v/>
      </c>
      <c r="H1199" s="21">
        <f>ROUNDDOWN(G1199,-3)</f>
        <v/>
      </c>
      <c r="I1199" s="21">
        <f>IF(H1199&lt;=0,0,ROUNDDOWN(ROUND((H1199*LOOKUP(H1199,{0,1950001,3300001,6950001,9000001,18000001,40000001},{0.05,0.1,0.2,0.23,0.33,0.4,0.45})-LOOKUP(H1199,{0,1950001,3300001,6950001,9000001,18000001,40000001},{0,97500,427500,636000,1536000,2796000,4796000}))*1.021,3),0))</f>
        <v/>
      </c>
      <c r="J1199" s="21">
        <f>ROUNDDOWN(ROUND(H1199*0.06,2),-2)</f>
        <v/>
      </c>
      <c r="K1199" s="21">
        <f>ROUNDDOWN(ROUND(H1199*0.04,2),-2)</f>
        <v/>
      </c>
      <c r="L1199" s="21">
        <f>I1199+J1199+K1199</f>
        <v/>
      </c>
      <c r="M1199" s="21">
        <f>B1199-L1199</f>
        <v/>
      </c>
      <c r="N1199" s="21">
        <f>ROUNDDOWN(ROUND(B1199*0.2042,2),0)</f>
        <v/>
      </c>
    </row>
    <row r="1200">
      <c r="A1200" t="inlineStr">
        <is>
          <t>照合 一般</t>
        </is>
      </c>
      <c r="B1200" s="21" t="n">
        <v>5500000</v>
      </c>
      <c r="C1200" s="22" t="n">
        <v>30</v>
      </c>
      <c r="D1200" s="22" t="n">
        <v>1</v>
      </c>
      <c r="E1200" s="22" t="n">
        <v>0</v>
      </c>
      <c r="F1200" s="21">
        <f>(IF(C1200&lt;=20,MAX(800000,400000*C1200),8000000+700000*(C1200-20))+IF(E1200=1,1000000,0))</f>
        <v/>
      </c>
      <c r="G1200" s="21">
        <f>IF(AND(D1200=3,C1200&lt;=5),MAX(0,B1200-F1200),IF(AND(D1200=2,C1200&lt;=5,MAX(0,B1200-F1200)&gt;3000000),1500000+MAX(0,B1200-F1200)-3000000,MAX(0,B1200-F1200)/2))</f>
        <v/>
      </c>
      <c r="H1200" s="21">
        <f>ROUNDDOWN(G1200,-3)</f>
        <v/>
      </c>
      <c r="I1200" s="21">
        <f>IF(H1200&lt;=0,0,ROUNDDOWN(ROUND((H1200*LOOKUP(H1200,{0,1950001,3300001,6950001,9000001,18000001,40000001},{0.05,0.1,0.2,0.23,0.33,0.4,0.45})-LOOKUP(H1200,{0,1950001,3300001,6950001,9000001,18000001,40000001},{0,97500,427500,636000,1536000,2796000,4796000}))*1.021,3),0))</f>
        <v/>
      </c>
      <c r="J1200" s="21">
        <f>ROUNDDOWN(ROUND(H1200*0.06,2),-2)</f>
        <v/>
      </c>
      <c r="K1200" s="21">
        <f>ROUNDDOWN(ROUND(H1200*0.04,2),-2)</f>
        <v/>
      </c>
      <c r="L1200" s="21">
        <f>I1200+J1200+K1200</f>
        <v/>
      </c>
      <c r="M1200" s="21">
        <f>B1200-L1200</f>
        <v/>
      </c>
      <c r="N1200" s="21">
        <f>ROUNDDOWN(ROUND(B1200*0.2042,2),0)</f>
        <v/>
      </c>
    </row>
    <row r="1201">
      <c r="A1201" t="inlineStr">
        <is>
          <t>照合 一般</t>
        </is>
      </c>
      <c r="B1201" s="21" t="n">
        <v>5500000</v>
      </c>
      <c r="C1201" s="22" t="n">
        <v>31</v>
      </c>
      <c r="D1201" s="22" t="n">
        <v>1</v>
      </c>
      <c r="E1201" s="22" t="n">
        <v>0</v>
      </c>
      <c r="F1201" s="21">
        <f>(IF(C1201&lt;=20,MAX(800000,400000*C1201),8000000+700000*(C1201-20))+IF(E1201=1,1000000,0))</f>
        <v/>
      </c>
      <c r="G1201" s="21">
        <f>IF(AND(D1201=3,C1201&lt;=5),MAX(0,B1201-F1201),IF(AND(D1201=2,C1201&lt;=5,MAX(0,B1201-F1201)&gt;3000000),1500000+MAX(0,B1201-F1201)-3000000,MAX(0,B1201-F1201)/2))</f>
        <v/>
      </c>
      <c r="H1201" s="21">
        <f>ROUNDDOWN(G1201,-3)</f>
        <v/>
      </c>
      <c r="I1201" s="21">
        <f>IF(H1201&lt;=0,0,ROUNDDOWN(ROUND((H1201*LOOKUP(H1201,{0,1950001,3300001,6950001,9000001,18000001,40000001},{0.05,0.1,0.2,0.23,0.33,0.4,0.45})-LOOKUP(H1201,{0,1950001,3300001,6950001,9000001,18000001,40000001},{0,97500,427500,636000,1536000,2796000,4796000}))*1.021,3),0))</f>
        <v/>
      </c>
      <c r="J1201" s="21">
        <f>ROUNDDOWN(ROUND(H1201*0.06,2),-2)</f>
        <v/>
      </c>
      <c r="K1201" s="21">
        <f>ROUNDDOWN(ROUND(H1201*0.04,2),-2)</f>
        <v/>
      </c>
      <c r="L1201" s="21">
        <f>I1201+J1201+K1201</f>
        <v/>
      </c>
      <c r="M1201" s="21">
        <f>B1201-L1201</f>
        <v/>
      </c>
      <c r="N1201" s="21">
        <f>ROUNDDOWN(ROUND(B1201*0.2042,2),0)</f>
        <v/>
      </c>
    </row>
    <row r="1202">
      <c r="A1202" t="inlineStr">
        <is>
          <t>照合 一般</t>
        </is>
      </c>
      <c r="B1202" s="21" t="n">
        <v>5500000</v>
      </c>
      <c r="C1202" s="22" t="n">
        <v>32</v>
      </c>
      <c r="D1202" s="22" t="n">
        <v>1</v>
      </c>
      <c r="E1202" s="22" t="n">
        <v>0</v>
      </c>
      <c r="F1202" s="21">
        <f>(IF(C1202&lt;=20,MAX(800000,400000*C1202),8000000+700000*(C1202-20))+IF(E1202=1,1000000,0))</f>
        <v/>
      </c>
      <c r="G1202" s="21">
        <f>IF(AND(D1202=3,C1202&lt;=5),MAX(0,B1202-F1202),IF(AND(D1202=2,C1202&lt;=5,MAX(0,B1202-F1202)&gt;3000000),1500000+MAX(0,B1202-F1202)-3000000,MAX(0,B1202-F1202)/2))</f>
        <v/>
      </c>
      <c r="H1202" s="21">
        <f>ROUNDDOWN(G1202,-3)</f>
        <v/>
      </c>
      <c r="I1202" s="21">
        <f>IF(H1202&lt;=0,0,ROUNDDOWN(ROUND((H1202*LOOKUP(H1202,{0,1950001,3300001,6950001,9000001,18000001,40000001},{0.05,0.1,0.2,0.23,0.33,0.4,0.45})-LOOKUP(H1202,{0,1950001,3300001,6950001,9000001,18000001,40000001},{0,97500,427500,636000,1536000,2796000,4796000}))*1.021,3),0))</f>
        <v/>
      </c>
      <c r="J1202" s="21">
        <f>ROUNDDOWN(ROUND(H1202*0.06,2),-2)</f>
        <v/>
      </c>
      <c r="K1202" s="21">
        <f>ROUNDDOWN(ROUND(H1202*0.04,2),-2)</f>
        <v/>
      </c>
      <c r="L1202" s="21">
        <f>I1202+J1202+K1202</f>
        <v/>
      </c>
      <c r="M1202" s="21">
        <f>B1202-L1202</f>
        <v/>
      </c>
      <c r="N1202" s="21">
        <f>ROUNDDOWN(ROUND(B1202*0.2042,2),0)</f>
        <v/>
      </c>
    </row>
    <row r="1203">
      <c r="A1203" t="inlineStr">
        <is>
          <t>照合 一般</t>
        </is>
      </c>
      <c r="B1203" s="21" t="n">
        <v>5500000</v>
      </c>
      <c r="C1203" s="22" t="n">
        <v>33</v>
      </c>
      <c r="D1203" s="22" t="n">
        <v>1</v>
      </c>
      <c r="E1203" s="22" t="n">
        <v>0</v>
      </c>
      <c r="F1203" s="21">
        <f>(IF(C1203&lt;=20,MAX(800000,400000*C1203),8000000+700000*(C1203-20))+IF(E1203=1,1000000,0))</f>
        <v/>
      </c>
      <c r="G1203" s="21">
        <f>IF(AND(D1203=3,C1203&lt;=5),MAX(0,B1203-F1203),IF(AND(D1203=2,C1203&lt;=5,MAX(0,B1203-F1203)&gt;3000000),1500000+MAX(0,B1203-F1203)-3000000,MAX(0,B1203-F1203)/2))</f>
        <v/>
      </c>
      <c r="H1203" s="21">
        <f>ROUNDDOWN(G1203,-3)</f>
        <v/>
      </c>
      <c r="I1203" s="21">
        <f>IF(H1203&lt;=0,0,ROUNDDOWN(ROUND((H1203*LOOKUP(H1203,{0,1950001,3300001,6950001,9000001,18000001,40000001},{0.05,0.1,0.2,0.23,0.33,0.4,0.45})-LOOKUP(H1203,{0,1950001,3300001,6950001,9000001,18000001,40000001},{0,97500,427500,636000,1536000,2796000,4796000}))*1.021,3),0))</f>
        <v/>
      </c>
      <c r="J1203" s="21">
        <f>ROUNDDOWN(ROUND(H1203*0.06,2),-2)</f>
        <v/>
      </c>
      <c r="K1203" s="21">
        <f>ROUNDDOWN(ROUND(H1203*0.04,2),-2)</f>
        <v/>
      </c>
      <c r="L1203" s="21">
        <f>I1203+J1203+K1203</f>
        <v/>
      </c>
      <c r="M1203" s="21">
        <f>B1203-L1203</f>
        <v/>
      </c>
      <c r="N1203" s="21">
        <f>ROUNDDOWN(ROUND(B1203*0.2042,2),0)</f>
        <v/>
      </c>
    </row>
    <row r="1204">
      <c r="A1204" t="inlineStr">
        <is>
          <t>照合 一般</t>
        </is>
      </c>
      <c r="B1204" s="21" t="n">
        <v>5500000</v>
      </c>
      <c r="C1204" s="22" t="n">
        <v>34</v>
      </c>
      <c r="D1204" s="22" t="n">
        <v>1</v>
      </c>
      <c r="E1204" s="22" t="n">
        <v>0</v>
      </c>
      <c r="F1204" s="21">
        <f>(IF(C1204&lt;=20,MAX(800000,400000*C1204),8000000+700000*(C1204-20))+IF(E1204=1,1000000,0))</f>
        <v/>
      </c>
      <c r="G1204" s="21">
        <f>IF(AND(D1204=3,C1204&lt;=5),MAX(0,B1204-F1204),IF(AND(D1204=2,C1204&lt;=5,MAX(0,B1204-F1204)&gt;3000000),1500000+MAX(0,B1204-F1204)-3000000,MAX(0,B1204-F1204)/2))</f>
        <v/>
      </c>
      <c r="H1204" s="21">
        <f>ROUNDDOWN(G1204,-3)</f>
        <v/>
      </c>
      <c r="I1204" s="21">
        <f>IF(H1204&lt;=0,0,ROUNDDOWN(ROUND((H1204*LOOKUP(H1204,{0,1950001,3300001,6950001,9000001,18000001,40000001},{0.05,0.1,0.2,0.23,0.33,0.4,0.45})-LOOKUP(H1204,{0,1950001,3300001,6950001,9000001,18000001,40000001},{0,97500,427500,636000,1536000,2796000,4796000}))*1.021,3),0))</f>
        <v/>
      </c>
      <c r="J1204" s="21">
        <f>ROUNDDOWN(ROUND(H1204*0.06,2),-2)</f>
        <v/>
      </c>
      <c r="K1204" s="21">
        <f>ROUNDDOWN(ROUND(H1204*0.04,2),-2)</f>
        <v/>
      </c>
      <c r="L1204" s="21">
        <f>I1204+J1204+K1204</f>
        <v/>
      </c>
      <c r="M1204" s="21">
        <f>B1204-L1204</f>
        <v/>
      </c>
      <c r="N1204" s="21">
        <f>ROUNDDOWN(ROUND(B1204*0.2042,2),0)</f>
        <v/>
      </c>
    </row>
    <row r="1205">
      <c r="A1205" t="inlineStr">
        <is>
          <t>照合 一般</t>
        </is>
      </c>
      <c r="B1205" s="21" t="n">
        <v>5500000</v>
      </c>
      <c r="C1205" s="22" t="n">
        <v>35</v>
      </c>
      <c r="D1205" s="22" t="n">
        <v>1</v>
      </c>
      <c r="E1205" s="22" t="n">
        <v>0</v>
      </c>
      <c r="F1205" s="21">
        <f>(IF(C1205&lt;=20,MAX(800000,400000*C1205),8000000+700000*(C1205-20))+IF(E1205=1,1000000,0))</f>
        <v/>
      </c>
      <c r="G1205" s="21">
        <f>IF(AND(D1205=3,C1205&lt;=5),MAX(0,B1205-F1205),IF(AND(D1205=2,C1205&lt;=5,MAX(0,B1205-F1205)&gt;3000000),1500000+MAX(0,B1205-F1205)-3000000,MAX(0,B1205-F1205)/2))</f>
        <v/>
      </c>
      <c r="H1205" s="21">
        <f>ROUNDDOWN(G1205,-3)</f>
        <v/>
      </c>
      <c r="I1205" s="21">
        <f>IF(H1205&lt;=0,0,ROUNDDOWN(ROUND((H1205*LOOKUP(H1205,{0,1950001,3300001,6950001,9000001,18000001,40000001},{0.05,0.1,0.2,0.23,0.33,0.4,0.45})-LOOKUP(H1205,{0,1950001,3300001,6950001,9000001,18000001,40000001},{0,97500,427500,636000,1536000,2796000,4796000}))*1.021,3),0))</f>
        <v/>
      </c>
      <c r="J1205" s="21">
        <f>ROUNDDOWN(ROUND(H1205*0.06,2),-2)</f>
        <v/>
      </c>
      <c r="K1205" s="21">
        <f>ROUNDDOWN(ROUND(H1205*0.04,2),-2)</f>
        <v/>
      </c>
      <c r="L1205" s="21">
        <f>I1205+J1205+K1205</f>
        <v/>
      </c>
      <c r="M1205" s="21">
        <f>B1205-L1205</f>
        <v/>
      </c>
      <c r="N1205" s="21">
        <f>ROUNDDOWN(ROUND(B1205*0.2042,2),0)</f>
        <v/>
      </c>
    </row>
    <row r="1206">
      <c r="A1206" t="inlineStr">
        <is>
          <t>照合 一般</t>
        </is>
      </c>
      <c r="B1206" s="21" t="n">
        <v>5500000</v>
      </c>
      <c r="C1206" s="22" t="n">
        <v>36</v>
      </c>
      <c r="D1206" s="22" t="n">
        <v>1</v>
      </c>
      <c r="E1206" s="22" t="n">
        <v>0</v>
      </c>
      <c r="F1206" s="21">
        <f>(IF(C1206&lt;=20,MAX(800000,400000*C1206),8000000+700000*(C1206-20))+IF(E1206=1,1000000,0))</f>
        <v/>
      </c>
      <c r="G1206" s="21">
        <f>IF(AND(D1206=3,C1206&lt;=5),MAX(0,B1206-F1206),IF(AND(D1206=2,C1206&lt;=5,MAX(0,B1206-F1206)&gt;3000000),1500000+MAX(0,B1206-F1206)-3000000,MAX(0,B1206-F1206)/2))</f>
        <v/>
      </c>
      <c r="H1206" s="21">
        <f>ROUNDDOWN(G1206,-3)</f>
        <v/>
      </c>
      <c r="I1206" s="21">
        <f>IF(H1206&lt;=0,0,ROUNDDOWN(ROUND((H1206*LOOKUP(H1206,{0,1950001,3300001,6950001,9000001,18000001,40000001},{0.05,0.1,0.2,0.23,0.33,0.4,0.45})-LOOKUP(H1206,{0,1950001,3300001,6950001,9000001,18000001,40000001},{0,97500,427500,636000,1536000,2796000,4796000}))*1.021,3),0))</f>
        <v/>
      </c>
      <c r="J1206" s="21">
        <f>ROUNDDOWN(ROUND(H1206*0.06,2),-2)</f>
        <v/>
      </c>
      <c r="K1206" s="21">
        <f>ROUNDDOWN(ROUND(H1206*0.04,2),-2)</f>
        <v/>
      </c>
      <c r="L1206" s="21">
        <f>I1206+J1206+K1206</f>
        <v/>
      </c>
      <c r="M1206" s="21">
        <f>B1206-L1206</f>
        <v/>
      </c>
      <c r="N1206" s="21">
        <f>ROUNDDOWN(ROUND(B1206*0.2042,2),0)</f>
        <v/>
      </c>
    </row>
    <row r="1207">
      <c r="A1207" t="inlineStr">
        <is>
          <t>照合 一般</t>
        </is>
      </c>
      <c r="B1207" s="21" t="n">
        <v>5500000</v>
      </c>
      <c r="C1207" s="22" t="n">
        <v>37</v>
      </c>
      <c r="D1207" s="22" t="n">
        <v>1</v>
      </c>
      <c r="E1207" s="22" t="n">
        <v>0</v>
      </c>
      <c r="F1207" s="21">
        <f>(IF(C1207&lt;=20,MAX(800000,400000*C1207),8000000+700000*(C1207-20))+IF(E1207=1,1000000,0))</f>
        <v/>
      </c>
      <c r="G1207" s="21">
        <f>IF(AND(D1207=3,C1207&lt;=5),MAX(0,B1207-F1207),IF(AND(D1207=2,C1207&lt;=5,MAX(0,B1207-F1207)&gt;3000000),1500000+MAX(0,B1207-F1207)-3000000,MAX(0,B1207-F1207)/2))</f>
        <v/>
      </c>
      <c r="H1207" s="21">
        <f>ROUNDDOWN(G1207,-3)</f>
        <v/>
      </c>
      <c r="I1207" s="21">
        <f>IF(H1207&lt;=0,0,ROUNDDOWN(ROUND((H1207*LOOKUP(H1207,{0,1950001,3300001,6950001,9000001,18000001,40000001},{0.05,0.1,0.2,0.23,0.33,0.4,0.45})-LOOKUP(H1207,{0,1950001,3300001,6950001,9000001,18000001,40000001},{0,97500,427500,636000,1536000,2796000,4796000}))*1.021,3),0))</f>
        <v/>
      </c>
      <c r="J1207" s="21">
        <f>ROUNDDOWN(ROUND(H1207*0.06,2),-2)</f>
        <v/>
      </c>
      <c r="K1207" s="21">
        <f>ROUNDDOWN(ROUND(H1207*0.04,2),-2)</f>
        <v/>
      </c>
      <c r="L1207" s="21">
        <f>I1207+J1207+K1207</f>
        <v/>
      </c>
      <c r="M1207" s="21">
        <f>B1207-L1207</f>
        <v/>
      </c>
      <c r="N1207" s="21">
        <f>ROUNDDOWN(ROUND(B1207*0.2042,2),0)</f>
        <v/>
      </c>
    </row>
    <row r="1208">
      <c r="A1208" t="inlineStr">
        <is>
          <t>照合 一般</t>
        </is>
      </c>
      <c r="B1208" s="21" t="n">
        <v>5500000</v>
      </c>
      <c r="C1208" s="22" t="n">
        <v>38</v>
      </c>
      <c r="D1208" s="22" t="n">
        <v>1</v>
      </c>
      <c r="E1208" s="22" t="n">
        <v>0</v>
      </c>
      <c r="F1208" s="21">
        <f>(IF(C1208&lt;=20,MAX(800000,400000*C1208),8000000+700000*(C1208-20))+IF(E1208=1,1000000,0))</f>
        <v/>
      </c>
      <c r="G1208" s="21">
        <f>IF(AND(D1208=3,C1208&lt;=5),MAX(0,B1208-F1208),IF(AND(D1208=2,C1208&lt;=5,MAX(0,B1208-F1208)&gt;3000000),1500000+MAX(0,B1208-F1208)-3000000,MAX(0,B1208-F1208)/2))</f>
        <v/>
      </c>
      <c r="H1208" s="21">
        <f>ROUNDDOWN(G1208,-3)</f>
        <v/>
      </c>
      <c r="I1208" s="21">
        <f>IF(H1208&lt;=0,0,ROUNDDOWN(ROUND((H1208*LOOKUP(H1208,{0,1950001,3300001,6950001,9000001,18000001,40000001},{0.05,0.1,0.2,0.23,0.33,0.4,0.45})-LOOKUP(H1208,{0,1950001,3300001,6950001,9000001,18000001,40000001},{0,97500,427500,636000,1536000,2796000,4796000}))*1.021,3),0))</f>
        <v/>
      </c>
      <c r="J1208" s="21">
        <f>ROUNDDOWN(ROUND(H1208*0.06,2),-2)</f>
        <v/>
      </c>
      <c r="K1208" s="21">
        <f>ROUNDDOWN(ROUND(H1208*0.04,2),-2)</f>
        <v/>
      </c>
      <c r="L1208" s="21">
        <f>I1208+J1208+K1208</f>
        <v/>
      </c>
      <c r="M1208" s="21">
        <f>B1208-L1208</f>
        <v/>
      </c>
      <c r="N1208" s="21">
        <f>ROUNDDOWN(ROUND(B1208*0.2042,2),0)</f>
        <v/>
      </c>
    </row>
    <row r="1209">
      <c r="A1209" t="inlineStr">
        <is>
          <t>照合 一般</t>
        </is>
      </c>
      <c r="B1209" s="21" t="n">
        <v>5500000</v>
      </c>
      <c r="C1209" s="22" t="n">
        <v>39</v>
      </c>
      <c r="D1209" s="22" t="n">
        <v>1</v>
      </c>
      <c r="E1209" s="22" t="n">
        <v>0</v>
      </c>
      <c r="F1209" s="21">
        <f>(IF(C1209&lt;=20,MAX(800000,400000*C1209),8000000+700000*(C1209-20))+IF(E1209=1,1000000,0))</f>
        <v/>
      </c>
      <c r="G1209" s="21">
        <f>IF(AND(D1209=3,C1209&lt;=5),MAX(0,B1209-F1209),IF(AND(D1209=2,C1209&lt;=5,MAX(0,B1209-F1209)&gt;3000000),1500000+MAX(0,B1209-F1209)-3000000,MAX(0,B1209-F1209)/2))</f>
        <v/>
      </c>
      <c r="H1209" s="21">
        <f>ROUNDDOWN(G1209,-3)</f>
        <v/>
      </c>
      <c r="I1209" s="21">
        <f>IF(H1209&lt;=0,0,ROUNDDOWN(ROUND((H1209*LOOKUP(H1209,{0,1950001,3300001,6950001,9000001,18000001,40000001},{0.05,0.1,0.2,0.23,0.33,0.4,0.45})-LOOKUP(H1209,{0,1950001,3300001,6950001,9000001,18000001,40000001},{0,97500,427500,636000,1536000,2796000,4796000}))*1.021,3),0))</f>
        <v/>
      </c>
      <c r="J1209" s="21">
        <f>ROUNDDOWN(ROUND(H1209*0.06,2),-2)</f>
        <v/>
      </c>
      <c r="K1209" s="21">
        <f>ROUNDDOWN(ROUND(H1209*0.04,2),-2)</f>
        <v/>
      </c>
      <c r="L1209" s="21">
        <f>I1209+J1209+K1209</f>
        <v/>
      </c>
      <c r="M1209" s="21">
        <f>B1209-L1209</f>
        <v/>
      </c>
      <c r="N1209" s="21">
        <f>ROUNDDOWN(ROUND(B1209*0.2042,2),0)</f>
        <v/>
      </c>
    </row>
    <row r="1210">
      <c r="A1210" t="inlineStr">
        <is>
          <t>照合 一般</t>
        </is>
      </c>
      <c r="B1210" s="21" t="n">
        <v>5500000</v>
      </c>
      <c r="C1210" s="22" t="n">
        <v>40</v>
      </c>
      <c r="D1210" s="22" t="n">
        <v>1</v>
      </c>
      <c r="E1210" s="22" t="n">
        <v>0</v>
      </c>
      <c r="F1210" s="21">
        <f>(IF(C1210&lt;=20,MAX(800000,400000*C1210),8000000+700000*(C1210-20))+IF(E1210=1,1000000,0))</f>
        <v/>
      </c>
      <c r="G1210" s="21">
        <f>IF(AND(D1210=3,C1210&lt;=5),MAX(0,B1210-F1210),IF(AND(D1210=2,C1210&lt;=5,MAX(0,B1210-F1210)&gt;3000000),1500000+MAX(0,B1210-F1210)-3000000,MAX(0,B1210-F1210)/2))</f>
        <v/>
      </c>
      <c r="H1210" s="21">
        <f>ROUNDDOWN(G1210,-3)</f>
        <v/>
      </c>
      <c r="I1210" s="21">
        <f>IF(H1210&lt;=0,0,ROUNDDOWN(ROUND((H1210*LOOKUP(H1210,{0,1950001,3300001,6950001,9000001,18000001,40000001},{0.05,0.1,0.2,0.23,0.33,0.4,0.45})-LOOKUP(H1210,{0,1950001,3300001,6950001,9000001,18000001,40000001},{0,97500,427500,636000,1536000,2796000,4796000}))*1.021,3),0))</f>
        <v/>
      </c>
      <c r="J1210" s="21">
        <f>ROUNDDOWN(ROUND(H1210*0.06,2),-2)</f>
        <v/>
      </c>
      <c r="K1210" s="21">
        <f>ROUNDDOWN(ROUND(H1210*0.04,2),-2)</f>
        <v/>
      </c>
      <c r="L1210" s="21">
        <f>I1210+J1210+K1210</f>
        <v/>
      </c>
      <c r="M1210" s="21">
        <f>B1210-L1210</f>
        <v/>
      </c>
      <c r="N1210" s="21">
        <f>ROUNDDOWN(ROUND(B1210*0.2042,2),0)</f>
        <v/>
      </c>
    </row>
    <row r="1211">
      <c r="A1211" t="inlineStr">
        <is>
          <t>照合 一般</t>
        </is>
      </c>
      <c r="B1211" s="21" t="n">
        <v>5500000</v>
      </c>
      <c r="C1211" s="22" t="n">
        <v>41</v>
      </c>
      <c r="D1211" s="22" t="n">
        <v>1</v>
      </c>
      <c r="E1211" s="22" t="n">
        <v>0</v>
      </c>
      <c r="F1211" s="21">
        <f>(IF(C1211&lt;=20,MAX(800000,400000*C1211),8000000+700000*(C1211-20))+IF(E1211=1,1000000,0))</f>
        <v/>
      </c>
      <c r="G1211" s="21">
        <f>IF(AND(D1211=3,C1211&lt;=5),MAX(0,B1211-F1211),IF(AND(D1211=2,C1211&lt;=5,MAX(0,B1211-F1211)&gt;3000000),1500000+MAX(0,B1211-F1211)-3000000,MAX(0,B1211-F1211)/2))</f>
        <v/>
      </c>
      <c r="H1211" s="21">
        <f>ROUNDDOWN(G1211,-3)</f>
        <v/>
      </c>
      <c r="I1211" s="21">
        <f>IF(H1211&lt;=0,0,ROUNDDOWN(ROUND((H1211*LOOKUP(H1211,{0,1950001,3300001,6950001,9000001,18000001,40000001},{0.05,0.1,0.2,0.23,0.33,0.4,0.45})-LOOKUP(H1211,{0,1950001,3300001,6950001,9000001,18000001,40000001},{0,97500,427500,636000,1536000,2796000,4796000}))*1.021,3),0))</f>
        <v/>
      </c>
      <c r="J1211" s="21">
        <f>ROUNDDOWN(ROUND(H1211*0.06,2),-2)</f>
        <v/>
      </c>
      <c r="K1211" s="21">
        <f>ROUNDDOWN(ROUND(H1211*0.04,2),-2)</f>
        <v/>
      </c>
      <c r="L1211" s="21">
        <f>I1211+J1211+K1211</f>
        <v/>
      </c>
      <c r="M1211" s="21">
        <f>B1211-L1211</f>
        <v/>
      </c>
      <c r="N1211" s="21">
        <f>ROUNDDOWN(ROUND(B1211*0.2042,2),0)</f>
        <v/>
      </c>
    </row>
    <row r="1212">
      <c r="A1212" t="inlineStr">
        <is>
          <t>照合 一般</t>
        </is>
      </c>
      <c r="B1212" s="21" t="n">
        <v>5500000</v>
      </c>
      <c r="C1212" s="22" t="n">
        <v>42</v>
      </c>
      <c r="D1212" s="22" t="n">
        <v>1</v>
      </c>
      <c r="E1212" s="22" t="n">
        <v>0</v>
      </c>
      <c r="F1212" s="21">
        <f>(IF(C1212&lt;=20,MAX(800000,400000*C1212),8000000+700000*(C1212-20))+IF(E1212=1,1000000,0))</f>
        <v/>
      </c>
      <c r="G1212" s="21">
        <f>IF(AND(D1212=3,C1212&lt;=5),MAX(0,B1212-F1212),IF(AND(D1212=2,C1212&lt;=5,MAX(0,B1212-F1212)&gt;3000000),1500000+MAX(0,B1212-F1212)-3000000,MAX(0,B1212-F1212)/2))</f>
        <v/>
      </c>
      <c r="H1212" s="21">
        <f>ROUNDDOWN(G1212,-3)</f>
        <v/>
      </c>
      <c r="I1212" s="21">
        <f>IF(H1212&lt;=0,0,ROUNDDOWN(ROUND((H1212*LOOKUP(H1212,{0,1950001,3300001,6950001,9000001,18000001,40000001},{0.05,0.1,0.2,0.23,0.33,0.4,0.45})-LOOKUP(H1212,{0,1950001,3300001,6950001,9000001,18000001,40000001},{0,97500,427500,636000,1536000,2796000,4796000}))*1.021,3),0))</f>
        <v/>
      </c>
      <c r="J1212" s="21">
        <f>ROUNDDOWN(ROUND(H1212*0.06,2),-2)</f>
        <v/>
      </c>
      <c r="K1212" s="21">
        <f>ROUNDDOWN(ROUND(H1212*0.04,2),-2)</f>
        <v/>
      </c>
      <c r="L1212" s="21">
        <f>I1212+J1212+K1212</f>
        <v/>
      </c>
      <c r="M1212" s="21">
        <f>B1212-L1212</f>
        <v/>
      </c>
      <c r="N1212" s="21">
        <f>ROUNDDOWN(ROUND(B1212*0.2042,2),0)</f>
        <v/>
      </c>
    </row>
    <row r="1213">
      <c r="A1213" t="inlineStr">
        <is>
          <t>照合 一般</t>
        </is>
      </c>
      <c r="B1213" s="21" t="n">
        <v>5500000</v>
      </c>
      <c r="C1213" s="22" t="n">
        <v>43</v>
      </c>
      <c r="D1213" s="22" t="n">
        <v>1</v>
      </c>
      <c r="E1213" s="22" t="n">
        <v>0</v>
      </c>
      <c r="F1213" s="21">
        <f>(IF(C1213&lt;=20,MAX(800000,400000*C1213),8000000+700000*(C1213-20))+IF(E1213=1,1000000,0))</f>
        <v/>
      </c>
      <c r="G1213" s="21">
        <f>IF(AND(D1213=3,C1213&lt;=5),MAX(0,B1213-F1213),IF(AND(D1213=2,C1213&lt;=5,MAX(0,B1213-F1213)&gt;3000000),1500000+MAX(0,B1213-F1213)-3000000,MAX(0,B1213-F1213)/2))</f>
        <v/>
      </c>
      <c r="H1213" s="21">
        <f>ROUNDDOWN(G1213,-3)</f>
        <v/>
      </c>
      <c r="I1213" s="21">
        <f>IF(H1213&lt;=0,0,ROUNDDOWN(ROUND((H1213*LOOKUP(H1213,{0,1950001,3300001,6950001,9000001,18000001,40000001},{0.05,0.1,0.2,0.23,0.33,0.4,0.45})-LOOKUP(H1213,{0,1950001,3300001,6950001,9000001,18000001,40000001},{0,97500,427500,636000,1536000,2796000,4796000}))*1.021,3),0))</f>
        <v/>
      </c>
      <c r="J1213" s="21">
        <f>ROUNDDOWN(ROUND(H1213*0.06,2),-2)</f>
        <v/>
      </c>
      <c r="K1213" s="21">
        <f>ROUNDDOWN(ROUND(H1213*0.04,2),-2)</f>
        <v/>
      </c>
      <c r="L1213" s="21">
        <f>I1213+J1213+K1213</f>
        <v/>
      </c>
      <c r="M1213" s="21">
        <f>B1213-L1213</f>
        <v/>
      </c>
      <c r="N1213" s="21">
        <f>ROUNDDOWN(ROUND(B1213*0.2042,2),0)</f>
        <v/>
      </c>
    </row>
    <row r="1214">
      <c r="A1214" t="inlineStr">
        <is>
          <t>照合 一般</t>
        </is>
      </c>
      <c r="B1214" s="21" t="n">
        <v>5500000</v>
      </c>
      <c r="C1214" s="22" t="n">
        <v>44</v>
      </c>
      <c r="D1214" s="22" t="n">
        <v>1</v>
      </c>
      <c r="E1214" s="22" t="n">
        <v>0</v>
      </c>
      <c r="F1214" s="21">
        <f>(IF(C1214&lt;=20,MAX(800000,400000*C1214),8000000+700000*(C1214-20))+IF(E1214=1,1000000,0))</f>
        <v/>
      </c>
      <c r="G1214" s="21">
        <f>IF(AND(D1214=3,C1214&lt;=5),MAX(0,B1214-F1214),IF(AND(D1214=2,C1214&lt;=5,MAX(0,B1214-F1214)&gt;3000000),1500000+MAX(0,B1214-F1214)-3000000,MAX(0,B1214-F1214)/2))</f>
        <v/>
      </c>
      <c r="H1214" s="21">
        <f>ROUNDDOWN(G1214,-3)</f>
        <v/>
      </c>
      <c r="I1214" s="21">
        <f>IF(H1214&lt;=0,0,ROUNDDOWN(ROUND((H1214*LOOKUP(H1214,{0,1950001,3300001,6950001,9000001,18000001,40000001},{0.05,0.1,0.2,0.23,0.33,0.4,0.45})-LOOKUP(H1214,{0,1950001,3300001,6950001,9000001,18000001,40000001},{0,97500,427500,636000,1536000,2796000,4796000}))*1.021,3),0))</f>
        <v/>
      </c>
      <c r="J1214" s="21">
        <f>ROUNDDOWN(ROUND(H1214*0.06,2),-2)</f>
        <v/>
      </c>
      <c r="K1214" s="21">
        <f>ROUNDDOWN(ROUND(H1214*0.04,2),-2)</f>
        <v/>
      </c>
      <c r="L1214" s="21">
        <f>I1214+J1214+K1214</f>
        <v/>
      </c>
      <c r="M1214" s="21">
        <f>B1214-L1214</f>
        <v/>
      </c>
      <c r="N1214" s="21">
        <f>ROUNDDOWN(ROUND(B1214*0.2042,2),0)</f>
        <v/>
      </c>
    </row>
    <row r="1215">
      <c r="A1215" t="inlineStr">
        <is>
          <t>照合 一般</t>
        </is>
      </c>
      <c r="B1215" s="21" t="n">
        <v>5500000</v>
      </c>
      <c r="C1215" s="22" t="n">
        <v>45</v>
      </c>
      <c r="D1215" s="22" t="n">
        <v>1</v>
      </c>
      <c r="E1215" s="22" t="n">
        <v>0</v>
      </c>
      <c r="F1215" s="21">
        <f>(IF(C1215&lt;=20,MAX(800000,400000*C1215),8000000+700000*(C1215-20))+IF(E1215=1,1000000,0))</f>
        <v/>
      </c>
      <c r="G1215" s="21">
        <f>IF(AND(D1215=3,C1215&lt;=5),MAX(0,B1215-F1215),IF(AND(D1215=2,C1215&lt;=5,MAX(0,B1215-F1215)&gt;3000000),1500000+MAX(0,B1215-F1215)-3000000,MAX(0,B1215-F1215)/2))</f>
        <v/>
      </c>
      <c r="H1215" s="21">
        <f>ROUNDDOWN(G1215,-3)</f>
        <v/>
      </c>
      <c r="I1215" s="21">
        <f>IF(H1215&lt;=0,0,ROUNDDOWN(ROUND((H1215*LOOKUP(H1215,{0,1950001,3300001,6950001,9000001,18000001,40000001},{0.05,0.1,0.2,0.23,0.33,0.4,0.45})-LOOKUP(H1215,{0,1950001,3300001,6950001,9000001,18000001,40000001},{0,97500,427500,636000,1536000,2796000,4796000}))*1.021,3),0))</f>
        <v/>
      </c>
      <c r="J1215" s="21">
        <f>ROUNDDOWN(ROUND(H1215*0.06,2),-2)</f>
        <v/>
      </c>
      <c r="K1215" s="21">
        <f>ROUNDDOWN(ROUND(H1215*0.04,2),-2)</f>
        <v/>
      </c>
      <c r="L1215" s="21">
        <f>I1215+J1215+K1215</f>
        <v/>
      </c>
      <c r="M1215" s="21">
        <f>B1215-L1215</f>
        <v/>
      </c>
      <c r="N1215" s="21">
        <f>ROUNDDOWN(ROUND(B1215*0.2042,2),0)</f>
        <v/>
      </c>
    </row>
    <row r="1216">
      <c r="A1216" t="inlineStr">
        <is>
          <t>照合 短期</t>
        </is>
      </c>
      <c r="B1216" s="21" t="n">
        <v>5500000</v>
      </c>
      <c r="C1216" s="22" t="n">
        <v>1</v>
      </c>
      <c r="D1216" s="22" t="n">
        <v>2</v>
      </c>
      <c r="E1216" s="22" t="n">
        <v>0</v>
      </c>
      <c r="F1216" s="21">
        <f>(IF(C1216&lt;=20,MAX(800000,400000*C1216),8000000+700000*(C1216-20))+IF(E1216=1,1000000,0))</f>
        <v/>
      </c>
      <c r="G1216" s="21">
        <f>IF(AND(D1216=3,C1216&lt;=5),MAX(0,B1216-F1216),IF(AND(D1216=2,C1216&lt;=5,MAX(0,B1216-F1216)&gt;3000000),1500000+MAX(0,B1216-F1216)-3000000,MAX(0,B1216-F1216)/2))</f>
        <v/>
      </c>
      <c r="H1216" s="21">
        <f>ROUNDDOWN(G1216,-3)</f>
        <v/>
      </c>
      <c r="I1216" s="21">
        <f>IF(H1216&lt;=0,0,ROUNDDOWN(ROUND((H1216*LOOKUP(H1216,{0,1950001,3300001,6950001,9000001,18000001,40000001},{0.05,0.1,0.2,0.23,0.33,0.4,0.45})-LOOKUP(H1216,{0,1950001,3300001,6950001,9000001,18000001,40000001},{0,97500,427500,636000,1536000,2796000,4796000}))*1.021,3),0))</f>
        <v/>
      </c>
      <c r="J1216" s="21">
        <f>ROUNDDOWN(ROUND(H1216*0.06,2),-2)</f>
        <v/>
      </c>
      <c r="K1216" s="21">
        <f>ROUNDDOWN(ROUND(H1216*0.04,2),-2)</f>
        <v/>
      </c>
      <c r="L1216" s="21">
        <f>I1216+J1216+K1216</f>
        <v/>
      </c>
      <c r="M1216" s="21">
        <f>B1216-L1216</f>
        <v/>
      </c>
      <c r="N1216" s="21">
        <f>ROUNDDOWN(ROUND(B1216*0.2042,2),0)</f>
        <v/>
      </c>
    </row>
    <row r="1217">
      <c r="A1217" t="inlineStr">
        <is>
          <t>照合 役員</t>
        </is>
      </c>
      <c r="B1217" s="21" t="n">
        <v>5500000</v>
      </c>
      <c r="C1217" s="22" t="n">
        <v>1</v>
      </c>
      <c r="D1217" s="22" t="n">
        <v>3</v>
      </c>
      <c r="E1217" s="22" t="n">
        <v>0</v>
      </c>
      <c r="F1217" s="21">
        <f>(IF(C1217&lt;=20,MAX(800000,400000*C1217),8000000+700000*(C1217-20))+IF(E1217=1,1000000,0))</f>
        <v/>
      </c>
      <c r="G1217" s="21">
        <f>IF(AND(D1217=3,C1217&lt;=5),MAX(0,B1217-F1217),IF(AND(D1217=2,C1217&lt;=5,MAX(0,B1217-F1217)&gt;3000000),1500000+MAX(0,B1217-F1217)-3000000,MAX(0,B1217-F1217)/2))</f>
        <v/>
      </c>
      <c r="H1217" s="21">
        <f>ROUNDDOWN(G1217,-3)</f>
        <v/>
      </c>
      <c r="I1217" s="21">
        <f>IF(H1217&lt;=0,0,ROUNDDOWN(ROUND((H1217*LOOKUP(H1217,{0,1950001,3300001,6950001,9000001,18000001,40000001},{0.05,0.1,0.2,0.23,0.33,0.4,0.45})-LOOKUP(H1217,{0,1950001,3300001,6950001,9000001,18000001,40000001},{0,97500,427500,636000,1536000,2796000,4796000}))*1.021,3),0))</f>
        <v/>
      </c>
      <c r="J1217" s="21">
        <f>ROUNDDOWN(ROUND(H1217*0.06,2),-2)</f>
        <v/>
      </c>
      <c r="K1217" s="21">
        <f>ROUNDDOWN(ROUND(H1217*0.04,2),-2)</f>
        <v/>
      </c>
      <c r="L1217" s="21">
        <f>I1217+J1217+K1217</f>
        <v/>
      </c>
      <c r="M1217" s="21">
        <f>B1217-L1217</f>
        <v/>
      </c>
      <c r="N1217" s="21">
        <f>ROUNDDOWN(ROUND(B1217*0.2042,2),0)</f>
        <v/>
      </c>
    </row>
    <row r="1218">
      <c r="A1218" t="inlineStr">
        <is>
          <t>照合 短期 障害</t>
        </is>
      </c>
      <c r="B1218" s="21" t="n">
        <v>5500000</v>
      </c>
      <c r="C1218" s="22" t="n">
        <v>1</v>
      </c>
      <c r="D1218" s="22" t="n">
        <v>2</v>
      </c>
      <c r="E1218" s="22" t="n">
        <v>1</v>
      </c>
      <c r="F1218" s="21">
        <f>(IF(C1218&lt;=20,MAX(800000,400000*C1218),8000000+700000*(C1218-20))+IF(E1218=1,1000000,0))</f>
        <v/>
      </c>
      <c r="G1218" s="21">
        <f>IF(AND(D1218=3,C1218&lt;=5),MAX(0,B1218-F1218),IF(AND(D1218=2,C1218&lt;=5,MAX(0,B1218-F1218)&gt;3000000),1500000+MAX(0,B1218-F1218)-3000000,MAX(0,B1218-F1218)/2))</f>
        <v/>
      </c>
      <c r="H1218" s="21">
        <f>ROUNDDOWN(G1218,-3)</f>
        <v/>
      </c>
      <c r="I1218" s="21">
        <f>IF(H1218&lt;=0,0,ROUNDDOWN(ROUND((H1218*LOOKUP(H1218,{0,1950001,3300001,6950001,9000001,18000001,40000001},{0.05,0.1,0.2,0.23,0.33,0.4,0.45})-LOOKUP(H1218,{0,1950001,3300001,6950001,9000001,18000001,40000001},{0,97500,427500,636000,1536000,2796000,4796000}))*1.021,3),0))</f>
        <v/>
      </c>
      <c r="J1218" s="21">
        <f>ROUNDDOWN(ROUND(H1218*0.06,2),-2)</f>
        <v/>
      </c>
      <c r="K1218" s="21">
        <f>ROUNDDOWN(ROUND(H1218*0.04,2),-2)</f>
        <v/>
      </c>
      <c r="L1218" s="21">
        <f>I1218+J1218+K1218</f>
        <v/>
      </c>
      <c r="M1218" s="21">
        <f>B1218-L1218</f>
        <v/>
      </c>
      <c r="N1218" s="21">
        <f>ROUNDDOWN(ROUND(B1218*0.2042,2),0)</f>
        <v/>
      </c>
    </row>
    <row r="1219">
      <c r="A1219" t="inlineStr">
        <is>
          <t>照合 短期</t>
        </is>
      </c>
      <c r="B1219" s="21" t="n">
        <v>5500000</v>
      </c>
      <c r="C1219" s="22" t="n">
        <v>2</v>
      </c>
      <c r="D1219" s="22" t="n">
        <v>2</v>
      </c>
      <c r="E1219" s="22" t="n">
        <v>0</v>
      </c>
      <c r="F1219" s="21">
        <f>(IF(C1219&lt;=20,MAX(800000,400000*C1219),8000000+700000*(C1219-20))+IF(E1219=1,1000000,0))</f>
        <v/>
      </c>
      <c r="G1219" s="21">
        <f>IF(AND(D1219=3,C1219&lt;=5),MAX(0,B1219-F1219),IF(AND(D1219=2,C1219&lt;=5,MAX(0,B1219-F1219)&gt;3000000),1500000+MAX(0,B1219-F1219)-3000000,MAX(0,B1219-F1219)/2))</f>
        <v/>
      </c>
      <c r="H1219" s="21">
        <f>ROUNDDOWN(G1219,-3)</f>
        <v/>
      </c>
      <c r="I1219" s="21">
        <f>IF(H1219&lt;=0,0,ROUNDDOWN(ROUND((H1219*LOOKUP(H1219,{0,1950001,3300001,6950001,9000001,18000001,40000001},{0.05,0.1,0.2,0.23,0.33,0.4,0.45})-LOOKUP(H1219,{0,1950001,3300001,6950001,9000001,18000001,40000001},{0,97500,427500,636000,1536000,2796000,4796000}))*1.021,3),0))</f>
        <v/>
      </c>
      <c r="J1219" s="21">
        <f>ROUNDDOWN(ROUND(H1219*0.06,2),-2)</f>
        <v/>
      </c>
      <c r="K1219" s="21">
        <f>ROUNDDOWN(ROUND(H1219*0.04,2),-2)</f>
        <v/>
      </c>
      <c r="L1219" s="21">
        <f>I1219+J1219+K1219</f>
        <v/>
      </c>
      <c r="M1219" s="21">
        <f>B1219-L1219</f>
        <v/>
      </c>
      <c r="N1219" s="21">
        <f>ROUNDDOWN(ROUND(B1219*0.2042,2),0)</f>
        <v/>
      </c>
    </row>
    <row r="1220">
      <c r="A1220" t="inlineStr">
        <is>
          <t>照合 役員</t>
        </is>
      </c>
      <c r="B1220" s="21" t="n">
        <v>5500000</v>
      </c>
      <c r="C1220" s="22" t="n">
        <v>2</v>
      </c>
      <c r="D1220" s="22" t="n">
        <v>3</v>
      </c>
      <c r="E1220" s="22" t="n">
        <v>0</v>
      </c>
      <c r="F1220" s="21">
        <f>(IF(C1220&lt;=20,MAX(800000,400000*C1220),8000000+700000*(C1220-20))+IF(E1220=1,1000000,0))</f>
        <v/>
      </c>
      <c r="G1220" s="21">
        <f>IF(AND(D1220=3,C1220&lt;=5),MAX(0,B1220-F1220),IF(AND(D1220=2,C1220&lt;=5,MAX(0,B1220-F1220)&gt;3000000),1500000+MAX(0,B1220-F1220)-3000000,MAX(0,B1220-F1220)/2))</f>
        <v/>
      </c>
      <c r="H1220" s="21">
        <f>ROUNDDOWN(G1220,-3)</f>
        <v/>
      </c>
      <c r="I1220" s="21">
        <f>IF(H1220&lt;=0,0,ROUNDDOWN(ROUND((H1220*LOOKUP(H1220,{0,1950001,3300001,6950001,9000001,18000001,40000001},{0.05,0.1,0.2,0.23,0.33,0.4,0.45})-LOOKUP(H1220,{0,1950001,3300001,6950001,9000001,18000001,40000001},{0,97500,427500,636000,1536000,2796000,4796000}))*1.021,3),0))</f>
        <v/>
      </c>
      <c r="J1220" s="21">
        <f>ROUNDDOWN(ROUND(H1220*0.06,2),-2)</f>
        <v/>
      </c>
      <c r="K1220" s="21">
        <f>ROUNDDOWN(ROUND(H1220*0.04,2),-2)</f>
        <v/>
      </c>
      <c r="L1220" s="21">
        <f>I1220+J1220+K1220</f>
        <v/>
      </c>
      <c r="M1220" s="21">
        <f>B1220-L1220</f>
        <v/>
      </c>
      <c r="N1220" s="21">
        <f>ROUNDDOWN(ROUND(B1220*0.2042,2),0)</f>
        <v/>
      </c>
    </row>
    <row r="1221">
      <c r="A1221" t="inlineStr">
        <is>
          <t>照合 短期 障害</t>
        </is>
      </c>
      <c r="B1221" s="21" t="n">
        <v>5500000</v>
      </c>
      <c r="C1221" s="22" t="n">
        <v>2</v>
      </c>
      <c r="D1221" s="22" t="n">
        <v>2</v>
      </c>
      <c r="E1221" s="22" t="n">
        <v>1</v>
      </c>
      <c r="F1221" s="21">
        <f>(IF(C1221&lt;=20,MAX(800000,400000*C1221),8000000+700000*(C1221-20))+IF(E1221=1,1000000,0))</f>
        <v/>
      </c>
      <c r="G1221" s="21">
        <f>IF(AND(D1221=3,C1221&lt;=5),MAX(0,B1221-F1221),IF(AND(D1221=2,C1221&lt;=5,MAX(0,B1221-F1221)&gt;3000000),1500000+MAX(0,B1221-F1221)-3000000,MAX(0,B1221-F1221)/2))</f>
        <v/>
      </c>
      <c r="H1221" s="21">
        <f>ROUNDDOWN(G1221,-3)</f>
        <v/>
      </c>
      <c r="I1221" s="21">
        <f>IF(H1221&lt;=0,0,ROUNDDOWN(ROUND((H1221*LOOKUP(H1221,{0,1950001,3300001,6950001,9000001,18000001,40000001},{0.05,0.1,0.2,0.23,0.33,0.4,0.45})-LOOKUP(H1221,{0,1950001,3300001,6950001,9000001,18000001,40000001},{0,97500,427500,636000,1536000,2796000,4796000}))*1.021,3),0))</f>
        <v/>
      </c>
      <c r="J1221" s="21">
        <f>ROUNDDOWN(ROUND(H1221*0.06,2),-2)</f>
        <v/>
      </c>
      <c r="K1221" s="21">
        <f>ROUNDDOWN(ROUND(H1221*0.04,2),-2)</f>
        <v/>
      </c>
      <c r="L1221" s="21">
        <f>I1221+J1221+K1221</f>
        <v/>
      </c>
      <c r="M1221" s="21">
        <f>B1221-L1221</f>
        <v/>
      </c>
      <c r="N1221" s="21">
        <f>ROUNDDOWN(ROUND(B1221*0.2042,2),0)</f>
        <v/>
      </c>
    </row>
    <row r="1222">
      <c r="A1222" t="inlineStr">
        <is>
          <t>照合 短期</t>
        </is>
      </c>
      <c r="B1222" s="21" t="n">
        <v>5500000</v>
      </c>
      <c r="C1222" s="22" t="n">
        <v>3</v>
      </c>
      <c r="D1222" s="22" t="n">
        <v>2</v>
      </c>
      <c r="E1222" s="22" t="n">
        <v>0</v>
      </c>
      <c r="F1222" s="21">
        <f>(IF(C1222&lt;=20,MAX(800000,400000*C1222),8000000+700000*(C1222-20))+IF(E1222=1,1000000,0))</f>
        <v/>
      </c>
      <c r="G1222" s="21">
        <f>IF(AND(D1222=3,C1222&lt;=5),MAX(0,B1222-F1222),IF(AND(D1222=2,C1222&lt;=5,MAX(0,B1222-F1222)&gt;3000000),1500000+MAX(0,B1222-F1222)-3000000,MAX(0,B1222-F1222)/2))</f>
        <v/>
      </c>
      <c r="H1222" s="21">
        <f>ROUNDDOWN(G1222,-3)</f>
        <v/>
      </c>
      <c r="I1222" s="21">
        <f>IF(H1222&lt;=0,0,ROUNDDOWN(ROUND((H1222*LOOKUP(H1222,{0,1950001,3300001,6950001,9000001,18000001,40000001},{0.05,0.1,0.2,0.23,0.33,0.4,0.45})-LOOKUP(H1222,{0,1950001,3300001,6950001,9000001,18000001,40000001},{0,97500,427500,636000,1536000,2796000,4796000}))*1.021,3),0))</f>
        <v/>
      </c>
      <c r="J1222" s="21">
        <f>ROUNDDOWN(ROUND(H1222*0.06,2),-2)</f>
        <v/>
      </c>
      <c r="K1222" s="21">
        <f>ROUNDDOWN(ROUND(H1222*0.04,2),-2)</f>
        <v/>
      </c>
      <c r="L1222" s="21">
        <f>I1222+J1222+K1222</f>
        <v/>
      </c>
      <c r="M1222" s="21">
        <f>B1222-L1222</f>
        <v/>
      </c>
      <c r="N1222" s="21">
        <f>ROUNDDOWN(ROUND(B1222*0.2042,2),0)</f>
        <v/>
      </c>
    </row>
    <row r="1223">
      <c r="A1223" t="inlineStr">
        <is>
          <t>照合 役員</t>
        </is>
      </c>
      <c r="B1223" s="21" t="n">
        <v>5500000</v>
      </c>
      <c r="C1223" s="22" t="n">
        <v>3</v>
      </c>
      <c r="D1223" s="22" t="n">
        <v>3</v>
      </c>
      <c r="E1223" s="22" t="n">
        <v>0</v>
      </c>
      <c r="F1223" s="21">
        <f>(IF(C1223&lt;=20,MAX(800000,400000*C1223),8000000+700000*(C1223-20))+IF(E1223=1,1000000,0))</f>
        <v/>
      </c>
      <c r="G1223" s="21">
        <f>IF(AND(D1223=3,C1223&lt;=5),MAX(0,B1223-F1223),IF(AND(D1223=2,C1223&lt;=5,MAX(0,B1223-F1223)&gt;3000000),1500000+MAX(0,B1223-F1223)-3000000,MAX(0,B1223-F1223)/2))</f>
        <v/>
      </c>
      <c r="H1223" s="21">
        <f>ROUNDDOWN(G1223,-3)</f>
        <v/>
      </c>
      <c r="I1223" s="21">
        <f>IF(H1223&lt;=0,0,ROUNDDOWN(ROUND((H1223*LOOKUP(H1223,{0,1950001,3300001,6950001,9000001,18000001,40000001},{0.05,0.1,0.2,0.23,0.33,0.4,0.45})-LOOKUP(H1223,{0,1950001,3300001,6950001,9000001,18000001,40000001},{0,97500,427500,636000,1536000,2796000,4796000}))*1.021,3),0))</f>
        <v/>
      </c>
      <c r="J1223" s="21">
        <f>ROUNDDOWN(ROUND(H1223*0.06,2),-2)</f>
        <v/>
      </c>
      <c r="K1223" s="21">
        <f>ROUNDDOWN(ROUND(H1223*0.04,2),-2)</f>
        <v/>
      </c>
      <c r="L1223" s="21">
        <f>I1223+J1223+K1223</f>
        <v/>
      </c>
      <c r="M1223" s="21">
        <f>B1223-L1223</f>
        <v/>
      </c>
      <c r="N1223" s="21">
        <f>ROUNDDOWN(ROUND(B1223*0.2042,2),0)</f>
        <v/>
      </c>
    </row>
    <row r="1224">
      <c r="A1224" t="inlineStr">
        <is>
          <t>照合 短期 障害</t>
        </is>
      </c>
      <c r="B1224" s="21" t="n">
        <v>5500000</v>
      </c>
      <c r="C1224" s="22" t="n">
        <v>3</v>
      </c>
      <c r="D1224" s="22" t="n">
        <v>2</v>
      </c>
      <c r="E1224" s="22" t="n">
        <v>1</v>
      </c>
      <c r="F1224" s="21">
        <f>(IF(C1224&lt;=20,MAX(800000,400000*C1224),8000000+700000*(C1224-20))+IF(E1224=1,1000000,0))</f>
        <v/>
      </c>
      <c r="G1224" s="21">
        <f>IF(AND(D1224=3,C1224&lt;=5),MAX(0,B1224-F1224),IF(AND(D1224=2,C1224&lt;=5,MAX(0,B1224-F1224)&gt;3000000),1500000+MAX(0,B1224-F1224)-3000000,MAX(0,B1224-F1224)/2))</f>
        <v/>
      </c>
      <c r="H1224" s="21">
        <f>ROUNDDOWN(G1224,-3)</f>
        <v/>
      </c>
      <c r="I1224" s="21">
        <f>IF(H1224&lt;=0,0,ROUNDDOWN(ROUND((H1224*LOOKUP(H1224,{0,1950001,3300001,6950001,9000001,18000001,40000001},{0.05,0.1,0.2,0.23,0.33,0.4,0.45})-LOOKUP(H1224,{0,1950001,3300001,6950001,9000001,18000001,40000001},{0,97500,427500,636000,1536000,2796000,4796000}))*1.021,3),0))</f>
        <v/>
      </c>
      <c r="J1224" s="21">
        <f>ROUNDDOWN(ROUND(H1224*0.06,2),-2)</f>
        <v/>
      </c>
      <c r="K1224" s="21">
        <f>ROUNDDOWN(ROUND(H1224*0.04,2),-2)</f>
        <v/>
      </c>
      <c r="L1224" s="21">
        <f>I1224+J1224+K1224</f>
        <v/>
      </c>
      <c r="M1224" s="21">
        <f>B1224-L1224</f>
        <v/>
      </c>
      <c r="N1224" s="21">
        <f>ROUNDDOWN(ROUND(B1224*0.2042,2),0)</f>
        <v/>
      </c>
    </row>
    <row r="1225">
      <c r="A1225" t="inlineStr">
        <is>
          <t>照合 短期</t>
        </is>
      </c>
      <c r="B1225" s="21" t="n">
        <v>5500000</v>
      </c>
      <c r="C1225" s="22" t="n">
        <v>4</v>
      </c>
      <c r="D1225" s="22" t="n">
        <v>2</v>
      </c>
      <c r="E1225" s="22" t="n">
        <v>0</v>
      </c>
      <c r="F1225" s="21">
        <f>(IF(C1225&lt;=20,MAX(800000,400000*C1225),8000000+700000*(C1225-20))+IF(E1225=1,1000000,0))</f>
        <v/>
      </c>
      <c r="G1225" s="21">
        <f>IF(AND(D1225=3,C1225&lt;=5),MAX(0,B1225-F1225),IF(AND(D1225=2,C1225&lt;=5,MAX(0,B1225-F1225)&gt;3000000),1500000+MAX(0,B1225-F1225)-3000000,MAX(0,B1225-F1225)/2))</f>
        <v/>
      </c>
      <c r="H1225" s="21">
        <f>ROUNDDOWN(G1225,-3)</f>
        <v/>
      </c>
      <c r="I1225" s="21">
        <f>IF(H1225&lt;=0,0,ROUNDDOWN(ROUND((H1225*LOOKUP(H1225,{0,1950001,3300001,6950001,9000001,18000001,40000001},{0.05,0.1,0.2,0.23,0.33,0.4,0.45})-LOOKUP(H1225,{0,1950001,3300001,6950001,9000001,18000001,40000001},{0,97500,427500,636000,1536000,2796000,4796000}))*1.021,3),0))</f>
        <v/>
      </c>
      <c r="J1225" s="21">
        <f>ROUNDDOWN(ROUND(H1225*0.06,2),-2)</f>
        <v/>
      </c>
      <c r="K1225" s="21">
        <f>ROUNDDOWN(ROUND(H1225*0.04,2),-2)</f>
        <v/>
      </c>
      <c r="L1225" s="21">
        <f>I1225+J1225+K1225</f>
        <v/>
      </c>
      <c r="M1225" s="21">
        <f>B1225-L1225</f>
        <v/>
      </c>
      <c r="N1225" s="21">
        <f>ROUNDDOWN(ROUND(B1225*0.2042,2),0)</f>
        <v/>
      </c>
    </row>
    <row r="1226">
      <c r="A1226" t="inlineStr">
        <is>
          <t>照合 役員</t>
        </is>
      </c>
      <c r="B1226" s="21" t="n">
        <v>5500000</v>
      </c>
      <c r="C1226" s="22" t="n">
        <v>4</v>
      </c>
      <c r="D1226" s="22" t="n">
        <v>3</v>
      </c>
      <c r="E1226" s="22" t="n">
        <v>0</v>
      </c>
      <c r="F1226" s="21">
        <f>(IF(C1226&lt;=20,MAX(800000,400000*C1226),8000000+700000*(C1226-20))+IF(E1226=1,1000000,0))</f>
        <v/>
      </c>
      <c r="G1226" s="21">
        <f>IF(AND(D1226=3,C1226&lt;=5),MAX(0,B1226-F1226),IF(AND(D1226=2,C1226&lt;=5,MAX(0,B1226-F1226)&gt;3000000),1500000+MAX(0,B1226-F1226)-3000000,MAX(0,B1226-F1226)/2))</f>
        <v/>
      </c>
      <c r="H1226" s="21">
        <f>ROUNDDOWN(G1226,-3)</f>
        <v/>
      </c>
      <c r="I1226" s="21">
        <f>IF(H1226&lt;=0,0,ROUNDDOWN(ROUND((H1226*LOOKUP(H1226,{0,1950001,3300001,6950001,9000001,18000001,40000001},{0.05,0.1,0.2,0.23,0.33,0.4,0.45})-LOOKUP(H1226,{0,1950001,3300001,6950001,9000001,18000001,40000001},{0,97500,427500,636000,1536000,2796000,4796000}))*1.021,3),0))</f>
        <v/>
      </c>
      <c r="J1226" s="21">
        <f>ROUNDDOWN(ROUND(H1226*0.06,2),-2)</f>
        <v/>
      </c>
      <c r="K1226" s="21">
        <f>ROUNDDOWN(ROUND(H1226*0.04,2),-2)</f>
        <v/>
      </c>
      <c r="L1226" s="21">
        <f>I1226+J1226+K1226</f>
        <v/>
      </c>
      <c r="M1226" s="21">
        <f>B1226-L1226</f>
        <v/>
      </c>
      <c r="N1226" s="21">
        <f>ROUNDDOWN(ROUND(B1226*0.2042,2),0)</f>
        <v/>
      </c>
    </row>
    <row r="1227">
      <c r="A1227" t="inlineStr">
        <is>
          <t>照合 短期 障害</t>
        </is>
      </c>
      <c r="B1227" s="21" t="n">
        <v>5500000</v>
      </c>
      <c r="C1227" s="22" t="n">
        <v>4</v>
      </c>
      <c r="D1227" s="22" t="n">
        <v>2</v>
      </c>
      <c r="E1227" s="22" t="n">
        <v>1</v>
      </c>
      <c r="F1227" s="21">
        <f>(IF(C1227&lt;=20,MAX(800000,400000*C1227),8000000+700000*(C1227-20))+IF(E1227=1,1000000,0))</f>
        <v/>
      </c>
      <c r="G1227" s="21">
        <f>IF(AND(D1227=3,C1227&lt;=5),MAX(0,B1227-F1227),IF(AND(D1227=2,C1227&lt;=5,MAX(0,B1227-F1227)&gt;3000000),1500000+MAX(0,B1227-F1227)-3000000,MAX(0,B1227-F1227)/2))</f>
        <v/>
      </c>
      <c r="H1227" s="21">
        <f>ROUNDDOWN(G1227,-3)</f>
        <v/>
      </c>
      <c r="I1227" s="21">
        <f>IF(H1227&lt;=0,0,ROUNDDOWN(ROUND((H1227*LOOKUP(H1227,{0,1950001,3300001,6950001,9000001,18000001,40000001},{0.05,0.1,0.2,0.23,0.33,0.4,0.45})-LOOKUP(H1227,{0,1950001,3300001,6950001,9000001,18000001,40000001},{0,97500,427500,636000,1536000,2796000,4796000}))*1.021,3),0))</f>
        <v/>
      </c>
      <c r="J1227" s="21">
        <f>ROUNDDOWN(ROUND(H1227*0.06,2),-2)</f>
        <v/>
      </c>
      <c r="K1227" s="21">
        <f>ROUNDDOWN(ROUND(H1227*0.04,2),-2)</f>
        <v/>
      </c>
      <c r="L1227" s="21">
        <f>I1227+J1227+K1227</f>
        <v/>
      </c>
      <c r="M1227" s="21">
        <f>B1227-L1227</f>
        <v/>
      </c>
      <c r="N1227" s="21">
        <f>ROUNDDOWN(ROUND(B1227*0.2042,2),0)</f>
        <v/>
      </c>
    </row>
    <row r="1228">
      <c r="A1228" t="inlineStr">
        <is>
          <t>照合 短期</t>
        </is>
      </c>
      <c r="B1228" s="21" t="n">
        <v>5500000</v>
      </c>
      <c r="C1228" s="22" t="n">
        <v>5</v>
      </c>
      <c r="D1228" s="22" t="n">
        <v>2</v>
      </c>
      <c r="E1228" s="22" t="n">
        <v>0</v>
      </c>
      <c r="F1228" s="21">
        <f>(IF(C1228&lt;=20,MAX(800000,400000*C1228),8000000+700000*(C1228-20))+IF(E1228=1,1000000,0))</f>
        <v/>
      </c>
      <c r="G1228" s="21">
        <f>IF(AND(D1228=3,C1228&lt;=5),MAX(0,B1228-F1228),IF(AND(D1228=2,C1228&lt;=5,MAX(0,B1228-F1228)&gt;3000000),1500000+MAX(0,B1228-F1228)-3000000,MAX(0,B1228-F1228)/2))</f>
        <v/>
      </c>
      <c r="H1228" s="21">
        <f>ROUNDDOWN(G1228,-3)</f>
        <v/>
      </c>
      <c r="I1228" s="21">
        <f>IF(H1228&lt;=0,0,ROUNDDOWN(ROUND((H1228*LOOKUP(H1228,{0,1950001,3300001,6950001,9000001,18000001,40000001},{0.05,0.1,0.2,0.23,0.33,0.4,0.45})-LOOKUP(H1228,{0,1950001,3300001,6950001,9000001,18000001,40000001},{0,97500,427500,636000,1536000,2796000,4796000}))*1.021,3),0))</f>
        <v/>
      </c>
      <c r="J1228" s="21">
        <f>ROUNDDOWN(ROUND(H1228*0.06,2),-2)</f>
        <v/>
      </c>
      <c r="K1228" s="21">
        <f>ROUNDDOWN(ROUND(H1228*0.04,2),-2)</f>
        <v/>
      </c>
      <c r="L1228" s="21">
        <f>I1228+J1228+K1228</f>
        <v/>
      </c>
      <c r="M1228" s="21">
        <f>B1228-L1228</f>
        <v/>
      </c>
      <c r="N1228" s="21">
        <f>ROUNDDOWN(ROUND(B1228*0.2042,2),0)</f>
        <v/>
      </c>
    </row>
    <row r="1229">
      <c r="A1229" t="inlineStr">
        <is>
          <t>照合 役員</t>
        </is>
      </c>
      <c r="B1229" s="21" t="n">
        <v>5500000</v>
      </c>
      <c r="C1229" s="22" t="n">
        <v>5</v>
      </c>
      <c r="D1229" s="22" t="n">
        <v>3</v>
      </c>
      <c r="E1229" s="22" t="n">
        <v>0</v>
      </c>
      <c r="F1229" s="21">
        <f>(IF(C1229&lt;=20,MAX(800000,400000*C1229),8000000+700000*(C1229-20))+IF(E1229=1,1000000,0))</f>
        <v/>
      </c>
      <c r="G1229" s="21">
        <f>IF(AND(D1229=3,C1229&lt;=5),MAX(0,B1229-F1229),IF(AND(D1229=2,C1229&lt;=5,MAX(0,B1229-F1229)&gt;3000000),1500000+MAX(0,B1229-F1229)-3000000,MAX(0,B1229-F1229)/2))</f>
        <v/>
      </c>
      <c r="H1229" s="21">
        <f>ROUNDDOWN(G1229,-3)</f>
        <v/>
      </c>
      <c r="I1229" s="21">
        <f>IF(H1229&lt;=0,0,ROUNDDOWN(ROUND((H1229*LOOKUP(H1229,{0,1950001,3300001,6950001,9000001,18000001,40000001},{0.05,0.1,0.2,0.23,0.33,0.4,0.45})-LOOKUP(H1229,{0,1950001,3300001,6950001,9000001,18000001,40000001},{0,97500,427500,636000,1536000,2796000,4796000}))*1.021,3),0))</f>
        <v/>
      </c>
      <c r="J1229" s="21">
        <f>ROUNDDOWN(ROUND(H1229*0.06,2),-2)</f>
        <v/>
      </c>
      <c r="K1229" s="21">
        <f>ROUNDDOWN(ROUND(H1229*0.04,2),-2)</f>
        <v/>
      </c>
      <c r="L1229" s="21">
        <f>I1229+J1229+K1229</f>
        <v/>
      </c>
      <c r="M1229" s="21">
        <f>B1229-L1229</f>
        <v/>
      </c>
      <c r="N1229" s="21">
        <f>ROUNDDOWN(ROUND(B1229*0.2042,2),0)</f>
        <v/>
      </c>
    </row>
    <row r="1230">
      <c r="A1230" t="inlineStr">
        <is>
          <t>照合 短期 障害</t>
        </is>
      </c>
      <c r="B1230" s="21" t="n">
        <v>5500000</v>
      </c>
      <c r="C1230" s="22" t="n">
        <v>5</v>
      </c>
      <c r="D1230" s="22" t="n">
        <v>2</v>
      </c>
      <c r="E1230" s="22" t="n">
        <v>1</v>
      </c>
      <c r="F1230" s="21">
        <f>(IF(C1230&lt;=20,MAX(800000,400000*C1230),8000000+700000*(C1230-20))+IF(E1230=1,1000000,0))</f>
        <v/>
      </c>
      <c r="G1230" s="21">
        <f>IF(AND(D1230=3,C1230&lt;=5),MAX(0,B1230-F1230),IF(AND(D1230=2,C1230&lt;=5,MAX(0,B1230-F1230)&gt;3000000),1500000+MAX(0,B1230-F1230)-3000000,MAX(0,B1230-F1230)/2))</f>
        <v/>
      </c>
      <c r="H1230" s="21">
        <f>ROUNDDOWN(G1230,-3)</f>
        <v/>
      </c>
      <c r="I1230" s="21">
        <f>IF(H1230&lt;=0,0,ROUNDDOWN(ROUND((H1230*LOOKUP(H1230,{0,1950001,3300001,6950001,9000001,18000001,40000001},{0.05,0.1,0.2,0.23,0.33,0.4,0.45})-LOOKUP(H1230,{0,1950001,3300001,6950001,9000001,18000001,40000001},{0,97500,427500,636000,1536000,2796000,4796000}))*1.021,3),0))</f>
        <v/>
      </c>
      <c r="J1230" s="21">
        <f>ROUNDDOWN(ROUND(H1230*0.06,2),-2)</f>
        <v/>
      </c>
      <c r="K1230" s="21">
        <f>ROUNDDOWN(ROUND(H1230*0.04,2),-2)</f>
        <v/>
      </c>
      <c r="L1230" s="21">
        <f>I1230+J1230+K1230</f>
        <v/>
      </c>
      <c r="M1230" s="21">
        <f>B1230-L1230</f>
        <v/>
      </c>
      <c r="N1230" s="21">
        <f>ROUNDDOWN(ROUND(B1230*0.2042,2),0)</f>
        <v/>
      </c>
    </row>
    <row r="1231">
      <c r="A1231" t="inlineStr">
        <is>
          <t>照合 障害</t>
        </is>
      </c>
      <c r="B1231" s="21" t="n">
        <v>5500000</v>
      </c>
      <c r="C1231" s="22" t="n">
        <v>25</v>
      </c>
      <c r="D1231" s="22" t="n">
        <v>1</v>
      </c>
      <c r="E1231" s="22" t="n">
        <v>1</v>
      </c>
      <c r="F1231" s="21">
        <f>(IF(C1231&lt;=20,MAX(800000,400000*C1231),8000000+700000*(C1231-20))+IF(E1231=1,1000000,0))</f>
        <v/>
      </c>
      <c r="G1231" s="21">
        <f>IF(AND(D1231=3,C1231&lt;=5),MAX(0,B1231-F1231),IF(AND(D1231=2,C1231&lt;=5,MAX(0,B1231-F1231)&gt;3000000),1500000+MAX(0,B1231-F1231)-3000000,MAX(0,B1231-F1231)/2))</f>
        <v/>
      </c>
      <c r="H1231" s="21">
        <f>ROUNDDOWN(G1231,-3)</f>
        <v/>
      </c>
      <c r="I1231" s="21">
        <f>IF(H1231&lt;=0,0,ROUNDDOWN(ROUND((H1231*LOOKUP(H1231,{0,1950001,3300001,6950001,9000001,18000001,40000001},{0.05,0.1,0.2,0.23,0.33,0.4,0.45})-LOOKUP(H1231,{0,1950001,3300001,6950001,9000001,18000001,40000001},{0,97500,427500,636000,1536000,2796000,4796000}))*1.021,3),0))</f>
        <v/>
      </c>
      <c r="J1231" s="21">
        <f>ROUNDDOWN(ROUND(H1231*0.06,2),-2)</f>
        <v/>
      </c>
      <c r="K1231" s="21">
        <f>ROUNDDOWN(ROUND(H1231*0.04,2),-2)</f>
        <v/>
      </c>
      <c r="L1231" s="21">
        <f>I1231+J1231+K1231</f>
        <v/>
      </c>
      <c r="M1231" s="21">
        <f>B1231-L1231</f>
        <v/>
      </c>
      <c r="N1231" s="21">
        <f>ROUNDDOWN(ROUND(B1231*0.2042,2),0)</f>
        <v/>
      </c>
    </row>
    <row r="1232">
      <c r="A1232" t="inlineStr">
        <is>
          <t>照合 一般</t>
        </is>
      </c>
      <c r="B1232" s="21" t="n">
        <v>6000000</v>
      </c>
      <c r="C1232" s="22" t="n">
        <v>1</v>
      </c>
      <c r="D1232" s="22" t="n">
        <v>1</v>
      </c>
      <c r="E1232" s="22" t="n">
        <v>0</v>
      </c>
      <c r="F1232" s="21">
        <f>(IF(C1232&lt;=20,MAX(800000,400000*C1232),8000000+700000*(C1232-20))+IF(E1232=1,1000000,0))</f>
        <v/>
      </c>
      <c r="G1232" s="21">
        <f>IF(AND(D1232=3,C1232&lt;=5),MAX(0,B1232-F1232),IF(AND(D1232=2,C1232&lt;=5,MAX(0,B1232-F1232)&gt;3000000),1500000+MAX(0,B1232-F1232)-3000000,MAX(0,B1232-F1232)/2))</f>
        <v/>
      </c>
      <c r="H1232" s="21">
        <f>ROUNDDOWN(G1232,-3)</f>
        <v/>
      </c>
      <c r="I1232" s="21">
        <f>IF(H1232&lt;=0,0,ROUNDDOWN(ROUND((H1232*LOOKUP(H1232,{0,1950001,3300001,6950001,9000001,18000001,40000001},{0.05,0.1,0.2,0.23,0.33,0.4,0.45})-LOOKUP(H1232,{0,1950001,3300001,6950001,9000001,18000001,40000001},{0,97500,427500,636000,1536000,2796000,4796000}))*1.021,3),0))</f>
        <v/>
      </c>
      <c r="J1232" s="21">
        <f>ROUNDDOWN(ROUND(H1232*0.06,2),-2)</f>
        <v/>
      </c>
      <c r="K1232" s="21">
        <f>ROUNDDOWN(ROUND(H1232*0.04,2),-2)</f>
        <v/>
      </c>
      <c r="L1232" s="21">
        <f>I1232+J1232+K1232</f>
        <v/>
      </c>
      <c r="M1232" s="21">
        <f>B1232-L1232</f>
        <v/>
      </c>
      <c r="N1232" s="21">
        <f>ROUNDDOWN(ROUND(B1232*0.2042,2),0)</f>
        <v/>
      </c>
    </row>
    <row r="1233">
      <c r="A1233" t="inlineStr">
        <is>
          <t>照合 一般</t>
        </is>
      </c>
      <c r="B1233" s="21" t="n">
        <v>6000000</v>
      </c>
      <c r="C1233" s="22" t="n">
        <v>2</v>
      </c>
      <c r="D1233" s="22" t="n">
        <v>1</v>
      </c>
      <c r="E1233" s="22" t="n">
        <v>0</v>
      </c>
      <c r="F1233" s="21">
        <f>(IF(C1233&lt;=20,MAX(800000,400000*C1233),8000000+700000*(C1233-20))+IF(E1233=1,1000000,0))</f>
        <v/>
      </c>
      <c r="G1233" s="21">
        <f>IF(AND(D1233=3,C1233&lt;=5),MAX(0,B1233-F1233),IF(AND(D1233=2,C1233&lt;=5,MAX(0,B1233-F1233)&gt;3000000),1500000+MAX(0,B1233-F1233)-3000000,MAX(0,B1233-F1233)/2))</f>
        <v/>
      </c>
      <c r="H1233" s="21">
        <f>ROUNDDOWN(G1233,-3)</f>
        <v/>
      </c>
      <c r="I1233" s="21">
        <f>IF(H1233&lt;=0,0,ROUNDDOWN(ROUND((H1233*LOOKUP(H1233,{0,1950001,3300001,6950001,9000001,18000001,40000001},{0.05,0.1,0.2,0.23,0.33,0.4,0.45})-LOOKUP(H1233,{0,1950001,3300001,6950001,9000001,18000001,40000001},{0,97500,427500,636000,1536000,2796000,4796000}))*1.021,3),0))</f>
        <v/>
      </c>
      <c r="J1233" s="21">
        <f>ROUNDDOWN(ROUND(H1233*0.06,2),-2)</f>
        <v/>
      </c>
      <c r="K1233" s="21">
        <f>ROUNDDOWN(ROUND(H1233*0.04,2),-2)</f>
        <v/>
      </c>
      <c r="L1233" s="21">
        <f>I1233+J1233+K1233</f>
        <v/>
      </c>
      <c r="M1233" s="21">
        <f>B1233-L1233</f>
        <v/>
      </c>
      <c r="N1233" s="21">
        <f>ROUNDDOWN(ROUND(B1233*0.2042,2),0)</f>
        <v/>
      </c>
    </row>
    <row r="1234">
      <c r="A1234" t="inlineStr">
        <is>
          <t>照合 一般</t>
        </is>
      </c>
      <c r="B1234" s="21" t="n">
        <v>6000000</v>
      </c>
      <c r="C1234" s="22" t="n">
        <v>3</v>
      </c>
      <c r="D1234" s="22" t="n">
        <v>1</v>
      </c>
      <c r="E1234" s="22" t="n">
        <v>0</v>
      </c>
      <c r="F1234" s="21">
        <f>(IF(C1234&lt;=20,MAX(800000,400000*C1234),8000000+700000*(C1234-20))+IF(E1234=1,1000000,0))</f>
        <v/>
      </c>
      <c r="G1234" s="21">
        <f>IF(AND(D1234=3,C1234&lt;=5),MAX(0,B1234-F1234),IF(AND(D1234=2,C1234&lt;=5,MAX(0,B1234-F1234)&gt;3000000),1500000+MAX(0,B1234-F1234)-3000000,MAX(0,B1234-F1234)/2))</f>
        <v/>
      </c>
      <c r="H1234" s="21">
        <f>ROUNDDOWN(G1234,-3)</f>
        <v/>
      </c>
      <c r="I1234" s="21">
        <f>IF(H1234&lt;=0,0,ROUNDDOWN(ROUND((H1234*LOOKUP(H1234,{0,1950001,3300001,6950001,9000001,18000001,40000001},{0.05,0.1,0.2,0.23,0.33,0.4,0.45})-LOOKUP(H1234,{0,1950001,3300001,6950001,9000001,18000001,40000001},{0,97500,427500,636000,1536000,2796000,4796000}))*1.021,3),0))</f>
        <v/>
      </c>
      <c r="J1234" s="21">
        <f>ROUNDDOWN(ROUND(H1234*0.06,2),-2)</f>
        <v/>
      </c>
      <c r="K1234" s="21">
        <f>ROUNDDOWN(ROUND(H1234*0.04,2),-2)</f>
        <v/>
      </c>
      <c r="L1234" s="21">
        <f>I1234+J1234+K1234</f>
        <v/>
      </c>
      <c r="M1234" s="21">
        <f>B1234-L1234</f>
        <v/>
      </c>
      <c r="N1234" s="21">
        <f>ROUNDDOWN(ROUND(B1234*0.2042,2),0)</f>
        <v/>
      </c>
    </row>
    <row r="1235">
      <c r="A1235" t="inlineStr">
        <is>
          <t>照合 一般</t>
        </is>
      </c>
      <c r="B1235" s="21" t="n">
        <v>6000000</v>
      </c>
      <c r="C1235" s="22" t="n">
        <v>4</v>
      </c>
      <c r="D1235" s="22" t="n">
        <v>1</v>
      </c>
      <c r="E1235" s="22" t="n">
        <v>0</v>
      </c>
      <c r="F1235" s="21">
        <f>(IF(C1235&lt;=20,MAX(800000,400000*C1235),8000000+700000*(C1235-20))+IF(E1235=1,1000000,0))</f>
        <v/>
      </c>
      <c r="G1235" s="21">
        <f>IF(AND(D1235=3,C1235&lt;=5),MAX(0,B1235-F1235),IF(AND(D1235=2,C1235&lt;=5,MAX(0,B1235-F1235)&gt;3000000),1500000+MAX(0,B1235-F1235)-3000000,MAX(0,B1235-F1235)/2))</f>
        <v/>
      </c>
      <c r="H1235" s="21">
        <f>ROUNDDOWN(G1235,-3)</f>
        <v/>
      </c>
      <c r="I1235" s="21">
        <f>IF(H1235&lt;=0,0,ROUNDDOWN(ROUND((H1235*LOOKUP(H1235,{0,1950001,3300001,6950001,9000001,18000001,40000001},{0.05,0.1,0.2,0.23,0.33,0.4,0.45})-LOOKUP(H1235,{0,1950001,3300001,6950001,9000001,18000001,40000001},{0,97500,427500,636000,1536000,2796000,4796000}))*1.021,3),0))</f>
        <v/>
      </c>
      <c r="J1235" s="21">
        <f>ROUNDDOWN(ROUND(H1235*0.06,2),-2)</f>
        <v/>
      </c>
      <c r="K1235" s="21">
        <f>ROUNDDOWN(ROUND(H1235*0.04,2),-2)</f>
        <v/>
      </c>
      <c r="L1235" s="21">
        <f>I1235+J1235+K1235</f>
        <v/>
      </c>
      <c r="M1235" s="21">
        <f>B1235-L1235</f>
        <v/>
      </c>
      <c r="N1235" s="21">
        <f>ROUNDDOWN(ROUND(B1235*0.2042,2),0)</f>
        <v/>
      </c>
    </row>
    <row r="1236">
      <c r="A1236" t="inlineStr">
        <is>
          <t>照合 一般</t>
        </is>
      </c>
      <c r="B1236" s="21" t="n">
        <v>6000000</v>
      </c>
      <c r="C1236" s="22" t="n">
        <v>5</v>
      </c>
      <c r="D1236" s="22" t="n">
        <v>1</v>
      </c>
      <c r="E1236" s="22" t="n">
        <v>0</v>
      </c>
      <c r="F1236" s="21">
        <f>(IF(C1236&lt;=20,MAX(800000,400000*C1236),8000000+700000*(C1236-20))+IF(E1236=1,1000000,0))</f>
        <v/>
      </c>
      <c r="G1236" s="21">
        <f>IF(AND(D1236=3,C1236&lt;=5),MAX(0,B1236-F1236),IF(AND(D1236=2,C1236&lt;=5,MAX(0,B1236-F1236)&gt;3000000),1500000+MAX(0,B1236-F1236)-3000000,MAX(0,B1236-F1236)/2))</f>
        <v/>
      </c>
      <c r="H1236" s="21">
        <f>ROUNDDOWN(G1236,-3)</f>
        <v/>
      </c>
      <c r="I1236" s="21">
        <f>IF(H1236&lt;=0,0,ROUNDDOWN(ROUND((H1236*LOOKUP(H1236,{0,1950001,3300001,6950001,9000001,18000001,40000001},{0.05,0.1,0.2,0.23,0.33,0.4,0.45})-LOOKUP(H1236,{0,1950001,3300001,6950001,9000001,18000001,40000001},{0,97500,427500,636000,1536000,2796000,4796000}))*1.021,3),0))</f>
        <v/>
      </c>
      <c r="J1236" s="21">
        <f>ROUNDDOWN(ROUND(H1236*0.06,2),-2)</f>
        <v/>
      </c>
      <c r="K1236" s="21">
        <f>ROUNDDOWN(ROUND(H1236*0.04,2),-2)</f>
        <v/>
      </c>
      <c r="L1236" s="21">
        <f>I1236+J1236+K1236</f>
        <v/>
      </c>
      <c r="M1236" s="21">
        <f>B1236-L1236</f>
        <v/>
      </c>
      <c r="N1236" s="21">
        <f>ROUNDDOWN(ROUND(B1236*0.2042,2),0)</f>
        <v/>
      </c>
    </row>
    <row r="1237">
      <c r="A1237" t="inlineStr">
        <is>
          <t>照合 一般</t>
        </is>
      </c>
      <c r="B1237" s="21" t="n">
        <v>6000000</v>
      </c>
      <c r="C1237" s="22" t="n">
        <v>6</v>
      </c>
      <c r="D1237" s="22" t="n">
        <v>1</v>
      </c>
      <c r="E1237" s="22" t="n">
        <v>0</v>
      </c>
      <c r="F1237" s="21">
        <f>(IF(C1237&lt;=20,MAX(800000,400000*C1237),8000000+700000*(C1237-20))+IF(E1237=1,1000000,0))</f>
        <v/>
      </c>
      <c r="G1237" s="21">
        <f>IF(AND(D1237=3,C1237&lt;=5),MAX(0,B1237-F1237),IF(AND(D1237=2,C1237&lt;=5,MAX(0,B1237-F1237)&gt;3000000),1500000+MAX(0,B1237-F1237)-3000000,MAX(0,B1237-F1237)/2))</f>
        <v/>
      </c>
      <c r="H1237" s="21">
        <f>ROUNDDOWN(G1237,-3)</f>
        <v/>
      </c>
      <c r="I1237" s="21">
        <f>IF(H1237&lt;=0,0,ROUNDDOWN(ROUND((H1237*LOOKUP(H1237,{0,1950001,3300001,6950001,9000001,18000001,40000001},{0.05,0.1,0.2,0.23,0.33,0.4,0.45})-LOOKUP(H1237,{0,1950001,3300001,6950001,9000001,18000001,40000001},{0,97500,427500,636000,1536000,2796000,4796000}))*1.021,3),0))</f>
        <v/>
      </c>
      <c r="J1237" s="21">
        <f>ROUNDDOWN(ROUND(H1237*0.06,2),-2)</f>
        <v/>
      </c>
      <c r="K1237" s="21">
        <f>ROUNDDOWN(ROUND(H1237*0.04,2),-2)</f>
        <v/>
      </c>
      <c r="L1237" s="21">
        <f>I1237+J1237+K1237</f>
        <v/>
      </c>
      <c r="M1237" s="21">
        <f>B1237-L1237</f>
        <v/>
      </c>
      <c r="N1237" s="21">
        <f>ROUNDDOWN(ROUND(B1237*0.2042,2),0)</f>
        <v/>
      </c>
    </row>
    <row r="1238">
      <c r="A1238" t="inlineStr">
        <is>
          <t>照合 一般</t>
        </is>
      </c>
      <c r="B1238" s="21" t="n">
        <v>6000000</v>
      </c>
      <c r="C1238" s="22" t="n">
        <v>7</v>
      </c>
      <c r="D1238" s="22" t="n">
        <v>1</v>
      </c>
      <c r="E1238" s="22" t="n">
        <v>0</v>
      </c>
      <c r="F1238" s="21">
        <f>(IF(C1238&lt;=20,MAX(800000,400000*C1238),8000000+700000*(C1238-20))+IF(E1238=1,1000000,0))</f>
        <v/>
      </c>
      <c r="G1238" s="21">
        <f>IF(AND(D1238=3,C1238&lt;=5),MAX(0,B1238-F1238),IF(AND(D1238=2,C1238&lt;=5,MAX(0,B1238-F1238)&gt;3000000),1500000+MAX(0,B1238-F1238)-3000000,MAX(0,B1238-F1238)/2))</f>
        <v/>
      </c>
      <c r="H1238" s="21">
        <f>ROUNDDOWN(G1238,-3)</f>
        <v/>
      </c>
      <c r="I1238" s="21">
        <f>IF(H1238&lt;=0,0,ROUNDDOWN(ROUND((H1238*LOOKUP(H1238,{0,1950001,3300001,6950001,9000001,18000001,40000001},{0.05,0.1,0.2,0.23,0.33,0.4,0.45})-LOOKUP(H1238,{0,1950001,3300001,6950001,9000001,18000001,40000001},{0,97500,427500,636000,1536000,2796000,4796000}))*1.021,3),0))</f>
        <v/>
      </c>
      <c r="J1238" s="21">
        <f>ROUNDDOWN(ROUND(H1238*0.06,2),-2)</f>
        <v/>
      </c>
      <c r="K1238" s="21">
        <f>ROUNDDOWN(ROUND(H1238*0.04,2),-2)</f>
        <v/>
      </c>
      <c r="L1238" s="21">
        <f>I1238+J1238+K1238</f>
        <v/>
      </c>
      <c r="M1238" s="21">
        <f>B1238-L1238</f>
        <v/>
      </c>
      <c r="N1238" s="21">
        <f>ROUNDDOWN(ROUND(B1238*0.2042,2),0)</f>
        <v/>
      </c>
    </row>
    <row r="1239">
      <c r="A1239" t="inlineStr">
        <is>
          <t>照合 一般</t>
        </is>
      </c>
      <c r="B1239" s="21" t="n">
        <v>6000000</v>
      </c>
      <c r="C1239" s="22" t="n">
        <v>8</v>
      </c>
      <c r="D1239" s="22" t="n">
        <v>1</v>
      </c>
      <c r="E1239" s="22" t="n">
        <v>0</v>
      </c>
      <c r="F1239" s="21">
        <f>(IF(C1239&lt;=20,MAX(800000,400000*C1239),8000000+700000*(C1239-20))+IF(E1239=1,1000000,0))</f>
        <v/>
      </c>
      <c r="G1239" s="21">
        <f>IF(AND(D1239=3,C1239&lt;=5),MAX(0,B1239-F1239),IF(AND(D1239=2,C1239&lt;=5,MAX(0,B1239-F1239)&gt;3000000),1500000+MAX(0,B1239-F1239)-3000000,MAX(0,B1239-F1239)/2))</f>
        <v/>
      </c>
      <c r="H1239" s="21">
        <f>ROUNDDOWN(G1239,-3)</f>
        <v/>
      </c>
      <c r="I1239" s="21">
        <f>IF(H1239&lt;=0,0,ROUNDDOWN(ROUND((H1239*LOOKUP(H1239,{0,1950001,3300001,6950001,9000001,18000001,40000001},{0.05,0.1,0.2,0.23,0.33,0.4,0.45})-LOOKUP(H1239,{0,1950001,3300001,6950001,9000001,18000001,40000001},{0,97500,427500,636000,1536000,2796000,4796000}))*1.021,3),0))</f>
        <v/>
      </c>
      <c r="J1239" s="21">
        <f>ROUNDDOWN(ROUND(H1239*0.06,2),-2)</f>
        <v/>
      </c>
      <c r="K1239" s="21">
        <f>ROUNDDOWN(ROUND(H1239*0.04,2),-2)</f>
        <v/>
      </c>
      <c r="L1239" s="21">
        <f>I1239+J1239+K1239</f>
        <v/>
      </c>
      <c r="M1239" s="21">
        <f>B1239-L1239</f>
        <v/>
      </c>
      <c r="N1239" s="21">
        <f>ROUNDDOWN(ROUND(B1239*0.2042,2),0)</f>
        <v/>
      </c>
    </row>
    <row r="1240">
      <c r="A1240" t="inlineStr">
        <is>
          <t>照合 一般</t>
        </is>
      </c>
      <c r="B1240" s="21" t="n">
        <v>6000000</v>
      </c>
      <c r="C1240" s="22" t="n">
        <v>9</v>
      </c>
      <c r="D1240" s="22" t="n">
        <v>1</v>
      </c>
      <c r="E1240" s="22" t="n">
        <v>0</v>
      </c>
      <c r="F1240" s="21">
        <f>(IF(C1240&lt;=20,MAX(800000,400000*C1240),8000000+700000*(C1240-20))+IF(E1240=1,1000000,0))</f>
        <v/>
      </c>
      <c r="G1240" s="21">
        <f>IF(AND(D1240=3,C1240&lt;=5),MAX(0,B1240-F1240),IF(AND(D1240=2,C1240&lt;=5,MAX(0,B1240-F1240)&gt;3000000),1500000+MAX(0,B1240-F1240)-3000000,MAX(0,B1240-F1240)/2))</f>
        <v/>
      </c>
      <c r="H1240" s="21">
        <f>ROUNDDOWN(G1240,-3)</f>
        <v/>
      </c>
      <c r="I1240" s="21">
        <f>IF(H1240&lt;=0,0,ROUNDDOWN(ROUND((H1240*LOOKUP(H1240,{0,1950001,3300001,6950001,9000001,18000001,40000001},{0.05,0.1,0.2,0.23,0.33,0.4,0.45})-LOOKUP(H1240,{0,1950001,3300001,6950001,9000001,18000001,40000001},{0,97500,427500,636000,1536000,2796000,4796000}))*1.021,3),0))</f>
        <v/>
      </c>
      <c r="J1240" s="21">
        <f>ROUNDDOWN(ROUND(H1240*0.06,2),-2)</f>
        <v/>
      </c>
      <c r="K1240" s="21">
        <f>ROUNDDOWN(ROUND(H1240*0.04,2),-2)</f>
        <v/>
      </c>
      <c r="L1240" s="21">
        <f>I1240+J1240+K1240</f>
        <v/>
      </c>
      <c r="M1240" s="21">
        <f>B1240-L1240</f>
        <v/>
      </c>
      <c r="N1240" s="21">
        <f>ROUNDDOWN(ROUND(B1240*0.2042,2),0)</f>
        <v/>
      </c>
    </row>
    <row r="1241">
      <c r="A1241" t="inlineStr">
        <is>
          <t>照合 一般</t>
        </is>
      </c>
      <c r="B1241" s="21" t="n">
        <v>6000000</v>
      </c>
      <c r="C1241" s="22" t="n">
        <v>10</v>
      </c>
      <c r="D1241" s="22" t="n">
        <v>1</v>
      </c>
      <c r="E1241" s="22" t="n">
        <v>0</v>
      </c>
      <c r="F1241" s="21">
        <f>(IF(C1241&lt;=20,MAX(800000,400000*C1241),8000000+700000*(C1241-20))+IF(E1241=1,1000000,0))</f>
        <v/>
      </c>
      <c r="G1241" s="21">
        <f>IF(AND(D1241=3,C1241&lt;=5),MAX(0,B1241-F1241),IF(AND(D1241=2,C1241&lt;=5,MAX(0,B1241-F1241)&gt;3000000),1500000+MAX(0,B1241-F1241)-3000000,MAX(0,B1241-F1241)/2))</f>
        <v/>
      </c>
      <c r="H1241" s="21">
        <f>ROUNDDOWN(G1241,-3)</f>
        <v/>
      </c>
      <c r="I1241" s="21">
        <f>IF(H1241&lt;=0,0,ROUNDDOWN(ROUND((H1241*LOOKUP(H1241,{0,1950001,3300001,6950001,9000001,18000001,40000001},{0.05,0.1,0.2,0.23,0.33,0.4,0.45})-LOOKUP(H1241,{0,1950001,3300001,6950001,9000001,18000001,40000001},{0,97500,427500,636000,1536000,2796000,4796000}))*1.021,3),0))</f>
        <v/>
      </c>
      <c r="J1241" s="21">
        <f>ROUNDDOWN(ROUND(H1241*0.06,2),-2)</f>
        <v/>
      </c>
      <c r="K1241" s="21">
        <f>ROUNDDOWN(ROUND(H1241*0.04,2),-2)</f>
        <v/>
      </c>
      <c r="L1241" s="21">
        <f>I1241+J1241+K1241</f>
        <v/>
      </c>
      <c r="M1241" s="21">
        <f>B1241-L1241</f>
        <v/>
      </c>
      <c r="N1241" s="21">
        <f>ROUNDDOWN(ROUND(B1241*0.2042,2),0)</f>
        <v/>
      </c>
    </row>
    <row r="1242">
      <c r="A1242" t="inlineStr">
        <is>
          <t>照合 一般</t>
        </is>
      </c>
      <c r="B1242" s="21" t="n">
        <v>6000000</v>
      </c>
      <c r="C1242" s="22" t="n">
        <v>11</v>
      </c>
      <c r="D1242" s="22" t="n">
        <v>1</v>
      </c>
      <c r="E1242" s="22" t="n">
        <v>0</v>
      </c>
      <c r="F1242" s="21">
        <f>(IF(C1242&lt;=20,MAX(800000,400000*C1242),8000000+700000*(C1242-20))+IF(E1242=1,1000000,0))</f>
        <v/>
      </c>
      <c r="G1242" s="21">
        <f>IF(AND(D1242=3,C1242&lt;=5),MAX(0,B1242-F1242),IF(AND(D1242=2,C1242&lt;=5,MAX(0,B1242-F1242)&gt;3000000),1500000+MAX(0,B1242-F1242)-3000000,MAX(0,B1242-F1242)/2))</f>
        <v/>
      </c>
      <c r="H1242" s="21">
        <f>ROUNDDOWN(G1242,-3)</f>
        <v/>
      </c>
      <c r="I1242" s="21">
        <f>IF(H1242&lt;=0,0,ROUNDDOWN(ROUND((H1242*LOOKUP(H1242,{0,1950001,3300001,6950001,9000001,18000001,40000001},{0.05,0.1,0.2,0.23,0.33,0.4,0.45})-LOOKUP(H1242,{0,1950001,3300001,6950001,9000001,18000001,40000001},{0,97500,427500,636000,1536000,2796000,4796000}))*1.021,3),0))</f>
        <v/>
      </c>
      <c r="J1242" s="21">
        <f>ROUNDDOWN(ROUND(H1242*0.06,2),-2)</f>
        <v/>
      </c>
      <c r="K1242" s="21">
        <f>ROUNDDOWN(ROUND(H1242*0.04,2),-2)</f>
        <v/>
      </c>
      <c r="L1242" s="21">
        <f>I1242+J1242+K1242</f>
        <v/>
      </c>
      <c r="M1242" s="21">
        <f>B1242-L1242</f>
        <v/>
      </c>
      <c r="N1242" s="21">
        <f>ROUNDDOWN(ROUND(B1242*0.2042,2),0)</f>
        <v/>
      </c>
    </row>
    <row r="1243">
      <c r="A1243" t="inlineStr">
        <is>
          <t>照合 一般</t>
        </is>
      </c>
      <c r="B1243" s="21" t="n">
        <v>6000000</v>
      </c>
      <c r="C1243" s="22" t="n">
        <v>12</v>
      </c>
      <c r="D1243" s="22" t="n">
        <v>1</v>
      </c>
      <c r="E1243" s="22" t="n">
        <v>0</v>
      </c>
      <c r="F1243" s="21">
        <f>(IF(C1243&lt;=20,MAX(800000,400000*C1243),8000000+700000*(C1243-20))+IF(E1243=1,1000000,0))</f>
        <v/>
      </c>
      <c r="G1243" s="21">
        <f>IF(AND(D1243=3,C1243&lt;=5),MAX(0,B1243-F1243),IF(AND(D1243=2,C1243&lt;=5,MAX(0,B1243-F1243)&gt;3000000),1500000+MAX(0,B1243-F1243)-3000000,MAX(0,B1243-F1243)/2))</f>
        <v/>
      </c>
      <c r="H1243" s="21">
        <f>ROUNDDOWN(G1243,-3)</f>
        <v/>
      </c>
      <c r="I1243" s="21">
        <f>IF(H1243&lt;=0,0,ROUNDDOWN(ROUND((H1243*LOOKUP(H1243,{0,1950001,3300001,6950001,9000001,18000001,40000001},{0.05,0.1,0.2,0.23,0.33,0.4,0.45})-LOOKUP(H1243,{0,1950001,3300001,6950001,9000001,18000001,40000001},{0,97500,427500,636000,1536000,2796000,4796000}))*1.021,3),0))</f>
        <v/>
      </c>
      <c r="J1243" s="21">
        <f>ROUNDDOWN(ROUND(H1243*0.06,2),-2)</f>
        <v/>
      </c>
      <c r="K1243" s="21">
        <f>ROUNDDOWN(ROUND(H1243*0.04,2),-2)</f>
        <v/>
      </c>
      <c r="L1243" s="21">
        <f>I1243+J1243+K1243</f>
        <v/>
      </c>
      <c r="M1243" s="21">
        <f>B1243-L1243</f>
        <v/>
      </c>
      <c r="N1243" s="21">
        <f>ROUNDDOWN(ROUND(B1243*0.2042,2),0)</f>
        <v/>
      </c>
    </row>
    <row r="1244">
      <c r="A1244" t="inlineStr">
        <is>
          <t>照合 一般</t>
        </is>
      </c>
      <c r="B1244" s="21" t="n">
        <v>6000000</v>
      </c>
      <c r="C1244" s="22" t="n">
        <v>13</v>
      </c>
      <c r="D1244" s="22" t="n">
        <v>1</v>
      </c>
      <c r="E1244" s="22" t="n">
        <v>0</v>
      </c>
      <c r="F1244" s="21">
        <f>(IF(C1244&lt;=20,MAX(800000,400000*C1244),8000000+700000*(C1244-20))+IF(E1244=1,1000000,0))</f>
        <v/>
      </c>
      <c r="G1244" s="21">
        <f>IF(AND(D1244=3,C1244&lt;=5),MAX(0,B1244-F1244),IF(AND(D1244=2,C1244&lt;=5,MAX(0,B1244-F1244)&gt;3000000),1500000+MAX(0,B1244-F1244)-3000000,MAX(0,B1244-F1244)/2))</f>
        <v/>
      </c>
      <c r="H1244" s="21">
        <f>ROUNDDOWN(G1244,-3)</f>
        <v/>
      </c>
      <c r="I1244" s="21">
        <f>IF(H1244&lt;=0,0,ROUNDDOWN(ROUND((H1244*LOOKUP(H1244,{0,1950001,3300001,6950001,9000001,18000001,40000001},{0.05,0.1,0.2,0.23,0.33,0.4,0.45})-LOOKUP(H1244,{0,1950001,3300001,6950001,9000001,18000001,40000001},{0,97500,427500,636000,1536000,2796000,4796000}))*1.021,3),0))</f>
        <v/>
      </c>
      <c r="J1244" s="21">
        <f>ROUNDDOWN(ROUND(H1244*0.06,2),-2)</f>
        <v/>
      </c>
      <c r="K1244" s="21">
        <f>ROUNDDOWN(ROUND(H1244*0.04,2),-2)</f>
        <v/>
      </c>
      <c r="L1244" s="21">
        <f>I1244+J1244+K1244</f>
        <v/>
      </c>
      <c r="M1244" s="21">
        <f>B1244-L1244</f>
        <v/>
      </c>
      <c r="N1244" s="21">
        <f>ROUNDDOWN(ROUND(B1244*0.2042,2),0)</f>
        <v/>
      </c>
    </row>
    <row r="1245">
      <c r="A1245" t="inlineStr">
        <is>
          <t>照合 一般</t>
        </is>
      </c>
      <c r="B1245" s="21" t="n">
        <v>6000000</v>
      </c>
      <c r="C1245" s="22" t="n">
        <v>14</v>
      </c>
      <c r="D1245" s="22" t="n">
        <v>1</v>
      </c>
      <c r="E1245" s="22" t="n">
        <v>0</v>
      </c>
      <c r="F1245" s="21">
        <f>(IF(C1245&lt;=20,MAX(800000,400000*C1245),8000000+700000*(C1245-20))+IF(E1245=1,1000000,0))</f>
        <v/>
      </c>
      <c r="G1245" s="21">
        <f>IF(AND(D1245=3,C1245&lt;=5),MAX(0,B1245-F1245),IF(AND(D1245=2,C1245&lt;=5,MAX(0,B1245-F1245)&gt;3000000),1500000+MAX(0,B1245-F1245)-3000000,MAX(0,B1245-F1245)/2))</f>
        <v/>
      </c>
      <c r="H1245" s="21">
        <f>ROUNDDOWN(G1245,-3)</f>
        <v/>
      </c>
      <c r="I1245" s="21">
        <f>IF(H1245&lt;=0,0,ROUNDDOWN(ROUND((H1245*LOOKUP(H1245,{0,1950001,3300001,6950001,9000001,18000001,40000001},{0.05,0.1,0.2,0.23,0.33,0.4,0.45})-LOOKUP(H1245,{0,1950001,3300001,6950001,9000001,18000001,40000001},{0,97500,427500,636000,1536000,2796000,4796000}))*1.021,3),0))</f>
        <v/>
      </c>
      <c r="J1245" s="21">
        <f>ROUNDDOWN(ROUND(H1245*0.06,2),-2)</f>
        <v/>
      </c>
      <c r="K1245" s="21">
        <f>ROUNDDOWN(ROUND(H1245*0.04,2),-2)</f>
        <v/>
      </c>
      <c r="L1245" s="21">
        <f>I1245+J1245+K1245</f>
        <v/>
      </c>
      <c r="M1245" s="21">
        <f>B1245-L1245</f>
        <v/>
      </c>
      <c r="N1245" s="21">
        <f>ROUNDDOWN(ROUND(B1245*0.2042,2),0)</f>
        <v/>
      </c>
    </row>
    <row r="1246">
      <c r="A1246" t="inlineStr">
        <is>
          <t>照合 一般</t>
        </is>
      </c>
      <c r="B1246" s="21" t="n">
        <v>6000000</v>
      </c>
      <c r="C1246" s="22" t="n">
        <v>15</v>
      </c>
      <c r="D1246" s="22" t="n">
        <v>1</v>
      </c>
      <c r="E1246" s="22" t="n">
        <v>0</v>
      </c>
      <c r="F1246" s="21">
        <f>(IF(C1246&lt;=20,MAX(800000,400000*C1246),8000000+700000*(C1246-20))+IF(E1246=1,1000000,0))</f>
        <v/>
      </c>
      <c r="G1246" s="21">
        <f>IF(AND(D1246=3,C1246&lt;=5),MAX(0,B1246-F1246),IF(AND(D1246=2,C1246&lt;=5,MAX(0,B1246-F1246)&gt;3000000),1500000+MAX(0,B1246-F1246)-3000000,MAX(0,B1246-F1246)/2))</f>
        <v/>
      </c>
      <c r="H1246" s="21">
        <f>ROUNDDOWN(G1246,-3)</f>
        <v/>
      </c>
      <c r="I1246" s="21">
        <f>IF(H1246&lt;=0,0,ROUNDDOWN(ROUND((H1246*LOOKUP(H1246,{0,1950001,3300001,6950001,9000001,18000001,40000001},{0.05,0.1,0.2,0.23,0.33,0.4,0.45})-LOOKUP(H1246,{0,1950001,3300001,6950001,9000001,18000001,40000001},{0,97500,427500,636000,1536000,2796000,4796000}))*1.021,3),0))</f>
        <v/>
      </c>
      <c r="J1246" s="21">
        <f>ROUNDDOWN(ROUND(H1246*0.06,2),-2)</f>
        <v/>
      </c>
      <c r="K1246" s="21">
        <f>ROUNDDOWN(ROUND(H1246*0.04,2),-2)</f>
        <v/>
      </c>
      <c r="L1246" s="21">
        <f>I1246+J1246+K1246</f>
        <v/>
      </c>
      <c r="M1246" s="21">
        <f>B1246-L1246</f>
        <v/>
      </c>
      <c r="N1246" s="21">
        <f>ROUNDDOWN(ROUND(B1246*0.2042,2),0)</f>
        <v/>
      </c>
    </row>
    <row r="1247">
      <c r="A1247" t="inlineStr">
        <is>
          <t>照合 一般</t>
        </is>
      </c>
      <c r="B1247" s="21" t="n">
        <v>6000000</v>
      </c>
      <c r="C1247" s="22" t="n">
        <v>16</v>
      </c>
      <c r="D1247" s="22" t="n">
        <v>1</v>
      </c>
      <c r="E1247" s="22" t="n">
        <v>0</v>
      </c>
      <c r="F1247" s="21">
        <f>(IF(C1247&lt;=20,MAX(800000,400000*C1247),8000000+700000*(C1247-20))+IF(E1247=1,1000000,0))</f>
        <v/>
      </c>
      <c r="G1247" s="21">
        <f>IF(AND(D1247=3,C1247&lt;=5),MAX(0,B1247-F1247),IF(AND(D1247=2,C1247&lt;=5,MAX(0,B1247-F1247)&gt;3000000),1500000+MAX(0,B1247-F1247)-3000000,MAX(0,B1247-F1247)/2))</f>
        <v/>
      </c>
      <c r="H1247" s="21">
        <f>ROUNDDOWN(G1247,-3)</f>
        <v/>
      </c>
      <c r="I1247" s="21">
        <f>IF(H1247&lt;=0,0,ROUNDDOWN(ROUND((H1247*LOOKUP(H1247,{0,1950001,3300001,6950001,9000001,18000001,40000001},{0.05,0.1,0.2,0.23,0.33,0.4,0.45})-LOOKUP(H1247,{0,1950001,3300001,6950001,9000001,18000001,40000001},{0,97500,427500,636000,1536000,2796000,4796000}))*1.021,3),0))</f>
        <v/>
      </c>
      <c r="J1247" s="21">
        <f>ROUNDDOWN(ROUND(H1247*0.06,2),-2)</f>
        <v/>
      </c>
      <c r="K1247" s="21">
        <f>ROUNDDOWN(ROUND(H1247*0.04,2),-2)</f>
        <v/>
      </c>
      <c r="L1247" s="21">
        <f>I1247+J1247+K1247</f>
        <v/>
      </c>
      <c r="M1247" s="21">
        <f>B1247-L1247</f>
        <v/>
      </c>
      <c r="N1247" s="21">
        <f>ROUNDDOWN(ROUND(B1247*0.2042,2),0)</f>
        <v/>
      </c>
    </row>
    <row r="1248">
      <c r="A1248" t="inlineStr">
        <is>
          <t>照合 一般</t>
        </is>
      </c>
      <c r="B1248" s="21" t="n">
        <v>6000000</v>
      </c>
      <c r="C1248" s="22" t="n">
        <v>17</v>
      </c>
      <c r="D1248" s="22" t="n">
        <v>1</v>
      </c>
      <c r="E1248" s="22" t="n">
        <v>0</v>
      </c>
      <c r="F1248" s="21">
        <f>(IF(C1248&lt;=20,MAX(800000,400000*C1248),8000000+700000*(C1248-20))+IF(E1248=1,1000000,0))</f>
        <v/>
      </c>
      <c r="G1248" s="21">
        <f>IF(AND(D1248=3,C1248&lt;=5),MAX(0,B1248-F1248),IF(AND(D1248=2,C1248&lt;=5,MAX(0,B1248-F1248)&gt;3000000),1500000+MAX(0,B1248-F1248)-3000000,MAX(0,B1248-F1248)/2))</f>
        <v/>
      </c>
      <c r="H1248" s="21">
        <f>ROUNDDOWN(G1248,-3)</f>
        <v/>
      </c>
      <c r="I1248" s="21">
        <f>IF(H1248&lt;=0,0,ROUNDDOWN(ROUND((H1248*LOOKUP(H1248,{0,1950001,3300001,6950001,9000001,18000001,40000001},{0.05,0.1,0.2,0.23,0.33,0.4,0.45})-LOOKUP(H1248,{0,1950001,3300001,6950001,9000001,18000001,40000001},{0,97500,427500,636000,1536000,2796000,4796000}))*1.021,3),0))</f>
        <v/>
      </c>
      <c r="J1248" s="21">
        <f>ROUNDDOWN(ROUND(H1248*0.06,2),-2)</f>
        <v/>
      </c>
      <c r="K1248" s="21">
        <f>ROUNDDOWN(ROUND(H1248*0.04,2),-2)</f>
        <v/>
      </c>
      <c r="L1248" s="21">
        <f>I1248+J1248+K1248</f>
        <v/>
      </c>
      <c r="M1248" s="21">
        <f>B1248-L1248</f>
        <v/>
      </c>
      <c r="N1248" s="21">
        <f>ROUNDDOWN(ROUND(B1248*0.2042,2),0)</f>
        <v/>
      </c>
    </row>
    <row r="1249">
      <c r="A1249" t="inlineStr">
        <is>
          <t>照合 一般</t>
        </is>
      </c>
      <c r="B1249" s="21" t="n">
        <v>6000000</v>
      </c>
      <c r="C1249" s="22" t="n">
        <v>18</v>
      </c>
      <c r="D1249" s="22" t="n">
        <v>1</v>
      </c>
      <c r="E1249" s="22" t="n">
        <v>0</v>
      </c>
      <c r="F1249" s="21">
        <f>(IF(C1249&lt;=20,MAX(800000,400000*C1249),8000000+700000*(C1249-20))+IF(E1249=1,1000000,0))</f>
        <v/>
      </c>
      <c r="G1249" s="21">
        <f>IF(AND(D1249=3,C1249&lt;=5),MAX(0,B1249-F1249),IF(AND(D1249=2,C1249&lt;=5,MAX(0,B1249-F1249)&gt;3000000),1500000+MAX(0,B1249-F1249)-3000000,MAX(0,B1249-F1249)/2))</f>
        <v/>
      </c>
      <c r="H1249" s="21">
        <f>ROUNDDOWN(G1249,-3)</f>
        <v/>
      </c>
      <c r="I1249" s="21">
        <f>IF(H1249&lt;=0,0,ROUNDDOWN(ROUND((H1249*LOOKUP(H1249,{0,1950001,3300001,6950001,9000001,18000001,40000001},{0.05,0.1,0.2,0.23,0.33,0.4,0.45})-LOOKUP(H1249,{0,1950001,3300001,6950001,9000001,18000001,40000001},{0,97500,427500,636000,1536000,2796000,4796000}))*1.021,3),0))</f>
        <v/>
      </c>
      <c r="J1249" s="21">
        <f>ROUNDDOWN(ROUND(H1249*0.06,2),-2)</f>
        <v/>
      </c>
      <c r="K1249" s="21">
        <f>ROUNDDOWN(ROUND(H1249*0.04,2),-2)</f>
        <v/>
      </c>
      <c r="L1249" s="21">
        <f>I1249+J1249+K1249</f>
        <v/>
      </c>
      <c r="M1249" s="21">
        <f>B1249-L1249</f>
        <v/>
      </c>
      <c r="N1249" s="21">
        <f>ROUNDDOWN(ROUND(B1249*0.2042,2),0)</f>
        <v/>
      </c>
    </row>
    <row r="1250">
      <c r="A1250" t="inlineStr">
        <is>
          <t>照合 一般</t>
        </is>
      </c>
      <c r="B1250" s="21" t="n">
        <v>6000000</v>
      </c>
      <c r="C1250" s="22" t="n">
        <v>19</v>
      </c>
      <c r="D1250" s="22" t="n">
        <v>1</v>
      </c>
      <c r="E1250" s="22" t="n">
        <v>0</v>
      </c>
      <c r="F1250" s="21">
        <f>(IF(C1250&lt;=20,MAX(800000,400000*C1250),8000000+700000*(C1250-20))+IF(E1250=1,1000000,0))</f>
        <v/>
      </c>
      <c r="G1250" s="21">
        <f>IF(AND(D1250=3,C1250&lt;=5),MAX(0,B1250-F1250),IF(AND(D1250=2,C1250&lt;=5,MAX(0,B1250-F1250)&gt;3000000),1500000+MAX(0,B1250-F1250)-3000000,MAX(0,B1250-F1250)/2))</f>
        <v/>
      </c>
      <c r="H1250" s="21">
        <f>ROUNDDOWN(G1250,-3)</f>
        <v/>
      </c>
      <c r="I1250" s="21">
        <f>IF(H1250&lt;=0,0,ROUNDDOWN(ROUND((H1250*LOOKUP(H1250,{0,1950001,3300001,6950001,9000001,18000001,40000001},{0.05,0.1,0.2,0.23,0.33,0.4,0.45})-LOOKUP(H1250,{0,1950001,3300001,6950001,9000001,18000001,40000001},{0,97500,427500,636000,1536000,2796000,4796000}))*1.021,3),0))</f>
        <v/>
      </c>
      <c r="J1250" s="21">
        <f>ROUNDDOWN(ROUND(H1250*0.06,2),-2)</f>
        <v/>
      </c>
      <c r="K1250" s="21">
        <f>ROUNDDOWN(ROUND(H1250*0.04,2),-2)</f>
        <v/>
      </c>
      <c r="L1250" s="21">
        <f>I1250+J1250+K1250</f>
        <v/>
      </c>
      <c r="M1250" s="21">
        <f>B1250-L1250</f>
        <v/>
      </c>
      <c r="N1250" s="21">
        <f>ROUNDDOWN(ROUND(B1250*0.2042,2),0)</f>
        <v/>
      </c>
    </row>
    <row r="1251">
      <c r="A1251" t="inlineStr">
        <is>
          <t>照合 一般</t>
        </is>
      </c>
      <c r="B1251" s="21" t="n">
        <v>6000000</v>
      </c>
      <c r="C1251" s="22" t="n">
        <v>20</v>
      </c>
      <c r="D1251" s="22" t="n">
        <v>1</v>
      </c>
      <c r="E1251" s="22" t="n">
        <v>0</v>
      </c>
      <c r="F1251" s="21">
        <f>(IF(C1251&lt;=20,MAX(800000,400000*C1251),8000000+700000*(C1251-20))+IF(E1251=1,1000000,0))</f>
        <v/>
      </c>
      <c r="G1251" s="21">
        <f>IF(AND(D1251=3,C1251&lt;=5),MAX(0,B1251-F1251),IF(AND(D1251=2,C1251&lt;=5,MAX(0,B1251-F1251)&gt;3000000),1500000+MAX(0,B1251-F1251)-3000000,MAX(0,B1251-F1251)/2))</f>
        <v/>
      </c>
      <c r="H1251" s="21">
        <f>ROUNDDOWN(G1251,-3)</f>
        <v/>
      </c>
      <c r="I1251" s="21">
        <f>IF(H1251&lt;=0,0,ROUNDDOWN(ROUND((H1251*LOOKUP(H1251,{0,1950001,3300001,6950001,9000001,18000001,40000001},{0.05,0.1,0.2,0.23,0.33,0.4,0.45})-LOOKUP(H1251,{0,1950001,3300001,6950001,9000001,18000001,40000001},{0,97500,427500,636000,1536000,2796000,4796000}))*1.021,3),0))</f>
        <v/>
      </c>
      <c r="J1251" s="21">
        <f>ROUNDDOWN(ROUND(H1251*0.06,2),-2)</f>
        <v/>
      </c>
      <c r="K1251" s="21">
        <f>ROUNDDOWN(ROUND(H1251*0.04,2),-2)</f>
        <v/>
      </c>
      <c r="L1251" s="21">
        <f>I1251+J1251+K1251</f>
        <v/>
      </c>
      <c r="M1251" s="21">
        <f>B1251-L1251</f>
        <v/>
      </c>
      <c r="N1251" s="21">
        <f>ROUNDDOWN(ROUND(B1251*0.2042,2),0)</f>
        <v/>
      </c>
    </row>
    <row r="1252">
      <c r="A1252" t="inlineStr">
        <is>
          <t>照合 一般</t>
        </is>
      </c>
      <c r="B1252" s="21" t="n">
        <v>6000000</v>
      </c>
      <c r="C1252" s="22" t="n">
        <v>21</v>
      </c>
      <c r="D1252" s="22" t="n">
        <v>1</v>
      </c>
      <c r="E1252" s="22" t="n">
        <v>0</v>
      </c>
      <c r="F1252" s="21">
        <f>(IF(C1252&lt;=20,MAX(800000,400000*C1252),8000000+700000*(C1252-20))+IF(E1252=1,1000000,0))</f>
        <v/>
      </c>
      <c r="G1252" s="21">
        <f>IF(AND(D1252=3,C1252&lt;=5),MAX(0,B1252-F1252),IF(AND(D1252=2,C1252&lt;=5,MAX(0,B1252-F1252)&gt;3000000),1500000+MAX(0,B1252-F1252)-3000000,MAX(0,B1252-F1252)/2))</f>
        <v/>
      </c>
      <c r="H1252" s="21">
        <f>ROUNDDOWN(G1252,-3)</f>
        <v/>
      </c>
      <c r="I1252" s="21">
        <f>IF(H1252&lt;=0,0,ROUNDDOWN(ROUND((H1252*LOOKUP(H1252,{0,1950001,3300001,6950001,9000001,18000001,40000001},{0.05,0.1,0.2,0.23,0.33,0.4,0.45})-LOOKUP(H1252,{0,1950001,3300001,6950001,9000001,18000001,40000001},{0,97500,427500,636000,1536000,2796000,4796000}))*1.021,3),0))</f>
        <v/>
      </c>
      <c r="J1252" s="21">
        <f>ROUNDDOWN(ROUND(H1252*0.06,2),-2)</f>
        <v/>
      </c>
      <c r="K1252" s="21">
        <f>ROUNDDOWN(ROUND(H1252*0.04,2),-2)</f>
        <v/>
      </c>
      <c r="L1252" s="21">
        <f>I1252+J1252+K1252</f>
        <v/>
      </c>
      <c r="M1252" s="21">
        <f>B1252-L1252</f>
        <v/>
      </c>
      <c r="N1252" s="21">
        <f>ROUNDDOWN(ROUND(B1252*0.2042,2),0)</f>
        <v/>
      </c>
    </row>
    <row r="1253">
      <c r="A1253" t="inlineStr">
        <is>
          <t>照合 一般</t>
        </is>
      </c>
      <c r="B1253" s="21" t="n">
        <v>6000000</v>
      </c>
      <c r="C1253" s="22" t="n">
        <v>22</v>
      </c>
      <c r="D1253" s="22" t="n">
        <v>1</v>
      </c>
      <c r="E1253" s="22" t="n">
        <v>0</v>
      </c>
      <c r="F1253" s="21">
        <f>(IF(C1253&lt;=20,MAX(800000,400000*C1253),8000000+700000*(C1253-20))+IF(E1253=1,1000000,0))</f>
        <v/>
      </c>
      <c r="G1253" s="21">
        <f>IF(AND(D1253=3,C1253&lt;=5),MAX(0,B1253-F1253),IF(AND(D1253=2,C1253&lt;=5,MAX(0,B1253-F1253)&gt;3000000),1500000+MAX(0,B1253-F1253)-3000000,MAX(0,B1253-F1253)/2))</f>
        <v/>
      </c>
      <c r="H1253" s="21">
        <f>ROUNDDOWN(G1253,-3)</f>
        <v/>
      </c>
      <c r="I1253" s="21">
        <f>IF(H1253&lt;=0,0,ROUNDDOWN(ROUND((H1253*LOOKUP(H1253,{0,1950001,3300001,6950001,9000001,18000001,40000001},{0.05,0.1,0.2,0.23,0.33,0.4,0.45})-LOOKUP(H1253,{0,1950001,3300001,6950001,9000001,18000001,40000001},{0,97500,427500,636000,1536000,2796000,4796000}))*1.021,3),0))</f>
        <v/>
      </c>
      <c r="J1253" s="21">
        <f>ROUNDDOWN(ROUND(H1253*0.06,2),-2)</f>
        <v/>
      </c>
      <c r="K1253" s="21">
        <f>ROUNDDOWN(ROUND(H1253*0.04,2),-2)</f>
        <v/>
      </c>
      <c r="L1253" s="21">
        <f>I1253+J1253+K1253</f>
        <v/>
      </c>
      <c r="M1253" s="21">
        <f>B1253-L1253</f>
        <v/>
      </c>
      <c r="N1253" s="21">
        <f>ROUNDDOWN(ROUND(B1253*0.2042,2),0)</f>
        <v/>
      </c>
    </row>
    <row r="1254">
      <c r="A1254" t="inlineStr">
        <is>
          <t>照合 一般</t>
        </is>
      </c>
      <c r="B1254" s="21" t="n">
        <v>6000000</v>
      </c>
      <c r="C1254" s="22" t="n">
        <v>23</v>
      </c>
      <c r="D1254" s="22" t="n">
        <v>1</v>
      </c>
      <c r="E1254" s="22" t="n">
        <v>0</v>
      </c>
      <c r="F1254" s="21">
        <f>(IF(C1254&lt;=20,MAX(800000,400000*C1254),8000000+700000*(C1254-20))+IF(E1254=1,1000000,0))</f>
        <v/>
      </c>
      <c r="G1254" s="21">
        <f>IF(AND(D1254=3,C1254&lt;=5),MAX(0,B1254-F1254),IF(AND(D1254=2,C1254&lt;=5,MAX(0,B1254-F1254)&gt;3000000),1500000+MAX(0,B1254-F1254)-3000000,MAX(0,B1254-F1254)/2))</f>
        <v/>
      </c>
      <c r="H1254" s="21">
        <f>ROUNDDOWN(G1254,-3)</f>
        <v/>
      </c>
      <c r="I1254" s="21">
        <f>IF(H1254&lt;=0,0,ROUNDDOWN(ROUND((H1254*LOOKUP(H1254,{0,1950001,3300001,6950001,9000001,18000001,40000001},{0.05,0.1,0.2,0.23,0.33,0.4,0.45})-LOOKUP(H1254,{0,1950001,3300001,6950001,9000001,18000001,40000001},{0,97500,427500,636000,1536000,2796000,4796000}))*1.021,3),0))</f>
        <v/>
      </c>
      <c r="J1254" s="21">
        <f>ROUNDDOWN(ROUND(H1254*0.06,2),-2)</f>
        <v/>
      </c>
      <c r="K1254" s="21">
        <f>ROUNDDOWN(ROUND(H1254*0.04,2),-2)</f>
        <v/>
      </c>
      <c r="L1254" s="21">
        <f>I1254+J1254+K1254</f>
        <v/>
      </c>
      <c r="M1254" s="21">
        <f>B1254-L1254</f>
        <v/>
      </c>
      <c r="N1254" s="21">
        <f>ROUNDDOWN(ROUND(B1254*0.2042,2),0)</f>
        <v/>
      </c>
    </row>
    <row r="1255">
      <c r="A1255" t="inlineStr">
        <is>
          <t>照合 一般</t>
        </is>
      </c>
      <c r="B1255" s="21" t="n">
        <v>6000000</v>
      </c>
      <c r="C1255" s="22" t="n">
        <v>24</v>
      </c>
      <c r="D1255" s="22" t="n">
        <v>1</v>
      </c>
      <c r="E1255" s="22" t="n">
        <v>0</v>
      </c>
      <c r="F1255" s="21">
        <f>(IF(C1255&lt;=20,MAX(800000,400000*C1255),8000000+700000*(C1255-20))+IF(E1255=1,1000000,0))</f>
        <v/>
      </c>
      <c r="G1255" s="21">
        <f>IF(AND(D1255=3,C1255&lt;=5),MAX(0,B1255-F1255),IF(AND(D1255=2,C1255&lt;=5,MAX(0,B1255-F1255)&gt;3000000),1500000+MAX(0,B1255-F1255)-3000000,MAX(0,B1255-F1255)/2))</f>
        <v/>
      </c>
      <c r="H1255" s="21">
        <f>ROUNDDOWN(G1255,-3)</f>
        <v/>
      </c>
      <c r="I1255" s="21">
        <f>IF(H1255&lt;=0,0,ROUNDDOWN(ROUND((H1255*LOOKUP(H1255,{0,1950001,3300001,6950001,9000001,18000001,40000001},{0.05,0.1,0.2,0.23,0.33,0.4,0.45})-LOOKUP(H1255,{0,1950001,3300001,6950001,9000001,18000001,40000001},{0,97500,427500,636000,1536000,2796000,4796000}))*1.021,3),0))</f>
        <v/>
      </c>
      <c r="J1255" s="21">
        <f>ROUNDDOWN(ROUND(H1255*0.06,2),-2)</f>
        <v/>
      </c>
      <c r="K1255" s="21">
        <f>ROUNDDOWN(ROUND(H1255*0.04,2),-2)</f>
        <v/>
      </c>
      <c r="L1255" s="21">
        <f>I1255+J1255+K1255</f>
        <v/>
      </c>
      <c r="M1255" s="21">
        <f>B1255-L1255</f>
        <v/>
      </c>
      <c r="N1255" s="21">
        <f>ROUNDDOWN(ROUND(B1255*0.2042,2),0)</f>
        <v/>
      </c>
    </row>
    <row r="1256">
      <c r="A1256" t="inlineStr">
        <is>
          <t>照合 一般</t>
        </is>
      </c>
      <c r="B1256" s="21" t="n">
        <v>6000000</v>
      </c>
      <c r="C1256" s="22" t="n">
        <v>25</v>
      </c>
      <c r="D1256" s="22" t="n">
        <v>1</v>
      </c>
      <c r="E1256" s="22" t="n">
        <v>0</v>
      </c>
      <c r="F1256" s="21">
        <f>(IF(C1256&lt;=20,MAX(800000,400000*C1256),8000000+700000*(C1256-20))+IF(E1256=1,1000000,0))</f>
        <v/>
      </c>
      <c r="G1256" s="21">
        <f>IF(AND(D1256=3,C1256&lt;=5),MAX(0,B1256-F1256),IF(AND(D1256=2,C1256&lt;=5,MAX(0,B1256-F1256)&gt;3000000),1500000+MAX(0,B1256-F1256)-3000000,MAX(0,B1256-F1256)/2))</f>
        <v/>
      </c>
      <c r="H1256" s="21">
        <f>ROUNDDOWN(G1256,-3)</f>
        <v/>
      </c>
      <c r="I1256" s="21">
        <f>IF(H1256&lt;=0,0,ROUNDDOWN(ROUND((H1256*LOOKUP(H1256,{0,1950001,3300001,6950001,9000001,18000001,40000001},{0.05,0.1,0.2,0.23,0.33,0.4,0.45})-LOOKUP(H1256,{0,1950001,3300001,6950001,9000001,18000001,40000001},{0,97500,427500,636000,1536000,2796000,4796000}))*1.021,3),0))</f>
        <v/>
      </c>
      <c r="J1256" s="21">
        <f>ROUNDDOWN(ROUND(H1256*0.06,2),-2)</f>
        <v/>
      </c>
      <c r="K1256" s="21">
        <f>ROUNDDOWN(ROUND(H1256*0.04,2),-2)</f>
        <v/>
      </c>
      <c r="L1256" s="21">
        <f>I1256+J1256+K1256</f>
        <v/>
      </c>
      <c r="M1256" s="21">
        <f>B1256-L1256</f>
        <v/>
      </c>
      <c r="N1256" s="21">
        <f>ROUNDDOWN(ROUND(B1256*0.2042,2),0)</f>
        <v/>
      </c>
    </row>
    <row r="1257">
      <c r="A1257" t="inlineStr">
        <is>
          <t>照合 一般</t>
        </is>
      </c>
      <c r="B1257" s="21" t="n">
        <v>6000000</v>
      </c>
      <c r="C1257" s="22" t="n">
        <v>26</v>
      </c>
      <c r="D1257" s="22" t="n">
        <v>1</v>
      </c>
      <c r="E1257" s="22" t="n">
        <v>0</v>
      </c>
      <c r="F1257" s="21">
        <f>(IF(C1257&lt;=20,MAX(800000,400000*C1257),8000000+700000*(C1257-20))+IF(E1257=1,1000000,0))</f>
        <v/>
      </c>
      <c r="G1257" s="21">
        <f>IF(AND(D1257=3,C1257&lt;=5),MAX(0,B1257-F1257),IF(AND(D1257=2,C1257&lt;=5,MAX(0,B1257-F1257)&gt;3000000),1500000+MAX(0,B1257-F1257)-3000000,MAX(0,B1257-F1257)/2))</f>
        <v/>
      </c>
      <c r="H1257" s="21">
        <f>ROUNDDOWN(G1257,-3)</f>
        <v/>
      </c>
      <c r="I1257" s="21">
        <f>IF(H1257&lt;=0,0,ROUNDDOWN(ROUND((H1257*LOOKUP(H1257,{0,1950001,3300001,6950001,9000001,18000001,40000001},{0.05,0.1,0.2,0.23,0.33,0.4,0.45})-LOOKUP(H1257,{0,1950001,3300001,6950001,9000001,18000001,40000001},{0,97500,427500,636000,1536000,2796000,4796000}))*1.021,3),0))</f>
        <v/>
      </c>
      <c r="J1257" s="21">
        <f>ROUNDDOWN(ROUND(H1257*0.06,2),-2)</f>
        <v/>
      </c>
      <c r="K1257" s="21">
        <f>ROUNDDOWN(ROUND(H1257*0.04,2),-2)</f>
        <v/>
      </c>
      <c r="L1257" s="21">
        <f>I1257+J1257+K1257</f>
        <v/>
      </c>
      <c r="M1257" s="21">
        <f>B1257-L1257</f>
        <v/>
      </c>
      <c r="N1257" s="21">
        <f>ROUNDDOWN(ROUND(B1257*0.2042,2),0)</f>
        <v/>
      </c>
    </row>
    <row r="1258">
      <c r="A1258" t="inlineStr">
        <is>
          <t>照合 一般</t>
        </is>
      </c>
      <c r="B1258" s="21" t="n">
        <v>6000000</v>
      </c>
      <c r="C1258" s="22" t="n">
        <v>27</v>
      </c>
      <c r="D1258" s="22" t="n">
        <v>1</v>
      </c>
      <c r="E1258" s="22" t="n">
        <v>0</v>
      </c>
      <c r="F1258" s="21">
        <f>(IF(C1258&lt;=20,MAX(800000,400000*C1258),8000000+700000*(C1258-20))+IF(E1258=1,1000000,0))</f>
        <v/>
      </c>
      <c r="G1258" s="21">
        <f>IF(AND(D1258=3,C1258&lt;=5),MAX(0,B1258-F1258),IF(AND(D1258=2,C1258&lt;=5,MAX(0,B1258-F1258)&gt;3000000),1500000+MAX(0,B1258-F1258)-3000000,MAX(0,B1258-F1258)/2))</f>
        <v/>
      </c>
      <c r="H1258" s="21">
        <f>ROUNDDOWN(G1258,-3)</f>
        <v/>
      </c>
      <c r="I1258" s="21">
        <f>IF(H1258&lt;=0,0,ROUNDDOWN(ROUND((H1258*LOOKUP(H1258,{0,1950001,3300001,6950001,9000001,18000001,40000001},{0.05,0.1,0.2,0.23,0.33,0.4,0.45})-LOOKUP(H1258,{0,1950001,3300001,6950001,9000001,18000001,40000001},{0,97500,427500,636000,1536000,2796000,4796000}))*1.021,3),0))</f>
        <v/>
      </c>
      <c r="J1258" s="21">
        <f>ROUNDDOWN(ROUND(H1258*0.06,2),-2)</f>
        <v/>
      </c>
      <c r="K1258" s="21">
        <f>ROUNDDOWN(ROUND(H1258*0.04,2),-2)</f>
        <v/>
      </c>
      <c r="L1258" s="21">
        <f>I1258+J1258+K1258</f>
        <v/>
      </c>
      <c r="M1258" s="21">
        <f>B1258-L1258</f>
        <v/>
      </c>
      <c r="N1258" s="21">
        <f>ROUNDDOWN(ROUND(B1258*0.2042,2),0)</f>
        <v/>
      </c>
    </row>
    <row r="1259">
      <c r="A1259" t="inlineStr">
        <is>
          <t>照合 一般</t>
        </is>
      </c>
      <c r="B1259" s="21" t="n">
        <v>6000000</v>
      </c>
      <c r="C1259" s="22" t="n">
        <v>28</v>
      </c>
      <c r="D1259" s="22" t="n">
        <v>1</v>
      </c>
      <c r="E1259" s="22" t="n">
        <v>0</v>
      </c>
      <c r="F1259" s="21">
        <f>(IF(C1259&lt;=20,MAX(800000,400000*C1259),8000000+700000*(C1259-20))+IF(E1259=1,1000000,0))</f>
        <v/>
      </c>
      <c r="G1259" s="21">
        <f>IF(AND(D1259=3,C1259&lt;=5),MAX(0,B1259-F1259),IF(AND(D1259=2,C1259&lt;=5,MAX(0,B1259-F1259)&gt;3000000),1500000+MAX(0,B1259-F1259)-3000000,MAX(0,B1259-F1259)/2))</f>
        <v/>
      </c>
      <c r="H1259" s="21">
        <f>ROUNDDOWN(G1259,-3)</f>
        <v/>
      </c>
      <c r="I1259" s="21">
        <f>IF(H1259&lt;=0,0,ROUNDDOWN(ROUND((H1259*LOOKUP(H1259,{0,1950001,3300001,6950001,9000001,18000001,40000001},{0.05,0.1,0.2,0.23,0.33,0.4,0.45})-LOOKUP(H1259,{0,1950001,3300001,6950001,9000001,18000001,40000001},{0,97500,427500,636000,1536000,2796000,4796000}))*1.021,3),0))</f>
        <v/>
      </c>
      <c r="J1259" s="21">
        <f>ROUNDDOWN(ROUND(H1259*0.06,2),-2)</f>
        <v/>
      </c>
      <c r="K1259" s="21">
        <f>ROUNDDOWN(ROUND(H1259*0.04,2),-2)</f>
        <v/>
      </c>
      <c r="L1259" s="21">
        <f>I1259+J1259+K1259</f>
        <v/>
      </c>
      <c r="M1259" s="21">
        <f>B1259-L1259</f>
        <v/>
      </c>
      <c r="N1259" s="21">
        <f>ROUNDDOWN(ROUND(B1259*0.2042,2),0)</f>
        <v/>
      </c>
    </row>
    <row r="1260">
      <c r="A1260" t="inlineStr">
        <is>
          <t>照合 一般</t>
        </is>
      </c>
      <c r="B1260" s="21" t="n">
        <v>6000000</v>
      </c>
      <c r="C1260" s="22" t="n">
        <v>29</v>
      </c>
      <c r="D1260" s="22" t="n">
        <v>1</v>
      </c>
      <c r="E1260" s="22" t="n">
        <v>0</v>
      </c>
      <c r="F1260" s="21">
        <f>(IF(C1260&lt;=20,MAX(800000,400000*C1260),8000000+700000*(C1260-20))+IF(E1260=1,1000000,0))</f>
        <v/>
      </c>
      <c r="G1260" s="21">
        <f>IF(AND(D1260=3,C1260&lt;=5),MAX(0,B1260-F1260),IF(AND(D1260=2,C1260&lt;=5,MAX(0,B1260-F1260)&gt;3000000),1500000+MAX(0,B1260-F1260)-3000000,MAX(0,B1260-F1260)/2))</f>
        <v/>
      </c>
      <c r="H1260" s="21">
        <f>ROUNDDOWN(G1260,-3)</f>
        <v/>
      </c>
      <c r="I1260" s="21">
        <f>IF(H1260&lt;=0,0,ROUNDDOWN(ROUND((H1260*LOOKUP(H1260,{0,1950001,3300001,6950001,9000001,18000001,40000001},{0.05,0.1,0.2,0.23,0.33,0.4,0.45})-LOOKUP(H1260,{0,1950001,3300001,6950001,9000001,18000001,40000001},{0,97500,427500,636000,1536000,2796000,4796000}))*1.021,3),0))</f>
        <v/>
      </c>
      <c r="J1260" s="21">
        <f>ROUNDDOWN(ROUND(H1260*0.06,2),-2)</f>
        <v/>
      </c>
      <c r="K1260" s="21">
        <f>ROUNDDOWN(ROUND(H1260*0.04,2),-2)</f>
        <v/>
      </c>
      <c r="L1260" s="21">
        <f>I1260+J1260+K1260</f>
        <v/>
      </c>
      <c r="M1260" s="21">
        <f>B1260-L1260</f>
        <v/>
      </c>
      <c r="N1260" s="21">
        <f>ROUNDDOWN(ROUND(B1260*0.2042,2),0)</f>
        <v/>
      </c>
    </row>
    <row r="1261">
      <c r="A1261" t="inlineStr">
        <is>
          <t>照合 一般</t>
        </is>
      </c>
      <c r="B1261" s="21" t="n">
        <v>6000000</v>
      </c>
      <c r="C1261" s="22" t="n">
        <v>30</v>
      </c>
      <c r="D1261" s="22" t="n">
        <v>1</v>
      </c>
      <c r="E1261" s="22" t="n">
        <v>0</v>
      </c>
      <c r="F1261" s="21">
        <f>(IF(C1261&lt;=20,MAX(800000,400000*C1261),8000000+700000*(C1261-20))+IF(E1261=1,1000000,0))</f>
        <v/>
      </c>
      <c r="G1261" s="21">
        <f>IF(AND(D1261=3,C1261&lt;=5),MAX(0,B1261-F1261),IF(AND(D1261=2,C1261&lt;=5,MAX(0,B1261-F1261)&gt;3000000),1500000+MAX(0,B1261-F1261)-3000000,MAX(0,B1261-F1261)/2))</f>
        <v/>
      </c>
      <c r="H1261" s="21">
        <f>ROUNDDOWN(G1261,-3)</f>
        <v/>
      </c>
      <c r="I1261" s="21">
        <f>IF(H1261&lt;=0,0,ROUNDDOWN(ROUND((H1261*LOOKUP(H1261,{0,1950001,3300001,6950001,9000001,18000001,40000001},{0.05,0.1,0.2,0.23,0.33,0.4,0.45})-LOOKUP(H1261,{0,1950001,3300001,6950001,9000001,18000001,40000001},{0,97500,427500,636000,1536000,2796000,4796000}))*1.021,3),0))</f>
        <v/>
      </c>
      <c r="J1261" s="21">
        <f>ROUNDDOWN(ROUND(H1261*0.06,2),-2)</f>
        <v/>
      </c>
      <c r="K1261" s="21">
        <f>ROUNDDOWN(ROUND(H1261*0.04,2),-2)</f>
        <v/>
      </c>
      <c r="L1261" s="21">
        <f>I1261+J1261+K1261</f>
        <v/>
      </c>
      <c r="M1261" s="21">
        <f>B1261-L1261</f>
        <v/>
      </c>
      <c r="N1261" s="21">
        <f>ROUNDDOWN(ROUND(B1261*0.2042,2),0)</f>
        <v/>
      </c>
    </row>
    <row r="1262">
      <c r="A1262" t="inlineStr">
        <is>
          <t>照合 一般</t>
        </is>
      </c>
      <c r="B1262" s="21" t="n">
        <v>6000000</v>
      </c>
      <c r="C1262" s="22" t="n">
        <v>31</v>
      </c>
      <c r="D1262" s="22" t="n">
        <v>1</v>
      </c>
      <c r="E1262" s="22" t="n">
        <v>0</v>
      </c>
      <c r="F1262" s="21">
        <f>(IF(C1262&lt;=20,MAX(800000,400000*C1262),8000000+700000*(C1262-20))+IF(E1262=1,1000000,0))</f>
        <v/>
      </c>
      <c r="G1262" s="21">
        <f>IF(AND(D1262=3,C1262&lt;=5),MAX(0,B1262-F1262),IF(AND(D1262=2,C1262&lt;=5,MAX(0,B1262-F1262)&gt;3000000),1500000+MAX(0,B1262-F1262)-3000000,MAX(0,B1262-F1262)/2))</f>
        <v/>
      </c>
      <c r="H1262" s="21">
        <f>ROUNDDOWN(G1262,-3)</f>
        <v/>
      </c>
      <c r="I1262" s="21">
        <f>IF(H1262&lt;=0,0,ROUNDDOWN(ROUND((H1262*LOOKUP(H1262,{0,1950001,3300001,6950001,9000001,18000001,40000001},{0.05,0.1,0.2,0.23,0.33,0.4,0.45})-LOOKUP(H1262,{0,1950001,3300001,6950001,9000001,18000001,40000001},{0,97500,427500,636000,1536000,2796000,4796000}))*1.021,3),0))</f>
        <v/>
      </c>
      <c r="J1262" s="21">
        <f>ROUNDDOWN(ROUND(H1262*0.06,2),-2)</f>
        <v/>
      </c>
      <c r="K1262" s="21">
        <f>ROUNDDOWN(ROUND(H1262*0.04,2),-2)</f>
        <v/>
      </c>
      <c r="L1262" s="21">
        <f>I1262+J1262+K1262</f>
        <v/>
      </c>
      <c r="M1262" s="21">
        <f>B1262-L1262</f>
        <v/>
      </c>
      <c r="N1262" s="21">
        <f>ROUNDDOWN(ROUND(B1262*0.2042,2),0)</f>
        <v/>
      </c>
    </row>
    <row r="1263">
      <c r="A1263" t="inlineStr">
        <is>
          <t>照合 一般</t>
        </is>
      </c>
      <c r="B1263" s="21" t="n">
        <v>6000000</v>
      </c>
      <c r="C1263" s="22" t="n">
        <v>32</v>
      </c>
      <c r="D1263" s="22" t="n">
        <v>1</v>
      </c>
      <c r="E1263" s="22" t="n">
        <v>0</v>
      </c>
      <c r="F1263" s="21">
        <f>(IF(C1263&lt;=20,MAX(800000,400000*C1263),8000000+700000*(C1263-20))+IF(E1263=1,1000000,0))</f>
        <v/>
      </c>
      <c r="G1263" s="21">
        <f>IF(AND(D1263=3,C1263&lt;=5),MAX(0,B1263-F1263),IF(AND(D1263=2,C1263&lt;=5,MAX(0,B1263-F1263)&gt;3000000),1500000+MAX(0,B1263-F1263)-3000000,MAX(0,B1263-F1263)/2))</f>
        <v/>
      </c>
      <c r="H1263" s="21">
        <f>ROUNDDOWN(G1263,-3)</f>
        <v/>
      </c>
      <c r="I1263" s="21">
        <f>IF(H1263&lt;=0,0,ROUNDDOWN(ROUND((H1263*LOOKUP(H1263,{0,1950001,3300001,6950001,9000001,18000001,40000001},{0.05,0.1,0.2,0.23,0.33,0.4,0.45})-LOOKUP(H1263,{0,1950001,3300001,6950001,9000001,18000001,40000001},{0,97500,427500,636000,1536000,2796000,4796000}))*1.021,3),0))</f>
        <v/>
      </c>
      <c r="J1263" s="21">
        <f>ROUNDDOWN(ROUND(H1263*0.06,2),-2)</f>
        <v/>
      </c>
      <c r="K1263" s="21">
        <f>ROUNDDOWN(ROUND(H1263*0.04,2),-2)</f>
        <v/>
      </c>
      <c r="L1263" s="21">
        <f>I1263+J1263+K1263</f>
        <v/>
      </c>
      <c r="M1263" s="21">
        <f>B1263-L1263</f>
        <v/>
      </c>
      <c r="N1263" s="21">
        <f>ROUNDDOWN(ROUND(B1263*0.2042,2),0)</f>
        <v/>
      </c>
    </row>
    <row r="1264">
      <c r="A1264" t="inlineStr">
        <is>
          <t>照合 一般</t>
        </is>
      </c>
      <c r="B1264" s="21" t="n">
        <v>6000000</v>
      </c>
      <c r="C1264" s="22" t="n">
        <v>33</v>
      </c>
      <c r="D1264" s="22" t="n">
        <v>1</v>
      </c>
      <c r="E1264" s="22" t="n">
        <v>0</v>
      </c>
      <c r="F1264" s="21">
        <f>(IF(C1264&lt;=20,MAX(800000,400000*C1264),8000000+700000*(C1264-20))+IF(E1264=1,1000000,0))</f>
        <v/>
      </c>
      <c r="G1264" s="21">
        <f>IF(AND(D1264=3,C1264&lt;=5),MAX(0,B1264-F1264),IF(AND(D1264=2,C1264&lt;=5,MAX(0,B1264-F1264)&gt;3000000),1500000+MAX(0,B1264-F1264)-3000000,MAX(0,B1264-F1264)/2))</f>
        <v/>
      </c>
      <c r="H1264" s="21">
        <f>ROUNDDOWN(G1264,-3)</f>
        <v/>
      </c>
      <c r="I1264" s="21">
        <f>IF(H1264&lt;=0,0,ROUNDDOWN(ROUND((H1264*LOOKUP(H1264,{0,1950001,3300001,6950001,9000001,18000001,40000001},{0.05,0.1,0.2,0.23,0.33,0.4,0.45})-LOOKUP(H1264,{0,1950001,3300001,6950001,9000001,18000001,40000001},{0,97500,427500,636000,1536000,2796000,4796000}))*1.021,3),0))</f>
        <v/>
      </c>
      <c r="J1264" s="21">
        <f>ROUNDDOWN(ROUND(H1264*0.06,2),-2)</f>
        <v/>
      </c>
      <c r="K1264" s="21">
        <f>ROUNDDOWN(ROUND(H1264*0.04,2),-2)</f>
        <v/>
      </c>
      <c r="L1264" s="21">
        <f>I1264+J1264+K1264</f>
        <v/>
      </c>
      <c r="M1264" s="21">
        <f>B1264-L1264</f>
        <v/>
      </c>
      <c r="N1264" s="21">
        <f>ROUNDDOWN(ROUND(B1264*0.2042,2),0)</f>
        <v/>
      </c>
    </row>
    <row r="1265">
      <c r="A1265" t="inlineStr">
        <is>
          <t>照合 一般</t>
        </is>
      </c>
      <c r="B1265" s="21" t="n">
        <v>6000000</v>
      </c>
      <c r="C1265" s="22" t="n">
        <v>34</v>
      </c>
      <c r="D1265" s="22" t="n">
        <v>1</v>
      </c>
      <c r="E1265" s="22" t="n">
        <v>0</v>
      </c>
      <c r="F1265" s="21">
        <f>(IF(C1265&lt;=20,MAX(800000,400000*C1265),8000000+700000*(C1265-20))+IF(E1265=1,1000000,0))</f>
        <v/>
      </c>
      <c r="G1265" s="21">
        <f>IF(AND(D1265=3,C1265&lt;=5),MAX(0,B1265-F1265),IF(AND(D1265=2,C1265&lt;=5,MAX(0,B1265-F1265)&gt;3000000),1500000+MAX(0,B1265-F1265)-3000000,MAX(0,B1265-F1265)/2))</f>
        <v/>
      </c>
      <c r="H1265" s="21">
        <f>ROUNDDOWN(G1265,-3)</f>
        <v/>
      </c>
      <c r="I1265" s="21">
        <f>IF(H1265&lt;=0,0,ROUNDDOWN(ROUND((H1265*LOOKUP(H1265,{0,1950001,3300001,6950001,9000001,18000001,40000001},{0.05,0.1,0.2,0.23,0.33,0.4,0.45})-LOOKUP(H1265,{0,1950001,3300001,6950001,9000001,18000001,40000001},{0,97500,427500,636000,1536000,2796000,4796000}))*1.021,3),0))</f>
        <v/>
      </c>
      <c r="J1265" s="21">
        <f>ROUNDDOWN(ROUND(H1265*0.06,2),-2)</f>
        <v/>
      </c>
      <c r="K1265" s="21">
        <f>ROUNDDOWN(ROUND(H1265*0.04,2),-2)</f>
        <v/>
      </c>
      <c r="L1265" s="21">
        <f>I1265+J1265+K1265</f>
        <v/>
      </c>
      <c r="M1265" s="21">
        <f>B1265-L1265</f>
        <v/>
      </c>
      <c r="N1265" s="21">
        <f>ROUNDDOWN(ROUND(B1265*0.2042,2),0)</f>
        <v/>
      </c>
    </row>
    <row r="1266">
      <c r="A1266" t="inlineStr">
        <is>
          <t>照合 一般</t>
        </is>
      </c>
      <c r="B1266" s="21" t="n">
        <v>6000000</v>
      </c>
      <c r="C1266" s="22" t="n">
        <v>35</v>
      </c>
      <c r="D1266" s="22" t="n">
        <v>1</v>
      </c>
      <c r="E1266" s="22" t="n">
        <v>0</v>
      </c>
      <c r="F1266" s="21">
        <f>(IF(C1266&lt;=20,MAX(800000,400000*C1266),8000000+700000*(C1266-20))+IF(E1266=1,1000000,0))</f>
        <v/>
      </c>
      <c r="G1266" s="21">
        <f>IF(AND(D1266=3,C1266&lt;=5),MAX(0,B1266-F1266),IF(AND(D1266=2,C1266&lt;=5,MAX(0,B1266-F1266)&gt;3000000),1500000+MAX(0,B1266-F1266)-3000000,MAX(0,B1266-F1266)/2))</f>
        <v/>
      </c>
      <c r="H1266" s="21">
        <f>ROUNDDOWN(G1266,-3)</f>
        <v/>
      </c>
      <c r="I1266" s="21">
        <f>IF(H1266&lt;=0,0,ROUNDDOWN(ROUND((H1266*LOOKUP(H1266,{0,1950001,3300001,6950001,9000001,18000001,40000001},{0.05,0.1,0.2,0.23,0.33,0.4,0.45})-LOOKUP(H1266,{0,1950001,3300001,6950001,9000001,18000001,40000001},{0,97500,427500,636000,1536000,2796000,4796000}))*1.021,3),0))</f>
        <v/>
      </c>
      <c r="J1266" s="21">
        <f>ROUNDDOWN(ROUND(H1266*0.06,2),-2)</f>
        <v/>
      </c>
      <c r="K1266" s="21">
        <f>ROUNDDOWN(ROUND(H1266*0.04,2),-2)</f>
        <v/>
      </c>
      <c r="L1266" s="21">
        <f>I1266+J1266+K1266</f>
        <v/>
      </c>
      <c r="M1266" s="21">
        <f>B1266-L1266</f>
        <v/>
      </c>
      <c r="N1266" s="21">
        <f>ROUNDDOWN(ROUND(B1266*0.2042,2),0)</f>
        <v/>
      </c>
    </row>
    <row r="1267">
      <c r="A1267" t="inlineStr">
        <is>
          <t>照合 一般</t>
        </is>
      </c>
      <c r="B1267" s="21" t="n">
        <v>6000000</v>
      </c>
      <c r="C1267" s="22" t="n">
        <v>36</v>
      </c>
      <c r="D1267" s="22" t="n">
        <v>1</v>
      </c>
      <c r="E1267" s="22" t="n">
        <v>0</v>
      </c>
      <c r="F1267" s="21">
        <f>(IF(C1267&lt;=20,MAX(800000,400000*C1267),8000000+700000*(C1267-20))+IF(E1267=1,1000000,0))</f>
        <v/>
      </c>
      <c r="G1267" s="21">
        <f>IF(AND(D1267=3,C1267&lt;=5),MAX(0,B1267-F1267),IF(AND(D1267=2,C1267&lt;=5,MAX(0,B1267-F1267)&gt;3000000),1500000+MAX(0,B1267-F1267)-3000000,MAX(0,B1267-F1267)/2))</f>
        <v/>
      </c>
      <c r="H1267" s="21">
        <f>ROUNDDOWN(G1267,-3)</f>
        <v/>
      </c>
      <c r="I1267" s="21">
        <f>IF(H1267&lt;=0,0,ROUNDDOWN(ROUND((H1267*LOOKUP(H1267,{0,1950001,3300001,6950001,9000001,18000001,40000001},{0.05,0.1,0.2,0.23,0.33,0.4,0.45})-LOOKUP(H1267,{0,1950001,3300001,6950001,9000001,18000001,40000001},{0,97500,427500,636000,1536000,2796000,4796000}))*1.021,3),0))</f>
        <v/>
      </c>
      <c r="J1267" s="21">
        <f>ROUNDDOWN(ROUND(H1267*0.06,2),-2)</f>
        <v/>
      </c>
      <c r="K1267" s="21">
        <f>ROUNDDOWN(ROUND(H1267*0.04,2),-2)</f>
        <v/>
      </c>
      <c r="L1267" s="21">
        <f>I1267+J1267+K1267</f>
        <v/>
      </c>
      <c r="M1267" s="21">
        <f>B1267-L1267</f>
        <v/>
      </c>
      <c r="N1267" s="21">
        <f>ROUNDDOWN(ROUND(B1267*0.2042,2),0)</f>
        <v/>
      </c>
    </row>
    <row r="1268">
      <c r="A1268" t="inlineStr">
        <is>
          <t>照合 一般</t>
        </is>
      </c>
      <c r="B1268" s="21" t="n">
        <v>6000000</v>
      </c>
      <c r="C1268" s="22" t="n">
        <v>37</v>
      </c>
      <c r="D1268" s="22" t="n">
        <v>1</v>
      </c>
      <c r="E1268" s="22" t="n">
        <v>0</v>
      </c>
      <c r="F1268" s="21">
        <f>(IF(C1268&lt;=20,MAX(800000,400000*C1268),8000000+700000*(C1268-20))+IF(E1268=1,1000000,0))</f>
        <v/>
      </c>
      <c r="G1268" s="21">
        <f>IF(AND(D1268=3,C1268&lt;=5),MAX(0,B1268-F1268),IF(AND(D1268=2,C1268&lt;=5,MAX(0,B1268-F1268)&gt;3000000),1500000+MAX(0,B1268-F1268)-3000000,MAX(0,B1268-F1268)/2))</f>
        <v/>
      </c>
      <c r="H1268" s="21">
        <f>ROUNDDOWN(G1268,-3)</f>
        <v/>
      </c>
      <c r="I1268" s="21">
        <f>IF(H1268&lt;=0,0,ROUNDDOWN(ROUND((H1268*LOOKUP(H1268,{0,1950001,3300001,6950001,9000001,18000001,40000001},{0.05,0.1,0.2,0.23,0.33,0.4,0.45})-LOOKUP(H1268,{0,1950001,3300001,6950001,9000001,18000001,40000001},{0,97500,427500,636000,1536000,2796000,4796000}))*1.021,3),0))</f>
        <v/>
      </c>
      <c r="J1268" s="21">
        <f>ROUNDDOWN(ROUND(H1268*0.06,2),-2)</f>
        <v/>
      </c>
      <c r="K1268" s="21">
        <f>ROUNDDOWN(ROUND(H1268*0.04,2),-2)</f>
        <v/>
      </c>
      <c r="L1268" s="21">
        <f>I1268+J1268+K1268</f>
        <v/>
      </c>
      <c r="M1268" s="21">
        <f>B1268-L1268</f>
        <v/>
      </c>
      <c r="N1268" s="21">
        <f>ROUNDDOWN(ROUND(B1268*0.2042,2),0)</f>
        <v/>
      </c>
    </row>
    <row r="1269">
      <c r="A1269" t="inlineStr">
        <is>
          <t>照合 一般</t>
        </is>
      </c>
      <c r="B1269" s="21" t="n">
        <v>6000000</v>
      </c>
      <c r="C1269" s="22" t="n">
        <v>38</v>
      </c>
      <c r="D1269" s="22" t="n">
        <v>1</v>
      </c>
      <c r="E1269" s="22" t="n">
        <v>0</v>
      </c>
      <c r="F1269" s="21">
        <f>(IF(C1269&lt;=20,MAX(800000,400000*C1269),8000000+700000*(C1269-20))+IF(E1269=1,1000000,0))</f>
        <v/>
      </c>
      <c r="G1269" s="21">
        <f>IF(AND(D1269=3,C1269&lt;=5),MAX(0,B1269-F1269),IF(AND(D1269=2,C1269&lt;=5,MAX(0,B1269-F1269)&gt;3000000),1500000+MAX(0,B1269-F1269)-3000000,MAX(0,B1269-F1269)/2))</f>
        <v/>
      </c>
      <c r="H1269" s="21">
        <f>ROUNDDOWN(G1269,-3)</f>
        <v/>
      </c>
      <c r="I1269" s="21">
        <f>IF(H1269&lt;=0,0,ROUNDDOWN(ROUND((H1269*LOOKUP(H1269,{0,1950001,3300001,6950001,9000001,18000001,40000001},{0.05,0.1,0.2,0.23,0.33,0.4,0.45})-LOOKUP(H1269,{0,1950001,3300001,6950001,9000001,18000001,40000001},{0,97500,427500,636000,1536000,2796000,4796000}))*1.021,3),0))</f>
        <v/>
      </c>
      <c r="J1269" s="21">
        <f>ROUNDDOWN(ROUND(H1269*0.06,2),-2)</f>
        <v/>
      </c>
      <c r="K1269" s="21">
        <f>ROUNDDOWN(ROUND(H1269*0.04,2),-2)</f>
        <v/>
      </c>
      <c r="L1269" s="21">
        <f>I1269+J1269+K1269</f>
        <v/>
      </c>
      <c r="M1269" s="21">
        <f>B1269-L1269</f>
        <v/>
      </c>
      <c r="N1269" s="21">
        <f>ROUNDDOWN(ROUND(B1269*0.2042,2),0)</f>
        <v/>
      </c>
    </row>
    <row r="1270">
      <c r="A1270" t="inlineStr">
        <is>
          <t>照合 一般</t>
        </is>
      </c>
      <c r="B1270" s="21" t="n">
        <v>6000000</v>
      </c>
      <c r="C1270" s="22" t="n">
        <v>39</v>
      </c>
      <c r="D1270" s="22" t="n">
        <v>1</v>
      </c>
      <c r="E1270" s="22" t="n">
        <v>0</v>
      </c>
      <c r="F1270" s="21">
        <f>(IF(C1270&lt;=20,MAX(800000,400000*C1270),8000000+700000*(C1270-20))+IF(E1270=1,1000000,0))</f>
        <v/>
      </c>
      <c r="G1270" s="21">
        <f>IF(AND(D1270=3,C1270&lt;=5),MAX(0,B1270-F1270),IF(AND(D1270=2,C1270&lt;=5,MAX(0,B1270-F1270)&gt;3000000),1500000+MAX(0,B1270-F1270)-3000000,MAX(0,B1270-F1270)/2))</f>
        <v/>
      </c>
      <c r="H1270" s="21">
        <f>ROUNDDOWN(G1270,-3)</f>
        <v/>
      </c>
      <c r="I1270" s="21">
        <f>IF(H1270&lt;=0,0,ROUNDDOWN(ROUND((H1270*LOOKUP(H1270,{0,1950001,3300001,6950001,9000001,18000001,40000001},{0.05,0.1,0.2,0.23,0.33,0.4,0.45})-LOOKUP(H1270,{0,1950001,3300001,6950001,9000001,18000001,40000001},{0,97500,427500,636000,1536000,2796000,4796000}))*1.021,3),0))</f>
        <v/>
      </c>
      <c r="J1270" s="21">
        <f>ROUNDDOWN(ROUND(H1270*0.06,2),-2)</f>
        <v/>
      </c>
      <c r="K1270" s="21">
        <f>ROUNDDOWN(ROUND(H1270*0.04,2),-2)</f>
        <v/>
      </c>
      <c r="L1270" s="21">
        <f>I1270+J1270+K1270</f>
        <v/>
      </c>
      <c r="M1270" s="21">
        <f>B1270-L1270</f>
        <v/>
      </c>
      <c r="N1270" s="21">
        <f>ROUNDDOWN(ROUND(B1270*0.2042,2),0)</f>
        <v/>
      </c>
    </row>
    <row r="1271">
      <c r="A1271" t="inlineStr">
        <is>
          <t>照合 一般</t>
        </is>
      </c>
      <c r="B1271" s="21" t="n">
        <v>6000000</v>
      </c>
      <c r="C1271" s="22" t="n">
        <v>40</v>
      </c>
      <c r="D1271" s="22" t="n">
        <v>1</v>
      </c>
      <c r="E1271" s="22" t="n">
        <v>0</v>
      </c>
      <c r="F1271" s="21">
        <f>(IF(C1271&lt;=20,MAX(800000,400000*C1271),8000000+700000*(C1271-20))+IF(E1271=1,1000000,0))</f>
        <v/>
      </c>
      <c r="G1271" s="21">
        <f>IF(AND(D1271=3,C1271&lt;=5),MAX(0,B1271-F1271),IF(AND(D1271=2,C1271&lt;=5,MAX(0,B1271-F1271)&gt;3000000),1500000+MAX(0,B1271-F1271)-3000000,MAX(0,B1271-F1271)/2))</f>
        <v/>
      </c>
      <c r="H1271" s="21">
        <f>ROUNDDOWN(G1271,-3)</f>
        <v/>
      </c>
      <c r="I1271" s="21">
        <f>IF(H1271&lt;=0,0,ROUNDDOWN(ROUND((H1271*LOOKUP(H1271,{0,1950001,3300001,6950001,9000001,18000001,40000001},{0.05,0.1,0.2,0.23,0.33,0.4,0.45})-LOOKUP(H1271,{0,1950001,3300001,6950001,9000001,18000001,40000001},{0,97500,427500,636000,1536000,2796000,4796000}))*1.021,3),0))</f>
        <v/>
      </c>
      <c r="J1271" s="21">
        <f>ROUNDDOWN(ROUND(H1271*0.06,2),-2)</f>
        <v/>
      </c>
      <c r="K1271" s="21">
        <f>ROUNDDOWN(ROUND(H1271*0.04,2),-2)</f>
        <v/>
      </c>
      <c r="L1271" s="21">
        <f>I1271+J1271+K1271</f>
        <v/>
      </c>
      <c r="M1271" s="21">
        <f>B1271-L1271</f>
        <v/>
      </c>
      <c r="N1271" s="21">
        <f>ROUNDDOWN(ROUND(B1271*0.2042,2),0)</f>
        <v/>
      </c>
    </row>
    <row r="1272">
      <c r="A1272" t="inlineStr">
        <is>
          <t>照合 一般</t>
        </is>
      </c>
      <c r="B1272" s="21" t="n">
        <v>6000000</v>
      </c>
      <c r="C1272" s="22" t="n">
        <v>41</v>
      </c>
      <c r="D1272" s="22" t="n">
        <v>1</v>
      </c>
      <c r="E1272" s="22" t="n">
        <v>0</v>
      </c>
      <c r="F1272" s="21">
        <f>(IF(C1272&lt;=20,MAX(800000,400000*C1272),8000000+700000*(C1272-20))+IF(E1272=1,1000000,0))</f>
        <v/>
      </c>
      <c r="G1272" s="21">
        <f>IF(AND(D1272=3,C1272&lt;=5),MAX(0,B1272-F1272),IF(AND(D1272=2,C1272&lt;=5,MAX(0,B1272-F1272)&gt;3000000),1500000+MAX(0,B1272-F1272)-3000000,MAX(0,B1272-F1272)/2))</f>
        <v/>
      </c>
      <c r="H1272" s="21">
        <f>ROUNDDOWN(G1272,-3)</f>
        <v/>
      </c>
      <c r="I1272" s="21">
        <f>IF(H1272&lt;=0,0,ROUNDDOWN(ROUND((H1272*LOOKUP(H1272,{0,1950001,3300001,6950001,9000001,18000001,40000001},{0.05,0.1,0.2,0.23,0.33,0.4,0.45})-LOOKUP(H1272,{0,1950001,3300001,6950001,9000001,18000001,40000001},{0,97500,427500,636000,1536000,2796000,4796000}))*1.021,3),0))</f>
        <v/>
      </c>
      <c r="J1272" s="21">
        <f>ROUNDDOWN(ROUND(H1272*0.06,2),-2)</f>
        <v/>
      </c>
      <c r="K1272" s="21">
        <f>ROUNDDOWN(ROUND(H1272*0.04,2),-2)</f>
        <v/>
      </c>
      <c r="L1272" s="21">
        <f>I1272+J1272+K1272</f>
        <v/>
      </c>
      <c r="M1272" s="21">
        <f>B1272-L1272</f>
        <v/>
      </c>
      <c r="N1272" s="21">
        <f>ROUNDDOWN(ROUND(B1272*0.2042,2),0)</f>
        <v/>
      </c>
    </row>
    <row r="1273">
      <c r="A1273" t="inlineStr">
        <is>
          <t>照合 一般</t>
        </is>
      </c>
      <c r="B1273" s="21" t="n">
        <v>6000000</v>
      </c>
      <c r="C1273" s="22" t="n">
        <v>42</v>
      </c>
      <c r="D1273" s="22" t="n">
        <v>1</v>
      </c>
      <c r="E1273" s="22" t="n">
        <v>0</v>
      </c>
      <c r="F1273" s="21">
        <f>(IF(C1273&lt;=20,MAX(800000,400000*C1273),8000000+700000*(C1273-20))+IF(E1273=1,1000000,0))</f>
        <v/>
      </c>
      <c r="G1273" s="21">
        <f>IF(AND(D1273=3,C1273&lt;=5),MAX(0,B1273-F1273),IF(AND(D1273=2,C1273&lt;=5,MAX(0,B1273-F1273)&gt;3000000),1500000+MAX(0,B1273-F1273)-3000000,MAX(0,B1273-F1273)/2))</f>
        <v/>
      </c>
      <c r="H1273" s="21">
        <f>ROUNDDOWN(G1273,-3)</f>
        <v/>
      </c>
      <c r="I1273" s="21">
        <f>IF(H1273&lt;=0,0,ROUNDDOWN(ROUND((H1273*LOOKUP(H1273,{0,1950001,3300001,6950001,9000001,18000001,40000001},{0.05,0.1,0.2,0.23,0.33,0.4,0.45})-LOOKUP(H1273,{0,1950001,3300001,6950001,9000001,18000001,40000001},{0,97500,427500,636000,1536000,2796000,4796000}))*1.021,3),0))</f>
        <v/>
      </c>
      <c r="J1273" s="21">
        <f>ROUNDDOWN(ROUND(H1273*0.06,2),-2)</f>
        <v/>
      </c>
      <c r="K1273" s="21">
        <f>ROUNDDOWN(ROUND(H1273*0.04,2),-2)</f>
        <v/>
      </c>
      <c r="L1273" s="21">
        <f>I1273+J1273+K1273</f>
        <v/>
      </c>
      <c r="M1273" s="21">
        <f>B1273-L1273</f>
        <v/>
      </c>
      <c r="N1273" s="21">
        <f>ROUNDDOWN(ROUND(B1273*0.2042,2),0)</f>
        <v/>
      </c>
    </row>
    <row r="1274">
      <c r="A1274" t="inlineStr">
        <is>
          <t>照合 一般</t>
        </is>
      </c>
      <c r="B1274" s="21" t="n">
        <v>6000000</v>
      </c>
      <c r="C1274" s="22" t="n">
        <v>43</v>
      </c>
      <c r="D1274" s="22" t="n">
        <v>1</v>
      </c>
      <c r="E1274" s="22" t="n">
        <v>0</v>
      </c>
      <c r="F1274" s="21">
        <f>(IF(C1274&lt;=20,MAX(800000,400000*C1274),8000000+700000*(C1274-20))+IF(E1274=1,1000000,0))</f>
        <v/>
      </c>
      <c r="G1274" s="21">
        <f>IF(AND(D1274=3,C1274&lt;=5),MAX(0,B1274-F1274),IF(AND(D1274=2,C1274&lt;=5,MAX(0,B1274-F1274)&gt;3000000),1500000+MAX(0,B1274-F1274)-3000000,MAX(0,B1274-F1274)/2))</f>
        <v/>
      </c>
      <c r="H1274" s="21">
        <f>ROUNDDOWN(G1274,-3)</f>
        <v/>
      </c>
      <c r="I1274" s="21">
        <f>IF(H1274&lt;=0,0,ROUNDDOWN(ROUND((H1274*LOOKUP(H1274,{0,1950001,3300001,6950001,9000001,18000001,40000001},{0.05,0.1,0.2,0.23,0.33,0.4,0.45})-LOOKUP(H1274,{0,1950001,3300001,6950001,9000001,18000001,40000001},{0,97500,427500,636000,1536000,2796000,4796000}))*1.021,3),0))</f>
        <v/>
      </c>
      <c r="J1274" s="21">
        <f>ROUNDDOWN(ROUND(H1274*0.06,2),-2)</f>
        <v/>
      </c>
      <c r="K1274" s="21">
        <f>ROUNDDOWN(ROUND(H1274*0.04,2),-2)</f>
        <v/>
      </c>
      <c r="L1274" s="21">
        <f>I1274+J1274+K1274</f>
        <v/>
      </c>
      <c r="M1274" s="21">
        <f>B1274-L1274</f>
        <v/>
      </c>
      <c r="N1274" s="21">
        <f>ROUNDDOWN(ROUND(B1274*0.2042,2),0)</f>
        <v/>
      </c>
    </row>
    <row r="1275">
      <c r="A1275" t="inlineStr">
        <is>
          <t>照合 一般</t>
        </is>
      </c>
      <c r="B1275" s="21" t="n">
        <v>6000000</v>
      </c>
      <c r="C1275" s="22" t="n">
        <v>44</v>
      </c>
      <c r="D1275" s="22" t="n">
        <v>1</v>
      </c>
      <c r="E1275" s="22" t="n">
        <v>0</v>
      </c>
      <c r="F1275" s="21">
        <f>(IF(C1275&lt;=20,MAX(800000,400000*C1275),8000000+700000*(C1275-20))+IF(E1275=1,1000000,0))</f>
        <v/>
      </c>
      <c r="G1275" s="21">
        <f>IF(AND(D1275=3,C1275&lt;=5),MAX(0,B1275-F1275),IF(AND(D1275=2,C1275&lt;=5,MAX(0,B1275-F1275)&gt;3000000),1500000+MAX(0,B1275-F1275)-3000000,MAX(0,B1275-F1275)/2))</f>
        <v/>
      </c>
      <c r="H1275" s="21">
        <f>ROUNDDOWN(G1275,-3)</f>
        <v/>
      </c>
      <c r="I1275" s="21">
        <f>IF(H1275&lt;=0,0,ROUNDDOWN(ROUND((H1275*LOOKUP(H1275,{0,1950001,3300001,6950001,9000001,18000001,40000001},{0.05,0.1,0.2,0.23,0.33,0.4,0.45})-LOOKUP(H1275,{0,1950001,3300001,6950001,9000001,18000001,40000001},{0,97500,427500,636000,1536000,2796000,4796000}))*1.021,3),0))</f>
        <v/>
      </c>
      <c r="J1275" s="21">
        <f>ROUNDDOWN(ROUND(H1275*0.06,2),-2)</f>
        <v/>
      </c>
      <c r="K1275" s="21">
        <f>ROUNDDOWN(ROUND(H1275*0.04,2),-2)</f>
        <v/>
      </c>
      <c r="L1275" s="21">
        <f>I1275+J1275+K1275</f>
        <v/>
      </c>
      <c r="M1275" s="21">
        <f>B1275-L1275</f>
        <v/>
      </c>
      <c r="N1275" s="21">
        <f>ROUNDDOWN(ROUND(B1275*0.2042,2),0)</f>
        <v/>
      </c>
    </row>
    <row r="1276">
      <c r="A1276" t="inlineStr">
        <is>
          <t>照合 一般</t>
        </is>
      </c>
      <c r="B1276" s="21" t="n">
        <v>6000000</v>
      </c>
      <c r="C1276" s="22" t="n">
        <v>45</v>
      </c>
      <c r="D1276" s="22" t="n">
        <v>1</v>
      </c>
      <c r="E1276" s="22" t="n">
        <v>0</v>
      </c>
      <c r="F1276" s="21">
        <f>(IF(C1276&lt;=20,MAX(800000,400000*C1276),8000000+700000*(C1276-20))+IF(E1276=1,1000000,0))</f>
        <v/>
      </c>
      <c r="G1276" s="21">
        <f>IF(AND(D1276=3,C1276&lt;=5),MAX(0,B1276-F1276),IF(AND(D1276=2,C1276&lt;=5,MAX(0,B1276-F1276)&gt;3000000),1500000+MAX(0,B1276-F1276)-3000000,MAX(0,B1276-F1276)/2))</f>
        <v/>
      </c>
      <c r="H1276" s="21">
        <f>ROUNDDOWN(G1276,-3)</f>
        <v/>
      </c>
      <c r="I1276" s="21">
        <f>IF(H1276&lt;=0,0,ROUNDDOWN(ROUND((H1276*LOOKUP(H1276,{0,1950001,3300001,6950001,9000001,18000001,40000001},{0.05,0.1,0.2,0.23,0.33,0.4,0.45})-LOOKUP(H1276,{0,1950001,3300001,6950001,9000001,18000001,40000001},{0,97500,427500,636000,1536000,2796000,4796000}))*1.021,3),0))</f>
        <v/>
      </c>
      <c r="J1276" s="21">
        <f>ROUNDDOWN(ROUND(H1276*0.06,2),-2)</f>
        <v/>
      </c>
      <c r="K1276" s="21">
        <f>ROUNDDOWN(ROUND(H1276*0.04,2),-2)</f>
        <v/>
      </c>
      <c r="L1276" s="21">
        <f>I1276+J1276+K1276</f>
        <v/>
      </c>
      <c r="M1276" s="21">
        <f>B1276-L1276</f>
        <v/>
      </c>
      <c r="N1276" s="21">
        <f>ROUNDDOWN(ROUND(B1276*0.2042,2),0)</f>
        <v/>
      </c>
    </row>
    <row r="1277">
      <c r="A1277" t="inlineStr">
        <is>
          <t>照合 短期</t>
        </is>
      </c>
      <c r="B1277" s="21" t="n">
        <v>6000000</v>
      </c>
      <c r="C1277" s="22" t="n">
        <v>1</v>
      </c>
      <c r="D1277" s="22" t="n">
        <v>2</v>
      </c>
      <c r="E1277" s="22" t="n">
        <v>0</v>
      </c>
      <c r="F1277" s="21">
        <f>(IF(C1277&lt;=20,MAX(800000,400000*C1277),8000000+700000*(C1277-20))+IF(E1277=1,1000000,0))</f>
        <v/>
      </c>
      <c r="G1277" s="21">
        <f>IF(AND(D1277=3,C1277&lt;=5),MAX(0,B1277-F1277),IF(AND(D1277=2,C1277&lt;=5,MAX(0,B1277-F1277)&gt;3000000),1500000+MAX(0,B1277-F1277)-3000000,MAX(0,B1277-F1277)/2))</f>
        <v/>
      </c>
      <c r="H1277" s="21">
        <f>ROUNDDOWN(G1277,-3)</f>
        <v/>
      </c>
      <c r="I1277" s="21">
        <f>IF(H1277&lt;=0,0,ROUNDDOWN(ROUND((H1277*LOOKUP(H1277,{0,1950001,3300001,6950001,9000001,18000001,40000001},{0.05,0.1,0.2,0.23,0.33,0.4,0.45})-LOOKUP(H1277,{0,1950001,3300001,6950001,9000001,18000001,40000001},{0,97500,427500,636000,1536000,2796000,4796000}))*1.021,3),0))</f>
        <v/>
      </c>
      <c r="J1277" s="21">
        <f>ROUNDDOWN(ROUND(H1277*0.06,2),-2)</f>
        <v/>
      </c>
      <c r="K1277" s="21">
        <f>ROUNDDOWN(ROUND(H1277*0.04,2),-2)</f>
        <v/>
      </c>
      <c r="L1277" s="21">
        <f>I1277+J1277+K1277</f>
        <v/>
      </c>
      <c r="M1277" s="21">
        <f>B1277-L1277</f>
        <v/>
      </c>
      <c r="N1277" s="21">
        <f>ROUNDDOWN(ROUND(B1277*0.2042,2),0)</f>
        <v/>
      </c>
    </row>
    <row r="1278">
      <c r="A1278" t="inlineStr">
        <is>
          <t>照合 役員</t>
        </is>
      </c>
      <c r="B1278" s="21" t="n">
        <v>6000000</v>
      </c>
      <c r="C1278" s="22" t="n">
        <v>1</v>
      </c>
      <c r="D1278" s="22" t="n">
        <v>3</v>
      </c>
      <c r="E1278" s="22" t="n">
        <v>0</v>
      </c>
      <c r="F1278" s="21">
        <f>(IF(C1278&lt;=20,MAX(800000,400000*C1278),8000000+700000*(C1278-20))+IF(E1278=1,1000000,0))</f>
        <v/>
      </c>
      <c r="G1278" s="21">
        <f>IF(AND(D1278=3,C1278&lt;=5),MAX(0,B1278-F1278),IF(AND(D1278=2,C1278&lt;=5,MAX(0,B1278-F1278)&gt;3000000),1500000+MAX(0,B1278-F1278)-3000000,MAX(0,B1278-F1278)/2))</f>
        <v/>
      </c>
      <c r="H1278" s="21">
        <f>ROUNDDOWN(G1278,-3)</f>
        <v/>
      </c>
      <c r="I1278" s="21">
        <f>IF(H1278&lt;=0,0,ROUNDDOWN(ROUND((H1278*LOOKUP(H1278,{0,1950001,3300001,6950001,9000001,18000001,40000001},{0.05,0.1,0.2,0.23,0.33,0.4,0.45})-LOOKUP(H1278,{0,1950001,3300001,6950001,9000001,18000001,40000001},{0,97500,427500,636000,1536000,2796000,4796000}))*1.021,3),0))</f>
        <v/>
      </c>
      <c r="J1278" s="21">
        <f>ROUNDDOWN(ROUND(H1278*0.06,2),-2)</f>
        <v/>
      </c>
      <c r="K1278" s="21">
        <f>ROUNDDOWN(ROUND(H1278*0.04,2),-2)</f>
        <v/>
      </c>
      <c r="L1278" s="21">
        <f>I1278+J1278+K1278</f>
        <v/>
      </c>
      <c r="M1278" s="21">
        <f>B1278-L1278</f>
        <v/>
      </c>
      <c r="N1278" s="21">
        <f>ROUNDDOWN(ROUND(B1278*0.2042,2),0)</f>
        <v/>
      </c>
    </row>
    <row r="1279">
      <c r="A1279" t="inlineStr">
        <is>
          <t>照合 短期 障害</t>
        </is>
      </c>
      <c r="B1279" s="21" t="n">
        <v>6000000</v>
      </c>
      <c r="C1279" s="22" t="n">
        <v>1</v>
      </c>
      <c r="D1279" s="22" t="n">
        <v>2</v>
      </c>
      <c r="E1279" s="22" t="n">
        <v>1</v>
      </c>
      <c r="F1279" s="21">
        <f>(IF(C1279&lt;=20,MAX(800000,400000*C1279),8000000+700000*(C1279-20))+IF(E1279=1,1000000,0))</f>
        <v/>
      </c>
      <c r="G1279" s="21">
        <f>IF(AND(D1279=3,C1279&lt;=5),MAX(0,B1279-F1279),IF(AND(D1279=2,C1279&lt;=5,MAX(0,B1279-F1279)&gt;3000000),1500000+MAX(0,B1279-F1279)-3000000,MAX(0,B1279-F1279)/2))</f>
        <v/>
      </c>
      <c r="H1279" s="21">
        <f>ROUNDDOWN(G1279,-3)</f>
        <v/>
      </c>
      <c r="I1279" s="21">
        <f>IF(H1279&lt;=0,0,ROUNDDOWN(ROUND((H1279*LOOKUP(H1279,{0,1950001,3300001,6950001,9000001,18000001,40000001},{0.05,0.1,0.2,0.23,0.33,0.4,0.45})-LOOKUP(H1279,{0,1950001,3300001,6950001,9000001,18000001,40000001},{0,97500,427500,636000,1536000,2796000,4796000}))*1.021,3),0))</f>
        <v/>
      </c>
      <c r="J1279" s="21">
        <f>ROUNDDOWN(ROUND(H1279*0.06,2),-2)</f>
        <v/>
      </c>
      <c r="K1279" s="21">
        <f>ROUNDDOWN(ROUND(H1279*0.04,2),-2)</f>
        <v/>
      </c>
      <c r="L1279" s="21">
        <f>I1279+J1279+K1279</f>
        <v/>
      </c>
      <c r="M1279" s="21">
        <f>B1279-L1279</f>
        <v/>
      </c>
      <c r="N1279" s="21">
        <f>ROUNDDOWN(ROUND(B1279*0.2042,2),0)</f>
        <v/>
      </c>
    </row>
    <row r="1280">
      <c r="A1280" t="inlineStr">
        <is>
          <t>照合 短期</t>
        </is>
      </c>
      <c r="B1280" s="21" t="n">
        <v>6000000</v>
      </c>
      <c r="C1280" s="22" t="n">
        <v>2</v>
      </c>
      <c r="D1280" s="22" t="n">
        <v>2</v>
      </c>
      <c r="E1280" s="22" t="n">
        <v>0</v>
      </c>
      <c r="F1280" s="21">
        <f>(IF(C1280&lt;=20,MAX(800000,400000*C1280),8000000+700000*(C1280-20))+IF(E1280=1,1000000,0))</f>
        <v/>
      </c>
      <c r="G1280" s="21">
        <f>IF(AND(D1280=3,C1280&lt;=5),MAX(0,B1280-F1280),IF(AND(D1280=2,C1280&lt;=5,MAX(0,B1280-F1280)&gt;3000000),1500000+MAX(0,B1280-F1280)-3000000,MAX(0,B1280-F1280)/2))</f>
        <v/>
      </c>
      <c r="H1280" s="21">
        <f>ROUNDDOWN(G1280,-3)</f>
        <v/>
      </c>
      <c r="I1280" s="21">
        <f>IF(H1280&lt;=0,0,ROUNDDOWN(ROUND((H1280*LOOKUP(H1280,{0,1950001,3300001,6950001,9000001,18000001,40000001},{0.05,0.1,0.2,0.23,0.33,0.4,0.45})-LOOKUP(H1280,{0,1950001,3300001,6950001,9000001,18000001,40000001},{0,97500,427500,636000,1536000,2796000,4796000}))*1.021,3),0))</f>
        <v/>
      </c>
      <c r="J1280" s="21">
        <f>ROUNDDOWN(ROUND(H1280*0.06,2),-2)</f>
        <v/>
      </c>
      <c r="K1280" s="21">
        <f>ROUNDDOWN(ROUND(H1280*0.04,2),-2)</f>
        <v/>
      </c>
      <c r="L1280" s="21">
        <f>I1280+J1280+K1280</f>
        <v/>
      </c>
      <c r="M1280" s="21">
        <f>B1280-L1280</f>
        <v/>
      </c>
      <c r="N1280" s="21">
        <f>ROUNDDOWN(ROUND(B1280*0.2042,2),0)</f>
        <v/>
      </c>
    </row>
    <row r="1281">
      <c r="A1281" t="inlineStr">
        <is>
          <t>照合 役員</t>
        </is>
      </c>
      <c r="B1281" s="21" t="n">
        <v>6000000</v>
      </c>
      <c r="C1281" s="22" t="n">
        <v>2</v>
      </c>
      <c r="D1281" s="22" t="n">
        <v>3</v>
      </c>
      <c r="E1281" s="22" t="n">
        <v>0</v>
      </c>
      <c r="F1281" s="21">
        <f>(IF(C1281&lt;=20,MAX(800000,400000*C1281),8000000+700000*(C1281-20))+IF(E1281=1,1000000,0))</f>
        <v/>
      </c>
      <c r="G1281" s="21">
        <f>IF(AND(D1281=3,C1281&lt;=5),MAX(0,B1281-F1281),IF(AND(D1281=2,C1281&lt;=5,MAX(0,B1281-F1281)&gt;3000000),1500000+MAX(0,B1281-F1281)-3000000,MAX(0,B1281-F1281)/2))</f>
        <v/>
      </c>
      <c r="H1281" s="21">
        <f>ROUNDDOWN(G1281,-3)</f>
        <v/>
      </c>
      <c r="I1281" s="21">
        <f>IF(H1281&lt;=0,0,ROUNDDOWN(ROUND((H1281*LOOKUP(H1281,{0,1950001,3300001,6950001,9000001,18000001,40000001},{0.05,0.1,0.2,0.23,0.33,0.4,0.45})-LOOKUP(H1281,{0,1950001,3300001,6950001,9000001,18000001,40000001},{0,97500,427500,636000,1536000,2796000,4796000}))*1.021,3),0))</f>
        <v/>
      </c>
      <c r="J1281" s="21">
        <f>ROUNDDOWN(ROUND(H1281*0.06,2),-2)</f>
        <v/>
      </c>
      <c r="K1281" s="21">
        <f>ROUNDDOWN(ROUND(H1281*0.04,2),-2)</f>
        <v/>
      </c>
      <c r="L1281" s="21">
        <f>I1281+J1281+K1281</f>
        <v/>
      </c>
      <c r="M1281" s="21">
        <f>B1281-L1281</f>
        <v/>
      </c>
      <c r="N1281" s="21">
        <f>ROUNDDOWN(ROUND(B1281*0.2042,2),0)</f>
        <v/>
      </c>
    </row>
    <row r="1282">
      <c r="A1282" t="inlineStr">
        <is>
          <t>照合 短期 障害</t>
        </is>
      </c>
      <c r="B1282" s="21" t="n">
        <v>6000000</v>
      </c>
      <c r="C1282" s="22" t="n">
        <v>2</v>
      </c>
      <c r="D1282" s="22" t="n">
        <v>2</v>
      </c>
      <c r="E1282" s="22" t="n">
        <v>1</v>
      </c>
      <c r="F1282" s="21">
        <f>(IF(C1282&lt;=20,MAX(800000,400000*C1282),8000000+700000*(C1282-20))+IF(E1282=1,1000000,0))</f>
        <v/>
      </c>
      <c r="G1282" s="21">
        <f>IF(AND(D1282=3,C1282&lt;=5),MAX(0,B1282-F1282),IF(AND(D1282=2,C1282&lt;=5,MAX(0,B1282-F1282)&gt;3000000),1500000+MAX(0,B1282-F1282)-3000000,MAX(0,B1282-F1282)/2))</f>
        <v/>
      </c>
      <c r="H1282" s="21">
        <f>ROUNDDOWN(G1282,-3)</f>
        <v/>
      </c>
      <c r="I1282" s="21">
        <f>IF(H1282&lt;=0,0,ROUNDDOWN(ROUND((H1282*LOOKUP(H1282,{0,1950001,3300001,6950001,9000001,18000001,40000001},{0.05,0.1,0.2,0.23,0.33,0.4,0.45})-LOOKUP(H1282,{0,1950001,3300001,6950001,9000001,18000001,40000001},{0,97500,427500,636000,1536000,2796000,4796000}))*1.021,3),0))</f>
        <v/>
      </c>
      <c r="J1282" s="21">
        <f>ROUNDDOWN(ROUND(H1282*0.06,2),-2)</f>
        <v/>
      </c>
      <c r="K1282" s="21">
        <f>ROUNDDOWN(ROUND(H1282*0.04,2),-2)</f>
        <v/>
      </c>
      <c r="L1282" s="21">
        <f>I1282+J1282+K1282</f>
        <v/>
      </c>
      <c r="M1282" s="21">
        <f>B1282-L1282</f>
        <v/>
      </c>
      <c r="N1282" s="21">
        <f>ROUNDDOWN(ROUND(B1282*0.2042,2),0)</f>
        <v/>
      </c>
    </row>
    <row r="1283">
      <c r="A1283" t="inlineStr">
        <is>
          <t>照合 短期</t>
        </is>
      </c>
      <c r="B1283" s="21" t="n">
        <v>6000000</v>
      </c>
      <c r="C1283" s="22" t="n">
        <v>3</v>
      </c>
      <c r="D1283" s="22" t="n">
        <v>2</v>
      </c>
      <c r="E1283" s="22" t="n">
        <v>0</v>
      </c>
      <c r="F1283" s="21">
        <f>(IF(C1283&lt;=20,MAX(800000,400000*C1283),8000000+700000*(C1283-20))+IF(E1283=1,1000000,0))</f>
        <v/>
      </c>
      <c r="G1283" s="21">
        <f>IF(AND(D1283=3,C1283&lt;=5),MAX(0,B1283-F1283),IF(AND(D1283=2,C1283&lt;=5,MAX(0,B1283-F1283)&gt;3000000),1500000+MAX(0,B1283-F1283)-3000000,MAX(0,B1283-F1283)/2))</f>
        <v/>
      </c>
      <c r="H1283" s="21">
        <f>ROUNDDOWN(G1283,-3)</f>
        <v/>
      </c>
      <c r="I1283" s="21">
        <f>IF(H1283&lt;=0,0,ROUNDDOWN(ROUND((H1283*LOOKUP(H1283,{0,1950001,3300001,6950001,9000001,18000001,40000001},{0.05,0.1,0.2,0.23,0.33,0.4,0.45})-LOOKUP(H1283,{0,1950001,3300001,6950001,9000001,18000001,40000001},{0,97500,427500,636000,1536000,2796000,4796000}))*1.021,3),0))</f>
        <v/>
      </c>
      <c r="J1283" s="21">
        <f>ROUNDDOWN(ROUND(H1283*0.06,2),-2)</f>
        <v/>
      </c>
      <c r="K1283" s="21">
        <f>ROUNDDOWN(ROUND(H1283*0.04,2),-2)</f>
        <v/>
      </c>
      <c r="L1283" s="21">
        <f>I1283+J1283+K1283</f>
        <v/>
      </c>
      <c r="M1283" s="21">
        <f>B1283-L1283</f>
        <v/>
      </c>
      <c r="N1283" s="21">
        <f>ROUNDDOWN(ROUND(B1283*0.2042,2),0)</f>
        <v/>
      </c>
    </row>
    <row r="1284">
      <c r="A1284" t="inlineStr">
        <is>
          <t>照合 役員</t>
        </is>
      </c>
      <c r="B1284" s="21" t="n">
        <v>6000000</v>
      </c>
      <c r="C1284" s="22" t="n">
        <v>3</v>
      </c>
      <c r="D1284" s="22" t="n">
        <v>3</v>
      </c>
      <c r="E1284" s="22" t="n">
        <v>0</v>
      </c>
      <c r="F1284" s="21">
        <f>(IF(C1284&lt;=20,MAX(800000,400000*C1284),8000000+700000*(C1284-20))+IF(E1284=1,1000000,0))</f>
        <v/>
      </c>
      <c r="G1284" s="21">
        <f>IF(AND(D1284=3,C1284&lt;=5),MAX(0,B1284-F1284),IF(AND(D1284=2,C1284&lt;=5,MAX(0,B1284-F1284)&gt;3000000),1500000+MAX(0,B1284-F1284)-3000000,MAX(0,B1284-F1284)/2))</f>
        <v/>
      </c>
      <c r="H1284" s="21">
        <f>ROUNDDOWN(G1284,-3)</f>
        <v/>
      </c>
      <c r="I1284" s="21">
        <f>IF(H1284&lt;=0,0,ROUNDDOWN(ROUND((H1284*LOOKUP(H1284,{0,1950001,3300001,6950001,9000001,18000001,40000001},{0.05,0.1,0.2,0.23,0.33,0.4,0.45})-LOOKUP(H1284,{0,1950001,3300001,6950001,9000001,18000001,40000001},{0,97500,427500,636000,1536000,2796000,4796000}))*1.021,3),0))</f>
        <v/>
      </c>
      <c r="J1284" s="21">
        <f>ROUNDDOWN(ROUND(H1284*0.06,2),-2)</f>
        <v/>
      </c>
      <c r="K1284" s="21">
        <f>ROUNDDOWN(ROUND(H1284*0.04,2),-2)</f>
        <v/>
      </c>
      <c r="L1284" s="21">
        <f>I1284+J1284+K1284</f>
        <v/>
      </c>
      <c r="M1284" s="21">
        <f>B1284-L1284</f>
        <v/>
      </c>
      <c r="N1284" s="21">
        <f>ROUNDDOWN(ROUND(B1284*0.2042,2),0)</f>
        <v/>
      </c>
    </row>
    <row r="1285">
      <c r="A1285" t="inlineStr">
        <is>
          <t>照合 短期 障害</t>
        </is>
      </c>
      <c r="B1285" s="21" t="n">
        <v>6000000</v>
      </c>
      <c r="C1285" s="22" t="n">
        <v>3</v>
      </c>
      <c r="D1285" s="22" t="n">
        <v>2</v>
      </c>
      <c r="E1285" s="22" t="n">
        <v>1</v>
      </c>
      <c r="F1285" s="21">
        <f>(IF(C1285&lt;=20,MAX(800000,400000*C1285),8000000+700000*(C1285-20))+IF(E1285=1,1000000,0))</f>
        <v/>
      </c>
      <c r="G1285" s="21">
        <f>IF(AND(D1285=3,C1285&lt;=5),MAX(0,B1285-F1285),IF(AND(D1285=2,C1285&lt;=5,MAX(0,B1285-F1285)&gt;3000000),1500000+MAX(0,B1285-F1285)-3000000,MAX(0,B1285-F1285)/2))</f>
        <v/>
      </c>
      <c r="H1285" s="21">
        <f>ROUNDDOWN(G1285,-3)</f>
        <v/>
      </c>
      <c r="I1285" s="21">
        <f>IF(H1285&lt;=0,0,ROUNDDOWN(ROUND((H1285*LOOKUP(H1285,{0,1950001,3300001,6950001,9000001,18000001,40000001},{0.05,0.1,0.2,0.23,0.33,0.4,0.45})-LOOKUP(H1285,{0,1950001,3300001,6950001,9000001,18000001,40000001},{0,97500,427500,636000,1536000,2796000,4796000}))*1.021,3),0))</f>
        <v/>
      </c>
      <c r="J1285" s="21">
        <f>ROUNDDOWN(ROUND(H1285*0.06,2),-2)</f>
        <v/>
      </c>
      <c r="K1285" s="21">
        <f>ROUNDDOWN(ROUND(H1285*0.04,2),-2)</f>
        <v/>
      </c>
      <c r="L1285" s="21">
        <f>I1285+J1285+K1285</f>
        <v/>
      </c>
      <c r="M1285" s="21">
        <f>B1285-L1285</f>
        <v/>
      </c>
      <c r="N1285" s="21">
        <f>ROUNDDOWN(ROUND(B1285*0.2042,2),0)</f>
        <v/>
      </c>
    </row>
    <row r="1286">
      <c r="A1286" t="inlineStr">
        <is>
          <t>照合 短期</t>
        </is>
      </c>
      <c r="B1286" s="21" t="n">
        <v>6000000</v>
      </c>
      <c r="C1286" s="22" t="n">
        <v>4</v>
      </c>
      <c r="D1286" s="22" t="n">
        <v>2</v>
      </c>
      <c r="E1286" s="22" t="n">
        <v>0</v>
      </c>
      <c r="F1286" s="21">
        <f>(IF(C1286&lt;=20,MAX(800000,400000*C1286),8000000+700000*(C1286-20))+IF(E1286=1,1000000,0))</f>
        <v/>
      </c>
      <c r="G1286" s="21">
        <f>IF(AND(D1286=3,C1286&lt;=5),MAX(0,B1286-F1286),IF(AND(D1286=2,C1286&lt;=5,MAX(0,B1286-F1286)&gt;3000000),1500000+MAX(0,B1286-F1286)-3000000,MAX(0,B1286-F1286)/2))</f>
        <v/>
      </c>
      <c r="H1286" s="21">
        <f>ROUNDDOWN(G1286,-3)</f>
        <v/>
      </c>
      <c r="I1286" s="21">
        <f>IF(H1286&lt;=0,0,ROUNDDOWN(ROUND((H1286*LOOKUP(H1286,{0,1950001,3300001,6950001,9000001,18000001,40000001},{0.05,0.1,0.2,0.23,0.33,0.4,0.45})-LOOKUP(H1286,{0,1950001,3300001,6950001,9000001,18000001,40000001},{0,97500,427500,636000,1536000,2796000,4796000}))*1.021,3),0))</f>
        <v/>
      </c>
      <c r="J1286" s="21">
        <f>ROUNDDOWN(ROUND(H1286*0.06,2),-2)</f>
        <v/>
      </c>
      <c r="K1286" s="21">
        <f>ROUNDDOWN(ROUND(H1286*0.04,2),-2)</f>
        <v/>
      </c>
      <c r="L1286" s="21">
        <f>I1286+J1286+K1286</f>
        <v/>
      </c>
      <c r="M1286" s="21">
        <f>B1286-L1286</f>
        <v/>
      </c>
      <c r="N1286" s="21">
        <f>ROUNDDOWN(ROUND(B1286*0.2042,2),0)</f>
        <v/>
      </c>
    </row>
    <row r="1287">
      <c r="A1287" t="inlineStr">
        <is>
          <t>照合 役員</t>
        </is>
      </c>
      <c r="B1287" s="21" t="n">
        <v>6000000</v>
      </c>
      <c r="C1287" s="22" t="n">
        <v>4</v>
      </c>
      <c r="D1287" s="22" t="n">
        <v>3</v>
      </c>
      <c r="E1287" s="22" t="n">
        <v>0</v>
      </c>
      <c r="F1287" s="21">
        <f>(IF(C1287&lt;=20,MAX(800000,400000*C1287),8000000+700000*(C1287-20))+IF(E1287=1,1000000,0))</f>
        <v/>
      </c>
      <c r="G1287" s="21">
        <f>IF(AND(D1287=3,C1287&lt;=5),MAX(0,B1287-F1287),IF(AND(D1287=2,C1287&lt;=5,MAX(0,B1287-F1287)&gt;3000000),1500000+MAX(0,B1287-F1287)-3000000,MAX(0,B1287-F1287)/2))</f>
        <v/>
      </c>
      <c r="H1287" s="21">
        <f>ROUNDDOWN(G1287,-3)</f>
        <v/>
      </c>
      <c r="I1287" s="21">
        <f>IF(H1287&lt;=0,0,ROUNDDOWN(ROUND((H1287*LOOKUP(H1287,{0,1950001,3300001,6950001,9000001,18000001,40000001},{0.05,0.1,0.2,0.23,0.33,0.4,0.45})-LOOKUP(H1287,{0,1950001,3300001,6950001,9000001,18000001,40000001},{0,97500,427500,636000,1536000,2796000,4796000}))*1.021,3),0))</f>
        <v/>
      </c>
      <c r="J1287" s="21">
        <f>ROUNDDOWN(ROUND(H1287*0.06,2),-2)</f>
        <v/>
      </c>
      <c r="K1287" s="21">
        <f>ROUNDDOWN(ROUND(H1287*0.04,2),-2)</f>
        <v/>
      </c>
      <c r="L1287" s="21">
        <f>I1287+J1287+K1287</f>
        <v/>
      </c>
      <c r="M1287" s="21">
        <f>B1287-L1287</f>
        <v/>
      </c>
      <c r="N1287" s="21">
        <f>ROUNDDOWN(ROUND(B1287*0.2042,2),0)</f>
        <v/>
      </c>
    </row>
    <row r="1288">
      <c r="A1288" t="inlineStr">
        <is>
          <t>照合 短期 障害</t>
        </is>
      </c>
      <c r="B1288" s="21" t="n">
        <v>6000000</v>
      </c>
      <c r="C1288" s="22" t="n">
        <v>4</v>
      </c>
      <c r="D1288" s="22" t="n">
        <v>2</v>
      </c>
      <c r="E1288" s="22" t="n">
        <v>1</v>
      </c>
      <c r="F1288" s="21">
        <f>(IF(C1288&lt;=20,MAX(800000,400000*C1288),8000000+700000*(C1288-20))+IF(E1288=1,1000000,0))</f>
        <v/>
      </c>
      <c r="G1288" s="21">
        <f>IF(AND(D1288=3,C1288&lt;=5),MAX(0,B1288-F1288),IF(AND(D1288=2,C1288&lt;=5,MAX(0,B1288-F1288)&gt;3000000),1500000+MAX(0,B1288-F1288)-3000000,MAX(0,B1288-F1288)/2))</f>
        <v/>
      </c>
      <c r="H1288" s="21">
        <f>ROUNDDOWN(G1288,-3)</f>
        <v/>
      </c>
      <c r="I1288" s="21">
        <f>IF(H1288&lt;=0,0,ROUNDDOWN(ROUND((H1288*LOOKUP(H1288,{0,1950001,3300001,6950001,9000001,18000001,40000001},{0.05,0.1,0.2,0.23,0.33,0.4,0.45})-LOOKUP(H1288,{0,1950001,3300001,6950001,9000001,18000001,40000001},{0,97500,427500,636000,1536000,2796000,4796000}))*1.021,3),0))</f>
        <v/>
      </c>
      <c r="J1288" s="21">
        <f>ROUNDDOWN(ROUND(H1288*0.06,2),-2)</f>
        <v/>
      </c>
      <c r="K1288" s="21">
        <f>ROUNDDOWN(ROUND(H1288*0.04,2),-2)</f>
        <v/>
      </c>
      <c r="L1288" s="21">
        <f>I1288+J1288+K1288</f>
        <v/>
      </c>
      <c r="M1288" s="21">
        <f>B1288-L1288</f>
        <v/>
      </c>
      <c r="N1288" s="21">
        <f>ROUNDDOWN(ROUND(B1288*0.2042,2),0)</f>
        <v/>
      </c>
    </row>
    <row r="1289">
      <c r="A1289" t="inlineStr">
        <is>
          <t>照合 短期</t>
        </is>
      </c>
      <c r="B1289" s="21" t="n">
        <v>6000000</v>
      </c>
      <c r="C1289" s="22" t="n">
        <v>5</v>
      </c>
      <c r="D1289" s="22" t="n">
        <v>2</v>
      </c>
      <c r="E1289" s="22" t="n">
        <v>0</v>
      </c>
      <c r="F1289" s="21">
        <f>(IF(C1289&lt;=20,MAX(800000,400000*C1289),8000000+700000*(C1289-20))+IF(E1289=1,1000000,0))</f>
        <v/>
      </c>
      <c r="G1289" s="21">
        <f>IF(AND(D1289=3,C1289&lt;=5),MAX(0,B1289-F1289),IF(AND(D1289=2,C1289&lt;=5,MAX(0,B1289-F1289)&gt;3000000),1500000+MAX(0,B1289-F1289)-3000000,MAX(0,B1289-F1289)/2))</f>
        <v/>
      </c>
      <c r="H1289" s="21">
        <f>ROUNDDOWN(G1289,-3)</f>
        <v/>
      </c>
      <c r="I1289" s="21">
        <f>IF(H1289&lt;=0,0,ROUNDDOWN(ROUND((H1289*LOOKUP(H1289,{0,1950001,3300001,6950001,9000001,18000001,40000001},{0.05,0.1,0.2,0.23,0.33,0.4,0.45})-LOOKUP(H1289,{0,1950001,3300001,6950001,9000001,18000001,40000001},{0,97500,427500,636000,1536000,2796000,4796000}))*1.021,3),0))</f>
        <v/>
      </c>
      <c r="J1289" s="21">
        <f>ROUNDDOWN(ROUND(H1289*0.06,2),-2)</f>
        <v/>
      </c>
      <c r="K1289" s="21">
        <f>ROUNDDOWN(ROUND(H1289*0.04,2),-2)</f>
        <v/>
      </c>
      <c r="L1289" s="21">
        <f>I1289+J1289+K1289</f>
        <v/>
      </c>
      <c r="M1289" s="21">
        <f>B1289-L1289</f>
        <v/>
      </c>
      <c r="N1289" s="21">
        <f>ROUNDDOWN(ROUND(B1289*0.2042,2),0)</f>
        <v/>
      </c>
    </row>
    <row r="1290">
      <c r="A1290" t="inlineStr">
        <is>
          <t>照合 役員</t>
        </is>
      </c>
      <c r="B1290" s="21" t="n">
        <v>6000000</v>
      </c>
      <c r="C1290" s="22" t="n">
        <v>5</v>
      </c>
      <c r="D1290" s="22" t="n">
        <v>3</v>
      </c>
      <c r="E1290" s="22" t="n">
        <v>0</v>
      </c>
      <c r="F1290" s="21">
        <f>(IF(C1290&lt;=20,MAX(800000,400000*C1290),8000000+700000*(C1290-20))+IF(E1290=1,1000000,0))</f>
        <v/>
      </c>
      <c r="G1290" s="21">
        <f>IF(AND(D1290=3,C1290&lt;=5),MAX(0,B1290-F1290),IF(AND(D1290=2,C1290&lt;=5,MAX(0,B1290-F1290)&gt;3000000),1500000+MAX(0,B1290-F1290)-3000000,MAX(0,B1290-F1290)/2))</f>
        <v/>
      </c>
      <c r="H1290" s="21">
        <f>ROUNDDOWN(G1290,-3)</f>
        <v/>
      </c>
      <c r="I1290" s="21">
        <f>IF(H1290&lt;=0,0,ROUNDDOWN(ROUND((H1290*LOOKUP(H1290,{0,1950001,3300001,6950001,9000001,18000001,40000001},{0.05,0.1,0.2,0.23,0.33,0.4,0.45})-LOOKUP(H1290,{0,1950001,3300001,6950001,9000001,18000001,40000001},{0,97500,427500,636000,1536000,2796000,4796000}))*1.021,3),0))</f>
        <v/>
      </c>
      <c r="J1290" s="21">
        <f>ROUNDDOWN(ROUND(H1290*0.06,2),-2)</f>
        <v/>
      </c>
      <c r="K1290" s="21">
        <f>ROUNDDOWN(ROUND(H1290*0.04,2),-2)</f>
        <v/>
      </c>
      <c r="L1290" s="21">
        <f>I1290+J1290+K1290</f>
        <v/>
      </c>
      <c r="M1290" s="21">
        <f>B1290-L1290</f>
        <v/>
      </c>
      <c r="N1290" s="21">
        <f>ROUNDDOWN(ROUND(B1290*0.2042,2),0)</f>
        <v/>
      </c>
    </row>
    <row r="1291">
      <c r="A1291" t="inlineStr">
        <is>
          <t>照合 短期 障害</t>
        </is>
      </c>
      <c r="B1291" s="21" t="n">
        <v>6000000</v>
      </c>
      <c r="C1291" s="22" t="n">
        <v>5</v>
      </c>
      <c r="D1291" s="22" t="n">
        <v>2</v>
      </c>
      <c r="E1291" s="22" t="n">
        <v>1</v>
      </c>
      <c r="F1291" s="21">
        <f>(IF(C1291&lt;=20,MAX(800000,400000*C1291),8000000+700000*(C1291-20))+IF(E1291=1,1000000,0))</f>
        <v/>
      </c>
      <c r="G1291" s="21">
        <f>IF(AND(D1291=3,C1291&lt;=5),MAX(0,B1291-F1291),IF(AND(D1291=2,C1291&lt;=5,MAX(0,B1291-F1291)&gt;3000000),1500000+MAX(0,B1291-F1291)-3000000,MAX(0,B1291-F1291)/2))</f>
        <v/>
      </c>
      <c r="H1291" s="21">
        <f>ROUNDDOWN(G1291,-3)</f>
        <v/>
      </c>
      <c r="I1291" s="21">
        <f>IF(H1291&lt;=0,0,ROUNDDOWN(ROUND((H1291*LOOKUP(H1291,{0,1950001,3300001,6950001,9000001,18000001,40000001},{0.05,0.1,0.2,0.23,0.33,0.4,0.45})-LOOKUP(H1291,{0,1950001,3300001,6950001,9000001,18000001,40000001},{0,97500,427500,636000,1536000,2796000,4796000}))*1.021,3),0))</f>
        <v/>
      </c>
      <c r="J1291" s="21">
        <f>ROUNDDOWN(ROUND(H1291*0.06,2),-2)</f>
        <v/>
      </c>
      <c r="K1291" s="21">
        <f>ROUNDDOWN(ROUND(H1291*0.04,2),-2)</f>
        <v/>
      </c>
      <c r="L1291" s="21">
        <f>I1291+J1291+K1291</f>
        <v/>
      </c>
      <c r="M1291" s="21">
        <f>B1291-L1291</f>
        <v/>
      </c>
      <c r="N1291" s="21">
        <f>ROUNDDOWN(ROUND(B1291*0.2042,2),0)</f>
        <v/>
      </c>
    </row>
    <row r="1292">
      <c r="A1292" t="inlineStr">
        <is>
          <t>照合 障害</t>
        </is>
      </c>
      <c r="B1292" s="21" t="n">
        <v>6000000</v>
      </c>
      <c r="C1292" s="22" t="n">
        <v>25</v>
      </c>
      <c r="D1292" s="22" t="n">
        <v>1</v>
      </c>
      <c r="E1292" s="22" t="n">
        <v>1</v>
      </c>
      <c r="F1292" s="21">
        <f>(IF(C1292&lt;=20,MAX(800000,400000*C1292),8000000+700000*(C1292-20))+IF(E1292=1,1000000,0))</f>
        <v/>
      </c>
      <c r="G1292" s="21">
        <f>IF(AND(D1292=3,C1292&lt;=5),MAX(0,B1292-F1292),IF(AND(D1292=2,C1292&lt;=5,MAX(0,B1292-F1292)&gt;3000000),1500000+MAX(0,B1292-F1292)-3000000,MAX(0,B1292-F1292)/2))</f>
        <v/>
      </c>
      <c r="H1292" s="21">
        <f>ROUNDDOWN(G1292,-3)</f>
        <v/>
      </c>
      <c r="I1292" s="21">
        <f>IF(H1292&lt;=0,0,ROUNDDOWN(ROUND((H1292*LOOKUP(H1292,{0,1950001,3300001,6950001,9000001,18000001,40000001},{0.05,0.1,0.2,0.23,0.33,0.4,0.45})-LOOKUP(H1292,{0,1950001,3300001,6950001,9000001,18000001,40000001},{0,97500,427500,636000,1536000,2796000,4796000}))*1.021,3),0))</f>
        <v/>
      </c>
      <c r="J1292" s="21">
        <f>ROUNDDOWN(ROUND(H1292*0.06,2),-2)</f>
        <v/>
      </c>
      <c r="K1292" s="21">
        <f>ROUNDDOWN(ROUND(H1292*0.04,2),-2)</f>
        <v/>
      </c>
      <c r="L1292" s="21">
        <f>I1292+J1292+K1292</f>
        <v/>
      </c>
      <c r="M1292" s="21">
        <f>B1292-L1292</f>
        <v/>
      </c>
      <c r="N1292" s="21">
        <f>ROUNDDOWN(ROUND(B1292*0.2042,2),0)</f>
        <v/>
      </c>
    </row>
    <row r="1293">
      <c r="A1293" t="inlineStr">
        <is>
          <t>照合 一般</t>
        </is>
      </c>
      <c r="B1293" s="21" t="n">
        <v>6500000</v>
      </c>
      <c r="C1293" s="22" t="n">
        <v>1</v>
      </c>
      <c r="D1293" s="22" t="n">
        <v>1</v>
      </c>
      <c r="E1293" s="22" t="n">
        <v>0</v>
      </c>
      <c r="F1293" s="21">
        <f>(IF(C1293&lt;=20,MAX(800000,400000*C1293),8000000+700000*(C1293-20))+IF(E1293=1,1000000,0))</f>
        <v/>
      </c>
      <c r="G1293" s="21">
        <f>IF(AND(D1293=3,C1293&lt;=5),MAX(0,B1293-F1293),IF(AND(D1293=2,C1293&lt;=5,MAX(0,B1293-F1293)&gt;3000000),1500000+MAX(0,B1293-F1293)-3000000,MAX(0,B1293-F1293)/2))</f>
        <v/>
      </c>
      <c r="H1293" s="21">
        <f>ROUNDDOWN(G1293,-3)</f>
        <v/>
      </c>
      <c r="I1293" s="21">
        <f>IF(H1293&lt;=0,0,ROUNDDOWN(ROUND((H1293*LOOKUP(H1293,{0,1950001,3300001,6950001,9000001,18000001,40000001},{0.05,0.1,0.2,0.23,0.33,0.4,0.45})-LOOKUP(H1293,{0,1950001,3300001,6950001,9000001,18000001,40000001},{0,97500,427500,636000,1536000,2796000,4796000}))*1.021,3),0))</f>
        <v/>
      </c>
      <c r="J1293" s="21">
        <f>ROUNDDOWN(ROUND(H1293*0.06,2),-2)</f>
        <v/>
      </c>
      <c r="K1293" s="21">
        <f>ROUNDDOWN(ROUND(H1293*0.04,2),-2)</f>
        <v/>
      </c>
      <c r="L1293" s="21">
        <f>I1293+J1293+K1293</f>
        <v/>
      </c>
      <c r="M1293" s="21">
        <f>B1293-L1293</f>
        <v/>
      </c>
      <c r="N1293" s="21">
        <f>ROUNDDOWN(ROUND(B1293*0.2042,2),0)</f>
        <v/>
      </c>
    </row>
    <row r="1294">
      <c r="A1294" t="inlineStr">
        <is>
          <t>照合 一般</t>
        </is>
      </c>
      <c r="B1294" s="21" t="n">
        <v>6500000</v>
      </c>
      <c r="C1294" s="22" t="n">
        <v>2</v>
      </c>
      <c r="D1294" s="22" t="n">
        <v>1</v>
      </c>
      <c r="E1294" s="22" t="n">
        <v>0</v>
      </c>
      <c r="F1294" s="21">
        <f>(IF(C1294&lt;=20,MAX(800000,400000*C1294),8000000+700000*(C1294-20))+IF(E1294=1,1000000,0))</f>
        <v/>
      </c>
      <c r="G1294" s="21">
        <f>IF(AND(D1294=3,C1294&lt;=5),MAX(0,B1294-F1294),IF(AND(D1294=2,C1294&lt;=5,MAX(0,B1294-F1294)&gt;3000000),1500000+MAX(0,B1294-F1294)-3000000,MAX(0,B1294-F1294)/2))</f>
        <v/>
      </c>
      <c r="H1294" s="21">
        <f>ROUNDDOWN(G1294,-3)</f>
        <v/>
      </c>
      <c r="I1294" s="21">
        <f>IF(H1294&lt;=0,0,ROUNDDOWN(ROUND((H1294*LOOKUP(H1294,{0,1950001,3300001,6950001,9000001,18000001,40000001},{0.05,0.1,0.2,0.23,0.33,0.4,0.45})-LOOKUP(H1294,{0,1950001,3300001,6950001,9000001,18000001,40000001},{0,97500,427500,636000,1536000,2796000,4796000}))*1.021,3),0))</f>
        <v/>
      </c>
      <c r="J1294" s="21">
        <f>ROUNDDOWN(ROUND(H1294*0.06,2),-2)</f>
        <v/>
      </c>
      <c r="K1294" s="21">
        <f>ROUNDDOWN(ROUND(H1294*0.04,2),-2)</f>
        <v/>
      </c>
      <c r="L1294" s="21">
        <f>I1294+J1294+K1294</f>
        <v/>
      </c>
      <c r="M1294" s="21">
        <f>B1294-L1294</f>
        <v/>
      </c>
      <c r="N1294" s="21">
        <f>ROUNDDOWN(ROUND(B1294*0.2042,2),0)</f>
        <v/>
      </c>
    </row>
    <row r="1295">
      <c r="A1295" t="inlineStr">
        <is>
          <t>照合 一般</t>
        </is>
      </c>
      <c r="B1295" s="21" t="n">
        <v>6500000</v>
      </c>
      <c r="C1295" s="22" t="n">
        <v>3</v>
      </c>
      <c r="D1295" s="22" t="n">
        <v>1</v>
      </c>
      <c r="E1295" s="22" t="n">
        <v>0</v>
      </c>
      <c r="F1295" s="21">
        <f>(IF(C1295&lt;=20,MAX(800000,400000*C1295),8000000+700000*(C1295-20))+IF(E1295=1,1000000,0))</f>
        <v/>
      </c>
      <c r="G1295" s="21">
        <f>IF(AND(D1295=3,C1295&lt;=5),MAX(0,B1295-F1295),IF(AND(D1295=2,C1295&lt;=5,MAX(0,B1295-F1295)&gt;3000000),1500000+MAX(0,B1295-F1295)-3000000,MAX(0,B1295-F1295)/2))</f>
        <v/>
      </c>
      <c r="H1295" s="21">
        <f>ROUNDDOWN(G1295,-3)</f>
        <v/>
      </c>
      <c r="I1295" s="21">
        <f>IF(H1295&lt;=0,0,ROUNDDOWN(ROUND((H1295*LOOKUP(H1295,{0,1950001,3300001,6950001,9000001,18000001,40000001},{0.05,0.1,0.2,0.23,0.33,0.4,0.45})-LOOKUP(H1295,{0,1950001,3300001,6950001,9000001,18000001,40000001},{0,97500,427500,636000,1536000,2796000,4796000}))*1.021,3),0))</f>
        <v/>
      </c>
      <c r="J1295" s="21">
        <f>ROUNDDOWN(ROUND(H1295*0.06,2),-2)</f>
        <v/>
      </c>
      <c r="K1295" s="21">
        <f>ROUNDDOWN(ROUND(H1295*0.04,2),-2)</f>
        <v/>
      </c>
      <c r="L1295" s="21">
        <f>I1295+J1295+K1295</f>
        <v/>
      </c>
      <c r="M1295" s="21">
        <f>B1295-L1295</f>
        <v/>
      </c>
      <c r="N1295" s="21">
        <f>ROUNDDOWN(ROUND(B1295*0.2042,2),0)</f>
        <v/>
      </c>
    </row>
    <row r="1296">
      <c r="A1296" t="inlineStr">
        <is>
          <t>照合 一般</t>
        </is>
      </c>
      <c r="B1296" s="21" t="n">
        <v>6500000</v>
      </c>
      <c r="C1296" s="22" t="n">
        <v>4</v>
      </c>
      <c r="D1296" s="22" t="n">
        <v>1</v>
      </c>
      <c r="E1296" s="22" t="n">
        <v>0</v>
      </c>
      <c r="F1296" s="21">
        <f>(IF(C1296&lt;=20,MAX(800000,400000*C1296),8000000+700000*(C1296-20))+IF(E1296=1,1000000,0))</f>
        <v/>
      </c>
      <c r="G1296" s="21">
        <f>IF(AND(D1296=3,C1296&lt;=5),MAX(0,B1296-F1296),IF(AND(D1296=2,C1296&lt;=5,MAX(0,B1296-F1296)&gt;3000000),1500000+MAX(0,B1296-F1296)-3000000,MAX(0,B1296-F1296)/2))</f>
        <v/>
      </c>
      <c r="H1296" s="21">
        <f>ROUNDDOWN(G1296,-3)</f>
        <v/>
      </c>
      <c r="I1296" s="21">
        <f>IF(H1296&lt;=0,0,ROUNDDOWN(ROUND((H1296*LOOKUP(H1296,{0,1950001,3300001,6950001,9000001,18000001,40000001},{0.05,0.1,0.2,0.23,0.33,0.4,0.45})-LOOKUP(H1296,{0,1950001,3300001,6950001,9000001,18000001,40000001},{0,97500,427500,636000,1536000,2796000,4796000}))*1.021,3),0))</f>
        <v/>
      </c>
      <c r="J1296" s="21">
        <f>ROUNDDOWN(ROUND(H1296*0.06,2),-2)</f>
        <v/>
      </c>
      <c r="K1296" s="21">
        <f>ROUNDDOWN(ROUND(H1296*0.04,2),-2)</f>
        <v/>
      </c>
      <c r="L1296" s="21">
        <f>I1296+J1296+K1296</f>
        <v/>
      </c>
      <c r="M1296" s="21">
        <f>B1296-L1296</f>
        <v/>
      </c>
      <c r="N1296" s="21">
        <f>ROUNDDOWN(ROUND(B1296*0.2042,2),0)</f>
        <v/>
      </c>
    </row>
    <row r="1297">
      <c r="A1297" t="inlineStr">
        <is>
          <t>照合 一般</t>
        </is>
      </c>
      <c r="B1297" s="21" t="n">
        <v>6500000</v>
      </c>
      <c r="C1297" s="22" t="n">
        <v>5</v>
      </c>
      <c r="D1297" s="22" t="n">
        <v>1</v>
      </c>
      <c r="E1297" s="22" t="n">
        <v>0</v>
      </c>
      <c r="F1297" s="21">
        <f>(IF(C1297&lt;=20,MAX(800000,400000*C1297),8000000+700000*(C1297-20))+IF(E1297=1,1000000,0))</f>
        <v/>
      </c>
      <c r="G1297" s="21">
        <f>IF(AND(D1297=3,C1297&lt;=5),MAX(0,B1297-F1297),IF(AND(D1297=2,C1297&lt;=5,MAX(0,B1297-F1297)&gt;3000000),1500000+MAX(0,B1297-F1297)-3000000,MAX(0,B1297-F1297)/2))</f>
        <v/>
      </c>
      <c r="H1297" s="21">
        <f>ROUNDDOWN(G1297,-3)</f>
        <v/>
      </c>
      <c r="I1297" s="21">
        <f>IF(H1297&lt;=0,0,ROUNDDOWN(ROUND((H1297*LOOKUP(H1297,{0,1950001,3300001,6950001,9000001,18000001,40000001},{0.05,0.1,0.2,0.23,0.33,0.4,0.45})-LOOKUP(H1297,{0,1950001,3300001,6950001,9000001,18000001,40000001},{0,97500,427500,636000,1536000,2796000,4796000}))*1.021,3),0))</f>
        <v/>
      </c>
      <c r="J1297" s="21">
        <f>ROUNDDOWN(ROUND(H1297*0.06,2),-2)</f>
        <v/>
      </c>
      <c r="K1297" s="21">
        <f>ROUNDDOWN(ROUND(H1297*0.04,2),-2)</f>
        <v/>
      </c>
      <c r="L1297" s="21">
        <f>I1297+J1297+K1297</f>
        <v/>
      </c>
      <c r="M1297" s="21">
        <f>B1297-L1297</f>
        <v/>
      </c>
      <c r="N1297" s="21">
        <f>ROUNDDOWN(ROUND(B1297*0.2042,2),0)</f>
        <v/>
      </c>
    </row>
    <row r="1298">
      <c r="A1298" t="inlineStr">
        <is>
          <t>照合 一般</t>
        </is>
      </c>
      <c r="B1298" s="21" t="n">
        <v>6500000</v>
      </c>
      <c r="C1298" s="22" t="n">
        <v>6</v>
      </c>
      <c r="D1298" s="22" t="n">
        <v>1</v>
      </c>
      <c r="E1298" s="22" t="n">
        <v>0</v>
      </c>
      <c r="F1298" s="21">
        <f>(IF(C1298&lt;=20,MAX(800000,400000*C1298),8000000+700000*(C1298-20))+IF(E1298=1,1000000,0))</f>
        <v/>
      </c>
      <c r="G1298" s="21">
        <f>IF(AND(D1298=3,C1298&lt;=5),MAX(0,B1298-F1298),IF(AND(D1298=2,C1298&lt;=5,MAX(0,B1298-F1298)&gt;3000000),1500000+MAX(0,B1298-F1298)-3000000,MAX(0,B1298-F1298)/2))</f>
        <v/>
      </c>
      <c r="H1298" s="21">
        <f>ROUNDDOWN(G1298,-3)</f>
        <v/>
      </c>
      <c r="I1298" s="21">
        <f>IF(H1298&lt;=0,0,ROUNDDOWN(ROUND((H1298*LOOKUP(H1298,{0,1950001,3300001,6950001,9000001,18000001,40000001},{0.05,0.1,0.2,0.23,0.33,0.4,0.45})-LOOKUP(H1298,{0,1950001,3300001,6950001,9000001,18000001,40000001},{0,97500,427500,636000,1536000,2796000,4796000}))*1.021,3),0))</f>
        <v/>
      </c>
      <c r="J1298" s="21">
        <f>ROUNDDOWN(ROUND(H1298*0.06,2),-2)</f>
        <v/>
      </c>
      <c r="K1298" s="21">
        <f>ROUNDDOWN(ROUND(H1298*0.04,2),-2)</f>
        <v/>
      </c>
      <c r="L1298" s="21">
        <f>I1298+J1298+K1298</f>
        <v/>
      </c>
      <c r="M1298" s="21">
        <f>B1298-L1298</f>
        <v/>
      </c>
      <c r="N1298" s="21">
        <f>ROUNDDOWN(ROUND(B1298*0.2042,2),0)</f>
        <v/>
      </c>
    </row>
    <row r="1299">
      <c r="A1299" t="inlineStr">
        <is>
          <t>照合 一般</t>
        </is>
      </c>
      <c r="B1299" s="21" t="n">
        <v>6500000</v>
      </c>
      <c r="C1299" s="22" t="n">
        <v>7</v>
      </c>
      <c r="D1299" s="22" t="n">
        <v>1</v>
      </c>
      <c r="E1299" s="22" t="n">
        <v>0</v>
      </c>
      <c r="F1299" s="21">
        <f>(IF(C1299&lt;=20,MAX(800000,400000*C1299),8000000+700000*(C1299-20))+IF(E1299=1,1000000,0))</f>
        <v/>
      </c>
      <c r="G1299" s="21">
        <f>IF(AND(D1299=3,C1299&lt;=5),MAX(0,B1299-F1299),IF(AND(D1299=2,C1299&lt;=5,MAX(0,B1299-F1299)&gt;3000000),1500000+MAX(0,B1299-F1299)-3000000,MAX(0,B1299-F1299)/2))</f>
        <v/>
      </c>
      <c r="H1299" s="21">
        <f>ROUNDDOWN(G1299,-3)</f>
        <v/>
      </c>
      <c r="I1299" s="21">
        <f>IF(H1299&lt;=0,0,ROUNDDOWN(ROUND((H1299*LOOKUP(H1299,{0,1950001,3300001,6950001,9000001,18000001,40000001},{0.05,0.1,0.2,0.23,0.33,0.4,0.45})-LOOKUP(H1299,{0,1950001,3300001,6950001,9000001,18000001,40000001},{0,97500,427500,636000,1536000,2796000,4796000}))*1.021,3),0))</f>
        <v/>
      </c>
      <c r="J1299" s="21">
        <f>ROUNDDOWN(ROUND(H1299*0.06,2),-2)</f>
        <v/>
      </c>
      <c r="K1299" s="21">
        <f>ROUNDDOWN(ROUND(H1299*0.04,2),-2)</f>
        <v/>
      </c>
      <c r="L1299" s="21">
        <f>I1299+J1299+K1299</f>
        <v/>
      </c>
      <c r="M1299" s="21">
        <f>B1299-L1299</f>
        <v/>
      </c>
      <c r="N1299" s="21">
        <f>ROUNDDOWN(ROUND(B1299*0.2042,2),0)</f>
        <v/>
      </c>
    </row>
    <row r="1300">
      <c r="A1300" t="inlineStr">
        <is>
          <t>照合 一般</t>
        </is>
      </c>
      <c r="B1300" s="21" t="n">
        <v>6500000</v>
      </c>
      <c r="C1300" s="22" t="n">
        <v>8</v>
      </c>
      <c r="D1300" s="22" t="n">
        <v>1</v>
      </c>
      <c r="E1300" s="22" t="n">
        <v>0</v>
      </c>
      <c r="F1300" s="21">
        <f>(IF(C1300&lt;=20,MAX(800000,400000*C1300),8000000+700000*(C1300-20))+IF(E1300=1,1000000,0))</f>
        <v/>
      </c>
      <c r="G1300" s="21">
        <f>IF(AND(D1300=3,C1300&lt;=5),MAX(0,B1300-F1300),IF(AND(D1300=2,C1300&lt;=5,MAX(0,B1300-F1300)&gt;3000000),1500000+MAX(0,B1300-F1300)-3000000,MAX(0,B1300-F1300)/2))</f>
        <v/>
      </c>
      <c r="H1300" s="21">
        <f>ROUNDDOWN(G1300,-3)</f>
        <v/>
      </c>
      <c r="I1300" s="21">
        <f>IF(H1300&lt;=0,0,ROUNDDOWN(ROUND((H1300*LOOKUP(H1300,{0,1950001,3300001,6950001,9000001,18000001,40000001},{0.05,0.1,0.2,0.23,0.33,0.4,0.45})-LOOKUP(H1300,{0,1950001,3300001,6950001,9000001,18000001,40000001},{0,97500,427500,636000,1536000,2796000,4796000}))*1.021,3),0))</f>
        <v/>
      </c>
      <c r="J1300" s="21">
        <f>ROUNDDOWN(ROUND(H1300*0.06,2),-2)</f>
        <v/>
      </c>
      <c r="K1300" s="21">
        <f>ROUNDDOWN(ROUND(H1300*0.04,2),-2)</f>
        <v/>
      </c>
      <c r="L1300" s="21">
        <f>I1300+J1300+K1300</f>
        <v/>
      </c>
      <c r="M1300" s="21">
        <f>B1300-L1300</f>
        <v/>
      </c>
      <c r="N1300" s="21">
        <f>ROUNDDOWN(ROUND(B1300*0.2042,2),0)</f>
        <v/>
      </c>
    </row>
    <row r="1301">
      <c r="A1301" t="inlineStr">
        <is>
          <t>照合 一般</t>
        </is>
      </c>
      <c r="B1301" s="21" t="n">
        <v>6500000</v>
      </c>
      <c r="C1301" s="22" t="n">
        <v>9</v>
      </c>
      <c r="D1301" s="22" t="n">
        <v>1</v>
      </c>
      <c r="E1301" s="22" t="n">
        <v>0</v>
      </c>
      <c r="F1301" s="21">
        <f>(IF(C1301&lt;=20,MAX(800000,400000*C1301),8000000+700000*(C1301-20))+IF(E1301=1,1000000,0))</f>
        <v/>
      </c>
      <c r="G1301" s="21">
        <f>IF(AND(D1301=3,C1301&lt;=5),MAX(0,B1301-F1301),IF(AND(D1301=2,C1301&lt;=5,MAX(0,B1301-F1301)&gt;3000000),1500000+MAX(0,B1301-F1301)-3000000,MAX(0,B1301-F1301)/2))</f>
        <v/>
      </c>
      <c r="H1301" s="21">
        <f>ROUNDDOWN(G1301,-3)</f>
        <v/>
      </c>
      <c r="I1301" s="21">
        <f>IF(H1301&lt;=0,0,ROUNDDOWN(ROUND((H1301*LOOKUP(H1301,{0,1950001,3300001,6950001,9000001,18000001,40000001},{0.05,0.1,0.2,0.23,0.33,0.4,0.45})-LOOKUP(H1301,{0,1950001,3300001,6950001,9000001,18000001,40000001},{0,97500,427500,636000,1536000,2796000,4796000}))*1.021,3),0))</f>
        <v/>
      </c>
      <c r="J1301" s="21">
        <f>ROUNDDOWN(ROUND(H1301*0.06,2),-2)</f>
        <v/>
      </c>
      <c r="K1301" s="21">
        <f>ROUNDDOWN(ROUND(H1301*0.04,2),-2)</f>
        <v/>
      </c>
      <c r="L1301" s="21">
        <f>I1301+J1301+K1301</f>
        <v/>
      </c>
      <c r="M1301" s="21">
        <f>B1301-L1301</f>
        <v/>
      </c>
      <c r="N1301" s="21">
        <f>ROUNDDOWN(ROUND(B1301*0.2042,2),0)</f>
        <v/>
      </c>
    </row>
    <row r="1302">
      <c r="A1302" t="inlineStr">
        <is>
          <t>照合 一般</t>
        </is>
      </c>
      <c r="B1302" s="21" t="n">
        <v>6500000</v>
      </c>
      <c r="C1302" s="22" t="n">
        <v>10</v>
      </c>
      <c r="D1302" s="22" t="n">
        <v>1</v>
      </c>
      <c r="E1302" s="22" t="n">
        <v>0</v>
      </c>
      <c r="F1302" s="21">
        <f>(IF(C1302&lt;=20,MAX(800000,400000*C1302),8000000+700000*(C1302-20))+IF(E1302=1,1000000,0))</f>
        <v/>
      </c>
      <c r="G1302" s="21">
        <f>IF(AND(D1302=3,C1302&lt;=5),MAX(0,B1302-F1302),IF(AND(D1302=2,C1302&lt;=5,MAX(0,B1302-F1302)&gt;3000000),1500000+MAX(0,B1302-F1302)-3000000,MAX(0,B1302-F1302)/2))</f>
        <v/>
      </c>
      <c r="H1302" s="21">
        <f>ROUNDDOWN(G1302,-3)</f>
        <v/>
      </c>
      <c r="I1302" s="21">
        <f>IF(H1302&lt;=0,0,ROUNDDOWN(ROUND((H1302*LOOKUP(H1302,{0,1950001,3300001,6950001,9000001,18000001,40000001},{0.05,0.1,0.2,0.23,0.33,0.4,0.45})-LOOKUP(H1302,{0,1950001,3300001,6950001,9000001,18000001,40000001},{0,97500,427500,636000,1536000,2796000,4796000}))*1.021,3),0))</f>
        <v/>
      </c>
      <c r="J1302" s="21">
        <f>ROUNDDOWN(ROUND(H1302*0.06,2),-2)</f>
        <v/>
      </c>
      <c r="K1302" s="21">
        <f>ROUNDDOWN(ROUND(H1302*0.04,2),-2)</f>
        <v/>
      </c>
      <c r="L1302" s="21">
        <f>I1302+J1302+K1302</f>
        <v/>
      </c>
      <c r="M1302" s="21">
        <f>B1302-L1302</f>
        <v/>
      </c>
      <c r="N1302" s="21">
        <f>ROUNDDOWN(ROUND(B1302*0.2042,2),0)</f>
        <v/>
      </c>
    </row>
    <row r="1303">
      <c r="A1303" t="inlineStr">
        <is>
          <t>照合 一般</t>
        </is>
      </c>
      <c r="B1303" s="21" t="n">
        <v>6500000</v>
      </c>
      <c r="C1303" s="22" t="n">
        <v>11</v>
      </c>
      <c r="D1303" s="22" t="n">
        <v>1</v>
      </c>
      <c r="E1303" s="22" t="n">
        <v>0</v>
      </c>
      <c r="F1303" s="21">
        <f>(IF(C1303&lt;=20,MAX(800000,400000*C1303),8000000+700000*(C1303-20))+IF(E1303=1,1000000,0))</f>
        <v/>
      </c>
      <c r="G1303" s="21">
        <f>IF(AND(D1303=3,C1303&lt;=5),MAX(0,B1303-F1303),IF(AND(D1303=2,C1303&lt;=5,MAX(0,B1303-F1303)&gt;3000000),1500000+MAX(0,B1303-F1303)-3000000,MAX(0,B1303-F1303)/2))</f>
        <v/>
      </c>
      <c r="H1303" s="21">
        <f>ROUNDDOWN(G1303,-3)</f>
        <v/>
      </c>
      <c r="I1303" s="21">
        <f>IF(H1303&lt;=0,0,ROUNDDOWN(ROUND((H1303*LOOKUP(H1303,{0,1950001,3300001,6950001,9000001,18000001,40000001},{0.05,0.1,0.2,0.23,0.33,0.4,0.45})-LOOKUP(H1303,{0,1950001,3300001,6950001,9000001,18000001,40000001},{0,97500,427500,636000,1536000,2796000,4796000}))*1.021,3),0))</f>
        <v/>
      </c>
      <c r="J1303" s="21">
        <f>ROUNDDOWN(ROUND(H1303*0.06,2),-2)</f>
        <v/>
      </c>
      <c r="K1303" s="21">
        <f>ROUNDDOWN(ROUND(H1303*0.04,2),-2)</f>
        <v/>
      </c>
      <c r="L1303" s="21">
        <f>I1303+J1303+K1303</f>
        <v/>
      </c>
      <c r="M1303" s="21">
        <f>B1303-L1303</f>
        <v/>
      </c>
      <c r="N1303" s="21">
        <f>ROUNDDOWN(ROUND(B1303*0.2042,2),0)</f>
        <v/>
      </c>
    </row>
    <row r="1304">
      <c r="A1304" t="inlineStr">
        <is>
          <t>照合 一般</t>
        </is>
      </c>
      <c r="B1304" s="21" t="n">
        <v>6500000</v>
      </c>
      <c r="C1304" s="22" t="n">
        <v>12</v>
      </c>
      <c r="D1304" s="22" t="n">
        <v>1</v>
      </c>
      <c r="E1304" s="22" t="n">
        <v>0</v>
      </c>
      <c r="F1304" s="21">
        <f>(IF(C1304&lt;=20,MAX(800000,400000*C1304),8000000+700000*(C1304-20))+IF(E1304=1,1000000,0))</f>
        <v/>
      </c>
      <c r="G1304" s="21">
        <f>IF(AND(D1304=3,C1304&lt;=5),MAX(0,B1304-F1304),IF(AND(D1304=2,C1304&lt;=5,MAX(0,B1304-F1304)&gt;3000000),1500000+MAX(0,B1304-F1304)-3000000,MAX(0,B1304-F1304)/2))</f>
        <v/>
      </c>
      <c r="H1304" s="21">
        <f>ROUNDDOWN(G1304,-3)</f>
        <v/>
      </c>
      <c r="I1304" s="21">
        <f>IF(H1304&lt;=0,0,ROUNDDOWN(ROUND((H1304*LOOKUP(H1304,{0,1950001,3300001,6950001,9000001,18000001,40000001},{0.05,0.1,0.2,0.23,0.33,0.4,0.45})-LOOKUP(H1304,{0,1950001,3300001,6950001,9000001,18000001,40000001},{0,97500,427500,636000,1536000,2796000,4796000}))*1.021,3),0))</f>
        <v/>
      </c>
      <c r="J1304" s="21">
        <f>ROUNDDOWN(ROUND(H1304*0.06,2),-2)</f>
        <v/>
      </c>
      <c r="K1304" s="21">
        <f>ROUNDDOWN(ROUND(H1304*0.04,2),-2)</f>
        <v/>
      </c>
      <c r="L1304" s="21">
        <f>I1304+J1304+K1304</f>
        <v/>
      </c>
      <c r="M1304" s="21">
        <f>B1304-L1304</f>
        <v/>
      </c>
      <c r="N1304" s="21">
        <f>ROUNDDOWN(ROUND(B1304*0.2042,2),0)</f>
        <v/>
      </c>
    </row>
    <row r="1305">
      <c r="A1305" t="inlineStr">
        <is>
          <t>照合 一般</t>
        </is>
      </c>
      <c r="B1305" s="21" t="n">
        <v>6500000</v>
      </c>
      <c r="C1305" s="22" t="n">
        <v>13</v>
      </c>
      <c r="D1305" s="22" t="n">
        <v>1</v>
      </c>
      <c r="E1305" s="22" t="n">
        <v>0</v>
      </c>
      <c r="F1305" s="21">
        <f>(IF(C1305&lt;=20,MAX(800000,400000*C1305),8000000+700000*(C1305-20))+IF(E1305=1,1000000,0))</f>
        <v/>
      </c>
      <c r="G1305" s="21">
        <f>IF(AND(D1305=3,C1305&lt;=5),MAX(0,B1305-F1305),IF(AND(D1305=2,C1305&lt;=5,MAX(0,B1305-F1305)&gt;3000000),1500000+MAX(0,B1305-F1305)-3000000,MAX(0,B1305-F1305)/2))</f>
        <v/>
      </c>
      <c r="H1305" s="21">
        <f>ROUNDDOWN(G1305,-3)</f>
        <v/>
      </c>
      <c r="I1305" s="21">
        <f>IF(H1305&lt;=0,0,ROUNDDOWN(ROUND((H1305*LOOKUP(H1305,{0,1950001,3300001,6950001,9000001,18000001,40000001},{0.05,0.1,0.2,0.23,0.33,0.4,0.45})-LOOKUP(H1305,{0,1950001,3300001,6950001,9000001,18000001,40000001},{0,97500,427500,636000,1536000,2796000,4796000}))*1.021,3),0))</f>
        <v/>
      </c>
      <c r="J1305" s="21">
        <f>ROUNDDOWN(ROUND(H1305*0.06,2),-2)</f>
        <v/>
      </c>
      <c r="K1305" s="21">
        <f>ROUNDDOWN(ROUND(H1305*0.04,2),-2)</f>
        <v/>
      </c>
      <c r="L1305" s="21">
        <f>I1305+J1305+K1305</f>
        <v/>
      </c>
      <c r="M1305" s="21">
        <f>B1305-L1305</f>
        <v/>
      </c>
      <c r="N1305" s="21">
        <f>ROUNDDOWN(ROUND(B1305*0.2042,2),0)</f>
        <v/>
      </c>
    </row>
    <row r="1306">
      <c r="A1306" t="inlineStr">
        <is>
          <t>照合 一般</t>
        </is>
      </c>
      <c r="B1306" s="21" t="n">
        <v>6500000</v>
      </c>
      <c r="C1306" s="22" t="n">
        <v>14</v>
      </c>
      <c r="D1306" s="22" t="n">
        <v>1</v>
      </c>
      <c r="E1306" s="22" t="n">
        <v>0</v>
      </c>
      <c r="F1306" s="21">
        <f>(IF(C1306&lt;=20,MAX(800000,400000*C1306),8000000+700000*(C1306-20))+IF(E1306=1,1000000,0))</f>
        <v/>
      </c>
      <c r="G1306" s="21">
        <f>IF(AND(D1306=3,C1306&lt;=5),MAX(0,B1306-F1306),IF(AND(D1306=2,C1306&lt;=5,MAX(0,B1306-F1306)&gt;3000000),1500000+MAX(0,B1306-F1306)-3000000,MAX(0,B1306-F1306)/2))</f>
        <v/>
      </c>
      <c r="H1306" s="21">
        <f>ROUNDDOWN(G1306,-3)</f>
        <v/>
      </c>
      <c r="I1306" s="21">
        <f>IF(H1306&lt;=0,0,ROUNDDOWN(ROUND((H1306*LOOKUP(H1306,{0,1950001,3300001,6950001,9000001,18000001,40000001},{0.05,0.1,0.2,0.23,0.33,0.4,0.45})-LOOKUP(H1306,{0,1950001,3300001,6950001,9000001,18000001,40000001},{0,97500,427500,636000,1536000,2796000,4796000}))*1.021,3),0))</f>
        <v/>
      </c>
      <c r="J1306" s="21">
        <f>ROUNDDOWN(ROUND(H1306*0.06,2),-2)</f>
        <v/>
      </c>
      <c r="K1306" s="21">
        <f>ROUNDDOWN(ROUND(H1306*0.04,2),-2)</f>
        <v/>
      </c>
      <c r="L1306" s="21">
        <f>I1306+J1306+K1306</f>
        <v/>
      </c>
      <c r="M1306" s="21">
        <f>B1306-L1306</f>
        <v/>
      </c>
      <c r="N1306" s="21">
        <f>ROUNDDOWN(ROUND(B1306*0.2042,2),0)</f>
        <v/>
      </c>
    </row>
    <row r="1307">
      <c r="A1307" t="inlineStr">
        <is>
          <t>照合 一般</t>
        </is>
      </c>
      <c r="B1307" s="21" t="n">
        <v>6500000</v>
      </c>
      <c r="C1307" s="22" t="n">
        <v>15</v>
      </c>
      <c r="D1307" s="22" t="n">
        <v>1</v>
      </c>
      <c r="E1307" s="22" t="n">
        <v>0</v>
      </c>
      <c r="F1307" s="21">
        <f>(IF(C1307&lt;=20,MAX(800000,400000*C1307),8000000+700000*(C1307-20))+IF(E1307=1,1000000,0))</f>
        <v/>
      </c>
      <c r="G1307" s="21">
        <f>IF(AND(D1307=3,C1307&lt;=5),MAX(0,B1307-F1307),IF(AND(D1307=2,C1307&lt;=5,MAX(0,B1307-F1307)&gt;3000000),1500000+MAX(0,B1307-F1307)-3000000,MAX(0,B1307-F1307)/2))</f>
        <v/>
      </c>
      <c r="H1307" s="21">
        <f>ROUNDDOWN(G1307,-3)</f>
        <v/>
      </c>
      <c r="I1307" s="21">
        <f>IF(H1307&lt;=0,0,ROUNDDOWN(ROUND((H1307*LOOKUP(H1307,{0,1950001,3300001,6950001,9000001,18000001,40000001},{0.05,0.1,0.2,0.23,0.33,0.4,0.45})-LOOKUP(H1307,{0,1950001,3300001,6950001,9000001,18000001,40000001},{0,97500,427500,636000,1536000,2796000,4796000}))*1.021,3),0))</f>
        <v/>
      </c>
      <c r="J1307" s="21">
        <f>ROUNDDOWN(ROUND(H1307*0.06,2),-2)</f>
        <v/>
      </c>
      <c r="K1307" s="21">
        <f>ROUNDDOWN(ROUND(H1307*0.04,2),-2)</f>
        <v/>
      </c>
      <c r="L1307" s="21">
        <f>I1307+J1307+K1307</f>
        <v/>
      </c>
      <c r="M1307" s="21">
        <f>B1307-L1307</f>
        <v/>
      </c>
      <c r="N1307" s="21">
        <f>ROUNDDOWN(ROUND(B1307*0.2042,2),0)</f>
        <v/>
      </c>
    </row>
    <row r="1308">
      <c r="A1308" t="inlineStr">
        <is>
          <t>照合 一般</t>
        </is>
      </c>
      <c r="B1308" s="21" t="n">
        <v>6500000</v>
      </c>
      <c r="C1308" s="22" t="n">
        <v>16</v>
      </c>
      <c r="D1308" s="22" t="n">
        <v>1</v>
      </c>
      <c r="E1308" s="22" t="n">
        <v>0</v>
      </c>
      <c r="F1308" s="21">
        <f>(IF(C1308&lt;=20,MAX(800000,400000*C1308),8000000+700000*(C1308-20))+IF(E1308=1,1000000,0))</f>
        <v/>
      </c>
      <c r="G1308" s="21">
        <f>IF(AND(D1308=3,C1308&lt;=5),MAX(0,B1308-F1308),IF(AND(D1308=2,C1308&lt;=5,MAX(0,B1308-F1308)&gt;3000000),1500000+MAX(0,B1308-F1308)-3000000,MAX(0,B1308-F1308)/2))</f>
        <v/>
      </c>
      <c r="H1308" s="21">
        <f>ROUNDDOWN(G1308,-3)</f>
        <v/>
      </c>
      <c r="I1308" s="21">
        <f>IF(H1308&lt;=0,0,ROUNDDOWN(ROUND((H1308*LOOKUP(H1308,{0,1950001,3300001,6950001,9000001,18000001,40000001},{0.05,0.1,0.2,0.23,0.33,0.4,0.45})-LOOKUP(H1308,{0,1950001,3300001,6950001,9000001,18000001,40000001},{0,97500,427500,636000,1536000,2796000,4796000}))*1.021,3),0))</f>
        <v/>
      </c>
      <c r="J1308" s="21">
        <f>ROUNDDOWN(ROUND(H1308*0.06,2),-2)</f>
        <v/>
      </c>
      <c r="K1308" s="21">
        <f>ROUNDDOWN(ROUND(H1308*0.04,2),-2)</f>
        <v/>
      </c>
      <c r="L1308" s="21">
        <f>I1308+J1308+K1308</f>
        <v/>
      </c>
      <c r="M1308" s="21">
        <f>B1308-L1308</f>
        <v/>
      </c>
      <c r="N1308" s="21">
        <f>ROUNDDOWN(ROUND(B1308*0.2042,2),0)</f>
        <v/>
      </c>
    </row>
    <row r="1309">
      <c r="A1309" t="inlineStr">
        <is>
          <t>照合 一般</t>
        </is>
      </c>
      <c r="B1309" s="21" t="n">
        <v>6500000</v>
      </c>
      <c r="C1309" s="22" t="n">
        <v>17</v>
      </c>
      <c r="D1309" s="22" t="n">
        <v>1</v>
      </c>
      <c r="E1309" s="22" t="n">
        <v>0</v>
      </c>
      <c r="F1309" s="21">
        <f>(IF(C1309&lt;=20,MAX(800000,400000*C1309),8000000+700000*(C1309-20))+IF(E1309=1,1000000,0))</f>
        <v/>
      </c>
      <c r="G1309" s="21">
        <f>IF(AND(D1309=3,C1309&lt;=5),MAX(0,B1309-F1309),IF(AND(D1309=2,C1309&lt;=5,MAX(0,B1309-F1309)&gt;3000000),1500000+MAX(0,B1309-F1309)-3000000,MAX(0,B1309-F1309)/2))</f>
        <v/>
      </c>
      <c r="H1309" s="21">
        <f>ROUNDDOWN(G1309,-3)</f>
        <v/>
      </c>
      <c r="I1309" s="21">
        <f>IF(H1309&lt;=0,0,ROUNDDOWN(ROUND((H1309*LOOKUP(H1309,{0,1950001,3300001,6950001,9000001,18000001,40000001},{0.05,0.1,0.2,0.23,0.33,0.4,0.45})-LOOKUP(H1309,{0,1950001,3300001,6950001,9000001,18000001,40000001},{0,97500,427500,636000,1536000,2796000,4796000}))*1.021,3),0))</f>
        <v/>
      </c>
      <c r="J1309" s="21">
        <f>ROUNDDOWN(ROUND(H1309*0.06,2),-2)</f>
        <v/>
      </c>
      <c r="K1309" s="21">
        <f>ROUNDDOWN(ROUND(H1309*0.04,2),-2)</f>
        <v/>
      </c>
      <c r="L1309" s="21">
        <f>I1309+J1309+K1309</f>
        <v/>
      </c>
      <c r="M1309" s="21">
        <f>B1309-L1309</f>
        <v/>
      </c>
      <c r="N1309" s="21">
        <f>ROUNDDOWN(ROUND(B1309*0.2042,2),0)</f>
        <v/>
      </c>
    </row>
    <row r="1310">
      <c r="A1310" t="inlineStr">
        <is>
          <t>照合 一般</t>
        </is>
      </c>
      <c r="B1310" s="21" t="n">
        <v>6500000</v>
      </c>
      <c r="C1310" s="22" t="n">
        <v>18</v>
      </c>
      <c r="D1310" s="22" t="n">
        <v>1</v>
      </c>
      <c r="E1310" s="22" t="n">
        <v>0</v>
      </c>
      <c r="F1310" s="21">
        <f>(IF(C1310&lt;=20,MAX(800000,400000*C1310),8000000+700000*(C1310-20))+IF(E1310=1,1000000,0))</f>
        <v/>
      </c>
      <c r="G1310" s="21">
        <f>IF(AND(D1310=3,C1310&lt;=5),MAX(0,B1310-F1310),IF(AND(D1310=2,C1310&lt;=5,MAX(0,B1310-F1310)&gt;3000000),1500000+MAX(0,B1310-F1310)-3000000,MAX(0,B1310-F1310)/2))</f>
        <v/>
      </c>
      <c r="H1310" s="21">
        <f>ROUNDDOWN(G1310,-3)</f>
        <v/>
      </c>
      <c r="I1310" s="21">
        <f>IF(H1310&lt;=0,0,ROUNDDOWN(ROUND((H1310*LOOKUP(H1310,{0,1950001,3300001,6950001,9000001,18000001,40000001},{0.05,0.1,0.2,0.23,0.33,0.4,0.45})-LOOKUP(H1310,{0,1950001,3300001,6950001,9000001,18000001,40000001},{0,97500,427500,636000,1536000,2796000,4796000}))*1.021,3),0))</f>
        <v/>
      </c>
      <c r="J1310" s="21">
        <f>ROUNDDOWN(ROUND(H1310*0.06,2),-2)</f>
        <v/>
      </c>
      <c r="K1310" s="21">
        <f>ROUNDDOWN(ROUND(H1310*0.04,2),-2)</f>
        <v/>
      </c>
      <c r="L1310" s="21">
        <f>I1310+J1310+K1310</f>
        <v/>
      </c>
      <c r="M1310" s="21">
        <f>B1310-L1310</f>
        <v/>
      </c>
      <c r="N1310" s="21">
        <f>ROUNDDOWN(ROUND(B1310*0.2042,2),0)</f>
        <v/>
      </c>
    </row>
    <row r="1311">
      <c r="A1311" t="inlineStr">
        <is>
          <t>照合 一般</t>
        </is>
      </c>
      <c r="B1311" s="21" t="n">
        <v>6500000</v>
      </c>
      <c r="C1311" s="22" t="n">
        <v>19</v>
      </c>
      <c r="D1311" s="22" t="n">
        <v>1</v>
      </c>
      <c r="E1311" s="22" t="n">
        <v>0</v>
      </c>
      <c r="F1311" s="21">
        <f>(IF(C1311&lt;=20,MAX(800000,400000*C1311),8000000+700000*(C1311-20))+IF(E1311=1,1000000,0))</f>
        <v/>
      </c>
      <c r="G1311" s="21">
        <f>IF(AND(D1311=3,C1311&lt;=5),MAX(0,B1311-F1311),IF(AND(D1311=2,C1311&lt;=5,MAX(0,B1311-F1311)&gt;3000000),1500000+MAX(0,B1311-F1311)-3000000,MAX(0,B1311-F1311)/2))</f>
        <v/>
      </c>
      <c r="H1311" s="21">
        <f>ROUNDDOWN(G1311,-3)</f>
        <v/>
      </c>
      <c r="I1311" s="21">
        <f>IF(H1311&lt;=0,0,ROUNDDOWN(ROUND((H1311*LOOKUP(H1311,{0,1950001,3300001,6950001,9000001,18000001,40000001},{0.05,0.1,0.2,0.23,0.33,0.4,0.45})-LOOKUP(H1311,{0,1950001,3300001,6950001,9000001,18000001,40000001},{0,97500,427500,636000,1536000,2796000,4796000}))*1.021,3),0))</f>
        <v/>
      </c>
      <c r="J1311" s="21">
        <f>ROUNDDOWN(ROUND(H1311*0.06,2),-2)</f>
        <v/>
      </c>
      <c r="K1311" s="21">
        <f>ROUNDDOWN(ROUND(H1311*0.04,2),-2)</f>
        <v/>
      </c>
      <c r="L1311" s="21">
        <f>I1311+J1311+K1311</f>
        <v/>
      </c>
      <c r="M1311" s="21">
        <f>B1311-L1311</f>
        <v/>
      </c>
      <c r="N1311" s="21">
        <f>ROUNDDOWN(ROUND(B1311*0.2042,2),0)</f>
        <v/>
      </c>
    </row>
    <row r="1312">
      <c r="A1312" t="inlineStr">
        <is>
          <t>照合 一般</t>
        </is>
      </c>
      <c r="B1312" s="21" t="n">
        <v>6500000</v>
      </c>
      <c r="C1312" s="22" t="n">
        <v>20</v>
      </c>
      <c r="D1312" s="22" t="n">
        <v>1</v>
      </c>
      <c r="E1312" s="22" t="n">
        <v>0</v>
      </c>
      <c r="F1312" s="21">
        <f>(IF(C1312&lt;=20,MAX(800000,400000*C1312),8000000+700000*(C1312-20))+IF(E1312=1,1000000,0))</f>
        <v/>
      </c>
      <c r="G1312" s="21">
        <f>IF(AND(D1312=3,C1312&lt;=5),MAX(0,B1312-F1312),IF(AND(D1312=2,C1312&lt;=5,MAX(0,B1312-F1312)&gt;3000000),1500000+MAX(0,B1312-F1312)-3000000,MAX(0,B1312-F1312)/2))</f>
        <v/>
      </c>
      <c r="H1312" s="21">
        <f>ROUNDDOWN(G1312,-3)</f>
        <v/>
      </c>
      <c r="I1312" s="21">
        <f>IF(H1312&lt;=0,0,ROUNDDOWN(ROUND((H1312*LOOKUP(H1312,{0,1950001,3300001,6950001,9000001,18000001,40000001},{0.05,0.1,0.2,0.23,0.33,0.4,0.45})-LOOKUP(H1312,{0,1950001,3300001,6950001,9000001,18000001,40000001},{0,97500,427500,636000,1536000,2796000,4796000}))*1.021,3),0))</f>
        <v/>
      </c>
      <c r="J1312" s="21">
        <f>ROUNDDOWN(ROUND(H1312*0.06,2),-2)</f>
        <v/>
      </c>
      <c r="K1312" s="21">
        <f>ROUNDDOWN(ROUND(H1312*0.04,2),-2)</f>
        <v/>
      </c>
      <c r="L1312" s="21">
        <f>I1312+J1312+K1312</f>
        <v/>
      </c>
      <c r="M1312" s="21">
        <f>B1312-L1312</f>
        <v/>
      </c>
      <c r="N1312" s="21">
        <f>ROUNDDOWN(ROUND(B1312*0.2042,2),0)</f>
        <v/>
      </c>
    </row>
    <row r="1313">
      <c r="A1313" t="inlineStr">
        <is>
          <t>照合 一般</t>
        </is>
      </c>
      <c r="B1313" s="21" t="n">
        <v>6500000</v>
      </c>
      <c r="C1313" s="22" t="n">
        <v>21</v>
      </c>
      <c r="D1313" s="22" t="n">
        <v>1</v>
      </c>
      <c r="E1313" s="22" t="n">
        <v>0</v>
      </c>
      <c r="F1313" s="21">
        <f>(IF(C1313&lt;=20,MAX(800000,400000*C1313),8000000+700000*(C1313-20))+IF(E1313=1,1000000,0))</f>
        <v/>
      </c>
      <c r="G1313" s="21">
        <f>IF(AND(D1313=3,C1313&lt;=5),MAX(0,B1313-F1313),IF(AND(D1313=2,C1313&lt;=5,MAX(0,B1313-F1313)&gt;3000000),1500000+MAX(0,B1313-F1313)-3000000,MAX(0,B1313-F1313)/2))</f>
        <v/>
      </c>
      <c r="H1313" s="21">
        <f>ROUNDDOWN(G1313,-3)</f>
        <v/>
      </c>
      <c r="I1313" s="21">
        <f>IF(H1313&lt;=0,0,ROUNDDOWN(ROUND((H1313*LOOKUP(H1313,{0,1950001,3300001,6950001,9000001,18000001,40000001},{0.05,0.1,0.2,0.23,0.33,0.4,0.45})-LOOKUP(H1313,{0,1950001,3300001,6950001,9000001,18000001,40000001},{0,97500,427500,636000,1536000,2796000,4796000}))*1.021,3),0))</f>
        <v/>
      </c>
      <c r="J1313" s="21">
        <f>ROUNDDOWN(ROUND(H1313*0.06,2),-2)</f>
        <v/>
      </c>
      <c r="K1313" s="21">
        <f>ROUNDDOWN(ROUND(H1313*0.04,2),-2)</f>
        <v/>
      </c>
      <c r="L1313" s="21">
        <f>I1313+J1313+K1313</f>
        <v/>
      </c>
      <c r="M1313" s="21">
        <f>B1313-L1313</f>
        <v/>
      </c>
      <c r="N1313" s="21">
        <f>ROUNDDOWN(ROUND(B1313*0.2042,2),0)</f>
        <v/>
      </c>
    </row>
    <row r="1314">
      <c r="A1314" t="inlineStr">
        <is>
          <t>照合 一般</t>
        </is>
      </c>
      <c r="B1314" s="21" t="n">
        <v>6500000</v>
      </c>
      <c r="C1314" s="22" t="n">
        <v>22</v>
      </c>
      <c r="D1314" s="22" t="n">
        <v>1</v>
      </c>
      <c r="E1314" s="22" t="n">
        <v>0</v>
      </c>
      <c r="F1314" s="21">
        <f>(IF(C1314&lt;=20,MAX(800000,400000*C1314),8000000+700000*(C1314-20))+IF(E1314=1,1000000,0))</f>
        <v/>
      </c>
      <c r="G1314" s="21">
        <f>IF(AND(D1314=3,C1314&lt;=5),MAX(0,B1314-F1314),IF(AND(D1314=2,C1314&lt;=5,MAX(0,B1314-F1314)&gt;3000000),1500000+MAX(0,B1314-F1314)-3000000,MAX(0,B1314-F1314)/2))</f>
        <v/>
      </c>
      <c r="H1314" s="21">
        <f>ROUNDDOWN(G1314,-3)</f>
        <v/>
      </c>
      <c r="I1314" s="21">
        <f>IF(H1314&lt;=0,0,ROUNDDOWN(ROUND((H1314*LOOKUP(H1314,{0,1950001,3300001,6950001,9000001,18000001,40000001},{0.05,0.1,0.2,0.23,0.33,0.4,0.45})-LOOKUP(H1314,{0,1950001,3300001,6950001,9000001,18000001,40000001},{0,97500,427500,636000,1536000,2796000,4796000}))*1.021,3),0))</f>
        <v/>
      </c>
      <c r="J1314" s="21">
        <f>ROUNDDOWN(ROUND(H1314*0.06,2),-2)</f>
        <v/>
      </c>
      <c r="K1314" s="21">
        <f>ROUNDDOWN(ROUND(H1314*0.04,2),-2)</f>
        <v/>
      </c>
      <c r="L1314" s="21">
        <f>I1314+J1314+K1314</f>
        <v/>
      </c>
      <c r="M1314" s="21">
        <f>B1314-L1314</f>
        <v/>
      </c>
      <c r="N1314" s="21">
        <f>ROUNDDOWN(ROUND(B1314*0.2042,2),0)</f>
        <v/>
      </c>
    </row>
    <row r="1315">
      <c r="A1315" t="inlineStr">
        <is>
          <t>照合 一般</t>
        </is>
      </c>
      <c r="B1315" s="21" t="n">
        <v>6500000</v>
      </c>
      <c r="C1315" s="22" t="n">
        <v>23</v>
      </c>
      <c r="D1315" s="22" t="n">
        <v>1</v>
      </c>
      <c r="E1315" s="22" t="n">
        <v>0</v>
      </c>
      <c r="F1315" s="21">
        <f>(IF(C1315&lt;=20,MAX(800000,400000*C1315),8000000+700000*(C1315-20))+IF(E1315=1,1000000,0))</f>
        <v/>
      </c>
      <c r="G1315" s="21">
        <f>IF(AND(D1315=3,C1315&lt;=5),MAX(0,B1315-F1315),IF(AND(D1315=2,C1315&lt;=5,MAX(0,B1315-F1315)&gt;3000000),1500000+MAX(0,B1315-F1315)-3000000,MAX(0,B1315-F1315)/2))</f>
        <v/>
      </c>
      <c r="H1315" s="21">
        <f>ROUNDDOWN(G1315,-3)</f>
        <v/>
      </c>
      <c r="I1315" s="21">
        <f>IF(H1315&lt;=0,0,ROUNDDOWN(ROUND((H1315*LOOKUP(H1315,{0,1950001,3300001,6950001,9000001,18000001,40000001},{0.05,0.1,0.2,0.23,0.33,0.4,0.45})-LOOKUP(H1315,{0,1950001,3300001,6950001,9000001,18000001,40000001},{0,97500,427500,636000,1536000,2796000,4796000}))*1.021,3),0))</f>
        <v/>
      </c>
      <c r="J1315" s="21">
        <f>ROUNDDOWN(ROUND(H1315*0.06,2),-2)</f>
        <v/>
      </c>
      <c r="K1315" s="21">
        <f>ROUNDDOWN(ROUND(H1315*0.04,2),-2)</f>
        <v/>
      </c>
      <c r="L1315" s="21">
        <f>I1315+J1315+K1315</f>
        <v/>
      </c>
      <c r="M1315" s="21">
        <f>B1315-L1315</f>
        <v/>
      </c>
      <c r="N1315" s="21">
        <f>ROUNDDOWN(ROUND(B1315*0.2042,2),0)</f>
        <v/>
      </c>
    </row>
    <row r="1316">
      <c r="A1316" t="inlineStr">
        <is>
          <t>照合 一般</t>
        </is>
      </c>
      <c r="B1316" s="21" t="n">
        <v>6500000</v>
      </c>
      <c r="C1316" s="22" t="n">
        <v>24</v>
      </c>
      <c r="D1316" s="22" t="n">
        <v>1</v>
      </c>
      <c r="E1316" s="22" t="n">
        <v>0</v>
      </c>
      <c r="F1316" s="21">
        <f>(IF(C1316&lt;=20,MAX(800000,400000*C1316),8000000+700000*(C1316-20))+IF(E1316=1,1000000,0))</f>
        <v/>
      </c>
      <c r="G1316" s="21">
        <f>IF(AND(D1316=3,C1316&lt;=5),MAX(0,B1316-F1316),IF(AND(D1316=2,C1316&lt;=5,MAX(0,B1316-F1316)&gt;3000000),1500000+MAX(0,B1316-F1316)-3000000,MAX(0,B1316-F1316)/2))</f>
        <v/>
      </c>
      <c r="H1316" s="21">
        <f>ROUNDDOWN(G1316,-3)</f>
        <v/>
      </c>
      <c r="I1316" s="21">
        <f>IF(H1316&lt;=0,0,ROUNDDOWN(ROUND((H1316*LOOKUP(H1316,{0,1950001,3300001,6950001,9000001,18000001,40000001},{0.05,0.1,0.2,0.23,0.33,0.4,0.45})-LOOKUP(H1316,{0,1950001,3300001,6950001,9000001,18000001,40000001},{0,97500,427500,636000,1536000,2796000,4796000}))*1.021,3),0))</f>
        <v/>
      </c>
      <c r="J1316" s="21">
        <f>ROUNDDOWN(ROUND(H1316*0.06,2),-2)</f>
        <v/>
      </c>
      <c r="K1316" s="21">
        <f>ROUNDDOWN(ROUND(H1316*0.04,2),-2)</f>
        <v/>
      </c>
      <c r="L1316" s="21">
        <f>I1316+J1316+K1316</f>
        <v/>
      </c>
      <c r="M1316" s="21">
        <f>B1316-L1316</f>
        <v/>
      </c>
      <c r="N1316" s="21">
        <f>ROUNDDOWN(ROUND(B1316*0.2042,2),0)</f>
        <v/>
      </c>
    </row>
    <row r="1317">
      <c r="A1317" t="inlineStr">
        <is>
          <t>照合 一般</t>
        </is>
      </c>
      <c r="B1317" s="21" t="n">
        <v>6500000</v>
      </c>
      <c r="C1317" s="22" t="n">
        <v>25</v>
      </c>
      <c r="D1317" s="22" t="n">
        <v>1</v>
      </c>
      <c r="E1317" s="22" t="n">
        <v>0</v>
      </c>
      <c r="F1317" s="21">
        <f>(IF(C1317&lt;=20,MAX(800000,400000*C1317),8000000+700000*(C1317-20))+IF(E1317=1,1000000,0))</f>
        <v/>
      </c>
      <c r="G1317" s="21">
        <f>IF(AND(D1317=3,C1317&lt;=5),MAX(0,B1317-F1317),IF(AND(D1317=2,C1317&lt;=5,MAX(0,B1317-F1317)&gt;3000000),1500000+MAX(0,B1317-F1317)-3000000,MAX(0,B1317-F1317)/2))</f>
        <v/>
      </c>
      <c r="H1317" s="21">
        <f>ROUNDDOWN(G1317,-3)</f>
        <v/>
      </c>
      <c r="I1317" s="21">
        <f>IF(H1317&lt;=0,0,ROUNDDOWN(ROUND((H1317*LOOKUP(H1317,{0,1950001,3300001,6950001,9000001,18000001,40000001},{0.05,0.1,0.2,0.23,0.33,0.4,0.45})-LOOKUP(H1317,{0,1950001,3300001,6950001,9000001,18000001,40000001},{0,97500,427500,636000,1536000,2796000,4796000}))*1.021,3),0))</f>
        <v/>
      </c>
      <c r="J1317" s="21">
        <f>ROUNDDOWN(ROUND(H1317*0.06,2),-2)</f>
        <v/>
      </c>
      <c r="K1317" s="21">
        <f>ROUNDDOWN(ROUND(H1317*0.04,2),-2)</f>
        <v/>
      </c>
      <c r="L1317" s="21">
        <f>I1317+J1317+K1317</f>
        <v/>
      </c>
      <c r="M1317" s="21">
        <f>B1317-L1317</f>
        <v/>
      </c>
      <c r="N1317" s="21">
        <f>ROUNDDOWN(ROUND(B1317*0.2042,2),0)</f>
        <v/>
      </c>
    </row>
    <row r="1318">
      <c r="A1318" t="inlineStr">
        <is>
          <t>照合 一般</t>
        </is>
      </c>
      <c r="B1318" s="21" t="n">
        <v>6500000</v>
      </c>
      <c r="C1318" s="22" t="n">
        <v>26</v>
      </c>
      <c r="D1318" s="22" t="n">
        <v>1</v>
      </c>
      <c r="E1318" s="22" t="n">
        <v>0</v>
      </c>
      <c r="F1318" s="21">
        <f>(IF(C1318&lt;=20,MAX(800000,400000*C1318),8000000+700000*(C1318-20))+IF(E1318=1,1000000,0))</f>
        <v/>
      </c>
      <c r="G1318" s="21">
        <f>IF(AND(D1318=3,C1318&lt;=5),MAX(0,B1318-F1318),IF(AND(D1318=2,C1318&lt;=5,MAX(0,B1318-F1318)&gt;3000000),1500000+MAX(0,B1318-F1318)-3000000,MAX(0,B1318-F1318)/2))</f>
        <v/>
      </c>
      <c r="H1318" s="21">
        <f>ROUNDDOWN(G1318,-3)</f>
        <v/>
      </c>
      <c r="I1318" s="21">
        <f>IF(H1318&lt;=0,0,ROUNDDOWN(ROUND((H1318*LOOKUP(H1318,{0,1950001,3300001,6950001,9000001,18000001,40000001},{0.05,0.1,0.2,0.23,0.33,0.4,0.45})-LOOKUP(H1318,{0,1950001,3300001,6950001,9000001,18000001,40000001},{0,97500,427500,636000,1536000,2796000,4796000}))*1.021,3),0))</f>
        <v/>
      </c>
      <c r="J1318" s="21">
        <f>ROUNDDOWN(ROUND(H1318*0.06,2),-2)</f>
        <v/>
      </c>
      <c r="K1318" s="21">
        <f>ROUNDDOWN(ROUND(H1318*0.04,2),-2)</f>
        <v/>
      </c>
      <c r="L1318" s="21">
        <f>I1318+J1318+K1318</f>
        <v/>
      </c>
      <c r="M1318" s="21">
        <f>B1318-L1318</f>
        <v/>
      </c>
      <c r="N1318" s="21">
        <f>ROUNDDOWN(ROUND(B1318*0.2042,2),0)</f>
        <v/>
      </c>
    </row>
    <row r="1319">
      <c r="A1319" t="inlineStr">
        <is>
          <t>照合 一般</t>
        </is>
      </c>
      <c r="B1319" s="21" t="n">
        <v>6500000</v>
      </c>
      <c r="C1319" s="22" t="n">
        <v>27</v>
      </c>
      <c r="D1319" s="22" t="n">
        <v>1</v>
      </c>
      <c r="E1319" s="22" t="n">
        <v>0</v>
      </c>
      <c r="F1319" s="21">
        <f>(IF(C1319&lt;=20,MAX(800000,400000*C1319),8000000+700000*(C1319-20))+IF(E1319=1,1000000,0))</f>
        <v/>
      </c>
      <c r="G1319" s="21">
        <f>IF(AND(D1319=3,C1319&lt;=5),MAX(0,B1319-F1319),IF(AND(D1319=2,C1319&lt;=5,MAX(0,B1319-F1319)&gt;3000000),1500000+MAX(0,B1319-F1319)-3000000,MAX(0,B1319-F1319)/2))</f>
        <v/>
      </c>
      <c r="H1319" s="21">
        <f>ROUNDDOWN(G1319,-3)</f>
        <v/>
      </c>
      <c r="I1319" s="21">
        <f>IF(H1319&lt;=0,0,ROUNDDOWN(ROUND((H1319*LOOKUP(H1319,{0,1950001,3300001,6950001,9000001,18000001,40000001},{0.05,0.1,0.2,0.23,0.33,0.4,0.45})-LOOKUP(H1319,{0,1950001,3300001,6950001,9000001,18000001,40000001},{0,97500,427500,636000,1536000,2796000,4796000}))*1.021,3),0))</f>
        <v/>
      </c>
      <c r="J1319" s="21">
        <f>ROUNDDOWN(ROUND(H1319*0.06,2),-2)</f>
        <v/>
      </c>
      <c r="K1319" s="21">
        <f>ROUNDDOWN(ROUND(H1319*0.04,2),-2)</f>
        <v/>
      </c>
      <c r="L1319" s="21">
        <f>I1319+J1319+K1319</f>
        <v/>
      </c>
      <c r="M1319" s="21">
        <f>B1319-L1319</f>
        <v/>
      </c>
      <c r="N1319" s="21">
        <f>ROUNDDOWN(ROUND(B1319*0.2042,2),0)</f>
        <v/>
      </c>
    </row>
    <row r="1320">
      <c r="A1320" t="inlineStr">
        <is>
          <t>照合 一般</t>
        </is>
      </c>
      <c r="B1320" s="21" t="n">
        <v>6500000</v>
      </c>
      <c r="C1320" s="22" t="n">
        <v>28</v>
      </c>
      <c r="D1320" s="22" t="n">
        <v>1</v>
      </c>
      <c r="E1320" s="22" t="n">
        <v>0</v>
      </c>
      <c r="F1320" s="21">
        <f>(IF(C1320&lt;=20,MAX(800000,400000*C1320),8000000+700000*(C1320-20))+IF(E1320=1,1000000,0))</f>
        <v/>
      </c>
      <c r="G1320" s="21">
        <f>IF(AND(D1320=3,C1320&lt;=5),MAX(0,B1320-F1320),IF(AND(D1320=2,C1320&lt;=5,MAX(0,B1320-F1320)&gt;3000000),1500000+MAX(0,B1320-F1320)-3000000,MAX(0,B1320-F1320)/2))</f>
        <v/>
      </c>
      <c r="H1320" s="21">
        <f>ROUNDDOWN(G1320,-3)</f>
        <v/>
      </c>
      <c r="I1320" s="21">
        <f>IF(H1320&lt;=0,0,ROUNDDOWN(ROUND((H1320*LOOKUP(H1320,{0,1950001,3300001,6950001,9000001,18000001,40000001},{0.05,0.1,0.2,0.23,0.33,0.4,0.45})-LOOKUP(H1320,{0,1950001,3300001,6950001,9000001,18000001,40000001},{0,97500,427500,636000,1536000,2796000,4796000}))*1.021,3),0))</f>
        <v/>
      </c>
      <c r="J1320" s="21">
        <f>ROUNDDOWN(ROUND(H1320*0.06,2),-2)</f>
        <v/>
      </c>
      <c r="K1320" s="21">
        <f>ROUNDDOWN(ROUND(H1320*0.04,2),-2)</f>
        <v/>
      </c>
      <c r="L1320" s="21">
        <f>I1320+J1320+K1320</f>
        <v/>
      </c>
      <c r="M1320" s="21">
        <f>B1320-L1320</f>
        <v/>
      </c>
      <c r="N1320" s="21">
        <f>ROUNDDOWN(ROUND(B1320*0.2042,2),0)</f>
        <v/>
      </c>
    </row>
    <row r="1321">
      <c r="A1321" t="inlineStr">
        <is>
          <t>照合 一般</t>
        </is>
      </c>
      <c r="B1321" s="21" t="n">
        <v>6500000</v>
      </c>
      <c r="C1321" s="22" t="n">
        <v>29</v>
      </c>
      <c r="D1321" s="22" t="n">
        <v>1</v>
      </c>
      <c r="E1321" s="22" t="n">
        <v>0</v>
      </c>
      <c r="F1321" s="21">
        <f>(IF(C1321&lt;=20,MAX(800000,400000*C1321),8000000+700000*(C1321-20))+IF(E1321=1,1000000,0))</f>
        <v/>
      </c>
      <c r="G1321" s="21">
        <f>IF(AND(D1321=3,C1321&lt;=5),MAX(0,B1321-F1321),IF(AND(D1321=2,C1321&lt;=5,MAX(0,B1321-F1321)&gt;3000000),1500000+MAX(0,B1321-F1321)-3000000,MAX(0,B1321-F1321)/2))</f>
        <v/>
      </c>
      <c r="H1321" s="21">
        <f>ROUNDDOWN(G1321,-3)</f>
        <v/>
      </c>
      <c r="I1321" s="21">
        <f>IF(H1321&lt;=0,0,ROUNDDOWN(ROUND((H1321*LOOKUP(H1321,{0,1950001,3300001,6950001,9000001,18000001,40000001},{0.05,0.1,0.2,0.23,0.33,0.4,0.45})-LOOKUP(H1321,{0,1950001,3300001,6950001,9000001,18000001,40000001},{0,97500,427500,636000,1536000,2796000,4796000}))*1.021,3),0))</f>
        <v/>
      </c>
      <c r="J1321" s="21">
        <f>ROUNDDOWN(ROUND(H1321*0.06,2),-2)</f>
        <v/>
      </c>
      <c r="K1321" s="21">
        <f>ROUNDDOWN(ROUND(H1321*0.04,2),-2)</f>
        <v/>
      </c>
      <c r="L1321" s="21">
        <f>I1321+J1321+K1321</f>
        <v/>
      </c>
      <c r="M1321" s="21">
        <f>B1321-L1321</f>
        <v/>
      </c>
      <c r="N1321" s="21">
        <f>ROUNDDOWN(ROUND(B1321*0.2042,2),0)</f>
        <v/>
      </c>
    </row>
    <row r="1322">
      <c r="A1322" t="inlineStr">
        <is>
          <t>照合 一般</t>
        </is>
      </c>
      <c r="B1322" s="21" t="n">
        <v>6500000</v>
      </c>
      <c r="C1322" s="22" t="n">
        <v>30</v>
      </c>
      <c r="D1322" s="22" t="n">
        <v>1</v>
      </c>
      <c r="E1322" s="22" t="n">
        <v>0</v>
      </c>
      <c r="F1322" s="21">
        <f>(IF(C1322&lt;=20,MAX(800000,400000*C1322),8000000+700000*(C1322-20))+IF(E1322=1,1000000,0))</f>
        <v/>
      </c>
      <c r="G1322" s="21">
        <f>IF(AND(D1322=3,C1322&lt;=5),MAX(0,B1322-F1322),IF(AND(D1322=2,C1322&lt;=5,MAX(0,B1322-F1322)&gt;3000000),1500000+MAX(0,B1322-F1322)-3000000,MAX(0,B1322-F1322)/2))</f>
        <v/>
      </c>
      <c r="H1322" s="21">
        <f>ROUNDDOWN(G1322,-3)</f>
        <v/>
      </c>
      <c r="I1322" s="21">
        <f>IF(H1322&lt;=0,0,ROUNDDOWN(ROUND((H1322*LOOKUP(H1322,{0,1950001,3300001,6950001,9000001,18000001,40000001},{0.05,0.1,0.2,0.23,0.33,0.4,0.45})-LOOKUP(H1322,{0,1950001,3300001,6950001,9000001,18000001,40000001},{0,97500,427500,636000,1536000,2796000,4796000}))*1.021,3),0))</f>
        <v/>
      </c>
      <c r="J1322" s="21">
        <f>ROUNDDOWN(ROUND(H1322*0.06,2),-2)</f>
        <v/>
      </c>
      <c r="K1322" s="21">
        <f>ROUNDDOWN(ROUND(H1322*0.04,2),-2)</f>
        <v/>
      </c>
      <c r="L1322" s="21">
        <f>I1322+J1322+K1322</f>
        <v/>
      </c>
      <c r="M1322" s="21">
        <f>B1322-L1322</f>
        <v/>
      </c>
      <c r="N1322" s="21">
        <f>ROUNDDOWN(ROUND(B1322*0.2042,2),0)</f>
        <v/>
      </c>
    </row>
    <row r="1323">
      <c r="A1323" t="inlineStr">
        <is>
          <t>照合 一般</t>
        </is>
      </c>
      <c r="B1323" s="21" t="n">
        <v>6500000</v>
      </c>
      <c r="C1323" s="22" t="n">
        <v>31</v>
      </c>
      <c r="D1323" s="22" t="n">
        <v>1</v>
      </c>
      <c r="E1323" s="22" t="n">
        <v>0</v>
      </c>
      <c r="F1323" s="21">
        <f>(IF(C1323&lt;=20,MAX(800000,400000*C1323),8000000+700000*(C1323-20))+IF(E1323=1,1000000,0))</f>
        <v/>
      </c>
      <c r="G1323" s="21">
        <f>IF(AND(D1323=3,C1323&lt;=5),MAX(0,B1323-F1323),IF(AND(D1323=2,C1323&lt;=5,MAX(0,B1323-F1323)&gt;3000000),1500000+MAX(0,B1323-F1323)-3000000,MAX(0,B1323-F1323)/2))</f>
        <v/>
      </c>
      <c r="H1323" s="21">
        <f>ROUNDDOWN(G1323,-3)</f>
        <v/>
      </c>
      <c r="I1323" s="21">
        <f>IF(H1323&lt;=0,0,ROUNDDOWN(ROUND((H1323*LOOKUP(H1323,{0,1950001,3300001,6950001,9000001,18000001,40000001},{0.05,0.1,0.2,0.23,0.33,0.4,0.45})-LOOKUP(H1323,{0,1950001,3300001,6950001,9000001,18000001,40000001},{0,97500,427500,636000,1536000,2796000,4796000}))*1.021,3),0))</f>
        <v/>
      </c>
      <c r="J1323" s="21">
        <f>ROUNDDOWN(ROUND(H1323*0.06,2),-2)</f>
        <v/>
      </c>
      <c r="K1323" s="21">
        <f>ROUNDDOWN(ROUND(H1323*0.04,2),-2)</f>
        <v/>
      </c>
      <c r="L1323" s="21">
        <f>I1323+J1323+K1323</f>
        <v/>
      </c>
      <c r="M1323" s="21">
        <f>B1323-L1323</f>
        <v/>
      </c>
      <c r="N1323" s="21">
        <f>ROUNDDOWN(ROUND(B1323*0.2042,2),0)</f>
        <v/>
      </c>
    </row>
    <row r="1324">
      <c r="A1324" t="inlineStr">
        <is>
          <t>照合 一般</t>
        </is>
      </c>
      <c r="B1324" s="21" t="n">
        <v>6500000</v>
      </c>
      <c r="C1324" s="22" t="n">
        <v>32</v>
      </c>
      <c r="D1324" s="22" t="n">
        <v>1</v>
      </c>
      <c r="E1324" s="22" t="n">
        <v>0</v>
      </c>
      <c r="F1324" s="21">
        <f>(IF(C1324&lt;=20,MAX(800000,400000*C1324),8000000+700000*(C1324-20))+IF(E1324=1,1000000,0))</f>
        <v/>
      </c>
      <c r="G1324" s="21">
        <f>IF(AND(D1324=3,C1324&lt;=5),MAX(0,B1324-F1324),IF(AND(D1324=2,C1324&lt;=5,MAX(0,B1324-F1324)&gt;3000000),1500000+MAX(0,B1324-F1324)-3000000,MAX(0,B1324-F1324)/2))</f>
        <v/>
      </c>
      <c r="H1324" s="21">
        <f>ROUNDDOWN(G1324,-3)</f>
        <v/>
      </c>
      <c r="I1324" s="21">
        <f>IF(H1324&lt;=0,0,ROUNDDOWN(ROUND((H1324*LOOKUP(H1324,{0,1950001,3300001,6950001,9000001,18000001,40000001},{0.05,0.1,0.2,0.23,0.33,0.4,0.45})-LOOKUP(H1324,{0,1950001,3300001,6950001,9000001,18000001,40000001},{0,97500,427500,636000,1536000,2796000,4796000}))*1.021,3),0))</f>
        <v/>
      </c>
      <c r="J1324" s="21">
        <f>ROUNDDOWN(ROUND(H1324*0.06,2),-2)</f>
        <v/>
      </c>
      <c r="K1324" s="21">
        <f>ROUNDDOWN(ROUND(H1324*0.04,2),-2)</f>
        <v/>
      </c>
      <c r="L1324" s="21">
        <f>I1324+J1324+K1324</f>
        <v/>
      </c>
      <c r="M1324" s="21">
        <f>B1324-L1324</f>
        <v/>
      </c>
      <c r="N1324" s="21">
        <f>ROUNDDOWN(ROUND(B1324*0.2042,2),0)</f>
        <v/>
      </c>
    </row>
    <row r="1325">
      <c r="A1325" t="inlineStr">
        <is>
          <t>照合 一般</t>
        </is>
      </c>
      <c r="B1325" s="21" t="n">
        <v>6500000</v>
      </c>
      <c r="C1325" s="22" t="n">
        <v>33</v>
      </c>
      <c r="D1325" s="22" t="n">
        <v>1</v>
      </c>
      <c r="E1325" s="22" t="n">
        <v>0</v>
      </c>
      <c r="F1325" s="21">
        <f>(IF(C1325&lt;=20,MAX(800000,400000*C1325),8000000+700000*(C1325-20))+IF(E1325=1,1000000,0))</f>
        <v/>
      </c>
      <c r="G1325" s="21">
        <f>IF(AND(D1325=3,C1325&lt;=5),MAX(0,B1325-F1325),IF(AND(D1325=2,C1325&lt;=5,MAX(0,B1325-F1325)&gt;3000000),1500000+MAX(0,B1325-F1325)-3000000,MAX(0,B1325-F1325)/2))</f>
        <v/>
      </c>
      <c r="H1325" s="21">
        <f>ROUNDDOWN(G1325,-3)</f>
        <v/>
      </c>
      <c r="I1325" s="21">
        <f>IF(H1325&lt;=0,0,ROUNDDOWN(ROUND((H1325*LOOKUP(H1325,{0,1950001,3300001,6950001,9000001,18000001,40000001},{0.05,0.1,0.2,0.23,0.33,0.4,0.45})-LOOKUP(H1325,{0,1950001,3300001,6950001,9000001,18000001,40000001},{0,97500,427500,636000,1536000,2796000,4796000}))*1.021,3),0))</f>
        <v/>
      </c>
      <c r="J1325" s="21">
        <f>ROUNDDOWN(ROUND(H1325*0.06,2),-2)</f>
        <v/>
      </c>
      <c r="K1325" s="21">
        <f>ROUNDDOWN(ROUND(H1325*0.04,2),-2)</f>
        <v/>
      </c>
      <c r="L1325" s="21">
        <f>I1325+J1325+K1325</f>
        <v/>
      </c>
      <c r="M1325" s="21">
        <f>B1325-L1325</f>
        <v/>
      </c>
      <c r="N1325" s="21">
        <f>ROUNDDOWN(ROUND(B1325*0.2042,2),0)</f>
        <v/>
      </c>
    </row>
    <row r="1326">
      <c r="A1326" t="inlineStr">
        <is>
          <t>照合 一般</t>
        </is>
      </c>
      <c r="B1326" s="21" t="n">
        <v>6500000</v>
      </c>
      <c r="C1326" s="22" t="n">
        <v>34</v>
      </c>
      <c r="D1326" s="22" t="n">
        <v>1</v>
      </c>
      <c r="E1326" s="22" t="n">
        <v>0</v>
      </c>
      <c r="F1326" s="21">
        <f>(IF(C1326&lt;=20,MAX(800000,400000*C1326),8000000+700000*(C1326-20))+IF(E1326=1,1000000,0))</f>
        <v/>
      </c>
      <c r="G1326" s="21">
        <f>IF(AND(D1326=3,C1326&lt;=5),MAX(0,B1326-F1326),IF(AND(D1326=2,C1326&lt;=5,MAX(0,B1326-F1326)&gt;3000000),1500000+MAX(0,B1326-F1326)-3000000,MAX(0,B1326-F1326)/2))</f>
        <v/>
      </c>
      <c r="H1326" s="21">
        <f>ROUNDDOWN(G1326,-3)</f>
        <v/>
      </c>
      <c r="I1326" s="21">
        <f>IF(H1326&lt;=0,0,ROUNDDOWN(ROUND((H1326*LOOKUP(H1326,{0,1950001,3300001,6950001,9000001,18000001,40000001},{0.05,0.1,0.2,0.23,0.33,0.4,0.45})-LOOKUP(H1326,{0,1950001,3300001,6950001,9000001,18000001,40000001},{0,97500,427500,636000,1536000,2796000,4796000}))*1.021,3),0))</f>
        <v/>
      </c>
      <c r="J1326" s="21">
        <f>ROUNDDOWN(ROUND(H1326*0.06,2),-2)</f>
        <v/>
      </c>
      <c r="K1326" s="21">
        <f>ROUNDDOWN(ROUND(H1326*0.04,2),-2)</f>
        <v/>
      </c>
      <c r="L1326" s="21">
        <f>I1326+J1326+K1326</f>
        <v/>
      </c>
      <c r="M1326" s="21">
        <f>B1326-L1326</f>
        <v/>
      </c>
      <c r="N1326" s="21">
        <f>ROUNDDOWN(ROUND(B1326*0.2042,2),0)</f>
        <v/>
      </c>
    </row>
    <row r="1327">
      <c r="A1327" t="inlineStr">
        <is>
          <t>照合 一般</t>
        </is>
      </c>
      <c r="B1327" s="21" t="n">
        <v>6500000</v>
      </c>
      <c r="C1327" s="22" t="n">
        <v>35</v>
      </c>
      <c r="D1327" s="22" t="n">
        <v>1</v>
      </c>
      <c r="E1327" s="22" t="n">
        <v>0</v>
      </c>
      <c r="F1327" s="21">
        <f>(IF(C1327&lt;=20,MAX(800000,400000*C1327),8000000+700000*(C1327-20))+IF(E1327=1,1000000,0))</f>
        <v/>
      </c>
      <c r="G1327" s="21">
        <f>IF(AND(D1327=3,C1327&lt;=5),MAX(0,B1327-F1327),IF(AND(D1327=2,C1327&lt;=5,MAX(0,B1327-F1327)&gt;3000000),1500000+MAX(0,B1327-F1327)-3000000,MAX(0,B1327-F1327)/2))</f>
        <v/>
      </c>
      <c r="H1327" s="21">
        <f>ROUNDDOWN(G1327,-3)</f>
        <v/>
      </c>
      <c r="I1327" s="21">
        <f>IF(H1327&lt;=0,0,ROUNDDOWN(ROUND((H1327*LOOKUP(H1327,{0,1950001,3300001,6950001,9000001,18000001,40000001},{0.05,0.1,0.2,0.23,0.33,0.4,0.45})-LOOKUP(H1327,{0,1950001,3300001,6950001,9000001,18000001,40000001},{0,97500,427500,636000,1536000,2796000,4796000}))*1.021,3),0))</f>
        <v/>
      </c>
      <c r="J1327" s="21">
        <f>ROUNDDOWN(ROUND(H1327*0.06,2),-2)</f>
        <v/>
      </c>
      <c r="K1327" s="21">
        <f>ROUNDDOWN(ROUND(H1327*0.04,2),-2)</f>
        <v/>
      </c>
      <c r="L1327" s="21">
        <f>I1327+J1327+K1327</f>
        <v/>
      </c>
      <c r="M1327" s="21">
        <f>B1327-L1327</f>
        <v/>
      </c>
      <c r="N1327" s="21">
        <f>ROUNDDOWN(ROUND(B1327*0.2042,2),0)</f>
        <v/>
      </c>
    </row>
    <row r="1328">
      <c r="A1328" t="inlineStr">
        <is>
          <t>照合 一般</t>
        </is>
      </c>
      <c r="B1328" s="21" t="n">
        <v>6500000</v>
      </c>
      <c r="C1328" s="22" t="n">
        <v>36</v>
      </c>
      <c r="D1328" s="22" t="n">
        <v>1</v>
      </c>
      <c r="E1328" s="22" t="n">
        <v>0</v>
      </c>
      <c r="F1328" s="21">
        <f>(IF(C1328&lt;=20,MAX(800000,400000*C1328),8000000+700000*(C1328-20))+IF(E1328=1,1000000,0))</f>
        <v/>
      </c>
      <c r="G1328" s="21">
        <f>IF(AND(D1328=3,C1328&lt;=5),MAX(0,B1328-F1328),IF(AND(D1328=2,C1328&lt;=5,MAX(0,B1328-F1328)&gt;3000000),1500000+MAX(0,B1328-F1328)-3000000,MAX(0,B1328-F1328)/2))</f>
        <v/>
      </c>
      <c r="H1328" s="21">
        <f>ROUNDDOWN(G1328,-3)</f>
        <v/>
      </c>
      <c r="I1328" s="21">
        <f>IF(H1328&lt;=0,0,ROUNDDOWN(ROUND((H1328*LOOKUP(H1328,{0,1950001,3300001,6950001,9000001,18000001,40000001},{0.05,0.1,0.2,0.23,0.33,0.4,0.45})-LOOKUP(H1328,{0,1950001,3300001,6950001,9000001,18000001,40000001},{0,97500,427500,636000,1536000,2796000,4796000}))*1.021,3),0))</f>
        <v/>
      </c>
      <c r="J1328" s="21">
        <f>ROUNDDOWN(ROUND(H1328*0.06,2),-2)</f>
        <v/>
      </c>
      <c r="K1328" s="21">
        <f>ROUNDDOWN(ROUND(H1328*0.04,2),-2)</f>
        <v/>
      </c>
      <c r="L1328" s="21">
        <f>I1328+J1328+K1328</f>
        <v/>
      </c>
      <c r="M1328" s="21">
        <f>B1328-L1328</f>
        <v/>
      </c>
      <c r="N1328" s="21">
        <f>ROUNDDOWN(ROUND(B1328*0.2042,2),0)</f>
        <v/>
      </c>
    </row>
    <row r="1329">
      <c r="A1329" t="inlineStr">
        <is>
          <t>照合 一般</t>
        </is>
      </c>
      <c r="B1329" s="21" t="n">
        <v>6500000</v>
      </c>
      <c r="C1329" s="22" t="n">
        <v>37</v>
      </c>
      <c r="D1329" s="22" t="n">
        <v>1</v>
      </c>
      <c r="E1329" s="22" t="n">
        <v>0</v>
      </c>
      <c r="F1329" s="21">
        <f>(IF(C1329&lt;=20,MAX(800000,400000*C1329),8000000+700000*(C1329-20))+IF(E1329=1,1000000,0))</f>
        <v/>
      </c>
      <c r="G1329" s="21">
        <f>IF(AND(D1329=3,C1329&lt;=5),MAX(0,B1329-F1329),IF(AND(D1329=2,C1329&lt;=5,MAX(0,B1329-F1329)&gt;3000000),1500000+MAX(0,B1329-F1329)-3000000,MAX(0,B1329-F1329)/2))</f>
        <v/>
      </c>
      <c r="H1329" s="21">
        <f>ROUNDDOWN(G1329,-3)</f>
        <v/>
      </c>
      <c r="I1329" s="21">
        <f>IF(H1329&lt;=0,0,ROUNDDOWN(ROUND((H1329*LOOKUP(H1329,{0,1950001,3300001,6950001,9000001,18000001,40000001},{0.05,0.1,0.2,0.23,0.33,0.4,0.45})-LOOKUP(H1329,{0,1950001,3300001,6950001,9000001,18000001,40000001},{0,97500,427500,636000,1536000,2796000,4796000}))*1.021,3),0))</f>
        <v/>
      </c>
      <c r="J1329" s="21">
        <f>ROUNDDOWN(ROUND(H1329*0.06,2),-2)</f>
        <v/>
      </c>
      <c r="K1329" s="21">
        <f>ROUNDDOWN(ROUND(H1329*0.04,2),-2)</f>
        <v/>
      </c>
      <c r="L1329" s="21">
        <f>I1329+J1329+K1329</f>
        <v/>
      </c>
      <c r="M1329" s="21">
        <f>B1329-L1329</f>
        <v/>
      </c>
      <c r="N1329" s="21">
        <f>ROUNDDOWN(ROUND(B1329*0.2042,2),0)</f>
        <v/>
      </c>
    </row>
    <row r="1330">
      <c r="A1330" t="inlineStr">
        <is>
          <t>照合 一般</t>
        </is>
      </c>
      <c r="B1330" s="21" t="n">
        <v>6500000</v>
      </c>
      <c r="C1330" s="22" t="n">
        <v>38</v>
      </c>
      <c r="D1330" s="22" t="n">
        <v>1</v>
      </c>
      <c r="E1330" s="22" t="n">
        <v>0</v>
      </c>
      <c r="F1330" s="21">
        <f>(IF(C1330&lt;=20,MAX(800000,400000*C1330),8000000+700000*(C1330-20))+IF(E1330=1,1000000,0))</f>
        <v/>
      </c>
      <c r="G1330" s="21">
        <f>IF(AND(D1330=3,C1330&lt;=5),MAX(0,B1330-F1330),IF(AND(D1330=2,C1330&lt;=5,MAX(0,B1330-F1330)&gt;3000000),1500000+MAX(0,B1330-F1330)-3000000,MAX(0,B1330-F1330)/2))</f>
        <v/>
      </c>
      <c r="H1330" s="21">
        <f>ROUNDDOWN(G1330,-3)</f>
        <v/>
      </c>
      <c r="I1330" s="21">
        <f>IF(H1330&lt;=0,0,ROUNDDOWN(ROUND((H1330*LOOKUP(H1330,{0,1950001,3300001,6950001,9000001,18000001,40000001},{0.05,0.1,0.2,0.23,0.33,0.4,0.45})-LOOKUP(H1330,{0,1950001,3300001,6950001,9000001,18000001,40000001},{0,97500,427500,636000,1536000,2796000,4796000}))*1.021,3),0))</f>
        <v/>
      </c>
      <c r="J1330" s="21">
        <f>ROUNDDOWN(ROUND(H1330*0.06,2),-2)</f>
        <v/>
      </c>
      <c r="K1330" s="21">
        <f>ROUNDDOWN(ROUND(H1330*0.04,2),-2)</f>
        <v/>
      </c>
      <c r="L1330" s="21">
        <f>I1330+J1330+K1330</f>
        <v/>
      </c>
      <c r="M1330" s="21">
        <f>B1330-L1330</f>
        <v/>
      </c>
      <c r="N1330" s="21">
        <f>ROUNDDOWN(ROUND(B1330*0.2042,2),0)</f>
        <v/>
      </c>
    </row>
    <row r="1331">
      <c r="A1331" t="inlineStr">
        <is>
          <t>照合 一般</t>
        </is>
      </c>
      <c r="B1331" s="21" t="n">
        <v>6500000</v>
      </c>
      <c r="C1331" s="22" t="n">
        <v>39</v>
      </c>
      <c r="D1331" s="22" t="n">
        <v>1</v>
      </c>
      <c r="E1331" s="22" t="n">
        <v>0</v>
      </c>
      <c r="F1331" s="21">
        <f>(IF(C1331&lt;=20,MAX(800000,400000*C1331),8000000+700000*(C1331-20))+IF(E1331=1,1000000,0))</f>
        <v/>
      </c>
      <c r="G1331" s="21">
        <f>IF(AND(D1331=3,C1331&lt;=5),MAX(0,B1331-F1331),IF(AND(D1331=2,C1331&lt;=5,MAX(0,B1331-F1331)&gt;3000000),1500000+MAX(0,B1331-F1331)-3000000,MAX(0,B1331-F1331)/2))</f>
        <v/>
      </c>
      <c r="H1331" s="21">
        <f>ROUNDDOWN(G1331,-3)</f>
        <v/>
      </c>
      <c r="I1331" s="21">
        <f>IF(H1331&lt;=0,0,ROUNDDOWN(ROUND((H1331*LOOKUP(H1331,{0,1950001,3300001,6950001,9000001,18000001,40000001},{0.05,0.1,0.2,0.23,0.33,0.4,0.45})-LOOKUP(H1331,{0,1950001,3300001,6950001,9000001,18000001,40000001},{0,97500,427500,636000,1536000,2796000,4796000}))*1.021,3),0))</f>
        <v/>
      </c>
      <c r="J1331" s="21">
        <f>ROUNDDOWN(ROUND(H1331*0.06,2),-2)</f>
        <v/>
      </c>
      <c r="K1331" s="21">
        <f>ROUNDDOWN(ROUND(H1331*0.04,2),-2)</f>
        <v/>
      </c>
      <c r="L1331" s="21">
        <f>I1331+J1331+K1331</f>
        <v/>
      </c>
      <c r="M1331" s="21">
        <f>B1331-L1331</f>
        <v/>
      </c>
      <c r="N1331" s="21">
        <f>ROUNDDOWN(ROUND(B1331*0.2042,2),0)</f>
        <v/>
      </c>
    </row>
    <row r="1332">
      <c r="A1332" t="inlineStr">
        <is>
          <t>照合 一般</t>
        </is>
      </c>
      <c r="B1332" s="21" t="n">
        <v>6500000</v>
      </c>
      <c r="C1332" s="22" t="n">
        <v>40</v>
      </c>
      <c r="D1332" s="22" t="n">
        <v>1</v>
      </c>
      <c r="E1332" s="22" t="n">
        <v>0</v>
      </c>
      <c r="F1332" s="21">
        <f>(IF(C1332&lt;=20,MAX(800000,400000*C1332),8000000+700000*(C1332-20))+IF(E1332=1,1000000,0))</f>
        <v/>
      </c>
      <c r="G1332" s="21">
        <f>IF(AND(D1332=3,C1332&lt;=5),MAX(0,B1332-F1332),IF(AND(D1332=2,C1332&lt;=5,MAX(0,B1332-F1332)&gt;3000000),1500000+MAX(0,B1332-F1332)-3000000,MAX(0,B1332-F1332)/2))</f>
        <v/>
      </c>
      <c r="H1332" s="21">
        <f>ROUNDDOWN(G1332,-3)</f>
        <v/>
      </c>
      <c r="I1332" s="21">
        <f>IF(H1332&lt;=0,0,ROUNDDOWN(ROUND((H1332*LOOKUP(H1332,{0,1950001,3300001,6950001,9000001,18000001,40000001},{0.05,0.1,0.2,0.23,0.33,0.4,0.45})-LOOKUP(H1332,{0,1950001,3300001,6950001,9000001,18000001,40000001},{0,97500,427500,636000,1536000,2796000,4796000}))*1.021,3),0))</f>
        <v/>
      </c>
      <c r="J1332" s="21">
        <f>ROUNDDOWN(ROUND(H1332*0.06,2),-2)</f>
        <v/>
      </c>
      <c r="K1332" s="21">
        <f>ROUNDDOWN(ROUND(H1332*0.04,2),-2)</f>
        <v/>
      </c>
      <c r="L1332" s="21">
        <f>I1332+J1332+K1332</f>
        <v/>
      </c>
      <c r="M1332" s="21">
        <f>B1332-L1332</f>
        <v/>
      </c>
      <c r="N1332" s="21">
        <f>ROUNDDOWN(ROUND(B1332*0.2042,2),0)</f>
        <v/>
      </c>
    </row>
    <row r="1333">
      <c r="A1333" t="inlineStr">
        <is>
          <t>照合 一般</t>
        </is>
      </c>
      <c r="B1333" s="21" t="n">
        <v>6500000</v>
      </c>
      <c r="C1333" s="22" t="n">
        <v>41</v>
      </c>
      <c r="D1333" s="22" t="n">
        <v>1</v>
      </c>
      <c r="E1333" s="22" t="n">
        <v>0</v>
      </c>
      <c r="F1333" s="21">
        <f>(IF(C1333&lt;=20,MAX(800000,400000*C1333),8000000+700000*(C1333-20))+IF(E1333=1,1000000,0))</f>
        <v/>
      </c>
      <c r="G1333" s="21">
        <f>IF(AND(D1333=3,C1333&lt;=5),MAX(0,B1333-F1333),IF(AND(D1333=2,C1333&lt;=5,MAX(0,B1333-F1333)&gt;3000000),1500000+MAX(0,B1333-F1333)-3000000,MAX(0,B1333-F1333)/2))</f>
        <v/>
      </c>
      <c r="H1333" s="21">
        <f>ROUNDDOWN(G1333,-3)</f>
        <v/>
      </c>
      <c r="I1333" s="21">
        <f>IF(H1333&lt;=0,0,ROUNDDOWN(ROUND((H1333*LOOKUP(H1333,{0,1950001,3300001,6950001,9000001,18000001,40000001},{0.05,0.1,0.2,0.23,0.33,0.4,0.45})-LOOKUP(H1333,{0,1950001,3300001,6950001,9000001,18000001,40000001},{0,97500,427500,636000,1536000,2796000,4796000}))*1.021,3),0))</f>
        <v/>
      </c>
      <c r="J1333" s="21">
        <f>ROUNDDOWN(ROUND(H1333*0.06,2),-2)</f>
        <v/>
      </c>
      <c r="K1333" s="21">
        <f>ROUNDDOWN(ROUND(H1333*0.04,2),-2)</f>
        <v/>
      </c>
      <c r="L1333" s="21">
        <f>I1333+J1333+K1333</f>
        <v/>
      </c>
      <c r="M1333" s="21">
        <f>B1333-L1333</f>
        <v/>
      </c>
      <c r="N1333" s="21">
        <f>ROUNDDOWN(ROUND(B1333*0.2042,2),0)</f>
        <v/>
      </c>
    </row>
    <row r="1334">
      <c r="A1334" t="inlineStr">
        <is>
          <t>照合 一般</t>
        </is>
      </c>
      <c r="B1334" s="21" t="n">
        <v>6500000</v>
      </c>
      <c r="C1334" s="22" t="n">
        <v>42</v>
      </c>
      <c r="D1334" s="22" t="n">
        <v>1</v>
      </c>
      <c r="E1334" s="22" t="n">
        <v>0</v>
      </c>
      <c r="F1334" s="21">
        <f>(IF(C1334&lt;=20,MAX(800000,400000*C1334),8000000+700000*(C1334-20))+IF(E1334=1,1000000,0))</f>
        <v/>
      </c>
      <c r="G1334" s="21">
        <f>IF(AND(D1334=3,C1334&lt;=5),MAX(0,B1334-F1334),IF(AND(D1334=2,C1334&lt;=5,MAX(0,B1334-F1334)&gt;3000000),1500000+MAX(0,B1334-F1334)-3000000,MAX(0,B1334-F1334)/2))</f>
        <v/>
      </c>
      <c r="H1334" s="21">
        <f>ROUNDDOWN(G1334,-3)</f>
        <v/>
      </c>
      <c r="I1334" s="21">
        <f>IF(H1334&lt;=0,0,ROUNDDOWN(ROUND((H1334*LOOKUP(H1334,{0,1950001,3300001,6950001,9000001,18000001,40000001},{0.05,0.1,0.2,0.23,0.33,0.4,0.45})-LOOKUP(H1334,{0,1950001,3300001,6950001,9000001,18000001,40000001},{0,97500,427500,636000,1536000,2796000,4796000}))*1.021,3),0))</f>
        <v/>
      </c>
      <c r="J1334" s="21">
        <f>ROUNDDOWN(ROUND(H1334*0.06,2),-2)</f>
        <v/>
      </c>
      <c r="K1334" s="21">
        <f>ROUNDDOWN(ROUND(H1334*0.04,2),-2)</f>
        <v/>
      </c>
      <c r="L1334" s="21">
        <f>I1334+J1334+K1334</f>
        <v/>
      </c>
      <c r="M1334" s="21">
        <f>B1334-L1334</f>
        <v/>
      </c>
      <c r="N1334" s="21">
        <f>ROUNDDOWN(ROUND(B1334*0.2042,2),0)</f>
        <v/>
      </c>
    </row>
    <row r="1335">
      <c r="A1335" t="inlineStr">
        <is>
          <t>照合 一般</t>
        </is>
      </c>
      <c r="B1335" s="21" t="n">
        <v>6500000</v>
      </c>
      <c r="C1335" s="22" t="n">
        <v>43</v>
      </c>
      <c r="D1335" s="22" t="n">
        <v>1</v>
      </c>
      <c r="E1335" s="22" t="n">
        <v>0</v>
      </c>
      <c r="F1335" s="21">
        <f>(IF(C1335&lt;=20,MAX(800000,400000*C1335),8000000+700000*(C1335-20))+IF(E1335=1,1000000,0))</f>
        <v/>
      </c>
      <c r="G1335" s="21">
        <f>IF(AND(D1335=3,C1335&lt;=5),MAX(0,B1335-F1335),IF(AND(D1335=2,C1335&lt;=5,MAX(0,B1335-F1335)&gt;3000000),1500000+MAX(0,B1335-F1335)-3000000,MAX(0,B1335-F1335)/2))</f>
        <v/>
      </c>
      <c r="H1335" s="21">
        <f>ROUNDDOWN(G1335,-3)</f>
        <v/>
      </c>
      <c r="I1335" s="21">
        <f>IF(H1335&lt;=0,0,ROUNDDOWN(ROUND((H1335*LOOKUP(H1335,{0,1950001,3300001,6950001,9000001,18000001,40000001},{0.05,0.1,0.2,0.23,0.33,0.4,0.45})-LOOKUP(H1335,{0,1950001,3300001,6950001,9000001,18000001,40000001},{0,97500,427500,636000,1536000,2796000,4796000}))*1.021,3),0))</f>
        <v/>
      </c>
      <c r="J1335" s="21">
        <f>ROUNDDOWN(ROUND(H1335*0.06,2),-2)</f>
        <v/>
      </c>
      <c r="K1335" s="21">
        <f>ROUNDDOWN(ROUND(H1335*0.04,2),-2)</f>
        <v/>
      </c>
      <c r="L1335" s="21">
        <f>I1335+J1335+K1335</f>
        <v/>
      </c>
      <c r="M1335" s="21">
        <f>B1335-L1335</f>
        <v/>
      </c>
      <c r="N1335" s="21">
        <f>ROUNDDOWN(ROUND(B1335*0.2042,2),0)</f>
        <v/>
      </c>
    </row>
    <row r="1336">
      <c r="A1336" t="inlineStr">
        <is>
          <t>照合 一般</t>
        </is>
      </c>
      <c r="B1336" s="21" t="n">
        <v>6500000</v>
      </c>
      <c r="C1336" s="22" t="n">
        <v>44</v>
      </c>
      <c r="D1336" s="22" t="n">
        <v>1</v>
      </c>
      <c r="E1336" s="22" t="n">
        <v>0</v>
      </c>
      <c r="F1336" s="21">
        <f>(IF(C1336&lt;=20,MAX(800000,400000*C1336),8000000+700000*(C1336-20))+IF(E1336=1,1000000,0))</f>
        <v/>
      </c>
      <c r="G1336" s="21">
        <f>IF(AND(D1336=3,C1336&lt;=5),MAX(0,B1336-F1336),IF(AND(D1336=2,C1336&lt;=5,MAX(0,B1336-F1336)&gt;3000000),1500000+MAX(0,B1336-F1336)-3000000,MAX(0,B1336-F1336)/2))</f>
        <v/>
      </c>
      <c r="H1336" s="21">
        <f>ROUNDDOWN(G1336,-3)</f>
        <v/>
      </c>
      <c r="I1336" s="21">
        <f>IF(H1336&lt;=0,0,ROUNDDOWN(ROUND((H1336*LOOKUP(H1336,{0,1950001,3300001,6950001,9000001,18000001,40000001},{0.05,0.1,0.2,0.23,0.33,0.4,0.45})-LOOKUP(H1336,{0,1950001,3300001,6950001,9000001,18000001,40000001},{0,97500,427500,636000,1536000,2796000,4796000}))*1.021,3),0))</f>
        <v/>
      </c>
      <c r="J1336" s="21">
        <f>ROUNDDOWN(ROUND(H1336*0.06,2),-2)</f>
        <v/>
      </c>
      <c r="K1336" s="21">
        <f>ROUNDDOWN(ROUND(H1336*0.04,2),-2)</f>
        <v/>
      </c>
      <c r="L1336" s="21">
        <f>I1336+J1336+K1336</f>
        <v/>
      </c>
      <c r="M1336" s="21">
        <f>B1336-L1336</f>
        <v/>
      </c>
      <c r="N1336" s="21">
        <f>ROUNDDOWN(ROUND(B1336*0.2042,2),0)</f>
        <v/>
      </c>
    </row>
    <row r="1337">
      <c r="A1337" t="inlineStr">
        <is>
          <t>照合 一般</t>
        </is>
      </c>
      <c r="B1337" s="21" t="n">
        <v>6500000</v>
      </c>
      <c r="C1337" s="22" t="n">
        <v>45</v>
      </c>
      <c r="D1337" s="22" t="n">
        <v>1</v>
      </c>
      <c r="E1337" s="22" t="n">
        <v>0</v>
      </c>
      <c r="F1337" s="21">
        <f>(IF(C1337&lt;=20,MAX(800000,400000*C1337),8000000+700000*(C1337-20))+IF(E1337=1,1000000,0))</f>
        <v/>
      </c>
      <c r="G1337" s="21">
        <f>IF(AND(D1337=3,C1337&lt;=5),MAX(0,B1337-F1337),IF(AND(D1337=2,C1337&lt;=5,MAX(0,B1337-F1337)&gt;3000000),1500000+MAX(0,B1337-F1337)-3000000,MAX(0,B1337-F1337)/2))</f>
        <v/>
      </c>
      <c r="H1337" s="21">
        <f>ROUNDDOWN(G1337,-3)</f>
        <v/>
      </c>
      <c r="I1337" s="21">
        <f>IF(H1337&lt;=0,0,ROUNDDOWN(ROUND((H1337*LOOKUP(H1337,{0,1950001,3300001,6950001,9000001,18000001,40000001},{0.05,0.1,0.2,0.23,0.33,0.4,0.45})-LOOKUP(H1337,{0,1950001,3300001,6950001,9000001,18000001,40000001},{0,97500,427500,636000,1536000,2796000,4796000}))*1.021,3),0))</f>
        <v/>
      </c>
      <c r="J1337" s="21">
        <f>ROUNDDOWN(ROUND(H1337*0.06,2),-2)</f>
        <v/>
      </c>
      <c r="K1337" s="21">
        <f>ROUNDDOWN(ROUND(H1337*0.04,2),-2)</f>
        <v/>
      </c>
      <c r="L1337" s="21">
        <f>I1337+J1337+K1337</f>
        <v/>
      </c>
      <c r="M1337" s="21">
        <f>B1337-L1337</f>
        <v/>
      </c>
      <c r="N1337" s="21">
        <f>ROUNDDOWN(ROUND(B1337*0.2042,2),0)</f>
        <v/>
      </c>
    </row>
    <row r="1338">
      <c r="A1338" t="inlineStr">
        <is>
          <t>照合 短期</t>
        </is>
      </c>
      <c r="B1338" s="21" t="n">
        <v>6500000</v>
      </c>
      <c r="C1338" s="22" t="n">
        <v>1</v>
      </c>
      <c r="D1338" s="22" t="n">
        <v>2</v>
      </c>
      <c r="E1338" s="22" t="n">
        <v>0</v>
      </c>
      <c r="F1338" s="21">
        <f>(IF(C1338&lt;=20,MAX(800000,400000*C1338),8000000+700000*(C1338-20))+IF(E1338=1,1000000,0))</f>
        <v/>
      </c>
      <c r="G1338" s="21">
        <f>IF(AND(D1338=3,C1338&lt;=5),MAX(0,B1338-F1338),IF(AND(D1338=2,C1338&lt;=5,MAX(0,B1338-F1338)&gt;3000000),1500000+MAX(0,B1338-F1338)-3000000,MAX(0,B1338-F1338)/2))</f>
        <v/>
      </c>
      <c r="H1338" s="21">
        <f>ROUNDDOWN(G1338,-3)</f>
        <v/>
      </c>
      <c r="I1338" s="21">
        <f>IF(H1338&lt;=0,0,ROUNDDOWN(ROUND((H1338*LOOKUP(H1338,{0,1950001,3300001,6950001,9000001,18000001,40000001},{0.05,0.1,0.2,0.23,0.33,0.4,0.45})-LOOKUP(H1338,{0,1950001,3300001,6950001,9000001,18000001,40000001},{0,97500,427500,636000,1536000,2796000,4796000}))*1.021,3),0))</f>
        <v/>
      </c>
      <c r="J1338" s="21">
        <f>ROUNDDOWN(ROUND(H1338*0.06,2),-2)</f>
        <v/>
      </c>
      <c r="K1338" s="21">
        <f>ROUNDDOWN(ROUND(H1338*0.04,2),-2)</f>
        <v/>
      </c>
      <c r="L1338" s="21">
        <f>I1338+J1338+K1338</f>
        <v/>
      </c>
      <c r="M1338" s="21">
        <f>B1338-L1338</f>
        <v/>
      </c>
      <c r="N1338" s="21">
        <f>ROUNDDOWN(ROUND(B1338*0.2042,2),0)</f>
        <v/>
      </c>
    </row>
    <row r="1339">
      <c r="A1339" t="inlineStr">
        <is>
          <t>照合 役員</t>
        </is>
      </c>
      <c r="B1339" s="21" t="n">
        <v>6500000</v>
      </c>
      <c r="C1339" s="22" t="n">
        <v>1</v>
      </c>
      <c r="D1339" s="22" t="n">
        <v>3</v>
      </c>
      <c r="E1339" s="22" t="n">
        <v>0</v>
      </c>
      <c r="F1339" s="21">
        <f>(IF(C1339&lt;=20,MAX(800000,400000*C1339),8000000+700000*(C1339-20))+IF(E1339=1,1000000,0))</f>
        <v/>
      </c>
      <c r="G1339" s="21">
        <f>IF(AND(D1339=3,C1339&lt;=5),MAX(0,B1339-F1339),IF(AND(D1339=2,C1339&lt;=5,MAX(0,B1339-F1339)&gt;3000000),1500000+MAX(0,B1339-F1339)-3000000,MAX(0,B1339-F1339)/2))</f>
        <v/>
      </c>
      <c r="H1339" s="21">
        <f>ROUNDDOWN(G1339,-3)</f>
        <v/>
      </c>
      <c r="I1339" s="21">
        <f>IF(H1339&lt;=0,0,ROUNDDOWN(ROUND((H1339*LOOKUP(H1339,{0,1950001,3300001,6950001,9000001,18000001,40000001},{0.05,0.1,0.2,0.23,0.33,0.4,0.45})-LOOKUP(H1339,{0,1950001,3300001,6950001,9000001,18000001,40000001},{0,97500,427500,636000,1536000,2796000,4796000}))*1.021,3),0))</f>
        <v/>
      </c>
      <c r="J1339" s="21">
        <f>ROUNDDOWN(ROUND(H1339*0.06,2),-2)</f>
        <v/>
      </c>
      <c r="K1339" s="21">
        <f>ROUNDDOWN(ROUND(H1339*0.04,2),-2)</f>
        <v/>
      </c>
      <c r="L1339" s="21">
        <f>I1339+J1339+K1339</f>
        <v/>
      </c>
      <c r="M1339" s="21">
        <f>B1339-L1339</f>
        <v/>
      </c>
      <c r="N1339" s="21">
        <f>ROUNDDOWN(ROUND(B1339*0.2042,2),0)</f>
        <v/>
      </c>
    </row>
    <row r="1340">
      <c r="A1340" t="inlineStr">
        <is>
          <t>照合 短期 障害</t>
        </is>
      </c>
      <c r="B1340" s="21" t="n">
        <v>6500000</v>
      </c>
      <c r="C1340" s="22" t="n">
        <v>1</v>
      </c>
      <c r="D1340" s="22" t="n">
        <v>2</v>
      </c>
      <c r="E1340" s="22" t="n">
        <v>1</v>
      </c>
      <c r="F1340" s="21">
        <f>(IF(C1340&lt;=20,MAX(800000,400000*C1340),8000000+700000*(C1340-20))+IF(E1340=1,1000000,0))</f>
        <v/>
      </c>
      <c r="G1340" s="21">
        <f>IF(AND(D1340=3,C1340&lt;=5),MAX(0,B1340-F1340),IF(AND(D1340=2,C1340&lt;=5,MAX(0,B1340-F1340)&gt;3000000),1500000+MAX(0,B1340-F1340)-3000000,MAX(0,B1340-F1340)/2))</f>
        <v/>
      </c>
      <c r="H1340" s="21">
        <f>ROUNDDOWN(G1340,-3)</f>
        <v/>
      </c>
      <c r="I1340" s="21">
        <f>IF(H1340&lt;=0,0,ROUNDDOWN(ROUND((H1340*LOOKUP(H1340,{0,1950001,3300001,6950001,9000001,18000001,40000001},{0.05,0.1,0.2,0.23,0.33,0.4,0.45})-LOOKUP(H1340,{0,1950001,3300001,6950001,9000001,18000001,40000001},{0,97500,427500,636000,1536000,2796000,4796000}))*1.021,3),0))</f>
        <v/>
      </c>
      <c r="J1340" s="21">
        <f>ROUNDDOWN(ROUND(H1340*0.06,2),-2)</f>
        <v/>
      </c>
      <c r="K1340" s="21">
        <f>ROUNDDOWN(ROUND(H1340*0.04,2),-2)</f>
        <v/>
      </c>
      <c r="L1340" s="21">
        <f>I1340+J1340+K1340</f>
        <v/>
      </c>
      <c r="M1340" s="21">
        <f>B1340-L1340</f>
        <v/>
      </c>
      <c r="N1340" s="21">
        <f>ROUNDDOWN(ROUND(B1340*0.2042,2),0)</f>
        <v/>
      </c>
    </row>
    <row r="1341">
      <c r="A1341" t="inlineStr">
        <is>
          <t>照合 短期</t>
        </is>
      </c>
      <c r="B1341" s="21" t="n">
        <v>6500000</v>
      </c>
      <c r="C1341" s="22" t="n">
        <v>2</v>
      </c>
      <c r="D1341" s="22" t="n">
        <v>2</v>
      </c>
      <c r="E1341" s="22" t="n">
        <v>0</v>
      </c>
      <c r="F1341" s="21">
        <f>(IF(C1341&lt;=20,MAX(800000,400000*C1341),8000000+700000*(C1341-20))+IF(E1341=1,1000000,0))</f>
        <v/>
      </c>
      <c r="G1341" s="21">
        <f>IF(AND(D1341=3,C1341&lt;=5),MAX(0,B1341-F1341),IF(AND(D1341=2,C1341&lt;=5,MAX(0,B1341-F1341)&gt;3000000),1500000+MAX(0,B1341-F1341)-3000000,MAX(0,B1341-F1341)/2))</f>
        <v/>
      </c>
      <c r="H1341" s="21">
        <f>ROUNDDOWN(G1341,-3)</f>
        <v/>
      </c>
      <c r="I1341" s="21">
        <f>IF(H1341&lt;=0,0,ROUNDDOWN(ROUND((H1341*LOOKUP(H1341,{0,1950001,3300001,6950001,9000001,18000001,40000001},{0.05,0.1,0.2,0.23,0.33,0.4,0.45})-LOOKUP(H1341,{0,1950001,3300001,6950001,9000001,18000001,40000001},{0,97500,427500,636000,1536000,2796000,4796000}))*1.021,3),0))</f>
        <v/>
      </c>
      <c r="J1341" s="21">
        <f>ROUNDDOWN(ROUND(H1341*0.06,2),-2)</f>
        <v/>
      </c>
      <c r="K1341" s="21">
        <f>ROUNDDOWN(ROUND(H1341*0.04,2),-2)</f>
        <v/>
      </c>
      <c r="L1341" s="21">
        <f>I1341+J1341+K1341</f>
        <v/>
      </c>
      <c r="M1341" s="21">
        <f>B1341-L1341</f>
        <v/>
      </c>
      <c r="N1341" s="21">
        <f>ROUNDDOWN(ROUND(B1341*0.2042,2),0)</f>
        <v/>
      </c>
    </row>
    <row r="1342">
      <c r="A1342" t="inlineStr">
        <is>
          <t>照合 役員</t>
        </is>
      </c>
      <c r="B1342" s="21" t="n">
        <v>6500000</v>
      </c>
      <c r="C1342" s="22" t="n">
        <v>2</v>
      </c>
      <c r="D1342" s="22" t="n">
        <v>3</v>
      </c>
      <c r="E1342" s="22" t="n">
        <v>0</v>
      </c>
      <c r="F1342" s="21">
        <f>(IF(C1342&lt;=20,MAX(800000,400000*C1342),8000000+700000*(C1342-20))+IF(E1342=1,1000000,0))</f>
        <v/>
      </c>
      <c r="G1342" s="21">
        <f>IF(AND(D1342=3,C1342&lt;=5),MAX(0,B1342-F1342),IF(AND(D1342=2,C1342&lt;=5,MAX(0,B1342-F1342)&gt;3000000),1500000+MAX(0,B1342-F1342)-3000000,MAX(0,B1342-F1342)/2))</f>
        <v/>
      </c>
      <c r="H1342" s="21">
        <f>ROUNDDOWN(G1342,-3)</f>
        <v/>
      </c>
      <c r="I1342" s="21">
        <f>IF(H1342&lt;=0,0,ROUNDDOWN(ROUND((H1342*LOOKUP(H1342,{0,1950001,3300001,6950001,9000001,18000001,40000001},{0.05,0.1,0.2,0.23,0.33,0.4,0.45})-LOOKUP(H1342,{0,1950001,3300001,6950001,9000001,18000001,40000001},{0,97500,427500,636000,1536000,2796000,4796000}))*1.021,3),0))</f>
        <v/>
      </c>
      <c r="J1342" s="21">
        <f>ROUNDDOWN(ROUND(H1342*0.06,2),-2)</f>
        <v/>
      </c>
      <c r="K1342" s="21">
        <f>ROUNDDOWN(ROUND(H1342*0.04,2),-2)</f>
        <v/>
      </c>
      <c r="L1342" s="21">
        <f>I1342+J1342+K1342</f>
        <v/>
      </c>
      <c r="M1342" s="21">
        <f>B1342-L1342</f>
        <v/>
      </c>
      <c r="N1342" s="21">
        <f>ROUNDDOWN(ROUND(B1342*0.2042,2),0)</f>
        <v/>
      </c>
    </row>
    <row r="1343">
      <c r="A1343" t="inlineStr">
        <is>
          <t>照合 短期 障害</t>
        </is>
      </c>
      <c r="B1343" s="21" t="n">
        <v>6500000</v>
      </c>
      <c r="C1343" s="22" t="n">
        <v>2</v>
      </c>
      <c r="D1343" s="22" t="n">
        <v>2</v>
      </c>
      <c r="E1343" s="22" t="n">
        <v>1</v>
      </c>
      <c r="F1343" s="21">
        <f>(IF(C1343&lt;=20,MAX(800000,400000*C1343),8000000+700000*(C1343-20))+IF(E1343=1,1000000,0))</f>
        <v/>
      </c>
      <c r="G1343" s="21">
        <f>IF(AND(D1343=3,C1343&lt;=5),MAX(0,B1343-F1343),IF(AND(D1343=2,C1343&lt;=5,MAX(0,B1343-F1343)&gt;3000000),1500000+MAX(0,B1343-F1343)-3000000,MAX(0,B1343-F1343)/2))</f>
        <v/>
      </c>
      <c r="H1343" s="21">
        <f>ROUNDDOWN(G1343,-3)</f>
        <v/>
      </c>
      <c r="I1343" s="21">
        <f>IF(H1343&lt;=0,0,ROUNDDOWN(ROUND((H1343*LOOKUP(H1343,{0,1950001,3300001,6950001,9000001,18000001,40000001},{0.05,0.1,0.2,0.23,0.33,0.4,0.45})-LOOKUP(H1343,{0,1950001,3300001,6950001,9000001,18000001,40000001},{0,97500,427500,636000,1536000,2796000,4796000}))*1.021,3),0))</f>
        <v/>
      </c>
      <c r="J1343" s="21">
        <f>ROUNDDOWN(ROUND(H1343*0.06,2),-2)</f>
        <v/>
      </c>
      <c r="K1343" s="21">
        <f>ROUNDDOWN(ROUND(H1343*0.04,2),-2)</f>
        <v/>
      </c>
      <c r="L1343" s="21">
        <f>I1343+J1343+K1343</f>
        <v/>
      </c>
      <c r="M1343" s="21">
        <f>B1343-L1343</f>
        <v/>
      </c>
      <c r="N1343" s="21">
        <f>ROUNDDOWN(ROUND(B1343*0.2042,2),0)</f>
        <v/>
      </c>
    </row>
    <row r="1344">
      <c r="A1344" t="inlineStr">
        <is>
          <t>照合 短期</t>
        </is>
      </c>
      <c r="B1344" s="21" t="n">
        <v>6500000</v>
      </c>
      <c r="C1344" s="22" t="n">
        <v>3</v>
      </c>
      <c r="D1344" s="22" t="n">
        <v>2</v>
      </c>
      <c r="E1344" s="22" t="n">
        <v>0</v>
      </c>
      <c r="F1344" s="21">
        <f>(IF(C1344&lt;=20,MAX(800000,400000*C1344),8000000+700000*(C1344-20))+IF(E1344=1,1000000,0))</f>
        <v/>
      </c>
      <c r="G1344" s="21">
        <f>IF(AND(D1344=3,C1344&lt;=5),MAX(0,B1344-F1344),IF(AND(D1344=2,C1344&lt;=5,MAX(0,B1344-F1344)&gt;3000000),1500000+MAX(0,B1344-F1344)-3000000,MAX(0,B1344-F1344)/2))</f>
        <v/>
      </c>
      <c r="H1344" s="21">
        <f>ROUNDDOWN(G1344,-3)</f>
        <v/>
      </c>
      <c r="I1344" s="21">
        <f>IF(H1344&lt;=0,0,ROUNDDOWN(ROUND((H1344*LOOKUP(H1344,{0,1950001,3300001,6950001,9000001,18000001,40000001},{0.05,0.1,0.2,0.23,0.33,0.4,0.45})-LOOKUP(H1344,{0,1950001,3300001,6950001,9000001,18000001,40000001},{0,97500,427500,636000,1536000,2796000,4796000}))*1.021,3),0))</f>
        <v/>
      </c>
      <c r="J1344" s="21">
        <f>ROUNDDOWN(ROUND(H1344*0.06,2),-2)</f>
        <v/>
      </c>
      <c r="K1344" s="21">
        <f>ROUNDDOWN(ROUND(H1344*0.04,2),-2)</f>
        <v/>
      </c>
      <c r="L1344" s="21">
        <f>I1344+J1344+K1344</f>
        <v/>
      </c>
      <c r="M1344" s="21">
        <f>B1344-L1344</f>
        <v/>
      </c>
      <c r="N1344" s="21">
        <f>ROUNDDOWN(ROUND(B1344*0.2042,2),0)</f>
        <v/>
      </c>
    </row>
    <row r="1345">
      <c r="A1345" t="inlineStr">
        <is>
          <t>照合 役員</t>
        </is>
      </c>
      <c r="B1345" s="21" t="n">
        <v>6500000</v>
      </c>
      <c r="C1345" s="22" t="n">
        <v>3</v>
      </c>
      <c r="D1345" s="22" t="n">
        <v>3</v>
      </c>
      <c r="E1345" s="22" t="n">
        <v>0</v>
      </c>
      <c r="F1345" s="21">
        <f>(IF(C1345&lt;=20,MAX(800000,400000*C1345),8000000+700000*(C1345-20))+IF(E1345=1,1000000,0))</f>
        <v/>
      </c>
      <c r="G1345" s="21">
        <f>IF(AND(D1345=3,C1345&lt;=5),MAX(0,B1345-F1345),IF(AND(D1345=2,C1345&lt;=5,MAX(0,B1345-F1345)&gt;3000000),1500000+MAX(0,B1345-F1345)-3000000,MAX(0,B1345-F1345)/2))</f>
        <v/>
      </c>
      <c r="H1345" s="21">
        <f>ROUNDDOWN(G1345,-3)</f>
        <v/>
      </c>
      <c r="I1345" s="21">
        <f>IF(H1345&lt;=0,0,ROUNDDOWN(ROUND((H1345*LOOKUP(H1345,{0,1950001,3300001,6950001,9000001,18000001,40000001},{0.05,0.1,0.2,0.23,0.33,0.4,0.45})-LOOKUP(H1345,{0,1950001,3300001,6950001,9000001,18000001,40000001},{0,97500,427500,636000,1536000,2796000,4796000}))*1.021,3),0))</f>
        <v/>
      </c>
      <c r="J1345" s="21">
        <f>ROUNDDOWN(ROUND(H1345*0.06,2),-2)</f>
        <v/>
      </c>
      <c r="K1345" s="21">
        <f>ROUNDDOWN(ROUND(H1345*0.04,2),-2)</f>
        <v/>
      </c>
      <c r="L1345" s="21">
        <f>I1345+J1345+K1345</f>
        <v/>
      </c>
      <c r="M1345" s="21">
        <f>B1345-L1345</f>
        <v/>
      </c>
      <c r="N1345" s="21">
        <f>ROUNDDOWN(ROUND(B1345*0.2042,2),0)</f>
        <v/>
      </c>
    </row>
    <row r="1346">
      <c r="A1346" t="inlineStr">
        <is>
          <t>照合 短期 障害</t>
        </is>
      </c>
      <c r="B1346" s="21" t="n">
        <v>6500000</v>
      </c>
      <c r="C1346" s="22" t="n">
        <v>3</v>
      </c>
      <c r="D1346" s="22" t="n">
        <v>2</v>
      </c>
      <c r="E1346" s="22" t="n">
        <v>1</v>
      </c>
      <c r="F1346" s="21">
        <f>(IF(C1346&lt;=20,MAX(800000,400000*C1346),8000000+700000*(C1346-20))+IF(E1346=1,1000000,0))</f>
        <v/>
      </c>
      <c r="G1346" s="21">
        <f>IF(AND(D1346=3,C1346&lt;=5),MAX(0,B1346-F1346),IF(AND(D1346=2,C1346&lt;=5,MAX(0,B1346-F1346)&gt;3000000),1500000+MAX(0,B1346-F1346)-3000000,MAX(0,B1346-F1346)/2))</f>
        <v/>
      </c>
      <c r="H1346" s="21">
        <f>ROUNDDOWN(G1346,-3)</f>
        <v/>
      </c>
      <c r="I1346" s="21">
        <f>IF(H1346&lt;=0,0,ROUNDDOWN(ROUND((H1346*LOOKUP(H1346,{0,1950001,3300001,6950001,9000001,18000001,40000001},{0.05,0.1,0.2,0.23,0.33,0.4,0.45})-LOOKUP(H1346,{0,1950001,3300001,6950001,9000001,18000001,40000001},{0,97500,427500,636000,1536000,2796000,4796000}))*1.021,3),0))</f>
        <v/>
      </c>
      <c r="J1346" s="21">
        <f>ROUNDDOWN(ROUND(H1346*0.06,2),-2)</f>
        <v/>
      </c>
      <c r="K1346" s="21">
        <f>ROUNDDOWN(ROUND(H1346*0.04,2),-2)</f>
        <v/>
      </c>
      <c r="L1346" s="21">
        <f>I1346+J1346+K1346</f>
        <v/>
      </c>
      <c r="M1346" s="21">
        <f>B1346-L1346</f>
        <v/>
      </c>
      <c r="N1346" s="21">
        <f>ROUNDDOWN(ROUND(B1346*0.2042,2),0)</f>
        <v/>
      </c>
    </row>
    <row r="1347">
      <c r="A1347" t="inlineStr">
        <is>
          <t>照合 短期</t>
        </is>
      </c>
      <c r="B1347" s="21" t="n">
        <v>6500000</v>
      </c>
      <c r="C1347" s="22" t="n">
        <v>4</v>
      </c>
      <c r="D1347" s="22" t="n">
        <v>2</v>
      </c>
      <c r="E1347" s="22" t="n">
        <v>0</v>
      </c>
      <c r="F1347" s="21">
        <f>(IF(C1347&lt;=20,MAX(800000,400000*C1347),8000000+700000*(C1347-20))+IF(E1347=1,1000000,0))</f>
        <v/>
      </c>
      <c r="G1347" s="21">
        <f>IF(AND(D1347=3,C1347&lt;=5),MAX(0,B1347-F1347),IF(AND(D1347=2,C1347&lt;=5,MAX(0,B1347-F1347)&gt;3000000),1500000+MAX(0,B1347-F1347)-3000000,MAX(0,B1347-F1347)/2))</f>
        <v/>
      </c>
      <c r="H1347" s="21">
        <f>ROUNDDOWN(G1347,-3)</f>
        <v/>
      </c>
      <c r="I1347" s="21">
        <f>IF(H1347&lt;=0,0,ROUNDDOWN(ROUND((H1347*LOOKUP(H1347,{0,1950001,3300001,6950001,9000001,18000001,40000001},{0.05,0.1,0.2,0.23,0.33,0.4,0.45})-LOOKUP(H1347,{0,1950001,3300001,6950001,9000001,18000001,40000001},{0,97500,427500,636000,1536000,2796000,4796000}))*1.021,3),0))</f>
        <v/>
      </c>
      <c r="J1347" s="21">
        <f>ROUNDDOWN(ROUND(H1347*0.06,2),-2)</f>
        <v/>
      </c>
      <c r="K1347" s="21">
        <f>ROUNDDOWN(ROUND(H1347*0.04,2),-2)</f>
        <v/>
      </c>
      <c r="L1347" s="21">
        <f>I1347+J1347+K1347</f>
        <v/>
      </c>
      <c r="M1347" s="21">
        <f>B1347-L1347</f>
        <v/>
      </c>
      <c r="N1347" s="21">
        <f>ROUNDDOWN(ROUND(B1347*0.2042,2),0)</f>
        <v/>
      </c>
    </row>
    <row r="1348">
      <c r="A1348" t="inlineStr">
        <is>
          <t>照合 役員</t>
        </is>
      </c>
      <c r="B1348" s="21" t="n">
        <v>6500000</v>
      </c>
      <c r="C1348" s="22" t="n">
        <v>4</v>
      </c>
      <c r="D1348" s="22" t="n">
        <v>3</v>
      </c>
      <c r="E1348" s="22" t="n">
        <v>0</v>
      </c>
      <c r="F1348" s="21">
        <f>(IF(C1348&lt;=20,MAX(800000,400000*C1348),8000000+700000*(C1348-20))+IF(E1348=1,1000000,0))</f>
        <v/>
      </c>
      <c r="G1348" s="21">
        <f>IF(AND(D1348=3,C1348&lt;=5),MAX(0,B1348-F1348),IF(AND(D1348=2,C1348&lt;=5,MAX(0,B1348-F1348)&gt;3000000),1500000+MAX(0,B1348-F1348)-3000000,MAX(0,B1348-F1348)/2))</f>
        <v/>
      </c>
      <c r="H1348" s="21">
        <f>ROUNDDOWN(G1348,-3)</f>
        <v/>
      </c>
      <c r="I1348" s="21">
        <f>IF(H1348&lt;=0,0,ROUNDDOWN(ROUND((H1348*LOOKUP(H1348,{0,1950001,3300001,6950001,9000001,18000001,40000001},{0.05,0.1,0.2,0.23,0.33,0.4,0.45})-LOOKUP(H1348,{0,1950001,3300001,6950001,9000001,18000001,40000001},{0,97500,427500,636000,1536000,2796000,4796000}))*1.021,3),0))</f>
        <v/>
      </c>
      <c r="J1348" s="21">
        <f>ROUNDDOWN(ROUND(H1348*0.06,2),-2)</f>
        <v/>
      </c>
      <c r="K1348" s="21">
        <f>ROUNDDOWN(ROUND(H1348*0.04,2),-2)</f>
        <v/>
      </c>
      <c r="L1348" s="21">
        <f>I1348+J1348+K1348</f>
        <v/>
      </c>
      <c r="M1348" s="21">
        <f>B1348-L1348</f>
        <v/>
      </c>
      <c r="N1348" s="21">
        <f>ROUNDDOWN(ROUND(B1348*0.2042,2),0)</f>
        <v/>
      </c>
    </row>
    <row r="1349">
      <c r="A1349" t="inlineStr">
        <is>
          <t>照合 短期 障害</t>
        </is>
      </c>
      <c r="B1349" s="21" t="n">
        <v>6500000</v>
      </c>
      <c r="C1349" s="22" t="n">
        <v>4</v>
      </c>
      <c r="D1349" s="22" t="n">
        <v>2</v>
      </c>
      <c r="E1349" s="22" t="n">
        <v>1</v>
      </c>
      <c r="F1349" s="21">
        <f>(IF(C1349&lt;=20,MAX(800000,400000*C1349),8000000+700000*(C1349-20))+IF(E1349=1,1000000,0))</f>
        <v/>
      </c>
      <c r="G1349" s="21">
        <f>IF(AND(D1349=3,C1349&lt;=5),MAX(0,B1349-F1349),IF(AND(D1349=2,C1349&lt;=5,MAX(0,B1349-F1349)&gt;3000000),1500000+MAX(0,B1349-F1349)-3000000,MAX(0,B1349-F1349)/2))</f>
        <v/>
      </c>
      <c r="H1349" s="21">
        <f>ROUNDDOWN(G1349,-3)</f>
        <v/>
      </c>
      <c r="I1349" s="21">
        <f>IF(H1349&lt;=0,0,ROUNDDOWN(ROUND((H1349*LOOKUP(H1349,{0,1950001,3300001,6950001,9000001,18000001,40000001},{0.05,0.1,0.2,0.23,0.33,0.4,0.45})-LOOKUP(H1349,{0,1950001,3300001,6950001,9000001,18000001,40000001},{0,97500,427500,636000,1536000,2796000,4796000}))*1.021,3),0))</f>
        <v/>
      </c>
      <c r="J1349" s="21">
        <f>ROUNDDOWN(ROUND(H1349*0.06,2),-2)</f>
        <v/>
      </c>
      <c r="K1349" s="21">
        <f>ROUNDDOWN(ROUND(H1349*0.04,2),-2)</f>
        <v/>
      </c>
      <c r="L1349" s="21">
        <f>I1349+J1349+K1349</f>
        <v/>
      </c>
      <c r="M1349" s="21">
        <f>B1349-L1349</f>
        <v/>
      </c>
      <c r="N1349" s="21">
        <f>ROUNDDOWN(ROUND(B1349*0.2042,2),0)</f>
        <v/>
      </c>
    </row>
    <row r="1350">
      <c r="A1350" t="inlineStr">
        <is>
          <t>照合 短期</t>
        </is>
      </c>
      <c r="B1350" s="21" t="n">
        <v>6500000</v>
      </c>
      <c r="C1350" s="22" t="n">
        <v>5</v>
      </c>
      <c r="D1350" s="22" t="n">
        <v>2</v>
      </c>
      <c r="E1350" s="22" t="n">
        <v>0</v>
      </c>
      <c r="F1350" s="21">
        <f>(IF(C1350&lt;=20,MAX(800000,400000*C1350),8000000+700000*(C1350-20))+IF(E1350=1,1000000,0))</f>
        <v/>
      </c>
      <c r="G1350" s="21">
        <f>IF(AND(D1350=3,C1350&lt;=5),MAX(0,B1350-F1350),IF(AND(D1350=2,C1350&lt;=5,MAX(0,B1350-F1350)&gt;3000000),1500000+MAX(0,B1350-F1350)-3000000,MAX(0,B1350-F1350)/2))</f>
        <v/>
      </c>
      <c r="H1350" s="21">
        <f>ROUNDDOWN(G1350,-3)</f>
        <v/>
      </c>
      <c r="I1350" s="21">
        <f>IF(H1350&lt;=0,0,ROUNDDOWN(ROUND((H1350*LOOKUP(H1350,{0,1950001,3300001,6950001,9000001,18000001,40000001},{0.05,0.1,0.2,0.23,0.33,0.4,0.45})-LOOKUP(H1350,{0,1950001,3300001,6950001,9000001,18000001,40000001},{0,97500,427500,636000,1536000,2796000,4796000}))*1.021,3),0))</f>
        <v/>
      </c>
      <c r="J1350" s="21">
        <f>ROUNDDOWN(ROUND(H1350*0.06,2),-2)</f>
        <v/>
      </c>
      <c r="K1350" s="21">
        <f>ROUNDDOWN(ROUND(H1350*0.04,2),-2)</f>
        <v/>
      </c>
      <c r="L1350" s="21">
        <f>I1350+J1350+K1350</f>
        <v/>
      </c>
      <c r="M1350" s="21">
        <f>B1350-L1350</f>
        <v/>
      </c>
      <c r="N1350" s="21">
        <f>ROUNDDOWN(ROUND(B1350*0.2042,2),0)</f>
        <v/>
      </c>
    </row>
    <row r="1351">
      <c r="A1351" t="inlineStr">
        <is>
          <t>照合 役員</t>
        </is>
      </c>
      <c r="B1351" s="21" t="n">
        <v>6500000</v>
      </c>
      <c r="C1351" s="22" t="n">
        <v>5</v>
      </c>
      <c r="D1351" s="22" t="n">
        <v>3</v>
      </c>
      <c r="E1351" s="22" t="n">
        <v>0</v>
      </c>
      <c r="F1351" s="21">
        <f>(IF(C1351&lt;=20,MAX(800000,400000*C1351),8000000+700000*(C1351-20))+IF(E1351=1,1000000,0))</f>
        <v/>
      </c>
      <c r="G1351" s="21">
        <f>IF(AND(D1351=3,C1351&lt;=5),MAX(0,B1351-F1351),IF(AND(D1351=2,C1351&lt;=5,MAX(0,B1351-F1351)&gt;3000000),1500000+MAX(0,B1351-F1351)-3000000,MAX(0,B1351-F1351)/2))</f>
        <v/>
      </c>
      <c r="H1351" s="21">
        <f>ROUNDDOWN(G1351,-3)</f>
        <v/>
      </c>
      <c r="I1351" s="21">
        <f>IF(H1351&lt;=0,0,ROUNDDOWN(ROUND((H1351*LOOKUP(H1351,{0,1950001,3300001,6950001,9000001,18000001,40000001},{0.05,0.1,0.2,0.23,0.33,0.4,0.45})-LOOKUP(H1351,{0,1950001,3300001,6950001,9000001,18000001,40000001},{0,97500,427500,636000,1536000,2796000,4796000}))*1.021,3),0))</f>
        <v/>
      </c>
      <c r="J1351" s="21">
        <f>ROUNDDOWN(ROUND(H1351*0.06,2),-2)</f>
        <v/>
      </c>
      <c r="K1351" s="21">
        <f>ROUNDDOWN(ROUND(H1351*0.04,2),-2)</f>
        <v/>
      </c>
      <c r="L1351" s="21">
        <f>I1351+J1351+K1351</f>
        <v/>
      </c>
      <c r="M1351" s="21">
        <f>B1351-L1351</f>
        <v/>
      </c>
      <c r="N1351" s="21">
        <f>ROUNDDOWN(ROUND(B1351*0.2042,2),0)</f>
        <v/>
      </c>
    </row>
    <row r="1352">
      <c r="A1352" t="inlineStr">
        <is>
          <t>照合 短期 障害</t>
        </is>
      </c>
      <c r="B1352" s="21" t="n">
        <v>6500000</v>
      </c>
      <c r="C1352" s="22" t="n">
        <v>5</v>
      </c>
      <c r="D1352" s="22" t="n">
        <v>2</v>
      </c>
      <c r="E1352" s="22" t="n">
        <v>1</v>
      </c>
      <c r="F1352" s="21">
        <f>(IF(C1352&lt;=20,MAX(800000,400000*C1352),8000000+700000*(C1352-20))+IF(E1352=1,1000000,0))</f>
        <v/>
      </c>
      <c r="G1352" s="21">
        <f>IF(AND(D1352=3,C1352&lt;=5),MAX(0,B1352-F1352),IF(AND(D1352=2,C1352&lt;=5,MAX(0,B1352-F1352)&gt;3000000),1500000+MAX(0,B1352-F1352)-3000000,MAX(0,B1352-F1352)/2))</f>
        <v/>
      </c>
      <c r="H1352" s="21">
        <f>ROUNDDOWN(G1352,-3)</f>
        <v/>
      </c>
      <c r="I1352" s="21">
        <f>IF(H1352&lt;=0,0,ROUNDDOWN(ROUND((H1352*LOOKUP(H1352,{0,1950001,3300001,6950001,9000001,18000001,40000001},{0.05,0.1,0.2,0.23,0.33,0.4,0.45})-LOOKUP(H1352,{0,1950001,3300001,6950001,9000001,18000001,40000001},{0,97500,427500,636000,1536000,2796000,4796000}))*1.021,3),0))</f>
        <v/>
      </c>
      <c r="J1352" s="21">
        <f>ROUNDDOWN(ROUND(H1352*0.06,2),-2)</f>
        <v/>
      </c>
      <c r="K1352" s="21">
        <f>ROUNDDOWN(ROUND(H1352*0.04,2),-2)</f>
        <v/>
      </c>
      <c r="L1352" s="21">
        <f>I1352+J1352+K1352</f>
        <v/>
      </c>
      <c r="M1352" s="21">
        <f>B1352-L1352</f>
        <v/>
      </c>
      <c r="N1352" s="21">
        <f>ROUNDDOWN(ROUND(B1352*0.2042,2),0)</f>
        <v/>
      </c>
    </row>
    <row r="1353">
      <c r="A1353" t="inlineStr">
        <is>
          <t>照合 障害</t>
        </is>
      </c>
      <c r="B1353" s="21" t="n">
        <v>6500000</v>
      </c>
      <c r="C1353" s="22" t="n">
        <v>25</v>
      </c>
      <c r="D1353" s="22" t="n">
        <v>1</v>
      </c>
      <c r="E1353" s="22" t="n">
        <v>1</v>
      </c>
      <c r="F1353" s="21">
        <f>(IF(C1353&lt;=20,MAX(800000,400000*C1353),8000000+700000*(C1353-20))+IF(E1353=1,1000000,0))</f>
        <v/>
      </c>
      <c r="G1353" s="21">
        <f>IF(AND(D1353=3,C1353&lt;=5),MAX(0,B1353-F1353),IF(AND(D1353=2,C1353&lt;=5,MAX(0,B1353-F1353)&gt;3000000),1500000+MAX(0,B1353-F1353)-3000000,MAX(0,B1353-F1353)/2))</f>
        <v/>
      </c>
      <c r="H1353" s="21">
        <f>ROUNDDOWN(G1353,-3)</f>
        <v/>
      </c>
      <c r="I1353" s="21">
        <f>IF(H1353&lt;=0,0,ROUNDDOWN(ROUND((H1353*LOOKUP(H1353,{0,1950001,3300001,6950001,9000001,18000001,40000001},{0.05,0.1,0.2,0.23,0.33,0.4,0.45})-LOOKUP(H1353,{0,1950001,3300001,6950001,9000001,18000001,40000001},{0,97500,427500,636000,1536000,2796000,4796000}))*1.021,3),0))</f>
        <v/>
      </c>
      <c r="J1353" s="21">
        <f>ROUNDDOWN(ROUND(H1353*0.06,2),-2)</f>
        <v/>
      </c>
      <c r="K1353" s="21">
        <f>ROUNDDOWN(ROUND(H1353*0.04,2),-2)</f>
        <v/>
      </c>
      <c r="L1353" s="21">
        <f>I1353+J1353+K1353</f>
        <v/>
      </c>
      <c r="M1353" s="21">
        <f>B1353-L1353</f>
        <v/>
      </c>
      <c r="N1353" s="21">
        <f>ROUNDDOWN(ROUND(B1353*0.2042,2),0)</f>
        <v/>
      </c>
    </row>
    <row r="1354">
      <c r="A1354" t="inlineStr">
        <is>
          <t>照合 一般</t>
        </is>
      </c>
      <c r="B1354" s="21" t="n">
        <v>7000000</v>
      </c>
      <c r="C1354" s="22" t="n">
        <v>1</v>
      </c>
      <c r="D1354" s="22" t="n">
        <v>1</v>
      </c>
      <c r="E1354" s="22" t="n">
        <v>0</v>
      </c>
      <c r="F1354" s="21">
        <f>(IF(C1354&lt;=20,MAX(800000,400000*C1354),8000000+700000*(C1354-20))+IF(E1354=1,1000000,0))</f>
        <v/>
      </c>
      <c r="G1354" s="21">
        <f>IF(AND(D1354=3,C1354&lt;=5),MAX(0,B1354-F1354),IF(AND(D1354=2,C1354&lt;=5,MAX(0,B1354-F1354)&gt;3000000),1500000+MAX(0,B1354-F1354)-3000000,MAX(0,B1354-F1354)/2))</f>
        <v/>
      </c>
      <c r="H1354" s="21">
        <f>ROUNDDOWN(G1354,-3)</f>
        <v/>
      </c>
      <c r="I1354" s="21">
        <f>IF(H1354&lt;=0,0,ROUNDDOWN(ROUND((H1354*LOOKUP(H1354,{0,1950001,3300001,6950001,9000001,18000001,40000001},{0.05,0.1,0.2,0.23,0.33,0.4,0.45})-LOOKUP(H1354,{0,1950001,3300001,6950001,9000001,18000001,40000001},{0,97500,427500,636000,1536000,2796000,4796000}))*1.021,3),0))</f>
        <v/>
      </c>
      <c r="J1354" s="21">
        <f>ROUNDDOWN(ROUND(H1354*0.06,2),-2)</f>
        <v/>
      </c>
      <c r="K1354" s="21">
        <f>ROUNDDOWN(ROUND(H1354*0.04,2),-2)</f>
        <v/>
      </c>
      <c r="L1354" s="21">
        <f>I1354+J1354+K1354</f>
        <v/>
      </c>
      <c r="M1354" s="21">
        <f>B1354-L1354</f>
        <v/>
      </c>
      <c r="N1354" s="21">
        <f>ROUNDDOWN(ROUND(B1354*0.2042,2),0)</f>
        <v/>
      </c>
    </row>
    <row r="1355">
      <c r="A1355" t="inlineStr">
        <is>
          <t>照合 一般</t>
        </is>
      </c>
      <c r="B1355" s="21" t="n">
        <v>7000000</v>
      </c>
      <c r="C1355" s="22" t="n">
        <v>2</v>
      </c>
      <c r="D1355" s="22" t="n">
        <v>1</v>
      </c>
      <c r="E1355" s="22" t="n">
        <v>0</v>
      </c>
      <c r="F1355" s="21">
        <f>(IF(C1355&lt;=20,MAX(800000,400000*C1355),8000000+700000*(C1355-20))+IF(E1355=1,1000000,0))</f>
        <v/>
      </c>
      <c r="G1355" s="21">
        <f>IF(AND(D1355=3,C1355&lt;=5),MAX(0,B1355-F1355),IF(AND(D1355=2,C1355&lt;=5,MAX(0,B1355-F1355)&gt;3000000),1500000+MAX(0,B1355-F1355)-3000000,MAX(0,B1355-F1355)/2))</f>
        <v/>
      </c>
      <c r="H1355" s="21">
        <f>ROUNDDOWN(G1355,-3)</f>
        <v/>
      </c>
      <c r="I1355" s="21">
        <f>IF(H1355&lt;=0,0,ROUNDDOWN(ROUND((H1355*LOOKUP(H1355,{0,1950001,3300001,6950001,9000001,18000001,40000001},{0.05,0.1,0.2,0.23,0.33,0.4,0.45})-LOOKUP(H1355,{0,1950001,3300001,6950001,9000001,18000001,40000001},{0,97500,427500,636000,1536000,2796000,4796000}))*1.021,3),0))</f>
        <v/>
      </c>
      <c r="J1355" s="21">
        <f>ROUNDDOWN(ROUND(H1355*0.06,2),-2)</f>
        <v/>
      </c>
      <c r="K1355" s="21">
        <f>ROUNDDOWN(ROUND(H1355*0.04,2),-2)</f>
        <v/>
      </c>
      <c r="L1355" s="21">
        <f>I1355+J1355+K1355</f>
        <v/>
      </c>
      <c r="M1355" s="21">
        <f>B1355-L1355</f>
        <v/>
      </c>
      <c r="N1355" s="21">
        <f>ROUNDDOWN(ROUND(B1355*0.2042,2),0)</f>
        <v/>
      </c>
    </row>
    <row r="1356">
      <c r="A1356" t="inlineStr">
        <is>
          <t>照合 一般</t>
        </is>
      </c>
      <c r="B1356" s="21" t="n">
        <v>7000000</v>
      </c>
      <c r="C1356" s="22" t="n">
        <v>3</v>
      </c>
      <c r="D1356" s="22" t="n">
        <v>1</v>
      </c>
      <c r="E1356" s="22" t="n">
        <v>0</v>
      </c>
      <c r="F1356" s="21">
        <f>(IF(C1356&lt;=20,MAX(800000,400000*C1356),8000000+700000*(C1356-20))+IF(E1356=1,1000000,0))</f>
        <v/>
      </c>
      <c r="G1356" s="21">
        <f>IF(AND(D1356=3,C1356&lt;=5),MAX(0,B1356-F1356),IF(AND(D1356=2,C1356&lt;=5,MAX(0,B1356-F1356)&gt;3000000),1500000+MAX(0,B1356-F1356)-3000000,MAX(0,B1356-F1356)/2))</f>
        <v/>
      </c>
      <c r="H1356" s="21">
        <f>ROUNDDOWN(G1356,-3)</f>
        <v/>
      </c>
      <c r="I1356" s="21">
        <f>IF(H1356&lt;=0,0,ROUNDDOWN(ROUND((H1356*LOOKUP(H1356,{0,1950001,3300001,6950001,9000001,18000001,40000001},{0.05,0.1,0.2,0.23,0.33,0.4,0.45})-LOOKUP(H1356,{0,1950001,3300001,6950001,9000001,18000001,40000001},{0,97500,427500,636000,1536000,2796000,4796000}))*1.021,3),0))</f>
        <v/>
      </c>
      <c r="J1356" s="21">
        <f>ROUNDDOWN(ROUND(H1356*0.06,2),-2)</f>
        <v/>
      </c>
      <c r="K1356" s="21">
        <f>ROUNDDOWN(ROUND(H1356*0.04,2),-2)</f>
        <v/>
      </c>
      <c r="L1356" s="21">
        <f>I1356+J1356+K1356</f>
        <v/>
      </c>
      <c r="M1356" s="21">
        <f>B1356-L1356</f>
        <v/>
      </c>
      <c r="N1356" s="21">
        <f>ROUNDDOWN(ROUND(B1356*0.2042,2),0)</f>
        <v/>
      </c>
    </row>
    <row r="1357">
      <c r="A1357" t="inlineStr">
        <is>
          <t>照合 一般</t>
        </is>
      </c>
      <c r="B1357" s="21" t="n">
        <v>7000000</v>
      </c>
      <c r="C1357" s="22" t="n">
        <v>4</v>
      </c>
      <c r="D1357" s="22" t="n">
        <v>1</v>
      </c>
      <c r="E1357" s="22" t="n">
        <v>0</v>
      </c>
      <c r="F1357" s="21">
        <f>(IF(C1357&lt;=20,MAX(800000,400000*C1357),8000000+700000*(C1357-20))+IF(E1357=1,1000000,0))</f>
        <v/>
      </c>
      <c r="G1357" s="21">
        <f>IF(AND(D1357=3,C1357&lt;=5),MAX(0,B1357-F1357),IF(AND(D1357=2,C1357&lt;=5,MAX(0,B1357-F1357)&gt;3000000),1500000+MAX(0,B1357-F1357)-3000000,MAX(0,B1357-F1357)/2))</f>
        <v/>
      </c>
      <c r="H1357" s="21">
        <f>ROUNDDOWN(G1357,-3)</f>
        <v/>
      </c>
      <c r="I1357" s="21">
        <f>IF(H1357&lt;=0,0,ROUNDDOWN(ROUND((H1357*LOOKUP(H1357,{0,1950001,3300001,6950001,9000001,18000001,40000001},{0.05,0.1,0.2,0.23,0.33,0.4,0.45})-LOOKUP(H1357,{0,1950001,3300001,6950001,9000001,18000001,40000001},{0,97500,427500,636000,1536000,2796000,4796000}))*1.021,3),0))</f>
        <v/>
      </c>
      <c r="J1357" s="21">
        <f>ROUNDDOWN(ROUND(H1357*0.06,2),-2)</f>
        <v/>
      </c>
      <c r="K1357" s="21">
        <f>ROUNDDOWN(ROUND(H1357*0.04,2),-2)</f>
        <v/>
      </c>
      <c r="L1357" s="21">
        <f>I1357+J1357+K1357</f>
        <v/>
      </c>
      <c r="M1357" s="21">
        <f>B1357-L1357</f>
        <v/>
      </c>
      <c r="N1357" s="21">
        <f>ROUNDDOWN(ROUND(B1357*0.2042,2),0)</f>
        <v/>
      </c>
    </row>
    <row r="1358">
      <c r="A1358" t="inlineStr">
        <is>
          <t>照合 一般</t>
        </is>
      </c>
      <c r="B1358" s="21" t="n">
        <v>7000000</v>
      </c>
      <c r="C1358" s="22" t="n">
        <v>5</v>
      </c>
      <c r="D1358" s="22" t="n">
        <v>1</v>
      </c>
      <c r="E1358" s="22" t="n">
        <v>0</v>
      </c>
      <c r="F1358" s="21">
        <f>(IF(C1358&lt;=20,MAX(800000,400000*C1358),8000000+700000*(C1358-20))+IF(E1358=1,1000000,0))</f>
        <v/>
      </c>
      <c r="G1358" s="21">
        <f>IF(AND(D1358=3,C1358&lt;=5),MAX(0,B1358-F1358),IF(AND(D1358=2,C1358&lt;=5,MAX(0,B1358-F1358)&gt;3000000),1500000+MAX(0,B1358-F1358)-3000000,MAX(0,B1358-F1358)/2))</f>
        <v/>
      </c>
      <c r="H1358" s="21">
        <f>ROUNDDOWN(G1358,-3)</f>
        <v/>
      </c>
      <c r="I1358" s="21">
        <f>IF(H1358&lt;=0,0,ROUNDDOWN(ROUND((H1358*LOOKUP(H1358,{0,1950001,3300001,6950001,9000001,18000001,40000001},{0.05,0.1,0.2,0.23,0.33,0.4,0.45})-LOOKUP(H1358,{0,1950001,3300001,6950001,9000001,18000001,40000001},{0,97500,427500,636000,1536000,2796000,4796000}))*1.021,3),0))</f>
        <v/>
      </c>
      <c r="J1358" s="21">
        <f>ROUNDDOWN(ROUND(H1358*0.06,2),-2)</f>
        <v/>
      </c>
      <c r="K1358" s="21">
        <f>ROUNDDOWN(ROUND(H1358*0.04,2),-2)</f>
        <v/>
      </c>
      <c r="L1358" s="21">
        <f>I1358+J1358+K1358</f>
        <v/>
      </c>
      <c r="M1358" s="21">
        <f>B1358-L1358</f>
        <v/>
      </c>
      <c r="N1358" s="21">
        <f>ROUNDDOWN(ROUND(B1358*0.2042,2),0)</f>
        <v/>
      </c>
    </row>
    <row r="1359">
      <c r="A1359" t="inlineStr">
        <is>
          <t>照合 一般</t>
        </is>
      </c>
      <c r="B1359" s="21" t="n">
        <v>7000000</v>
      </c>
      <c r="C1359" s="22" t="n">
        <v>6</v>
      </c>
      <c r="D1359" s="22" t="n">
        <v>1</v>
      </c>
      <c r="E1359" s="22" t="n">
        <v>0</v>
      </c>
      <c r="F1359" s="21">
        <f>(IF(C1359&lt;=20,MAX(800000,400000*C1359),8000000+700000*(C1359-20))+IF(E1359=1,1000000,0))</f>
        <v/>
      </c>
      <c r="G1359" s="21">
        <f>IF(AND(D1359=3,C1359&lt;=5),MAX(0,B1359-F1359),IF(AND(D1359=2,C1359&lt;=5,MAX(0,B1359-F1359)&gt;3000000),1500000+MAX(0,B1359-F1359)-3000000,MAX(0,B1359-F1359)/2))</f>
        <v/>
      </c>
      <c r="H1359" s="21">
        <f>ROUNDDOWN(G1359,-3)</f>
        <v/>
      </c>
      <c r="I1359" s="21">
        <f>IF(H1359&lt;=0,0,ROUNDDOWN(ROUND((H1359*LOOKUP(H1359,{0,1950001,3300001,6950001,9000001,18000001,40000001},{0.05,0.1,0.2,0.23,0.33,0.4,0.45})-LOOKUP(H1359,{0,1950001,3300001,6950001,9000001,18000001,40000001},{0,97500,427500,636000,1536000,2796000,4796000}))*1.021,3),0))</f>
        <v/>
      </c>
      <c r="J1359" s="21">
        <f>ROUNDDOWN(ROUND(H1359*0.06,2),-2)</f>
        <v/>
      </c>
      <c r="K1359" s="21">
        <f>ROUNDDOWN(ROUND(H1359*0.04,2),-2)</f>
        <v/>
      </c>
      <c r="L1359" s="21">
        <f>I1359+J1359+K1359</f>
        <v/>
      </c>
      <c r="M1359" s="21">
        <f>B1359-L1359</f>
        <v/>
      </c>
      <c r="N1359" s="21">
        <f>ROUNDDOWN(ROUND(B1359*0.2042,2),0)</f>
        <v/>
      </c>
    </row>
    <row r="1360">
      <c r="A1360" t="inlineStr">
        <is>
          <t>照合 一般</t>
        </is>
      </c>
      <c r="B1360" s="21" t="n">
        <v>7000000</v>
      </c>
      <c r="C1360" s="22" t="n">
        <v>7</v>
      </c>
      <c r="D1360" s="22" t="n">
        <v>1</v>
      </c>
      <c r="E1360" s="22" t="n">
        <v>0</v>
      </c>
      <c r="F1360" s="21">
        <f>(IF(C1360&lt;=20,MAX(800000,400000*C1360),8000000+700000*(C1360-20))+IF(E1360=1,1000000,0))</f>
        <v/>
      </c>
      <c r="G1360" s="21">
        <f>IF(AND(D1360=3,C1360&lt;=5),MAX(0,B1360-F1360),IF(AND(D1360=2,C1360&lt;=5,MAX(0,B1360-F1360)&gt;3000000),1500000+MAX(0,B1360-F1360)-3000000,MAX(0,B1360-F1360)/2))</f>
        <v/>
      </c>
      <c r="H1360" s="21">
        <f>ROUNDDOWN(G1360,-3)</f>
        <v/>
      </c>
      <c r="I1360" s="21">
        <f>IF(H1360&lt;=0,0,ROUNDDOWN(ROUND((H1360*LOOKUP(H1360,{0,1950001,3300001,6950001,9000001,18000001,40000001},{0.05,0.1,0.2,0.23,0.33,0.4,0.45})-LOOKUP(H1360,{0,1950001,3300001,6950001,9000001,18000001,40000001},{0,97500,427500,636000,1536000,2796000,4796000}))*1.021,3),0))</f>
        <v/>
      </c>
      <c r="J1360" s="21">
        <f>ROUNDDOWN(ROUND(H1360*0.06,2),-2)</f>
        <v/>
      </c>
      <c r="K1360" s="21">
        <f>ROUNDDOWN(ROUND(H1360*0.04,2),-2)</f>
        <v/>
      </c>
      <c r="L1360" s="21">
        <f>I1360+J1360+K1360</f>
        <v/>
      </c>
      <c r="M1360" s="21">
        <f>B1360-L1360</f>
        <v/>
      </c>
      <c r="N1360" s="21">
        <f>ROUNDDOWN(ROUND(B1360*0.2042,2),0)</f>
        <v/>
      </c>
    </row>
    <row r="1361">
      <c r="A1361" t="inlineStr">
        <is>
          <t>照合 一般</t>
        </is>
      </c>
      <c r="B1361" s="21" t="n">
        <v>7000000</v>
      </c>
      <c r="C1361" s="22" t="n">
        <v>8</v>
      </c>
      <c r="D1361" s="22" t="n">
        <v>1</v>
      </c>
      <c r="E1361" s="22" t="n">
        <v>0</v>
      </c>
      <c r="F1361" s="21">
        <f>(IF(C1361&lt;=20,MAX(800000,400000*C1361),8000000+700000*(C1361-20))+IF(E1361=1,1000000,0))</f>
        <v/>
      </c>
      <c r="G1361" s="21">
        <f>IF(AND(D1361=3,C1361&lt;=5),MAX(0,B1361-F1361),IF(AND(D1361=2,C1361&lt;=5,MAX(0,B1361-F1361)&gt;3000000),1500000+MAX(0,B1361-F1361)-3000000,MAX(0,B1361-F1361)/2))</f>
        <v/>
      </c>
      <c r="H1361" s="21">
        <f>ROUNDDOWN(G1361,-3)</f>
        <v/>
      </c>
      <c r="I1361" s="21">
        <f>IF(H1361&lt;=0,0,ROUNDDOWN(ROUND((H1361*LOOKUP(H1361,{0,1950001,3300001,6950001,9000001,18000001,40000001},{0.05,0.1,0.2,0.23,0.33,0.4,0.45})-LOOKUP(H1361,{0,1950001,3300001,6950001,9000001,18000001,40000001},{0,97500,427500,636000,1536000,2796000,4796000}))*1.021,3),0))</f>
        <v/>
      </c>
      <c r="J1361" s="21">
        <f>ROUNDDOWN(ROUND(H1361*0.06,2),-2)</f>
        <v/>
      </c>
      <c r="K1361" s="21">
        <f>ROUNDDOWN(ROUND(H1361*0.04,2),-2)</f>
        <v/>
      </c>
      <c r="L1361" s="21">
        <f>I1361+J1361+K1361</f>
        <v/>
      </c>
      <c r="M1361" s="21">
        <f>B1361-L1361</f>
        <v/>
      </c>
      <c r="N1361" s="21">
        <f>ROUNDDOWN(ROUND(B1361*0.2042,2),0)</f>
        <v/>
      </c>
    </row>
    <row r="1362">
      <c r="A1362" t="inlineStr">
        <is>
          <t>照合 一般</t>
        </is>
      </c>
      <c r="B1362" s="21" t="n">
        <v>7000000</v>
      </c>
      <c r="C1362" s="22" t="n">
        <v>9</v>
      </c>
      <c r="D1362" s="22" t="n">
        <v>1</v>
      </c>
      <c r="E1362" s="22" t="n">
        <v>0</v>
      </c>
      <c r="F1362" s="21">
        <f>(IF(C1362&lt;=20,MAX(800000,400000*C1362),8000000+700000*(C1362-20))+IF(E1362=1,1000000,0))</f>
        <v/>
      </c>
      <c r="G1362" s="21">
        <f>IF(AND(D1362=3,C1362&lt;=5),MAX(0,B1362-F1362),IF(AND(D1362=2,C1362&lt;=5,MAX(0,B1362-F1362)&gt;3000000),1500000+MAX(0,B1362-F1362)-3000000,MAX(0,B1362-F1362)/2))</f>
        <v/>
      </c>
      <c r="H1362" s="21">
        <f>ROUNDDOWN(G1362,-3)</f>
        <v/>
      </c>
      <c r="I1362" s="21">
        <f>IF(H1362&lt;=0,0,ROUNDDOWN(ROUND((H1362*LOOKUP(H1362,{0,1950001,3300001,6950001,9000001,18000001,40000001},{0.05,0.1,0.2,0.23,0.33,0.4,0.45})-LOOKUP(H1362,{0,1950001,3300001,6950001,9000001,18000001,40000001},{0,97500,427500,636000,1536000,2796000,4796000}))*1.021,3),0))</f>
        <v/>
      </c>
      <c r="J1362" s="21">
        <f>ROUNDDOWN(ROUND(H1362*0.06,2),-2)</f>
        <v/>
      </c>
      <c r="K1362" s="21">
        <f>ROUNDDOWN(ROUND(H1362*0.04,2),-2)</f>
        <v/>
      </c>
      <c r="L1362" s="21">
        <f>I1362+J1362+K1362</f>
        <v/>
      </c>
      <c r="M1362" s="21">
        <f>B1362-L1362</f>
        <v/>
      </c>
      <c r="N1362" s="21">
        <f>ROUNDDOWN(ROUND(B1362*0.2042,2),0)</f>
        <v/>
      </c>
    </row>
    <row r="1363">
      <c r="A1363" t="inlineStr">
        <is>
          <t>照合 一般</t>
        </is>
      </c>
      <c r="B1363" s="21" t="n">
        <v>7000000</v>
      </c>
      <c r="C1363" s="22" t="n">
        <v>10</v>
      </c>
      <c r="D1363" s="22" t="n">
        <v>1</v>
      </c>
      <c r="E1363" s="22" t="n">
        <v>0</v>
      </c>
      <c r="F1363" s="21">
        <f>(IF(C1363&lt;=20,MAX(800000,400000*C1363),8000000+700000*(C1363-20))+IF(E1363=1,1000000,0))</f>
        <v/>
      </c>
      <c r="G1363" s="21">
        <f>IF(AND(D1363=3,C1363&lt;=5),MAX(0,B1363-F1363),IF(AND(D1363=2,C1363&lt;=5,MAX(0,B1363-F1363)&gt;3000000),1500000+MAX(0,B1363-F1363)-3000000,MAX(0,B1363-F1363)/2))</f>
        <v/>
      </c>
      <c r="H1363" s="21">
        <f>ROUNDDOWN(G1363,-3)</f>
        <v/>
      </c>
      <c r="I1363" s="21">
        <f>IF(H1363&lt;=0,0,ROUNDDOWN(ROUND((H1363*LOOKUP(H1363,{0,1950001,3300001,6950001,9000001,18000001,40000001},{0.05,0.1,0.2,0.23,0.33,0.4,0.45})-LOOKUP(H1363,{0,1950001,3300001,6950001,9000001,18000001,40000001},{0,97500,427500,636000,1536000,2796000,4796000}))*1.021,3),0))</f>
        <v/>
      </c>
      <c r="J1363" s="21">
        <f>ROUNDDOWN(ROUND(H1363*0.06,2),-2)</f>
        <v/>
      </c>
      <c r="K1363" s="21">
        <f>ROUNDDOWN(ROUND(H1363*0.04,2),-2)</f>
        <v/>
      </c>
      <c r="L1363" s="21">
        <f>I1363+J1363+K1363</f>
        <v/>
      </c>
      <c r="M1363" s="21">
        <f>B1363-L1363</f>
        <v/>
      </c>
      <c r="N1363" s="21">
        <f>ROUNDDOWN(ROUND(B1363*0.2042,2),0)</f>
        <v/>
      </c>
    </row>
    <row r="1364">
      <c r="A1364" t="inlineStr">
        <is>
          <t>照合 一般</t>
        </is>
      </c>
      <c r="B1364" s="21" t="n">
        <v>7000000</v>
      </c>
      <c r="C1364" s="22" t="n">
        <v>11</v>
      </c>
      <c r="D1364" s="22" t="n">
        <v>1</v>
      </c>
      <c r="E1364" s="22" t="n">
        <v>0</v>
      </c>
      <c r="F1364" s="21">
        <f>(IF(C1364&lt;=20,MAX(800000,400000*C1364),8000000+700000*(C1364-20))+IF(E1364=1,1000000,0))</f>
        <v/>
      </c>
      <c r="G1364" s="21">
        <f>IF(AND(D1364=3,C1364&lt;=5),MAX(0,B1364-F1364),IF(AND(D1364=2,C1364&lt;=5,MAX(0,B1364-F1364)&gt;3000000),1500000+MAX(0,B1364-F1364)-3000000,MAX(0,B1364-F1364)/2))</f>
        <v/>
      </c>
      <c r="H1364" s="21">
        <f>ROUNDDOWN(G1364,-3)</f>
        <v/>
      </c>
      <c r="I1364" s="21">
        <f>IF(H1364&lt;=0,0,ROUNDDOWN(ROUND((H1364*LOOKUP(H1364,{0,1950001,3300001,6950001,9000001,18000001,40000001},{0.05,0.1,0.2,0.23,0.33,0.4,0.45})-LOOKUP(H1364,{0,1950001,3300001,6950001,9000001,18000001,40000001},{0,97500,427500,636000,1536000,2796000,4796000}))*1.021,3),0))</f>
        <v/>
      </c>
      <c r="J1364" s="21">
        <f>ROUNDDOWN(ROUND(H1364*0.06,2),-2)</f>
        <v/>
      </c>
      <c r="K1364" s="21">
        <f>ROUNDDOWN(ROUND(H1364*0.04,2),-2)</f>
        <v/>
      </c>
      <c r="L1364" s="21">
        <f>I1364+J1364+K1364</f>
        <v/>
      </c>
      <c r="M1364" s="21">
        <f>B1364-L1364</f>
        <v/>
      </c>
      <c r="N1364" s="21">
        <f>ROUNDDOWN(ROUND(B1364*0.2042,2),0)</f>
        <v/>
      </c>
    </row>
    <row r="1365">
      <c r="A1365" t="inlineStr">
        <is>
          <t>照合 一般</t>
        </is>
      </c>
      <c r="B1365" s="21" t="n">
        <v>7000000</v>
      </c>
      <c r="C1365" s="22" t="n">
        <v>12</v>
      </c>
      <c r="D1365" s="22" t="n">
        <v>1</v>
      </c>
      <c r="E1365" s="22" t="n">
        <v>0</v>
      </c>
      <c r="F1365" s="21">
        <f>(IF(C1365&lt;=20,MAX(800000,400000*C1365),8000000+700000*(C1365-20))+IF(E1365=1,1000000,0))</f>
        <v/>
      </c>
      <c r="G1365" s="21">
        <f>IF(AND(D1365=3,C1365&lt;=5),MAX(0,B1365-F1365),IF(AND(D1365=2,C1365&lt;=5,MAX(0,B1365-F1365)&gt;3000000),1500000+MAX(0,B1365-F1365)-3000000,MAX(0,B1365-F1365)/2))</f>
        <v/>
      </c>
      <c r="H1365" s="21">
        <f>ROUNDDOWN(G1365,-3)</f>
        <v/>
      </c>
      <c r="I1365" s="21">
        <f>IF(H1365&lt;=0,0,ROUNDDOWN(ROUND((H1365*LOOKUP(H1365,{0,1950001,3300001,6950001,9000001,18000001,40000001},{0.05,0.1,0.2,0.23,0.33,0.4,0.45})-LOOKUP(H1365,{0,1950001,3300001,6950001,9000001,18000001,40000001},{0,97500,427500,636000,1536000,2796000,4796000}))*1.021,3),0))</f>
        <v/>
      </c>
      <c r="J1365" s="21">
        <f>ROUNDDOWN(ROUND(H1365*0.06,2),-2)</f>
        <v/>
      </c>
      <c r="K1365" s="21">
        <f>ROUNDDOWN(ROUND(H1365*0.04,2),-2)</f>
        <v/>
      </c>
      <c r="L1365" s="21">
        <f>I1365+J1365+K1365</f>
        <v/>
      </c>
      <c r="M1365" s="21">
        <f>B1365-L1365</f>
        <v/>
      </c>
      <c r="N1365" s="21">
        <f>ROUNDDOWN(ROUND(B1365*0.2042,2),0)</f>
        <v/>
      </c>
    </row>
    <row r="1366">
      <c r="A1366" t="inlineStr">
        <is>
          <t>照合 一般</t>
        </is>
      </c>
      <c r="B1366" s="21" t="n">
        <v>7000000</v>
      </c>
      <c r="C1366" s="22" t="n">
        <v>13</v>
      </c>
      <c r="D1366" s="22" t="n">
        <v>1</v>
      </c>
      <c r="E1366" s="22" t="n">
        <v>0</v>
      </c>
      <c r="F1366" s="21">
        <f>(IF(C1366&lt;=20,MAX(800000,400000*C1366),8000000+700000*(C1366-20))+IF(E1366=1,1000000,0))</f>
        <v/>
      </c>
      <c r="G1366" s="21">
        <f>IF(AND(D1366=3,C1366&lt;=5),MAX(0,B1366-F1366),IF(AND(D1366=2,C1366&lt;=5,MAX(0,B1366-F1366)&gt;3000000),1500000+MAX(0,B1366-F1366)-3000000,MAX(0,B1366-F1366)/2))</f>
        <v/>
      </c>
      <c r="H1366" s="21">
        <f>ROUNDDOWN(G1366,-3)</f>
        <v/>
      </c>
      <c r="I1366" s="21">
        <f>IF(H1366&lt;=0,0,ROUNDDOWN(ROUND((H1366*LOOKUP(H1366,{0,1950001,3300001,6950001,9000001,18000001,40000001},{0.05,0.1,0.2,0.23,0.33,0.4,0.45})-LOOKUP(H1366,{0,1950001,3300001,6950001,9000001,18000001,40000001},{0,97500,427500,636000,1536000,2796000,4796000}))*1.021,3),0))</f>
        <v/>
      </c>
      <c r="J1366" s="21">
        <f>ROUNDDOWN(ROUND(H1366*0.06,2),-2)</f>
        <v/>
      </c>
      <c r="K1366" s="21">
        <f>ROUNDDOWN(ROUND(H1366*0.04,2),-2)</f>
        <v/>
      </c>
      <c r="L1366" s="21">
        <f>I1366+J1366+K1366</f>
        <v/>
      </c>
      <c r="M1366" s="21">
        <f>B1366-L1366</f>
        <v/>
      </c>
      <c r="N1366" s="21">
        <f>ROUNDDOWN(ROUND(B1366*0.2042,2),0)</f>
        <v/>
      </c>
    </row>
    <row r="1367">
      <c r="A1367" t="inlineStr">
        <is>
          <t>照合 一般</t>
        </is>
      </c>
      <c r="B1367" s="21" t="n">
        <v>7000000</v>
      </c>
      <c r="C1367" s="22" t="n">
        <v>14</v>
      </c>
      <c r="D1367" s="22" t="n">
        <v>1</v>
      </c>
      <c r="E1367" s="22" t="n">
        <v>0</v>
      </c>
      <c r="F1367" s="21">
        <f>(IF(C1367&lt;=20,MAX(800000,400000*C1367),8000000+700000*(C1367-20))+IF(E1367=1,1000000,0))</f>
        <v/>
      </c>
      <c r="G1367" s="21">
        <f>IF(AND(D1367=3,C1367&lt;=5),MAX(0,B1367-F1367),IF(AND(D1367=2,C1367&lt;=5,MAX(0,B1367-F1367)&gt;3000000),1500000+MAX(0,B1367-F1367)-3000000,MAX(0,B1367-F1367)/2))</f>
        <v/>
      </c>
      <c r="H1367" s="21">
        <f>ROUNDDOWN(G1367,-3)</f>
        <v/>
      </c>
      <c r="I1367" s="21">
        <f>IF(H1367&lt;=0,0,ROUNDDOWN(ROUND((H1367*LOOKUP(H1367,{0,1950001,3300001,6950001,9000001,18000001,40000001},{0.05,0.1,0.2,0.23,0.33,0.4,0.45})-LOOKUP(H1367,{0,1950001,3300001,6950001,9000001,18000001,40000001},{0,97500,427500,636000,1536000,2796000,4796000}))*1.021,3),0))</f>
        <v/>
      </c>
      <c r="J1367" s="21">
        <f>ROUNDDOWN(ROUND(H1367*0.06,2),-2)</f>
        <v/>
      </c>
      <c r="K1367" s="21">
        <f>ROUNDDOWN(ROUND(H1367*0.04,2),-2)</f>
        <v/>
      </c>
      <c r="L1367" s="21">
        <f>I1367+J1367+K1367</f>
        <v/>
      </c>
      <c r="M1367" s="21">
        <f>B1367-L1367</f>
        <v/>
      </c>
      <c r="N1367" s="21">
        <f>ROUNDDOWN(ROUND(B1367*0.2042,2),0)</f>
        <v/>
      </c>
    </row>
    <row r="1368">
      <c r="A1368" t="inlineStr">
        <is>
          <t>照合 一般</t>
        </is>
      </c>
      <c r="B1368" s="21" t="n">
        <v>7000000</v>
      </c>
      <c r="C1368" s="22" t="n">
        <v>15</v>
      </c>
      <c r="D1368" s="22" t="n">
        <v>1</v>
      </c>
      <c r="E1368" s="22" t="n">
        <v>0</v>
      </c>
      <c r="F1368" s="21">
        <f>(IF(C1368&lt;=20,MAX(800000,400000*C1368),8000000+700000*(C1368-20))+IF(E1368=1,1000000,0))</f>
        <v/>
      </c>
      <c r="G1368" s="21">
        <f>IF(AND(D1368=3,C1368&lt;=5),MAX(0,B1368-F1368),IF(AND(D1368=2,C1368&lt;=5,MAX(0,B1368-F1368)&gt;3000000),1500000+MAX(0,B1368-F1368)-3000000,MAX(0,B1368-F1368)/2))</f>
        <v/>
      </c>
      <c r="H1368" s="21">
        <f>ROUNDDOWN(G1368,-3)</f>
        <v/>
      </c>
      <c r="I1368" s="21">
        <f>IF(H1368&lt;=0,0,ROUNDDOWN(ROUND((H1368*LOOKUP(H1368,{0,1950001,3300001,6950001,9000001,18000001,40000001},{0.05,0.1,0.2,0.23,0.33,0.4,0.45})-LOOKUP(H1368,{0,1950001,3300001,6950001,9000001,18000001,40000001},{0,97500,427500,636000,1536000,2796000,4796000}))*1.021,3),0))</f>
        <v/>
      </c>
      <c r="J1368" s="21">
        <f>ROUNDDOWN(ROUND(H1368*0.06,2),-2)</f>
        <v/>
      </c>
      <c r="K1368" s="21">
        <f>ROUNDDOWN(ROUND(H1368*0.04,2),-2)</f>
        <v/>
      </c>
      <c r="L1368" s="21">
        <f>I1368+J1368+K1368</f>
        <v/>
      </c>
      <c r="M1368" s="21">
        <f>B1368-L1368</f>
        <v/>
      </c>
      <c r="N1368" s="21">
        <f>ROUNDDOWN(ROUND(B1368*0.2042,2),0)</f>
        <v/>
      </c>
    </row>
    <row r="1369">
      <c r="A1369" t="inlineStr">
        <is>
          <t>照合 一般</t>
        </is>
      </c>
      <c r="B1369" s="21" t="n">
        <v>7000000</v>
      </c>
      <c r="C1369" s="22" t="n">
        <v>16</v>
      </c>
      <c r="D1369" s="22" t="n">
        <v>1</v>
      </c>
      <c r="E1369" s="22" t="n">
        <v>0</v>
      </c>
      <c r="F1369" s="21">
        <f>(IF(C1369&lt;=20,MAX(800000,400000*C1369),8000000+700000*(C1369-20))+IF(E1369=1,1000000,0))</f>
        <v/>
      </c>
      <c r="G1369" s="21">
        <f>IF(AND(D1369=3,C1369&lt;=5),MAX(0,B1369-F1369),IF(AND(D1369=2,C1369&lt;=5,MAX(0,B1369-F1369)&gt;3000000),1500000+MAX(0,B1369-F1369)-3000000,MAX(0,B1369-F1369)/2))</f>
        <v/>
      </c>
      <c r="H1369" s="21">
        <f>ROUNDDOWN(G1369,-3)</f>
        <v/>
      </c>
      <c r="I1369" s="21">
        <f>IF(H1369&lt;=0,0,ROUNDDOWN(ROUND((H1369*LOOKUP(H1369,{0,1950001,3300001,6950001,9000001,18000001,40000001},{0.05,0.1,0.2,0.23,0.33,0.4,0.45})-LOOKUP(H1369,{0,1950001,3300001,6950001,9000001,18000001,40000001},{0,97500,427500,636000,1536000,2796000,4796000}))*1.021,3),0))</f>
        <v/>
      </c>
      <c r="J1369" s="21">
        <f>ROUNDDOWN(ROUND(H1369*0.06,2),-2)</f>
        <v/>
      </c>
      <c r="K1369" s="21">
        <f>ROUNDDOWN(ROUND(H1369*0.04,2),-2)</f>
        <v/>
      </c>
      <c r="L1369" s="21">
        <f>I1369+J1369+K1369</f>
        <v/>
      </c>
      <c r="M1369" s="21">
        <f>B1369-L1369</f>
        <v/>
      </c>
      <c r="N1369" s="21">
        <f>ROUNDDOWN(ROUND(B1369*0.2042,2),0)</f>
        <v/>
      </c>
    </row>
    <row r="1370">
      <c r="A1370" t="inlineStr">
        <is>
          <t>照合 一般</t>
        </is>
      </c>
      <c r="B1370" s="21" t="n">
        <v>7000000</v>
      </c>
      <c r="C1370" s="22" t="n">
        <v>17</v>
      </c>
      <c r="D1370" s="22" t="n">
        <v>1</v>
      </c>
      <c r="E1370" s="22" t="n">
        <v>0</v>
      </c>
      <c r="F1370" s="21">
        <f>(IF(C1370&lt;=20,MAX(800000,400000*C1370),8000000+700000*(C1370-20))+IF(E1370=1,1000000,0))</f>
        <v/>
      </c>
      <c r="G1370" s="21">
        <f>IF(AND(D1370=3,C1370&lt;=5),MAX(0,B1370-F1370),IF(AND(D1370=2,C1370&lt;=5,MAX(0,B1370-F1370)&gt;3000000),1500000+MAX(0,B1370-F1370)-3000000,MAX(0,B1370-F1370)/2))</f>
        <v/>
      </c>
      <c r="H1370" s="21">
        <f>ROUNDDOWN(G1370,-3)</f>
        <v/>
      </c>
      <c r="I1370" s="21">
        <f>IF(H1370&lt;=0,0,ROUNDDOWN(ROUND((H1370*LOOKUP(H1370,{0,1950001,3300001,6950001,9000001,18000001,40000001},{0.05,0.1,0.2,0.23,0.33,0.4,0.45})-LOOKUP(H1370,{0,1950001,3300001,6950001,9000001,18000001,40000001},{0,97500,427500,636000,1536000,2796000,4796000}))*1.021,3),0))</f>
        <v/>
      </c>
      <c r="J1370" s="21">
        <f>ROUNDDOWN(ROUND(H1370*0.06,2),-2)</f>
        <v/>
      </c>
      <c r="K1370" s="21">
        <f>ROUNDDOWN(ROUND(H1370*0.04,2),-2)</f>
        <v/>
      </c>
      <c r="L1370" s="21">
        <f>I1370+J1370+K1370</f>
        <v/>
      </c>
      <c r="M1370" s="21">
        <f>B1370-L1370</f>
        <v/>
      </c>
      <c r="N1370" s="21">
        <f>ROUNDDOWN(ROUND(B1370*0.2042,2),0)</f>
        <v/>
      </c>
    </row>
    <row r="1371">
      <c r="A1371" t="inlineStr">
        <is>
          <t>照合 一般</t>
        </is>
      </c>
      <c r="B1371" s="21" t="n">
        <v>7000000</v>
      </c>
      <c r="C1371" s="22" t="n">
        <v>18</v>
      </c>
      <c r="D1371" s="22" t="n">
        <v>1</v>
      </c>
      <c r="E1371" s="22" t="n">
        <v>0</v>
      </c>
      <c r="F1371" s="21">
        <f>(IF(C1371&lt;=20,MAX(800000,400000*C1371),8000000+700000*(C1371-20))+IF(E1371=1,1000000,0))</f>
        <v/>
      </c>
      <c r="G1371" s="21">
        <f>IF(AND(D1371=3,C1371&lt;=5),MAX(0,B1371-F1371),IF(AND(D1371=2,C1371&lt;=5,MAX(0,B1371-F1371)&gt;3000000),1500000+MAX(0,B1371-F1371)-3000000,MAX(0,B1371-F1371)/2))</f>
        <v/>
      </c>
      <c r="H1371" s="21">
        <f>ROUNDDOWN(G1371,-3)</f>
        <v/>
      </c>
      <c r="I1371" s="21">
        <f>IF(H1371&lt;=0,0,ROUNDDOWN(ROUND((H1371*LOOKUP(H1371,{0,1950001,3300001,6950001,9000001,18000001,40000001},{0.05,0.1,0.2,0.23,0.33,0.4,0.45})-LOOKUP(H1371,{0,1950001,3300001,6950001,9000001,18000001,40000001},{0,97500,427500,636000,1536000,2796000,4796000}))*1.021,3),0))</f>
        <v/>
      </c>
      <c r="J1371" s="21">
        <f>ROUNDDOWN(ROUND(H1371*0.06,2),-2)</f>
        <v/>
      </c>
      <c r="K1371" s="21">
        <f>ROUNDDOWN(ROUND(H1371*0.04,2),-2)</f>
        <v/>
      </c>
      <c r="L1371" s="21">
        <f>I1371+J1371+K1371</f>
        <v/>
      </c>
      <c r="M1371" s="21">
        <f>B1371-L1371</f>
        <v/>
      </c>
      <c r="N1371" s="21">
        <f>ROUNDDOWN(ROUND(B1371*0.2042,2),0)</f>
        <v/>
      </c>
    </row>
    <row r="1372">
      <c r="A1372" t="inlineStr">
        <is>
          <t>照合 一般</t>
        </is>
      </c>
      <c r="B1372" s="21" t="n">
        <v>7000000</v>
      </c>
      <c r="C1372" s="22" t="n">
        <v>19</v>
      </c>
      <c r="D1372" s="22" t="n">
        <v>1</v>
      </c>
      <c r="E1372" s="22" t="n">
        <v>0</v>
      </c>
      <c r="F1372" s="21">
        <f>(IF(C1372&lt;=20,MAX(800000,400000*C1372),8000000+700000*(C1372-20))+IF(E1372=1,1000000,0))</f>
        <v/>
      </c>
      <c r="G1372" s="21">
        <f>IF(AND(D1372=3,C1372&lt;=5),MAX(0,B1372-F1372),IF(AND(D1372=2,C1372&lt;=5,MAX(0,B1372-F1372)&gt;3000000),1500000+MAX(0,B1372-F1372)-3000000,MAX(0,B1372-F1372)/2))</f>
        <v/>
      </c>
      <c r="H1372" s="21">
        <f>ROUNDDOWN(G1372,-3)</f>
        <v/>
      </c>
      <c r="I1372" s="21">
        <f>IF(H1372&lt;=0,0,ROUNDDOWN(ROUND((H1372*LOOKUP(H1372,{0,1950001,3300001,6950001,9000001,18000001,40000001},{0.05,0.1,0.2,0.23,0.33,0.4,0.45})-LOOKUP(H1372,{0,1950001,3300001,6950001,9000001,18000001,40000001},{0,97500,427500,636000,1536000,2796000,4796000}))*1.021,3),0))</f>
        <v/>
      </c>
      <c r="J1372" s="21">
        <f>ROUNDDOWN(ROUND(H1372*0.06,2),-2)</f>
        <v/>
      </c>
      <c r="K1372" s="21">
        <f>ROUNDDOWN(ROUND(H1372*0.04,2),-2)</f>
        <v/>
      </c>
      <c r="L1372" s="21">
        <f>I1372+J1372+K1372</f>
        <v/>
      </c>
      <c r="M1372" s="21">
        <f>B1372-L1372</f>
        <v/>
      </c>
      <c r="N1372" s="21">
        <f>ROUNDDOWN(ROUND(B1372*0.2042,2),0)</f>
        <v/>
      </c>
    </row>
    <row r="1373">
      <c r="A1373" t="inlineStr">
        <is>
          <t>照合 一般</t>
        </is>
      </c>
      <c r="B1373" s="21" t="n">
        <v>7000000</v>
      </c>
      <c r="C1373" s="22" t="n">
        <v>20</v>
      </c>
      <c r="D1373" s="22" t="n">
        <v>1</v>
      </c>
      <c r="E1373" s="22" t="n">
        <v>0</v>
      </c>
      <c r="F1373" s="21">
        <f>(IF(C1373&lt;=20,MAX(800000,400000*C1373),8000000+700000*(C1373-20))+IF(E1373=1,1000000,0))</f>
        <v/>
      </c>
      <c r="G1373" s="21">
        <f>IF(AND(D1373=3,C1373&lt;=5),MAX(0,B1373-F1373),IF(AND(D1373=2,C1373&lt;=5,MAX(0,B1373-F1373)&gt;3000000),1500000+MAX(0,B1373-F1373)-3000000,MAX(0,B1373-F1373)/2))</f>
        <v/>
      </c>
      <c r="H1373" s="21">
        <f>ROUNDDOWN(G1373,-3)</f>
        <v/>
      </c>
      <c r="I1373" s="21">
        <f>IF(H1373&lt;=0,0,ROUNDDOWN(ROUND((H1373*LOOKUP(H1373,{0,1950001,3300001,6950001,9000001,18000001,40000001},{0.05,0.1,0.2,0.23,0.33,0.4,0.45})-LOOKUP(H1373,{0,1950001,3300001,6950001,9000001,18000001,40000001},{0,97500,427500,636000,1536000,2796000,4796000}))*1.021,3),0))</f>
        <v/>
      </c>
      <c r="J1373" s="21">
        <f>ROUNDDOWN(ROUND(H1373*0.06,2),-2)</f>
        <v/>
      </c>
      <c r="K1373" s="21">
        <f>ROUNDDOWN(ROUND(H1373*0.04,2),-2)</f>
        <v/>
      </c>
      <c r="L1373" s="21">
        <f>I1373+J1373+K1373</f>
        <v/>
      </c>
      <c r="M1373" s="21">
        <f>B1373-L1373</f>
        <v/>
      </c>
      <c r="N1373" s="21">
        <f>ROUNDDOWN(ROUND(B1373*0.2042,2),0)</f>
        <v/>
      </c>
    </row>
    <row r="1374">
      <c r="A1374" t="inlineStr">
        <is>
          <t>照合 一般</t>
        </is>
      </c>
      <c r="B1374" s="21" t="n">
        <v>7000000</v>
      </c>
      <c r="C1374" s="22" t="n">
        <v>21</v>
      </c>
      <c r="D1374" s="22" t="n">
        <v>1</v>
      </c>
      <c r="E1374" s="22" t="n">
        <v>0</v>
      </c>
      <c r="F1374" s="21">
        <f>(IF(C1374&lt;=20,MAX(800000,400000*C1374),8000000+700000*(C1374-20))+IF(E1374=1,1000000,0))</f>
        <v/>
      </c>
      <c r="G1374" s="21">
        <f>IF(AND(D1374=3,C1374&lt;=5),MAX(0,B1374-F1374),IF(AND(D1374=2,C1374&lt;=5,MAX(0,B1374-F1374)&gt;3000000),1500000+MAX(0,B1374-F1374)-3000000,MAX(0,B1374-F1374)/2))</f>
        <v/>
      </c>
      <c r="H1374" s="21">
        <f>ROUNDDOWN(G1374,-3)</f>
        <v/>
      </c>
      <c r="I1374" s="21">
        <f>IF(H1374&lt;=0,0,ROUNDDOWN(ROUND((H1374*LOOKUP(H1374,{0,1950001,3300001,6950001,9000001,18000001,40000001},{0.05,0.1,0.2,0.23,0.33,0.4,0.45})-LOOKUP(H1374,{0,1950001,3300001,6950001,9000001,18000001,40000001},{0,97500,427500,636000,1536000,2796000,4796000}))*1.021,3),0))</f>
        <v/>
      </c>
      <c r="J1374" s="21">
        <f>ROUNDDOWN(ROUND(H1374*0.06,2),-2)</f>
        <v/>
      </c>
      <c r="K1374" s="21">
        <f>ROUNDDOWN(ROUND(H1374*0.04,2),-2)</f>
        <v/>
      </c>
      <c r="L1374" s="21">
        <f>I1374+J1374+K1374</f>
        <v/>
      </c>
      <c r="M1374" s="21">
        <f>B1374-L1374</f>
        <v/>
      </c>
      <c r="N1374" s="21">
        <f>ROUNDDOWN(ROUND(B1374*0.2042,2),0)</f>
        <v/>
      </c>
    </row>
    <row r="1375">
      <c r="A1375" t="inlineStr">
        <is>
          <t>照合 一般</t>
        </is>
      </c>
      <c r="B1375" s="21" t="n">
        <v>7000000</v>
      </c>
      <c r="C1375" s="22" t="n">
        <v>22</v>
      </c>
      <c r="D1375" s="22" t="n">
        <v>1</v>
      </c>
      <c r="E1375" s="22" t="n">
        <v>0</v>
      </c>
      <c r="F1375" s="21">
        <f>(IF(C1375&lt;=20,MAX(800000,400000*C1375),8000000+700000*(C1375-20))+IF(E1375=1,1000000,0))</f>
        <v/>
      </c>
      <c r="G1375" s="21">
        <f>IF(AND(D1375=3,C1375&lt;=5),MAX(0,B1375-F1375),IF(AND(D1375=2,C1375&lt;=5,MAX(0,B1375-F1375)&gt;3000000),1500000+MAX(0,B1375-F1375)-3000000,MAX(0,B1375-F1375)/2))</f>
        <v/>
      </c>
      <c r="H1375" s="21">
        <f>ROUNDDOWN(G1375,-3)</f>
        <v/>
      </c>
      <c r="I1375" s="21">
        <f>IF(H1375&lt;=0,0,ROUNDDOWN(ROUND((H1375*LOOKUP(H1375,{0,1950001,3300001,6950001,9000001,18000001,40000001},{0.05,0.1,0.2,0.23,0.33,0.4,0.45})-LOOKUP(H1375,{0,1950001,3300001,6950001,9000001,18000001,40000001},{0,97500,427500,636000,1536000,2796000,4796000}))*1.021,3),0))</f>
        <v/>
      </c>
      <c r="J1375" s="21">
        <f>ROUNDDOWN(ROUND(H1375*0.06,2),-2)</f>
        <v/>
      </c>
      <c r="K1375" s="21">
        <f>ROUNDDOWN(ROUND(H1375*0.04,2),-2)</f>
        <v/>
      </c>
      <c r="L1375" s="21">
        <f>I1375+J1375+K1375</f>
        <v/>
      </c>
      <c r="M1375" s="21">
        <f>B1375-L1375</f>
        <v/>
      </c>
      <c r="N1375" s="21">
        <f>ROUNDDOWN(ROUND(B1375*0.2042,2),0)</f>
        <v/>
      </c>
    </row>
    <row r="1376">
      <c r="A1376" t="inlineStr">
        <is>
          <t>照合 一般</t>
        </is>
      </c>
      <c r="B1376" s="21" t="n">
        <v>7000000</v>
      </c>
      <c r="C1376" s="22" t="n">
        <v>23</v>
      </c>
      <c r="D1376" s="22" t="n">
        <v>1</v>
      </c>
      <c r="E1376" s="22" t="n">
        <v>0</v>
      </c>
      <c r="F1376" s="21">
        <f>(IF(C1376&lt;=20,MAX(800000,400000*C1376),8000000+700000*(C1376-20))+IF(E1376=1,1000000,0))</f>
        <v/>
      </c>
      <c r="G1376" s="21">
        <f>IF(AND(D1376=3,C1376&lt;=5),MAX(0,B1376-F1376),IF(AND(D1376=2,C1376&lt;=5,MAX(0,B1376-F1376)&gt;3000000),1500000+MAX(0,B1376-F1376)-3000000,MAX(0,B1376-F1376)/2))</f>
        <v/>
      </c>
      <c r="H1376" s="21">
        <f>ROUNDDOWN(G1376,-3)</f>
        <v/>
      </c>
      <c r="I1376" s="21">
        <f>IF(H1376&lt;=0,0,ROUNDDOWN(ROUND((H1376*LOOKUP(H1376,{0,1950001,3300001,6950001,9000001,18000001,40000001},{0.05,0.1,0.2,0.23,0.33,0.4,0.45})-LOOKUP(H1376,{0,1950001,3300001,6950001,9000001,18000001,40000001},{0,97500,427500,636000,1536000,2796000,4796000}))*1.021,3),0))</f>
        <v/>
      </c>
      <c r="J1376" s="21">
        <f>ROUNDDOWN(ROUND(H1376*0.06,2),-2)</f>
        <v/>
      </c>
      <c r="K1376" s="21">
        <f>ROUNDDOWN(ROUND(H1376*0.04,2),-2)</f>
        <v/>
      </c>
      <c r="L1376" s="21">
        <f>I1376+J1376+K1376</f>
        <v/>
      </c>
      <c r="M1376" s="21">
        <f>B1376-L1376</f>
        <v/>
      </c>
      <c r="N1376" s="21">
        <f>ROUNDDOWN(ROUND(B1376*0.2042,2),0)</f>
        <v/>
      </c>
    </row>
    <row r="1377">
      <c r="A1377" t="inlineStr">
        <is>
          <t>照合 一般</t>
        </is>
      </c>
      <c r="B1377" s="21" t="n">
        <v>7000000</v>
      </c>
      <c r="C1377" s="22" t="n">
        <v>24</v>
      </c>
      <c r="D1377" s="22" t="n">
        <v>1</v>
      </c>
      <c r="E1377" s="22" t="n">
        <v>0</v>
      </c>
      <c r="F1377" s="21">
        <f>(IF(C1377&lt;=20,MAX(800000,400000*C1377),8000000+700000*(C1377-20))+IF(E1377=1,1000000,0))</f>
        <v/>
      </c>
      <c r="G1377" s="21">
        <f>IF(AND(D1377=3,C1377&lt;=5),MAX(0,B1377-F1377),IF(AND(D1377=2,C1377&lt;=5,MAX(0,B1377-F1377)&gt;3000000),1500000+MAX(0,B1377-F1377)-3000000,MAX(0,B1377-F1377)/2))</f>
        <v/>
      </c>
      <c r="H1377" s="21">
        <f>ROUNDDOWN(G1377,-3)</f>
        <v/>
      </c>
      <c r="I1377" s="21">
        <f>IF(H1377&lt;=0,0,ROUNDDOWN(ROUND((H1377*LOOKUP(H1377,{0,1950001,3300001,6950001,9000001,18000001,40000001},{0.05,0.1,0.2,0.23,0.33,0.4,0.45})-LOOKUP(H1377,{0,1950001,3300001,6950001,9000001,18000001,40000001},{0,97500,427500,636000,1536000,2796000,4796000}))*1.021,3),0))</f>
        <v/>
      </c>
      <c r="J1377" s="21">
        <f>ROUNDDOWN(ROUND(H1377*0.06,2),-2)</f>
        <v/>
      </c>
      <c r="K1377" s="21">
        <f>ROUNDDOWN(ROUND(H1377*0.04,2),-2)</f>
        <v/>
      </c>
      <c r="L1377" s="21">
        <f>I1377+J1377+K1377</f>
        <v/>
      </c>
      <c r="M1377" s="21">
        <f>B1377-L1377</f>
        <v/>
      </c>
      <c r="N1377" s="21">
        <f>ROUNDDOWN(ROUND(B1377*0.2042,2),0)</f>
        <v/>
      </c>
    </row>
    <row r="1378">
      <c r="A1378" t="inlineStr">
        <is>
          <t>照合 一般</t>
        </is>
      </c>
      <c r="B1378" s="21" t="n">
        <v>7000000</v>
      </c>
      <c r="C1378" s="22" t="n">
        <v>25</v>
      </c>
      <c r="D1378" s="22" t="n">
        <v>1</v>
      </c>
      <c r="E1378" s="22" t="n">
        <v>0</v>
      </c>
      <c r="F1378" s="21">
        <f>(IF(C1378&lt;=20,MAX(800000,400000*C1378),8000000+700000*(C1378-20))+IF(E1378=1,1000000,0))</f>
        <v/>
      </c>
      <c r="G1378" s="21">
        <f>IF(AND(D1378=3,C1378&lt;=5),MAX(0,B1378-F1378),IF(AND(D1378=2,C1378&lt;=5,MAX(0,B1378-F1378)&gt;3000000),1500000+MAX(0,B1378-F1378)-3000000,MAX(0,B1378-F1378)/2))</f>
        <v/>
      </c>
      <c r="H1378" s="21">
        <f>ROUNDDOWN(G1378,-3)</f>
        <v/>
      </c>
      <c r="I1378" s="21">
        <f>IF(H1378&lt;=0,0,ROUNDDOWN(ROUND((H1378*LOOKUP(H1378,{0,1950001,3300001,6950001,9000001,18000001,40000001},{0.05,0.1,0.2,0.23,0.33,0.4,0.45})-LOOKUP(H1378,{0,1950001,3300001,6950001,9000001,18000001,40000001},{0,97500,427500,636000,1536000,2796000,4796000}))*1.021,3),0))</f>
        <v/>
      </c>
      <c r="J1378" s="21">
        <f>ROUNDDOWN(ROUND(H1378*0.06,2),-2)</f>
        <v/>
      </c>
      <c r="K1378" s="21">
        <f>ROUNDDOWN(ROUND(H1378*0.04,2),-2)</f>
        <v/>
      </c>
      <c r="L1378" s="21">
        <f>I1378+J1378+K1378</f>
        <v/>
      </c>
      <c r="M1378" s="21">
        <f>B1378-L1378</f>
        <v/>
      </c>
      <c r="N1378" s="21">
        <f>ROUNDDOWN(ROUND(B1378*0.2042,2),0)</f>
        <v/>
      </c>
    </row>
    <row r="1379">
      <c r="A1379" t="inlineStr">
        <is>
          <t>照合 一般</t>
        </is>
      </c>
      <c r="B1379" s="21" t="n">
        <v>7000000</v>
      </c>
      <c r="C1379" s="22" t="n">
        <v>26</v>
      </c>
      <c r="D1379" s="22" t="n">
        <v>1</v>
      </c>
      <c r="E1379" s="22" t="n">
        <v>0</v>
      </c>
      <c r="F1379" s="21">
        <f>(IF(C1379&lt;=20,MAX(800000,400000*C1379),8000000+700000*(C1379-20))+IF(E1379=1,1000000,0))</f>
        <v/>
      </c>
      <c r="G1379" s="21">
        <f>IF(AND(D1379=3,C1379&lt;=5),MAX(0,B1379-F1379),IF(AND(D1379=2,C1379&lt;=5,MAX(0,B1379-F1379)&gt;3000000),1500000+MAX(0,B1379-F1379)-3000000,MAX(0,B1379-F1379)/2))</f>
        <v/>
      </c>
      <c r="H1379" s="21">
        <f>ROUNDDOWN(G1379,-3)</f>
        <v/>
      </c>
      <c r="I1379" s="21">
        <f>IF(H1379&lt;=0,0,ROUNDDOWN(ROUND((H1379*LOOKUP(H1379,{0,1950001,3300001,6950001,9000001,18000001,40000001},{0.05,0.1,0.2,0.23,0.33,0.4,0.45})-LOOKUP(H1379,{0,1950001,3300001,6950001,9000001,18000001,40000001},{0,97500,427500,636000,1536000,2796000,4796000}))*1.021,3),0))</f>
        <v/>
      </c>
      <c r="J1379" s="21">
        <f>ROUNDDOWN(ROUND(H1379*0.06,2),-2)</f>
        <v/>
      </c>
      <c r="K1379" s="21">
        <f>ROUNDDOWN(ROUND(H1379*0.04,2),-2)</f>
        <v/>
      </c>
      <c r="L1379" s="21">
        <f>I1379+J1379+K1379</f>
        <v/>
      </c>
      <c r="M1379" s="21">
        <f>B1379-L1379</f>
        <v/>
      </c>
      <c r="N1379" s="21">
        <f>ROUNDDOWN(ROUND(B1379*0.2042,2),0)</f>
        <v/>
      </c>
    </row>
    <row r="1380">
      <c r="A1380" t="inlineStr">
        <is>
          <t>照合 一般</t>
        </is>
      </c>
      <c r="B1380" s="21" t="n">
        <v>7000000</v>
      </c>
      <c r="C1380" s="22" t="n">
        <v>27</v>
      </c>
      <c r="D1380" s="22" t="n">
        <v>1</v>
      </c>
      <c r="E1380" s="22" t="n">
        <v>0</v>
      </c>
      <c r="F1380" s="21">
        <f>(IF(C1380&lt;=20,MAX(800000,400000*C1380),8000000+700000*(C1380-20))+IF(E1380=1,1000000,0))</f>
        <v/>
      </c>
      <c r="G1380" s="21">
        <f>IF(AND(D1380=3,C1380&lt;=5),MAX(0,B1380-F1380),IF(AND(D1380=2,C1380&lt;=5,MAX(0,B1380-F1380)&gt;3000000),1500000+MAX(0,B1380-F1380)-3000000,MAX(0,B1380-F1380)/2))</f>
        <v/>
      </c>
      <c r="H1380" s="21">
        <f>ROUNDDOWN(G1380,-3)</f>
        <v/>
      </c>
      <c r="I1380" s="21">
        <f>IF(H1380&lt;=0,0,ROUNDDOWN(ROUND((H1380*LOOKUP(H1380,{0,1950001,3300001,6950001,9000001,18000001,40000001},{0.05,0.1,0.2,0.23,0.33,0.4,0.45})-LOOKUP(H1380,{0,1950001,3300001,6950001,9000001,18000001,40000001},{0,97500,427500,636000,1536000,2796000,4796000}))*1.021,3),0))</f>
        <v/>
      </c>
      <c r="J1380" s="21">
        <f>ROUNDDOWN(ROUND(H1380*0.06,2),-2)</f>
        <v/>
      </c>
      <c r="K1380" s="21">
        <f>ROUNDDOWN(ROUND(H1380*0.04,2),-2)</f>
        <v/>
      </c>
      <c r="L1380" s="21">
        <f>I1380+J1380+K1380</f>
        <v/>
      </c>
      <c r="M1380" s="21">
        <f>B1380-L1380</f>
        <v/>
      </c>
      <c r="N1380" s="21">
        <f>ROUNDDOWN(ROUND(B1380*0.2042,2),0)</f>
        <v/>
      </c>
    </row>
    <row r="1381">
      <c r="A1381" t="inlineStr">
        <is>
          <t>照合 一般</t>
        </is>
      </c>
      <c r="B1381" s="21" t="n">
        <v>7000000</v>
      </c>
      <c r="C1381" s="22" t="n">
        <v>28</v>
      </c>
      <c r="D1381" s="22" t="n">
        <v>1</v>
      </c>
      <c r="E1381" s="22" t="n">
        <v>0</v>
      </c>
      <c r="F1381" s="21">
        <f>(IF(C1381&lt;=20,MAX(800000,400000*C1381),8000000+700000*(C1381-20))+IF(E1381=1,1000000,0))</f>
        <v/>
      </c>
      <c r="G1381" s="21">
        <f>IF(AND(D1381=3,C1381&lt;=5),MAX(0,B1381-F1381),IF(AND(D1381=2,C1381&lt;=5,MAX(0,B1381-F1381)&gt;3000000),1500000+MAX(0,B1381-F1381)-3000000,MAX(0,B1381-F1381)/2))</f>
        <v/>
      </c>
      <c r="H1381" s="21">
        <f>ROUNDDOWN(G1381,-3)</f>
        <v/>
      </c>
      <c r="I1381" s="21">
        <f>IF(H1381&lt;=0,0,ROUNDDOWN(ROUND((H1381*LOOKUP(H1381,{0,1950001,3300001,6950001,9000001,18000001,40000001},{0.05,0.1,0.2,0.23,0.33,0.4,0.45})-LOOKUP(H1381,{0,1950001,3300001,6950001,9000001,18000001,40000001},{0,97500,427500,636000,1536000,2796000,4796000}))*1.021,3),0))</f>
        <v/>
      </c>
      <c r="J1381" s="21">
        <f>ROUNDDOWN(ROUND(H1381*0.06,2),-2)</f>
        <v/>
      </c>
      <c r="K1381" s="21">
        <f>ROUNDDOWN(ROUND(H1381*0.04,2),-2)</f>
        <v/>
      </c>
      <c r="L1381" s="21">
        <f>I1381+J1381+K1381</f>
        <v/>
      </c>
      <c r="M1381" s="21">
        <f>B1381-L1381</f>
        <v/>
      </c>
      <c r="N1381" s="21">
        <f>ROUNDDOWN(ROUND(B1381*0.2042,2),0)</f>
        <v/>
      </c>
    </row>
    <row r="1382">
      <c r="A1382" t="inlineStr">
        <is>
          <t>照合 一般</t>
        </is>
      </c>
      <c r="B1382" s="21" t="n">
        <v>7000000</v>
      </c>
      <c r="C1382" s="22" t="n">
        <v>29</v>
      </c>
      <c r="D1382" s="22" t="n">
        <v>1</v>
      </c>
      <c r="E1382" s="22" t="n">
        <v>0</v>
      </c>
      <c r="F1382" s="21">
        <f>(IF(C1382&lt;=20,MAX(800000,400000*C1382),8000000+700000*(C1382-20))+IF(E1382=1,1000000,0))</f>
        <v/>
      </c>
      <c r="G1382" s="21">
        <f>IF(AND(D1382=3,C1382&lt;=5),MAX(0,B1382-F1382),IF(AND(D1382=2,C1382&lt;=5,MAX(0,B1382-F1382)&gt;3000000),1500000+MAX(0,B1382-F1382)-3000000,MAX(0,B1382-F1382)/2))</f>
        <v/>
      </c>
      <c r="H1382" s="21">
        <f>ROUNDDOWN(G1382,-3)</f>
        <v/>
      </c>
      <c r="I1382" s="21">
        <f>IF(H1382&lt;=0,0,ROUNDDOWN(ROUND((H1382*LOOKUP(H1382,{0,1950001,3300001,6950001,9000001,18000001,40000001},{0.05,0.1,0.2,0.23,0.33,0.4,0.45})-LOOKUP(H1382,{0,1950001,3300001,6950001,9000001,18000001,40000001},{0,97500,427500,636000,1536000,2796000,4796000}))*1.021,3),0))</f>
        <v/>
      </c>
      <c r="J1382" s="21">
        <f>ROUNDDOWN(ROUND(H1382*0.06,2),-2)</f>
        <v/>
      </c>
      <c r="K1382" s="21">
        <f>ROUNDDOWN(ROUND(H1382*0.04,2),-2)</f>
        <v/>
      </c>
      <c r="L1382" s="21">
        <f>I1382+J1382+K1382</f>
        <v/>
      </c>
      <c r="M1382" s="21">
        <f>B1382-L1382</f>
        <v/>
      </c>
      <c r="N1382" s="21">
        <f>ROUNDDOWN(ROUND(B1382*0.2042,2),0)</f>
        <v/>
      </c>
    </row>
    <row r="1383">
      <c r="A1383" t="inlineStr">
        <is>
          <t>照合 一般</t>
        </is>
      </c>
      <c r="B1383" s="21" t="n">
        <v>7000000</v>
      </c>
      <c r="C1383" s="22" t="n">
        <v>30</v>
      </c>
      <c r="D1383" s="22" t="n">
        <v>1</v>
      </c>
      <c r="E1383" s="22" t="n">
        <v>0</v>
      </c>
      <c r="F1383" s="21">
        <f>(IF(C1383&lt;=20,MAX(800000,400000*C1383),8000000+700000*(C1383-20))+IF(E1383=1,1000000,0))</f>
        <v/>
      </c>
      <c r="G1383" s="21">
        <f>IF(AND(D1383=3,C1383&lt;=5),MAX(0,B1383-F1383),IF(AND(D1383=2,C1383&lt;=5,MAX(0,B1383-F1383)&gt;3000000),1500000+MAX(0,B1383-F1383)-3000000,MAX(0,B1383-F1383)/2))</f>
        <v/>
      </c>
      <c r="H1383" s="21">
        <f>ROUNDDOWN(G1383,-3)</f>
        <v/>
      </c>
      <c r="I1383" s="21">
        <f>IF(H1383&lt;=0,0,ROUNDDOWN(ROUND((H1383*LOOKUP(H1383,{0,1950001,3300001,6950001,9000001,18000001,40000001},{0.05,0.1,0.2,0.23,0.33,0.4,0.45})-LOOKUP(H1383,{0,1950001,3300001,6950001,9000001,18000001,40000001},{0,97500,427500,636000,1536000,2796000,4796000}))*1.021,3),0))</f>
        <v/>
      </c>
      <c r="J1383" s="21">
        <f>ROUNDDOWN(ROUND(H1383*0.06,2),-2)</f>
        <v/>
      </c>
      <c r="K1383" s="21">
        <f>ROUNDDOWN(ROUND(H1383*0.04,2),-2)</f>
        <v/>
      </c>
      <c r="L1383" s="21">
        <f>I1383+J1383+K1383</f>
        <v/>
      </c>
      <c r="M1383" s="21">
        <f>B1383-L1383</f>
        <v/>
      </c>
      <c r="N1383" s="21">
        <f>ROUNDDOWN(ROUND(B1383*0.2042,2),0)</f>
        <v/>
      </c>
    </row>
    <row r="1384">
      <c r="A1384" t="inlineStr">
        <is>
          <t>照合 一般</t>
        </is>
      </c>
      <c r="B1384" s="21" t="n">
        <v>7000000</v>
      </c>
      <c r="C1384" s="22" t="n">
        <v>31</v>
      </c>
      <c r="D1384" s="22" t="n">
        <v>1</v>
      </c>
      <c r="E1384" s="22" t="n">
        <v>0</v>
      </c>
      <c r="F1384" s="21">
        <f>(IF(C1384&lt;=20,MAX(800000,400000*C1384),8000000+700000*(C1384-20))+IF(E1384=1,1000000,0))</f>
        <v/>
      </c>
      <c r="G1384" s="21">
        <f>IF(AND(D1384=3,C1384&lt;=5),MAX(0,B1384-F1384),IF(AND(D1384=2,C1384&lt;=5,MAX(0,B1384-F1384)&gt;3000000),1500000+MAX(0,B1384-F1384)-3000000,MAX(0,B1384-F1384)/2))</f>
        <v/>
      </c>
      <c r="H1384" s="21">
        <f>ROUNDDOWN(G1384,-3)</f>
        <v/>
      </c>
      <c r="I1384" s="21">
        <f>IF(H1384&lt;=0,0,ROUNDDOWN(ROUND((H1384*LOOKUP(H1384,{0,1950001,3300001,6950001,9000001,18000001,40000001},{0.05,0.1,0.2,0.23,0.33,0.4,0.45})-LOOKUP(H1384,{0,1950001,3300001,6950001,9000001,18000001,40000001},{0,97500,427500,636000,1536000,2796000,4796000}))*1.021,3),0))</f>
        <v/>
      </c>
      <c r="J1384" s="21">
        <f>ROUNDDOWN(ROUND(H1384*0.06,2),-2)</f>
        <v/>
      </c>
      <c r="K1384" s="21">
        <f>ROUNDDOWN(ROUND(H1384*0.04,2),-2)</f>
        <v/>
      </c>
      <c r="L1384" s="21">
        <f>I1384+J1384+K1384</f>
        <v/>
      </c>
      <c r="M1384" s="21">
        <f>B1384-L1384</f>
        <v/>
      </c>
      <c r="N1384" s="21">
        <f>ROUNDDOWN(ROUND(B1384*0.2042,2),0)</f>
        <v/>
      </c>
    </row>
    <row r="1385">
      <c r="A1385" t="inlineStr">
        <is>
          <t>照合 一般</t>
        </is>
      </c>
      <c r="B1385" s="21" t="n">
        <v>7000000</v>
      </c>
      <c r="C1385" s="22" t="n">
        <v>32</v>
      </c>
      <c r="D1385" s="22" t="n">
        <v>1</v>
      </c>
      <c r="E1385" s="22" t="n">
        <v>0</v>
      </c>
      <c r="F1385" s="21">
        <f>(IF(C1385&lt;=20,MAX(800000,400000*C1385),8000000+700000*(C1385-20))+IF(E1385=1,1000000,0))</f>
        <v/>
      </c>
      <c r="G1385" s="21">
        <f>IF(AND(D1385=3,C1385&lt;=5),MAX(0,B1385-F1385),IF(AND(D1385=2,C1385&lt;=5,MAX(0,B1385-F1385)&gt;3000000),1500000+MAX(0,B1385-F1385)-3000000,MAX(0,B1385-F1385)/2))</f>
        <v/>
      </c>
      <c r="H1385" s="21">
        <f>ROUNDDOWN(G1385,-3)</f>
        <v/>
      </c>
      <c r="I1385" s="21">
        <f>IF(H1385&lt;=0,0,ROUNDDOWN(ROUND((H1385*LOOKUP(H1385,{0,1950001,3300001,6950001,9000001,18000001,40000001},{0.05,0.1,0.2,0.23,0.33,0.4,0.45})-LOOKUP(H1385,{0,1950001,3300001,6950001,9000001,18000001,40000001},{0,97500,427500,636000,1536000,2796000,4796000}))*1.021,3),0))</f>
        <v/>
      </c>
      <c r="J1385" s="21">
        <f>ROUNDDOWN(ROUND(H1385*0.06,2),-2)</f>
        <v/>
      </c>
      <c r="K1385" s="21">
        <f>ROUNDDOWN(ROUND(H1385*0.04,2),-2)</f>
        <v/>
      </c>
      <c r="L1385" s="21">
        <f>I1385+J1385+K1385</f>
        <v/>
      </c>
      <c r="M1385" s="21">
        <f>B1385-L1385</f>
        <v/>
      </c>
      <c r="N1385" s="21">
        <f>ROUNDDOWN(ROUND(B1385*0.2042,2),0)</f>
        <v/>
      </c>
    </row>
    <row r="1386">
      <c r="A1386" t="inlineStr">
        <is>
          <t>照合 一般</t>
        </is>
      </c>
      <c r="B1386" s="21" t="n">
        <v>7000000</v>
      </c>
      <c r="C1386" s="22" t="n">
        <v>33</v>
      </c>
      <c r="D1386" s="22" t="n">
        <v>1</v>
      </c>
      <c r="E1386" s="22" t="n">
        <v>0</v>
      </c>
      <c r="F1386" s="21">
        <f>(IF(C1386&lt;=20,MAX(800000,400000*C1386),8000000+700000*(C1386-20))+IF(E1386=1,1000000,0))</f>
        <v/>
      </c>
      <c r="G1386" s="21">
        <f>IF(AND(D1386=3,C1386&lt;=5),MAX(0,B1386-F1386),IF(AND(D1386=2,C1386&lt;=5,MAX(0,B1386-F1386)&gt;3000000),1500000+MAX(0,B1386-F1386)-3000000,MAX(0,B1386-F1386)/2))</f>
        <v/>
      </c>
      <c r="H1386" s="21">
        <f>ROUNDDOWN(G1386,-3)</f>
        <v/>
      </c>
      <c r="I1386" s="21">
        <f>IF(H1386&lt;=0,0,ROUNDDOWN(ROUND((H1386*LOOKUP(H1386,{0,1950001,3300001,6950001,9000001,18000001,40000001},{0.05,0.1,0.2,0.23,0.33,0.4,0.45})-LOOKUP(H1386,{0,1950001,3300001,6950001,9000001,18000001,40000001},{0,97500,427500,636000,1536000,2796000,4796000}))*1.021,3),0))</f>
        <v/>
      </c>
      <c r="J1386" s="21">
        <f>ROUNDDOWN(ROUND(H1386*0.06,2),-2)</f>
        <v/>
      </c>
      <c r="K1386" s="21">
        <f>ROUNDDOWN(ROUND(H1386*0.04,2),-2)</f>
        <v/>
      </c>
      <c r="L1386" s="21">
        <f>I1386+J1386+K1386</f>
        <v/>
      </c>
      <c r="M1386" s="21">
        <f>B1386-L1386</f>
        <v/>
      </c>
      <c r="N1386" s="21">
        <f>ROUNDDOWN(ROUND(B1386*0.2042,2),0)</f>
        <v/>
      </c>
    </row>
    <row r="1387">
      <c r="A1387" t="inlineStr">
        <is>
          <t>照合 一般</t>
        </is>
      </c>
      <c r="B1387" s="21" t="n">
        <v>7000000</v>
      </c>
      <c r="C1387" s="22" t="n">
        <v>34</v>
      </c>
      <c r="D1387" s="22" t="n">
        <v>1</v>
      </c>
      <c r="E1387" s="22" t="n">
        <v>0</v>
      </c>
      <c r="F1387" s="21">
        <f>(IF(C1387&lt;=20,MAX(800000,400000*C1387),8000000+700000*(C1387-20))+IF(E1387=1,1000000,0))</f>
        <v/>
      </c>
      <c r="G1387" s="21">
        <f>IF(AND(D1387=3,C1387&lt;=5),MAX(0,B1387-F1387),IF(AND(D1387=2,C1387&lt;=5,MAX(0,B1387-F1387)&gt;3000000),1500000+MAX(0,B1387-F1387)-3000000,MAX(0,B1387-F1387)/2))</f>
        <v/>
      </c>
      <c r="H1387" s="21">
        <f>ROUNDDOWN(G1387,-3)</f>
        <v/>
      </c>
      <c r="I1387" s="21">
        <f>IF(H1387&lt;=0,0,ROUNDDOWN(ROUND((H1387*LOOKUP(H1387,{0,1950001,3300001,6950001,9000001,18000001,40000001},{0.05,0.1,0.2,0.23,0.33,0.4,0.45})-LOOKUP(H1387,{0,1950001,3300001,6950001,9000001,18000001,40000001},{0,97500,427500,636000,1536000,2796000,4796000}))*1.021,3),0))</f>
        <v/>
      </c>
      <c r="J1387" s="21">
        <f>ROUNDDOWN(ROUND(H1387*0.06,2),-2)</f>
        <v/>
      </c>
      <c r="K1387" s="21">
        <f>ROUNDDOWN(ROUND(H1387*0.04,2),-2)</f>
        <v/>
      </c>
      <c r="L1387" s="21">
        <f>I1387+J1387+K1387</f>
        <v/>
      </c>
      <c r="M1387" s="21">
        <f>B1387-L1387</f>
        <v/>
      </c>
      <c r="N1387" s="21">
        <f>ROUNDDOWN(ROUND(B1387*0.2042,2),0)</f>
        <v/>
      </c>
    </row>
    <row r="1388">
      <c r="A1388" t="inlineStr">
        <is>
          <t>照合 一般</t>
        </is>
      </c>
      <c r="B1388" s="21" t="n">
        <v>7000000</v>
      </c>
      <c r="C1388" s="22" t="n">
        <v>35</v>
      </c>
      <c r="D1388" s="22" t="n">
        <v>1</v>
      </c>
      <c r="E1388" s="22" t="n">
        <v>0</v>
      </c>
      <c r="F1388" s="21">
        <f>(IF(C1388&lt;=20,MAX(800000,400000*C1388),8000000+700000*(C1388-20))+IF(E1388=1,1000000,0))</f>
        <v/>
      </c>
      <c r="G1388" s="21">
        <f>IF(AND(D1388=3,C1388&lt;=5),MAX(0,B1388-F1388),IF(AND(D1388=2,C1388&lt;=5,MAX(0,B1388-F1388)&gt;3000000),1500000+MAX(0,B1388-F1388)-3000000,MAX(0,B1388-F1388)/2))</f>
        <v/>
      </c>
      <c r="H1388" s="21">
        <f>ROUNDDOWN(G1388,-3)</f>
        <v/>
      </c>
      <c r="I1388" s="21">
        <f>IF(H1388&lt;=0,0,ROUNDDOWN(ROUND((H1388*LOOKUP(H1388,{0,1950001,3300001,6950001,9000001,18000001,40000001},{0.05,0.1,0.2,0.23,0.33,0.4,0.45})-LOOKUP(H1388,{0,1950001,3300001,6950001,9000001,18000001,40000001},{0,97500,427500,636000,1536000,2796000,4796000}))*1.021,3),0))</f>
        <v/>
      </c>
      <c r="J1388" s="21">
        <f>ROUNDDOWN(ROUND(H1388*0.06,2),-2)</f>
        <v/>
      </c>
      <c r="K1388" s="21">
        <f>ROUNDDOWN(ROUND(H1388*0.04,2),-2)</f>
        <v/>
      </c>
      <c r="L1388" s="21">
        <f>I1388+J1388+K1388</f>
        <v/>
      </c>
      <c r="M1388" s="21">
        <f>B1388-L1388</f>
        <v/>
      </c>
      <c r="N1388" s="21">
        <f>ROUNDDOWN(ROUND(B1388*0.2042,2),0)</f>
        <v/>
      </c>
    </row>
    <row r="1389">
      <c r="A1389" t="inlineStr">
        <is>
          <t>照合 一般</t>
        </is>
      </c>
      <c r="B1389" s="21" t="n">
        <v>7000000</v>
      </c>
      <c r="C1389" s="22" t="n">
        <v>36</v>
      </c>
      <c r="D1389" s="22" t="n">
        <v>1</v>
      </c>
      <c r="E1389" s="22" t="n">
        <v>0</v>
      </c>
      <c r="F1389" s="21">
        <f>(IF(C1389&lt;=20,MAX(800000,400000*C1389),8000000+700000*(C1389-20))+IF(E1389=1,1000000,0))</f>
        <v/>
      </c>
      <c r="G1389" s="21">
        <f>IF(AND(D1389=3,C1389&lt;=5),MAX(0,B1389-F1389),IF(AND(D1389=2,C1389&lt;=5,MAX(0,B1389-F1389)&gt;3000000),1500000+MAX(0,B1389-F1389)-3000000,MAX(0,B1389-F1389)/2))</f>
        <v/>
      </c>
      <c r="H1389" s="21">
        <f>ROUNDDOWN(G1389,-3)</f>
        <v/>
      </c>
      <c r="I1389" s="21">
        <f>IF(H1389&lt;=0,0,ROUNDDOWN(ROUND((H1389*LOOKUP(H1389,{0,1950001,3300001,6950001,9000001,18000001,40000001},{0.05,0.1,0.2,0.23,0.33,0.4,0.45})-LOOKUP(H1389,{0,1950001,3300001,6950001,9000001,18000001,40000001},{0,97500,427500,636000,1536000,2796000,4796000}))*1.021,3),0))</f>
        <v/>
      </c>
      <c r="J1389" s="21">
        <f>ROUNDDOWN(ROUND(H1389*0.06,2),-2)</f>
        <v/>
      </c>
      <c r="K1389" s="21">
        <f>ROUNDDOWN(ROUND(H1389*0.04,2),-2)</f>
        <v/>
      </c>
      <c r="L1389" s="21">
        <f>I1389+J1389+K1389</f>
        <v/>
      </c>
      <c r="M1389" s="21">
        <f>B1389-L1389</f>
        <v/>
      </c>
      <c r="N1389" s="21">
        <f>ROUNDDOWN(ROUND(B1389*0.2042,2),0)</f>
        <v/>
      </c>
    </row>
    <row r="1390">
      <c r="A1390" t="inlineStr">
        <is>
          <t>照合 一般</t>
        </is>
      </c>
      <c r="B1390" s="21" t="n">
        <v>7000000</v>
      </c>
      <c r="C1390" s="22" t="n">
        <v>37</v>
      </c>
      <c r="D1390" s="22" t="n">
        <v>1</v>
      </c>
      <c r="E1390" s="22" t="n">
        <v>0</v>
      </c>
      <c r="F1390" s="21">
        <f>(IF(C1390&lt;=20,MAX(800000,400000*C1390),8000000+700000*(C1390-20))+IF(E1390=1,1000000,0))</f>
        <v/>
      </c>
      <c r="G1390" s="21">
        <f>IF(AND(D1390=3,C1390&lt;=5),MAX(0,B1390-F1390),IF(AND(D1390=2,C1390&lt;=5,MAX(0,B1390-F1390)&gt;3000000),1500000+MAX(0,B1390-F1390)-3000000,MAX(0,B1390-F1390)/2))</f>
        <v/>
      </c>
      <c r="H1390" s="21">
        <f>ROUNDDOWN(G1390,-3)</f>
        <v/>
      </c>
      <c r="I1390" s="21">
        <f>IF(H1390&lt;=0,0,ROUNDDOWN(ROUND((H1390*LOOKUP(H1390,{0,1950001,3300001,6950001,9000001,18000001,40000001},{0.05,0.1,0.2,0.23,0.33,0.4,0.45})-LOOKUP(H1390,{0,1950001,3300001,6950001,9000001,18000001,40000001},{0,97500,427500,636000,1536000,2796000,4796000}))*1.021,3),0))</f>
        <v/>
      </c>
      <c r="J1390" s="21">
        <f>ROUNDDOWN(ROUND(H1390*0.06,2),-2)</f>
        <v/>
      </c>
      <c r="K1390" s="21">
        <f>ROUNDDOWN(ROUND(H1390*0.04,2),-2)</f>
        <v/>
      </c>
      <c r="L1390" s="21">
        <f>I1390+J1390+K1390</f>
        <v/>
      </c>
      <c r="M1390" s="21">
        <f>B1390-L1390</f>
        <v/>
      </c>
      <c r="N1390" s="21">
        <f>ROUNDDOWN(ROUND(B1390*0.2042,2),0)</f>
        <v/>
      </c>
    </row>
    <row r="1391">
      <c r="A1391" t="inlineStr">
        <is>
          <t>照合 一般</t>
        </is>
      </c>
      <c r="B1391" s="21" t="n">
        <v>7000000</v>
      </c>
      <c r="C1391" s="22" t="n">
        <v>38</v>
      </c>
      <c r="D1391" s="22" t="n">
        <v>1</v>
      </c>
      <c r="E1391" s="22" t="n">
        <v>0</v>
      </c>
      <c r="F1391" s="21">
        <f>(IF(C1391&lt;=20,MAX(800000,400000*C1391),8000000+700000*(C1391-20))+IF(E1391=1,1000000,0))</f>
        <v/>
      </c>
      <c r="G1391" s="21">
        <f>IF(AND(D1391=3,C1391&lt;=5),MAX(0,B1391-F1391),IF(AND(D1391=2,C1391&lt;=5,MAX(0,B1391-F1391)&gt;3000000),1500000+MAX(0,B1391-F1391)-3000000,MAX(0,B1391-F1391)/2))</f>
        <v/>
      </c>
      <c r="H1391" s="21">
        <f>ROUNDDOWN(G1391,-3)</f>
        <v/>
      </c>
      <c r="I1391" s="21">
        <f>IF(H1391&lt;=0,0,ROUNDDOWN(ROUND((H1391*LOOKUP(H1391,{0,1950001,3300001,6950001,9000001,18000001,40000001},{0.05,0.1,0.2,0.23,0.33,0.4,0.45})-LOOKUP(H1391,{0,1950001,3300001,6950001,9000001,18000001,40000001},{0,97500,427500,636000,1536000,2796000,4796000}))*1.021,3),0))</f>
        <v/>
      </c>
      <c r="J1391" s="21">
        <f>ROUNDDOWN(ROUND(H1391*0.06,2),-2)</f>
        <v/>
      </c>
      <c r="K1391" s="21">
        <f>ROUNDDOWN(ROUND(H1391*0.04,2),-2)</f>
        <v/>
      </c>
      <c r="L1391" s="21">
        <f>I1391+J1391+K1391</f>
        <v/>
      </c>
      <c r="M1391" s="21">
        <f>B1391-L1391</f>
        <v/>
      </c>
      <c r="N1391" s="21">
        <f>ROUNDDOWN(ROUND(B1391*0.2042,2),0)</f>
        <v/>
      </c>
    </row>
    <row r="1392">
      <c r="A1392" t="inlineStr">
        <is>
          <t>照合 一般</t>
        </is>
      </c>
      <c r="B1392" s="21" t="n">
        <v>7000000</v>
      </c>
      <c r="C1392" s="22" t="n">
        <v>39</v>
      </c>
      <c r="D1392" s="22" t="n">
        <v>1</v>
      </c>
      <c r="E1392" s="22" t="n">
        <v>0</v>
      </c>
      <c r="F1392" s="21">
        <f>(IF(C1392&lt;=20,MAX(800000,400000*C1392),8000000+700000*(C1392-20))+IF(E1392=1,1000000,0))</f>
        <v/>
      </c>
      <c r="G1392" s="21">
        <f>IF(AND(D1392=3,C1392&lt;=5),MAX(0,B1392-F1392),IF(AND(D1392=2,C1392&lt;=5,MAX(0,B1392-F1392)&gt;3000000),1500000+MAX(0,B1392-F1392)-3000000,MAX(0,B1392-F1392)/2))</f>
        <v/>
      </c>
      <c r="H1392" s="21">
        <f>ROUNDDOWN(G1392,-3)</f>
        <v/>
      </c>
      <c r="I1392" s="21">
        <f>IF(H1392&lt;=0,0,ROUNDDOWN(ROUND((H1392*LOOKUP(H1392,{0,1950001,3300001,6950001,9000001,18000001,40000001},{0.05,0.1,0.2,0.23,0.33,0.4,0.45})-LOOKUP(H1392,{0,1950001,3300001,6950001,9000001,18000001,40000001},{0,97500,427500,636000,1536000,2796000,4796000}))*1.021,3),0))</f>
        <v/>
      </c>
      <c r="J1392" s="21">
        <f>ROUNDDOWN(ROUND(H1392*0.06,2),-2)</f>
        <v/>
      </c>
      <c r="K1392" s="21">
        <f>ROUNDDOWN(ROUND(H1392*0.04,2),-2)</f>
        <v/>
      </c>
      <c r="L1392" s="21">
        <f>I1392+J1392+K1392</f>
        <v/>
      </c>
      <c r="M1392" s="21">
        <f>B1392-L1392</f>
        <v/>
      </c>
      <c r="N1392" s="21">
        <f>ROUNDDOWN(ROUND(B1392*0.2042,2),0)</f>
        <v/>
      </c>
    </row>
    <row r="1393">
      <c r="A1393" t="inlineStr">
        <is>
          <t>照合 一般</t>
        </is>
      </c>
      <c r="B1393" s="21" t="n">
        <v>7000000</v>
      </c>
      <c r="C1393" s="22" t="n">
        <v>40</v>
      </c>
      <c r="D1393" s="22" t="n">
        <v>1</v>
      </c>
      <c r="E1393" s="22" t="n">
        <v>0</v>
      </c>
      <c r="F1393" s="21">
        <f>(IF(C1393&lt;=20,MAX(800000,400000*C1393),8000000+700000*(C1393-20))+IF(E1393=1,1000000,0))</f>
        <v/>
      </c>
      <c r="G1393" s="21">
        <f>IF(AND(D1393=3,C1393&lt;=5),MAX(0,B1393-F1393),IF(AND(D1393=2,C1393&lt;=5,MAX(0,B1393-F1393)&gt;3000000),1500000+MAX(0,B1393-F1393)-3000000,MAX(0,B1393-F1393)/2))</f>
        <v/>
      </c>
      <c r="H1393" s="21">
        <f>ROUNDDOWN(G1393,-3)</f>
        <v/>
      </c>
      <c r="I1393" s="21">
        <f>IF(H1393&lt;=0,0,ROUNDDOWN(ROUND((H1393*LOOKUP(H1393,{0,1950001,3300001,6950001,9000001,18000001,40000001},{0.05,0.1,0.2,0.23,0.33,0.4,0.45})-LOOKUP(H1393,{0,1950001,3300001,6950001,9000001,18000001,40000001},{0,97500,427500,636000,1536000,2796000,4796000}))*1.021,3),0))</f>
        <v/>
      </c>
      <c r="J1393" s="21">
        <f>ROUNDDOWN(ROUND(H1393*0.06,2),-2)</f>
        <v/>
      </c>
      <c r="K1393" s="21">
        <f>ROUNDDOWN(ROUND(H1393*0.04,2),-2)</f>
        <v/>
      </c>
      <c r="L1393" s="21">
        <f>I1393+J1393+K1393</f>
        <v/>
      </c>
      <c r="M1393" s="21">
        <f>B1393-L1393</f>
        <v/>
      </c>
      <c r="N1393" s="21">
        <f>ROUNDDOWN(ROUND(B1393*0.2042,2),0)</f>
        <v/>
      </c>
    </row>
    <row r="1394">
      <c r="A1394" t="inlineStr">
        <is>
          <t>照合 一般</t>
        </is>
      </c>
      <c r="B1394" s="21" t="n">
        <v>7000000</v>
      </c>
      <c r="C1394" s="22" t="n">
        <v>41</v>
      </c>
      <c r="D1394" s="22" t="n">
        <v>1</v>
      </c>
      <c r="E1394" s="22" t="n">
        <v>0</v>
      </c>
      <c r="F1394" s="21">
        <f>(IF(C1394&lt;=20,MAX(800000,400000*C1394),8000000+700000*(C1394-20))+IF(E1394=1,1000000,0))</f>
        <v/>
      </c>
      <c r="G1394" s="21">
        <f>IF(AND(D1394=3,C1394&lt;=5),MAX(0,B1394-F1394),IF(AND(D1394=2,C1394&lt;=5,MAX(0,B1394-F1394)&gt;3000000),1500000+MAX(0,B1394-F1394)-3000000,MAX(0,B1394-F1394)/2))</f>
        <v/>
      </c>
      <c r="H1394" s="21">
        <f>ROUNDDOWN(G1394,-3)</f>
        <v/>
      </c>
      <c r="I1394" s="21">
        <f>IF(H1394&lt;=0,0,ROUNDDOWN(ROUND((H1394*LOOKUP(H1394,{0,1950001,3300001,6950001,9000001,18000001,40000001},{0.05,0.1,0.2,0.23,0.33,0.4,0.45})-LOOKUP(H1394,{0,1950001,3300001,6950001,9000001,18000001,40000001},{0,97500,427500,636000,1536000,2796000,4796000}))*1.021,3),0))</f>
        <v/>
      </c>
      <c r="J1394" s="21">
        <f>ROUNDDOWN(ROUND(H1394*0.06,2),-2)</f>
        <v/>
      </c>
      <c r="K1394" s="21">
        <f>ROUNDDOWN(ROUND(H1394*0.04,2),-2)</f>
        <v/>
      </c>
      <c r="L1394" s="21">
        <f>I1394+J1394+K1394</f>
        <v/>
      </c>
      <c r="M1394" s="21">
        <f>B1394-L1394</f>
        <v/>
      </c>
      <c r="N1394" s="21">
        <f>ROUNDDOWN(ROUND(B1394*0.2042,2),0)</f>
        <v/>
      </c>
    </row>
    <row r="1395">
      <c r="A1395" t="inlineStr">
        <is>
          <t>照合 一般</t>
        </is>
      </c>
      <c r="B1395" s="21" t="n">
        <v>7000000</v>
      </c>
      <c r="C1395" s="22" t="n">
        <v>42</v>
      </c>
      <c r="D1395" s="22" t="n">
        <v>1</v>
      </c>
      <c r="E1395" s="22" t="n">
        <v>0</v>
      </c>
      <c r="F1395" s="21">
        <f>(IF(C1395&lt;=20,MAX(800000,400000*C1395),8000000+700000*(C1395-20))+IF(E1395=1,1000000,0))</f>
        <v/>
      </c>
      <c r="G1395" s="21">
        <f>IF(AND(D1395=3,C1395&lt;=5),MAX(0,B1395-F1395),IF(AND(D1395=2,C1395&lt;=5,MAX(0,B1395-F1395)&gt;3000000),1500000+MAX(0,B1395-F1395)-3000000,MAX(0,B1395-F1395)/2))</f>
        <v/>
      </c>
      <c r="H1395" s="21">
        <f>ROUNDDOWN(G1395,-3)</f>
        <v/>
      </c>
      <c r="I1395" s="21">
        <f>IF(H1395&lt;=0,0,ROUNDDOWN(ROUND((H1395*LOOKUP(H1395,{0,1950001,3300001,6950001,9000001,18000001,40000001},{0.05,0.1,0.2,0.23,0.33,0.4,0.45})-LOOKUP(H1395,{0,1950001,3300001,6950001,9000001,18000001,40000001},{0,97500,427500,636000,1536000,2796000,4796000}))*1.021,3),0))</f>
        <v/>
      </c>
      <c r="J1395" s="21">
        <f>ROUNDDOWN(ROUND(H1395*0.06,2),-2)</f>
        <v/>
      </c>
      <c r="K1395" s="21">
        <f>ROUNDDOWN(ROUND(H1395*0.04,2),-2)</f>
        <v/>
      </c>
      <c r="L1395" s="21">
        <f>I1395+J1395+K1395</f>
        <v/>
      </c>
      <c r="M1395" s="21">
        <f>B1395-L1395</f>
        <v/>
      </c>
      <c r="N1395" s="21">
        <f>ROUNDDOWN(ROUND(B1395*0.2042,2),0)</f>
        <v/>
      </c>
    </row>
    <row r="1396">
      <c r="A1396" t="inlineStr">
        <is>
          <t>照合 一般</t>
        </is>
      </c>
      <c r="B1396" s="21" t="n">
        <v>7000000</v>
      </c>
      <c r="C1396" s="22" t="n">
        <v>43</v>
      </c>
      <c r="D1396" s="22" t="n">
        <v>1</v>
      </c>
      <c r="E1396" s="22" t="n">
        <v>0</v>
      </c>
      <c r="F1396" s="21">
        <f>(IF(C1396&lt;=20,MAX(800000,400000*C1396),8000000+700000*(C1396-20))+IF(E1396=1,1000000,0))</f>
        <v/>
      </c>
      <c r="G1396" s="21">
        <f>IF(AND(D1396=3,C1396&lt;=5),MAX(0,B1396-F1396),IF(AND(D1396=2,C1396&lt;=5,MAX(0,B1396-F1396)&gt;3000000),1500000+MAX(0,B1396-F1396)-3000000,MAX(0,B1396-F1396)/2))</f>
        <v/>
      </c>
      <c r="H1396" s="21">
        <f>ROUNDDOWN(G1396,-3)</f>
        <v/>
      </c>
      <c r="I1396" s="21">
        <f>IF(H1396&lt;=0,0,ROUNDDOWN(ROUND((H1396*LOOKUP(H1396,{0,1950001,3300001,6950001,9000001,18000001,40000001},{0.05,0.1,0.2,0.23,0.33,0.4,0.45})-LOOKUP(H1396,{0,1950001,3300001,6950001,9000001,18000001,40000001},{0,97500,427500,636000,1536000,2796000,4796000}))*1.021,3),0))</f>
        <v/>
      </c>
      <c r="J1396" s="21">
        <f>ROUNDDOWN(ROUND(H1396*0.06,2),-2)</f>
        <v/>
      </c>
      <c r="K1396" s="21">
        <f>ROUNDDOWN(ROUND(H1396*0.04,2),-2)</f>
        <v/>
      </c>
      <c r="L1396" s="21">
        <f>I1396+J1396+K1396</f>
        <v/>
      </c>
      <c r="M1396" s="21">
        <f>B1396-L1396</f>
        <v/>
      </c>
      <c r="N1396" s="21">
        <f>ROUNDDOWN(ROUND(B1396*0.2042,2),0)</f>
        <v/>
      </c>
    </row>
    <row r="1397">
      <c r="A1397" t="inlineStr">
        <is>
          <t>照合 一般</t>
        </is>
      </c>
      <c r="B1397" s="21" t="n">
        <v>7000000</v>
      </c>
      <c r="C1397" s="22" t="n">
        <v>44</v>
      </c>
      <c r="D1397" s="22" t="n">
        <v>1</v>
      </c>
      <c r="E1397" s="22" t="n">
        <v>0</v>
      </c>
      <c r="F1397" s="21">
        <f>(IF(C1397&lt;=20,MAX(800000,400000*C1397),8000000+700000*(C1397-20))+IF(E1397=1,1000000,0))</f>
        <v/>
      </c>
      <c r="G1397" s="21">
        <f>IF(AND(D1397=3,C1397&lt;=5),MAX(0,B1397-F1397),IF(AND(D1397=2,C1397&lt;=5,MAX(0,B1397-F1397)&gt;3000000),1500000+MAX(0,B1397-F1397)-3000000,MAX(0,B1397-F1397)/2))</f>
        <v/>
      </c>
      <c r="H1397" s="21">
        <f>ROUNDDOWN(G1397,-3)</f>
        <v/>
      </c>
      <c r="I1397" s="21">
        <f>IF(H1397&lt;=0,0,ROUNDDOWN(ROUND((H1397*LOOKUP(H1397,{0,1950001,3300001,6950001,9000001,18000001,40000001},{0.05,0.1,0.2,0.23,0.33,0.4,0.45})-LOOKUP(H1397,{0,1950001,3300001,6950001,9000001,18000001,40000001},{0,97500,427500,636000,1536000,2796000,4796000}))*1.021,3),0))</f>
        <v/>
      </c>
      <c r="J1397" s="21">
        <f>ROUNDDOWN(ROUND(H1397*0.06,2),-2)</f>
        <v/>
      </c>
      <c r="K1397" s="21">
        <f>ROUNDDOWN(ROUND(H1397*0.04,2),-2)</f>
        <v/>
      </c>
      <c r="L1397" s="21">
        <f>I1397+J1397+K1397</f>
        <v/>
      </c>
      <c r="M1397" s="21">
        <f>B1397-L1397</f>
        <v/>
      </c>
      <c r="N1397" s="21">
        <f>ROUNDDOWN(ROUND(B1397*0.2042,2),0)</f>
        <v/>
      </c>
    </row>
    <row r="1398">
      <c r="A1398" t="inlineStr">
        <is>
          <t>照合 一般</t>
        </is>
      </c>
      <c r="B1398" s="21" t="n">
        <v>7000000</v>
      </c>
      <c r="C1398" s="22" t="n">
        <v>45</v>
      </c>
      <c r="D1398" s="22" t="n">
        <v>1</v>
      </c>
      <c r="E1398" s="22" t="n">
        <v>0</v>
      </c>
      <c r="F1398" s="21">
        <f>(IF(C1398&lt;=20,MAX(800000,400000*C1398),8000000+700000*(C1398-20))+IF(E1398=1,1000000,0))</f>
        <v/>
      </c>
      <c r="G1398" s="21">
        <f>IF(AND(D1398=3,C1398&lt;=5),MAX(0,B1398-F1398),IF(AND(D1398=2,C1398&lt;=5,MAX(0,B1398-F1398)&gt;3000000),1500000+MAX(0,B1398-F1398)-3000000,MAX(0,B1398-F1398)/2))</f>
        <v/>
      </c>
      <c r="H1398" s="21">
        <f>ROUNDDOWN(G1398,-3)</f>
        <v/>
      </c>
      <c r="I1398" s="21">
        <f>IF(H1398&lt;=0,0,ROUNDDOWN(ROUND((H1398*LOOKUP(H1398,{0,1950001,3300001,6950001,9000001,18000001,40000001},{0.05,0.1,0.2,0.23,0.33,0.4,0.45})-LOOKUP(H1398,{0,1950001,3300001,6950001,9000001,18000001,40000001},{0,97500,427500,636000,1536000,2796000,4796000}))*1.021,3),0))</f>
        <v/>
      </c>
      <c r="J1398" s="21">
        <f>ROUNDDOWN(ROUND(H1398*0.06,2),-2)</f>
        <v/>
      </c>
      <c r="K1398" s="21">
        <f>ROUNDDOWN(ROUND(H1398*0.04,2),-2)</f>
        <v/>
      </c>
      <c r="L1398" s="21">
        <f>I1398+J1398+K1398</f>
        <v/>
      </c>
      <c r="M1398" s="21">
        <f>B1398-L1398</f>
        <v/>
      </c>
      <c r="N1398" s="21">
        <f>ROUNDDOWN(ROUND(B1398*0.2042,2),0)</f>
        <v/>
      </c>
    </row>
    <row r="1399">
      <c r="A1399" t="inlineStr">
        <is>
          <t>照合 短期</t>
        </is>
      </c>
      <c r="B1399" s="21" t="n">
        <v>7000000</v>
      </c>
      <c r="C1399" s="22" t="n">
        <v>1</v>
      </c>
      <c r="D1399" s="22" t="n">
        <v>2</v>
      </c>
      <c r="E1399" s="22" t="n">
        <v>0</v>
      </c>
      <c r="F1399" s="21">
        <f>(IF(C1399&lt;=20,MAX(800000,400000*C1399),8000000+700000*(C1399-20))+IF(E1399=1,1000000,0))</f>
        <v/>
      </c>
      <c r="G1399" s="21">
        <f>IF(AND(D1399=3,C1399&lt;=5),MAX(0,B1399-F1399),IF(AND(D1399=2,C1399&lt;=5,MAX(0,B1399-F1399)&gt;3000000),1500000+MAX(0,B1399-F1399)-3000000,MAX(0,B1399-F1399)/2))</f>
        <v/>
      </c>
      <c r="H1399" s="21">
        <f>ROUNDDOWN(G1399,-3)</f>
        <v/>
      </c>
      <c r="I1399" s="21">
        <f>IF(H1399&lt;=0,0,ROUNDDOWN(ROUND((H1399*LOOKUP(H1399,{0,1950001,3300001,6950001,9000001,18000001,40000001},{0.05,0.1,0.2,0.23,0.33,0.4,0.45})-LOOKUP(H1399,{0,1950001,3300001,6950001,9000001,18000001,40000001},{0,97500,427500,636000,1536000,2796000,4796000}))*1.021,3),0))</f>
        <v/>
      </c>
      <c r="J1399" s="21">
        <f>ROUNDDOWN(ROUND(H1399*0.06,2),-2)</f>
        <v/>
      </c>
      <c r="K1399" s="21">
        <f>ROUNDDOWN(ROUND(H1399*0.04,2),-2)</f>
        <v/>
      </c>
      <c r="L1399" s="21">
        <f>I1399+J1399+K1399</f>
        <v/>
      </c>
      <c r="M1399" s="21">
        <f>B1399-L1399</f>
        <v/>
      </c>
      <c r="N1399" s="21">
        <f>ROUNDDOWN(ROUND(B1399*0.2042,2),0)</f>
        <v/>
      </c>
    </row>
    <row r="1400">
      <c r="A1400" t="inlineStr">
        <is>
          <t>照合 役員</t>
        </is>
      </c>
      <c r="B1400" s="21" t="n">
        <v>7000000</v>
      </c>
      <c r="C1400" s="22" t="n">
        <v>1</v>
      </c>
      <c r="D1400" s="22" t="n">
        <v>3</v>
      </c>
      <c r="E1400" s="22" t="n">
        <v>0</v>
      </c>
      <c r="F1400" s="21">
        <f>(IF(C1400&lt;=20,MAX(800000,400000*C1400),8000000+700000*(C1400-20))+IF(E1400=1,1000000,0))</f>
        <v/>
      </c>
      <c r="G1400" s="21">
        <f>IF(AND(D1400=3,C1400&lt;=5),MAX(0,B1400-F1400),IF(AND(D1400=2,C1400&lt;=5,MAX(0,B1400-F1400)&gt;3000000),1500000+MAX(0,B1400-F1400)-3000000,MAX(0,B1400-F1400)/2))</f>
        <v/>
      </c>
      <c r="H1400" s="21">
        <f>ROUNDDOWN(G1400,-3)</f>
        <v/>
      </c>
      <c r="I1400" s="21">
        <f>IF(H1400&lt;=0,0,ROUNDDOWN(ROUND((H1400*LOOKUP(H1400,{0,1950001,3300001,6950001,9000001,18000001,40000001},{0.05,0.1,0.2,0.23,0.33,0.4,0.45})-LOOKUP(H1400,{0,1950001,3300001,6950001,9000001,18000001,40000001},{0,97500,427500,636000,1536000,2796000,4796000}))*1.021,3),0))</f>
        <v/>
      </c>
      <c r="J1400" s="21">
        <f>ROUNDDOWN(ROUND(H1400*0.06,2),-2)</f>
        <v/>
      </c>
      <c r="K1400" s="21">
        <f>ROUNDDOWN(ROUND(H1400*0.04,2),-2)</f>
        <v/>
      </c>
      <c r="L1400" s="21">
        <f>I1400+J1400+K1400</f>
        <v/>
      </c>
      <c r="M1400" s="21">
        <f>B1400-L1400</f>
        <v/>
      </c>
      <c r="N1400" s="21">
        <f>ROUNDDOWN(ROUND(B1400*0.2042,2),0)</f>
        <v/>
      </c>
    </row>
    <row r="1401">
      <c r="A1401" t="inlineStr">
        <is>
          <t>照合 短期 障害</t>
        </is>
      </c>
      <c r="B1401" s="21" t="n">
        <v>7000000</v>
      </c>
      <c r="C1401" s="22" t="n">
        <v>1</v>
      </c>
      <c r="D1401" s="22" t="n">
        <v>2</v>
      </c>
      <c r="E1401" s="22" t="n">
        <v>1</v>
      </c>
      <c r="F1401" s="21">
        <f>(IF(C1401&lt;=20,MAX(800000,400000*C1401),8000000+700000*(C1401-20))+IF(E1401=1,1000000,0))</f>
        <v/>
      </c>
      <c r="G1401" s="21">
        <f>IF(AND(D1401=3,C1401&lt;=5),MAX(0,B1401-F1401),IF(AND(D1401=2,C1401&lt;=5,MAX(0,B1401-F1401)&gt;3000000),1500000+MAX(0,B1401-F1401)-3000000,MAX(0,B1401-F1401)/2))</f>
        <v/>
      </c>
      <c r="H1401" s="21">
        <f>ROUNDDOWN(G1401,-3)</f>
        <v/>
      </c>
      <c r="I1401" s="21">
        <f>IF(H1401&lt;=0,0,ROUNDDOWN(ROUND((H1401*LOOKUP(H1401,{0,1950001,3300001,6950001,9000001,18000001,40000001},{0.05,0.1,0.2,0.23,0.33,0.4,0.45})-LOOKUP(H1401,{0,1950001,3300001,6950001,9000001,18000001,40000001},{0,97500,427500,636000,1536000,2796000,4796000}))*1.021,3),0))</f>
        <v/>
      </c>
      <c r="J1401" s="21">
        <f>ROUNDDOWN(ROUND(H1401*0.06,2),-2)</f>
        <v/>
      </c>
      <c r="K1401" s="21">
        <f>ROUNDDOWN(ROUND(H1401*0.04,2),-2)</f>
        <v/>
      </c>
      <c r="L1401" s="21">
        <f>I1401+J1401+K1401</f>
        <v/>
      </c>
      <c r="M1401" s="21">
        <f>B1401-L1401</f>
        <v/>
      </c>
      <c r="N1401" s="21">
        <f>ROUNDDOWN(ROUND(B1401*0.2042,2),0)</f>
        <v/>
      </c>
    </row>
    <row r="1402">
      <c r="A1402" t="inlineStr">
        <is>
          <t>照合 短期</t>
        </is>
      </c>
      <c r="B1402" s="21" t="n">
        <v>7000000</v>
      </c>
      <c r="C1402" s="22" t="n">
        <v>2</v>
      </c>
      <c r="D1402" s="22" t="n">
        <v>2</v>
      </c>
      <c r="E1402" s="22" t="n">
        <v>0</v>
      </c>
      <c r="F1402" s="21">
        <f>(IF(C1402&lt;=20,MAX(800000,400000*C1402),8000000+700000*(C1402-20))+IF(E1402=1,1000000,0))</f>
        <v/>
      </c>
      <c r="G1402" s="21">
        <f>IF(AND(D1402=3,C1402&lt;=5),MAX(0,B1402-F1402),IF(AND(D1402=2,C1402&lt;=5,MAX(0,B1402-F1402)&gt;3000000),1500000+MAX(0,B1402-F1402)-3000000,MAX(0,B1402-F1402)/2))</f>
        <v/>
      </c>
      <c r="H1402" s="21">
        <f>ROUNDDOWN(G1402,-3)</f>
        <v/>
      </c>
      <c r="I1402" s="21">
        <f>IF(H1402&lt;=0,0,ROUNDDOWN(ROUND((H1402*LOOKUP(H1402,{0,1950001,3300001,6950001,9000001,18000001,40000001},{0.05,0.1,0.2,0.23,0.33,0.4,0.45})-LOOKUP(H1402,{0,1950001,3300001,6950001,9000001,18000001,40000001},{0,97500,427500,636000,1536000,2796000,4796000}))*1.021,3),0))</f>
        <v/>
      </c>
      <c r="J1402" s="21">
        <f>ROUNDDOWN(ROUND(H1402*0.06,2),-2)</f>
        <v/>
      </c>
      <c r="K1402" s="21">
        <f>ROUNDDOWN(ROUND(H1402*0.04,2),-2)</f>
        <v/>
      </c>
      <c r="L1402" s="21">
        <f>I1402+J1402+K1402</f>
        <v/>
      </c>
      <c r="M1402" s="21">
        <f>B1402-L1402</f>
        <v/>
      </c>
      <c r="N1402" s="21">
        <f>ROUNDDOWN(ROUND(B1402*0.2042,2),0)</f>
        <v/>
      </c>
    </row>
    <row r="1403">
      <c r="A1403" t="inlineStr">
        <is>
          <t>照合 役員</t>
        </is>
      </c>
      <c r="B1403" s="21" t="n">
        <v>7000000</v>
      </c>
      <c r="C1403" s="22" t="n">
        <v>2</v>
      </c>
      <c r="D1403" s="22" t="n">
        <v>3</v>
      </c>
      <c r="E1403" s="22" t="n">
        <v>0</v>
      </c>
      <c r="F1403" s="21">
        <f>(IF(C1403&lt;=20,MAX(800000,400000*C1403),8000000+700000*(C1403-20))+IF(E1403=1,1000000,0))</f>
        <v/>
      </c>
      <c r="G1403" s="21">
        <f>IF(AND(D1403=3,C1403&lt;=5),MAX(0,B1403-F1403),IF(AND(D1403=2,C1403&lt;=5,MAX(0,B1403-F1403)&gt;3000000),1500000+MAX(0,B1403-F1403)-3000000,MAX(0,B1403-F1403)/2))</f>
        <v/>
      </c>
      <c r="H1403" s="21">
        <f>ROUNDDOWN(G1403,-3)</f>
        <v/>
      </c>
      <c r="I1403" s="21">
        <f>IF(H1403&lt;=0,0,ROUNDDOWN(ROUND((H1403*LOOKUP(H1403,{0,1950001,3300001,6950001,9000001,18000001,40000001},{0.05,0.1,0.2,0.23,0.33,0.4,0.45})-LOOKUP(H1403,{0,1950001,3300001,6950001,9000001,18000001,40000001},{0,97500,427500,636000,1536000,2796000,4796000}))*1.021,3),0))</f>
        <v/>
      </c>
      <c r="J1403" s="21">
        <f>ROUNDDOWN(ROUND(H1403*0.06,2),-2)</f>
        <v/>
      </c>
      <c r="K1403" s="21">
        <f>ROUNDDOWN(ROUND(H1403*0.04,2),-2)</f>
        <v/>
      </c>
      <c r="L1403" s="21">
        <f>I1403+J1403+K1403</f>
        <v/>
      </c>
      <c r="M1403" s="21">
        <f>B1403-L1403</f>
        <v/>
      </c>
      <c r="N1403" s="21">
        <f>ROUNDDOWN(ROUND(B1403*0.2042,2),0)</f>
        <v/>
      </c>
    </row>
    <row r="1404">
      <c r="A1404" t="inlineStr">
        <is>
          <t>照合 短期 障害</t>
        </is>
      </c>
      <c r="B1404" s="21" t="n">
        <v>7000000</v>
      </c>
      <c r="C1404" s="22" t="n">
        <v>2</v>
      </c>
      <c r="D1404" s="22" t="n">
        <v>2</v>
      </c>
      <c r="E1404" s="22" t="n">
        <v>1</v>
      </c>
      <c r="F1404" s="21">
        <f>(IF(C1404&lt;=20,MAX(800000,400000*C1404),8000000+700000*(C1404-20))+IF(E1404=1,1000000,0))</f>
        <v/>
      </c>
      <c r="G1404" s="21">
        <f>IF(AND(D1404=3,C1404&lt;=5),MAX(0,B1404-F1404),IF(AND(D1404=2,C1404&lt;=5,MAX(0,B1404-F1404)&gt;3000000),1500000+MAX(0,B1404-F1404)-3000000,MAX(0,B1404-F1404)/2))</f>
        <v/>
      </c>
      <c r="H1404" s="21">
        <f>ROUNDDOWN(G1404,-3)</f>
        <v/>
      </c>
      <c r="I1404" s="21">
        <f>IF(H1404&lt;=0,0,ROUNDDOWN(ROUND((H1404*LOOKUP(H1404,{0,1950001,3300001,6950001,9000001,18000001,40000001},{0.05,0.1,0.2,0.23,0.33,0.4,0.45})-LOOKUP(H1404,{0,1950001,3300001,6950001,9000001,18000001,40000001},{0,97500,427500,636000,1536000,2796000,4796000}))*1.021,3),0))</f>
        <v/>
      </c>
      <c r="J1404" s="21">
        <f>ROUNDDOWN(ROUND(H1404*0.06,2),-2)</f>
        <v/>
      </c>
      <c r="K1404" s="21">
        <f>ROUNDDOWN(ROUND(H1404*0.04,2),-2)</f>
        <v/>
      </c>
      <c r="L1404" s="21">
        <f>I1404+J1404+K1404</f>
        <v/>
      </c>
      <c r="M1404" s="21">
        <f>B1404-L1404</f>
        <v/>
      </c>
      <c r="N1404" s="21">
        <f>ROUNDDOWN(ROUND(B1404*0.2042,2),0)</f>
        <v/>
      </c>
    </row>
    <row r="1405">
      <c r="A1405" t="inlineStr">
        <is>
          <t>照合 短期</t>
        </is>
      </c>
      <c r="B1405" s="21" t="n">
        <v>7000000</v>
      </c>
      <c r="C1405" s="22" t="n">
        <v>3</v>
      </c>
      <c r="D1405" s="22" t="n">
        <v>2</v>
      </c>
      <c r="E1405" s="22" t="n">
        <v>0</v>
      </c>
      <c r="F1405" s="21">
        <f>(IF(C1405&lt;=20,MAX(800000,400000*C1405),8000000+700000*(C1405-20))+IF(E1405=1,1000000,0))</f>
        <v/>
      </c>
      <c r="G1405" s="21">
        <f>IF(AND(D1405=3,C1405&lt;=5),MAX(0,B1405-F1405),IF(AND(D1405=2,C1405&lt;=5,MAX(0,B1405-F1405)&gt;3000000),1500000+MAX(0,B1405-F1405)-3000000,MAX(0,B1405-F1405)/2))</f>
        <v/>
      </c>
      <c r="H1405" s="21">
        <f>ROUNDDOWN(G1405,-3)</f>
        <v/>
      </c>
      <c r="I1405" s="21">
        <f>IF(H1405&lt;=0,0,ROUNDDOWN(ROUND((H1405*LOOKUP(H1405,{0,1950001,3300001,6950001,9000001,18000001,40000001},{0.05,0.1,0.2,0.23,0.33,0.4,0.45})-LOOKUP(H1405,{0,1950001,3300001,6950001,9000001,18000001,40000001},{0,97500,427500,636000,1536000,2796000,4796000}))*1.021,3),0))</f>
        <v/>
      </c>
      <c r="J1405" s="21">
        <f>ROUNDDOWN(ROUND(H1405*0.06,2),-2)</f>
        <v/>
      </c>
      <c r="K1405" s="21">
        <f>ROUNDDOWN(ROUND(H1405*0.04,2),-2)</f>
        <v/>
      </c>
      <c r="L1405" s="21">
        <f>I1405+J1405+K1405</f>
        <v/>
      </c>
      <c r="M1405" s="21">
        <f>B1405-L1405</f>
        <v/>
      </c>
      <c r="N1405" s="21">
        <f>ROUNDDOWN(ROUND(B1405*0.2042,2),0)</f>
        <v/>
      </c>
    </row>
    <row r="1406">
      <c r="A1406" t="inlineStr">
        <is>
          <t>照合 役員</t>
        </is>
      </c>
      <c r="B1406" s="21" t="n">
        <v>7000000</v>
      </c>
      <c r="C1406" s="22" t="n">
        <v>3</v>
      </c>
      <c r="D1406" s="22" t="n">
        <v>3</v>
      </c>
      <c r="E1406" s="22" t="n">
        <v>0</v>
      </c>
      <c r="F1406" s="21">
        <f>(IF(C1406&lt;=20,MAX(800000,400000*C1406),8000000+700000*(C1406-20))+IF(E1406=1,1000000,0))</f>
        <v/>
      </c>
      <c r="G1406" s="21">
        <f>IF(AND(D1406=3,C1406&lt;=5),MAX(0,B1406-F1406),IF(AND(D1406=2,C1406&lt;=5,MAX(0,B1406-F1406)&gt;3000000),1500000+MAX(0,B1406-F1406)-3000000,MAX(0,B1406-F1406)/2))</f>
        <v/>
      </c>
      <c r="H1406" s="21">
        <f>ROUNDDOWN(G1406,-3)</f>
        <v/>
      </c>
      <c r="I1406" s="21">
        <f>IF(H1406&lt;=0,0,ROUNDDOWN(ROUND((H1406*LOOKUP(H1406,{0,1950001,3300001,6950001,9000001,18000001,40000001},{0.05,0.1,0.2,0.23,0.33,0.4,0.45})-LOOKUP(H1406,{0,1950001,3300001,6950001,9000001,18000001,40000001},{0,97500,427500,636000,1536000,2796000,4796000}))*1.021,3),0))</f>
        <v/>
      </c>
      <c r="J1406" s="21">
        <f>ROUNDDOWN(ROUND(H1406*0.06,2),-2)</f>
        <v/>
      </c>
      <c r="K1406" s="21">
        <f>ROUNDDOWN(ROUND(H1406*0.04,2),-2)</f>
        <v/>
      </c>
      <c r="L1406" s="21">
        <f>I1406+J1406+K1406</f>
        <v/>
      </c>
      <c r="M1406" s="21">
        <f>B1406-L1406</f>
        <v/>
      </c>
      <c r="N1406" s="21">
        <f>ROUNDDOWN(ROUND(B1406*0.2042,2),0)</f>
        <v/>
      </c>
    </row>
    <row r="1407">
      <c r="A1407" t="inlineStr">
        <is>
          <t>照合 短期 障害</t>
        </is>
      </c>
      <c r="B1407" s="21" t="n">
        <v>7000000</v>
      </c>
      <c r="C1407" s="22" t="n">
        <v>3</v>
      </c>
      <c r="D1407" s="22" t="n">
        <v>2</v>
      </c>
      <c r="E1407" s="22" t="n">
        <v>1</v>
      </c>
      <c r="F1407" s="21">
        <f>(IF(C1407&lt;=20,MAX(800000,400000*C1407),8000000+700000*(C1407-20))+IF(E1407=1,1000000,0))</f>
        <v/>
      </c>
      <c r="G1407" s="21">
        <f>IF(AND(D1407=3,C1407&lt;=5),MAX(0,B1407-F1407),IF(AND(D1407=2,C1407&lt;=5,MAX(0,B1407-F1407)&gt;3000000),1500000+MAX(0,B1407-F1407)-3000000,MAX(0,B1407-F1407)/2))</f>
        <v/>
      </c>
      <c r="H1407" s="21">
        <f>ROUNDDOWN(G1407,-3)</f>
        <v/>
      </c>
      <c r="I1407" s="21">
        <f>IF(H1407&lt;=0,0,ROUNDDOWN(ROUND((H1407*LOOKUP(H1407,{0,1950001,3300001,6950001,9000001,18000001,40000001},{0.05,0.1,0.2,0.23,0.33,0.4,0.45})-LOOKUP(H1407,{0,1950001,3300001,6950001,9000001,18000001,40000001},{0,97500,427500,636000,1536000,2796000,4796000}))*1.021,3),0))</f>
        <v/>
      </c>
      <c r="J1407" s="21">
        <f>ROUNDDOWN(ROUND(H1407*0.06,2),-2)</f>
        <v/>
      </c>
      <c r="K1407" s="21">
        <f>ROUNDDOWN(ROUND(H1407*0.04,2),-2)</f>
        <v/>
      </c>
      <c r="L1407" s="21">
        <f>I1407+J1407+K1407</f>
        <v/>
      </c>
      <c r="M1407" s="21">
        <f>B1407-L1407</f>
        <v/>
      </c>
      <c r="N1407" s="21">
        <f>ROUNDDOWN(ROUND(B1407*0.2042,2),0)</f>
        <v/>
      </c>
    </row>
    <row r="1408">
      <c r="A1408" t="inlineStr">
        <is>
          <t>照合 短期</t>
        </is>
      </c>
      <c r="B1408" s="21" t="n">
        <v>7000000</v>
      </c>
      <c r="C1408" s="22" t="n">
        <v>4</v>
      </c>
      <c r="D1408" s="22" t="n">
        <v>2</v>
      </c>
      <c r="E1408" s="22" t="n">
        <v>0</v>
      </c>
      <c r="F1408" s="21">
        <f>(IF(C1408&lt;=20,MAX(800000,400000*C1408),8000000+700000*(C1408-20))+IF(E1408=1,1000000,0))</f>
        <v/>
      </c>
      <c r="G1408" s="21">
        <f>IF(AND(D1408=3,C1408&lt;=5),MAX(0,B1408-F1408),IF(AND(D1408=2,C1408&lt;=5,MAX(0,B1408-F1408)&gt;3000000),1500000+MAX(0,B1408-F1408)-3000000,MAX(0,B1408-F1408)/2))</f>
        <v/>
      </c>
      <c r="H1408" s="21">
        <f>ROUNDDOWN(G1408,-3)</f>
        <v/>
      </c>
      <c r="I1408" s="21">
        <f>IF(H1408&lt;=0,0,ROUNDDOWN(ROUND((H1408*LOOKUP(H1408,{0,1950001,3300001,6950001,9000001,18000001,40000001},{0.05,0.1,0.2,0.23,0.33,0.4,0.45})-LOOKUP(H1408,{0,1950001,3300001,6950001,9000001,18000001,40000001},{0,97500,427500,636000,1536000,2796000,4796000}))*1.021,3),0))</f>
        <v/>
      </c>
      <c r="J1408" s="21">
        <f>ROUNDDOWN(ROUND(H1408*0.06,2),-2)</f>
        <v/>
      </c>
      <c r="K1408" s="21">
        <f>ROUNDDOWN(ROUND(H1408*0.04,2),-2)</f>
        <v/>
      </c>
      <c r="L1408" s="21">
        <f>I1408+J1408+K1408</f>
        <v/>
      </c>
      <c r="M1408" s="21">
        <f>B1408-L1408</f>
        <v/>
      </c>
      <c r="N1408" s="21">
        <f>ROUNDDOWN(ROUND(B1408*0.2042,2),0)</f>
        <v/>
      </c>
    </row>
    <row r="1409">
      <c r="A1409" t="inlineStr">
        <is>
          <t>照合 役員</t>
        </is>
      </c>
      <c r="B1409" s="21" t="n">
        <v>7000000</v>
      </c>
      <c r="C1409" s="22" t="n">
        <v>4</v>
      </c>
      <c r="D1409" s="22" t="n">
        <v>3</v>
      </c>
      <c r="E1409" s="22" t="n">
        <v>0</v>
      </c>
      <c r="F1409" s="21">
        <f>(IF(C1409&lt;=20,MAX(800000,400000*C1409),8000000+700000*(C1409-20))+IF(E1409=1,1000000,0))</f>
        <v/>
      </c>
      <c r="G1409" s="21">
        <f>IF(AND(D1409=3,C1409&lt;=5),MAX(0,B1409-F1409),IF(AND(D1409=2,C1409&lt;=5,MAX(0,B1409-F1409)&gt;3000000),1500000+MAX(0,B1409-F1409)-3000000,MAX(0,B1409-F1409)/2))</f>
        <v/>
      </c>
      <c r="H1409" s="21">
        <f>ROUNDDOWN(G1409,-3)</f>
        <v/>
      </c>
      <c r="I1409" s="21">
        <f>IF(H1409&lt;=0,0,ROUNDDOWN(ROUND((H1409*LOOKUP(H1409,{0,1950001,3300001,6950001,9000001,18000001,40000001},{0.05,0.1,0.2,0.23,0.33,0.4,0.45})-LOOKUP(H1409,{0,1950001,3300001,6950001,9000001,18000001,40000001},{0,97500,427500,636000,1536000,2796000,4796000}))*1.021,3),0))</f>
        <v/>
      </c>
      <c r="J1409" s="21">
        <f>ROUNDDOWN(ROUND(H1409*0.06,2),-2)</f>
        <v/>
      </c>
      <c r="K1409" s="21">
        <f>ROUNDDOWN(ROUND(H1409*0.04,2),-2)</f>
        <v/>
      </c>
      <c r="L1409" s="21">
        <f>I1409+J1409+K1409</f>
        <v/>
      </c>
      <c r="M1409" s="21">
        <f>B1409-L1409</f>
        <v/>
      </c>
      <c r="N1409" s="21">
        <f>ROUNDDOWN(ROUND(B1409*0.2042,2),0)</f>
        <v/>
      </c>
    </row>
    <row r="1410">
      <c r="A1410" t="inlineStr">
        <is>
          <t>照合 短期 障害</t>
        </is>
      </c>
      <c r="B1410" s="21" t="n">
        <v>7000000</v>
      </c>
      <c r="C1410" s="22" t="n">
        <v>4</v>
      </c>
      <c r="D1410" s="22" t="n">
        <v>2</v>
      </c>
      <c r="E1410" s="22" t="n">
        <v>1</v>
      </c>
      <c r="F1410" s="21">
        <f>(IF(C1410&lt;=20,MAX(800000,400000*C1410),8000000+700000*(C1410-20))+IF(E1410=1,1000000,0))</f>
        <v/>
      </c>
      <c r="G1410" s="21">
        <f>IF(AND(D1410=3,C1410&lt;=5),MAX(0,B1410-F1410),IF(AND(D1410=2,C1410&lt;=5,MAX(0,B1410-F1410)&gt;3000000),1500000+MAX(0,B1410-F1410)-3000000,MAX(0,B1410-F1410)/2))</f>
        <v/>
      </c>
      <c r="H1410" s="21">
        <f>ROUNDDOWN(G1410,-3)</f>
        <v/>
      </c>
      <c r="I1410" s="21">
        <f>IF(H1410&lt;=0,0,ROUNDDOWN(ROUND((H1410*LOOKUP(H1410,{0,1950001,3300001,6950001,9000001,18000001,40000001},{0.05,0.1,0.2,0.23,0.33,0.4,0.45})-LOOKUP(H1410,{0,1950001,3300001,6950001,9000001,18000001,40000001},{0,97500,427500,636000,1536000,2796000,4796000}))*1.021,3),0))</f>
        <v/>
      </c>
      <c r="J1410" s="21">
        <f>ROUNDDOWN(ROUND(H1410*0.06,2),-2)</f>
        <v/>
      </c>
      <c r="K1410" s="21">
        <f>ROUNDDOWN(ROUND(H1410*0.04,2),-2)</f>
        <v/>
      </c>
      <c r="L1410" s="21">
        <f>I1410+J1410+K1410</f>
        <v/>
      </c>
      <c r="M1410" s="21">
        <f>B1410-L1410</f>
        <v/>
      </c>
      <c r="N1410" s="21">
        <f>ROUNDDOWN(ROUND(B1410*0.2042,2),0)</f>
        <v/>
      </c>
    </row>
    <row r="1411">
      <c r="A1411" t="inlineStr">
        <is>
          <t>照合 短期</t>
        </is>
      </c>
      <c r="B1411" s="21" t="n">
        <v>7000000</v>
      </c>
      <c r="C1411" s="22" t="n">
        <v>5</v>
      </c>
      <c r="D1411" s="22" t="n">
        <v>2</v>
      </c>
      <c r="E1411" s="22" t="n">
        <v>0</v>
      </c>
      <c r="F1411" s="21">
        <f>(IF(C1411&lt;=20,MAX(800000,400000*C1411),8000000+700000*(C1411-20))+IF(E1411=1,1000000,0))</f>
        <v/>
      </c>
      <c r="G1411" s="21">
        <f>IF(AND(D1411=3,C1411&lt;=5),MAX(0,B1411-F1411),IF(AND(D1411=2,C1411&lt;=5,MAX(0,B1411-F1411)&gt;3000000),1500000+MAX(0,B1411-F1411)-3000000,MAX(0,B1411-F1411)/2))</f>
        <v/>
      </c>
      <c r="H1411" s="21">
        <f>ROUNDDOWN(G1411,-3)</f>
        <v/>
      </c>
      <c r="I1411" s="21">
        <f>IF(H1411&lt;=0,0,ROUNDDOWN(ROUND((H1411*LOOKUP(H1411,{0,1950001,3300001,6950001,9000001,18000001,40000001},{0.05,0.1,0.2,0.23,0.33,0.4,0.45})-LOOKUP(H1411,{0,1950001,3300001,6950001,9000001,18000001,40000001},{0,97500,427500,636000,1536000,2796000,4796000}))*1.021,3),0))</f>
        <v/>
      </c>
      <c r="J1411" s="21">
        <f>ROUNDDOWN(ROUND(H1411*0.06,2),-2)</f>
        <v/>
      </c>
      <c r="K1411" s="21">
        <f>ROUNDDOWN(ROUND(H1411*0.04,2),-2)</f>
        <v/>
      </c>
      <c r="L1411" s="21">
        <f>I1411+J1411+K1411</f>
        <v/>
      </c>
      <c r="M1411" s="21">
        <f>B1411-L1411</f>
        <v/>
      </c>
      <c r="N1411" s="21">
        <f>ROUNDDOWN(ROUND(B1411*0.2042,2),0)</f>
        <v/>
      </c>
    </row>
    <row r="1412">
      <c r="A1412" t="inlineStr">
        <is>
          <t>照合 役員</t>
        </is>
      </c>
      <c r="B1412" s="21" t="n">
        <v>7000000</v>
      </c>
      <c r="C1412" s="22" t="n">
        <v>5</v>
      </c>
      <c r="D1412" s="22" t="n">
        <v>3</v>
      </c>
      <c r="E1412" s="22" t="n">
        <v>0</v>
      </c>
      <c r="F1412" s="21">
        <f>(IF(C1412&lt;=20,MAX(800000,400000*C1412),8000000+700000*(C1412-20))+IF(E1412=1,1000000,0))</f>
        <v/>
      </c>
      <c r="G1412" s="21">
        <f>IF(AND(D1412=3,C1412&lt;=5),MAX(0,B1412-F1412),IF(AND(D1412=2,C1412&lt;=5,MAX(0,B1412-F1412)&gt;3000000),1500000+MAX(0,B1412-F1412)-3000000,MAX(0,B1412-F1412)/2))</f>
        <v/>
      </c>
      <c r="H1412" s="21">
        <f>ROUNDDOWN(G1412,-3)</f>
        <v/>
      </c>
      <c r="I1412" s="21">
        <f>IF(H1412&lt;=0,0,ROUNDDOWN(ROUND((H1412*LOOKUP(H1412,{0,1950001,3300001,6950001,9000001,18000001,40000001},{0.05,0.1,0.2,0.23,0.33,0.4,0.45})-LOOKUP(H1412,{0,1950001,3300001,6950001,9000001,18000001,40000001},{0,97500,427500,636000,1536000,2796000,4796000}))*1.021,3),0))</f>
        <v/>
      </c>
      <c r="J1412" s="21">
        <f>ROUNDDOWN(ROUND(H1412*0.06,2),-2)</f>
        <v/>
      </c>
      <c r="K1412" s="21">
        <f>ROUNDDOWN(ROUND(H1412*0.04,2),-2)</f>
        <v/>
      </c>
      <c r="L1412" s="21">
        <f>I1412+J1412+K1412</f>
        <v/>
      </c>
      <c r="M1412" s="21">
        <f>B1412-L1412</f>
        <v/>
      </c>
      <c r="N1412" s="21">
        <f>ROUNDDOWN(ROUND(B1412*0.2042,2),0)</f>
        <v/>
      </c>
    </row>
    <row r="1413">
      <c r="A1413" t="inlineStr">
        <is>
          <t>照合 短期 障害</t>
        </is>
      </c>
      <c r="B1413" s="21" t="n">
        <v>7000000</v>
      </c>
      <c r="C1413" s="22" t="n">
        <v>5</v>
      </c>
      <c r="D1413" s="22" t="n">
        <v>2</v>
      </c>
      <c r="E1413" s="22" t="n">
        <v>1</v>
      </c>
      <c r="F1413" s="21">
        <f>(IF(C1413&lt;=20,MAX(800000,400000*C1413),8000000+700000*(C1413-20))+IF(E1413=1,1000000,0))</f>
        <v/>
      </c>
      <c r="G1413" s="21">
        <f>IF(AND(D1413=3,C1413&lt;=5),MAX(0,B1413-F1413),IF(AND(D1413=2,C1413&lt;=5,MAX(0,B1413-F1413)&gt;3000000),1500000+MAX(0,B1413-F1413)-3000000,MAX(0,B1413-F1413)/2))</f>
        <v/>
      </c>
      <c r="H1413" s="21">
        <f>ROUNDDOWN(G1413,-3)</f>
        <v/>
      </c>
      <c r="I1413" s="21">
        <f>IF(H1413&lt;=0,0,ROUNDDOWN(ROUND((H1413*LOOKUP(H1413,{0,1950001,3300001,6950001,9000001,18000001,40000001},{0.05,0.1,0.2,0.23,0.33,0.4,0.45})-LOOKUP(H1413,{0,1950001,3300001,6950001,9000001,18000001,40000001},{0,97500,427500,636000,1536000,2796000,4796000}))*1.021,3),0))</f>
        <v/>
      </c>
      <c r="J1413" s="21">
        <f>ROUNDDOWN(ROUND(H1413*0.06,2),-2)</f>
        <v/>
      </c>
      <c r="K1413" s="21">
        <f>ROUNDDOWN(ROUND(H1413*0.04,2),-2)</f>
        <v/>
      </c>
      <c r="L1413" s="21">
        <f>I1413+J1413+K1413</f>
        <v/>
      </c>
      <c r="M1413" s="21">
        <f>B1413-L1413</f>
        <v/>
      </c>
      <c r="N1413" s="21">
        <f>ROUNDDOWN(ROUND(B1413*0.2042,2),0)</f>
        <v/>
      </c>
    </row>
    <row r="1414">
      <c r="A1414" t="inlineStr">
        <is>
          <t>照合 障害</t>
        </is>
      </c>
      <c r="B1414" s="21" t="n">
        <v>7000000</v>
      </c>
      <c r="C1414" s="22" t="n">
        <v>25</v>
      </c>
      <c r="D1414" s="22" t="n">
        <v>1</v>
      </c>
      <c r="E1414" s="22" t="n">
        <v>1</v>
      </c>
      <c r="F1414" s="21">
        <f>(IF(C1414&lt;=20,MAX(800000,400000*C1414),8000000+700000*(C1414-20))+IF(E1414=1,1000000,0))</f>
        <v/>
      </c>
      <c r="G1414" s="21">
        <f>IF(AND(D1414=3,C1414&lt;=5),MAX(0,B1414-F1414),IF(AND(D1414=2,C1414&lt;=5,MAX(0,B1414-F1414)&gt;3000000),1500000+MAX(0,B1414-F1414)-3000000,MAX(0,B1414-F1414)/2))</f>
        <v/>
      </c>
      <c r="H1414" s="21">
        <f>ROUNDDOWN(G1414,-3)</f>
        <v/>
      </c>
      <c r="I1414" s="21">
        <f>IF(H1414&lt;=0,0,ROUNDDOWN(ROUND((H1414*LOOKUP(H1414,{0,1950001,3300001,6950001,9000001,18000001,40000001},{0.05,0.1,0.2,0.23,0.33,0.4,0.45})-LOOKUP(H1414,{0,1950001,3300001,6950001,9000001,18000001,40000001},{0,97500,427500,636000,1536000,2796000,4796000}))*1.021,3),0))</f>
        <v/>
      </c>
      <c r="J1414" s="21">
        <f>ROUNDDOWN(ROUND(H1414*0.06,2),-2)</f>
        <v/>
      </c>
      <c r="K1414" s="21">
        <f>ROUNDDOWN(ROUND(H1414*0.04,2),-2)</f>
        <v/>
      </c>
      <c r="L1414" s="21">
        <f>I1414+J1414+K1414</f>
        <v/>
      </c>
      <c r="M1414" s="21">
        <f>B1414-L1414</f>
        <v/>
      </c>
      <c r="N1414" s="21">
        <f>ROUNDDOWN(ROUND(B1414*0.2042,2),0)</f>
        <v/>
      </c>
    </row>
    <row r="1415">
      <c r="A1415" t="inlineStr">
        <is>
          <t>照合 一般</t>
        </is>
      </c>
      <c r="B1415" s="21" t="n">
        <v>7500000</v>
      </c>
      <c r="C1415" s="22" t="n">
        <v>1</v>
      </c>
      <c r="D1415" s="22" t="n">
        <v>1</v>
      </c>
      <c r="E1415" s="22" t="n">
        <v>0</v>
      </c>
      <c r="F1415" s="21">
        <f>(IF(C1415&lt;=20,MAX(800000,400000*C1415),8000000+700000*(C1415-20))+IF(E1415=1,1000000,0))</f>
        <v/>
      </c>
      <c r="G1415" s="21">
        <f>IF(AND(D1415=3,C1415&lt;=5),MAX(0,B1415-F1415),IF(AND(D1415=2,C1415&lt;=5,MAX(0,B1415-F1415)&gt;3000000),1500000+MAX(0,B1415-F1415)-3000000,MAX(0,B1415-F1415)/2))</f>
        <v/>
      </c>
      <c r="H1415" s="21">
        <f>ROUNDDOWN(G1415,-3)</f>
        <v/>
      </c>
      <c r="I1415" s="21">
        <f>IF(H1415&lt;=0,0,ROUNDDOWN(ROUND((H1415*LOOKUP(H1415,{0,1950001,3300001,6950001,9000001,18000001,40000001},{0.05,0.1,0.2,0.23,0.33,0.4,0.45})-LOOKUP(H1415,{0,1950001,3300001,6950001,9000001,18000001,40000001},{0,97500,427500,636000,1536000,2796000,4796000}))*1.021,3),0))</f>
        <v/>
      </c>
      <c r="J1415" s="21">
        <f>ROUNDDOWN(ROUND(H1415*0.06,2),-2)</f>
        <v/>
      </c>
      <c r="K1415" s="21">
        <f>ROUNDDOWN(ROUND(H1415*0.04,2),-2)</f>
        <v/>
      </c>
      <c r="L1415" s="21">
        <f>I1415+J1415+K1415</f>
        <v/>
      </c>
      <c r="M1415" s="21">
        <f>B1415-L1415</f>
        <v/>
      </c>
      <c r="N1415" s="21">
        <f>ROUNDDOWN(ROUND(B1415*0.2042,2),0)</f>
        <v/>
      </c>
    </row>
    <row r="1416">
      <c r="A1416" t="inlineStr">
        <is>
          <t>照合 一般</t>
        </is>
      </c>
      <c r="B1416" s="21" t="n">
        <v>7500000</v>
      </c>
      <c r="C1416" s="22" t="n">
        <v>2</v>
      </c>
      <c r="D1416" s="22" t="n">
        <v>1</v>
      </c>
      <c r="E1416" s="22" t="n">
        <v>0</v>
      </c>
      <c r="F1416" s="21">
        <f>(IF(C1416&lt;=20,MAX(800000,400000*C1416),8000000+700000*(C1416-20))+IF(E1416=1,1000000,0))</f>
        <v/>
      </c>
      <c r="G1416" s="21">
        <f>IF(AND(D1416=3,C1416&lt;=5),MAX(0,B1416-F1416),IF(AND(D1416=2,C1416&lt;=5,MAX(0,B1416-F1416)&gt;3000000),1500000+MAX(0,B1416-F1416)-3000000,MAX(0,B1416-F1416)/2))</f>
        <v/>
      </c>
      <c r="H1416" s="21">
        <f>ROUNDDOWN(G1416,-3)</f>
        <v/>
      </c>
      <c r="I1416" s="21">
        <f>IF(H1416&lt;=0,0,ROUNDDOWN(ROUND((H1416*LOOKUP(H1416,{0,1950001,3300001,6950001,9000001,18000001,40000001},{0.05,0.1,0.2,0.23,0.33,0.4,0.45})-LOOKUP(H1416,{0,1950001,3300001,6950001,9000001,18000001,40000001},{0,97500,427500,636000,1536000,2796000,4796000}))*1.021,3),0))</f>
        <v/>
      </c>
      <c r="J1416" s="21">
        <f>ROUNDDOWN(ROUND(H1416*0.06,2),-2)</f>
        <v/>
      </c>
      <c r="K1416" s="21">
        <f>ROUNDDOWN(ROUND(H1416*0.04,2),-2)</f>
        <v/>
      </c>
      <c r="L1416" s="21">
        <f>I1416+J1416+K1416</f>
        <v/>
      </c>
      <c r="M1416" s="21">
        <f>B1416-L1416</f>
        <v/>
      </c>
      <c r="N1416" s="21">
        <f>ROUNDDOWN(ROUND(B1416*0.2042,2),0)</f>
        <v/>
      </c>
    </row>
    <row r="1417">
      <c r="A1417" t="inlineStr">
        <is>
          <t>照合 一般</t>
        </is>
      </c>
      <c r="B1417" s="21" t="n">
        <v>7500000</v>
      </c>
      <c r="C1417" s="22" t="n">
        <v>3</v>
      </c>
      <c r="D1417" s="22" t="n">
        <v>1</v>
      </c>
      <c r="E1417" s="22" t="n">
        <v>0</v>
      </c>
      <c r="F1417" s="21">
        <f>(IF(C1417&lt;=20,MAX(800000,400000*C1417),8000000+700000*(C1417-20))+IF(E1417=1,1000000,0))</f>
        <v/>
      </c>
      <c r="G1417" s="21">
        <f>IF(AND(D1417=3,C1417&lt;=5),MAX(0,B1417-F1417),IF(AND(D1417=2,C1417&lt;=5,MAX(0,B1417-F1417)&gt;3000000),1500000+MAX(0,B1417-F1417)-3000000,MAX(0,B1417-F1417)/2))</f>
        <v/>
      </c>
      <c r="H1417" s="21">
        <f>ROUNDDOWN(G1417,-3)</f>
        <v/>
      </c>
      <c r="I1417" s="21">
        <f>IF(H1417&lt;=0,0,ROUNDDOWN(ROUND((H1417*LOOKUP(H1417,{0,1950001,3300001,6950001,9000001,18000001,40000001},{0.05,0.1,0.2,0.23,0.33,0.4,0.45})-LOOKUP(H1417,{0,1950001,3300001,6950001,9000001,18000001,40000001},{0,97500,427500,636000,1536000,2796000,4796000}))*1.021,3),0))</f>
        <v/>
      </c>
      <c r="J1417" s="21">
        <f>ROUNDDOWN(ROUND(H1417*0.06,2),-2)</f>
        <v/>
      </c>
      <c r="K1417" s="21">
        <f>ROUNDDOWN(ROUND(H1417*0.04,2),-2)</f>
        <v/>
      </c>
      <c r="L1417" s="21">
        <f>I1417+J1417+K1417</f>
        <v/>
      </c>
      <c r="M1417" s="21">
        <f>B1417-L1417</f>
        <v/>
      </c>
      <c r="N1417" s="21">
        <f>ROUNDDOWN(ROUND(B1417*0.2042,2),0)</f>
        <v/>
      </c>
    </row>
    <row r="1418">
      <c r="A1418" t="inlineStr">
        <is>
          <t>照合 一般</t>
        </is>
      </c>
      <c r="B1418" s="21" t="n">
        <v>7500000</v>
      </c>
      <c r="C1418" s="22" t="n">
        <v>4</v>
      </c>
      <c r="D1418" s="22" t="n">
        <v>1</v>
      </c>
      <c r="E1418" s="22" t="n">
        <v>0</v>
      </c>
      <c r="F1418" s="21">
        <f>(IF(C1418&lt;=20,MAX(800000,400000*C1418),8000000+700000*(C1418-20))+IF(E1418=1,1000000,0))</f>
        <v/>
      </c>
      <c r="G1418" s="21">
        <f>IF(AND(D1418=3,C1418&lt;=5),MAX(0,B1418-F1418),IF(AND(D1418=2,C1418&lt;=5,MAX(0,B1418-F1418)&gt;3000000),1500000+MAX(0,B1418-F1418)-3000000,MAX(0,B1418-F1418)/2))</f>
        <v/>
      </c>
      <c r="H1418" s="21">
        <f>ROUNDDOWN(G1418,-3)</f>
        <v/>
      </c>
      <c r="I1418" s="21">
        <f>IF(H1418&lt;=0,0,ROUNDDOWN(ROUND((H1418*LOOKUP(H1418,{0,1950001,3300001,6950001,9000001,18000001,40000001},{0.05,0.1,0.2,0.23,0.33,0.4,0.45})-LOOKUP(H1418,{0,1950001,3300001,6950001,9000001,18000001,40000001},{0,97500,427500,636000,1536000,2796000,4796000}))*1.021,3),0))</f>
        <v/>
      </c>
      <c r="J1418" s="21">
        <f>ROUNDDOWN(ROUND(H1418*0.06,2),-2)</f>
        <v/>
      </c>
      <c r="K1418" s="21">
        <f>ROUNDDOWN(ROUND(H1418*0.04,2),-2)</f>
        <v/>
      </c>
      <c r="L1418" s="21">
        <f>I1418+J1418+K1418</f>
        <v/>
      </c>
      <c r="M1418" s="21">
        <f>B1418-L1418</f>
        <v/>
      </c>
      <c r="N1418" s="21">
        <f>ROUNDDOWN(ROUND(B1418*0.2042,2),0)</f>
        <v/>
      </c>
    </row>
    <row r="1419">
      <c r="A1419" t="inlineStr">
        <is>
          <t>照合 一般</t>
        </is>
      </c>
      <c r="B1419" s="21" t="n">
        <v>7500000</v>
      </c>
      <c r="C1419" s="22" t="n">
        <v>5</v>
      </c>
      <c r="D1419" s="22" t="n">
        <v>1</v>
      </c>
      <c r="E1419" s="22" t="n">
        <v>0</v>
      </c>
      <c r="F1419" s="21">
        <f>(IF(C1419&lt;=20,MAX(800000,400000*C1419),8000000+700000*(C1419-20))+IF(E1419=1,1000000,0))</f>
        <v/>
      </c>
      <c r="G1419" s="21">
        <f>IF(AND(D1419=3,C1419&lt;=5),MAX(0,B1419-F1419),IF(AND(D1419=2,C1419&lt;=5,MAX(0,B1419-F1419)&gt;3000000),1500000+MAX(0,B1419-F1419)-3000000,MAX(0,B1419-F1419)/2))</f>
        <v/>
      </c>
      <c r="H1419" s="21">
        <f>ROUNDDOWN(G1419,-3)</f>
        <v/>
      </c>
      <c r="I1419" s="21">
        <f>IF(H1419&lt;=0,0,ROUNDDOWN(ROUND((H1419*LOOKUP(H1419,{0,1950001,3300001,6950001,9000001,18000001,40000001},{0.05,0.1,0.2,0.23,0.33,0.4,0.45})-LOOKUP(H1419,{0,1950001,3300001,6950001,9000001,18000001,40000001},{0,97500,427500,636000,1536000,2796000,4796000}))*1.021,3),0))</f>
        <v/>
      </c>
      <c r="J1419" s="21">
        <f>ROUNDDOWN(ROUND(H1419*0.06,2),-2)</f>
        <v/>
      </c>
      <c r="K1419" s="21">
        <f>ROUNDDOWN(ROUND(H1419*0.04,2),-2)</f>
        <v/>
      </c>
      <c r="L1419" s="21">
        <f>I1419+J1419+K1419</f>
        <v/>
      </c>
      <c r="M1419" s="21">
        <f>B1419-L1419</f>
        <v/>
      </c>
      <c r="N1419" s="21">
        <f>ROUNDDOWN(ROUND(B1419*0.2042,2),0)</f>
        <v/>
      </c>
    </row>
    <row r="1420">
      <c r="A1420" t="inlineStr">
        <is>
          <t>照合 一般</t>
        </is>
      </c>
      <c r="B1420" s="21" t="n">
        <v>7500000</v>
      </c>
      <c r="C1420" s="22" t="n">
        <v>6</v>
      </c>
      <c r="D1420" s="22" t="n">
        <v>1</v>
      </c>
      <c r="E1420" s="22" t="n">
        <v>0</v>
      </c>
      <c r="F1420" s="21">
        <f>(IF(C1420&lt;=20,MAX(800000,400000*C1420),8000000+700000*(C1420-20))+IF(E1420=1,1000000,0))</f>
        <v/>
      </c>
      <c r="G1420" s="21">
        <f>IF(AND(D1420=3,C1420&lt;=5),MAX(0,B1420-F1420),IF(AND(D1420=2,C1420&lt;=5,MAX(0,B1420-F1420)&gt;3000000),1500000+MAX(0,B1420-F1420)-3000000,MAX(0,B1420-F1420)/2))</f>
        <v/>
      </c>
      <c r="H1420" s="21">
        <f>ROUNDDOWN(G1420,-3)</f>
        <v/>
      </c>
      <c r="I1420" s="21">
        <f>IF(H1420&lt;=0,0,ROUNDDOWN(ROUND((H1420*LOOKUP(H1420,{0,1950001,3300001,6950001,9000001,18000001,40000001},{0.05,0.1,0.2,0.23,0.33,0.4,0.45})-LOOKUP(H1420,{0,1950001,3300001,6950001,9000001,18000001,40000001},{0,97500,427500,636000,1536000,2796000,4796000}))*1.021,3),0))</f>
        <v/>
      </c>
      <c r="J1420" s="21">
        <f>ROUNDDOWN(ROUND(H1420*0.06,2),-2)</f>
        <v/>
      </c>
      <c r="K1420" s="21">
        <f>ROUNDDOWN(ROUND(H1420*0.04,2),-2)</f>
        <v/>
      </c>
      <c r="L1420" s="21">
        <f>I1420+J1420+K1420</f>
        <v/>
      </c>
      <c r="M1420" s="21">
        <f>B1420-L1420</f>
        <v/>
      </c>
      <c r="N1420" s="21">
        <f>ROUNDDOWN(ROUND(B1420*0.2042,2),0)</f>
        <v/>
      </c>
    </row>
    <row r="1421">
      <c r="A1421" t="inlineStr">
        <is>
          <t>照合 一般</t>
        </is>
      </c>
      <c r="B1421" s="21" t="n">
        <v>7500000</v>
      </c>
      <c r="C1421" s="22" t="n">
        <v>7</v>
      </c>
      <c r="D1421" s="22" t="n">
        <v>1</v>
      </c>
      <c r="E1421" s="22" t="n">
        <v>0</v>
      </c>
      <c r="F1421" s="21">
        <f>(IF(C1421&lt;=20,MAX(800000,400000*C1421),8000000+700000*(C1421-20))+IF(E1421=1,1000000,0))</f>
        <v/>
      </c>
      <c r="G1421" s="21">
        <f>IF(AND(D1421=3,C1421&lt;=5),MAX(0,B1421-F1421),IF(AND(D1421=2,C1421&lt;=5,MAX(0,B1421-F1421)&gt;3000000),1500000+MAX(0,B1421-F1421)-3000000,MAX(0,B1421-F1421)/2))</f>
        <v/>
      </c>
      <c r="H1421" s="21">
        <f>ROUNDDOWN(G1421,-3)</f>
        <v/>
      </c>
      <c r="I1421" s="21">
        <f>IF(H1421&lt;=0,0,ROUNDDOWN(ROUND((H1421*LOOKUP(H1421,{0,1950001,3300001,6950001,9000001,18000001,40000001},{0.05,0.1,0.2,0.23,0.33,0.4,0.45})-LOOKUP(H1421,{0,1950001,3300001,6950001,9000001,18000001,40000001},{0,97500,427500,636000,1536000,2796000,4796000}))*1.021,3),0))</f>
        <v/>
      </c>
      <c r="J1421" s="21">
        <f>ROUNDDOWN(ROUND(H1421*0.06,2),-2)</f>
        <v/>
      </c>
      <c r="K1421" s="21">
        <f>ROUNDDOWN(ROUND(H1421*0.04,2),-2)</f>
        <v/>
      </c>
      <c r="L1421" s="21">
        <f>I1421+J1421+K1421</f>
        <v/>
      </c>
      <c r="M1421" s="21">
        <f>B1421-L1421</f>
        <v/>
      </c>
      <c r="N1421" s="21">
        <f>ROUNDDOWN(ROUND(B1421*0.2042,2),0)</f>
        <v/>
      </c>
    </row>
    <row r="1422">
      <c r="A1422" t="inlineStr">
        <is>
          <t>照合 一般</t>
        </is>
      </c>
      <c r="B1422" s="21" t="n">
        <v>7500000</v>
      </c>
      <c r="C1422" s="22" t="n">
        <v>8</v>
      </c>
      <c r="D1422" s="22" t="n">
        <v>1</v>
      </c>
      <c r="E1422" s="22" t="n">
        <v>0</v>
      </c>
      <c r="F1422" s="21">
        <f>(IF(C1422&lt;=20,MAX(800000,400000*C1422),8000000+700000*(C1422-20))+IF(E1422=1,1000000,0))</f>
        <v/>
      </c>
      <c r="G1422" s="21">
        <f>IF(AND(D1422=3,C1422&lt;=5),MAX(0,B1422-F1422),IF(AND(D1422=2,C1422&lt;=5,MAX(0,B1422-F1422)&gt;3000000),1500000+MAX(0,B1422-F1422)-3000000,MAX(0,B1422-F1422)/2))</f>
        <v/>
      </c>
      <c r="H1422" s="21">
        <f>ROUNDDOWN(G1422,-3)</f>
        <v/>
      </c>
      <c r="I1422" s="21">
        <f>IF(H1422&lt;=0,0,ROUNDDOWN(ROUND((H1422*LOOKUP(H1422,{0,1950001,3300001,6950001,9000001,18000001,40000001},{0.05,0.1,0.2,0.23,0.33,0.4,0.45})-LOOKUP(H1422,{0,1950001,3300001,6950001,9000001,18000001,40000001},{0,97500,427500,636000,1536000,2796000,4796000}))*1.021,3),0))</f>
        <v/>
      </c>
      <c r="J1422" s="21">
        <f>ROUNDDOWN(ROUND(H1422*0.06,2),-2)</f>
        <v/>
      </c>
      <c r="K1422" s="21">
        <f>ROUNDDOWN(ROUND(H1422*0.04,2),-2)</f>
        <v/>
      </c>
      <c r="L1422" s="21">
        <f>I1422+J1422+K1422</f>
        <v/>
      </c>
      <c r="M1422" s="21">
        <f>B1422-L1422</f>
        <v/>
      </c>
      <c r="N1422" s="21">
        <f>ROUNDDOWN(ROUND(B1422*0.2042,2),0)</f>
        <v/>
      </c>
    </row>
    <row r="1423">
      <c r="A1423" t="inlineStr">
        <is>
          <t>照合 一般</t>
        </is>
      </c>
      <c r="B1423" s="21" t="n">
        <v>7500000</v>
      </c>
      <c r="C1423" s="22" t="n">
        <v>9</v>
      </c>
      <c r="D1423" s="22" t="n">
        <v>1</v>
      </c>
      <c r="E1423" s="22" t="n">
        <v>0</v>
      </c>
      <c r="F1423" s="21">
        <f>(IF(C1423&lt;=20,MAX(800000,400000*C1423),8000000+700000*(C1423-20))+IF(E1423=1,1000000,0))</f>
        <v/>
      </c>
      <c r="G1423" s="21">
        <f>IF(AND(D1423=3,C1423&lt;=5),MAX(0,B1423-F1423),IF(AND(D1423=2,C1423&lt;=5,MAX(0,B1423-F1423)&gt;3000000),1500000+MAX(0,B1423-F1423)-3000000,MAX(0,B1423-F1423)/2))</f>
        <v/>
      </c>
      <c r="H1423" s="21">
        <f>ROUNDDOWN(G1423,-3)</f>
        <v/>
      </c>
      <c r="I1423" s="21">
        <f>IF(H1423&lt;=0,0,ROUNDDOWN(ROUND((H1423*LOOKUP(H1423,{0,1950001,3300001,6950001,9000001,18000001,40000001},{0.05,0.1,0.2,0.23,0.33,0.4,0.45})-LOOKUP(H1423,{0,1950001,3300001,6950001,9000001,18000001,40000001},{0,97500,427500,636000,1536000,2796000,4796000}))*1.021,3),0))</f>
        <v/>
      </c>
      <c r="J1423" s="21">
        <f>ROUNDDOWN(ROUND(H1423*0.06,2),-2)</f>
        <v/>
      </c>
      <c r="K1423" s="21">
        <f>ROUNDDOWN(ROUND(H1423*0.04,2),-2)</f>
        <v/>
      </c>
      <c r="L1423" s="21">
        <f>I1423+J1423+K1423</f>
        <v/>
      </c>
      <c r="M1423" s="21">
        <f>B1423-L1423</f>
        <v/>
      </c>
      <c r="N1423" s="21">
        <f>ROUNDDOWN(ROUND(B1423*0.2042,2),0)</f>
        <v/>
      </c>
    </row>
    <row r="1424">
      <c r="A1424" t="inlineStr">
        <is>
          <t>照合 一般</t>
        </is>
      </c>
      <c r="B1424" s="21" t="n">
        <v>7500000</v>
      </c>
      <c r="C1424" s="22" t="n">
        <v>10</v>
      </c>
      <c r="D1424" s="22" t="n">
        <v>1</v>
      </c>
      <c r="E1424" s="22" t="n">
        <v>0</v>
      </c>
      <c r="F1424" s="21">
        <f>(IF(C1424&lt;=20,MAX(800000,400000*C1424),8000000+700000*(C1424-20))+IF(E1424=1,1000000,0))</f>
        <v/>
      </c>
      <c r="G1424" s="21">
        <f>IF(AND(D1424=3,C1424&lt;=5),MAX(0,B1424-F1424),IF(AND(D1424=2,C1424&lt;=5,MAX(0,B1424-F1424)&gt;3000000),1500000+MAX(0,B1424-F1424)-3000000,MAX(0,B1424-F1424)/2))</f>
        <v/>
      </c>
      <c r="H1424" s="21">
        <f>ROUNDDOWN(G1424,-3)</f>
        <v/>
      </c>
      <c r="I1424" s="21">
        <f>IF(H1424&lt;=0,0,ROUNDDOWN(ROUND((H1424*LOOKUP(H1424,{0,1950001,3300001,6950001,9000001,18000001,40000001},{0.05,0.1,0.2,0.23,0.33,0.4,0.45})-LOOKUP(H1424,{0,1950001,3300001,6950001,9000001,18000001,40000001},{0,97500,427500,636000,1536000,2796000,4796000}))*1.021,3),0))</f>
        <v/>
      </c>
      <c r="J1424" s="21">
        <f>ROUNDDOWN(ROUND(H1424*0.06,2),-2)</f>
        <v/>
      </c>
      <c r="K1424" s="21">
        <f>ROUNDDOWN(ROUND(H1424*0.04,2),-2)</f>
        <v/>
      </c>
      <c r="L1424" s="21">
        <f>I1424+J1424+K1424</f>
        <v/>
      </c>
      <c r="M1424" s="21">
        <f>B1424-L1424</f>
        <v/>
      </c>
      <c r="N1424" s="21">
        <f>ROUNDDOWN(ROUND(B1424*0.2042,2),0)</f>
        <v/>
      </c>
    </row>
    <row r="1425">
      <c r="A1425" t="inlineStr">
        <is>
          <t>照合 一般</t>
        </is>
      </c>
      <c r="B1425" s="21" t="n">
        <v>7500000</v>
      </c>
      <c r="C1425" s="22" t="n">
        <v>11</v>
      </c>
      <c r="D1425" s="22" t="n">
        <v>1</v>
      </c>
      <c r="E1425" s="22" t="n">
        <v>0</v>
      </c>
      <c r="F1425" s="21">
        <f>(IF(C1425&lt;=20,MAX(800000,400000*C1425),8000000+700000*(C1425-20))+IF(E1425=1,1000000,0))</f>
        <v/>
      </c>
      <c r="G1425" s="21">
        <f>IF(AND(D1425=3,C1425&lt;=5),MAX(0,B1425-F1425),IF(AND(D1425=2,C1425&lt;=5,MAX(0,B1425-F1425)&gt;3000000),1500000+MAX(0,B1425-F1425)-3000000,MAX(0,B1425-F1425)/2))</f>
        <v/>
      </c>
      <c r="H1425" s="21">
        <f>ROUNDDOWN(G1425,-3)</f>
        <v/>
      </c>
      <c r="I1425" s="21">
        <f>IF(H1425&lt;=0,0,ROUNDDOWN(ROUND((H1425*LOOKUP(H1425,{0,1950001,3300001,6950001,9000001,18000001,40000001},{0.05,0.1,0.2,0.23,0.33,0.4,0.45})-LOOKUP(H1425,{0,1950001,3300001,6950001,9000001,18000001,40000001},{0,97500,427500,636000,1536000,2796000,4796000}))*1.021,3),0))</f>
        <v/>
      </c>
      <c r="J1425" s="21">
        <f>ROUNDDOWN(ROUND(H1425*0.06,2),-2)</f>
        <v/>
      </c>
      <c r="K1425" s="21">
        <f>ROUNDDOWN(ROUND(H1425*0.04,2),-2)</f>
        <v/>
      </c>
      <c r="L1425" s="21">
        <f>I1425+J1425+K1425</f>
        <v/>
      </c>
      <c r="M1425" s="21">
        <f>B1425-L1425</f>
        <v/>
      </c>
      <c r="N1425" s="21">
        <f>ROUNDDOWN(ROUND(B1425*0.2042,2),0)</f>
        <v/>
      </c>
    </row>
    <row r="1426">
      <c r="A1426" t="inlineStr">
        <is>
          <t>照合 一般</t>
        </is>
      </c>
      <c r="B1426" s="21" t="n">
        <v>7500000</v>
      </c>
      <c r="C1426" s="22" t="n">
        <v>12</v>
      </c>
      <c r="D1426" s="22" t="n">
        <v>1</v>
      </c>
      <c r="E1426" s="22" t="n">
        <v>0</v>
      </c>
      <c r="F1426" s="21">
        <f>(IF(C1426&lt;=20,MAX(800000,400000*C1426),8000000+700000*(C1426-20))+IF(E1426=1,1000000,0))</f>
        <v/>
      </c>
      <c r="G1426" s="21">
        <f>IF(AND(D1426=3,C1426&lt;=5),MAX(0,B1426-F1426),IF(AND(D1426=2,C1426&lt;=5,MAX(0,B1426-F1426)&gt;3000000),1500000+MAX(0,B1426-F1426)-3000000,MAX(0,B1426-F1426)/2))</f>
        <v/>
      </c>
      <c r="H1426" s="21">
        <f>ROUNDDOWN(G1426,-3)</f>
        <v/>
      </c>
      <c r="I1426" s="21">
        <f>IF(H1426&lt;=0,0,ROUNDDOWN(ROUND((H1426*LOOKUP(H1426,{0,1950001,3300001,6950001,9000001,18000001,40000001},{0.05,0.1,0.2,0.23,0.33,0.4,0.45})-LOOKUP(H1426,{0,1950001,3300001,6950001,9000001,18000001,40000001},{0,97500,427500,636000,1536000,2796000,4796000}))*1.021,3),0))</f>
        <v/>
      </c>
      <c r="J1426" s="21">
        <f>ROUNDDOWN(ROUND(H1426*0.06,2),-2)</f>
        <v/>
      </c>
      <c r="K1426" s="21">
        <f>ROUNDDOWN(ROUND(H1426*0.04,2),-2)</f>
        <v/>
      </c>
      <c r="L1426" s="21">
        <f>I1426+J1426+K1426</f>
        <v/>
      </c>
      <c r="M1426" s="21">
        <f>B1426-L1426</f>
        <v/>
      </c>
      <c r="N1426" s="21">
        <f>ROUNDDOWN(ROUND(B1426*0.2042,2),0)</f>
        <v/>
      </c>
    </row>
    <row r="1427">
      <c r="A1427" t="inlineStr">
        <is>
          <t>照合 一般</t>
        </is>
      </c>
      <c r="B1427" s="21" t="n">
        <v>7500000</v>
      </c>
      <c r="C1427" s="22" t="n">
        <v>13</v>
      </c>
      <c r="D1427" s="22" t="n">
        <v>1</v>
      </c>
      <c r="E1427" s="22" t="n">
        <v>0</v>
      </c>
      <c r="F1427" s="21">
        <f>(IF(C1427&lt;=20,MAX(800000,400000*C1427),8000000+700000*(C1427-20))+IF(E1427=1,1000000,0))</f>
        <v/>
      </c>
      <c r="G1427" s="21">
        <f>IF(AND(D1427=3,C1427&lt;=5),MAX(0,B1427-F1427),IF(AND(D1427=2,C1427&lt;=5,MAX(0,B1427-F1427)&gt;3000000),1500000+MAX(0,B1427-F1427)-3000000,MAX(0,B1427-F1427)/2))</f>
        <v/>
      </c>
      <c r="H1427" s="21">
        <f>ROUNDDOWN(G1427,-3)</f>
        <v/>
      </c>
      <c r="I1427" s="21">
        <f>IF(H1427&lt;=0,0,ROUNDDOWN(ROUND((H1427*LOOKUP(H1427,{0,1950001,3300001,6950001,9000001,18000001,40000001},{0.05,0.1,0.2,0.23,0.33,0.4,0.45})-LOOKUP(H1427,{0,1950001,3300001,6950001,9000001,18000001,40000001},{0,97500,427500,636000,1536000,2796000,4796000}))*1.021,3),0))</f>
        <v/>
      </c>
      <c r="J1427" s="21">
        <f>ROUNDDOWN(ROUND(H1427*0.06,2),-2)</f>
        <v/>
      </c>
      <c r="K1427" s="21">
        <f>ROUNDDOWN(ROUND(H1427*0.04,2),-2)</f>
        <v/>
      </c>
      <c r="L1427" s="21">
        <f>I1427+J1427+K1427</f>
        <v/>
      </c>
      <c r="M1427" s="21">
        <f>B1427-L1427</f>
        <v/>
      </c>
      <c r="N1427" s="21">
        <f>ROUNDDOWN(ROUND(B1427*0.2042,2),0)</f>
        <v/>
      </c>
    </row>
    <row r="1428">
      <c r="A1428" t="inlineStr">
        <is>
          <t>照合 一般</t>
        </is>
      </c>
      <c r="B1428" s="21" t="n">
        <v>7500000</v>
      </c>
      <c r="C1428" s="22" t="n">
        <v>14</v>
      </c>
      <c r="D1428" s="22" t="n">
        <v>1</v>
      </c>
      <c r="E1428" s="22" t="n">
        <v>0</v>
      </c>
      <c r="F1428" s="21">
        <f>(IF(C1428&lt;=20,MAX(800000,400000*C1428),8000000+700000*(C1428-20))+IF(E1428=1,1000000,0))</f>
        <v/>
      </c>
      <c r="G1428" s="21">
        <f>IF(AND(D1428=3,C1428&lt;=5),MAX(0,B1428-F1428),IF(AND(D1428=2,C1428&lt;=5,MAX(0,B1428-F1428)&gt;3000000),1500000+MAX(0,B1428-F1428)-3000000,MAX(0,B1428-F1428)/2))</f>
        <v/>
      </c>
      <c r="H1428" s="21">
        <f>ROUNDDOWN(G1428,-3)</f>
        <v/>
      </c>
      <c r="I1428" s="21">
        <f>IF(H1428&lt;=0,0,ROUNDDOWN(ROUND((H1428*LOOKUP(H1428,{0,1950001,3300001,6950001,9000001,18000001,40000001},{0.05,0.1,0.2,0.23,0.33,0.4,0.45})-LOOKUP(H1428,{0,1950001,3300001,6950001,9000001,18000001,40000001},{0,97500,427500,636000,1536000,2796000,4796000}))*1.021,3),0))</f>
        <v/>
      </c>
      <c r="J1428" s="21">
        <f>ROUNDDOWN(ROUND(H1428*0.06,2),-2)</f>
        <v/>
      </c>
      <c r="K1428" s="21">
        <f>ROUNDDOWN(ROUND(H1428*0.04,2),-2)</f>
        <v/>
      </c>
      <c r="L1428" s="21">
        <f>I1428+J1428+K1428</f>
        <v/>
      </c>
      <c r="M1428" s="21">
        <f>B1428-L1428</f>
        <v/>
      </c>
      <c r="N1428" s="21">
        <f>ROUNDDOWN(ROUND(B1428*0.2042,2),0)</f>
        <v/>
      </c>
    </row>
    <row r="1429">
      <c r="A1429" t="inlineStr">
        <is>
          <t>照合 一般</t>
        </is>
      </c>
      <c r="B1429" s="21" t="n">
        <v>7500000</v>
      </c>
      <c r="C1429" s="22" t="n">
        <v>15</v>
      </c>
      <c r="D1429" s="22" t="n">
        <v>1</v>
      </c>
      <c r="E1429" s="22" t="n">
        <v>0</v>
      </c>
      <c r="F1429" s="21">
        <f>(IF(C1429&lt;=20,MAX(800000,400000*C1429),8000000+700000*(C1429-20))+IF(E1429=1,1000000,0))</f>
        <v/>
      </c>
      <c r="G1429" s="21">
        <f>IF(AND(D1429=3,C1429&lt;=5),MAX(0,B1429-F1429),IF(AND(D1429=2,C1429&lt;=5,MAX(0,B1429-F1429)&gt;3000000),1500000+MAX(0,B1429-F1429)-3000000,MAX(0,B1429-F1429)/2))</f>
        <v/>
      </c>
      <c r="H1429" s="21">
        <f>ROUNDDOWN(G1429,-3)</f>
        <v/>
      </c>
      <c r="I1429" s="21">
        <f>IF(H1429&lt;=0,0,ROUNDDOWN(ROUND((H1429*LOOKUP(H1429,{0,1950001,3300001,6950001,9000001,18000001,40000001},{0.05,0.1,0.2,0.23,0.33,0.4,0.45})-LOOKUP(H1429,{0,1950001,3300001,6950001,9000001,18000001,40000001},{0,97500,427500,636000,1536000,2796000,4796000}))*1.021,3),0))</f>
        <v/>
      </c>
      <c r="J1429" s="21">
        <f>ROUNDDOWN(ROUND(H1429*0.06,2),-2)</f>
        <v/>
      </c>
      <c r="K1429" s="21">
        <f>ROUNDDOWN(ROUND(H1429*0.04,2),-2)</f>
        <v/>
      </c>
      <c r="L1429" s="21">
        <f>I1429+J1429+K1429</f>
        <v/>
      </c>
      <c r="M1429" s="21">
        <f>B1429-L1429</f>
        <v/>
      </c>
      <c r="N1429" s="21">
        <f>ROUNDDOWN(ROUND(B1429*0.2042,2),0)</f>
        <v/>
      </c>
    </row>
    <row r="1430">
      <c r="A1430" t="inlineStr">
        <is>
          <t>照合 一般</t>
        </is>
      </c>
      <c r="B1430" s="21" t="n">
        <v>7500000</v>
      </c>
      <c r="C1430" s="22" t="n">
        <v>16</v>
      </c>
      <c r="D1430" s="22" t="n">
        <v>1</v>
      </c>
      <c r="E1430" s="22" t="n">
        <v>0</v>
      </c>
      <c r="F1430" s="21">
        <f>(IF(C1430&lt;=20,MAX(800000,400000*C1430),8000000+700000*(C1430-20))+IF(E1430=1,1000000,0))</f>
        <v/>
      </c>
      <c r="G1430" s="21">
        <f>IF(AND(D1430=3,C1430&lt;=5),MAX(0,B1430-F1430),IF(AND(D1430=2,C1430&lt;=5,MAX(0,B1430-F1430)&gt;3000000),1500000+MAX(0,B1430-F1430)-3000000,MAX(0,B1430-F1430)/2))</f>
        <v/>
      </c>
      <c r="H1430" s="21">
        <f>ROUNDDOWN(G1430,-3)</f>
        <v/>
      </c>
      <c r="I1430" s="21">
        <f>IF(H1430&lt;=0,0,ROUNDDOWN(ROUND((H1430*LOOKUP(H1430,{0,1950001,3300001,6950001,9000001,18000001,40000001},{0.05,0.1,0.2,0.23,0.33,0.4,0.45})-LOOKUP(H1430,{0,1950001,3300001,6950001,9000001,18000001,40000001},{0,97500,427500,636000,1536000,2796000,4796000}))*1.021,3),0))</f>
        <v/>
      </c>
      <c r="J1430" s="21">
        <f>ROUNDDOWN(ROUND(H1430*0.06,2),-2)</f>
        <v/>
      </c>
      <c r="K1430" s="21">
        <f>ROUNDDOWN(ROUND(H1430*0.04,2),-2)</f>
        <v/>
      </c>
      <c r="L1430" s="21">
        <f>I1430+J1430+K1430</f>
        <v/>
      </c>
      <c r="M1430" s="21">
        <f>B1430-L1430</f>
        <v/>
      </c>
      <c r="N1430" s="21">
        <f>ROUNDDOWN(ROUND(B1430*0.2042,2),0)</f>
        <v/>
      </c>
    </row>
    <row r="1431">
      <c r="A1431" t="inlineStr">
        <is>
          <t>照合 一般</t>
        </is>
      </c>
      <c r="B1431" s="21" t="n">
        <v>7500000</v>
      </c>
      <c r="C1431" s="22" t="n">
        <v>17</v>
      </c>
      <c r="D1431" s="22" t="n">
        <v>1</v>
      </c>
      <c r="E1431" s="22" t="n">
        <v>0</v>
      </c>
      <c r="F1431" s="21">
        <f>(IF(C1431&lt;=20,MAX(800000,400000*C1431),8000000+700000*(C1431-20))+IF(E1431=1,1000000,0))</f>
        <v/>
      </c>
      <c r="G1431" s="21">
        <f>IF(AND(D1431=3,C1431&lt;=5),MAX(0,B1431-F1431),IF(AND(D1431=2,C1431&lt;=5,MAX(0,B1431-F1431)&gt;3000000),1500000+MAX(0,B1431-F1431)-3000000,MAX(0,B1431-F1431)/2))</f>
        <v/>
      </c>
      <c r="H1431" s="21">
        <f>ROUNDDOWN(G1431,-3)</f>
        <v/>
      </c>
      <c r="I1431" s="21">
        <f>IF(H1431&lt;=0,0,ROUNDDOWN(ROUND((H1431*LOOKUP(H1431,{0,1950001,3300001,6950001,9000001,18000001,40000001},{0.05,0.1,0.2,0.23,0.33,0.4,0.45})-LOOKUP(H1431,{0,1950001,3300001,6950001,9000001,18000001,40000001},{0,97500,427500,636000,1536000,2796000,4796000}))*1.021,3),0))</f>
        <v/>
      </c>
      <c r="J1431" s="21">
        <f>ROUNDDOWN(ROUND(H1431*0.06,2),-2)</f>
        <v/>
      </c>
      <c r="K1431" s="21">
        <f>ROUNDDOWN(ROUND(H1431*0.04,2),-2)</f>
        <v/>
      </c>
      <c r="L1431" s="21">
        <f>I1431+J1431+K1431</f>
        <v/>
      </c>
      <c r="M1431" s="21">
        <f>B1431-L1431</f>
        <v/>
      </c>
      <c r="N1431" s="21">
        <f>ROUNDDOWN(ROUND(B1431*0.2042,2),0)</f>
        <v/>
      </c>
    </row>
    <row r="1432">
      <c r="A1432" t="inlineStr">
        <is>
          <t>照合 一般</t>
        </is>
      </c>
      <c r="B1432" s="21" t="n">
        <v>7500000</v>
      </c>
      <c r="C1432" s="22" t="n">
        <v>18</v>
      </c>
      <c r="D1432" s="22" t="n">
        <v>1</v>
      </c>
      <c r="E1432" s="22" t="n">
        <v>0</v>
      </c>
      <c r="F1432" s="21">
        <f>(IF(C1432&lt;=20,MAX(800000,400000*C1432),8000000+700000*(C1432-20))+IF(E1432=1,1000000,0))</f>
        <v/>
      </c>
      <c r="G1432" s="21">
        <f>IF(AND(D1432=3,C1432&lt;=5),MAX(0,B1432-F1432),IF(AND(D1432=2,C1432&lt;=5,MAX(0,B1432-F1432)&gt;3000000),1500000+MAX(0,B1432-F1432)-3000000,MAX(0,B1432-F1432)/2))</f>
        <v/>
      </c>
      <c r="H1432" s="21">
        <f>ROUNDDOWN(G1432,-3)</f>
        <v/>
      </c>
      <c r="I1432" s="21">
        <f>IF(H1432&lt;=0,0,ROUNDDOWN(ROUND((H1432*LOOKUP(H1432,{0,1950001,3300001,6950001,9000001,18000001,40000001},{0.05,0.1,0.2,0.23,0.33,0.4,0.45})-LOOKUP(H1432,{0,1950001,3300001,6950001,9000001,18000001,40000001},{0,97500,427500,636000,1536000,2796000,4796000}))*1.021,3),0))</f>
        <v/>
      </c>
      <c r="J1432" s="21">
        <f>ROUNDDOWN(ROUND(H1432*0.06,2),-2)</f>
        <v/>
      </c>
      <c r="K1432" s="21">
        <f>ROUNDDOWN(ROUND(H1432*0.04,2),-2)</f>
        <v/>
      </c>
      <c r="L1432" s="21">
        <f>I1432+J1432+K1432</f>
        <v/>
      </c>
      <c r="M1432" s="21">
        <f>B1432-L1432</f>
        <v/>
      </c>
      <c r="N1432" s="21">
        <f>ROUNDDOWN(ROUND(B1432*0.2042,2),0)</f>
        <v/>
      </c>
    </row>
    <row r="1433">
      <c r="A1433" t="inlineStr">
        <is>
          <t>照合 一般</t>
        </is>
      </c>
      <c r="B1433" s="21" t="n">
        <v>7500000</v>
      </c>
      <c r="C1433" s="22" t="n">
        <v>19</v>
      </c>
      <c r="D1433" s="22" t="n">
        <v>1</v>
      </c>
      <c r="E1433" s="22" t="n">
        <v>0</v>
      </c>
      <c r="F1433" s="21">
        <f>(IF(C1433&lt;=20,MAX(800000,400000*C1433),8000000+700000*(C1433-20))+IF(E1433=1,1000000,0))</f>
        <v/>
      </c>
      <c r="G1433" s="21">
        <f>IF(AND(D1433=3,C1433&lt;=5),MAX(0,B1433-F1433),IF(AND(D1433=2,C1433&lt;=5,MAX(0,B1433-F1433)&gt;3000000),1500000+MAX(0,B1433-F1433)-3000000,MAX(0,B1433-F1433)/2))</f>
        <v/>
      </c>
      <c r="H1433" s="21">
        <f>ROUNDDOWN(G1433,-3)</f>
        <v/>
      </c>
      <c r="I1433" s="21">
        <f>IF(H1433&lt;=0,0,ROUNDDOWN(ROUND((H1433*LOOKUP(H1433,{0,1950001,3300001,6950001,9000001,18000001,40000001},{0.05,0.1,0.2,0.23,0.33,0.4,0.45})-LOOKUP(H1433,{0,1950001,3300001,6950001,9000001,18000001,40000001},{0,97500,427500,636000,1536000,2796000,4796000}))*1.021,3),0))</f>
        <v/>
      </c>
      <c r="J1433" s="21">
        <f>ROUNDDOWN(ROUND(H1433*0.06,2),-2)</f>
        <v/>
      </c>
      <c r="K1433" s="21">
        <f>ROUNDDOWN(ROUND(H1433*0.04,2),-2)</f>
        <v/>
      </c>
      <c r="L1433" s="21">
        <f>I1433+J1433+K1433</f>
        <v/>
      </c>
      <c r="M1433" s="21">
        <f>B1433-L1433</f>
        <v/>
      </c>
      <c r="N1433" s="21">
        <f>ROUNDDOWN(ROUND(B1433*0.2042,2),0)</f>
        <v/>
      </c>
    </row>
    <row r="1434">
      <c r="A1434" t="inlineStr">
        <is>
          <t>照合 一般</t>
        </is>
      </c>
      <c r="B1434" s="21" t="n">
        <v>7500000</v>
      </c>
      <c r="C1434" s="22" t="n">
        <v>20</v>
      </c>
      <c r="D1434" s="22" t="n">
        <v>1</v>
      </c>
      <c r="E1434" s="22" t="n">
        <v>0</v>
      </c>
      <c r="F1434" s="21">
        <f>(IF(C1434&lt;=20,MAX(800000,400000*C1434),8000000+700000*(C1434-20))+IF(E1434=1,1000000,0))</f>
        <v/>
      </c>
      <c r="G1434" s="21">
        <f>IF(AND(D1434=3,C1434&lt;=5),MAX(0,B1434-F1434),IF(AND(D1434=2,C1434&lt;=5,MAX(0,B1434-F1434)&gt;3000000),1500000+MAX(0,B1434-F1434)-3000000,MAX(0,B1434-F1434)/2))</f>
        <v/>
      </c>
      <c r="H1434" s="21">
        <f>ROUNDDOWN(G1434,-3)</f>
        <v/>
      </c>
      <c r="I1434" s="21">
        <f>IF(H1434&lt;=0,0,ROUNDDOWN(ROUND((H1434*LOOKUP(H1434,{0,1950001,3300001,6950001,9000001,18000001,40000001},{0.05,0.1,0.2,0.23,0.33,0.4,0.45})-LOOKUP(H1434,{0,1950001,3300001,6950001,9000001,18000001,40000001},{0,97500,427500,636000,1536000,2796000,4796000}))*1.021,3),0))</f>
        <v/>
      </c>
      <c r="J1434" s="21">
        <f>ROUNDDOWN(ROUND(H1434*0.06,2),-2)</f>
        <v/>
      </c>
      <c r="K1434" s="21">
        <f>ROUNDDOWN(ROUND(H1434*0.04,2),-2)</f>
        <v/>
      </c>
      <c r="L1434" s="21">
        <f>I1434+J1434+K1434</f>
        <v/>
      </c>
      <c r="M1434" s="21">
        <f>B1434-L1434</f>
        <v/>
      </c>
      <c r="N1434" s="21">
        <f>ROUNDDOWN(ROUND(B1434*0.2042,2),0)</f>
        <v/>
      </c>
    </row>
    <row r="1435">
      <c r="A1435" t="inlineStr">
        <is>
          <t>照合 一般</t>
        </is>
      </c>
      <c r="B1435" s="21" t="n">
        <v>7500000</v>
      </c>
      <c r="C1435" s="22" t="n">
        <v>21</v>
      </c>
      <c r="D1435" s="22" t="n">
        <v>1</v>
      </c>
      <c r="E1435" s="22" t="n">
        <v>0</v>
      </c>
      <c r="F1435" s="21">
        <f>(IF(C1435&lt;=20,MAX(800000,400000*C1435),8000000+700000*(C1435-20))+IF(E1435=1,1000000,0))</f>
        <v/>
      </c>
      <c r="G1435" s="21">
        <f>IF(AND(D1435=3,C1435&lt;=5),MAX(0,B1435-F1435),IF(AND(D1435=2,C1435&lt;=5,MAX(0,B1435-F1435)&gt;3000000),1500000+MAX(0,B1435-F1435)-3000000,MAX(0,B1435-F1435)/2))</f>
        <v/>
      </c>
      <c r="H1435" s="21">
        <f>ROUNDDOWN(G1435,-3)</f>
        <v/>
      </c>
      <c r="I1435" s="21">
        <f>IF(H1435&lt;=0,0,ROUNDDOWN(ROUND((H1435*LOOKUP(H1435,{0,1950001,3300001,6950001,9000001,18000001,40000001},{0.05,0.1,0.2,0.23,0.33,0.4,0.45})-LOOKUP(H1435,{0,1950001,3300001,6950001,9000001,18000001,40000001},{0,97500,427500,636000,1536000,2796000,4796000}))*1.021,3),0))</f>
        <v/>
      </c>
      <c r="J1435" s="21">
        <f>ROUNDDOWN(ROUND(H1435*0.06,2),-2)</f>
        <v/>
      </c>
      <c r="K1435" s="21">
        <f>ROUNDDOWN(ROUND(H1435*0.04,2),-2)</f>
        <v/>
      </c>
      <c r="L1435" s="21">
        <f>I1435+J1435+K1435</f>
        <v/>
      </c>
      <c r="M1435" s="21">
        <f>B1435-L1435</f>
        <v/>
      </c>
      <c r="N1435" s="21">
        <f>ROUNDDOWN(ROUND(B1435*0.2042,2),0)</f>
        <v/>
      </c>
    </row>
    <row r="1436">
      <c r="A1436" t="inlineStr">
        <is>
          <t>照合 一般</t>
        </is>
      </c>
      <c r="B1436" s="21" t="n">
        <v>7500000</v>
      </c>
      <c r="C1436" s="22" t="n">
        <v>22</v>
      </c>
      <c r="D1436" s="22" t="n">
        <v>1</v>
      </c>
      <c r="E1436" s="22" t="n">
        <v>0</v>
      </c>
      <c r="F1436" s="21">
        <f>(IF(C1436&lt;=20,MAX(800000,400000*C1436),8000000+700000*(C1436-20))+IF(E1436=1,1000000,0))</f>
        <v/>
      </c>
      <c r="G1436" s="21">
        <f>IF(AND(D1436=3,C1436&lt;=5),MAX(0,B1436-F1436),IF(AND(D1436=2,C1436&lt;=5,MAX(0,B1436-F1436)&gt;3000000),1500000+MAX(0,B1436-F1436)-3000000,MAX(0,B1436-F1436)/2))</f>
        <v/>
      </c>
      <c r="H1436" s="21">
        <f>ROUNDDOWN(G1436,-3)</f>
        <v/>
      </c>
      <c r="I1436" s="21">
        <f>IF(H1436&lt;=0,0,ROUNDDOWN(ROUND((H1436*LOOKUP(H1436,{0,1950001,3300001,6950001,9000001,18000001,40000001},{0.05,0.1,0.2,0.23,0.33,0.4,0.45})-LOOKUP(H1436,{0,1950001,3300001,6950001,9000001,18000001,40000001},{0,97500,427500,636000,1536000,2796000,4796000}))*1.021,3),0))</f>
        <v/>
      </c>
      <c r="J1436" s="21">
        <f>ROUNDDOWN(ROUND(H1436*0.06,2),-2)</f>
        <v/>
      </c>
      <c r="K1436" s="21">
        <f>ROUNDDOWN(ROUND(H1436*0.04,2),-2)</f>
        <v/>
      </c>
      <c r="L1436" s="21">
        <f>I1436+J1436+K1436</f>
        <v/>
      </c>
      <c r="M1436" s="21">
        <f>B1436-L1436</f>
        <v/>
      </c>
      <c r="N1436" s="21">
        <f>ROUNDDOWN(ROUND(B1436*0.2042,2),0)</f>
        <v/>
      </c>
    </row>
    <row r="1437">
      <c r="A1437" t="inlineStr">
        <is>
          <t>照合 一般</t>
        </is>
      </c>
      <c r="B1437" s="21" t="n">
        <v>7500000</v>
      </c>
      <c r="C1437" s="22" t="n">
        <v>23</v>
      </c>
      <c r="D1437" s="22" t="n">
        <v>1</v>
      </c>
      <c r="E1437" s="22" t="n">
        <v>0</v>
      </c>
      <c r="F1437" s="21">
        <f>(IF(C1437&lt;=20,MAX(800000,400000*C1437),8000000+700000*(C1437-20))+IF(E1437=1,1000000,0))</f>
        <v/>
      </c>
      <c r="G1437" s="21">
        <f>IF(AND(D1437=3,C1437&lt;=5),MAX(0,B1437-F1437),IF(AND(D1437=2,C1437&lt;=5,MAX(0,B1437-F1437)&gt;3000000),1500000+MAX(0,B1437-F1437)-3000000,MAX(0,B1437-F1437)/2))</f>
        <v/>
      </c>
      <c r="H1437" s="21">
        <f>ROUNDDOWN(G1437,-3)</f>
        <v/>
      </c>
      <c r="I1437" s="21">
        <f>IF(H1437&lt;=0,0,ROUNDDOWN(ROUND((H1437*LOOKUP(H1437,{0,1950001,3300001,6950001,9000001,18000001,40000001},{0.05,0.1,0.2,0.23,0.33,0.4,0.45})-LOOKUP(H1437,{0,1950001,3300001,6950001,9000001,18000001,40000001},{0,97500,427500,636000,1536000,2796000,4796000}))*1.021,3),0))</f>
        <v/>
      </c>
      <c r="J1437" s="21">
        <f>ROUNDDOWN(ROUND(H1437*0.06,2),-2)</f>
        <v/>
      </c>
      <c r="K1437" s="21">
        <f>ROUNDDOWN(ROUND(H1437*0.04,2),-2)</f>
        <v/>
      </c>
      <c r="L1437" s="21">
        <f>I1437+J1437+K1437</f>
        <v/>
      </c>
      <c r="M1437" s="21">
        <f>B1437-L1437</f>
        <v/>
      </c>
      <c r="N1437" s="21">
        <f>ROUNDDOWN(ROUND(B1437*0.2042,2),0)</f>
        <v/>
      </c>
    </row>
    <row r="1438">
      <c r="A1438" t="inlineStr">
        <is>
          <t>照合 一般</t>
        </is>
      </c>
      <c r="B1438" s="21" t="n">
        <v>7500000</v>
      </c>
      <c r="C1438" s="22" t="n">
        <v>24</v>
      </c>
      <c r="D1438" s="22" t="n">
        <v>1</v>
      </c>
      <c r="E1438" s="22" t="n">
        <v>0</v>
      </c>
      <c r="F1438" s="21">
        <f>(IF(C1438&lt;=20,MAX(800000,400000*C1438),8000000+700000*(C1438-20))+IF(E1438=1,1000000,0))</f>
        <v/>
      </c>
      <c r="G1438" s="21">
        <f>IF(AND(D1438=3,C1438&lt;=5),MAX(0,B1438-F1438),IF(AND(D1438=2,C1438&lt;=5,MAX(0,B1438-F1438)&gt;3000000),1500000+MAX(0,B1438-F1438)-3000000,MAX(0,B1438-F1438)/2))</f>
        <v/>
      </c>
      <c r="H1438" s="21">
        <f>ROUNDDOWN(G1438,-3)</f>
        <v/>
      </c>
      <c r="I1438" s="21">
        <f>IF(H1438&lt;=0,0,ROUNDDOWN(ROUND((H1438*LOOKUP(H1438,{0,1950001,3300001,6950001,9000001,18000001,40000001},{0.05,0.1,0.2,0.23,0.33,0.4,0.45})-LOOKUP(H1438,{0,1950001,3300001,6950001,9000001,18000001,40000001},{0,97500,427500,636000,1536000,2796000,4796000}))*1.021,3),0))</f>
        <v/>
      </c>
      <c r="J1438" s="21">
        <f>ROUNDDOWN(ROUND(H1438*0.06,2),-2)</f>
        <v/>
      </c>
      <c r="K1438" s="21">
        <f>ROUNDDOWN(ROUND(H1438*0.04,2),-2)</f>
        <v/>
      </c>
      <c r="L1438" s="21">
        <f>I1438+J1438+K1438</f>
        <v/>
      </c>
      <c r="M1438" s="21">
        <f>B1438-L1438</f>
        <v/>
      </c>
      <c r="N1438" s="21">
        <f>ROUNDDOWN(ROUND(B1438*0.2042,2),0)</f>
        <v/>
      </c>
    </row>
    <row r="1439">
      <c r="A1439" t="inlineStr">
        <is>
          <t>照合 一般</t>
        </is>
      </c>
      <c r="B1439" s="21" t="n">
        <v>7500000</v>
      </c>
      <c r="C1439" s="22" t="n">
        <v>25</v>
      </c>
      <c r="D1439" s="22" t="n">
        <v>1</v>
      </c>
      <c r="E1439" s="22" t="n">
        <v>0</v>
      </c>
      <c r="F1439" s="21">
        <f>(IF(C1439&lt;=20,MAX(800000,400000*C1439),8000000+700000*(C1439-20))+IF(E1439=1,1000000,0))</f>
        <v/>
      </c>
      <c r="G1439" s="21">
        <f>IF(AND(D1439=3,C1439&lt;=5),MAX(0,B1439-F1439),IF(AND(D1439=2,C1439&lt;=5,MAX(0,B1439-F1439)&gt;3000000),1500000+MAX(0,B1439-F1439)-3000000,MAX(0,B1439-F1439)/2))</f>
        <v/>
      </c>
      <c r="H1439" s="21">
        <f>ROUNDDOWN(G1439,-3)</f>
        <v/>
      </c>
      <c r="I1439" s="21">
        <f>IF(H1439&lt;=0,0,ROUNDDOWN(ROUND((H1439*LOOKUP(H1439,{0,1950001,3300001,6950001,9000001,18000001,40000001},{0.05,0.1,0.2,0.23,0.33,0.4,0.45})-LOOKUP(H1439,{0,1950001,3300001,6950001,9000001,18000001,40000001},{0,97500,427500,636000,1536000,2796000,4796000}))*1.021,3),0))</f>
        <v/>
      </c>
      <c r="J1439" s="21">
        <f>ROUNDDOWN(ROUND(H1439*0.06,2),-2)</f>
        <v/>
      </c>
      <c r="K1439" s="21">
        <f>ROUNDDOWN(ROUND(H1439*0.04,2),-2)</f>
        <v/>
      </c>
      <c r="L1439" s="21">
        <f>I1439+J1439+K1439</f>
        <v/>
      </c>
      <c r="M1439" s="21">
        <f>B1439-L1439</f>
        <v/>
      </c>
      <c r="N1439" s="21">
        <f>ROUNDDOWN(ROUND(B1439*0.2042,2),0)</f>
        <v/>
      </c>
    </row>
    <row r="1440">
      <c r="A1440" t="inlineStr">
        <is>
          <t>照合 一般</t>
        </is>
      </c>
      <c r="B1440" s="21" t="n">
        <v>7500000</v>
      </c>
      <c r="C1440" s="22" t="n">
        <v>26</v>
      </c>
      <c r="D1440" s="22" t="n">
        <v>1</v>
      </c>
      <c r="E1440" s="22" t="n">
        <v>0</v>
      </c>
      <c r="F1440" s="21">
        <f>(IF(C1440&lt;=20,MAX(800000,400000*C1440),8000000+700000*(C1440-20))+IF(E1440=1,1000000,0))</f>
        <v/>
      </c>
      <c r="G1440" s="21">
        <f>IF(AND(D1440=3,C1440&lt;=5),MAX(0,B1440-F1440),IF(AND(D1440=2,C1440&lt;=5,MAX(0,B1440-F1440)&gt;3000000),1500000+MAX(0,B1440-F1440)-3000000,MAX(0,B1440-F1440)/2))</f>
        <v/>
      </c>
      <c r="H1440" s="21">
        <f>ROUNDDOWN(G1440,-3)</f>
        <v/>
      </c>
      <c r="I1440" s="21">
        <f>IF(H1440&lt;=0,0,ROUNDDOWN(ROUND((H1440*LOOKUP(H1440,{0,1950001,3300001,6950001,9000001,18000001,40000001},{0.05,0.1,0.2,0.23,0.33,0.4,0.45})-LOOKUP(H1440,{0,1950001,3300001,6950001,9000001,18000001,40000001},{0,97500,427500,636000,1536000,2796000,4796000}))*1.021,3),0))</f>
        <v/>
      </c>
      <c r="J1440" s="21">
        <f>ROUNDDOWN(ROUND(H1440*0.06,2),-2)</f>
        <v/>
      </c>
      <c r="K1440" s="21">
        <f>ROUNDDOWN(ROUND(H1440*0.04,2),-2)</f>
        <v/>
      </c>
      <c r="L1440" s="21">
        <f>I1440+J1440+K1440</f>
        <v/>
      </c>
      <c r="M1440" s="21">
        <f>B1440-L1440</f>
        <v/>
      </c>
      <c r="N1440" s="21">
        <f>ROUNDDOWN(ROUND(B1440*0.2042,2),0)</f>
        <v/>
      </c>
    </row>
    <row r="1441">
      <c r="A1441" t="inlineStr">
        <is>
          <t>照合 一般</t>
        </is>
      </c>
      <c r="B1441" s="21" t="n">
        <v>7500000</v>
      </c>
      <c r="C1441" s="22" t="n">
        <v>27</v>
      </c>
      <c r="D1441" s="22" t="n">
        <v>1</v>
      </c>
      <c r="E1441" s="22" t="n">
        <v>0</v>
      </c>
      <c r="F1441" s="21">
        <f>(IF(C1441&lt;=20,MAX(800000,400000*C1441),8000000+700000*(C1441-20))+IF(E1441=1,1000000,0))</f>
        <v/>
      </c>
      <c r="G1441" s="21">
        <f>IF(AND(D1441=3,C1441&lt;=5),MAX(0,B1441-F1441),IF(AND(D1441=2,C1441&lt;=5,MAX(0,B1441-F1441)&gt;3000000),1500000+MAX(0,B1441-F1441)-3000000,MAX(0,B1441-F1441)/2))</f>
        <v/>
      </c>
      <c r="H1441" s="21">
        <f>ROUNDDOWN(G1441,-3)</f>
        <v/>
      </c>
      <c r="I1441" s="21">
        <f>IF(H1441&lt;=0,0,ROUNDDOWN(ROUND((H1441*LOOKUP(H1441,{0,1950001,3300001,6950001,9000001,18000001,40000001},{0.05,0.1,0.2,0.23,0.33,0.4,0.45})-LOOKUP(H1441,{0,1950001,3300001,6950001,9000001,18000001,40000001},{0,97500,427500,636000,1536000,2796000,4796000}))*1.021,3),0))</f>
        <v/>
      </c>
      <c r="J1441" s="21">
        <f>ROUNDDOWN(ROUND(H1441*0.06,2),-2)</f>
        <v/>
      </c>
      <c r="K1441" s="21">
        <f>ROUNDDOWN(ROUND(H1441*0.04,2),-2)</f>
        <v/>
      </c>
      <c r="L1441" s="21">
        <f>I1441+J1441+K1441</f>
        <v/>
      </c>
      <c r="M1441" s="21">
        <f>B1441-L1441</f>
        <v/>
      </c>
      <c r="N1441" s="21">
        <f>ROUNDDOWN(ROUND(B1441*0.2042,2),0)</f>
        <v/>
      </c>
    </row>
    <row r="1442">
      <c r="A1442" t="inlineStr">
        <is>
          <t>照合 一般</t>
        </is>
      </c>
      <c r="B1442" s="21" t="n">
        <v>7500000</v>
      </c>
      <c r="C1442" s="22" t="n">
        <v>28</v>
      </c>
      <c r="D1442" s="22" t="n">
        <v>1</v>
      </c>
      <c r="E1442" s="22" t="n">
        <v>0</v>
      </c>
      <c r="F1442" s="21">
        <f>(IF(C1442&lt;=20,MAX(800000,400000*C1442),8000000+700000*(C1442-20))+IF(E1442=1,1000000,0))</f>
        <v/>
      </c>
      <c r="G1442" s="21">
        <f>IF(AND(D1442=3,C1442&lt;=5),MAX(0,B1442-F1442),IF(AND(D1442=2,C1442&lt;=5,MAX(0,B1442-F1442)&gt;3000000),1500000+MAX(0,B1442-F1442)-3000000,MAX(0,B1442-F1442)/2))</f>
        <v/>
      </c>
      <c r="H1442" s="21">
        <f>ROUNDDOWN(G1442,-3)</f>
        <v/>
      </c>
      <c r="I1442" s="21">
        <f>IF(H1442&lt;=0,0,ROUNDDOWN(ROUND((H1442*LOOKUP(H1442,{0,1950001,3300001,6950001,9000001,18000001,40000001},{0.05,0.1,0.2,0.23,0.33,0.4,0.45})-LOOKUP(H1442,{0,1950001,3300001,6950001,9000001,18000001,40000001},{0,97500,427500,636000,1536000,2796000,4796000}))*1.021,3),0))</f>
        <v/>
      </c>
      <c r="J1442" s="21">
        <f>ROUNDDOWN(ROUND(H1442*0.06,2),-2)</f>
        <v/>
      </c>
      <c r="K1442" s="21">
        <f>ROUNDDOWN(ROUND(H1442*0.04,2),-2)</f>
        <v/>
      </c>
      <c r="L1442" s="21">
        <f>I1442+J1442+K1442</f>
        <v/>
      </c>
      <c r="M1442" s="21">
        <f>B1442-L1442</f>
        <v/>
      </c>
      <c r="N1442" s="21">
        <f>ROUNDDOWN(ROUND(B1442*0.2042,2),0)</f>
        <v/>
      </c>
    </row>
    <row r="1443">
      <c r="A1443" t="inlineStr">
        <is>
          <t>照合 一般</t>
        </is>
      </c>
      <c r="B1443" s="21" t="n">
        <v>7500000</v>
      </c>
      <c r="C1443" s="22" t="n">
        <v>29</v>
      </c>
      <c r="D1443" s="22" t="n">
        <v>1</v>
      </c>
      <c r="E1443" s="22" t="n">
        <v>0</v>
      </c>
      <c r="F1443" s="21">
        <f>(IF(C1443&lt;=20,MAX(800000,400000*C1443),8000000+700000*(C1443-20))+IF(E1443=1,1000000,0))</f>
        <v/>
      </c>
      <c r="G1443" s="21">
        <f>IF(AND(D1443=3,C1443&lt;=5),MAX(0,B1443-F1443),IF(AND(D1443=2,C1443&lt;=5,MAX(0,B1443-F1443)&gt;3000000),1500000+MAX(0,B1443-F1443)-3000000,MAX(0,B1443-F1443)/2))</f>
        <v/>
      </c>
      <c r="H1443" s="21">
        <f>ROUNDDOWN(G1443,-3)</f>
        <v/>
      </c>
      <c r="I1443" s="21">
        <f>IF(H1443&lt;=0,0,ROUNDDOWN(ROUND((H1443*LOOKUP(H1443,{0,1950001,3300001,6950001,9000001,18000001,40000001},{0.05,0.1,0.2,0.23,0.33,0.4,0.45})-LOOKUP(H1443,{0,1950001,3300001,6950001,9000001,18000001,40000001},{0,97500,427500,636000,1536000,2796000,4796000}))*1.021,3),0))</f>
        <v/>
      </c>
      <c r="J1443" s="21">
        <f>ROUNDDOWN(ROUND(H1443*0.06,2),-2)</f>
        <v/>
      </c>
      <c r="K1443" s="21">
        <f>ROUNDDOWN(ROUND(H1443*0.04,2),-2)</f>
        <v/>
      </c>
      <c r="L1443" s="21">
        <f>I1443+J1443+K1443</f>
        <v/>
      </c>
      <c r="M1443" s="21">
        <f>B1443-L1443</f>
        <v/>
      </c>
      <c r="N1443" s="21">
        <f>ROUNDDOWN(ROUND(B1443*0.2042,2),0)</f>
        <v/>
      </c>
    </row>
    <row r="1444">
      <c r="A1444" t="inlineStr">
        <is>
          <t>照合 一般</t>
        </is>
      </c>
      <c r="B1444" s="21" t="n">
        <v>7500000</v>
      </c>
      <c r="C1444" s="22" t="n">
        <v>30</v>
      </c>
      <c r="D1444" s="22" t="n">
        <v>1</v>
      </c>
      <c r="E1444" s="22" t="n">
        <v>0</v>
      </c>
      <c r="F1444" s="21">
        <f>(IF(C1444&lt;=20,MAX(800000,400000*C1444),8000000+700000*(C1444-20))+IF(E1444=1,1000000,0))</f>
        <v/>
      </c>
      <c r="G1444" s="21">
        <f>IF(AND(D1444=3,C1444&lt;=5),MAX(0,B1444-F1444),IF(AND(D1444=2,C1444&lt;=5,MAX(0,B1444-F1444)&gt;3000000),1500000+MAX(0,B1444-F1444)-3000000,MAX(0,B1444-F1444)/2))</f>
        <v/>
      </c>
      <c r="H1444" s="21">
        <f>ROUNDDOWN(G1444,-3)</f>
        <v/>
      </c>
      <c r="I1444" s="21">
        <f>IF(H1444&lt;=0,0,ROUNDDOWN(ROUND((H1444*LOOKUP(H1444,{0,1950001,3300001,6950001,9000001,18000001,40000001},{0.05,0.1,0.2,0.23,0.33,0.4,0.45})-LOOKUP(H1444,{0,1950001,3300001,6950001,9000001,18000001,40000001},{0,97500,427500,636000,1536000,2796000,4796000}))*1.021,3),0))</f>
        <v/>
      </c>
      <c r="J1444" s="21">
        <f>ROUNDDOWN(ROUND(H1444*0.06,2),-2)</f>
        <v/>
      </c>
      <c r="K1444" s="21">
        <f>ROUNDDOWN(ROUND(H1444*0.04,2),-2)</f>
        <v/>
      </c>
      <c r="L1444" s="21">
        <f>I1444+J1444+K1444</f>
        <v/>
      </c>
      <c r="M1444" s="21">
        <f>B1444-L1444</f>
        <v/>
      </c>
      <c r="N1444" s="21">
        <f>ROUNDDOWN(ROUND(B1444*0.2042,2),0)</f>
        <v/>
      </c>
    </row>
    <row r="1445">
      <c r="A1445" t="inlineStr">
        <is>
          <t>照合 一般</t>
        </is>
      </c>
      <c r="B1445" s="21" t="n">
        <v>7500000</v>
      </c>
      <c r="C1445" s="22" t="n">
        <v>31</v>
      </c>
      <c r="D1445" s="22" t="n">
        <v>1</v>
      </c>
      <c r="E1445" s="22" t="n">
        <v>0</v>
      </c>
      <c r="F1445" s="21">
        <f>(IF(C1445&lt;=20,MAX(800000,400000*C1445),8000000+700000*(C1445-20))+IF(E1445=1,1000000,0))</f>
        <v/>
      </c>
      <c r="G1445" s="21">
        <f>IF(AND(D1445=3,C1445&lt;=5),MAX(0,B1445-F1445),IF(AND(D1445=2,C1445&lt;=5,MAX(0,B1445-F1445)&gt;3000000),1500000+MAX(0,B1445-F1445)-3000000,MAX(0,B1445-F1445)/2))</f>
        <v/>
      </c>
      <c r="H1445" s="21">
        <f>ROUNDDOWN(G1445,-3)</f>
        <v/>
      </c>
      <c r="I1445" s="21">
        <f>IF(H1445&lt;=0,0,ROUNDDOWN(ROUND((H1445*LOOKUP(H1445,{0,1950001,3300001,6950001,9000001,18000001,40000001},{0.05,0.1,0.2,0.23,0.33,0.4,0.45})-LOOKUP(H1445,{0,1950001,3300001,6950001,9000001,18000001,40000001},{0,97500,427500,636000,1536000,2796000,4796000}))*1.021,3),0))</f>
        <v/>
      </c>
      <c r="J1445" s="21">
        <f>ROUNDDOWN(ROUND(H1445*0.06,2),-2)</f>
        <v/>
      </c>
      <c r="K1445" s="21">
        <f>ROUNDDOWN(ROUND(H1445*0.04,2),-2)</f>
        <v/>
      </c>
      <c r="L1445" s="21">
        <f>I1445+J1445+K1445</f>
        <v/>
      </c>
      <c r="M1445" s="21">
        <f>B1445-L1445</f>
        <v/>
      </c>
      <c r="N1445" s="21">
        <f>ROUNDDOWN(ROUND(B1445*0.2042,2),0)</f>
        <v/>
      </c>
    </row>
    <row r="1446">
      <c r="A1446" t="inlineStr">
        <is>
          <t>照合 一般</t>
        </is>
      </c>
      <c r="B1446" s="21" t="n">
        <v>7500000</v>
      </c>
      <c r="C1446" s="22" t="n">
        <v>32</v>
      </c>
      <c r="D1446" s="22" t="n">
        <v>1</v>
      </c>
      <c r="E1446" s="22" t="n">
        <v>0</v>
      </c>
      <c r="F1446" s="21">
        <f>(IF(C1446&lt;=20,MAX(800000,400000*C1446),8000000+700000*(C1446-20))+IF(E1446=1,1000000,0))</f>
        <v/>
      </c>
      <c r="G1446" s="21">
        <f>IF(AND(D1446=3,C1446&lt;=5),MAX(0,B1446-F1446),IF(AND(D1446=2,C1446&lt;=5,MAX(0,B1446-F1446)&gt;3000000),1500000+MAX(0,B1446-F1446)-3000000,MAX(0,B1446-F1446)/2))</f>
        <v/>
      </c>
      <c r="H1446" s="21">
        <f>ROUNDDOWN(G1446,-3)</f>
        <v/>
      </c>
      <c r="I1446" s="21">
        <f>IF(H1446&lt;=0,0,ROUNDDOWN(ROUND((H1446*LOOKUP(H1446,{0,1950001,3300001,6950001,9000001,18000001,40000001},{0.05,0.1,0.2,0.23,0.33,0.4,0.45})-LOOKUP(H1446,{0,1950001,3300001,6950001,9000001,18000001,40000001},{0,97500,427500,636000,1536000,2796000,4796000}))*1.021,3),0))</f>
        <v/>
      </c>
      <c r="J1446" s="21">
        <f>ROUNDDOWN(ROUND(H1446*0.06,2),-2)</f>
        <v/>
      </c>
      <c r="K1446" s="21">
        <f>ROUNDDOWN(ROUND(H1446*0.04,2),-2)</f>
        <v/>
      </c>
      <c r="L1446" s="21">
        <f>I1446+J1446+K1446</f>
        <v/>
      </c>
      <c r="M1446" s="21">
        <f>B1446-L1446</f>
        <v/>
      </c>
      <c r="N1446" s="21">
        <f>ROUNDDOWN(ROUND(B1446*0.2042,2),0)</f>
        <v/>
      </c>
    </row>
    <row r="1447">
      <c r="A1447" t="inlineStr">
        <is>
          <t>照合 一般</t>
        </is>
      </c>
      <c r="B1447" s="21" t="n">
        <v>7500000</v>
      </c>
      <c r="C1447" s="22" t="n">
        <v>33</v>
      </c>
      <c r="D1447" s="22" t="n">
        <v>1</v>
      </c>
      <c r="E1447" s="22" t="n">
        <v>0</v>
      </c>
      <c r="F1447" s="21">
        <f>(IF(C1447&lt;=20,MAX(800000,400000*C1447),8000000+700000*(C1447-20))+IF(E1447=1,1000000,0))</f>
        <v/>
      </c>
      <c r="G1447" s="21">
        <f>IF(AND(D1447=3,C1447&lt;=5),MAX(0,B1447-F1447),IF(AND(D1447=2,C1447&lt;=5,MAX(0,B1447-F1447)&gt;3000000),1500000+MAX(0,B1447-F1447)-3000000,MAX(0,B1447-F1447)/2))</f>
        <v/>
      </c>
      <c r="H1447" s="21">
        <f>ROUNDDOWN(G1447,-3)</f>
        <v/>
      </c>
      <c r="I1447" s="21">
        <f>IF(H1447&lt;=0,0,ROUNDDOWN(ROUND((H1447*LOOKUP(H1447,{0,1950001,3300001,6950001,9000001,18000001,40000001},{0.05,0.1,0.2,0.23,0.33,0.4,0.45})-LOOKUP(H1447,{0,1950001,3300001,6950001,9000001,18000001,40000001},{0,97500,427500,636000,1536000,2796000,4796000}))*1.021,3),0))</f>
        <v/>
      </c>
      <c r="J1447" s="21">
        <f>ROUNDDOWN(ROUND(H1447*0.06,2),-2)</f>
        <v/>
      </c>
      <c r="K1447" s="21">
        <f>ROUNDDOWN(ROUND(H1447*0.04,2),-2)</f>
        <v/>
      </c>
      <c r="L1447" s="21">
        <f>I1447+J1447+K1447</f>
        <v/>
      </c>
      <c r="M1447" s="21">
        <f>B1447-L1447</f>
        <v/>
      </c>
      <c r="N1447" s="21">
        <f>ROUNDDOWN(ROUND(B1447*0.2042,2),0)</f>
        <v/>
      </c>
    </row>
    <row r="1448">
      <c r="A1448" t="inlineStr">
        <is>
          <t>照合 一般</t>
        </is>
      </c>
      <c r="B1448" s="21" t="n">
        <v>7500000</v>
      </c>
      <c r="C1448" s="22" t="n">
        <v>34</v>
      </c>
      <c r="D1448" s="22" t="n">
        <v>1</v>
      </c>
      <c r="E1448" s="22" t="n">
        <v>0</v>
      </c>
      <c r="F1448" s="21">
        <f>(IF(C1448&lt;=20,MAX(800000,400000*C1448),8000000+700000*(C1448-20))+IF(E1448=1,1000000,0))</f>
        <v/>
      </c>
      <c r="G1448" s="21">
        <f>IF(AND(D1448=3,C1448&lt;=5),MAX(0,B1448-F1448),IF(AND(D1448=2,C1448&lt;=5,MAX(0,B1448-F1448)&gt;3000000),1500000+MAX(0,B1448-F1448)-3000000,MAX(0,B1448-F1448)/2))</f>
        <v/>
      </c>
      <c r="H1448" s="21">
        <f>ROUNDDOWN(G1448,-3)</f>
        <v/>
      </c>
      <c r="I1448" s="21">
        <f>IF(H1448&lt;=0,0,ROUNDDOWN(ROUND((H1448*LOOKUP(H1448,{0,1950001,3300001,6950001,9000001,18000001,40000001},{0.05,0.1,0.2,0.23,0.33,0.4,0.45})-LOOKUP(H1448,{0,1950001,3300001,6950001,9000001,18000001,40000001},{0,97500,427500,636000,1536000,2796000,4796000}))*1.021,3),0))</f>
        <v/>
      </c>
      <c r="J1448" s="21">
        <f>ROUNDDOWN(ROUND(H1448*0.06,2),-2)</f>
        <v/>
      </c>
      <c r="K1448" s="21">
        <f>ROUNDDOWN(ROUND(H1448*0.04,2),-2)</f>
        <v/>
      </c>
      <c r="L1448" s="21">
        <f>I1448+J1448+K1448</f>
        <v/>
      </c>
      <c r="M1448" s="21">
        <f>B1448-L1448</f>
        <v/>
      </c>
      <c r="N1448" s="21">
        <f>ROUNDDOWN(ROUND(B1448*0.2042,2),0)</f>
        <v/>
      </c>
    </row>
    <row r="1449">
      <c r="A1449" t="inlineStr">
        <is>
          <t>照合 一般</t>
        </is>
      </c>
      <c r="B1449" s="21" t="n">
        <v>7500000</v>
      </c>
      <c r="C1449" s="22" t="n">
        <v>35</v>
      </c>
      <c r="D1449" s="22" t="n">
        <v>1</v>
      </c>
      <c r="E1449" s="22" t="n">
        <v>0</v>
      </c>
      <c r="F1449" s="21">
        <f>(IF(C1449&lt;=20,MAX(800000,400000*C1449),8000000+700000*(C1449-20))+IF(E1449=1,1000000,0))</f>
        <v/>
      </c>
      <c r="G1449" s="21">
        <f>IF(AND(D1449=3,C1449&lt;=5),MAX(0,B1449-F1449),IF(AND(D1449=2,C1449&lt;=5,MAX(0,B1449-F1449)&gt;3000000),1500000+MAX(0,B1449-F1449)-3000000,MAX(0,B1449-F1449)/2))</f>
        <v/>
      </c>
      <c r="H1449" s="21">
        <f>ROUNDDOWN(G1449,-3)</f>
        <v/>
      </c>
      <c r="I1449" s="21">
        <f>IF(H1449&lt;=0,0,ROUNDDOWN(ROUND((H1449*LOOKUP(H1449,{0,1950001,3300001,6950001,9000001,18000001,40000001},{0.05,0.1,0.2,0.23,0.33,0.4,0.45})-LOOKUP(H1449,{0,1950001,3300001,6950001,9000001,18000001,40000001},{0,97500,427500,636000,1536000,2796000,4796000}))*1.021,3),0))</f>
        <v/>
      </c>
      <c r="J1449" s="21">
        <f>ROUNDDOWN(ROUND(H1449*0.06,2),-2)</f>
        <v/>
      </c>
      <c r="K1449" s="21">
        <f>ROUNDDOWN(ROUND(H1449*0.04,2),-2)</f>
        <v/>
      </c>
      <c r="L1449" s="21">
        <f>I1449+J1449+K1449</f>
        <v/>
      </c>
      <c r="M1449" s="21">
        <f>B1449-L1449</f>
        <v/>
      </c>
      <c r="N1449" s="21">
        <f>ROUNDDOWN(ROUND(B1449*0.2042,2),0)</f>
        <v/>
      </c>
    </row>
    <row r="1450">
      <c r="A1450" t="inlineStr">
        <is>
          <t>照合 一般</t>
        </is>
      </c>
      <c r="B1450" s="21" t="n">
        <v>7500000</v>
      </c>
      <c r="C1450" s="22" t="n">
        <v>36</v>
      </c>
      <c r="D1450" s="22" t="n">
        <v>1</v>
      </c>
      <c r="E1450" s="22" t="n">
        <v>0</v>
      </c>
      <c r="F1450" s="21">
        <f>(IF(C1450&lt;=20,MAX(800000,400000*C1450),8000000+700000*(C1450-20))+IF(E1450=1,1000000,0))</f>
        <v/>
      </c>
      <c r="G1450" s="21">
        <f>IF(AND(D1450=3,C1450&lt;=5),MAX(0,B1450-F1450),IF(AND(D1450=2,C1450&lt;=5,MAX(0,B1450-F1450)&gt;3000000),1500000+MAX(0,B1450-F1450)-3000000,MAX(0,B1450-F1450)/2))</f>
        <v/>
      </c>
      <c r="H1450" s="21">
        <f>ROUNDDOWN(G1450,-3)</f>
        <v/>
      </c>
      <c r="I1450" s="21">
        <f>IF(H1450&lt;=0,0,ROUNDDOWN(ROUND((H1450*LOOKUP(H1450,{0,1950001,3300001,6950001,9000001,18000001,40000001},{0.05,0.1,0.2,0.23,0.33,0.4,0.45})-LOOKUP(H1450,{0,1950001,3300001,6950001,9000001,18000001,40000001},{0,97500,427500,636000,1536000,2796000,4796000}))*1.021,3),0))</f>
        <v/>
      </c>
      <c r="J1450" s="21">
        <f>ROUNDDOWN(ROUND(H1450*0.06,2),-2)</f>
        <v/>
      </c>
      <c r="K1450" s="21">
        <f>ROUNDDOWN(ROUND(H1450*0.04,2),-2)</f>
        <v/>
      </c>
      <c r="L1450" s="21">
        <f>I1450+J1450+K1450</f>
        <v/>
      </c>
      <c r="M1450" s="21">
        <f>B1450-L1450</f>
        <v/>
      </c>
      <c r="N1450" s="21">
        <f>ROUNDDOWN(ROUND(B1450*0.2042,2),0)</f>
        <v/>
      </c>
    </row>
    <row r="1451">
      <c r="A1451" t="inlineStr">
        <is>
          <t>照合 一般</t>
        </is>
      </c>
      <c r="B1451" s="21" t="n">
        <v>7500000</v>
      </c>
      <c r="C1451" s="22" t="n">
        <v>37</v>
      </c>
      <c r="D1451" s="22" t="n">
        <v>1</v>
      </c>
      <c r="E1451" s="22" t="n">
        <v>0</v>
      </c>
      <c r="F1451" s="21">
        <f>(IF(C1451&lt;=20,MAX(800000,400000*C1451),8000000+700000*(C1451-20))+IF(E1451=1,1000000,0))</f>
        <v/>
      </c>
      <c r="G1451" s="21">
        <f>IF(AND(D1451=3,C1451&lt;=5),MAX(0,B1451-F1451),IF(AND(D1451=2,C1451&lt;=5,MAX(0,B1451-F1451)&gt;3000000),1500000+MAX(0,B1451-F1451)-3000000,MAX(0,B1451-F1451)/2))</f>
        <v/>
      </c>
      <c r="H1451" s="21">
        <f>ROUNDDOWN(G1451,-3)</f>
        <v/>
      </c>
      <c r="I1451" s="21">
        <f>IF(H1451&lt;=0,0,ROUNDDOWN(ROUND((H1451*LOOKUP(H1451,{0,1950001,3300001,6950001,9000001,18000001,40000001},{0.05,0.1,0.2,0.23,0.33,0.4,0.45})-LOOKUP(H1451,{0,1950001,3300001,6950001,9000001,18000001,40000001},{0,97500,427500,636000,1536000,2796000,4796000}))*1.021,3),0))</f>
        <v/>
      </c>
      <c r="J1451" s="21">
        <f>ROUNDDOWN(ROUND(H1451*0.06,2),-2)</f>
        <v/>
      </c>
      <c r="K1451" s="21">
        <f>ROUNDDOWN(ROUND(H1451*0.04,2),-2)</f>
        <v/>
      </c>
      <c r="L1451" s="21">
        <f>I1451+J1451+K1451</f>
        <v/>
      </c>
      <c r="M1451" s="21">
        <f>B1451-L1451</f>
        <v/>
      </c>
      <c r="N1451" s="21">
        <f>ROUNDDOWN(ROUND(B1451*0.2042,2),0)</f>
        <v/>
      </c>
    </row>
    <row r="1452">
      <c r="A1452" t="inlineStr">
        <is>
          <t>照合 一般</t>
        </is>
      </c>
      <c r="B1452" s="21" t="n">
        <v>7500000</v>
      </c>
      <c r="C1452" s="22" t="n">
        <v>38</v>
      </c>
      <c r="D1452" s="22" t="n">
        <v>1</v>
      </c>
      <c r="E1452" s="22" t="n">
        <v>0</v>
      </c>
      <c r="F1452" s="21">
        <f>(IF(C1452&lt;=20,MAX(800000,400000*C1452),8000000+700000*(C1452-20))+IF(E1452=1,1000000,0))</f>
        <v/>
      </c>
      <c r="G1452" s="21">
        <f>IF(AND(D1452=3,C1452&lt;=5),MAX(0,B1452-F1452),IF(AND(D1452=2,C1452&lt;=5,MAX(0,B1452-F1452)&gt;3000000),1500000+MAX(0,B1452-F1452)-3000000,MAX(0,B1452-F1452)/2))</f>
        <v/>
      </c>
      <c r="H1452" s="21">
        <f>ROUNDDOWN(G1452,-3)</f>
        <v/>
      </c>
      <c r="I1452" s="21">
        <f>IF(H1452&lt;=0,0,ROUNDDOWN(ROUND((H1452*LOOKUP(H1452,{0,1950001,3300001,6950001,9000001,18000001,40000001},{0.05,0.1,0.2,0.23,0.33,0.4,0.45})-LOOKUP(H1452,{0,1950001,3300001,6950001,9000001,18000001,40000001},{0,97500,427500,636000,1536000,2796000,4796000}))*1.021,3),0))</f>
        <v/>
      </c>
      <c r="J1452" s="21">
        <f>ROUNDDOWN(ROUND(H1452*0.06,2),-2)</f>
        <v/>
      </c>
      <c r="K1452" s="21">
        <f>ROUNDDOWN(ROUND(H1452*0.04,2),-2)</f>
        <v/>
      </c>
      <c r="L1452" s="21">
        <f>I1452+J1452+K1452</f>
        <v/>
      </c>
      <c r="M1452" s="21">
        <f>B1452-L1452</f>
        <v/>
      </c>
      <c r="N1452" s="21">
        <f>ROUNDDOWN(ROUND(B1452*0.2042,2),0)</f>
        <v/>
      </c>
    </row>
    <row r="1453">
      <c r="A1453" t="inlineStr">
        <is>
          <t>照合 一般</t>
        </is>
      </c>
      <c r="B1453" s="21" t="n">
        <v>7500000</v>
      </c>
      <c r="C1453" s="22" t="n">
        <v>39</v>
      </c>
      <c r="D1453" s="22" t="n">
        <v>1</v>
      </c>
      <c r="E1453" s="22" t="n">
        <v>0</v>
      </c>
      <c r="F1453" s="21">
        <f>(IF(C1453&lt;=20,MAX(800000,400000*C1453),8000000+700000*(C1453-20))+IF(E1453=1,1000000,0))</f>
        <v/>
      </c>
      <c r="G1453" s="21">
        <f>IF(AND(D1453=3,C1453&lt;=5),MAX(0,B1453-F1453),IF(AND(D1453=2,C1453&lt;=5,MAX(0,B1453-F1453)&gt;3000000),1500000+MAX(0,B1453-F1453)-3000000,MAX(0,B1453-F1453)/2))</f>
        <v/>
      </c>
      <c r="H1453" s="21">
        <f>ROUNDDOWN(G1453,-3)</f>
        <v/>
      </c>
      <c r="I1453" s="21">
        <f>IF(H1453&lt;=0,0,ROUNDDOWN(ROUND((H1453*LOOKUP(H1453,{0,1950001,3300001,6950001,9000001,18000001,40000001},{0.05,0.1,0.2,0.23,0.33,0.4,0.45})-LOOKUP(H1453,{0,1950001,3300001,6950001,9000001,18000001,40000001},{0,97500,427500,636000,1536000,2796000,4796000}))*1.021,3),0))</f>
        <v/>
      </c>
      <c r="J1453" s="21">
        <f>ROUNDDOWN(ROUND(H1453*0.06,2),-2)</f>
        <v/>
      </c>
      <c r="K1453" s="21">
        <f>ROUNDDOWN(ROUND(H1453*0.04,2),-2)</f>
        <v/>
      </c>
      <c r="L1453" s="21">
        <f>I1453+J1453+K1453</f>
        <v/>
      </c>
      <c r="M1453" s="21">
        <f>B1453-L1453</f>
        <v/>
      </c>
      <c r="N1453" s="21">
        <f>ROUNDDOWN(ROUND(B1453*0.2042,2),0)</f>
        <v/>
      </c>
    </row>
    <row r="1454">
      <c r="A1454" t="inlineStr">
        <is>
          <t>照合 一般</t>
        </is>
      </c>
      <c r="B1454" s="21" t="n">
        <v>7500000</v>
      </c>
      <c r="C1454" s="22" t="n">
        <v>40</v>
      </c>
      <c r="D1454" s="22" t="n">
        <v>1</v>
      </c>
      <c r="E1454" s="22" t="n">
        <v>0</v>
      </c>
      <c r="F1454" s="21">
        <f>(IF(C1454&lt;=20,MAX(800000,400000*C1454),8000000+700000*(C1454-20))+IF(E1454=1,1000000,0))</f>
        <v/>
      </c>
      <c r="G1454" s="21">
        <f>IF(AND(D1454=3,C1454&lt;=5),MAX(0,B1454-F1454),IF(AND(D1454=2,C1454&lt;=5,MAX(0,B1454-F1454)&gt;3000000),1500000+MAX(0,B1454-F1454)-3000000,MAX(0,B1454-F1454)/2))</f>
        <v/>
      </c>
      <c r="H1454" s="21">
        <f>ROUNDDOWN(G1454,-3)</f>
        <v/>
      </c>
      <c r="I1454" s="21">
        <f>IF(H1454&lt;=0,0,ROUNDDOWN(ROUND((H1454*LOOKUP(H1454,{0,1950001,3300001,6950001,9000001,18000001,40000001},{0.05,0.1,0.2,0.23,0.33,0.4,0.45})-LOOKUP(H1454,{0,1950001,3300001,6950001,9000001,18000001,40000001},{0,97500,427500,636000,1536000,2796000,4796000}))*1.021,3),0))</f>
        <v/>
      </c>
      <c r="J1454" s="21">
        <f>ROUNDDOWN(ROUND(H1454*0.06,2),-2)</f>
        <v/>
      </c>
      <c r="K1454" s="21">
        <f>ROUNDDOWN(ROUND(H1454*0.04,2),-2)</f>
        <v/>
      </c>
      <c r="L1454" s="21">
        <f>I1454+J1454+K1454</f>
        <v/>
      </c>
      <c r="M1454" s="21">
        <f>B1454-L1454</f>
        <v/>
      </c>
      <c r="N1454" s="21">
        <f>ROUNDDOWN(ROUND(B1454*0.2042,2),0)</f>
        <v/>
      </c>
    </row>
    <row r="1455">
      <c r="A1455" t="inlineStr">
        <is>
          <t>照合 一般</t>
        </is>
      </c>
      <c r="B1455" s="21" t="n">
        <v>7500000</v>
      </c>
      <c r="C1455" s="22" t="n">
        <v>41</v>
      </c>
      <c r="D1455" s="22" t="n">
        <v>1</v>
      </c>
      <c r="E1455" s="22" t="n">
        <v>0</v>
      </c>
      <c r="F1455" s="21">
        <f>(IF(C1455&lt;=20,MAX(800000,400000*C1455),8000000+700000*(C1455-20))+IF(E1455=1,1000000,0))</f>
        <v/>
      </c>
      <c r="G1455" s="21">
        <f>IF(AND(D1455=3,C1455&lt;=5),MAX(0,B1455-F1455),IF(AND(D1455=2,C1455&lt;=5,MAX(0,B1455-F1455)&gt;3000000),1500000+MAX(0,B1455-F1455)-3000000,MAX(0,B1455-F1455)/2))</f>
        <v/>
      </c>
      <c r="H1455" s="21">
        <f>ROUNDDOWN(G1455,-3)</f>
        <v/>
      </c>
      <c r="I1455" s="21">
        <f>IF(H1455&lt;=0,0,ROUNDDOWN(ROUND((H1455*LOOKUP(H1455,{0,1950001,3300001,6950001,9000001,18000001,40000001},{0.05,0.1,0.2,0.23,0.33,0.4,0.45})-LOOKUP(H1455,{0,1950001,3300001,6950001,9000001,18000001,40000001},{0,97500,427500,636000,1536000,2796000,4796000}))*1.021,3),0))</f>
        <v/>
      </c>
      <c r="J1455" s="21">
        <f>ROUNDDOWN(ROUND(H1455*0.06,2),-2)</f>
        <v/>
      </c>
      <c r="K1455" s="21">
        <f>ROUNDDOWN(ROUND(H1455*0.04,2),-2)</f>
        <v/>
      </c>
      <c r="L1455" s="21">
        <f>I1455+J1455+K1455</f>
        <v/>
      </c>
      <c r="M1455" s="21">
        <f>B1455-L1455</f>
        <v/>
      </c>
      <c r="N1455" s="21">
        <f>ROUNDDOWN(ROUND(B1455*0.2042,2),0)</f>
        <v/>
      </c>
    </row>
    <row r="1456">
      <c r="A1456" t="inlineStr">
        <is>
          <t>照合 一般</t>
        </is>
      </c>
      <c r="B1456" s="21" t="n">
        <v>7500000</v>
      </c>
      <c r="C1456" s="22" t="n">
        <v>42</v>
      </c>
      <c r="D1456" s="22" t="n">
        <v>1</v>
      </c>
      <c r="E1456" s="22" t="n">
        <v>0</v>
      </c>
      <c r="F1456" s="21">
        <f>(IF(C1456&lt;=20,MAX(800000,400000*C1456),8000000+700000*(C1456-20))+IF(E1456=1,1000000,0))</f>
        <v/>
      </c>
      <c r="G1456" s="21">
        <f>IF(AND(D1456=3,C1456&lt;=5),MAX(0,B1456-F1456),IF(AND(D1456=2,C1456&lt;=5,MAX(0,B1456-F1456)&gt;3000000),1500000+MAX(0,B1456-F1456)-3000000,MAX(0,B1456-F1456)/2))</f>
        <v/>
      </c>
      <c r="H1456" s="21">
        <f>ROUNDDOWN(G1456,-3)</f>
        <v/>
      </c>
      <c r="I1456" s="21">
        <f>IF(H1456&lt;=0,0,ROUNDDOWN(ROUND((H1456*LOOKUP(H1456,{0,1950001,3300001,6950001,9000001,18000001,40000001},{0.05,0.1,0.2,0.23,0.33,0.4,0.45})-LOOKUP(H1456,{0,1950001,3300001,6950001,9000001,18000001,40000001},{0,97500,427500,636000,1536000,2796000,4796000}))*1.021,3),0))</f>
        <v/>
      </c>
      <c r="J1456" s="21">
        <f>ROUNDDOWN(ROUND(H1456*0.06,2),-2)</f>
        <v/>
      </c>
      <c r="K1456" s="21">
        <f>ROUNDDOWN(ROUND(H1456*0.04,2),-2)</f>
        <v/>
      </c>
      <c r="L1456" s="21">
        <f>I1456+J1456+K1456</f>
        <v/>
      </c>
      <c r="M1456" s="21">
        <f>B1456-L1456</f>
        <v/>
      </c>
      <c r="N1456" s="21">
        <f>ROUNDDOWN(ROUND(B1456*0.2042,2),0)</f>
        <v/>
      </c>
    </row>
    <row r="1457">
      <c r="A1457" t="inlineStr">
        <is>
          <t>照合 一般</t>
        </is>
      </c>
      <c r="B1457" s="21" t="n">
        <v>7500000</v>
      </c>
      <c r="C1457" s="22" t="n">
        <v>43</v>
      </c>
      <c r="D1457" s="22" t="n">
        <v>1</v>
      </c>
      <c r="E1457" s="22" t="n">
        <v>0</v>
      </c>
      <c r="F1457" s="21">
        <f>(IF(C1457&lt;=20,MAX(800000,400000*C1457),8000000+700000*(C1457-20))+IF(E1457=1,1000000,0))</f>
        <v/>
      </c>
      <c r="G1457" s="21">
        <f>IF(AND(D1457=3,C1457&lt;=5),MAX(0,B1457-F1457),IF(AND(D1457=2,C1457&lt;=5,MAX(0,B1457-F1457)&gt;3000000),1500000+MAX(0,B1457-F1457)-3000000,MAX(0,B1457-F1457)/2))</f>
        <v/>
      </c>
      <c r="H1457" s="21">
        <f>ROUNDDOWN(G1457,-3)</f>
        <v/>
      </c>
      <c r="I1457" s="21">
        <f>IF(H1457&lt;=0,0,ROUNDDOWN(ROUND((H1457*LOOKUP(H1457,{0,1950001,3300001,6950001,9000001,18000001,40000001},{0.05,0.1,0.2,0.23,0.33,0.4,0.45})-LOOKUP(H1457,{0,1950001,3300001,6950001,9000001,18000001,40000001},{0,97500,427500,636000,1536000,2796000,4796000}))*1.021,3),0))</f>
        <v/>
      </c>
      <c r="J1457" s="21">
        <f>ROUNDDOWN(ROUND(H1457*0.06,2),-2)</f>
        <v/>
      </c>
      <c r="K1457" s="21">
        <f>ROUNDDOWN(ROUND(H1457*0.04,2),-2)</f>
        <v/>
      </c>
      <c r="L1457" s="21">
        <f>I1457+J1457+K1457</f>
        <v/>
      </c>
      <c r="M1457" s="21">
        <f>B1457-L1457</f>
        <v/>
      </c>
      <c r="N1457" s="21">
        <f>ROUNDDOWN(ROUND(B1457*0.2042,2),0)</f>
        <v/>
      </c>
    </row>
    <row r="1458">
      <c r="A1458" t="inlineStr">
        <is>
          <t>照合 一般</t>
        </is>
      </c>
      <c r="B1458" s="21" t="n">
        <v>7500000</v>
      </c>
      <c r="C1458" s="22" t="n">
        <v>44</v>
      </c>
      <c r="D1458" s="22" t="n">
        <v>1</v>
      </c>
      <c r="E1458" s="22" t="n">
        <v>0</v>
      </c>
      <c r="F1458" s="21">
        <f>(IF(C1458&lt;=20,MAX(800000,400000*C1458),8000000+700000*(C1458-20))+IF(E1458=1,1000000,0))</f>
        <v/>
      </c>
      <c r="G1458" s="21">
        <f>IF(AND(D1458=3,C1458&lt;=5),MAX(0,B1458-F1458),IF(AND(D1458=2,C1458&lt;=5,MAX(0,B1458-F1458)&gt;3000000),1500000+MAX(0,B1458-F1458)-3000000,MAX(0,B1458-F1458)/2))</f>
        <v/>
      </c>
      <c r="H1458" s="21">
        <f>ROUNDDOWN(G1458,-3)</f>
        <v/>
      </c>
      <c r="I1458" s="21">
        <f>IF(H1458&lt;=0,0,ROUNDDOWN(ROUND((H1458*LOOKUP(H1458,{0,1950001,3300001,6950001,9000001,18000001,40000001},{0.05,0.1,0.2,0.23,0.33,0.4,0.45})-LOOKUP(H1458,{0,1950001,3300001,6950001,9000001,18000001,40000001},{0,97500,427500,636000,1536000,2796000,4796000}))*1.021,3),0))</f>
        <v/>
      </c>
      <c r="J1458" s="21">
        <f>ROUNDDOWN(ROUND(H1458*0.06,2),-2)</f>
        <v/>
      </c>
      <c r="K1458" s="21">
        <f>ROUNDDOWN(ROUND(H1458*0.04,2),-2)</f>
        <v/>
      </c>
      <c r="L1458" s="21">
        <f>I1458+J1458+K1458</f>
        <v/>
      </c>
      <c r="M1458" s="21">
        <f>B1458-L1458</f>
        <v/>
      </c>
      <c r="N1458" s="21">
        <f>ROUNDDOWN(ROUND(B1458*0.2042,2),0)</f>
        <v/>
      </c>
    </row>
    <row r="1459">
      <c r="A1459" t="inlineStr">
        <is>
          <t>照合 一般</t>
        </is>
      </c>
      <c r="B1459" s="21" t="n">
        <v>7500000</v>
      </c>
      <c r="C1459" s="22" t="n">
        <v>45</v>
      </c>
      <c r="D1459" s="22" t="n">
        <v>1</v>
      </c>
      <c r="E1459" s="22" t="n">
        <v>0</v>
      </c>
      <c r="F1459" s="21">
        <f>(IF(C1459&lt;=20,MAX(800000,400000*C1459),8000000+700000*(C1459-20))+IF(E1459=1,1000000,0))</f>
        <v/>
      </c>
      <c r="G1459" s="21">
        <f>IF(AND(D1459=3,C1459&lt;=5),MAX(0,B1459-F1459),IF(AND(D1459=2,C1459&lt;=5,MAX(0,B1459-F1459)&gt;3000000),1500000+MAX(0,B1459-F1459)-3000000,MAX(0,B1459-F1459)/2))</f>
        <v/>
      </c>
      <c r="H1459" s="21">
        <f>ROUNDDOWN(G1459,-3)</f>
        <v/>
      </c>
      <c r="I1459" s="21">
        <f>IF(H1459&lt;=0,0,ROUNDDOWN(ROUND((H1459*LOOKUP(H1459,{0,1950001,3300001,6950001,9000001,18000001,40000001},{0.05,0.1,0.2,0.23,0.33,0.4,0.45})-LOOKUP(H1459,{0,1950001,3300001,6950001,9000001,18000001,40000001},{0,97500,427500,636000,1536000,2796000,4796000}))*1.021,3),0))</f>
        <v/>
      </c>
      <c r="J1459" s="21">
        <f>ROUNDDOWN(ROUND(H1459*0.06,2),-2)</f>
        <v/>
      </c>
      <c r="K1459" s="21">
        <f>ROUNDDOWN(ROUND(H1459*0.04,2),-2)</f>
        <v/>
      </c>
      <c r="L1459" s="21">
        <f>I1459+J1459+K1459</f>
        <v/>
      </c>
      <c r="M1459" s="21">
        <f>B1459-L1459</f>
        <v/>
      </c>
      <c r="N1459" s="21">
        <f>ROUNDDOWN(ROUND(B1459*0.2042,2),0)</f>
        <v/>
      </c>
    </row>
    <row r="1460">
      <c r="A1460" t="inlineStr">
        <is>
          <t>照合 短期</t>
        </is>
      </c>
      <c r="B1460" s="21" t="n">
        <v>7500000</v>
      </c>
      <c r="C1460" s="22" t="n">
        <v>1</v>
      </c>
      <c r="D1460" s="22" t="n">
        <v>2</v>
      </c>
      <c r="E1460" s="22" t="n">
        <v>0</v>
      </c>
      <c r="F1460" s="21">
        <f>(IF(C1460&lt;=20,MAX(800000,400000*C1460),8000000+700000*(C1460-20))+IF(E1460=1,1000000,0))</f>
        <v/>
      </c>
      <c r="G1460" s="21">
        <f>IF(AND(D1460=3,C1460&lt;=5),MAX(0,B1460-F1460),IF(AND(D1460=2,C1460&lt;=5,MAX(0,B1460-F1460)&gt;3000000),1500000+MAX(0,B1460-F1460)-3000000,MAX(0,B1460-F1460)/2))</f>
        <v/>
      </c>
      <c r="H1460" s="21">
        <f>ROUNDDOWN(G1460,-3)</f>
        <v/>
      </c>
      <c r="I1460" s="21">
        <f>IF(H1460&lt;=0,0,ROUNDDOWN(ROUND((H1460*LOOKUP(H1460,{0,1950001,3300001,6950001,9000001,18000001,40000001},{0.05,0.1,0.2,0.23,0.33,0.4,0.45})-LOOKUP(H1460,{0,1950001,3300001,6950001,9000001,18000001,40000001},{0,97500,427500,636000,1536000,2796000,4796000}))*1.021,3),0))</f>
        <v/>
      </c>
      <c r="J1460" s="21">
        <f>ROUNDDOWN(ROUND(H1460*0.06,2),-2)</f>
        <v/>
      </c>
      <c r="K1460" s="21">
        <f>ROUNDDOWN(ROUND(H1460*0.04,2),-2)</f>
        <v/>
      </c>
      <c r="L1460" s="21">
        <f>I1460+J1460+K1460</f>
        <v/>
      </c>
      <c r="M1460" s="21">
        <f>B1460-L1460</f>
        <v/>
      </c>
      <c r="N1460" s="21">
        <f>ROUNDDOWN(ROUND(B1460*0.2042,2),0)</f>
        <v/>
      </c>
    </row>
    <row r="1461">
      <c r="A1461" t="inlineStr">
        <is>
          <t>照合 役員</t>
        </is>
      </c>
      <c r="B1461" s="21" t="n">
        <v>7500000</v>
      </c>
      <c r="C1461" s="22" t="n">
        <v>1</v>
      </c>
      <c r="D1461" s="22" t="n">
        <v>3</v>
      </c>
      <c r="E1461" s="22" t="n">
        <v>0</v>
      </c>
      <c r="F1461" s="21">
        <f>(IF(C1461&lt;=20,MAX(800000,400000*C1461),8000000+700000*(C1461-20))+IF(E1461=1,1000000,0))</f>
        <v/>
      </c>
      <c r="G1461" s="21">
        <f>IF(AND(D1461=3,C1461&lt;=5),MAX(0,B1461-F1461),IF(AND(D1461=2,C1461&lt;=5,MAX(0,B1461-F1461)&gt;3000000),1500000+MAX(0,B1461-F1461)-3000000,MAX(0,B1461-F1461)/2))</f>
        <v/>
      </c>
      <c r="H1461" s="21">
        <f>ROUNDDOWN(G1461,-3)</f>
        <v/>
      </c>
      <c r="I1461" s="21">
        <f>IF(H1461&lt;=0,0,ROUNDDOWN(ROUND((H1461*LOOKUP(H1461,{0,1950001,3300001,6950001,9000001,18000001,40000001},{0.05,0.1,0.2,0.23,0.33,0.4,0.45})-LOOKUP(H1461,{0,1950001,3300001,6950001,9000001,18000001,40000001},{0,97500,427500,636000,1536000,2796000,4796000}))*1.021,3),0))</f>
        <v/>
      </c>
      <c r="J1461" s="21">
        <f>ROUNDDOWN(ROUND(H1461*0.06,2),-2)</f>
        <v/>
      </c>
      <c r="K1461" s="21">
        <f>ROUNDDOWN(ROUND(H1461*0.04,2),-2)</f>
        <v/>
      </c>
      <c r="L1461" s="21">
        <f>I1461+J1461+K1461</f>
        <v/>
      </c>
      <c r="M1461" s="21">
        <f>B1461-L1461</f>
        <v/>
      </c>
      <c r="N1461" s="21">
        <f>ROUNDDOWN(ROUND(B1461*0.2042,2),0)</f>
        <v/>
      </c>
    </row>
    <row r="1462">
      <c r="A1462" t="inlineStr">
        <is>
          <t>照合 短期 障害</t>
        </is>
      </c>
      <c r="B1462" s="21" t="n">
        <v>7500000</v>
      </c>
      <c r="C1462" s="22" t="n">
        <v>1</v>
      </c>
      <c r="D1462" s="22" t="n">
        <v>2</v>
      </c>
      <c r="E1462" s="22" t="n">
        <v>1</v>
      </c>
      <c r="F1462" s="21">
        <f>(IF(C1462&lt;=20,MAX(800000,400000*C1462),8000000+700000*(C1462-20))+IF(E1462=1,1000000,0))</f>
        <v/>
      </c>
      <c r="G1462" s="21">
        <f>IF(AND(D1462=3,C1462&lt;=5),MAX(0,B1462-F1462),IF(AND(D1462=2,C1462&lt;=5,MAX(0,B1462-F1462)&gt;3000000),1500000+MAX(0,B1462-F1462)-3000000,MAX(0,B1462-F1462)/2))</f>
        <v/>
      </c>
      <c r="H1462" s="21">
        <f>ROUNDDOWN(G1462,-3)</f>
        <v/>
      </c>
      <c r="I1462" s="21">
        <f>IF(H1462&lt;=0,0,ROUNDDOWN(ROUND((H1462*LOOKUP(H1462,{0,1950001,3300001,6950001,9000001,18000001,40000001},{0.05,0.1,0.2,0.23,0.33,0.4,0.45})-LOOKUP(H1462,{0,1950001,3300001,6950001,9000001,18000001,40000001},{0,97500,427500,636000,1536000,2796000,4796000}))*1.021,3),0))</f>
        <v/>
      </c>
      <c r="J1462" s="21">
        <f>ROUNDDOWN(ROUND(H1462*0.06,2),-2)</f>
        <v/>
      </c>
      <c r="K1462" s="21">
        <f>ROUNDDOWN(ROUND(H1462*0.04,2),-2)</f>
        <v/>
      </c>
      <c r="L1462" s="21">
        <f>I1462+J1462+K1462</f>
        <v/>
      </c>
      <c r="M1462" s="21">
        <f>B1462-L1462</f>
        <v/>
      </c>
      <c r="N1462" s="21">
        <f>ROUNDDOWN(ROUND(B1462*0.2042,2),0)</f>
        <v/>
      </c>
    </row>
    <row r="1463">
      <c r="A1463" t="inlineStr">
        <is>
          <t>照合 短期</t>
        </is>
      </c>
      <c r="B1463" s="21" t="n">
        <v>7500000</v>
      </c>
      <c r="C1463" s="22" t="n">
        <v>2</v>
      </c>
      <c r="D1463" s="22" t="n">
        <v>2</v>
      </c>
      <c r="E1463" s="22" t="n">
        <v>0</v>
      </c>
      <c r="F1463" s="21">
        <f>(IF(C1463&lt;=20,MAX(800000,400000*C1463),8000000+700000*(C1463-20))+IF(E1463=1,1000000,0))</f>
        <v/>
      </c>
      <c r="G1463" s="21">
        <f>IF(AND(D1463=3,C1463&lt;=5),MAX(0,B1463-F1463),IF(AND(D1463=2,C1463&lt;=5,MAX(0,B1463-F1463)&gt;3000000),1500000+MAX(0,B1463-F1463)-3000000,MAX(0,B1463-F1463)/2))</f>
        <v/>
      </c>
      <c r="H1463" s="21">
        <f>ROUNDDOWN(G1463,-3)</f>
        <v/>
      </c>
      <c r="I1463" s="21">
        <f>IF(H1463&lt;=0,0,ROUNDDOWN(ROUND((H1463*LOOKUP(H1463,{0,1950001,3300001,6950001,9000001,18000001,40000001},{0.05,0.1,0.2,0.23,0.33,0.4,0.45})-LOOKUP(H1463,{0,1950001,3300001,6950001,9000001,18000001,40000001},{0,97500,427500,636000,1536000,2796000,4796000}))*1.021,3),0))</f>
        <v/>
      </c>
      <c r="J1463" s="21">
        <f>ROUNDDOWN(ROUND(H1463*0.06,2),-2)</f>
        <v/>
      </c>
      <c r="K1463" s="21">
        <f>ROUNDDOWN(ROUND(H1463*0.04,2),-2)</f>
        <v/>
      </c>
      <c r="L1463" s="21">
        <f>I1463+J1463+K1463</f>
        <v/>
      </c>
      <c r="M1463" s="21">
        <f>B1463-L1463</f>
        <v/>
      </c>
      <c r="N1463" s="21">
        <f>ROUNDDOWN(ROUND(B1463*0.2042,2),0)</f>
        <v/>
      </c>
    </row>
    <row r="1464">
      <c r="A1464" t="inlineStr">
        <is>
          <t>照合 役員</t>
        </is>
      </c>
      <c r="B1464" s="21" t="n">
        <v>7500000</v>
      </c>
      <c r="C1464" s="22" t="n">
        <v>2</v>
      </c>
      <c r="D1464" s="22" t="n">
        <v>3</v>
      </c>
      <c r="E1464" s="22" t="n">
        <v>0</v>
      </c>
      <c r="F1464" s="21">
        <f>(IF(C1464&lt;=20,MAX(800000,400000*C1464),8000000+700000*(C1464-20))+IF(E1464=1,1000000,0))</f>
        <v/>
      </c>
      <c r="G1464" s="21">
        <f>IF(AND(D1464=3,C1464&lt;=5),MAX(0,B1464-F1464),IF(AND(D1464=2,C1464&lt;=5,MAX(0,B1464-F1464)&gt;3000000),1500000+MAX(0,B1464-F1464)-3000000,MAX(0,B1464-F1464)/2))</f>
        <v/>
      </c>
      <c r="H1464" s="21">
        <f>ROUNDDOWN(G1464,-3)</f>
        <v/>
      </c>
      <c r="I1464" s="21">
        <f>IF(H1464&lt;=0,0,ROUNDDOWN(ROUND((H1464*LOOKUP(H1464,{0,1950001,3300001,6950001,9000001,18000001,40000001},{0.05,0.1,0.2,0.23,0.33,0.4,0.45})-LOOKUP(H1464,{0,1950001,3300001,6950001,9000001,18000001,40000001},{0,97500,427500,636000,1536000,2796000,4796000}))*1.021,3),0))</f>
        <v/>
      </c>
      <c r="J1464" s="21">
        <f>ROUNDDOWN(ROUND(H1464*0.06,2),-2)</f>
        <v/>
      </c>
      <c r="K1464" s="21">
        <f>ROUNDDOWN(ROUND(H1464*0.04,2),-2)</f>
        <v/>
      </c>
      <c r="L1464" s="21">
        <f>I1464+J1464+K1464</f>
        <v/>
      </c>
      <c r="M1464" s="21">
        <f>B1464-L1464</f>
        <v/>
      </c>
      <c r="N1464" s="21">
        <f>ROUNDDOWN(ROUND(B1464*0.2042,2),0)</f>
        <v/>
      </c>
    </row>
    <row r="1465">
      <c r="A1465" t="inlineStr">
        <is>
          <t>照合 短期 障害</t>
        </is>
      </c>
      <c r="B1465" s="21" t="n">
        <v>7500000</v>
      </c>
      <c r="C1465" s="22" t="n">
        <v>2</v>
      </c>
      <c r="D1465" s="22" t="n">
        <v>2</v>
      </c>
      <c r="E1465" s="22" t="n">
        <v>1</v>
      </c>
      <c r="F1465" s="21">
        <f>(IF(C1465&lt;=20,MAX(800000,400000*C1465),8000000+700000*(C1465-20))+IF(E1465=1,1000000,0))</f>
        <v/>
      </c>
      <c r="G1465" s="21">
        <f>IF(AND(D1465=3,C1465&lt;=5),MAX(0,B1465-F1465),IF(AND(D1465=2,C1465&lt;=5,MAX(0,B1465-F1465)&gt;3000000),1500000+MAX(0,B1465-F1465)-3000000,MAX(0,B1465-F1465)/2))</f>
        <v/>
      </c>
      <c r="H1465" s="21">
        <f>ROUNDDOWN(G1465,-3)</f>
        <v/>
      </c>
      <c r="I1465" s="21">
        <f>IF(H1465&lt;=0,0,ROUNDDOWN(ROUND((H1465*LOOKUP(H1465,{0,1950001,3300001,6950001,9000001,18000001,40000001},{0.05,0.1,0.2,0.23,0.33,0.4,0.45})-LOOKUP(H1465,{0,1950001,3300001,6950001,9000001,18000001,40000001},{0,97500,427500,636000,1536000,2796000,4796000}))*1.021,3),0))</f>
        <v/>
      </c>
      <c r="J1465" s="21">
        <f>ROUNDDOWN(ROUND(H1465*0.06,2),-2)</f>
        <v/>
      </c>
      <c r="K1465" s="21">
        <f>ROUNDDOWN(ROUND(H1465*0.04,2),-2)</f>
        <v/>
      </c>
      <c r="L1465" s="21">
        <f>I1465+J1465+K1465</f>
        <v/>
      </c>
      <c r="M1465" s="21">
        <f>B1465-L1465</f>
        <v/>
      </c>
      <c r="N1465" s="21">
        <f>ROUNDDOWN(ROUND(B1465*0.2042,2),0)</f>
        <v/>
      </c>
    </row>
    <row r="1466">
      <c r="A1466" t="inlineStr">
        <is>
          <t>照合 短期</t>
        </is>
      </c>
      <c r="B1466" s="21" t="n">
        <v>7500000</v>
      </c>
      <c r="C1466" s="22" t="n">
        <v>3</v>
      </c>
      <c r="D1466" s="22" t="n">
        <v>2</v>
      </c>
      <c r="E1466" s="22" t="n">
        <v>0</v>
      </c>
      <c r="F1466" s="21">
        <f>(IF(C1466&lt;=20,MAX(800000,400000*C1466),8000000+700000*(C1466-20))+IF(E1466=1,1000000,0))</f>
        <v/>
      </c>
      <c r="G1466" s="21">
        <f>IF(AND(D1466=3,C1466&lt;=5),MAX(0,B1466-F1466),IF(AND(D1466=2,C1466&lt;=5,MAX(0,B1466-F1466)&gt;3000000),1500000+MAX(0,B1466-F1466)-3000000,MAX(0,B1466-F1466)/2))</f>
        <v/>
      </c>
      <c r="H1466" s="21">
        <f>ROUNDDOWN(G1466,-3)</f>
        <v/>
      </c>
      <c r="I1466" s="21">
        <f>IF(H1466&lt;=0,0,ROUNDDOWN(ROUND((H1466*LOOKUP(H1466,{0,1950001,3300001,6950001,9000001,18000001,40000001},{0.05,0.1,0.2,0.23,0.33,0.4,0.45})-LOOKUP(H1466,{0,1950001,3300001,6950001,9000001,18000001,40000001},{0,97500,427500,636000,1536000,2796000,4796000}))*1.021,3),0))</f>
        <v/>
      </c>
      <c r="J1466" s="21">
        <f>ROUNDDOWN(ROUND(H1466*0.06,2),-2)</f>
        <v/>
      </c>
      <c r="K1466" s="21">
        <f>ROUNDDOWN(ROUND(H1466*0.04,2),-2)</f>
        <v/>
      </c>
      <c r="L1466" s="21">
        <f>I1466+J1466+K1466</f>
        <v/>
      </c>
      <c r="M1466" s="21">
        <f>B1466-L1466</f>
        <v/>
      </c>
      <c r="N1466" s="21">
        <f>ROUNDDOWN(ROUND(B1466*0.2042,2),0)</f>
        <v/>
      </c>
    </row>
    <row r="1467">
      <c r="A1467" t="inlineStr">
        <is>
          <t>照合 役員</t>
        </is>
      </c>
      <c r="B1467" s="21" t="n">
        <v>7500000</v>
      </c>
      <c r="C1467" s="22" t="n">
        <v>3</v>
      </c>
      <c r="D1467" s="22" t="n">
        <v>3</v>
      </c>
      <c r="E1467" s="22" t="n">
        <v>0</v>
      </c>
      <c r="F1467" s="21">
        <f>(IF(C1467&lt;=20,MAX(800000,400000*C1467),8000000+700000*(C1467-20))+IF(E1467=1,1000000,0))</f>
        <v/>
      </c>
      <c r="G1467" s="21">
        <f>IF(AND(D1467=3,C1467&lt;=5),MAX(0,B1467-F1467),IF(AND(D1467=2,C1467&lt;=5,MAX(0,B1467-F1467)&gt;3000000),1500000+MAX(0,B1467-F1467)-3000000,MAX(0,B1467-F1467)/2))</f>
        <v/>
      </c>
      <c r="H1467" s="21">
        <f>ROUNDDOWN(G1467,-3)</f>
        <v/>
      </c>
      <c r="I1467" s="21">
        <f>IF(H1467&lt;=0,0,ROUNDDOWN(ROUND((H1467*LOOKUP(H1467,{0,1950001,3300001,6950001,9000001,18000001,40000001},{0.05,0.1,0.2,0.23,0.33,0.4,0.45})-LOOKUP(H1467,{0,1950001,3300001,6950001,9000001,18000001,40000001},{0,97500,427500,636000,1536000,2796000,4796000}))*1.021,3),0))</f>
        <v/>
      </c>
      <c r="J1467" s="21">
        <f>ROUNDDOWN(ROUND(H1467*0.06,2),-2)</f>
        <v/>
      </c>
      <c r="K1467" s="21">
        <f>ROUNDDOWN(ROUND(H1467*0.04,2),-2)</f>
        <v/>
      </c>
      <c r="L1467" s="21">
        <f>I1467+J1467+K1467</f>
        <v/>
      </c>
      <c r="M1467" s="21">
        <f>B1467-L1467</f>
        <v/>
      </c>
      <c r="N1467" s="21">
        <f>ROUNDDOWN(ROUND(B1467*0.2042,2),0)</f>
        <v/>
      </c>
    </row>
    <row r="1468">
      <c r="A1468" t="inlineStr">
        <is>
          <t>照合 短期 障害</t>
        </is>
      </c>
      <c r="B1468" s="21" t="n">
        <v>7500000</v>
      </c>
      <c r="C1468" s="22" t="n">
        <v>3</v>
      </c>
      <c r="D1468" s="22" t="n">
        <v>2</v>
      </c>
      <c r="E1468" s="22" t="n">
        <v>1</v>
      </c>
      <c r="F1468" s="21">
        <f>(IF(C1468&lt;=20,MAX(800000,400000*C1468),8000000+700000*(C1468-20))+IF(E1468=1,1000000,0))</f>
        <v/>
      </c>
      <c r="G1468" s="21">
        <f>IF(AND(D1468=3,C1468&lt;=5),MAX(0,B1468-F1468),IF(AND(D1468=2,C1468&lt;=5,MAX(0,B1468-F1468)&gt;3000000),1500000+MAX(0,B1468-F1468)-3000000,MAX(0,B1468-F1468)/2))</f>
        <v/>
      </c>
      <c r="H1468" s="21">
        <f>ROUNDDOWN(G1468,-3)</f>
        <v/>
      </c>
      <c r="I1468" s="21">
        <f>IF(H1468&lt;=0,0,ROUNDDOWN(ROUND((H1468*LOOKUP(H1468,{0,1950001,3300001,6950001,9000001,18000001,40000001},{0.05,0.1,0.2,0.23,0.33,0.4,0.45})-LOOKUP(H1468,{0,1950001,3300001,6950001,9000001,18000001,40000001},{0,97500,427500,636000,1536000,2796000,4796000}))*1.021,3),0))</f>
        <v/>
      </c>
      <c r="J1468" s="21">
        <f>ROUNDDOWN(ROUND(H1468*0.06,2),-2)</f>
        <v/>
      </c>
      <c r="K1468" s="21">
        <f>ROUNDDOWN(ROUND(H1468*0.04,2),-2)</f>
        <v/>
      </c>
      <c r="L1468" s="21">
        <f>I1468+J1468+K1468</f>
        <v/>
      </c>
      <c r="M1468" s="21">
        <f>B1468-L1468</f>
        <v/>
      </c>
      <c r="N1468" s="21">
        <f>ROUNDDOWN(ROUND(B1468*0.2042,2),0)</f>
        <v/>
      </c>
    </row>
    <row r="1469">
      <c r="A1469" t="inlineStr">
        <is>
          <t>照合 短期</t>
        </is>
      </c>
      <c r="B1469" s="21" t="n">
        <v>7500000</v>
      </c>
      <c r="C1469" s="22" t="n">
        <v>4</v>
      </c>
      <c r="D1469" s="22" t="n">
        <v>2</v>
      </c>
      <c r="E1469" s="22" t="n">
        <v>0</v>
      </c>
      <c r="F1469" s="21">
        <f>(IF(C1469&lt;=20,MAX(800000,400000*C1469),8000000+700000*(C1469-20))+IF(E1469=1,1000000,0))</f>
        <v/>
      </c>
      <c r="G1469" s="21">
        <f>IF(AND(D1469=3,C1469&lt;=5),MAX(0,B1469-F1469),IF(AND(D1469=2,C1469&lt;=5,MAX(0,B1469-F1469)&gt;3000000),1500000+MAX(0,B1469-F1469)-3000000,MAX(0,B1469-F1469)/2))</f>
        <v/>
      </c>
      <c r="H1469" s="21">
        <f>ROUNDDOWN(G1469,-3)</f>
        <v/>
      </c>
      <c r="I1469" s="21">
        <f>IF(H1469&lt;=0,0,ROUNDDOWN(ROUND((H1469*LOOKUP(H1469,{0,1950001,3300001,6950001,9000001,18000001,40000001},{0.05,0.1,0.2,0.23,0.33,0.4,0.45})-LOOKUP(H1469,{0,1950001,3300001,6950001,9000001,18000001,40000001},{0,97500,427500,636000,1536000,2796000,4796000}))*1.021,3),0))</f>
        <v/>
      </c>
      <c r="J1469" s="21">
        <f>ROUNDDOWN(ROUND(H1469*0.06,2),-2)</f>
        <v/>
      </c>
      <c r="K1469" s="21">
        <f>ROUNDDOWN(ROUND(H1469*0.04,2),-2)</f>
        <v/>
      </c>
      <c r="L1469" s="21">
        <f>I1469+J1469+K1469</f>
        <v/>
      </c>
      <c r="M1469" s="21">
        <f>B1469-L1469</f>
        <v/>
      </c>
      <c r="N1469" s="21">
        <f>ROUNDDOWN(ROUND(B1469*0.2042,2),0)</f>
        <v/>
      </c>
    </row>
    <row r="1470">
      <c r="A1470" t="inlineStr">
        <is>
          <t>照合 役員</t>
        </is>
      </c>
      <c r="B1470" s="21" t="n">
        <v>7500000</v>
      </c>
      <c r="C1470" s="22" t="n">
        <v>4</v>
      </c>
      <c r="D1470" s="22" t="n">
        <v>3</v>
      </c>
      <c r="E1470" s="22" t="n">
        <v>0</v>
      </c>
      <c r="F1470" s="21">
        <f>(IF(C1470&lt;=20,MAX(800000,400000*C1470),8000000+700000*(C1470-20))+IF(E1470=1,1000000,0))</f>
        <v/>
      </c>
      <c r="G1470" s="21">
        <f>IF(AND(D1470=3,C1470&lt;=5),MAX(0,B1470-F1470),IF(AND(D1470=2,C1470&lt;=5,MAX(0,B1470-F1470)&gt;3000000),1500000+MAX(0,B1470-F1470)-3000000,MAX(0,B1470-F1470)/2))</f>
        <v/>
      </c>
      <c r="H1470" s="21">
        <f>ROUNDDOWN(G1470,-3)</f>
        <v/>
      </c>
      <c r="I1470" s="21">
        <f>IF(H1470&lt;=0,0,ROUNDDOWN(ROUND((H1470*LOOKUP(H1470,{0,1950001,3300001,6950001,9000001,18000001,40000001},{0.05,0.1,0.2,0.23,0.33,0.4,0.45})-LOOKUP(H1470,{0,1950001,3300001,6950001,9000001,18000001,40000001},{0,97500,427500,636000,1536000,2796000,4796000}))*1.021,3),0))</f>
        <v/>
      </c>
      <c r="J1470" s="21">
        <f>ROUNDDOWN(ROUND(H1470*0.06,2),-2)</f>
        <v/>
      </c>
      <c r="K1470" s="21">
        <f>ROUNDDOWN(ROUND(H1470*0.04,2),-2)</f>
        <v/>
      </c>
      <c r="L1470" s="21">
        <f>I1470+J1470+K1470</f>
        <v/>
      </c>
      <c r="M1470" s="21">
        <f>B1470-L1470</f>
        <v/>
      </c>
      <c r="N1470" s="21">
        <f>ROUNDDOWN(ROUND(B1470*0.2042,2),0)</f>
        <v/>
      </c>
    </row>
    <row r="1471">
      <c r="A1471" t="inlineStr">
        <is>
          <t>照合 短期 障害</t>
        </is>
      </c>
      <c r="B1471" s="21" t="n">
        <v>7500000</v>
      </c>
      <c r="C1471" s="22" t="n">
        <v>4</v>
      </c>
      <c r="D1471" s="22" t="n">
        <v>2</v>
      </c>
      <c r="E1471" s="22" t="n">
        <v>1</v>
      </c>
      <c r="F1471" s="21">
        <f>(IF(C1471&lt;=20,MAX(800000,400000*C1471),8000000+700000*(C1471-20))+IF(E1471=1,1000000,0))</f>
        <v/>
      </c>
      <c r="G1471" s="21">
        <f>IF(AND(D1471=3,C1471&lt;=5),MAX(0,B1471-F1471),IF(AND(D1471=2,C1471&lt;=5,MAX(0,B1471-F1471)&gt;3000000),1500000+MAX(0,B1471-F1471)-3000000,MAX(0,B1471-F1471)/2))</f>
        <v/>
      </c>
      <c r="H1471" s="21">
        <f>ROUNDDOWN(G1471,-3)</f>
        <v/>
      </c>
      <c r="I1471" s="21">
        <f>IF(H1471&lt;=0,0,ROUNDDOWN(ROUND((H1471*LOOKUP(H1471,{0,1950001,3300001,6950001,9000001,18000001,40000001},{0.05,0.1,0.2,0.23,0.33,0.4,0.45})-LOOKUP(H1471,{0,1950001,3300001,6950001,9000001,18000001,40000001},{0,97500,427500,636000,1536000,2796000,4796000}))*1.021,3),0))</f>
        <v/>
      </c>
      <c r="J1471" s="21">
        <f>ROUNDDOWN(ROUND(H1471*0.06,2),-2)</f>
        <v/>
      </c>
      <c r="K1471" s="21">
        <f>ROUNDDOWN(ROUND(H1471*0.04,2),-2)</f>
        <v/>
      </c>
      <c r="L1471" s="21">
        <f>I1471+J1471+K1471</f>
        <v/>
      </c>
      <c r="M1471" s="21">
        <f>B1471-L1471</f>
        <v/>
      </c>
      <c r="N1471" s="21">
        <f>ROUNDDOWN(ROUND(B1471*0.2042,2),0)</f>
        <v/>
      </c>
    </row>
    <row r="1472">
      <c r="A1472" t="inlineStr">
        <is>
          <t>照合 短期</t>
        </is>
      </c>
      <c r="B1472" s="21" t="n">
        <v>7500000</v>
      </c>
      <c r="C1472" s="22" t="n">
        <v>5</v>
      </c>
      <c r="D1472" s="22" t="n">
        <v>2</v>
      </c>
      <c r="E1472" s="22" t="n">
        <v>0</v>
      </c>
      <c r="F1472" s="21">
        <f>(IF(C1472&lt;=20,MAX(800000,400000*C1472),8000000+700000*(C1472-20))+IF(E1472=1,1000000,0))</f>
        <v/>
      </c>
      <c r="G1472" s="21">
        <f>IF(AND(D1472=3,C1472&lt;=5),MAX(0,B1472-F1472),IF(AND(D1472=2,C1472&lt;=5,MAX(0,B1472-F1472)&gt;3000000),1500000+MAX(0,B1472-F1472)-3000000,MAX(0,B1472-F1472)/2))</f>
        <v/>
      </c>
      <c r="H1472" s="21">
        <f>ROUNDDOWN(G1472,-3)</f>
        <v/>
      </c>
      <c r="I1472" s="21">
        <f>IF(H1472&lt;=0,0,ROUNDDOWN(ROUND((H1472*LOOKUP(H1472,{0,1950001,3300001,6950001,9000001,18000001,40000001},{0.05,0.1,0.2,0.23,0.33,0.4,0.45})-LOOKUP(H1472,{0,1950001,3300001,6950001,9000001,18000001,40000001},{0,97500,427500,636000,1536000,2796000,4796000}))*1.021,3),0))</f>
        <v/>
      </c>
      <c r="J1472" s="21">
        <f>ROUNDDOWN(ROUND(H1472*0.06,2),-2)</f>
        <v/>
      </c>
      <c r="K1472" s="21">
        <f>ROUNDDOWN(ROUND(H1472*0.04,2),-2)</f>
        <v/>
      </c>
      <c r="L1472" s="21">
        <f>I1472+J1472+K1472</f>
        <v/>
      </c>
      <c r="M1472" s="21">
        <f>B1472-L1472</f>
        <v/>
      </c>
      <c r="N1472" s="21">
        <f>ROUNDDOWN(ROUND(B1472*0.2042,2),0)</f>
        <v/>
      </c>
    </row>
    <row r="1473">
      <c r="A1473" t="inlineStr">
        <is>
          <t>照合 役員</t>
        </is>
      </c>
      <c r="B1473" s="21" t="n">
        <v>7500000</v>
      </c>
      <c r="C1473" s="22" t="n">
        <v>5</v>
      </c>
      <c r="D1473" s="22" t="n">
        <v>3</v>
      </c>
      <c r="E1473" s="22" t="n">
        <v>0</v>
      </c>
      <c r="F1473" s="21">
        <f>(IF(C1473&lt;=20,MAX(800000,400000*C1473),8000000+700000*(C1473-20))+IF(E1473=1,1000000,0))</f>
        <v/>
      </c>
      <c r="G1473" s="21">
        <f>IF(AND(D1473=3,C1473&lt;=5),MAX(0,B1473-F1473),IF(AND(D1473=2,C1473&lt;=5,MAX(0,B1473-F1473)&gt;3000000),1500000+MAX(0,B1473-F1473)-3000000,MAX(0,B1473-F1473)/2))</f>
        <v/>
      </c>
      <c r="H1473" s="21">
        <f>ROUNDDOWN(G1473,-3)</f>
        <v/>
      </c>
      <c r="I1473" s="21">
        <f>IF(H1473&lt;=0,0,ROUNDDOWN(ROUND((H1473*LOOKUP(H1473,{0,1950001,3300001,6950001,9000001,18000001,40000001},{0.05,0.1,0.2,0.23,0.33,0.4,0.45})-LOOKUP(H1473,{0,1950001,3300001,6950001,9000001,18000001,40000001},{0,97500,427500,636000,1536000,2796000,4796000}))*1.021,3),0))</f>
        <v/>
      </c>
      <c r="J1473" s="21">
        <f>ROUNDDOWN(ROUND(H1473*0.06,2),-2)</f>
        <v/>
      </c>
      <c r="K1473" s="21">
        <f>ROUNDDOWN(ROUND(H1473*0.04,2),-2)</f>
        <v/>
      </c>
      <c r="L1473" s="21">
        <f>I1473+J1473+K1473</f>
        <v/>
      </c>
      <c r="M1473" s="21">
        <f>B1473-L1473</f>
        <v/>
      </c>
      <c r="N1473" s="21">
        <f>ROUNDDOWN(ROUND(B1473*0.2042,2),0)</f>
        <v/>
      </c>
    </row>
    <row r="1474">
      <c r="A1474" t="inlineStr">
        <is>
          <t>照合 短期 障害</t>
        </is>
      </c>
      <c r="B1474" s="21" t="n">
        <v>7500000</v>
      </c>
      <c r="C1474" s="22" t="n">
        <v>5</v>
      </c>
      <c r="D1474" s="22" t="n">
        <v>2</v>
      </c>
      <c r="E1474" s="22" t="n">
        <v>1</v>
      </c>
      <c r="F1474" s="21">
        <f>(IF(C1474&lt;=20,MAX(800000,400000*C1474),8000000+700000*(C1474-20))+IF(E1474=1,1000000,0))</f>
        <v/>
      </c>
      <c r="G1474" s="21">
        <f>IF(AND(D1474=3,C1474&lt;=5),MAX(0,B1474-F1474),IF(AND(D1474=2,C1474&lt;=5,MAX(0,B1474-F1474)&gt;3000000),1500000+MAX(0,B1474-F1474)-3000000,MAX(0,B1474-F1474)/2))</f>
        <v/>
      </c>
      <c r="H1474" s="21">
        <f>ROUNDDOWN(G1474,-3)</f>
        <v/>
      </c>
      <c r="I1474" s="21">
        <f>IF(H1474&lt;=0,0,ROUNDDOWN(ROUND((H1474*LOOKUP(H1474,{0,1950001,3300001,6950001,9000001,18000001,40000001},{0.05,0.1,0.2,0.23,0.33,0.4,0.45})-LOOKUP(H1474,{0,1950001,3300001,6950001,9000001,18000001,40000001},{0,97500,427500,636000,1536000,2796000,4796000}))*1.021,3),0))</f>
        <v/>
      </c>
      <c r="J1474" s="21">
        <f>ROUNDDOWN(ROUND(H1474*0.06,2),-2)</f>
        <v/>
      </c>
      <c r="K1474" s="21">
        <f>ROUNDDOWN(ROUND(H1474*0.04,2),-2)</f>
        <v/>
      </c>
      <c r="L1474" s="21">
        <f>I1474+J1474+K1474</f>
        <v/>
      </c>
      <c r="M1474" s="21">
        <f>B1474-L1474</f>
        <v/>
      </c>
      <c r="N1474" s="21">
        <f>ROUNDDOWN(ROUND(B1474*0.2042,2),0)</f>
        <v/>
      </c>
    </row>
    <row r="1475">
      <c r="A1475" t="inlineStr">
        <is>
          <t>照合 障害</t>
        </is>
      </c>
      <c r="B1475" s="21" t="n">
        <v>7500000</v>
      </c>
      <c r="C1475" s="22" t="n">
        <v>25</v>
      </c>
      <c r="D1475" s="22" t="n">
        <v>1</v>
      </c>
      <c r="E1475" s="22" t="n">
        <v>1</v>
      </c>
      <c r="F1475" s="21">
        <f>(IF(C1475&lt;=20,MAX(800000,400000*C1475),8000000+700000*(C1475-20))+IF(E1475=1,1000000,0))</f>
        <v/>
      </c>
      <c r="G1475" s="21">
        <f>IF(AND(D1475=3,C1475&lt;=5),MAX(0,B1475-F1475),IF(AND(D1475=2,C1475&lt;=5,MAX(0,B1475-F1475)&gt;3000000),1500000+MAX(0,B1475-F1475)-3000000,MAX(0,B1475-F1475)/2))</f>
        <v/>
      </c>
      <c r="H1475" s="21">
        <f>ROUNDDOWN(G1475,-3)</f>
        <v/>
      </c>
      <c r="I1475" s="21">
        <f>IF(H1475&lt;=0,0,ROUNDDOWN(ROUND((H1475*LOOKUP(H1475,{0,1950001,3300001,6950001,9000001,18000001,40000001},{0.05,0.1,0.2,0.23,0.33,0.4,0.45})-LOOKUP(H1475,{0,1950001,3300001,6950001,9000001,18000001,40000001},{0,97500,427500,636000,1536000,2796000,4796000}))*1.021,3),0))</f>
        <v/>
      </c>
      <c r="J1475" s="21">
        <f>ROUNDDOWN(ROUND(H1475*0.06,2),-2)</f>
        <v/>
      </c>
      <c r="K1475" s="21">
        <f>ROUNDDOWN(ROUND(H1475*0.04,2),-2)</f>
        <v/>
      </c>
      <c r="L1475" s="21">
        <f>I1475+J1475+K1475</f>
        <v/>
      </c>
      <c r="M1475" s="21">
        <f>B1475-L1475</f>
        <v/>
      </c>
      <c r="N1475" s="21">
        <f>ROUNDDOWN(ROUND(B1475*0.2042,2),0)</f>
        <v/>
      </c>
    </row>
    <row r="1476">
      <c r="A1476" t="inlineStr">
        <is>
          <t>照合 一般</t>
        </is>
      </c>
      <c r="B1476" s="21" t="n">
        <v>8000000</v>
      </c>
      <c r="C1476" s="22" t="n">
        <v>1</v>
      </c>
      <c r="D1476" s="22" t="n">
        <v>1</v>
      </c>
      <c r="E1476" s="22" t="n">
        <v>0</v>
      </c>
      <c r="F1476" s="21">
        <f>(IF(C1476&lt;=20,MAX(800000,400000*C1476),8000000+700000*(C1476-20))+IF(E1476=1,1000000,0))</f>
        <v/>
      </c>
      <c r="G1476" s="21">
        <f>IF(AND(D1476=3,C1476&lt;=5),MAX(0,B1476-F1476),IF(AND(D1476=2,C1476&lt;=5,MAX(0,B1476-F1476)&gt;3000000),1500000+MAX(0,B1476-F1476)-3000000,MAX(0,B1476-F1476)/2))</f>
        <v/>
      </c>
      <c r="H1476" s="21">
        <f>ROUNDDOWN(G1476,-3)</f>
        <v/>
      </c>
      <c r="I1476" s="21">
        <f>IF(H1476&lt;=0,0,ROUNDDOWN(ROUND((H1476*LOOKUP(H1476,{0,1950001,3300001,6950001,9000001,18000001,40000001},{0.05,0.1,0.2,0.23,0.33,0.4,0.45})-LOOKUP(H1476,{0,1950001,3300001,6950001,9000001,18000001,40000001},{0,97500,427500,636000,1536000,2796000,4796000}))*1.021,3),0))</f>
        <v/>
      </c>
      <c r="J1476" s="21">
        <f>ROUNDDOWN(ROUND(H1476*0.06,2),-2)</f>
        <v/>
      </c>
      <c r="K1476" s="21">
        <f>ROUNDDOWN(ROUND(H1476*0.04,2),-2)</f>
        <v/>
      </c>
      <c r="L1476" s="21">
        <f>I1476+J1476+K1476</f>
        <v/>
      </c>
      <c r="M1476" s="21">
        <f>B1476-L1476</f>
        <v/>
      </c>
      <c r="N1476" s="21">
        <f>ROUNDDOWN(ROUND(B1476*0.2042,2),0)</f>
        <v/>
      </c>
    </row>
    <row r="1477">
      <c r="A1477" t="inlineStr">
        <is>
          <t>照合 一般</t>
        </is>
      </c>
      <c r="B1477" s="21" t="n">
        <v>8000000</v>
      </c>
      <c r="C1477" s="22" t="n">
        <v>2</v>
      </c>
      <c r="D1477" s="22" t="n">
        <v>1</v>
      </c>
      <c r="E1477" s="22" t="n">
        <v>0</v>
      </c>
      <c r="F1477" s="21">
        <f>(IF(C1477&lt;=20,MAX(800000,400000*C1477),8000000+700000*(C1477-20))+IF(E1477=1,1000000,0))</f>
        <v/>
      </c>
      <c r="G1477" s="21">
        <f>IF(AND(D1477=3,C1477&lt;=5),MAX(0,B1477-F1477),IF(AND(D1477=2,C1477&lt;=5,MAX(0,B1477-F1477)&gt;3000000),1500000+MAX(0,B1477-F1477)-3000000,MAX(0,B1477-F1477)/2))</f>
        <v/>
      </c>
      <c r="H1477" s="21">
        <f>ROUNDDOWN(G1477,-3)</f>
        <v/>
      </c>
      <c r="I1477" s="21">
        <f>IF(H1477&lt;=0,0,ROUNDDOWN(ROUND((H1477*LOOKUP(H1477,{0,1950001,3300001,6950001,9000001,18000001,40000001},{0.05,0.1,0.2,0.23,0.33,0.4,0.45})-LOOKUP(H1477,{0,1950001,3300001,6950001,9000001,18000001,40000001},{0,97500,427500,636000,1536000,2796000,4796000}))*1.021,3),0))</f>
        <v/>
      </c>
      <c r="J1477" s="21">
        <f>ROUNDDOWN(ROUND(H1477*0.06,2),-2)</f>
        <v/>
      </c>
      <c r="K1477" s="21">
        <f>ROUNDDOWN(ROUND(H1477*0.04,2),-2)</f>
        <v/>
      </c>
      <c r="L1477" s="21">
        <f>I1477+J1477+K1477</f>
        <v/>
      </c>
      <c r="M1477" s="21">
        <f>B1477-L1477</f>
        <v/>
      </c>
      <c r="N1477" s="21">
        <f>ROUNDDOWN(ROUND(B1477*0.2042,2),0)</f>
        <v/>
      </c>
    </row>
    <row r="1478">
      <c r="A1478" t="inlineStr">
        <is>
          <t>照合 一般</t>
        </is>
      </c>
      <c r="B1478" s="21" t="n">
        <v>8000000</v>
      </c>
      <c r="C1478" s="22" t="n">
        <v>3</v>
      </c>
      <c r="D1478" s="22" t="n">
        <v>1</v>
      </c>
      <c r="E1478" s="22" t="n">
        <v>0</v>
      </c>
      <c r="F1478" s="21">
        <f>(IF(C1478&lt;=20,MAX(800000,400000*C1478),8000000+700000*(C1478-20))+IF(E1478=1,1000000,0))</f>
        <v/>
      </c>
      <c r="G1478" s="21">
        <f>IF(AND(D1478=3,C1478&lt;=5),MAX(0,B1478-F1478),IF(AND(D1478=2,C1478&lt;=5,MAX(0,B1478-F1478)&gt;3000000),1500000+MAX(0,B1478-F1478)-3000000,MAX(0,B1478-F1478)/2))</f>
        <v/>
      </c>
      <c r="H1478" s="21">
        <f>ROUNDDOWN(G1478,-3)</f>
        <v/>
      </c>
      <c r="I1478" s="21">
        <f>IF(H1478&lt;=0,0,ROUNDDOWN(ROUND((H1478*LOOKUP(H1478,{0,1950001,3300001,6950001,9000001,18000001,40000001},{0.05,0.1,0.2,0.23,0.33,0.4,0.45})-LOOKUP(H1478,{0,1950001,3300001,6950001,9000001,18000001,40000001},{0,97500,427500,636000,1536000,2796000,4796000}))*1.021,3),0))</f>
        <v/>
      </c>
      <c r="J1478" s="21">
        <f>ROUNDDOWN(ROUND(H1478*0.06,2),-2)</f>
        <v/>
      </c>
      <c r="K1478" s="21">
        <f>ROUNDDOWN(ROUND(H1478*0.04,2),-2)</f>
        <v/>
      </c>
      <c r="L1478" s="21">
        <f>I1478+J1478+K1478</f>
        <v/>
      </c>
      <c r="M1478" s="21">
        <f>B1478-L1478</f>
        <v/>
      </c>
      <c r="N1478" s="21">
        <f>ROUNDDOWN(ROUND(B1478*0.2042,2),0)</f>
        <v/>
      </c>
    </row>
    <row r="1479">
      <c r="A1479" t="inlineStr">
        <is>
          <t>照合 一般</t>
        </is>
      </c>
      <c r="B1479" s="21" t="n">
        <v>8000000</v>
      </c>
      <c r="C1479" s="22" t="n">
        <v>4</v>
      </c>
      <c r="D1479" s="22" t="n">
        <v>1</v>
      </c>
      <c r="E1479" s="22" t="n">
        <v>0</v>
      </c>
      <c r="F1479" s="21">
        <f>(IF(C1479&lt;=20,MAX(800000,400000*C1479),8000000+700000*(C1479-20))+IF(E1479=1,1000000,0))</f>
        <v/>
      </c>
      <c r="G1479" s="21">
        <f>IF(AND(D1479=3,C1479&lt;=5),MAX(0,B1479-F1479),IF(AND(D1479=2,C1479&lt;=5,MAX(0,B1479-F1479)&gt;3000000),1500000+MAX(0,B1479-F1479)-3000000,MAX(0,B1479-F1479)/2))</f>
        <v/>
      </c>
      <c r="H1479" s="21">
        <f>ROUNDDOWN(G1479,-3)</f>
        <v/>
      </c>
      <c r="I1479" s="21">
        <f>IF(H1479&lt;=0,0,ROUNDDOWN(ROUND((H1479*LOOKUP(H1479,{0,1950001,3300001,6950001,9000001,18000001,40000001},{0.05,0.1,0.2,0.23,0.33,0.4,0.45})-LOOKUP(H1479,{0,1950001,3300001,6950001,9000001,18000001,40000001},{0,97500,427500,636000,1536000,2796000,4796000}))*1.021,3),0))</f>
        <v/>
      </c>
      <c r="J1479" s="21">
        <f>ROUNDDOWN(ROUND(H1479*0.06,2),-2)</f>
        <v/>
      </c>
      <c r="K1479" s="21">
        <f>ROUNDDOWN(ROUND(H1479*0.04,2),-2)</f>
        <v/>
      </c>
      <c r="L1479" s="21">
        <f>I1479+J1479+K1479</f>
        <v/>
      </c>
      <c r="M1479" s="21">
        <f>B1479-L1479</f>
        <v/>
      </c>
      <c r="N1479" s="21">
        <f>ROUNDDOWN(ROUND(B1479*0.2042,2),0)</f>
        <v/>
      </c>
    </row>
    <row r="1480">
      <c r="A1480" t="inlineStr">
        <is>
          <t>照合 一般</t>
        </is>
      </c>
      <c r="B1480" s="21" t="n">
        <v>8000000</v>
      </c>
      <c r="C1480" s="22" t="n">
        <v>5</v>
      </c>
      <c r="D1480" s="22" t="n">
        <v>1</v>
      </c>
      <c r="E1480" s="22" t="n">
        <v>0</v>
      </c>
      <c r="F1480" s="21">
        <f>(IF(C1480&lt;=20,MAX(800000,400000*C1480),8000000+700000*(C1480-20))+IF(E1480=1,1000000,0))</f>
        <v/>
      </c>
      <c r="G1480" s="21">
        <f>IF(AND(D1480=3,C1480&lt;=5),MAX(0,B1480-F1480),IF(AND(D1480=2,C1480&lt;=5,MAX(0,B1480-F1480)&gt;3000000),1500000+MAX(0,B1480-F1480)-3000000,MAX(0,B1480-F1480)/2))</f>
        <v/>
      </c>
      <c r="H1480" s="21">
        <f>ROUNDDOWN(G1480,-3)</f>
        <v/>
      </c>
      <c r="I1480" s="21">
        <f>IF(H1480&lt;=0,0,ROUNDDOWN(ROUND((H1480*LOOKUP(H1480,{0,1950001,3300001,6950001,9000001,18000001,40000001},{0.05,0.1,0.2,0.23,0.33,0.4,0.45})-LOOKUP(H1480,{0,1950001,3300001,6950001,9000001,18000001,40000001},{0,97500,427500,636000,1536000,2796000,4796000}))*1.021,3),0))</f>
        <v/>
      </c>
      <c r="J1480" s="21">
        <f>ROUNDDOWN(ROUND(H1480*0.06,2),-2)</f>
        <v/>
      </c>
      <c r="K1480" s="21">
        <f>ROUNDDOWN(ROUND(H1480*0.04,2),-2)</f>
        <v/>
      </c>
      <c r="L1480" s="21">
        <f>I1480+J1480+K1480</f>
        <v/>
      </c>
      <c r="M1480" s="21">
        <f>B1480-L1480</f>
        <v/>
      </c>
      <c r="N1480" s="21">
        <f>ROUNDDOWN(ROUND(B1480*0.2042,2),0)</f>
        <v/>
      </c>
    </row>
    <row r="1481">
      <c r="A1481" t="inlineStr">
        <is>
          <t>照合 一般</t>
        </is>
      </c>
      <c r="B1481" s="21" t="n">
        <v>8000000</v>
      </c>
      <c r="C1481" s="22" t="n">
        <v>6</v>
      </c>
      <c r="D1481" s="22" t="n">
        <v>1</v>
      </c>
      <c r="E1481" s="22" t="n">
        <v>0</v>
      </c>
      <c r="F1481" s="21">
        <f>(IF(C1481&lt;=20,MAX(800000,400000*C1481),8000000+700000*(C1481-20))+IF(E1481=1,1000000,0))</f>
        <v/>
      </c>
      <c r="G1481" s="21">
        <f>IF(AND(D1481=3,C1481&lt;=5),MAX(0,B1481-F1481),IF(AND(D1481=2,C1481&lt;=5,MAX(0,B1481-F1481)&gt;3000000),1500000+MAX(0,B1481-F1481)-3000000,MAX(0,B1481-F1481)/2))</f>
        <v/>
      </c>
      <c r="H1481" s="21">
        <f>ROUNDDOWN(G1481,-3)</f>
        <v/>
      </c>
      <c r="I1481" s="21">
        <f>IF(H1481&lt;=0,0,ROUNDDOWN(ROUND((H1481*LOOKUP(H1481,{0,1950001,3300001,6950001,9000001,18000001,40000001},{0.05,0.1,0.2,0.23,0.33,0.4,0.45})-LOOKUP(H1481,{0,1950001,3300001,6950001,9000001,18000001,40000001},{0,97500,427500,636000,1536000,2796000,4796000}))*1.021,3),0))</f>
        <v/>
      </c>
      <c r="J1481" s="21">
        <f>ROUNDDOWN(ROUND(H1481*0.06,2),-2)</f>
        <v/>
      </c>
      <c r="K1481" s="21">
        <f>ROUNDDOWN(ROUND(H1481*0.04,2),-2)</f>
        <v/>
      </c>
      <c r="L1481" s="21">
        <f>I1481+J1481+K1481</f>
        <v/>
      </c>
      <c r="M1481" s="21">
        <f>B1481-L1481</f>
        <v/>
      </c>
      <c r="N1481" s="21">
        <f>ROUNDDOWN(ROUND(B1481*0.2042,2),0)</f>
        <v/>
      </c>
    </row>
    <row r="1482">
      <c r="A1482" t="inlineStr">
        <is>
          <t>照合 一般</t>
        </is>
      </c>
      <c r="B1482" s="21" t="n">
        <v>8000000</v>
      </c>
      <c r="C1482" s="22" t="n">
        <v>7</v>
      </c>
      <c r="D1482" s="22" t="n">
        <v>1</v>
      </c>
      <c r="E1482" s="22" t="n">
        <v>0</v>
      </c>
      <c r="F1482" s="21">
        <f>(IF(C1482&lt;=20,MAX(800000,400000*C1482),8000000+700000*(C1482-20))+IF(E1482=1,1000000,0))</f>
        <v/>
      </c>
      <c r="G1482" s="21">
        <f>IF(AND(D1482=3,C1482&lt;=5),MAX(0,B1482-F1482),IF(AND(D1482=2,C1482&lt;=5,MAX(0,B1482-F1482)&gt;3000000),1500000+MAX(0,B1482-F1482)-3000000,MAX(0,B1482-F1482)/2))</f>
        <v/>
      </c>
      <c r="H1482" s="21">
        <f>ROUNDDOWN(G1482,-3)</f>
        <v/>
      </c>
      <c r="I1482" s="21">
        <f>IF(H1482&lt;=0,0,ROUNDDOWN(ROUND((H1482*LOOKUP(H1482,{0,1950001,3300001,6950001,9000001,18000001,40000001},{0.05,0.1,0.2,0.23,0.33,0.4,0.45})-LOOKUP(H1482,{0,1950001,3300001,6950001,9000001,18000001,40000001},{0,97500,427500,636000,1536000,2796000,4796000}))*1.021,3),0))</f>
        <v/>
      </c>
      <c r="J1482" s="21">
        <f>ROUNDDOWN(ROUND(H1482*0.06,2),-2)</f>
        <v/>
      </c>
      <c r="K1482" s="21">
        <f>ROUNDDOWN(ROUND(H1482*0.04,2),-2)</f>
        <v/>
      </c>
      <c r="L1482" s="21">
        <f>I1482+J1482+K1482</f>
        <v/>
      </c>
      <c r="M1482" s="21">
        <f>B1482-L1482</f>
        <v/>
      </c>
      <c r="N1482" s="21">
        <f>ROUNDDOWN(ROUND(B1482*0.2042,2),0)</f>
        <v/>
      </c>
    </row>
    <row r="1483">
      <c r="A1483" t="inlineStr">
        <is>
          <t>照合 一般</t>
        </is>
      </c>
      <c r="B1483" s="21" t="n">
        <v>8000000</v>
      </c>
      <c r="C1483" s="22" t="n">
        <v>8</v>
      </c>
      <c r="D1483" s="22" t="n">
        <v>1</v>
      </c>
      <c r="E1483" s="22" t="n">
        <v>0</v>
      </c>
      <c r="F1483" s="21">
        <f>(IF(C1483&lt;=20,MAX(800000,400000*C1483),8000000+700000*(C1483-20))+IF(E1483=1,1000000,0))</f>
        <v/>
      </c>
      <c r="G1483" s="21">
        <f>IF(AND(D1483=3,C1483&lt;=5),MAX(0,B1483-F1483),IF(AND(D1483=2,C1483&lt;=5,MAX(0,B1483-F1483)&gt;3000000),1500000+MAX(0,B1483-F1483)-3000000,MAX(0,B1483-F1483)/2))</f>
        <v/>
      </c>
      <c r="H1483" s="21">
        <f>ROUNDDOWN(G1483,-3)</f>
        <v/>
      </c>
      <c r="I1483" s="21">
        <f>IF(H1483&lt;=0,0,ROUNDDOWN(ROUND((H1483*LOOKUP(H1483,{0,1950001,3300001,6950001,9000001,18000001,40000001},{0.05,0.1,0.2,0.23,0.33,0.4,0.45})-LOOKUP(H1483,{0,1950001,3300001,6950001,9000001,18000001,40000001},{0,97500,427500,636000,1536000,2796000,4796000}))*1.021,3),0))</f>
        <v/>
      </c>
      <c r="J1483" s="21">
        <f>ROUNDDOWN(ROUND(H1483*0.06,2),-2)</f>
        <v/>
      </c>
      <c r="K1483" s="21">
        <f>ROUNDDOWN(ROUND(H1483*0.04,2),-2)</f>
        <v/>
      </c>
      <c r="L1483" s="21">
        <f>I1483+J1483+K1483</f>
        <v/>
      </c>
      <c r="M1483" s="21">
        <f>B1483-L1483</f>
        <v/>
      </c>
      <c r="N1483" s="21">
        <f>ROUNDDOWN(ROUND(B1483*0.2042,2),0)</f>
        <v/>
      </c>
    </row>
    <row r="1484">
      <c r="A1484" t="inlineStr">
        <is>
          <t>照合 一般</t>
        </is>
      </c>
      <c r="B1484" s="21" t="n">
        <v>8000000</v>
      </c>
      <c r="C1484" s="22" t="n">
        <v>9</v>
      </c>
      <c r="D1484" s="22" t="n">
        <v>1</v>
      </c>
      <c r="E1484" s="22" t="n">
        <v>0</v>
      </c>
      <c r="F1484" s="21">
        <f>(IF(C1484&lt;=20,MAX(800000,400000*C1484),8000000+700000*(C1484-20))+IF(E1484=1,1000000,0))</f>
        <v/>
      </c>
      <c r="G1484" s="21">
        <f>IF(AND(D1484=3,C1484&lt;=5),MAX(0,B1484-F1484),IF(AND(D1484=2,C1484&lt;=5,MAX(0,B1484-F1484)&gt;3000000),1500000+MAX(0,B1484-F1484)-3000000,MAX(0,B1484-F1484)/2))</f>
        <v/>
      </c>
      <c r="H1484" s="21">
        <f>ROUNDDOWN(G1484,-3)</f>
        <v/>
      </c>
      <c r="I1484" s="21">
        <f>IF(H1484&lt;=0,0,ROUNDDOWN(ROUND((H1484*LOOKUP(H1484,{0,1950001,3300001,6950001,9000001,18000001,40000001},{0.05,0.1,0.2,0.23,0.33,0.4,0.45})-LOOKUP(H1484,{0,1950001,3300001,6950001,9000001,18000001,40000001},{0,97500,427500,636000,1536000,2796000,4796000}))*1.021,3),0))</f>
        <v/>
      </c>
      <c r="J1484" s="21">
        <f>ROUNDDOWN(ROUND(H1484*0.06,2),-2)</f>
        <v/>
      </c>
      <c r="K1484" s="21">
        <f>ROUNDDOWN(ROUND(H1484*0.04,2),-2)</f>
        <v/>
      </c>
      <c r="L1484" s="21">
        <f>I1484+J1484+K1484</f>
        <v/>
      </c>
      <c r="M1484" s="21">
        <f>B1484-L1484</f>
        <v/>
      </c>
      <c r="N1484" s="21">
        <f>ROUNDDOWN(ROUND(B1484*0.2042,2),0)</f>
        <v/>
      </c>
    </row>
    <row r="1485">
      <c r="A1485" t="inlineStr">
        <is>
          <t>照合 一般</t>
        </is>
      </c>
      <c r="B1485" s="21" t="n">
        <v>8000000</v>
      </c>
      <c r="C1485" s="22" t="n">
        <v>10</v>
      </c>
      <c r="D1485" s="22" t="n">
        <v>1</v>
      </c>
      <c r="E1485" s="22" t="n">
        <v>0</v>
      </c>
      <c r="F1485" s="21">
        <f>(IF(C1485&lt;=20,MAX(800000,400000*C1485),8000000+700000*(C1485-20))+IF(E1485=1,1000000,0))</f>
        <v/>
      </c>
      <c r="G1485" s="21">
        <f>IF(AND(D1485=3,C1485&lt;=5),MAX(0,B1485-F1485),IF(AND(D1485=2,C1485&lt;=5,MAX(0,B1485-F1485)&gt;3000000),1500000+MAX(0,B1485-F1485)-3000000,MAX(0,B1485-F1485)/2))</f>
        <v/>
      </c>
      <c r="H1485" s="21">
        <f>ROUNDDOWN(G1485,-3)</f>
        <v/>
      </c>
      <c r="I1485" s="21">
        <f>IF(H1485&lt;=0,0,ROUNDDOWN(ROUND((H1485*LOOKUP(H1485,{0,1950001,3300001,6950001,9000001,18000001,40000001},{0.05,0.1,0.2,0.23,0.33,0.4,0.45})-LOOKUP(H1485,{0,1950001,3300001,6950001,9000001,18000001,40000001},{0,97500,427500,636000,1536000,2796000,4796000}))*1.021,3),0))</f>
        <v/>
      </c>
      <c r="J1485" s="21">
        <f>ROUNDDOWN(ROUND(H1485*0.06,2),-2)</f>
        <v/>
      </c>
      <c r="K1485" s="21">
        <f>ROUNDDOWN(ROUND(H1485*0.04,2),-2)</f>
        <v/>
      </c>
      <c r="L1485" s="21">
        <f>I1485+J1485+K1485</f>
        <v/>
      </c>
      <c r="M1485" s="21">
        <f>B1485-L1485</f>
        <v/>
      </c>
      <c r="N1485" s="21">
        <f>ROUNDDOWN(ROUND(B1485*0.2042,2),0)</f>
        <v/>
      </c>
    </row>
    <row r="1486">
      <c r="A1486" t="inlineStr">
        <is>
          <t>照合 一般</t>
        </is>
      </c>
      <c r="B1486" s="21" t="n">
        <v>8000000</v>
      </c>
      <c r="C1486" s="22" t="n">
        <v>11</v>
      </c>
      <c r="D1486" s="22" t="n">
        <v>1</v>
      </c>
      <c r="E1486" s="22" t="n">
        <v>0</v>
      </c>
      <c r="F1486" s="21">
        <f>(IF(C1486&lt;=20,MAX(800000,400000*C1486),8000000+700000*(C1486-20))+IF(E1486=1,1000000,0))</f>
        <v/>
      </c>
      <c r="G1486" s="21">
        <f>IF(AND(D1486=3,C1486&lt;=5),MAX(0,B1486-F1486),IF(AND(D1486=2,C1486&lt;=5,MAX(0,B1486-F1486)&gt;3000000),1500000+MAX(0,B1486-F1486)-3000000,MAX(0,B1486-F1486)/2))</f>
        <v/>
      </c>
      <c r="H1486" s="21">
        <f>ROUNDDOWN(G1486,-3)</f>
        <v/>
      </c>
      <c r="I1486" s="21">
        <f>IF(H1486&lt;=0,0,ROUNDDOWN(ROUND((H1486*LOOKUP(H1486,{0,1950001,3300001,6950001,9000001,18000001,40000001},{0.05,0.1,0.2,0.23,0.33,0.4,0.45})-LOOKUP(H1486,{0,1950001,3300001,6950001,9000001,18000001,40000001},{0,97500,427500,636000,1536000,2796000,4796000}))*1.021,3),0))</f>
        <v/>
      </c>
      <c r="J1486" s="21">
        <f>ROUNDDOWN(ROUND(H1486*0.06,2),-2)</f>
        <v/>
      </c>
      <c r="K1486" s="21">
        <f>ROUNDDOWN(ROUND(H1486*0.04,2),-2)</f>
        <v/>
      </c>
      <c r="L1486" s="21">
        <f>I1486+J1486+K1486</f>
        <v/>
      </c>
      <c r="M1486" s="21">
        <f>B1486-L1486</f>
        <v/>
      </c>
      <c r="N1486" s="21">
        <f>ROUNDDOWN(ROUND(B1486*0.2042,2),0)</f>
        <v/>
      </c>
    </row>
    <row r="1487">
      <c r="A1487" t="inlineStr">
        <is>
          <t>照合 一般</t>
        </is>
      </c>
      <c r="B1487" s="21" t="n">
        <v>8000000</v>
      </c>
      <c r="C1487" s="22" t="n">
        <v>12</v>
      </c>
      <c r="D1487" s="22" t="n">
        <v>1</v>
      </c>
      <c r="E1487" s="22" t="n">
        <v>0</v>
      </c>
      <c r="F1487" s="21">
        <f>(IF(C1487&lt;=20,MAX(800000,400000*C1487),8000000+700000*(C1487-20))+IF(E1487=1,1000000,0))</f>
        <v/>
      </c>
      <c r="G1487" s="21">
        <f>IF(AND(D1487=3,C1487&lt;=5),MAX(0,B1487-F1487),IF(AND(D1487=2,C1487&lt;=5,MAX(0,B1487-F1487)&gt;3000000),1500000+MAX(0,B1487-F1487)-3000000,MAX(0,B1487-F1487)/2))</f>
        <v/>
      </c>
      <c r="H1487" s="21">
        <f>ROUNDDOWN(G1487,-3)</f>
        <v/>
      </c>
      <c r="I1487" s="21">
        <f>IF(H1487&lt;=0,0,ROUNDDOWN(ROUND((H1487*LOOKUP(H1487,{0,1950001,3300001,6950001,9000001,18000001,40000001},{0.05,0.1,0.2,0.23,0.33,0.4,0.45})-LOOKUP(H1487,{0,1950001,3300001,6950001,9000001,18000001,40000001},{0,97500,427500,636000,1536000,2796000,4796000}))*1.021,3),0))</f>
        <v/>
      </c>
      <c r="J1487" s="21">
        <f>ROUNDDOWN(ROUND(H1487*0.06,2),-2)</f>
        <v/>
      </c>
      <c r="K1487" s="21">
        <f>ROUNDDOWN(ROUND(H1487*0.04,2),-2)</f>
        <v/>
      </c>
      <c r="L1487" s="21">
        <f>I1487+J1487+K1487</f>
        <v/>
      </c>
      <c r="M1487" s="21">
        <f>B1487-L1487</f>
        <v/>
      </c>
      <c r="N1487" s="21">
        <f>ROUNDDOWN(ROUND(B1487*0.2042,2),0)</f>
        <v/>
      </c>
    </row>
    <row r="1488">
      <c r="A1488" t="inlineStr">
        <is>
          <t>照合 一般</t>
        </is>
      </c>
      <c r="B1488" s="21" t="n">
        <v>8000000</v>
      </c>
      <c r="C1488" s="22" t="n">
        <v>13</v>
      </c>
      <c r="D1488" s="22" t="n">
        <v>1</v>
      </c>
      <c r="E1488" s="22" t="n">
        <v>0</v>
      </c>
      <c r="F1488" s="21">
        <f>(IF(C1488&lt;=20,MAX(800000,400000*C1488),8000000+700000*(C1488-20))+IF(E1488=1,1000000,0))</f>
        <v/>
      </c>
      <c r="G1488" s="21">
        <f>IF(AND(D1488=3,C1488&lt;=5),MAX(0,B1488-F1488),IF(AND(D1488=2,C1488&lt;=5,MAX(0,B1488-F1488)&gt;3000000),1500000+MAX(0,B1488-F1488)-3000000,MAX(0,B1488-F1488)/2))</f>
        <v/>
      </c>
      <c r="H1488" s="21">
        <f>ROUNDDOWN(G1488,-3)</f>
        <v/>
      </c>
      <c r="I1488" s="21">
        <f>IF(H1488&lt;=0,0,ROUNDDOWN(ROUND((H1488*LOOKUP(H1488,{0,1950001,3300001,6950001,9000001,18000001,40000001},{0.05,0.1,0.2,0.23,0.33,0.4,0.45})-LOOKUP(H1488,{0,1950001,3300001,6950001,9000001,18000001,40000001},{0,97500,427500,636000,1536000,2796000,4796000}))*1.021,3),0))</f>
        <v/>
      </c>
      <c r="J1488" s="21">
        <f>ROUNDDOWN(ROUND(H1488*0.06,2),-2)</f>
        <v/>
      </c>
      <c r="K1488" s="21">
        <f>ROUNDDOWN(ROUND(H1488*0.04,2),-2)</f>
        <v/>
      </c>
      <c r="L1488" s="21">
        <f>I1488+J1488+K1488</f>
        <v/>
      </c>
      <c r="M1488" s="21">
        <f>B1488-L1488</f>
        <v/>
      </c>
      <c r="N1488" s="21">
        <f>ROUNDDOWN(ROUND(B1488*0.2042,2),0)</f>
        <v/>
      </c>
    </row>
    <row r="1489">
      <c r="A1489" t="inlineStr">
        <is>
          <t>照合 一般</t>
        </is>
      </c>
      <c r="B1489" s="21" t="n">
        <v>8000000</v>
      </c>
      <c r="C1489" s="22" t="n">
        <v>14</v>
      </c>
      <c r="D1489" s="22" t="n">
        <v>1</v>
      </c>
      <c r="E1489" s="22" t="n">
        <v>0</v>
      </c>
      <c r="F1489" s="21">
        <f>(IF(C1489&lt;=20,MAX(800000,400000*C1489),8000000+700000*(C1489-20))+IF(E1489=1,1000000,0))</f>
        <v/>
      </c>
      <c r="G1489" s="21">
        <f>IF(AND(D1489=3,C1489&lt;=5),MAX(0,B1489-F1489),IF(AND(D1489=2,C1489&lt;=5,MAX(0,B1489-F1489)&gt;3000000),1500000+MAX(0,B1489-F1489)-3000000,MAX(0,B1489-F1489)/2))</f>
        <v/>
      </c>
      <c r="H1489" s="21">
        <f>ROUNDDOWN(G1489,-3)</f>
        <v/>
      </c>
      <c r="I1489" s="21">
        <f>IF(H1489&lt;=0,0,ROUNDDOWN(ROUND((H1489*LOOKUP(H1489,{0,1950001,3300001,6950001,9000001,18000001,40000001},{0.05,0.1,0.2,0.23,0.33,0.4,0.45})-LOOKUP(H1489,{0,1950001,3300001,6950001,9000001,18000001,40000001},{0,97500,427500,636000,1536000,2796000,4796000}))*1.021,3),0))</f>
        <v/>
      </c>
      <c r="J1489" s="21">
        <f>ROUNDDOWN(ROUND(H1489*0.06,2),-2)</f>
        <v/>
      </c>
      <c r="K1489" s="21">
        <f>ROUNDDOWN(ROUND(H1489*0.04,2),-2)</f>
        <v/>
      </c>
      <c r="L1489" s="21">
        <f>I1489+J1489+K1489</f>
        <v/>
      </c>
      <c r="M1489" s="21">
        <f>B1489-L1489</f>
        <v/>
      </c>
      <c r="N1489" s="21">
        <f>ROUNDDOWN(ROUND(B1489*0.2042,2),0)</f>
        <v/>
      </c>
    </row>
    <row r="1490">
      <c r="A1490" t="inlineStr">
        <is>
          <t>照合 一般</t>
        </is>
      </c>
      <c r="B1490" s="21" t="n">
        <v>8000000</v>
      </c>
      <c r="C1490" s="22" t="n">
        <v>15</v>
      </c>
      <c r="D1490" s="22" t="n">
        <v>1</v>
      </c>
      <c r="E1490" s="22" t="n">
        <v>0</v>
      </c>
      <c r="F1490" s="21">
        <f>(IF(C1490&lt;=20,MAX(800000,400000*C1490),8000000+700000*(C1490-20))+IF(E1490=1,1000000,0))</f>
        <v/>
      </c>
      <c r="G1490" s="21">
        <f>IF(AND(D1490=3,C1490&lt;=5),MAX(0,B1490-F1490),IF(AND(D1490=2,C1490&lt;=5,MAX(0,B1490-F1490)&gt;3000000),1500000+MAX(0,B1490-F1490)-3000000,MAX(0,B1490-F1490)/2))</f>
        <v/>
      </c>
      <c r="H1490" s="21">
        <f>ROUNDDOWN(G1490,-3)</f>
        <v/>
      </c>
      <c r="I1490" s="21">
        <f>IF(H1490&lt;=0,0,ROUNDDOWN(ROUND((H1490*LOOKUP(H1490,{0,1950001,3300001,6950001,9000001,18000001,40000001},{0.05,0.1,0.2,0.23,0.33,0.4,0.45})-LOOKUP(H1490,{0,1950001,3300001,6950001,9000001,18000001,40000001},{0,97500,427500,636000,1536000,2796000,4796000}))*1.021,3),0))</f>
        <v/>
      </c>
      <c r="J1490" s="21">
        <f>ROUNDDOWN(ROUND(H1490*0.06,2),-2)</f>
        <v/>
      </c>
      <c r="K1490" s="21">
        <f>ROUNDDOWN(ROUND(H1490*0.04,2),-2)</f>
        <v/>
      </c>
      <c r="L1490" s="21">
        <f>I1490+J1490+K1490</f>
        <v/>
      </c>
      <c r="M1490" s="21">
        <f>B1490-L1490</f>
        <v/>
      </c>
      <c r="N1490" s="21">
        <f>ROUNDDOWN(ROUND(B1490*0.2042,2),0)</f>
        <v/>
      </c>
    </row>
    <row r="1491">
      <c r="A1491" t="inlineStr">
        <is>
          <t>照合 一般</t>
        </is>
      </c>
      <c r="B1491" s="21" t="n">
        <v>8000000</v>
      </c>
      <c r="C1491" s="22" t="n">
        <v>16</v>
      </c>
      <c r="D1491" s="22" t="n">
        <v>1</v>
      </c>
      <c r="E1491" s="22" t="n">
        <v>0</v>
      </c>
      <c r="F1491" s="21">
        <f>(IF(C1491&lt;=20,MAX(800000,400000*C1491),8000000+700000*(C1491-20))+IF(E1491=1,1000000,0))</f>
        <v/>
      </c>
      <c r="G1491" s="21">
        <f>IF(AND(D1491=3,C1491&lt;=5),MAX(0,B1491-F1491),IF(AND(D1491=2,C1491&lt;=5,MAX(0,B1491-F1491)&gt;3000000),1500000+MAX(0,B1491-F1491)-3000000,MAX(0,B1491-F1491)/2))</f>
        <v/>
      </c>
      <c r="H1491" s="21">
        <f>ROUNDDOWN(G1491,-3)</f>
        <v/>
      </c>
      <c r="I1491" s="21">
        <f>IF(H1491&lt;=0,0,ROUNDDOWN(ROUND((H1491*LOOKUP(H1491,{0,1950001,3300001,6950001,9000001,18000001,40000001},{0.05,0.1,0.2,0.23,0.33,0.4,0.45})-LOOKUP(H1491,{0,1950001,3300001,6950001,9000001,18000001,40000001},{0,97500,427500,636000,1536000,2796000,4796000}))*1.021,3),0))</f>
        <v/>
      </c>
      <c r="J1491" s="21">
        <f>ROUNDDOWN(ROUND(H1491*0.06,2),-2)</f>
        <v/>
      </c>
      <c r="K1491" s="21">
        <f>ROUNDDOWN(ROUND(H1491*0.04,2),-2)</f>
        <v/>
      </c>
      <c r="L1491" s="21">
        <f>I1491+J1491+K1491</f>
        <v/>
      </c>
      <c r="M1491" s="21">
        <f>B1491-L1491</f>
        <v/>
      </c>
      <c r="N1491" s="21">
        <f>ROUNDDOWN(ROUND(B1491*0.2042,2),0)</f>
        <v/>
      </c>
    </row>
    <row r="1492">
      <c r="A1492" t="inlineStr">
        <is>
          <t>照合 一般</t>
        </is>
      </c>
      <c r="B1492" s="21" t="n">
        <v>8000000</v>
      </c>
      <c r="C1492" s="22" t="n">
        <v>17</v>
      </c>
      <c r="D1492" s="22" t="n">
        <v>1</v>
      </c>
      <c r="E1492" s="22" t="n">
        <v>0</v>
      </c>
      <c r="F1492" s="21">
        <f>(IF(C1492&lt;=20,MAX(800000,400000*C1492),8000000+700000*(C1492-20))+IF(E1492=1,1000000,0))</f>
        <v/>
      </c>
      <c r="G1492" s="21">
        <f>IF(AND(D1492=3,C1492&lt;=5),MAX(0,B1492-F1492),IF(AND(D1492=2,C1492&lt;=5,MAX(0,B1492-F1492)&gt;3000000),1500000+MAX(0,B1492-F1492)-3000000,MAX(0,B1492-F1492)/2))</f>
        <v/>
      </c>
      <c r="H1492" s="21">
        <f>ROUNDDOWN(G1492,-3)</f>
        <v/>
      </c>
      <c r="I1492" s="21">
        <f>IF(H1492&lt;=0,0,ROUNDDOWN(ROUND((H1492*LOOKUP(H1492,{0,1950001,3300001,6950001,9000001,18000001,40000001},{0.05,0.1,0.2,0.23,0.33,0.4,0.45})-LOOKUP(H1492,{0,1950001,3300001,6950001,9000001,18000001,40000001},{0,97500,427500,636000,1536000,2796000,4796000}))*1.021,3),0))</f>
        <v/>
      </c>
      <c r="J1492" s="21">
        <f>ROUNDDOWN(ROUND(H1492*0.06,2),-2)</f>
        <v/>
      </c>
      <c r="K1492" s="21">
        <f>ROUNDDOWN(ROUND(H1492*0.04,2),-2)</f>
        <v/>
      </c>
      <c r="L1492" s="21">
        <f>I1492+J1492+K1492</f>
        <v/>
      </c>
      <c r="M1492" s="21">
        <f>B1492-L1492</f>
        <v/>
      </c>
      <c r="N1492" s="21">
        <f>ROUNDDOWN(ROUND(B1492*0.2042,2),0)</f>
        <v/>
      </c>
    </row>
    <row r="1493">
      <c r="A1493" t="inlineStr">
        <is>
          <t>照合 一般</t>
        </is>
      </c>
      <c r="B1493" s="21" t="n">
        <v>8000000</v>
      </c>
      <c r="C1493" s="22" t="n">
        <v>18</v>
      </c>
      <c r="D1493" s="22" t="n">
        <v>1</v>
      </c>
      <c r="E1493" s="22" t="n">
        <v>0</v>
      </c>
      <c r="F1493" s="21">
        <f>(IF(C1493&lt;=20,MAX(800000,400000*C1493),8000000+700000*(C1493-20))+IF(E1493=1,1000000,0))</f>
        <v/>
      </c>
      <c r="G1493" s="21">
        <f>IF(AND(D1493=3,C1493&lt;=5),MAX(0,B1493-F1493),IF(AND(D1493=2,C1493&lt;=5,MAX(0,B1493-F1493)&gt;3000000),1500000+MAX(0,B1493-F1493)-3000000,MAX(0,B1493-F1493)/2))</f>
        <v/>
      </c>
      <c r="H1493" s="21">
        <f>ROUNDDOWN(G1493,-3)</f>
        <v/>
      </c>
      <c r="I1493" s="21">
        <f>IF(H1493&lt;=0,0,ROUNDDOWN(ROUND((H1493*LOOKUP(H1493,{0,1950001,3300001,6950001,9000001,18000001,40000001},{0.05,0.1,0.2,0.23,0.33,0.4,0.45})-LOOKUP(H1493,{0,1950001,3300001,6950001,9000001,18000001,40000001},{0,97500,427500,636000,1536000,2796000,4796000}))*1.021,3),0))</f>
        <v/>
      </c>
      <c r="J1493" s="21">
        <f>ROUNDDOWN(ROUND(H1493*0.06,2),-2)</f>
        <v/>
      </c>
      <c r="K1493" s="21">
        <f>ROUNDDOWN(ROUND(H1493*0.04,2),-2)</f>
        <v/>
      </c>
      <c r="L1493" s="21">
        <f>I1493+J1493+K1493</f>
        <v/>
      </c>
      <c r="M1493" s="21">
        <f>B1493-L1493</f>
        <v/>
      </c>
      <c r="N1493" s="21">
        <f>ROUNDDOWN(ROUND(B1493*0.2042,2),0)</f>
        <v/>
      </c>
    </row>
    <row r="1494">
      <c r="A1494" t="inlineStr">
        <is>
          <t>照合 一般</t>
        </is>
      </c>
      <c r="B1494" s="21" t="n">
        <v>8000000</v>
      </c>
      <c r="C1494" s="22" t="n">
        <v>19</v>
      </c>
      <c r="D1494" s="22" t="n">
        <v>1</v>
      </c>
      <c r="E1494" s="22" t="n">
        <v>0</v>
      </c>
      <c r="F1494" s="21">
        <f>(IF(C1494&lt;=20,MAX(800000,400000*C1494),8000000+700000*(C1494-20))+IF(E1494=1,1000000,0))</f>
        <v/>
      </c>
      <c r="G1494" s="21">
        <f>IF(AND(D1494=3,C1494&lt;=5),MAX(0,B1494-F1494),IF(AND(D1494=2,C1494&lt;=5,MAX(0,B1494-F1494)&gt;3000000),1500000+MAX(0,B1494-F1494)-3000000,MAX(0,B1494-F1494)/2))</f>
        <v/>
      </c>
      <c r="H1494" s="21">
        <f>ROUNDDOWN(G1494,-3)</f>
        <v/>
      </c>
      <c r="I1494" s="21">
        <f>IF(H1494&lt;=0,0,ROUNDDOWN(ROUND((H1494*LOOKUP(H1494,{0,1950001,3300001,6950001,9000001,18000001,40000001},{0.05,0.1,0.2,0.23,0.33,0.4,0.45})-LOOKUP(H1494,{0,1950001,3300001,6950001,9000001,18000001,40000001},{0,97500,427500,636000,1536000,2796000,4796000}))*1.021,3),0))</f>
        <v/>
      </c>
      <c r="J1494" s="21">
        <f>ROUNDDOWN(ROUND(H1494*0.06,2),-2)</f>
        <v/>
      </c>
      <c r="K1494" s="21">
        <f>ROUNDDOWN(ROUND(H1494*0.04,2),-2)</f>
        <v/>
      </c>
      <c r="L1494" s="21">
        <f>I1494+J1494+K1494</f>
        <v/>
      </c>
      <c r="M1494" s="21">
        <f>B1494-L1494</f>
        <v/>
      </c>
      <c r="N1494" s="21">
        <f>ROUNDDOWN(ROUND(B1494*0.2042,2),0)</f>
        <v/>
      </c>
    </row>
    <row r="1495">
      <c r="A1495" t="inlineStr">
        <is>
          <t>照合 一般</t>
        </is>
      </c>
      <c r="B1495" s="21" t="n">
        <v>8000000</v>
      </c>
      <c r="C1495" s="22" t="n">
        <v>20</v>
      </c>
      <c r="D1495" s="22" t="n">
        <v>1</v>
      </c>
      <c r="E1495" s="22" t="n">
        <v>0</v>
      </c>
      <c r="F1495" s="21">
        <f>(IF(C1495&lt;=20,MAX(800000,400000*C1495),8000000+700000*(C1495-20))+IF(E1495=1,1000000,0))</f>
        <v/>
      </c>
      <c r="G1495" s="21">
        <f>IF(AND(D1495=3,C1495&lt;=5),MAX(0,B1495-F1495),IF(AND(D1495=2,C1495&lt;=5,MAX(0,B1495-F1495)&gt;3000000),1500000+MAX(0,B1495-F1495)-3000000,MAX(0,B1495-F1495)/2))</f>
        <v/>
      </c>
      <c r="H1495" s="21">
        <f>ROUNDDOWN(G1495,-3)</f>
        <v/>
      </c>
      <c r="I1495" s="21">
        <f>IF(H1495&lt;=0,0,ROUNDDOWN(ROUND((H1495*LOOKUP(H1495,{0,1950001,3300001,6950001,9000001,18000001,40000001},{0.05,0.1,0.2,0.23,0.33,0.4,0.45})-LOOKUP(H1495,{0,1950001,3300001,6950001,9000001,18000001,40000001},{0,97500,427500,636000,1536000,2796000,4796000}))*1.021,3),0))</f>
        <v/>
      </c>
      <c r="J1495" s="21">
        <f>ROUNDDOWN(ROUND(H1495*0.06,2),-2)</f>
        <v/>
      </c>
      <c r="K1495" s="21">
        <f>ROUNDDOWN(ROUND(H1495*0.04,2),-2)</f>
        <v/>
      </c>
      <c r="L1495" s="21">
        <f>I1495+J1495+K1495</f>
        <v/>
      </c>
      <c r="M1495" s="21">
        <f>B1495-L1495</f>
        <v/>
      </c>
      <c r="N1495" s="21">
        <f>ROUNDDOWN(ROUND(B1495*0.2042,2),0)</f>
        <v/>
      </c>
    </row>
    <row r="1496">
      <c r="A1496" t="inlineStr">
        <is>
          <t>照合 一般</t>
        </is>
      </c>
      <c r="B1496" s="21" t="n">
        <v>8000000</v>
      </c>
      <c r="C1496" s="22" t="n">
        <v>21</v>
      </c>
      <c r="D1496" s="22" t="n">
        <v>1</v>
      </c>
      <c r="E1496" s="22" t="n">
        <v>0</v>
      </c>
      <c r="F1496" s="21">
        <f>(IF(C1496&lt;=20,MAX(800000,400000*C1496),8000000+700000*(C1496-20))+IF(E1496=1,1000000,0))</f>
        <v/>
      </c>
      <c r="G1496" s="21">
        <f>IF(AND(D1496=3,C1496&lt;=5),MAX(0,B1496-F1496),IF(AND(D1496=2,C1496&lt;=5,MAX(0,B1496-F1496)&gt;3000000),1500000+MAX(0,B1496-F1496)-3000000,MAX(0,B1496-F1496)/2))</f>
        <v/>
      </c>
      <c r="H1496" s="21">
        <f>ROUNDDOWN(G1496,-3)</f>
        <v/>
      </c>
      <c r="I1496" s="21">
        <f>IF(H1496&lt;=0,0,ROUNDDOWN(ROUND((H1496*LOOKUP(H1496,{0,1950001,3300001,6950001,9000001,18000001,40000001},{0.05,0.1,0.2,0.23,0.33,0.4,0.45})-LOOKUP(H1496,{0,1950001,3300001,6950001,9000001,18000001,40000001},{0,97500,427500,636000,1536000,2796000,4796000}))*1.021,3),0))</f>
        <v/>
      </c>
      <c r="J1496" s="21">
        <f>ROUNDDOWN(ROUND(H1496*0.06,2),-2)</f>
        <v/>
      </c>
      <c r="K1496" s="21">
        <f>ROUNDDOWN(ROUND(H1496*0.04,2),-2)</f>
        <v/>
      </c>
      <c r="L1496" s="21">
        <f>I1496+J1496+K1496</f>
        <v/>
      </c>
      <c r="M1496" s="21">
        <f>B1496-L1496</f>
        <v/>
      </c>
      <c r="N1496" s="21">
        <f>ROUNDDOWN(ROUND(B1496*0.2042,2),0)</f>
        <v/>
      </c>
    </row>
    <row r="1497">
      <c r="A1497" t="inlineStr">
        <is>
          <t>照合 一般</t>
        </is>
      </c>
      <c r="B1497" s="21" t="n">
        <v>8000000</v>
      </c>
      <c r="C1497" s="22" t="n">
        <v>22</v>
      </c>
      <c r="D1497" s="22" t="n">
        <v>1</v>
      </c>
      <c r="E1497" s="22" t="n">
        <v>0</v>
      </c>
      <c r="F1497" s="21">
        <f>(IF(C1497&lt;=20,MAX(800000,400000*C1497),8000000+700000*(C1497-20))+IF(E1497=1,1000000,0))</f>
        <v/>
      </c>
      <c r="G1497" s="21">
        <f>IF(AND(D1497=3,C1497&lt;=5),MAX(0,B1497-F1497),IF(AND(D1497=2,C1497&lt;=5,MAX(0,B1497-F1497)&gt;3000000),1500000+MAX(0,B1497-F1497)-3000000,MAX(0,B1497-F1497)/2))</f>
        <v/>
      </c>
      <c r="H1497" s="21">
        <f>ROUNDDOWN(G1497,-3)</f>
        <v/>
      </c>
      <c r="I1497" s="21">
        <f>IF(H1497&lt;=0,0,ROUNDDOWN(ROUND((H1497*LOOKUP(H1497,{0,1950001,3300001,6950001,9000001,18000001,40000001},{0.05,0.1,0.2,0.23,0.33,0.4,0.45})-LOOKUP(H1497,{0,1950001,3300001,6950001,9000001,18000001,40000001},{0,97500,427500,636000,1536000,2796000,4796000}))*1.021,3),0))</f>
        <v/>
      </c>
      <c r="J1497" s="21">
        <f>ROUNDDOWN(ROUND(H1497*0.06,2),-2)</f>
        <v/>
      </c>
      <c r="K1497" s="21">
        <f>ROUNDDOWN(ROUND(H1497*0.04,2),-2)</f>
        <v/>
      </c>
      <c r="L1497" s="21">
        <f>I1497+J1497+K1497</f>
        <v/>
      </c>
      <c r="M1497" s="21">
        <f>B1497-L1497</f>
        <v/>
      </c>
      <c r="N1497" s="21">
        <f>ROUNDDOWN(ROUND(B1497*0.2042,2),0)</f>
        <v/>
      </c>
    </row>
    <row r="1498">
      <c r="A1498" t="inlineStr">
        <is>
          <t>照合 一般</t>
        </is>
      </c>
      <c r="B1498" s="21" t="n">
        <v>8000000</v>
      </c>
      <c r="C1498" s="22" t="n">
        <v>23</v>
      </c>
      <c r="D1498" s="22" t="n">
        <v>1</v>
      </c>
      <c r="E1498" s="22" t="n">
        <v>0</v>
      </c>
      <c r="F1498" s="21">
        <f>(IF(C1498&lt;=20,MAX(800000,400000*C1498),8000000+700000*(C1498-20))+IF(E1498=1,1000000,0))</f>
        <v/>
      </c>
      <c r="G1498" s="21">
        <f>IF(AND(D1498=3,C1498&lt;=5),MAX(0,B1498-F1498),IF(AND(D1498=2,C1498&lt;=5,MAX(0,B1498-F1498)&gt;3000000),1500000+MAX(0,B1498-F1498)-3000000,MAX(0,B1498-F1498)/2))</f>
        <v/>
      </c>
      <c r="H1498" s="21">
        <f>ROUNDDOWN(G1498,-3)</f>
        <v/>
      </c>
      <c r="I1498" s="21">
        <f>IF(H1498&lt;=0,0,ROUNDDOWN(ROUND((H1498*LOOKUP(H1498,{0,1950001,3300001,6950001,9000001,18000001,40000001},{0.05,0.1,0.2,0.23,0.33,0.4,0.45})-LOOKUP(H1498,{0,1950001,3300001,6950001,9000001,18000001,40000001},{0,97500,427500,636000,1536000,2796000,4796000}))*1.021,3),0))</f>
        <v/>
      </c>
      <c r="J1498" s="21">
        <f>ROUNDDOWN(ROUND(H1498*0.06,2),-2)</f>
        <v/>
      </c>
      <c r="K1498" s="21">
        <f>ROUNDDOWN(ROUND(H1498*0.04,2),-2)</f>
        <v/>
      </c>
      <c r="L1498" s="21">
        <f>I1498+J1498+K1498</f>
        <v/>
      </c>
      <c r="M1498" s="21">
        <f>B1498-L1498</f>
        <v/>
      </c>
      <c r="N1498" s="21">
        <f>ROUNDDOWN(ROUND(B1498*0.2042,2),0)</f>
        <v/>
      </c>
    </row>
    <row r="1499">
      <c r="A1499" t="inlineStr">
        <is>
          <t>照合 一般</t>
        </is>
      </c>
      <c r="B1499" s="21" t="n">
        <v>8000000</v>
      </c>
      <c r="C1499" s="22" t="n">
        <v>24</v>
      </c>
      <c r="D1499" s="22" t="n">
        <v>1</v>
      </c>
      <c r="E1499" s="22" t="n">
        <v>0</v>
      </c>
      <c r="F1499" s="21">
        <f>(IF(C1499&lt;=20,MAX(800000,400000*C1499),8000000+700000*(C1499-20))+IF(E1499=1,1000000,0))</f>
        <v/>
      </c>
      <c r="G1499" s="21">
        <f>IF(AND(D1499=3,C1499&lt;=5),MAX(0,B1499-F1499),IF(AND(D1499=2,C1499&lt;=5,MAX(0,B1499-F1499)&gt;3000000),1500000+MAX(0,B1499-F1499)-3000000,MAX(0,B1499-F1499)/2))</f>
        <v/>
      </c>
      <c r="H1499" s="21">
        <f>ROUNDDOWN(G1499,-3)</f>
        <v/>
      </c>
      <c r="I1499" s="21">
        <f>IF(H1499&lt;=0,0,ROUNDDOWN(ROUND((H1499*LOOKUP(H1499,{0,1950001,3300001,6950001,9000001,18000001,40000001},{0.05,0.1,0.2,0.23,0.33,0.4,0.45})-LOOKUP(H1499,{0,1950001,3300001,6950001,9000001,18000001,40000001},{0,97500,427500,636000,1536000,2796000,4796000}))*1.021,3),0))</f>
        <v/>
      </c>
      <c r="J1499" s="21">
        <f>ROUNDDOWN(ROUND(H1499*0.06,2),-2)</f>
        <v/>
      </c>
      <c r="K1499" s="21">
        <f>ROUNDDOWN(ROUND(H1499*0.04,2),-2)</f>
        <v/>
      </c>
      <c r="L1499" s="21">
        <f>I1499+J1499+K1499</f>
        <v/>
      </c>
      <c r="M1499" s="21">
        <f>B1499-L1499</f>
        <v/>
      </c>
      <c r="N1499" s="21">
        <f>ROUNDDOWN(ROUND(B1499*0.2042,2),0)</f>
        <v/>
      </c>
    </row>
    <row r="1500">
      <c r="A1500" t="inlineStr">
        <is>
          <t>照合 一般</t>
        </is>
      </c>
      <c r="B1500" s="21" t="n">
        <v>8000000</v>
      </c>
      <c r="C1500" s="22" t="n">
        <v>25</v>
      </c>
      <c r="D1500" s="22" t="n">
        <v>1</v>
      </c>
      <c r="E1500" s="22" t="n">
        <v>0</v>
      </c>
      <c r="F1500" s="21">
        <f>(IF(C1500&lt;=20,MAX(800000,400000*C1500),8000000+700000*(C1500-20))+IF(E1500=1,1000000,0))</f>
        <v/>
      </c>
      <c r="G1500" s="21">
        <f>IF(AND(D1500=3,C1500&lt;=5),MAX(0,B1500-F1500),IF(AND(D1500=2,C1500&lt;=5,MAX(0,B1500-F1500)&gt;3000000),1500000+MAX(0,B1500-F1500)-3000000,MAX(0,B1500-F1500)/2))</f>
        <v/>
      </c>
      <c r="H1500" s="21">
        <f>ROUNDDOWN(G1500,-3)</f>
        <v/>
      </c>
      <c r="I1500" s="21">
        <f>IF(H1500&lt;=0,0,ROUNDDOWN(ROUND((H1500*LOOKUP(H1500,{0,1950001,3300001,6950001,9000001,18000001,40000001},{0.05,0.1,0.2,0.23,0.33,0.4,0.45})-LOOKUP(H1500,{0,1950001,3300001,6950001,9000001,18000001,40000001},{0,97500,427500,636000,1536000,2796000,4796000}))*1.021,3),0))</f>
        <v/>
      </c>
      <c r="J1500" s="21">
        <f>ROUNDDOWN(ROUND(H1500*0.06,2),-2)</f>
        <v/>
      </c>
      <c r="K1500" s="21">
        <f>ROUNDDOWN(ROUND(H1500*0.04,2),-2)</f>
        <v/>
      </c>
      <c r="L1500" s="21">
        <f>I1500+J1500+K1500</f>
        <v/>
      </c>
      <c r="M1500" s="21">
        <f>B1500-L1500</f>
        <v/>
      </c>
      <c r="N1500" s="21">
        <f>ROUNDDOWN(ROUND(B1500*0.2042,2),0)</f>
        <v/>
      </c>
    </row>
    <row r="1501">
      <c r="A1501" t="inlineStr">
        <is>
          <t>照合 一般</t>
        </is>
      </c>
      <c r="B1501" s="21" t="n">
        <v>8000000</v>
      </c>
      <c r="C1501" s="22" t="n">
        <v>26</v>
      </c>
      <c r="D1501" s="22" t="n">
        <v>1</v>
      </c>
      <c r="E1501" s="22" t="n">
        <v>0</v>
      </c>
      <c r="F1501" s="21">
        <f>(IF(C1501&lt;=20,MAX(800000,400000*C1501),8000000+700000*(C1501-20))+IF(E1501=1,1000000,0))</f>
        <v/>
      </c>
      <c r="G1501" s="21">
        <f>IF(AND(D1501=3,C1501&lt;=5),MAX(0,B1501-F1501),IF(AND(D1501=2,C1501&lt;=5,MAX(0,B1501-F1501)&gt;3000000),1500000+MAX(0,B1501-F1501)-3000000,MAX(0,B1501-F1501)/2))</f>
        <v/>
      </c>
      <c r="H1501" s="21">
        <f>ROUNDDOWN(G1501,-3)</f>
        <v/>
      </c>
      <c r="I1501" s="21">
        <f>IF(H1501&lt;=0,0,ROUNDDOWN(ROUND((H1501*LOOKUP(H1501,{0,1950001,3300001,6950001,9000001,18000001,40000001},{0.05,0.1,0.2,0.23,0.33,0.4,0.45})-LOOKUP(H1501,{0,1950001,3300001,6950001,9000001,18000001,40000001},{0,97500,427500,636000,1536000,2796000,4796000}))*1.021,3),0))</f>
        <v/>
      </c>
      <c r="J1501" s="21">
        <f>ROUNDDOWN(ROUND(H1501*0.06,2),-2)</f>
        <v/>
      </c>
      <c r="K1501" s="21">
        <f>ROUNDDOWN(ROUND(H1501*0.04,2),-2)</f>
        <v/>
      </c>
      <c r="L1501" s="21">
        <f>I1501+J1501+K1501</f>
        <v/>
      </c>
      <c r="M1501" s="21">
        <f>B1501-L1501</f>
        <v/>
      </c>
      <c r="N1501" s="21">
        <f>ROUNDDOWN(ROUND(B1501*0.2042,2),0)</f>
        <v/>
      </c>
    </row>
    <row r="1502">
      <c r="A1502" t="inlineStr">
        <is>
          <t>照合 一般</t>
        </is>
      </c>
      <c r="B1502" s="21" t="n">
        <v>8000000</v>
      </c>
      <c r="C1502" s="22" t="n">
        <v>27</v>
      </c>
      <c r="D1502" s="22" t="n">
        <v>1</v>
      </c>
      <c r="E1502" s="22" t="n">
        <v>0</v>
      </c>
      <c r="F1502" s="21">
        <f>(IF(C1502&lt;=20,MAX(800000,400000*C1502),8000000+700000*(C1502-20))+IF(E1502=1,1000000,0))</f>
        <v/>
      </c>
      <c r="G1502" s="21">
        <f>IF(AND(D1502=3,C1502&lt;=5),MAX(0,B1502-F1502),IF(AND(D1502=2,C1502&lt;=5,MAX(0,B1502-F1502)&gt;3000000),1500000+MAX(0,B1502-F1502)-3000000,MAX(0,B1502-F1502)/2))</f>
        <v/>
      </c>
      <c r="H1502" s="21">
        <f>ROUNDDOWN(G1502,-3)</f>
        <v/>
      </c>
      <c r="I1502" s="21">
        <f>IF(H1502&lt;=0,0,ROUNDDOWN(ROUND((H1502*LOOKUP(H1502,{0,1950001,3300001,6950001,9000001,18000001,40000001},{0.05,0.1,0.2,0.23,0.33,0.4,0.45})-LOOKUP(H1502,{0,1950001,3300001,6950001,9000001,18000001,40000001},{0,97500,427500,636000,1536000,2796000,4796000}))*1.021,3),0))</f>
        <v/>
      </c>
      <c r="J1502" s="21">
        <f>ROUNDDOWN(ROUND(H1502*0.06,2),-2)</f>
        <v/>
      </c>
      <c r="K1502" s="21">
        <f>ROUNDDOWN(ROUND(H1502*0.04,2),-2)</f>
        <v/>
      </c>
      <c r="L1502" s="21">
        <f>I1502+J1502+K1502</f>
        <v/>
      </c>
      <c r="M1502" s="21">
        <f>B1502-L1502</f>
        <v/>
      </c>
      <c r="N1502" s="21">
        <f>ROUNDDOWN(ROUND(B1502*0.2042,2),0)</f>
        <v/>
      </c>
    </row>
    <row r="1503">
      <c r="A1503" t="inlineStr">
        <is>
          <t>照合 一般</t>
        </is>
      </c>
      <c r="B1503" s="21" t="n">
        <v>8000000</v>
      </c>
      <c r="C1503" s="22" t="n">
        <v>28</v>
      </c>
      <c r="D1503" s="22" t="n">
        <v>1</v>
      </c>
      <c r="E1503" s="22" t="n">
        <v>0</v>
      </c>
      <c r="F1503" s="21">
        <f>(IF(C1503&lt;=20,MAX(800000,400000*C1503),8000000+700000*(C1503-20))+IF(E1503=1,1000000,0))</f>
        <v/>
      </c>
      <c r="G1503" s="21">
        <f>IF(AND(D1503=3,C1503&lt;=5),MAX(0,B1503-F1503),IF(AND(D1503=2,C1503&lt;=5,MAX(0,B1503-F1503)&gt;3000000),1500000+MAX(0,B1503-F1503)-3000000,MAX(0,B1503-F1503)/2))</f>
        <v/>
      </c>
      <c r="H1503" s="21">
        <f>ROUNDDOWN(G1503,-3)</f>
        <v/>
      </c>
      <c r="I1503" s="21">
        <f>IF(H1503&lt;=0,0,ROUNDDOWN(ROUND((H1503*LOOKUP(H1503,{0,1950001,3300001,6950001,9000001,18000001,40000001},{0.05,0.1,0.2,0.23,0.33,0.4,0.45})-LOOKUP(H1503,{0,1950001,3300001,6950001,9000001,18000001,40000001},{0,97500,427500,636000,1536000,2796000,4796000}))*1.021,3),0))</f>
        <v/>
      </c>
      <c r="J1503" s="21">
        <f>ROUNDDOWN(ROUND(H1503*0.06,2),-2)</f>
        <v/>
      </c>
      <c r="K1503" s="21">
        <f>ROUNDDOWN(ROUND(H1503*0.04,2),-2)</f>
        <v/>
      </c>
      <c r="L1503" s="21">
        <f>I1503+J1503+K1503</f>
        <v/>
      </c>
      <c r="M1503" s="21">
        <f>B1503-L1503</f>
        <v/>
      </c>
      <c r="N1503" s="21">
        <f>ROUNDDOWN(ROUND(B1503*0.2042,2),0)</f>
        <v/>
      </c>
    </row>
    <row r="1504">
      <c r="A1504" t="inlineStr">
        <is>
          <t>照合 一般</t>
        </is>
      </c>
      <c r="B1504" s="21" t="n">
        <v>8000000</v>
      </c>
      <c r="C1504" s="22" t="n">
        <v>29</v>
      </c>
      <c r="D1504" s="22" t="n">
        <v>1</v>
      </c>
      <c r="E1504" s="22" t="n">
        <v>0</v>
      </c>
      <c r="F1504" s="21">
        <f>(IF(C1504&lt;=20,MAX(800000,400000*C1504),8000000+700000*(C1504-20))+IF(E1504=1,1000000,0))</f>
        <v/>
      </c>
      <c r="G1504" s="21">
        <f>IF(AND(D1504=3,C1504&lt;=5),MAX(0,B1504-F1504),IF(AND(D1504=2,C1504&lt;=5,MAX(0,B1504-F1504)&gt;3000000),1500000+MAX(0,B1504-F1504)-3000000,MAX(0,B1504-F1504)/2))</f>
        <v/>
      </c>
      <c r="H1504" s="21">
        <f>ROUNDDOWN(G1504,-3)</f>
        <v/>
      </c>
      <c r="I1504" s="21">
        <f>IF(H1504&lt;=0,0,ROUNDDOWN(ROUND((H1504*LOOKUP(H1504,{0,1950001,3300001,6950001,9000001,18000001,40000001},{0.05,0.1,0.2,0.23,0.33,0.4,0.45})-LOOKUP(H1504,{0,1950001,3300001,6950001,9000001,18000001,40000001},{0,97500,427500,636000,1536000,2796000,4796000}))*1.021,3),0))</f>
        <v/>
      </c>
      <c r="J1504" s="21">
        <f>ROUNDDOWN(ROUND(H1504*0.06,2),-2)</f>
        <v/>
      </c>
      <c r="K1504" s="21">
        <f>ROUNDDOWN(ROUND(H1504*0.04,2),-2)</f>
        <v/>
      </c>
      <c r="L1504" s="21">
        <f>I1504+J1504+K1504</f>
        <v/>
      </c>
      <c r="M1504" s="21">
        <f>B1504-L1504</f>
        <v/>
      </c>
      <c r="N1504" s="21">
        <f>ROUNDDOWN(ROUND(B1504*0.2042,2),0)</f>
        <v/>
      </c>
    </row>
    <row r="1505">
      <c r="A1505" t="inlineStr">
        <is>
          <t>照合 一般</t>
        </is>
      </c>
      <c r="B1505" s="21" t="n">
        <v>8000000</v>
      </c>
      <c r="C1505" s="22" t="n">
        <v>30</v>
      </c>
      <c r="D1505" s="22" t="n">
        <v>1</v>
      </c>
      <c r="E1505" s="22" t="n">
        <v>0</v>
      </c>
      <c r="F1505" s="21">
        <f>(IF(C1505&lt;=20,MAX(800000,400000*C1505),8000000+700000*(C1505-20))+IF(E1505=1,1000000,0))</f>
        <v/>
      </c>
      <c r="G1505" s="21">
        <f>IF(AND(D1505=3,C1505&lt;=5),MAX(0,B1505-F1505),IF(AND(D1505=2,C1505&lt;=5,MAX(0,B1505-F1505)&gt;3000000),1500000+MAX(0,B1505-F1505)-3000000,MAX(0,B1505-F1505)/2))</f>
        <v/>
      </c>
      <c r="H1505" s="21">
        <f>ROUNDDOWN(G1505,-3)</f>
        <v/>
      </c>
      <c r="I1505" s="21">
        <f>IF(H1505&lt;=0,0,ROUNDDOWN(ROUND((H1505*LOOKUP(H1505,{0,1950001,3300001,6950001,9000001,18000001,40000001},{0.05,0.1,0.2,0.23,0.33,0.4,0.45})-LOOKUP(H1505,{0,1950001,3300001,6950001,9000001,18000001,40000001},{0,97500,427500,636000,1536000,2796000,4796000}))*1.021,3),0))</f>
        <v/>
      </c>
      <c r="J1505" s="21">
        <f>ROUNDDOWN(ROUND(H1505*0.06,2),-2)</f>
        <v/>
      </c>
      <c r="K1505" s="21">
        <f>ROUNDDOWN(ROUND(H1505*0.04,2),-2)</f>
        <v/>
      </c>
      <c r="L1505" s="21">
        <f>I1505+J1505+K1505</f>
        <v/>
      </c>
      <c r="M1505" s="21">
        <f>B1505-L1505</f>
        <v/>
      </c>
      <c r="N1505" s="21">
        <f>ROUNDDOWN(ROUND(B1505*0.2042,2),0)</f>
        <v/>
      </c>
    </row>
    <row r="1506">
      <c r="A1506" t="inlineStr">
        <is>
          <t>照合 一般</t>
        </is>
      </c>
      <c r="B1506" s="21" t="n">
        <v>8000000</v>
      </c>
      <c r="C1506" s="22" t="n">
        <v>31</v>
      </c>
      <c r="D1506" s="22" t="n">
        <v>1</v>
      </c>
      <c r="E1506" s="22" t="n">
        <v>0</v>
      </c>
      <c r="F1506" s="21">
        <f>(IF(C1506&lt;=20,MAX(800000,400000*C1506),8000000+700000*(C1506-20))+IF(E1506=1,1000000,0))</f>
        <v/>
      </c>
      <c r="G1506" s="21">
        <f>IF(AND(D1506=3,C1506&lt;=5),MAX(0,B1506-F1506),IF(AND(D1506=2,C1506&lt;=5,MAX(0,B1506-F1506)&gt;3000000),1500000+MAX(0,B1506-F1506)-3000000,MAX(0,B1506-F1506)/2))</f>
        <v/>
      </c>
      <c r="H1506" s="21">
        <f>ROUNDDOWN(G1506,-3)</f>
        <v/>
      </c>
      <c r="I1506" s="21">
        <f>IF(H1506&lt;=0,0,ROUNDDOWN(ROUND((H1506*LOOKUP(H1506,{0,1950001,3300001,6950001,9000001,18000001,40000001},{0.05,0.1,0.2,0.23,0.33,0.4,0.45})-LOOKUP(H1506,{0,1950001,3300001,6950001,9000001,18000001,40000001},{0,97500,427500,636000,1536000,2796000,4796000}))*1.021,3),0))</f>
        <v/>
      </c>
      <c r="J1506" s="21">
        <f>ROUNDDOWN(ROUND(H1506*0.06,2),-2)</f>
        <v/>
      </c>
      <c r="K1506" s="21">
        <f>ROUNDDOWN(ROUND(H1506*0.04,2),-2)</f>
        <v/>
      </c>
      <c r="L1506" s="21">
        <f>I1506+J1506+K1506</f>
        <v/>
      </c>
      <c r="M1506" s="21">
        <f>B1506-L1506</f>
        <v/>
      </c>
      <c r="N1506" s="21">
        <f>ROUNDDOWN(ROUND(B1506*0.2042,2),0)</f>
        <v/>
      </c>
    </row>
    <row r="1507">
      <c r="A1507" t="inlineStr">
        <is>
          <t>照合 一般</t>
        </is>
      </c>
      <c r="B1507" s="21" t="n">
        <v>8000000</v>
      </c>
      <c r="C1507" s="22" t="n">
        <v>32</v>
      </c>
      <c r="D1507" s="22" t="n">
        <v>1</v>
      </c>
      <c r="E1507" s="22" t="n">
        <v>0</v>
      </c>
      <c r="F1507" s="21">
        <f>(IF(C1507&lt;=20,MAX(800000,400000*C1507),8000000+700000*(C1507-20))+IF(E1507=1,1000000,0))</f>
        <v/>
      </c>
      <c r="G1507" s="21">
        <f>IF(AND(D1507=3,C1507&lt;=5),MAX(0,B1507-F1507),IF(AND(D1507=2,C1507&lt;=5,MAX(0,B1507-F1507)&gt;3000000),1500000+MAX(0,B1507-F1507)-3000000,MAX(0,B1507-F1507)/2))</f>
        <v/>
      </c>
      <c r="H1507" s="21">
        <f>ROUNDDOWN(G1507,-3)</f>
        <v/>
      </c>
      <c r="I1507" s="21">
        <f>IF(H1507&lt;=0,0,ROUNDDOWN(ROUND((H1507*LOOKUP(H1507,{0,1950001,3300001,6950001,9000001,18000001,40000001},{0.05,0.1,0.2,0.23,0.33,0.4,0.45})-LOOKUP(H1507,{0,1950001,3300001,6950001,9000001,18000001,40000001},{0,97500,427500,636000,1536000,2796000,4796000}))*1.021,3),0))</f>
        <v/>
      </c>
      <c r="J1507" s="21">
        <f>ROUNDDOWN(ROUND(H1507*0.06,2),-2)</f>
        <v/>
      </c>
      <c r="K1507" s="21">
        <f>ROUNDDOWN(ROUND(H1507*0.04,2),-2)</f>
        <v/>
      </c>
      <c r="L1507" s="21">
        <f>I1507+J1507+K1507</f>
        <v/>
      </c>
      <c r="M1507" s="21">
        <f>B1507-L1507</f>
        <v/>
      </c>
      <c r="N1507" s="21">
        <f>ROUNDDOWN(ROUND(B1507*0.2042,2),0)</f>
        <v/>
      </c>
    </row>
    <row r="1508">
      <c r="A1508" t="inlineStr">
        <is>
          <t>照合 一般</t>
        </is>
      </c>
      <c r="B1508" s="21" t="n">
        <v>8000000</v>
      </c>
      <c r="C1508" s="22" t="n">
        <v>33</v>
      </c>
      <c r="D1508" s="22" t="n">
        <v>1</v>
      </c>
      <c r="E1508" s="22" t="n">
        <v>0</v>
      </c>
      <c r="F1508" s="21">
        <f>(IF(C1508&lt;=20,MAX(800000,400000*C1508),8000000+700000*(C1508-20))+IF(E1508=1,1000000,0))</f>
        <v/>
      </c>
      <c r="G1508" s="21">
        <f>IF(AND(D1508=3,C1508&lt;=5),MAX(0,B1508-F1508),IF(AND(D1508=2,C1508&lt;=5,MAX(0,B1508-F1508)&gt;3000000),1500000+MAX(0,B1508-F1508)-3000000,MAX(0,B1508-F1508)/2))</f>
        <v/>
      </c>
      <c r="H1508" s="21">
        <f>ROUNDDOWN(G1508,-3)</f>
        <v/>
      </c>
      <c r="I1508" s="21">
        <f>IF(H1508&lt;=0,0,ROUNDDOWN(ROUND((H1508*LOOKUP(H1508,{0,1950001,3300001,6950001,9000001,18000001,40000001},{0.05,0.1,0.2,0.23,0.33,0.4,0.45})-LOOKUP(H1508,{0,1950001,3300001,6950001,9000001,18000001,40000001},{0,97500,427500,636000,1536000,2796000,4796000}))*1.021,3),0))</f>
        <v/>
      </c>
      <c r="J1508" s="21">
        <f>ROUNDDOWN(ROUND(H1508*0.06,2),-2)</f>
        <v/>
      </c>
      <c r="K1508" s="21">
        <f>ROUNDDOWN(ROUND(H1508*0.04,2),-2)</f>
        <v/>
      </c>
      <c r="L1508" s="21">
        <f>I1508+J1508+K1508</f>
        <v/>
      </c>
      <c r="M1508" s="21">
        <f>B1508-L1508</f>
        <v/>
      </c>
      <c r="N1508" s="21">
        <f>ROUNDDOWN(ROUND(B1508*0.2042,2),0)</f>
        <v/>
      </c>
    </row>
    <row r="1509">
      <c r="A1509" t="inlineStr">
        <is>
          <t>照合 一般</t>
        </is>
      </c>
      <c r="B1509" s="21" t="n">
        <v>8000000</v>
      </c>
      <c r="C1509" s="22" t="n">
        <v>34</v>
      </c>
      <c r="D1509" s="22" t="n">
        <v>1</v>
      </c>
      <c r="E1509" s="22" t="n">
        <v>0</v>
      </c>
      <c r="F1509" s="21">
        <f>(IF(C1509&lt;=20,MAX(800000,400000*C1509),8000000+700000*(C1509-20))+IF(E1509=1,1000000,0))</f>
        <v/>
      </c>
      <c r="G1509" s="21">
        <f>IF(AND(D1509=3,C1509&lt;=5),MAX(0,B1509-F1509),IF(AND(D1509=2,C1509&lt;=5,MAX(0,B1509-F1509)&gt;3000000),1500000+MAX(0,B1509-F1509)-3000000,MAX(0,B1509-F1509)/2))</f>
        <v/>
      </c>
      <c r="H1509" s="21">
        <f>ROUNDDOWN(G1509,-3)</f>
        <v/>
      </c>
      <c r="I1509" s="21">
        <f>IF(H1509&lt;=0,0,ROUNDDOWN(ROUND((H1509*LOOKUP(H1509,{0,1950001,3300001,6950001,9000001,18000001,40000001},{0.05,0.1,0.2,0.23,0.33,0.4,0.45})-LOOKUP(H1509,{0,1950001,3300001,6950001,9000001,18000001,40000001},{0,97500,427500,636000,1536000,2796000,4796000}))*1.021,3),0))</f>
        <v/>
      </c>
      <c r="J1509" s="21">
        <f>ROUNDDOWN(ROUND(H1509*0.06,2),-2)</f>
        <v/>
      </c>
      <c r="K1509" s="21">
        <f>ROUNDDOWN(ROUND(H1509*0.04,2),-2)</f>
        <v/>
      </c>
      <c r="L1509" s="21">
        <f>I1509+J1509+K1509</f>
        <v/>
      </c>
      <c r="M1509" s="21">
        <f>B1509-L1509</f>
        <v/>
      </c>
      <c r="N1509" s="21">
        <f>ROUNDDOWN(ROUND(B1509*0.2042,2),0)</f>
        <v/>
      </c>
    </row>
    <row r="1510">
      <c r="A1510" t="inlineStr">
        <is>
          <t>照合 一般</t>
        </is>
      </c>
      <c r="B1510" s="21" t="n">
        <v>8000000</v>
      </c>
      <c r="C1510" s="22" t="n">
        <v>35</v>
      </c>
      <c r="D1510" s="22" t="n">
        <v>1</v>
      </c>
      <c r="E1510" s="22" t="n">
        <v>0</v>
      </c>
      <c r="F1510" s="21">
        <f>(IF(C1510&lt;=20,MAX(800000,400000*C1510),8000000+700000*(C1510-20))+IF(E1510=1,1000000,0))</f>
        <v/>
      </c>
      <c r="G1510" s="21">
        <f>IF(AND(D1510=3,C1510&lt;=5),MAX(0,B1510-F1510),IF(AND(D1510=2,C1510&lt;=5,MAX(0,B1510-F1510)&gt;3000000),1500000+MAX(0,B1510-F1510)-3000000,MAX(0,B1510-F1510)/2))</f>
        <v/>
      </c>
      <c r="H1510" s="21">
        <f>ROUNDDOWN(G1510,-3)</f>
        <v/>
      </c>
      <c r="I1510" s="21">
        <f>IF(H1510&lt;=0,0,ROUNDDOWN(ROUND((H1510*LOOKUP(H1510,{0,1950001,3300001,6950001,9000001,18000001,40000001},{0.05,0.1,0.2,0.23,0.33,0.4,0.45})-LOOKUP(H1510,{0,1950001,3300001,6950001,9000001,18000001,40000001},{0,97500,427500,636000,1536000,2796000,4796000}))*1.021,3),0))</f>
        <v/>
      </c>
      <c r="J1510" s="21">
        <f>ROUNDDOWN(ROUND(H1510*0.06,2),-2)</f>
        <v/>
      </c>
      <c r="K1510" s="21">
        <f>ROUNDDOWN(ROUND(H1510*0.04,2),-2)</f>
        <v/>
      </c>
      <c r="L1510" s="21">
        <f>I1510+J1510+K1510</f>
        <v/>
      </c>
      <c r="M1510" s="21">
        <f>B1510-L1510</f>
        <v/>
      </c>
      <c r="N1510" s="21">
        <f>ROUNDDOWN(ROUND(B1510*0.2042,2),0)</f>
        <v/>
      </c>
    </row>
    <row r="1511">
      <c r="A1511" t="inlineStr">
        <is>
          <t>照合 一般</t>
        </is>
      </c>
      <c r="B1511" s="21" t="n">
        <v>8000000</v>
      </c>
      <c r="C1511" s="22" t="n">
        <v>36</v>
      </c>
      <c r="D1511" s="22" t="n">
        <v>1</v>
      </c>
      <c r="E1511" s="22" t="n">
        <v>0</v>
      </c>
      <c r="F1511" s="21">
        <f>(IF(C1511&lt;=20,MAX(800000,400000*C1511),8000000+700000*(C1511-20))+IF(E1511=1,1000000,0))</f>
        <v/>
      </c>
      <c r="G1511" s="21">
        <f>IF(AND(D1511=3,C1511&lt;=5),MAX(0,B1511-F1511),IF(AND(D1511=2,C1511&lt;=5,MAX(0,B1511-F1511)&gt;3000000),1500000+MAX(0,B1511-F1511)-3000000,MAX(0,B1511-F1511)/2))</f>
        <v/>
      </c>
      <c r="H1511" s="21">
        <f>ROUNDDOWN(G1511,-3)</f>
        <v/>
      </c>
      <c r="I1511" s="21">
        <f>IF(H1511&lt;=0,0,ROUNDDOWN(ROUND((H1511*LOOKUP(H1511,{0,1950001,3300001,6950001,9000001,18000001,40000001},{0.05,0.1,0.2,0.23,0.33,0.4,0.45})-LOOKUP(H1511,{0,1950001,3300001,6950001,9000001,18000001,40000001},{0,97500,427500,636000,1536000,2796000,4796000}))*1.021,3),0))</f>
        <v/>
      </c>
      <c r="J1511" s="21">
        <f>ROUNDDOWN(ROUND(H1511*0.06,2),-2)</f>
        <v/>
      </c>
      <c r="K1511" s="21">
        <f>ROUNDDOWN(ROUND(H1511*0.04,2),-2)</f>
        <v/>
      </c>
      <c r="L1511" s="21">
        <f>I1511+J1511+K1511</f>
        <v/>
      </c>
      <c r="M1511" s="21">
        <f>B1511-L1511</f>
        <v/>
      </c>
      <c r="N1511" s="21">
        <f>ROUNDDOWN(ROUND(B1511*0.2042,2),0)</f>
        <v/>
      </c>
    </row>
    <row r="1512">
      <c r="A1512" t="inlineStr">
        <is>
          <t>照合 一般</t>
        </is>
      </c>
      <c r="B1512" s="21" t="n">
        <v>8000000</v>
      </c>
      <c r="C1512" s="22" t="n">
        <v>37</v>
      </c>
      <c r="D1512" s="22" t="n">
        <v>1</v>
      </c>
      <c r="E1512" s="22" t="n">
        <v>0</v>
      </c>
      <c r="F1512" s="21">
        <f>(IF(C1512&lt;=20,MAX(800000,400000*C1512),8000000+700000*(C1512-20))+IF(E1512=1,1000000,0))</f>
        <v/>
      </c>
      <c r="G1512" s="21">
        <f>IF(AND(D1512=3,C1512&lt;=5),MAX(0,B1512-F1512),IF(AND(D1512=2,C1512&lt;=5,MAX(0,B1512-F1512)&gt;3000000),1500000+MAX(0,B1512-F1512)-3000000,MAX(0,B1512-F1512)/2))</f>
        <v/>
      </c>
      <c r="H1512" s="21">
        <f>ROUNDDOWN(G1512,-3)</f>
        <v/>
      </c>
      <c r="I1512" s="21">
        <f>IF(H1512&lt;=0,0,ROUNDDOWN(ROUND((H1512*LOOKUP(H1512,{0,1950001,3300001,6950001,9000001,18000001,40000001},{0.05,0.1,0.2,0.23,0.33,0.4,0.45})-LOOKUP(H1512,{0,1950001,3300001,6950001,9000001,18000001,40000001},{0,97500,427500,636000,1536000,2796000,4796000}))*1.021,3),0))</f>
        <v/>
      </c>
      <c r="J1512" s="21">
        <f>ROUNDDOWN(ROUND(H1512*0.06,2),-2)</f>
        <v/>
      </c>
      <c r="K1512" s="21">
        <f>ROUNDDOWN(ROUND(H1512*0.04,2),-2)</f>
        <v/>
      </c>
      <c r="L1512" s="21">
        <f>I1512+J1512+K1512</f>
        <v/>
      </c>
      <c r="M1512" s="21">
        <f>B1512-L1512</f>
        <v/>
      </c>
      <c r="N1512" s="21">
        <f>ROUNDDOWN(ROUND(B1512*0.2042,2),0)</f>
        <v/>
      </c>
    </row>
    <row r="1513">
      <c r="A1513" t="inlineStr">
        <is>
          <t>照合 一般</t>
        </is>
      </c>
      <c r="B1513" s="21" t="n">
        <v>8000000</v>
      </c>
      <c r="C1513" s="22" t="n">
        <v>38</v>
      </c>
      <c r="D1513" s="22" t="n">
        <v>1</v>
      </c>
      <c r="E1513" s="22" t="n">
        <v>0</v>
      </c>
      <c r="F1513" s="21">
        <f>(IF(C1513&lt;=20,MAX(800000,400000*C1513),8000000+700000*(C1513-20))+IF(E1513=1,1000000,0))</f>
        <v/>
      </c>
      <c r="G1513" s="21">
        <f>IF(AND(D1513=3,C1513&lt;=5),MAX(0,B1513-F1513),IF(AND(D1513=2,C1513&lt;=5,MAX(0,B1513-F1513)&gt;3000000),1500000+MAX(0,B1513-F1513)-3000000,MAX(0,B1513-F1513)/2))</f>
        <v/>
      </c>
      <c r="H1513" s="21">
        <f>ROUNDDOWN(G1513,-3)</f>
        <v/>
      </c>
      <c r="I1513" s="21">
        <f>IF(H1513&lt;=0,0,ROUNDDOWN(ROUND((H1513*LOOKUP(H1513,{0,1950001,3300001,6950001,9000001,18000001,40000001},{0.05,0.1,0.2,0.23,0.33,0.4,0.45})-LOOKUP(H1513,{0,1950001,3300001,6950001,9000001,18000001,40000001},{0,97500,427500,636000,1536000,2796000,4796000}))*1.021,3),0))</f>
        <v/>
      </c>
      <c r="J1513" s="21">
        <f>ROUNDDOWN(ROUND(H1513*0.06,2),-2)</f>
        <v/>
      </c>
      <c r="K1513" s="21">
        <f>ROUNDDOWN(ROUND(H1513*0.04,2),-2)</f>
        <v/>
      </c>
      <c r="L1513" s="21">
        <f>I1513+J1513+K1513</f>
        <v/>
      </c>
      <c r="M1513" s="21">
        <f>B1513-L1513</f>
        <v/>
      </c>
      <c r="N1513" s="21">
        <f>ROUNDDOWN(ROUND(B1513*0.2042,2),0)</f>
        <v/>
      </c>
    </row>
    <row r="1514">
      <c r="A1514" t="inlineStr">
        <is>
          <t>照合 一般</t>
        </is>
      </c>
      <c r="B1514" s="21" t="n">
        <v>8000000</v>
      </c>
      <c r="C1514" s="22" t="n">
        <v>39</v>
      </c>
      <c r="D1514" s="22" t="n">
        <v>1</v>
      </c>
      <c r="E1514" s="22" t="n">
        <v>0</v>
      </c>
      <c r="F1514" s="21">
        <f>(IF(C1514&lt;=20,MAX(800000,400000*C1514),8000000+700000*(C1514-20))+IF(E1514=1,1000000,0))</f>
        <v/>
      </c>
      <c r="G1514" s="21">
        <f>IF(AND(D1514=3,C1514&lt;=5),MAX(0,B1514-F1514),IF(AND(D1514=2,C1514&lt;=5,MAX(0,B1514-F1514)&gt;3000000),1500000+MAX(0,B1514-F1514)-3000000,MAX(0,B1514-F1514)/2))</f>
        <v/>
      </c>
      <c r="H1514" s="21">
        <f>ROUNDDOWN(G1514,-3)</f>
        <v/>
      </c>
      <c r="I1514" s="21">
        <f>IF(H1514&lt;=0,0,ROUNDDOWN(ROUND((H1514*LOOKUP(H1514,{0,1950001,3300001,6950001,9000001,18000001,40000001},{0.05,0.1,0.2,0.23,0.33,0.4,0.45})-LOOKUP(H1514,{0,1950001,3300001,6950001,9000001,18000001,40000001},{0,97500,427500,636000,1536000,2796000,4796000}))*1.021,3),0))</f>
        <v/>
      </c>
      <c r="J1514" s="21">
        <f>ROUNDDOWN(ROUND(H1514*0.06,2),-2)</f>
        <v/>
      </c>
      <c r="K1514" s="21">
        <f>ROUNDDOWN(ROUND(H1514*0.04,2),-2)</f>
        <v/>
      </c>
      <c r="L1514" s="21">
        <f>I1514+J1514+K1514</f>
        <v/>
      </c>
      <c r="M1514" s="21">
        <f>B1514-L1514</f>
        <v/>
      </c>
      <c r="N1514" s="21">
        <f>ROUNDDOWN(ROUND(B1514*0.2042,2),0)</f>
        <v/>
      </c>
    </row>
    <row r="1515">
      <c r="A1515" t="inlineStr">
        <is>
          <t>照合 一般</t>
        </is>
      </c>
      <c r="B1515" s="21" t="n">
        <v>8000000</v>
      </c>
      <c r="C1515" s="22" t="n">
        <v>40</v>
      </c>
      <c r="D1515" s="22" t="n">
        <v>1</v>
      </c>
      <c r="E1515" s="22" t="n">
        <v>0</v>
      </c>
      <c r="F1515" s="21">
        <f>(IF(C1515&lt;=20,MAX(800000,400000*C1515),8000000+700000*(C1515-20))+IF(E1515=1,1000000,0))</f>
        <v/>
      </c>
      <c r="G1515" s="21">
        <f>IF(AND(D1515=3,C1515&lt;=5),MAX(0,B1515-F1515),IF(AND(D1515=2,C1515&lt;=5,MAX(0,B1515-F1515)&gt;3000000),1500000+MAX(0,B1515-F1515)-3000000,MAX(0,B1515-F1515)/2))</f>
        <v/>
      </c>
      <c r="H1515" s="21">
        <f>ROUNDDOWN(G1515,-3)</f>
        <v/>
      </c>
      <c r="I1515" s="21">
        <f>IF(H1515&lt;=0,0,ROUNDDOWN(ROUND((H1515*LOOKUP(H1515,{0,1950001,3300001,6950001,9000001,18000001,40000001},{0.05,0.1,0.2,0.23,0.33,0.4,0.45})-LOOKUP(H1515,{0,1950001,3300001,6950001,9000001,18000001,40000001},{0,97500,427500,636000,1536000,2796000,4796000}))*1.021,3),0))</f>
        <v/>
      </c>
      <c r="J1515" s="21">
        <f>ROUNDDOWN(ROUND(H1515*0.06,2),-2)</f>
        <v/>
      </c>
      <c r="K1515" s="21">
        <f>ROUNDDOWN(ROUND(H1515*0.04,2),-2)</f>
        <v/>
      </c>
      <c r="L1515" s="21">
        <f>I1515+J1515+K1515</f>
        <v/>
      </c>
      <c r="M1515" s="21">
        <f>B1515-L1515</f>
        <v/>
      </c>
      <c r="N1515" s="21">
        <f>ROUNDDOWN(ROUND(B1515*0.2042,2),0)</f>
        <v/>
      </c>
    </row>
    <row r="1516">
      <c r="A1516" t="inlineStr">
        <is>
          <t>照合 一般</t>
        </is>
      </c>
      <c r="B1516" s="21" t="n">
        <v>8000000</v>
      </c>
      <c r="C1516" s="22" t="n">
        <v>41</v>
      </c>
      <c r="D1516" s="22" t="n">
        <v>1</v>
      </c>
      <c r="E1516" s="22" t="n">
        <v>0</v>
      </c>
      <c r="F1516" s="21">
        <f>(IF(C1516&lt;=20,MAX(800000,400000*C1516),8000000+700000*(C1516-20))+IF(E1516=1,1000000,0))</f>
        <v/>
      </c>
      <c r="G1516" s="21">
        <f>IF(AND(D1516=3,C1516&lt;=5),MAX(0,B1516-F1516),IF(AND(D1516=2,C1516&lt;=5,MAX(0,B1516-F1516)&gt;3000000),1500000+MAX(0,B1516-F1516)-3000000,MAX(0,B1516-F1516)/2))</f>
        <v/>
      </c>
      <c r="H1516" s="21">
        <f>ROUNDDOWN(G1516,-3)</f>
        <v/>
      </c>
      <c r="I1516" s="21">
        <f>IF(H1516&lt;=0,0,ROUNDDOWN(ROUND((H1516*LOOKUP(H1516,{0,1950001,3300001,6950001,9000001,18000001,40000001},{0.05,0.1,0.2,0.23,0.33,0.4,0.45})-LOOKUP(H1516,{0,1950001,3300001,6950001,9000001,18000001,40000001},{0,97500,427500,636000,1536000,2796000,4796000}))*1.021,3),0))</f>
        <v/>
      </c>
      <c r="J1516" s="21">
        <f>ROUNDDOWN(ROUND(H1516*0.06,2),-2)</f>
        <v/>
      </c>
      <c r="K1516" s="21">
        <f>ROUNDDOWN(ROUND(H1516*0.04,2),-2)</f>
        <v/>
      </c>
      <c r="L1516" s="21">
        <f>I1516+J1516+K1516</f>
        <v/>
      </c>
      <c r="M1516" s="21">
        <f>B1516-L1516</f>
        <v/>
      </c>
      <c r="N1516" s="21">
        <f>ROUNDDOWN(ROUND(B1516*0.2042,2),0)</f>
        <v/>
      </c>
    </row>
    <row r="1517">
      <c r="A1517" t="inlineStr">
        <is>
          <t>照合 一般</t>
        </is>
      </c>
      <c r="B1517" s="21" t="n">
        <v>8000000</v>
      </c>
      <c r="C1517" s="22" t="n">
        <v>42</v>
      </c>
      <c r="D1517" s="22" t="n">
        <v>1</v>
      </c>
      <c r="E1517" s="22" t="n">
        <v>0</v>
      </c>
      <c r="F1517" s="21">
        <f>(IF(C1517&lt;=20,MAX(800000,400000*C1517),8000000+700000*(C1517-20))+IF(E1517=1,1000000,0))</f>
        <v/>
      </c>
      <c r="G1517" s="21">
        <f>IF(AND(D1517=3,C1517&lt;=5),MAX(0,B1517-F1517),IF(AND(D1517=2,C1517&lt;=5,MAX(0,B1517-F1517)&gt;3000000),1500000+MAX(0,B1517-F1517)-3000000,MAX(0,B1517-F1517)/2))</f>
        <v/>
      </c>
      <c r="H1517" s="21">
        <f>ROUNDDOWN(G1517,-3)</f>
        <v/>
      </c>
      <c r="I1517" s="21">
        <f>IF(H1517&lt;=0,0,ROUNDDOWN(ROUND((H1517*LOOKUP(H1517,{0,1950001,3300001,6950001,9000001,18000001,40000001},{0.05,0.1,0.2,0.23,0.33,0.4,0.45})-LOOKUP(H1517,{0,1950001,3300001,6950001,9000001,18000001,40000001},{0,97500,427500,636000,1536000,2796000,4796000}))*1.021,3),0))</f>
        <v/>
      </c>
      <c r="J1517" s="21">
        <f>ROUNDDOWN(ROUND(H1517*0.06,2),-2)</f>
        <v/>
      </c>
      <c r="K1517" s="21">
        <f>ROUNDDOWN(ROUND(H1517*0.04,2),-2)</f>
        <v/>
      </c>
      <c r="L1517" s="21">
        <f>I1517+J1517+K1517</f>
        <v/>
      </c>
      <c r="M1517" s="21">
        <f>B1517-L1517</f>
        <v/>
      </c>
      <c r="N1517" s="21">
        <f>ROUNDDOWN(ROUND(B1517*0.2042,2),0)</f>
        <v/>
      </c>
    </row>
    <row r="1518">
      <c r="A1518" t="inlineStr">
        <is>
          <t>照合 一般</t>
        </is>
      </c>
      <c r="B1518" s="21" t="n">
        <v>8000000</v>
      </c>
      <c r="C1518" s="22" t="n">
        <v>43</v>
      </c>
      <c r="D1518" s="22" t="n">
        <v>1</v>
      </c>
      <c r="E1518" s="22" t="n">
        <v>0</v>
      </c>
      <c r="F1518" s="21">
        <f>(IF(C1518&lt;=20,MAX(800000,400000*C1518),8000000+700000*(C1518-20))+IF(E1518=1,1000000,0))</f>
        <v/>
      </c>
      <c r="G1518" s="21">
        <f>IF(AND(D1518=3,C1518&lt;=5),MAX(0,B1518-F1518),IF(AND(D1518=2,C1518&lt;=5,MAX(0,B1518-F1518)&gt;3000000),1500000+MAX(0,B1518-F1518)-3000000,MAX(0,B1518-F1518)/2))</f>
        <v/>
      </c>
      <c r="H1518" s="21">
        <f>ROUNDDOWN(G1518,-3)</f>
        <v/>
      </c>
      <c r="I1518" s="21">
        <f>IF(H1518&lt;=0,0,ROUNDDOWN(ROUND((H1518*LOOKUP(H1518,{0,1950001,3300001,6950001,9000001,18000001,40000001},{0.05,0.1,0.2,0.23,0.33,0.4,0.45})-LOOKUP(H1518,{0,1950001,3300001,6950001,9000001,18000001,40000001},{0,97500,427500,636000,1536000,2796000,4796000}))*1.021,3),0))</f>
        <v/>
      </c>
      <c r="J1518" s="21">
        <f>ROUNDDOWN(ROUND(H1518*0.06,2),-2)</f>
        <v/>
      </c>
      <c r="K1518" s="21">
        <f>ROUNDDOWN(ROUND(H1518*0.04,2),-2)</f>
        <v/>
      </c>
      <c r="L1518" s="21">
        <f>I1518+J1518+K1518</f>
        <v/>
      </c>
      <c r="M1518" s="21">
        <f>B1518-L1518</f>
        <v/>
      </c>
      <c r="N1518" s="21">
        <f>ROUNDDOWN(ROUND(B1518*0.2042,2),0)</f>
        <v/>
      </c>
    </row>
    <row r="1519">
      <c r="A1519" t="inlineStr">
        <is>
          <t>照合 一般</t>
        </is>
      </c>
      <c r="B1519" s="21" t="n">
        <v>8000000</v>
      </c>
      <c r="C1519" s="22" t="n">
        <v>44</v>
      </c>
      <c r="D1519" s="22" t="n">
        <v>1</v>
      </c>
      <c r="E1519" s="22" t="n">
        <v>0</v>
      </c>
      <c r="F1519" s="21">
        <f>(IF(C1519&lt;=20,MAX(800000,400000*C1519),8000000+700000*(C1519-20))+IF(E1519=1,1000000,0))</f>
        <v/>
      </c>
      <c r="G1519" s="21">
        <f>IF(AND(D1519=3,C1519&lt;=5),MAX(0,B1519-F1519),IF(AND(D1519=2,C1519&lt;=5,MAX(0,B1519-F1519)&gt;3000000),1500000+MAX(0,B1519-F1519)-3000000,MAX(0,B1519-F1519)/2))</f>
        <v/>
      </c>
      <c r="H1519" s="21">
        <f>ROUNDDOWN(G1519,-3)</f>
        <v/>
      </c>
      <c r="I1519" s="21">
        <f>IF(H1519&lt;=0,0,ROUNDDOWN(ROUND((H1519*LOOKUP(H1519,{0,1950001,3300001,6950001,9000001,18000001,40000001},{0.05,0.1,0.2,0.23,0.33,0.4,0.45})-LOOKUP(H1519,{0,1950001,3300001,6950001,9000001,18000001,40000001},{0,97500,427500,636000,1536000,2796000,4796000}))*1.021,3),0))</f>
        <v/>
      </c>
      <c r="J1519" s="21">
        <f>ROUNDDOWN(ROUND(H1519*0.06,2),-2)</f>
        <v/>
      </c>
      <c r="K1519" s="21">
        <f>ROUNDDOWN(ROUND(H1519*0.04,2),-2)</f>
        <v/>
      </c>
      <c r="L1519" s="21">
        <f>I1519+J1519+K1519</f>
        <v/>
      </c>
      <c r="M1519" s="21">
        <f>B1519-L1519</f>
        <v/>
      </c>
      <c r="N1519" s="21">
        <f>ROUNDDOWN(ROUND(B1519*0.2042,2),0)</f>
        <v/>
      </c>
    </row>
    <row r="1520">
      <c r="A1520" t="inlineStr">
        <is>
          <t>照合 一般</t>
        </is>
      </c>
      <c r="B1520" s="21" t="n">
        <v>8000000</v>
      </c>
      <c r="C1520" s="22" t="n">
        <v>45</v>
      </c>
      <c r="D1520" s="22" t="n">
        <v>1</v>
      </c>
      <c r="E1520" s="22" t="n">
        <v>0</v>
      </c>
      <c r="F1520" s="21">
        <f>(IF(C1520&lt;=20,MAX(800000,400000*C1520),8000000+700000*(C1520-20))+IF(E1520=1,1000000,0))</f>
        <v/>
      </c>
      <c r="G1520" s="21">
        <f>IF(AND(D1520=3,C1520&lt;=5),MAX(0,B1520-F1520),IF(AND(D1520=2,C1520&lt;=5,MAX(0,B1520-F1520)&gt;3000000),1500000+MAX(0,B1520-F1520)-3000000,MAX(0,B1520-F1520)/2))</f>
        <v/>
      </c>
      <c r="H1520" s="21">
        <f>ROUNDDOWN(G1520,-3)</f>
        <v/>
      </c>
      <c r="I1520" s="21">
        <f>IF(H1520&lt;=0,0,ROUNDDOWN(ROUND((H1520*LOOKUP(H1520,{0,1950001,3300001,6950001,9000001,18000001,40000001},{0.05,0.1,0.2,0.23,0.33,0.4,0.45})-LOOKUP(H1520,{0,1950001,3300001,6950001,9000001,18000001,40000001},{0,97500,427500,636000,1536000,2796000,4796000}))*1.021,3),0))</f>
        <v/>
      </c>
      <c r="J1520" s="21">
        <f>ROUNDDOWN(ROUND(H1520*0.06,2),-2)</f>
        <v/>
      </c>
      <c r="K1520" s="21">
        <f>ROUNDDOWN(ROUND(H1520*0.04,2),-2)</f>
        <v/>
      </c>
      <c r="L1520" s="21">
        <f>I1520+J1520+K1520</f>
        <v/>
      </c>
      <c r="M1520" s="21">
        <f>B1520-L1520</f>
        <v/>
      </c>
      <c r="N1520" s="21">
        <f>ROUNDDOWN(ROUND(B1520*0.2042,2),0)</f>
        <v/>
      </c>
    </row>
    <row r="1521">
      <c r="A1521" t="inlineStr">
        <is>
          <t>照合 短期</t>
        </is>
      </c>
      <c r="B1521" s="21" t="n">
        <v>8000000</v>
      </c>
      <c r="C1521" s="22" t="n">
        <v>1</v>
      </c>
      <c r="D1521" s="22" t="n">
        <v>2</v>
      </c>
      <c r="E1521" s="22" t="n">
        <v>0</v>
      </c>
      <c r="F1521" s="21">
        <f>(IF(C1521&lt;=20,MAX(800000,400000*C1521),8000000+700000*(C1521-20))+IF(E1521=1,1000000,0))</f>
        <v/>
      </c>
      <c r="G1521" s="21">
        <f>IF(AND(D1521=3,C1521&lt;=5),MAX(0,B1521-F1521),IF(AND(D1521=2,C1521&lt;=5,MAX(0,B1521-F1521)&gt;3000000),1500000+MAX(0,B1521-F1521)-3000000,MAX(0,B1521-F1521)/2))</f>
        <v/>
      </c>
      <c r="H1521" s="21">
        <f>ROUNDDOWN(G1521,-3)</f>
        <v/>
      </c>
      <c r="I1521" s="21">
        <f>IF(H1521&lt;=0,0,ROUNDDOWN(ROUND((H1521*LOOKUP(H1521,{0,1950001,3300001,6950001,9000001,18000001,40000001},{0.05,0.1,0.2,0.23,0.33,0.4,0.45})-LOOKUP(H1521,{0,1950001,3300001,6950001,9000001,18000001,40000001},{0,97500,427500,636000,1536000,2796000,4796000}))*1.021,3),0))</f>
        <v/>
      </c>
      <c r="J1521" s="21">
        <f>ROUNDDOWN(ROUND(H1521*0.06,2),-2)</f>
        <v/>
      </c>
      <c r="K1521" s="21">
        <f>ROUNDDOWN(ROUND(H1521*0.04,2),-2)</f>
        <v/>
      </c>
      <c r="L1521" s="21">
        <f>I1521+J1521+K1521</f>
        <v/>
      </c>
      <c r="M1521" s="21">
        <f>B1521-L1521</f>
        <v/>
      </c>
      <c r="N1521" s="21">
        <f>ROUNDDOWN(ROUND(B1521*0.2042,2),0)</f>
        <v/>
      </c>
    </row>
    <row r="1522">
      <c r="A1522" t="inlineStr">
        <is>
          <t>照合 役員</t>
        </is>
      </c>
      <c r="B1522" s="21" t="n">
        <v>8000000</v>
      </c>
      <c r="C1522" s="22" t="n">
        <v>1</v>
      </c>
      <c r="D1522" s="22" t="n">
        <v>3</v>
      </c>
      <c r="E1522" s="22" t="n">
        <v>0</v>
      </c>
      <c r="F1522" s="21">
        <f>(IF(C1522&lt;=20,MAX(800000,400000*C1522),8000000+700000*(C1522-20))+IF(E1522=1,1000000,0))</f>
        <v/>
      </c>
      <c r="G1522" s="21">
        <f>IF(AND(D1522=3,C1522&lt;=5),MAX(0,B1522-F1522),IF(AND(D1522=2,C1522&lt;=5,MAX(0,B1522-F1522)&gt;3000000),1500000+MAX(0,B1522-F1522)-3000000,MAX(0,B1522-F1522)/2))</f>
        <v/>
      </c>
      <c r="H1522" s="21">
        <f>ROUNDDOWN(G1522,-3)</f>
        <v/>
      </c>
      <c r="I1522" s="21">
        <f>IF(H1522&lt;=0,0,ROUNDDOWN(ROUND((H1522*LOOKUP(H1522,{0,1950001,3300001,6950001,9000001,18000001,40000001},{0.05,0.1,0.2,0.23,0.33,0.4,0.45})-LOOKUP(H1522,{0,1950001,3300001,6950001,9000001,18000001,40000001},{0,97500,427500,636000,1536000,2796000,4796000}))*1.021,3),0))</f>
        <v/>
      </c>
      <c r="J1522" s="21">
        <f>ROUNDDOWN(ROUND(H1522*0.06,2),-2)</f>
        <v/>
      </c>
      <c r="K1522" s="21">
        <f>ROUNDDOWN(ROUND(H1522*0.04,2),-2)</f>
        <v/>
      </c>
      <c r="L1522" s="21">
        <f>I1522+J1522+K1522</f>
        <v/>
      </c>
      <c r="M1522" s="21">
        <f>B1522-L1522</f>
        <v/>
      </c>
      <c r="N1522" s="21">
        <f>ROUNDDOWN(ROUND(B1522*0.2042,2),0)</f>
        <v/>
      </c>
    </row>
    <row r="1523">
      <c r="A1523" t="inlineStr">
        <is>
          <t>照合 短期 障害</t>
        </is>
      </c>
      <c r="B1523" s="21" t="n">
        <v>8000000</v>
      </c>
      <c r="C1523" s="22" t="n">
        <v>1</v>
      </c>
      <c r="D1523" s="22" t="n">
        <v>2</v>
      </c>
      <c r="E1523" s="22" t="n">
        <v>1</v>
      </c>
      <c r="F1523" s="21">
        <f>(IF(C1523&lt;=20,MAX(800000,400000*C1523),8000000+700000*(C1523-20))+IF(E1523=1,1000000,0))</f>
        <v/>
      </c>
      <c r="G1523" s="21">
        <f>IF(AND(D1523=3,C1523&lt;=5),MAX(0,B1523-F1523),IF(AND(D1523=2,C1523&lt;=5,MAX(0,B1523-F1523)&gt;3000000),1500000+MAX(0,B1523-F1523)-3000000,MAX(0,B1523-F1523)/2))</f>
        <v/>
      </c>
      <c r="H1523" s="21">
        <f>ROUNDDOWN(G1523,-3)</f>
        <v/>
      </c>
      <c r="I1523" s="21">
        <f>IF(H1523&lt;=0,0,ROUNDDOWN(ROUND((H1523*LOOKUP(H1523,{0,1950001,3300001,6950001,9000001,18000001,40000001},{0.05,0.1,0.2,0.23,0.33,0.4,0.45})-LOOKUP(H1523,{0,1950001,3300001,6950001,9000001,18000001,40000001},{0,97500,427500,636000,1536000,2796000,4796000}))*1.021,3),0))</f>
        <v/>
      </c>
      <c r="J1523" s="21">
        <f>ROUNDDOWN(ROUND(H1523*0.06,2),-2)</f>
        <v/>
      </c>
      <c r="K1523" s="21">
        <f>ROUNDDOWN(ROUND(H1523*0.04,2),-2)</f>
        <v/>
      </c>
      <c r="L1523" s="21">
        <f>I1523+J1523+K1523</f>
        <v/>
      </c>
      <c r="M1523" s="21">
        <f>B1523-L1523</f>
        <v/>
      </c>
      <c r="N1523" s="21">
        <f>ROUNDDOWN(ROUND(B1523*0.2042,2),0)</f>
        <v/>
      </c>
    </row>
    <row r="1524">
      <c r="A1524" t="inlineStr">
        <is>
          <t>照合 短期</t>
        </is>
      </c>
      <c r="B1524" s="21" t="n">
        <v>8000000</v>
      </c>
      <c r="C1524" s="22" t="n">
        <v>2</v>
      </c>
      <c r="D1524" s="22" t="n">
        <v>2</v>
      </c>
      <c r="E1524" s="22" t="n">
        <v>0</v>
      </c>
      <c r="F1524" s="21">
        <f>(IF(C1524&lt;=20,MAX(800000,400000*C1524),8000000+700000*(C1524-20))+IF(E1524=1,1000000,0))</f>
        <v/>
      </c>
      <c r="G1524" s="21">
        <f>IF(AND(D1524=3,C1524&lt;=5),MAX(0,B1524-F1524),IF(AND(D1524=2,C1524&lt;=5,MAX(0,B1524-F1524)&gt;3000000),1500000+MAX(0,B1524-F1524)-3000000,MAX(0,B1524-F1524)/2))</f>
        <v/>
      </c>
      <c r="H1524" s="21">
        <f>ROUNDDOWN(G1524,-3)</f>
        <v/>
      </c>
      <c r="I1524" s="21">
        <f>IF(H1524&lt;=0,0,ROUNDDOWN(ROUND((H1524*LOOKUP(H1524,{0,1950001,3300001,6950001,9000001,18000001,40000001},{0.05,0.1,0.2,0.23,0.33,0.4,0.45})-LOOKUP(H1524,{0,1950001,3300001,6950001,9000001,18000001,40000001},{0,97500,427500,636000,1536000,2796000,4796000}))*1.021,3),0))</f>
        <v/>
      </c>
      <c r="J1524" s="21">
        <f>ROUNDDOWN(ROUND(H1524*0.06,2),-2)</f>
        <v/>
      </c>
      <c r="K1524" s="21">
        <f>ROUNDDOWN(ROUND(H1524*0.04,2),-2)</f>
        <v/>
      </c>
      <c r="L1524" s="21">
        <f>I1524+J1524+K1524</f>
        <v/>
      </c>
      <c r="M1524" s="21">
        <f>B1524-L1524</f>
        <v/>
      </c>
      <c r="N1524" s="21">
        <f>ROUNDDOWN(ROUND(B1524*0.2042,2),0)</f>
        <v/>
      </c>
    </row>
    <row r="1525">
      <c r="A1525" t="inlineStr">
        <is>
          <t>照合 役員</t>
        </is>
      </c>
      <c r="B1525" s="21" t="n">
        <v>8000000</v>
      </c>
      <c r="C1525" s="22" t="n">
        <v>2</v>
      </c>
      <c r="D1525" s="22" t="n">
        <v>3</v>
      </c>
      <c r="E1525" s="22" t="n">
        <v>0</v>
      </c>
      <c r="F1525" s="21">
        <f>(IF(C1525&lt;=20,MAX(800000,400000*C1525),8000000+700000*(C1525-20))+IF(E1525=1,1000000,0))</f>
        <v/>
      </c>
      <c r="G1525" s="21">
        <f>IF(AND(D1525=3,C1525&lt;=5),MAX(0,B1525-F1525),IF(AND(D1525=2,C1525&lt;=5,MAX(0,B1525-F1525)&gt;3000000),1500000+MAX(0,B1525-F1525)-3000000,MAX(0,B1525-F1525)/2))</f>
        <v/>
      </c>
      <c r="H1525" s="21">
        <f>ROUNDDOWN(G1525,-3)</f>
        <v/>
      </c>
      <c r="I1525" s="21">
        <f>IF(H1525&lt;=0,0,ROUNDDOWN(ROUND((H1525*LOOKUP(H1525,{0,1950001,3300001,6950001,9000001,18000001,40000001},{0.05,0.1,0.2,0.23,0.33,0.4,0.45})-LOOKUP(H1525,{0,1950001,3300001,6950001,9000001,18000001,40000001},{0,97500,427500,636000,1536000,2796000,4796000}))*1.021,3),0))</f>
        <v/>
      </c>
      <c r="J1525" s="21">
        <f>ROUNDDOWN(ROUND(H1525*0.06,2),-2)</f>
        <v/>
      </c>
      <c r="K1525" s="21">
        <f>ROUNDDOWN(ROUND(H1525*0.04,2),-2)</f>
        <v/>
      </c>
      <c r="L1525" s="21">
        <f>I1525+J1525+K1525</f>
        <v/>
      </c>
      <c r="M1525" s="21">
        <f>B1525-L1525</f>
        <v/>
      </c>
      <c r="N1525" s="21">
        <f>ROUNDDOWN(ROUND(B1525*0.2042,2),0)</f>
        <v/>
      </c>
    </row>
    <row r="1526">
      <c r="A1526" t="inlineStr">
        <is>
          <t>照合 短期 障害</t>
        </is>
      </c>
      <c r="B1526" s="21" t="n">
        <v>8000000</v>
      </c>
      <c r="C1526" s="22" t="n">
        <v>2</v>
      </c>
      <c r="D1526" s="22" t="n">
        <v>2</v>
      </c>
      <c r="E1526" s="22" t="n">
        <v>1</v>
      </c>
      <c r="F1526" s="21">
        <f>(IF(C1526&lt;=20,MAX(800000,400000*C1526),8000000+700000*(C1526-20))+IF(E1526=1,1000000,0))</f>
        <v/>
      </c>
      <c r="G1526" s="21">
        <f>IF(AND(D1526=3,C1526&lt;=5),MAX(0,B1526-F1526),IF(AND(D1526=2,C1526&lt;=5,MAX(0,B1526-F1526)&gt;3000000),1500000+MAX(0,B1526-F1526)-3000000,MAX(0,B1526-F1526)/2))</f>
        <v/>
      </c>
      <c r="H1526" s="21">
        <f>ROUNDDOWN(G1526,-3)</f>
        <v/>
      </c>
      <c r="I1526" s="21">
        <f>IF(H1526&lt;=0,0,ROUNDDOWN(ROUND((H1526*LOOKUP(H1526,{0,1950001,3300001,6950001,9000001,18000001,40000001},{0.05,0.1,0.2,0.23,0.33,0.4,0.45})-LOOKUP(H1526,{0,1950001,3300001,6950001,9000001,18000001,40000001},{0,97500,427500,636000,1536000,2796000,4796000}))*1.021,3),0))</f>
        <v/>
      </c>
      <c r="J1526" s="21">
        <f>ROUNDDOWN(ROUND(H1526*0.06,2),-2)</f>
        <v/>
      </c>
      <c r="K1526" s="21">
        <f>ROUNDDOWN(ROUND(H1526*0.04,2),-2)</f>
        <v/>
      </c>
      <c r="L1526" s="21">
        <f>I1526+J1526+K1526</f>
        <v/>
      </c>
      <c r="M1526" s="21">
        <f>B1526-L1526</f>
        <v/>
      </c>
      <c r="N1526" s="21">
        <f>ROUNDDOWN(ROUND(B1526*0.2042,2),0)</f>
        <v/>
      </c>
    </row>
    <row r="1527">
      <c r="A1527" t="inlineStr">
        <is>
          <t>照合 短期</t>
        </is>
      </c>
      <c r="B1527" s="21" t="n">
        <v>8000000</v>
      </c>
      <c r="C1527" s="22" t="n">
        <v>3</v>
      </c>
      <c r="D1527" s="22" t="n">
        <v>2</v>
      </c>
      <c r="E1527" s="22" t="n">
        <v>0</v>
      </c>
      <c r="F1527" s="21">
        <f>(IF(C1527&lt;=20,MAX(800000,400000*C1527),8000000+700000*(C1527-20))+IF(E1527=1,1000000,0))</f>
        <v/>
      </c>
      <c r="G1527" s="21">
        <f>IF(AND(D1527=3,C1527&lt;=5),MAX(0,B1527-F1527),IF(AND(D1527=2,C1527&lt;=5,MAX(0,B1527-F1527)&gt;3000000),1500000+MAX(0,B1527-F1527)-3000000,MAX(0,B1527-F1527)/2))</f>
        <v/>
      </c>
      <c r="H1527" s="21">
        <f>ROUNDDOWN(G1527,-3)</f>
        <v/>
      </c>
      <c r="I1527" s="21">
        <f>IF(H1527&lt;=0,0,ROUNDDOWN(ROUND((H1527*LOOKUP(H1527,{0,1950001,3300001,6950001,9000001,18000001,40000001},{0.05,0.1,0.2,0.23,0.33,0.4,0.45})-LOOKUP(H1527,{0,1950001,3300001,6950001,9000001,18000001,40000001},{0,97500,427500,636000,1536000,2796000,4796000}))*1.021,3),0))</f>
        <v/>
      </c>
      <c r="J1527" s="21">
        <f>ROUNDDOWN(ROUND(H1527*0.06,2),-2)</f>
        <v/>
      </c>
      <c r="K1527" s="21">
        <f>ROUNDDOWN(ROUND(H1527*0.04,2),-2)</f>
        <v/>
      </c>
      <c r="L1527" s="21">
        <f>I1527+J1527+K1527</f>
        <v/>
      </c>
      <c r="M1527" s="21">
        <f>B1527-L1527</f>
        <v/>
      </c>
      <c r="N1527" s="21">
        <f>ROUNDDOWN(ROUND(B1527*0.2042,2),0)</f>
        <v/>
      </c>
    </row>
    <row r="1528">
      <c r="A1528" t="inlineStr">
        <is>
          <t>照合 役員</t>
        </is>
      </c>
      <c r="B1528" s="21" t="n">
        <v>8000000</v>
      </c>
      <c r="C1528" s="22" t="n">
        <v>3</v>
      </c>
      <c r="D1528" s="22" t="n">
        <v>3</v>
      </c>
      <c r="E1528" s="22" t="n">
        <v>0</v>
      </c>
      <c r="F1528" s="21">
        <f>(IF(C1528&lt;=20,MAX(800000,400000*C1528),8000000+700000*(C1528-20))+IF(E1528=1,1000000,0))</f>
        <v/>
      </c>
      <c r="G1528" s="21">
        <f>IF(AND(D1528=3,C1528&lt;=5),MAX(0,B1528-F1528),IF(AND(D1528=2,C1528&lt;=5,MAX(0,B1528-F1528)&gt;3000000),1500000+MAX(0,B1528-F1528)-3000000,MAX(0,B1528-F1528)/2))</f>
        <v/>
      </c>
      <c r="H1528" s="21">
        <f>ROUNDDOWN(G1528,-3)</f>
        <v/>
      </c>
      <c r="I1528" s="21">
        <f>IF(H1528&lt;=0,0,ROUNDDOWN(ROUND((H1528*LOOKUP(H1528,{0,1950001,3300001,6950001,9000001,18000001,40000001},{0.05,0.1,0.2,0.23,0.33,0.4,0.45})-LOOKUP(H1528,{0,1950001,3300001,6950001,9000001,18000001,40000001},{0,97500,427500,636000,1536000,2796000,4796000}))*1.021,3),0))</f>
        <v/>
      </c>
      <c r="J1528" s="21">
        <f>ROUNDDOWN(ROUND(H1528*0.06,2),-2)</f>
        <v/>
      </c>
      <c r="K1528" s="21">
        <f>ROUNDDOWN(ROUND(H1528*0.04,2),-2)</f>
        <v/>
      </c>
      <c r="L1528" s="21">
        <f>I1528+J1528+K1528</f>
        <v/>
      </c>
      <c r="M1528" s="21">
        <f>B1528-L1528</f>
        <v/>
      </c>
      <c r="N1528" s="21">
        <f>ROUNDDOWN(ROUND(B1528*0.2042,2),0)</f>
        <v/>
      </c>
    </row>
    <row r="1529">
      <c r="A1529" t="inlineStr">
        <is>
          <t>照合 短期 障害</t>
        </is>
      </c>
      <c r="B1529" s="21" t="n">
        <v>8000000</v>
      </c>
      <c r="C1529" s="22" t="n">
        <v>3</v>
      </c>
      <c r="D1529" s="22" t="n">
        <v>2</v>
      </c>
      <c r="E1529" s="22" t="n">
        <v>1</v>
      </c>
      <c r="F1529" s="21">
        <f>(IF(C1529&lt;=20,MAX(800000,400000*C1529),8000000+700000*(C1529-20))+IF(E1529=1,1000000,0))</f>
        <v/>
      </c>
      <c r="G1529" s="21">
        <f>IF(AND(D1529=3,C1529&lt;=5),MAX(0,B1529-F1529),IF(AND(D1529=2,C1529&lt;=5,MAX(0,B1529-F1529)&gt;3000000),1500000+MAX(0,B1529-F1529)-3000000,MAX(0,B1529-F1529)/2))</f>
        <v/>
      </c>
      <c r="H1529" s="21">
        <f>ROUNDDOWN(G1529,-3)</f>
        <v/>
      </c>
      <c r="I1529" s="21">
        <f>IF(H1529&lt;=0,0,ROUNDDOWN(ROUND((H1529*LOOKUP(H1529,{0,1950001,3300001,6950001,9000001,18000001,40000001},{0.05,0.1,0.2,0.23,0.33,0.4,0.45})-LOOKUP(H1529,{0,1950001,3300001,6950001,9000001,18000001,40000001},{0,97500,427500,636000,1536000,2796000,4796000}))*1.021,3),0))</f>
        <v/>
      </c>
      <c r="J1529" s="21">
        <f>ROUNDDOWN(ROUND(H1529*0.06,2),-2)</f>
        <v/>
      </c>
      <c r="K1529" s="21">
        <f>ROUNDDOWN(ROUND(H1529*0.04,2),-2)</f>
        <v/>
      </c>
      <c r="L1529" s="21">
        <f>I1529+J1529+K1529</f>
        <v/>
      </c>
      <c r="M1529" s="21">
        <f>B1529-L1529</f>
        <v/>
      </c>
      <c r="N1529" s="21">
        <f>ROUNDDOWN(ROUND(B1529*0.2042,2),0)</f>
        <v/>
      </c>
    </row>
    <row r="1530">
      <c r="A1530" t="inlineStr">
        <is>
          <t>照合 短期</t>
        </is>
      </c>
      <c r="B1530" s="21" t="n">
        <v>8000000</v>
      </c>
      <c r="C1530" s="22" t="n">
        <v>4</v>
      </c>
      <c r="D1530" s="22" t="n">
        <v>2</v>
      </c>
      <c r="E1530" s="22" t="n">
        <v>0</v>
      </c>
      <c r="F1530" s="21">
        <f>(IF(C1530&lt;=20,MAX(800000,400000*C1530),8000000+700000*(C1530-20))+IF(E1530=1,1000000,0))</f>
        <v/>
      </c>
      <c r="G1530" s="21">
        <f>IF(AND(D1530=3,C1530&lt;=5),MAX(0,B1530-F1530),IF(AND(D1530=2,C1530&lt;=5,MAX(0,B1530-F1530)&gt;3000000),1500000+MAX(0,B1530-F1530)-3000000,MAX(0,B1530-F1530)/2))</f>
        <v/>
      </c>
      <c r="H1530" s="21">
        <f>ROUNDDOWN(G1530,-3)</f>
        <v/>
      </c>
      <c r="I1530" s="21">
        <f>IF(H1530&lt;=0,0,ROUNDDOWN(ROUND((H1530*LOOKUP(H1530,{0,1950001,3300001,6950001,9000001,18000001,40000001},{0.05,0.1,0.2,0.23,0.33,0.4,0.45})-LOOKUP(H1530,{0,1950001,3300001,6950001,9000001,18000001,40000001},{0,97500,427500,636000,1536000,2796000,4796000}))*1.021,3),0))</f>
        <v/>
      </c>
      <c r="J1530" s="21">
        <f>ROUNDDOWN(ROUND(H1530*0.06,2),-2)</f>
        <v/>
      </c>
      <c r="K1530" s="21">
        <f>ROUNDDOWN(ROUND(H1530*0.04,2),-2)</f>
        <v/>
      </c>
      <c r="L1530" s="21">
        <f>I1530+J1530+K1530</f>
        <v/>
      </c>
      <c r="M1530" s="21">
        <f>B1530-L1530</f>
        <v/>
      </c>
      <c r="N1530" s="21">
        <f>ROUNDDOWN(ROUND(B1530*0.2042,2),0)</f>
        <v/>
      </c>
    </row>
    <row r="1531">
      <c r="A1531" t="inlineStr">
        <is>
          <t>照合 役員</t>
        </is>
      </c>
      <c r="B1531" s="21" t="n">
        <v>8000000</v>
      </c>
      <c r="C1531" s="22" t="n">
        <v>4</v>
      </c>
      <c r="D1531" s="22" t="n">
        <v>3</v>
      </c>
      <c r="E1531" s="22" t="n">
        <v>0</v>
      </c>
      <c r="F1531" s="21">
        <f>(IF(C1531&lt;=20,MAX(800000,400000*C1531),8000000+700000*(C1531-20))+IF(E1531=1,1000000,0))</f>
        <v/>
      </c>
      <c r="G1531" s="21">
        <f>IF(AND(D1531=3,C1531&lt;=5),MAX(0,B1531-F1531),IF(AND(D1531=2,C1531&lt;=5,MAX(0,B1531-F1531)&gt;3000000),1500000+MAX(0,B1531-F1531)-3000000,MAX(0,B1531-F1531)/2))</f>
        <v/>
      </c>
      <c r="H1531" s="21">
        <f>ROUNDDOWN(G1531,-3)</f>
        <v/>
      </c>
      <c r="I1531" s="21">
        <f>IF(H1531&lt;=0,0,ROUNDDOWN(ROUND((H1531*LOOKUP(H1531,{0,1950001,3300001,6950001,9000001,18000001,40000001},{0.05,0.1,0.2,0.23,0.33,0.4,0.45})-LOOKUP(H1531,{0,1950001,3300001,6950001,9000001,18000001,40000001},{0,97500,427500,636000,1536000,2796000,4796000}))*1.021,3),0))</f>
        <v/>
      </c>
      <c r="J1531" s="21">
        <f>ROUNDDOWN(ROUND(H1531*0.06,2),-2)</f>
        <v/>
      </c>
      <c r="K1531" s="21">
        <f>ROUNDDOWN(ROUND(H1531*0.04,2),-2)</f>
        <v/>
      </c>
      <c r="L1531" s="21">
        <f>I1531+J1531+K1531</f>
        <v/>
      </c>
      <c r="M1531" s="21">
        <f>B1531-L1531</f>
        <v/>
      </c>
      <c r="N1531" s="21">
        <f>ROUNDDOWN(ROUND(B1531*0.2042,2),0)</f>
        <v/>
      </c>
    </row>
    <row r="1532">
      <c r="A1532" t="inlineStr">
        <is>
          <t>照合 短期 障害</t>
        </is>
      </c>
      <c r="B1532" s="21" t="n">
        <v>8000000</v>
      </c>
      <c r="C1532" s="22" t="n">
        <v>4</v>
      </c>
      <c r="D1532" s="22" t="n">
        <v>2</v>
      </c>
      <c r="E1532" s="22" t="n">
        <v>1</v>
      </c>
      <c r="F1532" s="21">
        <f>(IF(C1532&lt;=20,MAX(800000,400000*C1532),8000000+700000*(C1532-20))+IF(E1532=1,1000000,0))</f>
        <v/>
      </c>
      <c r="G1532" s="21">
        <f>IF(AND(D1532=3,C1532&lt;=5),MAX(0,B1532-F1532),IF(AND(D1532=2,C1532&lt;=5,MAX(0,B1532-F1532)&gt;3000000),1500000+MAX(0,B1532-F1532)-3000000,MAX(0,B1532-F1532)/2))</f>
        <v/>
      </c>
      <c r="H1532" s="21">
        <f>ROUNDDOWN(G1532,-3)</f>
        <v/>
      </c>
      <c r="I1532" s="21">
        <f>IF(H1532&lt;=0,0,ROUNDDOWN(ROUND((H1532*LOOKUP(H1532,{0,1950001,3300001,6950001,9000001,18000001,40000001},{0.05,0.1,0.2,0.23,0.33,0.4,0.45})-LOOKUP(H1532,{0,1950001,3300001,6950001,9000001,18000001,40000001},{0,97500,427500,636000,1536000,2796000,4796000}))*1.021,3),0))</f>
        <v/>
      </c>
      <c r="J1532" s="21">
        <f>ROUNDDOWN(ROUND(H1532*0.06,2),-2)</f>
        <v/>
      </c>
      <c r="K1532" s="21">
        <f>ROUNDDOWN(ROUND(H1532*0.04,2),-2)</f>
        <v/>
      </c>
      <c r="L1532" s="21">
        <f>I1532+J1532+K1532</f>
        <v/>
      </c>
      <c r="M1532" s="21">
        <f>B1532-L1532</f>
        <v/>
      </c>
      <c r="N1532" s="21">
        <f>ROUNDDOWN(ROUND(B1532*0.2042,2),0)</f>
        <v/>
      </c>
    </row>
    <row r="1533">
      <c r="A1533" t="inlineStr">
        <is>
          <t>照合 短期</t>
        </is>
      </c>
      <c r="B1533" s="21" t="n">
        <v>8000000</v>
      </c>
      <c r="C1533" s="22" t="n">
        <v>5</v>
      </c>
      <c r="D1533" s="22" t="n">
        <v>2</v>
      </c>
      <c r="E1533" s="22" t="n">
        <v>0</v>
      </c>
      <c r="F1533" s="21">
        <f>(IF(C1533&lt;=20,MAX(800000,400000*C1533),8000000+700000*(C1533-20))+IF(E1533=1,1000000,0))</f>
        <v/>
      </c>
      <c r="G1533" s="21">
        <f>IF(AND(D1533=3,C1533&lt;=5),MAX(0,B1533-F1533),IF(AND(D1533=2,C1533&lt;=5,MAX(0,B1533-F1533)&gt;3000000),1500000+MAX(0,B1533-F1533)-3000000,MAX(0,B1533-F1533)/2))</f>
        <v/>
      </c>
      <c r="H1533" s="21">
        <f>ROUNDDOWN(G1533,-3)</f>
        <v/>
      </c>
      <c r="I1533" s="21">
        <f>IF(H1533&lt;=0,0,ROUNDDOWN(ROUND((H1533*LOOKUP(H1533,{0,1950001,3300001,6950001,9000001,18000001,40000001},{0.05,0.1,0.2,0.23,0.33,0.4,0.45})-LOOKUP(H1533,{0,1950001,3300001,6950001,9000001,18000001,40000001},{0,97500,427500,636000,1536000,2796000,4796000}))*1.021,3),0))</f>
        <v/>
      </c>
      <c r="J1533" s="21">
        <f>ROUNDDOWN(ROUND(H1533*0.06,2),-2)</f>
        <v/>
      </c>
      <c r="K1533" s="21">
        <f>ROUNDDOWN(ROUND(H1533*0.04,2),-2)</f>
        <v/>
      </c>
      <c r="L1533" s="21">
        <f>I1533+J1533+K1533</f>
        <v/>
      </c>
      <c r="M1533" s="21">
        <f>B1533-L1533</f>
        <v/>
      </c>
      <c r="N1533" s="21">
        <f>ROUNDDOWN(ROUND(B1533*0.2042,2),0)</f>
        <v/>
      </c>
    </row>
    <row r="1534">
      <c r="A1534" t="inlineStr">
        <is>
          <t>照合 役員</t>
        </is>
      </c>
      <c r="B1534" s="21" t="n">
        <v>8000000</v>
      </c>
      <c r="C1534" s="22" t="n">
        <v>5</v>
      </c>
      <c r="D1534" s="22" t="n">
        <v>3</v>
      </c>
      <c r="E1534" s="22" t="n">
        <v>0</v>
      </c>
      <c r="F1534" s="21">
        <f>(IF(C1534&lt;=20,MAX(800000,400000*C1534),8000000+700000*(C1534-20))+IF(E1534=1,1000000,0))</f>
        <v/>
      </c>
      <c r="G1534" s="21">
        <f>IF(AND(D1534=3,C1534&lt;=5),MAX(0,B1534-F1534),IF(AND(D1534=2,C1534&lt;=5,MAX(0,B1534-F1534)&gt;3000000),1500000+MAX(0,B1534-F1534)-3000000,MAX(0,B1534-F1534)/2))</f>
        <v/>
      </c>
      <c r="H1534" s="21">
        <f>ROUNDDOWN(G1534,-3)</f>
        <v/>
      </c>
      <c r="I1534" s="21">
        <f>IF(H1534&lt;=0,0,ROUNDDOWN(ROUND((H1534*LOOKUP(H1534,{0,1950001,3300001,6950001,9000001,18000001,40000001},{0.05,0.1,0.2,0.23,0.33,0.4,0.45})-LOOKUP(H1534,{0,1950001,3300001,6950001,9000001,18000001,40000001},{0,97500,427500,636000,1536000,2796000,4796000}))*1.021,3),0))</f>
        <v/>
      </c>
      <c r="J1534" s="21">
        <f>ROUNDDOWN(ROUND(H1534*0.06,2),-2)</f>
        <v/>
      </c>
      <c r="K1534" s="21">
        <f>ROUNDDOWN(ROUND(H1534*0.04,2),-2)</f>
        <v/>
      </c>
      <c r="L1534" s="21">
        <f>I1534+J1534+K1534</f>
        <v/>
      </c>
      <c r="M1534" s="21">
        <f>B1534-L1534</f>
        <v/>
      </c>
      <c r="N1534" s="21">
        <f>ROUNDDOWN(ROUND(B1534*0.2042,2),0)</f>
        <v/>
      </c>
    </row>
    <row r="1535">
      <c r="A1535" t="inlineStr">
        <is>
          <t>照合 短期 障害</t>
        </is>
      </c>
      <c r="B1535" s="21" t="n">
        <v>8000000</v>
      </c>
      <c r="C1535" s="22" t="n">
        <v>5</v>
      </c>
      <c r="D1535" s="22" t="n">
        <v>2</v>
      </c>
      <c r="E1535" s="22" t="n">
        <v>1</v>
      </c>
      <c r="F1535" s="21">
        <f>(IF(C1535&lt;=20,MAX(800000,400000*C1535),8000000+700000*(C1535-20))+IF(E1535=1,1000000,0))</f>
        <v/>
      </c>
      <c r="G1535" s="21">
        <f>IF(AND(D1535=3,C1535&lt;=5),MAX(0,B1535-F1535),IF(AND(D1535=2,C1535&lt;=5,MAX(0,B1535-F1535)&gt;3000000),1500000+MAX(0,B1535-F1535)-3000000,MAX(0,B1535-F1535)/2))</f>
        <v/>
      </c>
      <c r="H1535" s="21">
        <f>ROUNDDOWN(G1535,-3)</f>
        <v/>
      </c>
      <c r="I1535" s="21">
        <f>IF(H1535&lt;=0,0,ROUNDDOWN(ROUND((H1535*LOOKUP(H1535,{0,1950001,3300001,6950001,9000001,18000001,40000001},{0.05,0.1,0.2,0.23,0.33,0.4,0.45})-LOOKUP(H1535,{0,1950001,3300001,6950001,9000001,18000001,40000001},{0,97500,427500,636000,1536000,2796000,4796000}))*1.021,3),0))</f>
        <v/>
      </c>
      <c r="J1535" s="21">
        <f>ROUNDDOWN(ROUND(H1535*0.06,2),-2)</f>
        <v/>
      </c>
      <c r="K1535" s="21">
        <f>ROUNDDOWN(ROUND(H1535*0.04,2),-2)</f>
        <v/>
      </c>
      <c r="L1535" s="21">
        <f>I1535+J1535+K1535</f>
        <v/>
      </c>
      <c r="M1535" s="21">
        <f>B1535-L1535</f>
        <v/>
      </c>
      <c r="N1535" s="21">
        <f>ROUNDDOWN(ROUND(B1535*0.2042,2),0)</f>
        <v/>
      </c>
    </row>
    <row r="1536">
      <c r="A1536" t="inlineStr">
        <is>
          <t>照合 障害</t>
        </is>
      </c>
      <c r="B1536" s="21" t="n">
        <v>8000000</v>
      </c>
      <c r="C1536" s="22" t="n">
        <v>25</v>
      </c>
      <c r="D1536" s="22" t="n">
        <v>1</v>
      </c>
      <c r="E1536" s="22" t="n">
        <v>1</v>
      </c>
      <c r="F1536" s="21">
        <f>(IF(C1536&lt;=20,MAX(800000,400000*C1536),8000000+700000*(C1536-20))+IF(E1536=1,1000000,0))</f>
        <v/>
      </c>
      <c r="G1536" s="21">
        <f>IF(AND(D1536=3,C1536&lt;=5),MAX(0,B1536-F1536),IF(AND(D1536=2,C1536&lt;=5,MAX(0,B1536-F1536)&gt;3000000),1500000+MAX(0,B1536-F1536)-3000000,MAX(0,B1536-F1536)/2))</f>
        <v/>
      </c>
      <c r="H1536" s="21">
        <f>ROUNDDOWN(G1536,-3)</f>
        <v/>
      </c>
      <c r="I1536" s="21">
        <f>IF(H1536&lt;=0,0,ROUNDDOWN(ROUND((H1536*LOOKUP(H1536,{0,1950001,3300001,6950001,9000001,18000001,40000001},{0.05,0.1,0.2,0.23,0.33,0.4,0.45})-LOOKUP(H1536,{0,1950001,3300001,6950001,9000001,18000001,40000001},{0,97500,427500,636000,1536000,2796000,4796000}))*1.021,3),0))</f>
        <v/>
      </c>
      <c r="J1536" s="21">
        <f>ROUNDDOWN(ROUND(H1536*0.06,2),-2)</f>
        <v/>
      </c>
      <c r="K1536" s="21">
        <f>ROUNDDOWN(ROUND(H1536*0.04,2),-2)</f>
        <v/>
      </c>
      <c r="L1536" s="21">
        <f>I1536+J1536+K1536</f>
        <v/>
      </c>
      <c r="M1536" s="21">
        <f>B1536-L1536</f>
        <v/>
      </c>
      <c r="N1536" s="21">
        <f>ROUNDDOWN(ROUND(B1536*0.2042,2),0)</f>
        <v/>
      </c>
    </row>
    <row r="1537">
      <c r="A1537" t="inlineStr">
        <is>
          <t>照合 一般</t>
        </is>
      </c>
      <c r="B1537" s="21" t="n">
        <v>8500000</v>
      </c>
      <c r="C1537" s="22" t="n">
        <v>1</v>
      </c>
      <c r="D1537" s="22" t="n">
        <v>1</v>
      </c>
      <c r="E1537" s="22" t="n">
        <v>0</v>
      </c>
      <c r="F1537" s="21">
        <f>(IF(C1537&lt;=20,MAX(800000,400000*C1537),8000000+700000*(C1537-20))+IF(E1537=1,1000000,0))</f>
        <v/>
      </c>
      <c r="G1537" s="21">
        <f>IF(AND(D1537=3,C1537&lt;=5),MAX(0,B1537-F1537),IF(AND(D1537=2,C1537&lt;=5,MAX(0,B1537-F1537)&gt;3000000),1500000+MAX(0,B1537-F1537)-3000000,MAX(0,B1537-F1537)/2))</f>
        <v/>
      </c>
      <c r="H1537" s="21">
        <f>ROUNDDOWN(G1537,-3)</f>
        <v/>
      </c>
      <c r="I1537" s="21">
        <f>IF(H1537&lt;=0,0,ROUNDDOWN(ROUND((H1537*LOOKUP(H1537,{0,1950001,3300001,6950001,9000001,18000001,40000001},{0.05,0.1,0.2,0.23,0.33,0.4,0.45})-LOOKUP(H1537,{0,1950001,3300001,6950001,9000001,18000001,40000001},{0,97500,427500,636000,1536000,2796000,4796000}))*1.021,3),0))</f>
        <v/>
      </c>
      <c r="J1537" s="21">
        <f>ROUNDDOWN(ROUND(H1537*0.06,2),-2)</f>
        <v/>
      </c>
      <c r="K1537" s="21">
        <f>ROUNDDOWN(ROUND(H1537*0.04,2),-2)</f>
        <v/>
      </c>
      <c r="L1537" s="21">
        <f>I1537+J1537+K1537</f>
        <v/>
      </c>
      <c r="M1537" s="21">
        <f>B1537-L1537</f>
        <v/>
      </c>
      <c r="N1537" s="21">
        <f>ROUNDDOWN(ROUND(B1537*0.2042,2),0)</f>
        <v/>
      </c>
    </row>
    <row r="1538">
      <c r="A1538" t="inlineStr">
        <is>
          <t>照合 一般</t>
        </is>
      </c>
      <c r="B1538" s="21" t="n">
        <v>8500000</v>
      </c>
      <c r="C1538" s="22" t="n">
        <v>2</v>
      </c>
      <c r="D1538" s="22" t="n">
        <v>1</v>
      </c>
      <c r="E1538" s="22" t="n">
        <v>0</v>
      </c>
      <c r="F1538" s="21">
        <f>(IF(C1538&lt;=20,MAX(800000,400000*C1538),8000000+700000*(C1538-20))+IF(E1538=1,1000000,0))</f>
        <v/>
      </c>
      <c r="G1538" s="21">
        <f>IF(AND(D1538=3,C1538&lt;=5),MAX(0,B1538-F1538),IF(AND(D1538=2,C1538&lt;=5,MAX(0,B1538-F1538)&gt;3000000),1500000+MAX(0,B1538-F1538)-3000000,MAX(0,B1538-F1538)/2))</f>
        <v/>
      </c>
      <c r="H1538" s="21">
        <f>ROUNDDOWN(G1538,-3)</f>
        <v/>
      </c>
      <c r="I1538" s="21">
        <f>IF(H1538&lt;=0,0,ROUNDDOWN(ROUND((H1538*LOOKUP(H1538,{0,1950001,3300001,6950001,9000001,18000001,40000001},{0.05,0.1,0.2,0.23,0.33,0.4,0.45})-LOOKUP(H1538,{0,1950001,3300001,6950001,9000001,18000001,40000001},{0,97500,427500,636000,1536000,2796000,4796000}))*1.021,3),0))</f>
        <v/>
      </c>
      <c r="J1538" s="21">
        <f>ROUNDDOWN(ROUND(H1538*0.06,2),-2)</f>
        <v/>
      </c>
      <c r="K1538" s="21">
        <f>ROUNDDOWN(ROUND(H1538*0.04,2),-2)</f>
        <v/>
      </c>
      <c r="L1538" s="21">
        <f>I1538+J1538+K1538</f>
        <v/>
      </c>
      <c r="M1538" s="21">
        <f>B1538-L1538</f>
        <v/>
      </c>
      <c r="N1538" s="21">
        <f>ROUNDDOWN(ROUND(B1538*0.2042,2),0)</f>
        <v/>
      </c>
    </row>
    <row r="1539">
      <c r="A1539" t="inlineStr">
        <is>
          <t>照合 一般</t>
        </is>
      </c>
      <c r="B1539" s="21" t="n">
        <v>8500000</v>
      </c>
      <c r="C1539" s="22" t="n">
        <v>3</v>
      </c>
      <c r="D1539" s="22" t="n">
        <v>1</v>
      </c>
      <c r="E1539" s="22" t="n">
        <v>0</v>
      </c>
      <c r="F1539" s="21">
        <f>(IF(C1539&lt;=20,MAX(800000,400000*C1539),8000000+700000*(C1539-20))+IF(E1539=1,1000000,0))</f>
        <v/>
      </c>
      <c r="G1539" s="21">
        <f>IF(AND(D1539=3,C1539&lt;=5),MAX(0,B1539-F1539),IF(AND(D1539=2,C1539&lt;=5,MAX(0,B1539-F1539)&gt;3000000),1500000+MAX(0,B1539-F1539)-3000000,MAX(0,B1539-F1539)/2))</f>
        <v/>
      </c>
      <c r="H1539" s="21">
        <f>ROUNDDOWN(G1539,-3)</f>
        <v/>
      </c>
      <c r="I1539" s="21">
        <f>IF(H1539&lt;=0,0,ROUNDDOWN(ROUND((H1539*LOOKUP(H1539,{0,1950001,3300001,6950001,9000001,18000001,40000001},{0.05,0.1,0.2,0.23,0.33,0.4,0.45})-LOOKUP(H1539,{0,1950001,3300001,6950001,9000001,18000001,40000001},{0,97500,427500,636000,1536000,2796000,4796000}))*1.021,3),0))</f>
        <v/>
      </c>
      <c r="J1539" s="21">
        <f>ROUNDDOWN(ROUND(H1539*0.06,2),-2)</f>
        <v/>
      </c>
      <c r="K1539" s="21">
        <f>ROUNDDOWN(ROUND(H1539*0.04,2),-2)</f>
        <v/>
      </c>
      <c r="L1539" s="21">
        <f>I1539+J1539+K1539</f>
        <v/>
      </c>
      <c r="M1539" s="21">
        <f>B1539-L1539</f>
        <v/>
      </c>
      <c r="N1539" s="21">
        <f>ROUNDDOWN(ROUND(B1539*0.2042,2),0)</f>
        <v/>
      </c>
    </row>
    <row r="1540">
      <c r="A1540" t="inlineStr">
        <is>
          <t>照合 一般</t>
        </is>
      </c>
      <c r="B1540" s="21" t="n">
        <v>8500000</v>
      </c>
      <c r="C1540" s="22" t="n">
        <v>4</v>
      </c>
      <c r="D1540" s="22" t="n">
        <v>1</v>
      </c>
      <c r="E1540" s="22" t="n">
        <v>0</v>
      </c>
      <c r="F1540" s="21">
        <f>(IF(C1540&lt;=20,MAX(800000,400000*C1540),8000000+700000*(C1540-20))+IF(E1540=1,1000000,0))</f>
        <v/>
      </c>
      <c r="G1540" s="21">
        <f>IF(AND(D1540=3,C1540&lt;=5),MAX(0,B1540-F1540),IF(AND(D1540=2,C1540&lt;=5,MAX(0,B1540-F1540)&gt;3000000),1500000+MAX(0,B1540-F1540)-3000000,MAX(0,B1540-F1540)/2))</f>
        <v/>
      </c>
      <c r="H1540" s="21">
        <f>ROUNDDOWN(G1540,-3)</f>
        <v/>
      </c>
      <c r="I1540" s="21">
        <f>IF(H1540&lt;=0,0,ROUNDDOWN(ROUND((H1540*LOOKUP(H1540,{0,1950001,3300001,6950001,9000001,18000001,40000001},{0.05,0.1,0.2,0.23,0.33,0.4,0.45})-LOOKUP(H1540,{0,1950001,3300001,6950001,9000001,18000001,40000001},{0,97500,427500,636000,1536000,2796000,4796000}))*1.021,3),0))</f>
        <v/>
      </c>
      <c r="J1540" s="21">
        <f>ROUNDDOWN(ROUND(H1540*0.06,2),-2)</f>
        <v/>
      </c>
      <c r="K1540" s="21">
        <f>ROUNDDOWN(ROUND(H1540*0.04,2),-2)</f>
        <v/>
      </c>
      <c r="L1540" s="21">
        <f>I1540+J1540+K1540</f>
        <v/>
      </c>
      <c r="M1540" s="21">
        <f>B1540-L1540</f>
        <v/>
      </c>
      <c r="N1540" s="21">
        <f>ROUNDDOWN(ROUND(B1540*0.2042,2),0)</f>
        <v/>
      </c>
    </row>
    <row r="1541">
      <c r="A1541" t="inlineStr">
        <is>
          <t>照合 一般</t>
        </is>
      </c>
      <c r="B1541" s="21" t="n">
        <v>8500000</v>
      </c>
      <c r="C1541" s="22" t="n">
        <v>5</v>
      </c>
      <c r="D1541" s="22" t="n">
        <v>1</v>
      </c>
      <c r="E1541" s="22" t="n">
        <v>0</v>
      </c>
      <c r="F1541" s="21">
        <f>(IF(C1541&lt;=20,MAX(800000,400000*C1541),8000000+700000*(C1541-20))+IF(E1541=1,1000000,0))</f>
        <v/>
      </c>
      <c r="G1541" s="21">
        <f>IF(AND(D1541=3,C1541&lt;=5),MAX(0,B1541-F1541),IF(AND(D1541=2,C1541&lt;=5,MAX(0,B1541-F1541)&gt;3000000),1500000+MAX(0,B1541-F1541)-3000000,MAX(0,B1541-F1541)/2))</f>
        <v/>
      </c>
      <c r="H1541" s="21">
        <f>ROUNDDOWN(G1541,-3)</f>
        <v/>
      </c>
      <c r="I1541" s="21">
        <f>IF(H1541&lt;=0,0,ROUNDDOWN(ROUND((H1541*LOOKUP(H1541,{0,1950001,3300001,6950001,9000001,18000001,40000001},{0.05,0.1,0.2,0.23,0.33,0.4,0.45})-LOOKUP(H1541,{0,1950001,3300001,6950001,9000001,18000001,40000001},{0,97500,427500,636000,1536000,2796000,4796000}))*1.021,3),0))</f>
        <v/>
      </c>
      <c r="J1541" s="21">
        <f>ROUNDDOWN(ROUND(H1541*0.06,2),-2)</f>
        <v/>
      </c>
      <c r="K1541" s="21">
        <f>ROUNDDOWN(ROUND(H1541*0.04,2),-2)</f>
        <v/>
      </c>
      <c r="L1541" s="21">
        <f>I1541+J1541+K1541</f>
        <v/>
      </c>
      <c r="M1541" s="21">
        <f>B1541-L1541</f>
        <v/>
      </c>
      <c r="N1541" s="21">
        <f>ROUNDDOWN(ROUND(B1541*0.2042,2),0)</f>
        <v/>
      </c>
    </row>
    <row r="1542">
      <c r="A1542" t="inlineStr">
        <is>
          <t>照合 一般</t>
        </is>
      </c>
      <c r="B1542" s="21" t="n">
        <v>8500000</v>
      </c>
      <c r="C1542" s="22" t="n">
        <v>6</v>
      </c>
      <c r="D1542" s="22" t="n">
        <v>1</v>
      </c>
      <c r="E1542" s="22" t="n">
        <v>0</v>
      </c>
      <c r="F1542" s="21">
        <f>(IF(C1542&lt;=20,MAX(800000,400000*C1542),8000000+700000*(C1542-20))+IF(E1542=1,1000000,0))</f>
        <v/>
      </c>
      <c r="G1542" s="21">
        <f>IF(AND(D1542=3,C1542&lt;=5),MAX(0,B1542-F1542),IF(AND(D1542=2,C1542&lt;=5,MAX(0,B1542-F1542)&gt;3000000),1500000+MAX(0,B1542-F1542)-3000000,MAX(0,B1542-F1542)/2))</f>
        <v/>
      </c>
      <c r="H1542" s="21">
        <f>ROUNDDOWN(G1542,-3)</f>
        <v/>
      </c>
      <c r="I1542" s="21">
        <f>IF(H1542&lt;=0,0,ROUNDDOWN(ROUND((H1542*LOOKUP(H1542,{0,1950001,3300001,6950001,9000001,18000001,40000001},{0.05,0.1,0.2,0.23,0.33,0.4,0.45})-LOOKUP(H1542,{0,1950001,3300001,6950001,9000001,18000001,40000001},{0,97500,427500,636000,1536000,2796000,4796000}))*1.021,3),0))</f>
        <v/>
      </c>
      <c r="J1542" s="21">
        <f>ROUNDDOWN(ROUND(H1542*0.06,2),-2)</f>
        <v/>
      </c>
      <c r="K1542" s="21">
        <f>ROUNDDOWN(ROUND(H1542*0.04,2),-2)</f>
        <v/>
      </c>
      <c r="L1542" s="21">
        <f>I1542+J1542+K1542</f>
        <v/>
      </c>
      <c r="M1542" s="21">
        <f>B1542-L1542</f>
        <v/>
      </c>
      <c r="N1542" s="21">
        <f>ROUNDDOWN(ROUND(B1542*0.2042,2),0)</f>
        <v/>
      </c>
    </row>
    <row r="1543">
      <c r="A1543" t="inlineStr">
        <is>
          <t>照合 一般</t>
        </is>
      </c>
      <c r="B1543" s="21" t="n">
        <v>8500000</v>
      </c>
      <c r="C1543" s="22" t="n">
        <v>7</v>
      </c>
      <c r="D1543" s="22" t="n">
        <v>1</v>
      </c>
      <c r="E1543" s="22" t="n">
        <v>0</v>
      </c>
      <c r="F1543" s="21">
        <f>(IF(C1543&lt;=20,MAX(800000,400000*C1543),8000000+700000*(C1543-20))+IF(E1543=1,1000000,0))</f>
        <v/>
      </c>
      <c r="G1543" s="21">
        <f>IF(AND(D1543=3,C1543&lt;=5),MAX(0,B1543-F1543),IF(AND(D1543=2,C1543&lt;=5,MAX(0,B1543-F1543)&gt;3000000),1500000+MAX(0,B1543-F1543)-3000000,MAX(0,B1543-F1543)/2))</f>
        <v/>
      </c>
      <c r="H1543" s="21">
        <f>ROUNDDOWN(G1543,-3)</f>
        <v/>
      </c>
      <c r="I1543" s="21">
        <f>IF(H1543&lt;=0,0,ROUNDDOWN(ROUND((H1543*LOOKUP(H1543,{0,1950001,3300001,6950001,9000001,18000001,40000001},{0.05,0.1,0.2,0.23,0.33,0.4,0.45})-LOOKUP(H1543,{0,1950001,3300001,6950001,9000001,18000001,40000001},{0,97500,427500,636000,1536000,2796000,4796000}))*1.021,3),0))</f>
        <v/>
      </c>
      <c r="J1543" s="21">
        <f>ROUNDDOWN(ROUND(H1543*0.06,2),-2)</f>
        <v/>
      </c>
      <c r="K1543" s="21">
        <f>ROUNDDOWN(ROUND(H1543*0.04,2),-2)</f>
        <v/>
      </c>
      <c r="L1543" s="21">
        <f>I1543+J1543+K1543</f>
        <v/>
      </c>
      <c r="M1543" s="21">
        <f>B1543-L1543</f>
        <v/>
      </c>
      <c r="N1543" s="21">
        <f>ROUNDDOWN(ROUND(B1543*0.2042,2),0)</f>
        <v/>
      </c>
    </row>
    <row r="1544">
      <c r="A1544" t="inlineStr">
        <is>
          <t>照合 一般</t>
        </is>
      </c>
      <c r="B1544" s="21" t="n">
        <v>8500000</v>
      </c>
      <c r="C1544" s="22" t="n">
        <v>8</v>
      </c>
      <c r="D1544" s="22" t="n">
        <v>1</v>
      </c>
      <c r="E1544" s="22" t="n">
        <v>0</v>
      </c>
      <c r="F1544" s="21">
        <f>(IF(C1544&lt;=20,MAX(800000,400000*C1544),8000000+700000*(C1544-20))+IF(E1544=1,1000000,0))</f>
        <v/>
      </c>
      <c r="G1544" s="21">
        <f>IF(AND(D1544=3,C1544&lt;=5),MAX(0,B1544-F1544),IF(AND(D1544=2,C1544&lt;=5,MAX(0,B1544-F1544)&gt;3000000),1500000+MAX(0,B1544-F1544)-3000000,MAX(0,B1544-F1544)/2))</f>
        <v/>
      </c>
      <c r="H1544" s="21">
        <f>ROUNDDOWN(G1544,-3)</f>
        <v/>
      </c>
      <c r="I1544" s="21">
        <f>IF(H1544&lt;=0,0,ROUNDDOWN(ROUND((H1544*LOOKUP(H1544,{0,1950001,3300001,6950001,9000001,18000001,40000001},{0.05,0.1,0.2,0.23,0.33,0.4,0.45})-LOOKUP(H1544,{0,1950001,3300001,6950001,9000001,18000001,40000001},{0,97500,427500,636000,1536000,2796000,4796000}))*1.021,3),0))</f>
        <v/>
      </c>
      <c r="J1544" s="21">
        <f>ROUNDDOWN(ROUND(H1544*0.06,2),-2)</f>
        <v/>
      </c>
      <c r="K1544" s="21">
        <f>ROUNDDOWN(ROUND(H1544*0.04,2),-2)</f>
        <v/>
      </c>
      <c r="L1544" s="21">
        <f>I1544+J1544+K1544</f>
        <v/>
      </c>
      <c r="M1544" s="21">
        <f>B1544-L1544</f>
        <v/>
      </c>
      <c r="N1544" s="21">
        <f>ROUNDDOWN(ROUND(B1544*0.2042,2),0)</f>
        <v/>
      </c>
    </row>
    <row r="1545">
      <c r="A1545" t="inlineStr">
        <is>
          <t>照合 一般</t>
        </is>
      </c>
      <c r="B1545" s="21" t="n">
        <v>8500000</v>
      </c>
      <c r="C1545" s="22" t="n">
        <v>9</v>
      </c>
      <c r="D1545" s="22" t="n">
        <v>1</v>
      </c>
      <c r="E1545" s="22" t="n">
        <v>0</v>
      </c>
      <c r="F1545" s="21">
        <f>(IF(C1545&lt;=20,MAX(800000,400000*C1545),8000000+700000*(C1545-20))+IF(E1545=1,1000000,0))</f>
        <v/>
      </c>
      <c r="G1545" s="21">
        <f>IF(AND(D1545=3,C1545&lt;=5),MAX(0,B1545-F1545),IF(AND(D1545=2,C1545&lt;=5,MAX(0,B1545-F1545)&gt;3000000),1500000+MAX(0,B1545-F1545)-3000000,MAX(0,B1545-F1545)/2))</f>
        <v/>
      </c>
      <c r="H1545" s="21">
        <f>ROUNDDOWN(G1545,-3)</f>
        <v/>
      </c>
      <c r="I1545" s="21">
        <f>IF(H1545&lt;=0,0,ROUNDDOWN(ROUND((H1545*LOOKUP(H1545,{0,1950001,3300001,6950001,9000001,18000001,40000001},{0.05,0.1,0.2,0.23,0.33,0.4,0.45})-LOOKUP(H1545,{0,1950001,3300001,6950001,9000001,18000001,40000001},{0,97500,427500,636000,1536000,2796000,4796000}))*1.021,3),0))</f>
        <v/>
      </c>
      <c r="J1545" s="21">
        <f>ROUNDDOWN(ROUND(H1545*0.06,2),-2)</f>
        <v/>
      </c>
      <c r="K1545" s="21">
        <f>ROUNDDOWN(ROUND(H1545*0.04,2),-2)</f>
        <v/>
      </c>
      <c r="L1545" s="21">
        <f>I1545+J1545+K1545</f>
        <v/>
      </c>
      <c r="M1545" s="21">
        <f>B1545-L1545</f>
        <v/>
      </c>
      <c r="N1545" s="21">
        <f>ROUNDDOWN(ROUND(B1545*0.2042,2),0)</f>
        <v/>
      </c>
    </row>
    <row r="1546">
      <c r="A1546" t="inlineStr">
        <is>
          <t>照合 一般</t>
        </is>
      </c>
      <c r="B1546" s="21" t="n">
        <v>8500000</v>
      </c>
      <c r="C1546" s="22" t="n">
        <v>10</v>
      </c>
      <c r="D1546" s="22" t="n">
        <v>1</v>
      </c>
      <c r="E1546" s="22" t="n">
        <v>0</v>
      </c>
      <c r="F1546" s="21">
        <f>(IF(C1546&lt;=20,MAX(800000,400000*C1546),8000000+700000*(C1546-20))+IF(E1546=1,1000000,0))</f>
        <v/>
      </c>
      <c r="G1546" s="21">
        <f>IF(AND(D1546=3,C1546&lt;=5),MAX(0,B1546-F1546),IF(AND(D1546=2,C1546&lt;=5,MAX(0,B1546-F1546)&gt;3000000),1500000+MAX(0,B1546-F1546)-3000000,MAX(0,B1546-F1546)/2))</f>
        <v/>
      </c>
      <c r="H1546" s="21">
        <f>ROUNDDOWN(G1546,-3)</f>
        <v/>
      </c>
      <c r="I1546" s="21">
        <f>IF(H1546&lt;=0,0,ROUNDDOWN(ROUND((H1546*LOOKUP(H1546,{0,1950001,3300001,6950001,9000001,18000001,40000001},{0.05,0.1,0.2,0.23,0.33,0.4,0.45})-LOOKUP(H1546,{0,1950001,3300001,6950001,9000001,18000001,40000001},{0,97500,427500,636000,1536000,2796000,4796000}))*1.021,3),0))</f>
        <v/>
      </c>
      <c r="J1546" s="21">
        <f>ROUNDDOWN(ROUND(H1546*0.06,2),-2)</f>
        <v/>
      </c>
      <c r="K1546" s="21">
        <f>ROUNDDOWN(ROUND(H1546*0.04,2),-2)</f>
        <v/>
      </c>
      <c r="L1546" s="21">
        <f>I1546+J1546+K1546</f>
        <v/>
      </c>
      <c r="M1546" s="21">
        <f>B1546-L1546</f>
        <v/>
      </c>
      <c r="N1546" s="21">
        <f>ROUNDDOWN(ROUND(B1546*0.2042,2),0)</f>
        <v/>
      </c>
    </row>
    <row r="1547">
      <c r="A1547" t="inlineStr">
        <is>
          <t>照合 一般</t>
        </is>
      </c>
      <c r="B1547" s="21" t="n">
        <v>8500000</v>
      </c>
      <c r="C1547" s="22" t="n">
        <v>11</v>
      </c>
      <c r="D1547" s="22" t="n">
        <v>1</v>
      </c>
      <c r="E1547" s="22" t="n">
        <v>0</v>
      </c>
      <c r="F1547" s="21">
        <f>(IF(C1547&lt;=20,MAX(800000,400000*C1547),8000000+700000*(C1547-20))+IF(E1547=1,1000000,0))</f>
        <v/>
      </c>
      <c r="G1547" s="21">
        <f>IF(AND(D1547=3,C1547&lt;=5),MAX(0,B1547-F1547),IF(AND(D1547=2,C1547&lt;=5,MAX(0,B1547-F1547)&gt;3000000),1500000+MAX(0,B1547-F1547)-3000000,MAX(0,B1547-F1547)/2))</f>
        <v/>
      </c>
      <c r="H1547" s="21">
        <f>ROUNDDOWN(G1547,-3)</f>
        <v/>
      </c>
      <c r="I1547" s="21">
        <f>IF(H1547&lt;=0,0,ROUNDDOWN(ROUND((H1547*LOOKUP(H1547,{0,1950001,3300001,6950001,9000001,18000001,40000001},{0.05,0.1,0.2,0.23,0.33,0.4,0.45})-LOOKUP(H1547,{0,1950001,3300001,6950001,9000001,18000001,40000001},{0,97500,427500,636000,1536000,2796000,4796000}))*1.021,3),0))</f>
        <v/>
      </c>
      <c r="J1547" s="21">
        <f>ROUNDDOWN(ROUND(H1547*0.06,2),-2)</f>
        <v/>
      </c>
      <c r="K1547" s="21">
        <f>ROUNDDOWN(ROUND(H1547*0.04,2),-2)</f>
        <v/>
      </c>
      <c r="L1547" s="21">
        <f>I1547+J1547+K1547</f>
        <v/>
      </c>
      <c r="M1547" s="21">
        <f>B1547-L1547</f>
        <v/>
      </c>
      <c r="N1547" s="21">
        <f>ROUNDDOWN(ROUND(B1547*0.2042,2),0)</f>
        <v/>
      </c>
    </row>
    <row r="1548">
      <c r="A1548" t="inlineStr">
        <is>
          <t>照合 一般</t>
        </is>
      </c>
      <c r="B1548" s="21" t="n">
        <v>8500000</v>
      </c>
      <c r="C1548" s="22" t="n">
        <v>12</v>
      </c>
      <c r="D1548" s="22" t="n">
        <v>1</v>
      </c>
      <c r="E1548" s="22" t="n">
        <v>0</v>
      </c>
      <c r="F1548" s="21">
        <f>(IF(C1548&lt;=20,MAX(800000,400000*C1548),8000000+700000*(C1548-20))+IF(E1548=1,1000000,0))</f>
        <v/>
      </c>
      <c r="G1548" s="21">
        <f>IF(AND(D1548=3,C1548&lt;=5),MAX(0,B1548-F1548),IF(AND(D1548=2,C1548&lt;=5,MAX(0,B1548-F1548)&gt;3000000),1500000+MAX(0,B1548-F1548)-3000000,MAX(0,B1548-F1548)/2))</f>
        <v/>
      </c>
      <c r="H1548" s="21">
        <f>ROUNDDOWN(G1548,-3)</f>
        <v/>
      </c>
      <c r="I1548" s="21">
        <f>IF(H1548&lt;=0,0,ROUNDDOWN(ROUND((H1548*LOOKUP(H1548,{0,1950001,3300001,6950001,9000001,18000001,40000001},{0.05,0.1,0.2,0.23,0.33,0.4,0.45})-LOOKUP(H1548,{0,1950001,3300001,6950001,9000001,18000001,40000001},{0,97500,427500,636000,1536000,2796000,4796000}))*1.021,3),0))</f>
        <v/>
      </c>
      <c r="J1548" s="21">
        <f>ROUNDDOWN(ROUND(H1548*0.06,2),-2)</f>
        <v/>
      </c>
      <c r="K1548" s="21">
        <f>ROUNDDOWN(ROUND(H1548*0.04,2),-2)</f>
        <v/>
      </c>
      <c r="L1548" s="21">
        <f>I1548+J1548+K1548</f>
        <v/>
      </c>
      <c r="M1548" s="21">
        <f>B1548-L1548</f>
        <v/>
      </c>
      <c r="N1548" s="21">
        <f>ROUNDDOWN(ROUND(B1548*0.2042,2),0)</f>
        <v/>
      </c>
    </row>
    <row r="1549">
      <c r="A1549" t="inlineStr">
        <is>
          <t>照合 一般</t>
        </is>
      </c>
      <c r="B1549" s="21" t="n">
        <v>8500000</v>
      </c>
      <c r="C1549" s="22" t="n">
        <v>13</v>
      </c>
      <c r="D1549" s="22" t="n">
        <v>1</v>
      </c>
      <c r="E1549" s="22" t="n">
        <v>0</v>
      </c>
      <c r="F1549" s="21">
        <f>(IF(C1549&lt;=20,MAX(800000,400000*C1549),8000000+700000*(C1549-20))+IF(E1549=1,1000000,0))</f>
        <v/>
      </c>
      <c r="G1549" s="21">
        <f>IF(AND(D1549=3,C1549&lt;=5),MAX(0,B1549-F1549),IF(AND(D1549=2,C1549&lt;=5,MAX(0,B1549-F1549)&gt;3000000),1500000+MAX(0,B1549-F1549)-3000000,MAX(0,B1549-F1549)/2))</f>
        <v/>
      </c>
      <c r="H1549" s="21">
        <f>ROUNDDOWN(G1549,-3)</f>
        <v/>
      </c>
      <c r="I1549" s="21">
        <f>IF(H1549&lt;=0,0,ROUNDDOWN(ROUND((H1549*LOOKUP(H1549,{0,1950001,3300001,6950001,9000001,18000001,40000001},{0.05,0.1,0.2,0.23,0.33,0.4,0.45})-LOOKUP(H1549,{0,1950001,3300001,6950001,9000001,18000001,40000001},{0,97500,427500,636000,1536000,2796000,4796000}))*1.021,3),0))</f>
        <v/>
      </c>
      <c r="J1549" s="21">
        <f>ROUNDDOWN(ROUND(H1549*0.06,2),-2)</f>
        <v/>
      </c>
      <c r="K1549" s="21">
        <f>ROUNDDOWN(ROUND(H1549*0.04,2),-2)</f>
        <v/>
      </c>
      <c r="L1549" s="21">
        <f>I1549+J1549+K1549</f>
        <v/>
      </c>
      <c r="M1549" s="21">
        <f>B1549-L1549</f>
        <v/>
      </c>
      <c r="N1549" s="21">
        <f>ROUNDDOWN(ROUND(B1549*0.2042,2),0)</f>
        <v/>
      </c>
    </row>
    <row r="1550">
      <c r="A1550" t="inlineStr">
        <is>
          <t>照合 一般</t>
        </is>
      </c>
      <c r="B1550" s="21" t="n">
        <v>8500000</v>
      </c>
      <c r="C1550" s="22" t="n">
        <v>14</v>
      </c>
      <c r="D1550" s="22" t="n">
        <v>1</v>
      </c>
      <c r="E1550" s="22" t="n">
        <v>0</v>
      </c>
      <c r="F1550" s="21">
        <f>(IF(C1550&lt;=20,MAX(800000,400000*C1550),8000000+700000*(C1550-20))+IF(E1550=1,1000000,0))</f>
        <v/>
      </c>
      <c r="G1550" s="21">
        <f>IF(AND(D1550=3,C1550&lt;=5),MAX(0,B1550-F1550),IF(AND(D1550=2,C1550&lt;=5,MAX(0,B1550-F1550)&gt;3000000),1500000+MAX(0,B1550-F1550)-3000000,MAX(0,B1550-F1550)/2))</f>
        <v/>
      </c>
      <c r="H1550" s="21">
        <f>ROUNDDOWN(G1550,-3)</f>
        <v/>
      </c>
      <c r="I1550" s="21">
        <f>IF(H1550&lt;=0,0,ROUNDDOWN(ROUND((H1550*LOOKUP(H1550,{0,1950001,3300001,6950001,9000001,18000001,40000001},{0.05,0.1,0.2,0.23,0.33,0.4,0.45})-LOOKUP(H1550,{0,1950001,3300001,6950001,9000001,18000001,40000001},{0,97500,427500,636000,1536000,2796000,4796000}))*1.021,3),0))</f>
        <v/>
      </c>
      <c r="J1550" s="21">
        <f>ROUNDDOWN(ROUND(H1550*0.06,2),-2)</f>
        <v/>
      </c>
      <c r="K1550" s="21">
        <f>ROUNDDOWN(ROUND(H1550*0.04,2),-2)</f>
        <v/>
      </c>
      <c r="L1550" s="21">
        <f>I1550+J1550+K1550</f>
        <v/>
      </c>
      <c r="M1550" s="21">
        <f>B1550-L1550</f>
        <v/>
      </c>
      <c r="N1550" s="21">
        <f>ROUNDDOWN(ROUND(B1550*0.2042,2),0)</f>
        <v/>
      </c>
    </row>
    <row r="1551">
      <c r="A1551" t="inlineStr">
        <is>
          <t>照合 一般</t>
        </is>
      </c>
      <c r="B1551" s="21" t="n">
        <v>8500000</v>
      </c>
      <c r="C1551" s="22" t="n">
        <v>15</v>
      </c>
      <c r="D1551" s="22" t="n">
        <v>1</v>
      </c>
      <c r="E1551" s="22" t="n">
        <v>0</v>
      </c>
      <c r="F1551" s="21">
        <f>(IF(C1551&lt;=20,MAX(800000,400000*C1551),8000000+700000*(C1551-20))+IF(E1551=1,1000000,0))</f>
        <v/>
      </c>
      <c r="G1551" s="21">
        <f>IF(AND(D1551=3,C1551&lt;=5),MAX(0,B1551-F1551),IF(AND(D1551=2,C1551&lt;=5,MAX(0,B1551-F1551)&gt;3000000),1500000+MAX(0,B1551-F1551)-3000000,MAX(0,B1551-F1551)/2))</f>
        <v/>
      </c>
      <c r="H1551" s="21">
        <f>ROUNDDOWN(G1551,-3)</f>
        <v/>
      </c>
      <c r="I1551" s="21">
        <f>IF(H1551&lt;=0,0,ROUNDDOWN(ROUND((H1551*LOOKUP(H1551,{0,1950001,3300001,6950001,9000001,18000001,40000001},{0.05,0.1,0.2,0.23,0.33,0.4,0.45})-LOOKUP(H1551,{0,1950001,3300001,6950001,9000001,18000001,40000001},{0,97500,427500,636000,1536000,2796000,4796000}))*1.021,3),0))</f>
        <v/>
      </c>
      <c r="J1551" s="21">
        <f>ROUNDDOWN(ROUND(H1551*0.06,2),-2)</f>
        <v/>
      </c>
      <c r="K1551" s="21">
        <f>ROUNDDOWN(ROUND(H1551*0.04,2),-2)</f>
        <v/>
      </c>
      <c r="L1551" s="21">
        <f>I1551+J1551+K1551</f>
        <v/>
      </c>
      <c r="M1551" s="21">
        <f>B1551-L1551</f>
        <v/>
      </c>
      <c r="N1551" s="21">
        <f>ROUNDDOWN(ROUND(B1551*0.2042,2),0)</f>
        <v/>
      </c>
    </row>
    <row r="1552">
      <c r="A1552" t="inlineStr">
        <is>
          <t>照合 一般</t>
        </is>
      </c>
      <c r="B1552" s="21" t="n">
        <v>8500000</v>
      </c>
      <c r="C1552" s="22" t="n">
        <v>16</v>
      </c>
      <c r="D1552" s="22" t="n">
        <v>1</v>
      </c>
      <c r="E1552" s="22" t="n">
        <v>0</v>
      </c>
      <c r="F1552" s="21">
        <f>(IF(C1552&lt;=20,MAX(800000,400000*C1552),8000000+700000*(C1552-20))+IF(E1552=1,1000000,0))</f>
        <v/>
      </c>
      <c r="G1552" s="21">
        <f>IF(AND(D1552=3,C1552&lt;=5),MAX(0,B1552-F1552),IF(AND(D1552=2,C1552&lt;=5,MAX(0,B1552-F1552)&gt;3000000),1500000+MAX(0,B1552-F1552)-3000000,MAX(0,B1552-F1552)/2))</f>
        <v/>
      </c>
      <c r="H1552" s="21">
        <f>ROUNDDOWN(G1552,-3)</f>
        <v/>
      </c>
      <c r="I1552" s="21">
        <f>IF(H1552&lt;=0,0,ROUNDDOWN(ROUND((H1552*LOOKUP(H1552,{0,1950001,3300001,6950001,9000001,18000001,40000001},{0.05,0.1,0.2,0.23,0.33,0.4,0.45})-LOOKUP(H1552,{0,1950001,3300001,6950001,9000001,18000001,40000001},{0,97500,427500,636000,1536000,2796000,4796000}))*1.021,3),0))</f>
        <v/>
      </c>
      <c r="J1552" s="21">
        <f>ROUNDDOWN(ROUND(H1552*0.06,2),-2)</f>
        <v/>
      </c>
      <c r="K1552" s="21">
        <f>ROUNDDOWN(ROUND(H1552*0.04,2),-2)</f>
        <v/>
      </c>
      <c r="L1552" s="21">
        <f>I1552+J1552+K1552</f>
        <v/>
      </c>
      <c r="M1552" s="21">
        <f>B1552-L1552</f>
        <v/>
      </c>
      <c r="N1552" s="21">
        <f>ROUNDDOWN(ROUND(B1552*0.2042,2),0)</f>
        <v/>
      </c>
    </row>
    <row r="1553">
      <c r="A1553" t="inlineStr">
        <is>
          <t>照合 一般</t>
        </is>
      </c>
      <c r="B1553" s="21" t="n">
        <v>8500000</v>
      </c>
      <c r="C1553" s="22" t="n">
        <v>17</v>
      </c>
      <c r="D1553" s="22" t="n">
        <v>1</v>
      </c>
      <c r="E1553" s="22" t="n">
        <v>0</v>
      </c>
      <c r="F1553" s="21">
        <f>(IF(C1553&lt;=20,MAX(800000,400000*C1553),8000000+700000*(C1553-20))+IF(E1553=1,1000000,0))</f>
        <v/>
      </c>
      <c r="G1553" s="21">
        <f>IF(AND(D1553=3,C1553&lt;=5),MAX(0,B1553-F1553),IF(AND(D1553=2,C1553&lt;=5,MAX(0,B1553-F1553)&gt;3000000),1500000+MAX(0,B1553-F1553)-3000000,MAX(0,B1553-F1553)/2))</f>
        <v/>
      </c>
      <c r="H1553" s="21">
        <f>ROUNDDOWN(G1553,-3)</f>
        <v/>
      </c>
      <c r="I1553" s="21">
        <f>IF(H1553&lt;=0,0,ROUNDDOWN(ROUND((H1553*LOOKUP(H1553,{0,1950001,3300001,6950001,9000001,18000001,40000001},{0.05,0.1,0.2,0.23,0.33,0.4,0.45})-LOOKUP(H1553,{0,1950001,3300001,6950001,9000001,18000001,40000001},{0,97500,427500,636000,1536000,2796000,4796000}))*1.021,3),0))</f>
        <v/>
      </c>
      <c r="J1553" s="21">
        <f>ROUNDDOWN(ROUND(H1553*0.06,2),-2)</f>
        <v/>
      </c>
      <c r="K1553" s="21">
        <f>ROUNDDOWN(ROUND(H1553*0.04,2),-2)</f>
        <v/>
      </c>
      <c r="L1553" s="21">
        <f>I1553+J1553+K1553</f>
        <v/>
      </c>
      <c r="M1553" s="21">
        <f>B1553-L1553</f>
        <v/>
      </c>
      <c r="N1553" s="21">
        <f>ROUNDDOWN(ROUND(B1553*0.2042,2),0)</f>
        <v/>
      </c>
    </row>
    <row r="1554">
      <c r="A1554" t="inlineStr">
        <is>
          <t>照合 一般</t>
        </is>
      </c>
      <c r="B1554" s="21" t="n">
        <v>8500000</v>
      </c>
      <c r="C1554" s="22" t="n">
        <v>18</v>
      </c>
      <c r="D1554" s="22" t="n">
        <v>1</v>
      </c>
      <c r="E1554" s="22" t="n">
        <v>0</v>
      </c>
      <c r="F1554" s="21">
        <f>(IF(C1554&lt;=20,MAX(800000,400000*C1554),8000000+700000*(C1554-20))+IF(E1554=1,1000000,0))</f>
        <v/>
      </c>
      <c r="G1554" s="21">
        <f>IF(AND(D1554=3,C1554&lt;=5),MAX(0,B1554-F1554),IF(AND(D1554=2,C1554&lt;=5,MAX(0,B1554-F1554)&gt;3000000),1500000+MAX(0,B1554-F1554)-3000000,MAX(0,B1554-F1554)/2))</f>
        <v/>
      </c>
      <c r="H1554" s="21">
        <f>ROUNDDOWN(G1554,-3)</f>
        <v/>
      </c>
      <c r="I1554" s="21">
        <f>IF(H1554&lt;=0,0,ROUNDDOWN(ROUND((H1554*LOOKUP(H1554,{0,1950001,3300001,6950001,9000001,18000001,40000001},{0.05,0.1,0.2,0.23,0.33,0.4,0.45})-LOOKUP(H1554,{0,1950001,3300001,6950001,9000001,18000001,40000001},{0,97500,427500,636000,1536000,2796000,4796000}))*1.021,3),0))</f>
        <v/>
      </c>
      <c r="J1554" s="21">
        <f>ROUNDDOWN(ROUND(H1554*0.06,2),-2)</f>
        <v/>
      </c>
      <c r="K1554" s="21">
        <f>ROUNDDOWN(ROUND(H1554*0.04,2),-2)</f>
        <v/>
      </c>
      <c r="L1554" s="21">
        <f>I1554+J1554+K1554</f>
        <v/>
      </c>
      <c r="M1554" s="21">
        <f>B1554-L1554</f>
        <v/>
      </c>
      <c r="N1554" s="21">
        <f>ROUNDDOWN(ROUND(B1554*0.2042,2),0)</f>
        <v/>
      </c>
    </row>
    <row r="1555">
      <c r="A1555" t="inlineStr">
        <is>
          <t>照合 一般</t>
        </is>
      </c>
      <c r="B1555" s="21" t="n">
        <v>8500000</v>
      </c>
      <c r="C1555" s="22" t="n">
        <v>19</v>
      </c>
      <c r="D1555" s="22" t="n">
        <v>1</v>
      </c>
      <c r="E1555" s="22" t="n">
        <v>0</v>
      </c>
      <c r="F1555" s="21">
        <f>(IF(C1555&lt;=20,MAX(800000,400000*C1555),8000000+700000*(C1555-20))+IF(E1555=1,1000000,0))</f>
        <v/>
      </c>
      <c r="G1555" s="21">
        <f>IF(AND(D1555=3,C1555&lt;=5),MAX(0,B1555-F1555),IF(AND(D1555=2,C1555&lt;=5,MAX(0,B1555-F1555)&gt;3000000),1500000+MAX(0,B1555-F1555)-3000000,MAX(0,B1555-F1555)/2))</f>
        <v/>
      </c>
      <c r="H1555" s="21">
        <f>ROUNDDOWN(G1555,-3)</f>
        <v/>
      </c>
      <c r="I1555" s="21">
        <f>IF(H1555&lt;=0,0,ROUNDDOWN(ROUND((H1555*LOOKUP(H1555,{0,1950001,3300001,6950001,9000001,18000001,40000001},{0.05,0.1,0.2,0.23,0.33,0.4,0.45})-LOOKUP(H1555,{0,1950001,3300001,6950001,9000001,18000001,40000001},{0,97500,427500,636000,1536000,2796000,4796000}))*1.021,3),0))</f>
        <v/>
      </c>
      <c r="J1555" s="21">
        <f>ROUNDDOWN(ROUND(H1555*0.06,2),-2)</f>
        <v/>
      </c>
      <c r="K1555" s="21">
        <f>ROUNDDOWN(ROUND(H1555*0.04,2),-2)</f>
        <v/>
      </c>
      <c r="L1555" s="21">
        <f>I1555+J1555+K1555</f>
        <v/>
      </c>
      <c r="M1555" s="21">
        <f>B1555-L1555</f>
        <v/>
      </c>
      <c r="N1555" s="21">
        <f>ROUNDDOWN(ROUND(B1555*0.2042,2),0)</f>
        <v/>
      </c>
    </row>
    <row r="1556">
      <c r="A1556" t="inlineStr">
        <is>
          <t>照合 一般</t>
        </is>
      </c>
      <c r="B1556" s="21" t="n">
        <v>8500000</v>
      </c>
      <c r="C1556" s="22" t="n">
        <v>20</v>
      </c>
      <c r="D1556" s="22" t="n">
        <v>1</v>
      </c>
      <c r="E1556" s="22" t="n">
        <v>0</v>
      </c>
      <c r="F1556" s="21">
        <f>(IF(C1556&lt;=20,MAX(800000,400000*C1556),8000000+700000*(C1556-20))+IF(E1556=1,1000000,0))</f>
        <v/>
      </c>
      <c r="G1556" s="21">
        <f>IF(AND(D1556=3,C1556&lt;=5),MAX(0,B1556-F1556),IF(AND(D1556=2,C1556&lt;=5,MAX(0,B1556-F1556)&gt;3000000),1500000+MAX(0,B1556-F1556)-3000000,MAX(0,B1556-F1556)/2))</f>
        <v/>
      </c>
      <c r="H1556" s="21">
        <f>ROUNDDOWN(G1556,-3)</f>
        <v/>
      </c>
      <c r="I1556" s="21">
        <f>IF(H1556&lt;=0,0,ROUNDDOWN(ROUND((H1556*LOOKUP(H1556,{0,1950001,3300001,6950001,9000001,18000001,40000001},{0.05,0.1,0.2,0.23,0.33,0.4,0.45})-LOOKUP(H1556,{0,1950001,3300001,6950001,9000001,18000001,40000001},{0,97500,427500,636000,1536000,2796000,4796000}))*1.021,3),0))</f>
        <v/>
      </c>
      <c r="J1556" s="21">
        <f>ROUNDDOWN(ROUND(H1556*0.06,2),-2)</f>
        <v/>
      </c>
      <c r="K1556" s="21">
        <f>ROUNDDOWN(ROUND(H1556*0.04,2),-2)</f>
        <v/>
      </c>
      <c r="L1556" s="21">
        <f>I1556+J1556+K1556</f>
        <v/>
      </c>
      <c r="M1556" s="21">
        <f>B1556-L1556</f>
        <v/>
      </c>
      <c r="N1556" s="21">
        <f>ROUNDDOWN(ROUND(B1556*0.2042,2),0)</f>
        <v/>
      </c>
    </row>
    <row r="1557">
      <c r="A1557" t="inlineStr">
        <is>
          <t>照合 一般</t>
        </is>
      </c>
      <c r="B1557" s="21" t="n">
        <v>8500000</v>
      </c>
      <c r="C1557" s="22" t="n">
        <v>21</v>
      </c>
      <c r="D1557" s="22" t="n">
        <v>1</v>
      </c>
      <c r="E1557" s="22" t="n">
        <v>0</v>
      </c>
      <c r="F1557" s="21">
        <f>(IF(C1557&lt;=20,MAX(800000,400000*C1557),8000000+700000*(C1557-20))+IF(E1557=1,1000000,0))</f>
        <v/>
      </c>
      <c r="G1557" s="21">
        <f>IF(AND(D1557=3,C1557&lt;=5),MAX(0,B1557-F1557),IF(AND(D1557=2,C1557&lt;=5,MAX(0,B1557-F1557)&gt;3000000),1500000+MAX(0,B1557-F1557)-3000000,MAX(0,B1557-F1557)/2))</f>
        <v/>
      </c>
      <c r="H1557" s="21">
        <f>ROUNDDOWN(G1557,-3)</f>
        <v/>
      </c>
      <c r="I1557" s="21">
        <f>IF(H1557&lt;=0,0,ROUNDDOWN(ROUND((H1557*LOOKUP(H1557,{0,1950001,3300001,6950001,9000001,18000001,40000001},{0.05,0.1,0.2,0.23,0.33,0.4,0.45})-LOOKUP(H1557,{0,1950001,3300001,6950001,9000001,18000001,40000001},{0,97500,427500,636000,1536000,2796000,4796000}))*1.021,3),0))</f>
        <v/>
      </c>
      <c r="J1557" s="21">
        <f>ROUNDDOWN(ROUND(H1557*0.06,2),-2)</f>
        <v/>
      </c>
      <c r="K1557" s="21">
        <f>ROUNDDOWN(ROUND(H1557*0.04,2),-2)</f>
        <v/>
      </c>
      <c r="L1557" s="21">
        <f>I1557+J1557+K1557</f>
        <v/>
      </c>
      <c r="M1557" s="21">
        <f>B1557-L1557</f>
        <v/>
      </c>
      <c r="N1557" s="21">
        <f>ROUNDDOWN(ROUND(B1557*0.2042,2),0)</f>
        <v/>
      </c>
    </row>
    <row r="1558">
      <c r="A1558" t="inlineStr">
        <is>
          <t>照合 一般</t>
        </is>
      </c>
      <c r="B1558" s="21" t="n">
        <v>8500000</v>
      </c>
      <c r="C1558" s="22" t="n">
        <v>22</v>
      </c>
      <c r="D1558" s="22" t="n">
        <v>1</v>
      </c>
      <c r="E1558" s="22" t="n">
        <v>0</v>
      </c>
      <c r="F1558" s="21">
        <f>(IF(C1558&lt;=20,MAX(800000,400000*C1558),8000000+700000*(C1558-20))+IF(E1558=1,1000000,0))</f>
        <v/>
      </c>
      <c r="G1558" s="21">
        <f>IF(AND(D1558=3,C1558&lt;=5),MAX(0,B1558-F1558),IF(AND(D1558=2,C1558&lt;=5,MAX(0,B1558-F1558)&gt;3000000),1500000+MAX(0,B1558-F1558)-3000000,MAX(0,B1558-F1558)/2))</f>
        <v/>
      </c>
      <c r="H1558" s="21">
        <f>ROUNDDOWN(G1558,-3)</f>
        <v/>
      </c>
      <c r="I1558" s="21">
        <f>IF(H1558&lt;=0,0,ROUNDDOWN(ROUND((H1558*LOOKUP(H1558,{0,1950001,3300001,6950001,9000001,18000001,40000001},{0.05,0.1,0.2,0.23,0.33,0.4,0.45})-LOOKUP(H1558,{0,1950001,3300001,6950001,9000001,18000001,40000001},{0,97500,427500,636000,1536000,2796000,4796000}))*1.021,3),0))</f>
        <v/>
      </c>
      <c r="J1558" s="21">
        <f>ROUNDDOWN(ROUND(H1558*0.06,2),-2)</f>
        <v/>
      </c>
      <c r="K1558" s="21">
        <f>ROUNDDOWN(ROUND(H1558*0.04,2),-2)</f>
        <v/>
      </c>
      <c r="L1558" s="21">
        <f>I1558+J1558+K1558</f>
        <v/>
      </c>
      <c r="M1558" s="21">
        <f>B1558-L1558</f>
        <v/>
      </c>
      <c r="N1558" s="21">
        <f>ROUNDDOWN(ROUND(B1558*0.2042,2),0)</f>
        <v/>
      </c>
    </row>
    <row r="1559">
      <c r="A1559" t="inlineStr">
        <is>
          <t>照合 一般</t>
        </is>
      </c>
      <c r="B1559" s="21" t="n">
        <v>8500000</v>
      </c>
      <c r="C1559" s="22" t="n">
        <v>23</v>
      </c>
      <c r="D1559" s="22" t="n">
        <v>1</v>
      </c>
      <c r="E1559" s="22" t="n">
        <v>0</v>
      </c>
      <c r="F1559" s="21">
        <f>(IF(C1559&lt;=20,MAX(800000,400000*C1559),8000000+700000*(C1559-20))+IF(E1559=1,1000000,0))</f>
        <v/>
      </c>
      <c r="G1559" s="21">
        <f>IF(AND(D1559=3,C1559&lt;=5),MAX(0,B1559-F1559),IF(AND(D1559=2,C1559&lt;=5,MAX(0,B1559-F1559)&gt;3000000),1500000+MAX(0,B1559-F1559)-3000000,MAX(0,B1559-F1559)/2))</f>
        <v/>
      </c>
      <c r="H1559" s="21">
        <f>ROUNDDOWN(G1559,-3)</f>
        <v/>
      </c>
      <c r="I1559" s="21">
        <f>IF(H1559&lt;=0,0,ROUNDDOWN(ROUND((H1559*LOOKUP(H1559,{0,1950001,3300001,6950001,9000001,18000001,40000001},{0.05,0.1,0.2,0.23,0.33,0.4,0.45})-LOOKUP(H1559,{0,1950001,3300001,6950001,9000001,18000001,40000001},{0,97500,427500,636000,1536000,2796000,4796000}))*1.021,3),0))</f>
        <v/>
      </c>
      <c r="J1559" s="21">
        <f>ROUNDDOWN(ROUND(H1559*0.06,2),-2)</f>
        <v/>
      </c>
      <c r="K1559" s="21">
        <f>ROUNDDOWN(ROUND(H1559*0.04,2),-2)</f>
        <v/>
      </c>
      <c r="L1559" s="21">
        <f>I1559+J1559+K1559</f>
        <v/>
      </c>
      <c r="M1559" s="21">
        <f>B1559-L1559</f>
        <v/>
      </c>
      <c r="N1559" s="21">
        <f>ROUNDDOWN(ROUND(B1559*0.2042,2),0)</f>
        <v/>
      </c>
    </row>
    <row r="1560">
      <c r="A1560" t="inlineStr">
        <is>
          <t>照合 一般</t>
        </is>
      </c>
      <c r="B1560" s="21" t="n">
        <v>8500000</v>
      </c>
      <c r="C1560" s="22" t="n">
        <v>24</v>
      </c>
      <c r="D1560" s="22" t="n">
        <v>1</v>
      </c>
      <c r="E1560" s="22" t="n">
        <v>0</v>
      </c>
      <c r="F1560" s="21">
        <f>(IF(C1560&lt;=20,MAX(800000,400000*C1560),8000000+700000*(C1560-20))+IF(E1560=1,1000000,0))</f>
        <v/>
      </c>
      <c r="G1560" s="21">
        <f>IF(AND(D1560=3,C1560&lt;=5),MAX(0,B1560-F1560),IF(AND(D1560=2,C1560&lt;=5,MAX(0,B1560-F1560)&gt;3000000),1500000+MAX(0,B1560-F1560)-3000000,MAX(0,B1560-F1560)/2))</f>
        <v/>
      </c>
      <c r="H1560" s="21">
        <f>ROUNDDOWN(G1560,-3)</f>
        <v/>
      </c>
      <c r="I1560" s="21">
        <f>IF(H1560&lt;=0,0,ROUNDDOWN(ROUND((H1560*LOOKUP(H1560,{0,1950001,3300001,6950001,9000001,18000001,40000001},{0.05,0.1,0.2,0.23,0.33,0.4,0.45})-LOOKUP(H1560,{0,1950001,3300001,6950001,9000001,18000001,40000001},{0,97500,427500,636000,1536000,2796000,4796000}))*1.021,3),0))</f>
        <v/>
      </c>
      <c r="J1560" s="21">
        <f>ROUNDDOWN(ROUND(H1560*0.06,2),-2)</f>
        <v/>
      </c>
      <c r="K1560" s="21">
        <f>ROUNDDOWN(ROUND(H1560*0.04,2),-2)</f>
        <v/>
      </c>
      <c r="L1560" s="21">
        <f>I1560+J1560+K1560</f>
        <v/>
      </c>
      <c r="M1560" s="21">
        <f>B1560-L1560</f>
        <v/>
      </c>
      <c r="N1560" s="21">
        <f>ROUNDDOWN(ROUND(B1560*0.2042,2),0)</f>
        <v/>
      </c>
    </row>
    <row r="1561">
      <c r="A1561" t="inlineStr">
        <is>
          <t>照合 一般</t>
        </is>
      </c>
      <c r="B1561" s="21" t="n">
        <v>8500000</v>
      </c>
      <c r="C1561" s="22" t="n">
        <v>25</v>
      </c>
      <c r="D1561" s="22" t="n">
        <v>1</v>
      </c>
      <c r="E1561" s="22" t="n">
        <v>0</v>
      </c>
      <c r="F1561" s="21">
        <f>(IF(C1561&lt;=20,MAX(800000,400000*C1561),8000000+700000*(C1561-20))+IF(E1561=1,1000000,0))</f>
        <v/>
      </c>
      <c r="G1561" s="21">
        <f>IF(AND(D1561=3,C1561&lt;=5),MAX(0,B1561-F1561),IF(AND(D1561=2,C1561&lt;=5,MAX(0,B1561-F1561)&gt;3000000),1500000+MAX(0,B1561-F1561)-3000000,MAX(0,B1561-F1561)/2))</f>
        <v/>
      </c>
      <c r="H1561" s="21">
        <f>ROUNDDOWN(G1561,-3)</f>
        <v/>
      </c>
      <c r="I1561" s="21">
        <f>IF(H1561&lt;=0,0,ROUNDDOWN(ROUND((H1561*LOOKUP(H1561,{0,1950001,3300001,6950001,9000001,18000001,40000001},{0.05,0.1,0.2,0.23,0.33,0.4,0.45})-LOOKUP(H1561,{0,1950001,3300001,6950001,9000001,18000001,40000001},{0,97500,427500,636000,1536000,2796000,4796000}))*1.021,3),0))</f>
        <v/>
      </c>
      <c r="J1561" s="21">
        <f>ROUNDDOWN(ROUND(H1561*0.06,2),-2)</f>
        <v/>
      </c>
      <c r="K1561" s="21">
        <f>ROUNDDOWN(ROUND(H1561*0.04,2),-2)</f>
        <v/>
      </c>
      <c r="L1561" s="21">
        <f>I1561+J1561+K1561</f>
        <v/>
      </c>
      <c r="M1561" s="21">
        <f>B1561-L1561</f>
        <v/>
      </c>
      <c r="N1561" s="21">
        <f>ROUNDDOWN(ROUND(B1561*0.2042,2),0)</f>
        <v/>
      </c>
    </row>
    <row r="1562">
      <c r="A1562" t="inlineStr">
        <is>
          <t>照合 一般</t>
        </is>
      </c>
      <c r="B1562" s="21" t="n">
        <v>8500000</v>
      </c>
      <c r="C1562" s="22" t="n">
        <v>26</v>
      </c>
      <c r="D1562" s="22" t="n">
        <v>1</v>
      </c>
      <c r="E1562" s="22" t="n">
        <v>0</v>
      </c>
      <c r="F1562" s="21">
        <f>(IF(C1562&lt;=20,MAX(800000,400000*C1562),8000000+700000*(C1562-20))+IF(E1562=1,1000000,0))</f>
        <v/>
      </c>
      <c r="G1562" s="21">
        <f>IF(AND(D1562=3,C1562&lt;=5),MAX(0,B1562-F1562),IF(AND(D1562=2,C1562&lt;=5,MAX(0,B1562-F1562)&gt;3000000),1500000+MAX(0,B1562-F1562)-3000000,MAX(0,B1562-F1562)/2))</f>
        <v/>
      </c>
      <c r="H1562" s="21">
        <f>ROUNDDOWN(G1562,-3)</f>
        <v/>
      </c>
      <c r="I1562" s="21">
        <f>IF(H1562&lt;=0,0,ROUNDDOWN(ROUND((H1562*LOOKUP(H1562,{0,1950001,3300001,6950001,9000001,18000001,40000001},{0.05,0.1,0.2,0.23,0.33,0.4,0.45})-LOOKUP(H1562,{0,1950001,3300001,6950001,9000001,18000001,40000001},{0,97500,427500,636000,1536000,2796000,4796000}))*1.021,3),0))</f>
        <v/>
      </c>
      <c r="J1562" s="21">
        <f>ROUNDDOWN(ROUND(H1562*0.06,2),-2)</f>
        <v/>
      </c>
      <c r="K1562" s="21">
        <f>ROUNDDOWN(ROUND(H1562*0.04,2),-2)</f>
        <v/>
      </c>
      <c r="L1562" s="21">
        <f>I1562+J1562+K1562</f>
        <v/>
      </c>
      <c r="M1562" s="21">
        <f>B1562-L1562</f>
        <v/>
      </c>
      <c r="N1562" s="21">
        <f>ROUNDDOWN(ROUND(B1562*0.2042,2),0)</f>
        <v/>
      </c>
    </row>
    <row r="1563">
      <c r="A1563" t="inlineStr">
        <is>
          <t>照合 一般</t>
        </is>
      </c>
      <c r="B1563" s="21" t="n">
        <v>8500000</v>
      </c>
      <c r="C1563" s="22" t="n">
        <v>27</v>
      </c>
      <c r="D1563" s="22" t="n">
        <v>1</v>
      </c>
      <c r="E1563" s="22" t="n">
        <v>0</v>
      </c>
      <c r="F1563" s="21">
        <f>(IF(C1563&lt;=20,MAX(800000,400000*C1563),8000000+700000*(C1563-20))+IF(E1563=1,1000000,0))</f>
        <v/>
      </c>
      <c r="G1563" s="21">
        <f>IF(AND(D1563=3,C1563&lt;=5),MAX(0,B1563-F1563),IF(AND(D1563=2,C1563&lt;=5,MAX(0,B1563-F1563)&gt;3000000),1500000+MAX(0,B1563-F1563)-3000000,MAX(0,B1563-F1563)/2))</f>
        <v/>
      </c>
      <c r="H1563" s="21">
        <f>ROUNDDOWN(G1563,-3)</f>
        <v/>
      </c>
      <c r="I1563" s="21">
        <f>IF(H1563&lt;=0,0,ROUNDDOWN(ROUND((H1563*LOOKUP(H1563,{0,1950001,3300001,6950001,9000001,18000001,40000001},{0.05,0.1,0.2,0.23,0.33,0.4,0.45})-LOOKUP(H1563,{0,1950001,3300001,6950001,9000001,18000001,40000001},{0,97500,427500,636000,1536000,2796000,4796000}))*1.021,3),0))</f>
        <v/>
      </c>
      <c r="J1563" s="21">
        <f>ROUNDDOWN(ROUND(H1563*0.06,2),-2)</f>
        <v/>
      </c>
      <c r="K1563" s="21">
        <f>ROUNDDOWN(ROUND(H1563*0.04,2),-2)</f>
        <v/>
      </c>
      <c r="L1563" s="21">
        <f>I1563+J1563+K1563</f>
        <v/>
      </c>
      <c r="M1563" s="21">
        <f>B1563-L1563</f>
        <v/>
      </c>
      <c r="N1563" s="21">
        <f>ROUNDDOWN(ROUND(B1563*0.2042,2),0)</f>
        <v/>
      </c>
    </row>
    <row r="1564">
      <c r="A1564" t="inlineStr">
        <is>
          <t>照合 一般</t>
        </is>
      </c>
      <c r="B1564" s="21" t="n">
        <v>8500000</v>
      </c>
      <c r="C1564" s="22" t="n">
        <v>28</v>
      </c>
      <c r="D1564" s="22" t="n">
        <v>1</v>
      </c>
      <c r="E1564" s="22" t="n">
        <v>0</v>
      </c>
      <c r="F1564" s="21">
        <f>(IF(C1564&lt;=20,MAX(800000,400000*C1564),8000000+700000*(C1564-20))+IF(E1564=1,1000000,0))</f>
        <v/>
      </c>
      <c r="G1564" s="21">
        <f>IF(AND(D1564=3,C1564&lt;=5),MAX(0,B1564-F1564),IF(AND(D1564=2,C1564&lt;=5,MAX(0,B1564-F1564)&gt;3000000),1500000+MAX(0,B1564-F1564)-3000000,MAX(0,B1564-F1564)/2))</f>
        <v/>
      </c>
      <c r="H1564" s="21">
        <f>ROUNDDOWN(G1564,-3)</f>
        <v/>
      </c>
      <c r="I1564" s="21">
        <f>IF(H1564&lt;=0,0,ROUNDDOWN(ROUND((H1564*LOOKUP(H1564,{0,1950001,3300001,6950001,9000001,18000001,40000001},{0.05,0.1,0.2,0.23,0.33,0.4,0.45})-LOOKUP(H1564,{0,1950001,3300001,6950001,9000001,18000001,40000001},{0,97500,427500,636000,1536000,2796000,4796000}))*1.021,3),0))</f>
        <v/>
      </c>
      <c r="J1564" s="21">
        <f>ROUNDDOWN(ROUND(H1564*0.06,2),-2)</f>
        <v/>
      </c>
      <c r="K1564" s="21">
        <f>ROUNDDOWN(ROUND(H1564*0.04,2),-2)</f>
        <v/>
      </c>
      <c r="L1564" s="21">
        <f>I1564+J1564+K1564</f>
        <v/>
      </c>
      <c r="M1564" s="21">
        <f>B1564-L1564</f>
        <v/>
      </c>
      <c r="N1564" s="21">
        <f>ROUNDDOWN(ROUND(B1564*0.2042,2),0)</f>
        <v/>
      </c>
    </row>
    <row r="1565">
      <c r="A1565" t="inlineStr">
        <is>
          <t>照合 一般</t>
        </is>
      </c>
      <c r="B1565" s="21" t="n">
        <v>8500000</v>
      </c>
      <c r="C1565" s="22" t="n">
        <v>29</v>
      </c>
      <c r="D1565" s="22" t="n">
        <v>1</v>
      </c>
      <c r="E1565" s="22" t="n">
        <v>0</v>
      </c>
      <c r="F1565" s="21">
        <f>(IF(C1565&lt;=20,MAX(800000,400000*C1565),8000000+700000*(C1565-20))+IF(E1565=1,1000000,0))</f>
        <v/>
      </c>
      <c r="G1565" s="21">
        <f>IF(AND(D1565=3,C1565&lt;=5),MAX(0,B1565-F1565),IF(AND(D1565=2,C1565&lt;=5,MAX(0,B1565-F1565)&gt;3000000),1500000+MAX(0,B1565-F1565)-3000000,MAX(0,B1565-F1565)/2))</f>
        <v/>
      </c>
      <c r="H1565" s="21">
        <f>ROUNDDOWN(G1565,-3)</f>
        <v/>
      </c>
      <c r="I1565" s="21">
        <f>IF(H1565&lt;=0,0,ROUNDDOWN(ROUND((H1565*LOOKUP(H1565,{0,1950001,3300001,6950001,9000001,18000001,40000001},{0.05,0.1,0.2,0.23,0.33,0.4,0.45})-LOOKUP(H1565,{0,1950001,3300001,6950001,9000001,18000001,40000001},{0,97500,427500,636000,1536000,2796000,4796000}))*1.021,3),0))</f>
        <v/>
      </c>
      <c r="J1565" s="21">
        <f>ROUNDDOWN(ROUND(H1565*0.06,2),-2)</f>
        <v/>
      </c>
      <c r="K1565" s="21">
        <f>ROUNDDOWN(ROUND(H1565*0.04,2),-2)</f>
        <v/>
      </c>
      <c r="L1565" s="21">
        <f>I1565+J1565+K1565</f>
        <v/>
      </c>
      <c r="M1565" s="21">
        <f>B1565-L1565</f>
        <v/>
      </c>
      <c r="N1565" s="21">
        <f>ROUNDDOWN(ROUND(B1565*0.2042,2),0)</f>
        <v/>
      </c>
    </row>
    <row r="1566">
      <c r="A1566" t="inlineStr">
        <is>
          <t>照合 一般</t>
        </is>
      </c>
      <c r="B1566" s="21" t="n">
        <v>8500000</v>
      </c>
      <c r="C1566" s="22" t="n">
        <v>30</v>
      </c>
      <c r="D1566" s="22" t="n">
        <v>1</v>
      </c>
      <c r="E1566" s="22" t="n">
        <v>0</v>
      </c>
      <c r="F1566" s="21">
        <f>(IF(C1566&lt;=20,MAX(800000,400000*C1566),8000000+700000*(C1566-20))+IF(E1566=1,1000000,0))</f>
        <v/>
      </c>
      <c r="G1566" s="21">
        <f>IF(AND(D1566=3,C1566&lt;=5),MAX(0,B1566-F1566),IF(AND(D1566=2,C1566&lt;=5,MAX(0,B1566-F1566)&gt;3000000),1500000+MAX(0,B1566-F1566)-3000000,MAX(0,B1566-F1566)/2))</f>
        <v/>
      </c>
      <c r="H1566" s="21">
        <f>ROUNDDOWN(G1566,-3)</f>
        <v/>
      </c>
      <c r="I1566" s="21">
        <f>IF(H1566&lt;=0,0,ROUNDDOWN(ROUND((H1566*LOOKUP(H1566,{0,1950001,3300001,6950001,9000001,18000001,40000001},{0.05,0.1,0.2,0.23,0.33,0.4,0.45})-LOOKUP(H1566,{0,1950001,3300001,6950001,9000001,18000001,40000001},{0,97500,427500,636000,1536000,2796000,4796000}))*1.021,3),0))</f>
        <v/>
      </c>
      <c r="J1566" s="21">
        <f>ROUNDDOWN(ROUND(H1566*0.06,2),-2)</f>
        <v/>
      </c>
      <c r="K1566" s="21">
        <f>ROUNDDOWN(ROUND(H1566*0.04,2),-2)</f>
        <v/>
      </c>
      <c r="L1566" s="21">
        <f>I1566+J1566+K1566</f>
        <v/>
      </c>
      <c r="M1566" s="21">
        <f>B1566-L1566</f>
        <v/>
      </c>
      <c r="N1566" s="21">
        <f>ROUNDDOWN(ROUND(B1566*0.2042,2),0)</f>
        <v/>
      </c>
    </row>
    <row r="1567">
      <c r="A1567" t="inlineStr">
        <is>
          <t>照合 一般</t>
        </is>
      </c>
      <c r="B1567" s="21" t="n">
        <v>8500000</v>
      </c>
      <c r="C1567" s="22" t="n">
        <v>31</v>
      </c>
      <c r="D1567" s="22" t="n">
        <v>1</v>
      </c>
      <c r="E1567" s="22" t="n">
        <v>0</v>
      </c>
      <c r="F1567" s="21">
        <f>(IF(C1567&lt;=20,MAX(800000,400000*C1567),8000000+700000*(C1567-20))+IF(E1567=1,1000000,0))</f>
        <v/>
      </c>
      <c r="G1567" s="21">
        <f>IF(AND(D1567=3,C1567&lt;=5),MAX(0,B1567-F1567),IF(AND(D1567=2,C1567&lt;=5,MAX(0,B1567-F1567)&gt;3000000),1500000+MAX(0,B1567-F1567)-3000000,MAX(0,B1567-F1567)/2))</f>
        <v/>
      </c>
      <c r="H1567" s="21">
        <f>ROUNDDOWN(G1567,-3)</f>
        <v/>
      </c>
      <c r="I1567" s="21">
        <f>IF(H1567&lt;=0,0,ROUNDDOWN(ROUND((H1567*LOOKUP(H1567,{0,1950001,3300001,6950001,9000001,18000001,40000001},{0.05,0.1,0.2,0.23,0.33,0.4,0.45})-LOOKUP(H1567,{0,1950001,3300001,6950001,9000001,18000001,40000001},{0,97500,427500,636000,1536000,2796000,4796000}))*1.021,3),0))</f>
        <v/>
      </c>
      <c r="J1567" s="21">
        <f>ROUNDDOWN(ROUND(H1567*0.06,2),-2)</f>
        <v/>
      </c>
      <c r="K1567" s="21">
        <f>ROUNDDOWN(ROUND(H1567*0.04,2),-2)</f>
        <v/>
      </c>
      <c r="L1567" s="21">
        <f>I1567+J1567+K1567</f>
        <v/>
      </c>
      <c r="M1567" s="21">
        <f>B1567-L1567</f>
        <v/>
      </c>
      <c r="N1567" s="21">
        <f>ROUNDDOWN(ROUND(B1567*0.2042,2),0)</f>
        <v/>
      </c>
    </row>
    <row r="1568">
      <c r="A1568" t="inlineStr">
        <is>
          <t>照合 一般</t>
        </is>
      </c>
      <c r="B1568" s="21" t="n">
        <v>8500000</v>
      </c>
      <c r="C1568" s="22" t="n">
        <v>32</v>
      </c>
      <c r="D1568" s="22" t="n">
        <v>1</v>
      </c>
      <c r="E1568" s="22" t="n">
        <v>0</v>
      </c>
      <c r="F1568" s="21">
        <f>(IF(C1568&lt;=20,MAX(800000,400000*C1568),8000000+700000*(C1568-20))+IF(E1568=1,1000000,0))</f>
        <v/>
      </c>
      <c r="G1568" s="21">
        <f>IF(AND(D1568=3,C1568&lt;=5),MAX(0,B1568-F1568),IF(AND(D1568=2,C1568&lt;=5,MAX(0,B1568-F1568)&gt;3000000),1500000+MAX(0,B1568-F1568)-3000000,MAX(0,B1568-F1568)/2))</f>
        <v/>
      </c>
      <c r="H1568" s="21">
        <f>ROUNDDOWN(G1568,-3)</f>
        <v/>
      </c>
      <c r="I1568" s="21">
        <f>IF(H1568&lt;=0,0,ROUNDDOWN(ROUND((H1568*LOOKUP(H1568,{0,1950001,3300001,6950001,9000001,18000001,40000001},{0.05,0.1,0.2,0.23,0.33,0.4,0.45})-LOOKUP(H1568,{0,1950001,3300001,6950001,9000001,18000001,40000001},{0,97500,427500,636000,1536000,2796000,4796000}))*1.021,3),0))</f>
        <v/>
      </c>
      <c r="J1568" s="21">
        <f>ROUNDDOWN(ROUND(H1568*0.06,2),-2)</f>
        <v/>
      </c>
      <c r="K1568" s="21">
        <f>ROUNDDOWN(ROUND(H1568*0.04,2),-2)</f>
        <v/>
      </c>
      <c r="L1568" s="21">
        <f>I1568+J1568+K1568</f>
        <v/>
      </c>
      <c r="M1568" s="21">
        <f>B1568-L1568</f>
        <v/>
      </c>
      <c r="N1568" s="21">
        <f>ROUNDDOWN(ROUND(B1568*0.2042,2),0)</f>
        <v/>
      </c>
    </row>
    <row r="1569">
      <c r="A1569" t="inlineStr">
        <is>
          <t>照合 一般</t>
        </is>
      </c>
      <c r="B1569" s="21" t="n">
        <v>8500000</v>
      </c>
      <c r="C1569" s="22" t="n">
        <v>33</v>
      </c>
      <c r="D1569" s="22" t="n">
        <v>1</v>
      </c>
      <c r="E1569" s="22" t="n">
        <v>0</v>
      </c>
      <c r="F1569" s="21">
        <f>(IF(C1569&lt;=20,MAX(800000,400000*C1569),8000000+700000*(C1569-20))+IF(E1569=1,1000000,0))</f>
        <v/>
      </c>
      <c r="G1569" s="21">
        <f>IF(AND(D1569=3,C1569&lt;=5),MAX(0,B1569-F1569),IF(AND(D1569=2,C1569&lt;=5,MAX(0,B1569-F1569)&gt;3000000),1500000+MAX(0,B1569-F1569)-3000000,MAX(0,B1569-F1569)/2))</f>
        <v/>
      </c>
      <c r="H1569" s="21">
        <f>ROUNDDOWN(G1569,-3)</f>
        <v/>
      </c>
      <c r="I1569" s="21">
        <f>IF(H1569&lt;=0,0,ROUNDDOWN(ROUND((H1569*LOOKUP(H1569,{0,1950001,3300001,6950001,9000001,18000001,40000001},{0.05,0.1,0.2,0.23,0.33,0.4,0.45})-LOOKUP(H1569,{0,1950001,3300001,6950001,9000001,18000001,40000001},{0,97500,427500,636000,1536000,2796000,4796000}))*1.021,3),0))</f>
        <v/>
      </c>
      <c r="J1569" s="21">
        <f>ROUNDDOWN(ROUND(H1569*0.06,2),-2)</f>
        <v/>
      </c>
      <c r="K1569" s="21">
        <f>ROUNDDOWN(ROUND(H1569*0.04,2),-2)</f>
        <v/>
      </c>
      <c r="L1569" s="21">
        <f>I1569+J1569+K1569</f>
        <v/>
      </c>
      <c r="M1569" s="21">
        <f>B1569-L1569</f>
        <v/>
      </c>
      <c r="N1569" s="21">
        <f>ROUNDDOWN(ROUND(B1569*0.2042,2),0)</f>
        <v/>
      </c>
    </row>
    <row r="1570">
      <c r="A1570" t="inlineStr">
        <is>
          <t>照合 一般</t>
        </is>
      </c>
      <c r="B1570" s="21" t="n">
        <v>8500000</v>
      </c>
      <c r="C1570" s="22" t="n">
        <v>34</v>
      </c>
      <c r="D1570" s="22" t="n">
        <v>1</v>
      </c>
      <c r="E1570" s="22" t="n">
        <v>0</v>
      </c>
      <c r="F1570" s="21">
        <f>(IF(C1570&lt;=20,MAX(800000,400000*C1570),8000000+700000*(C1570-20))+IF(E1570=1,1000000,0))</f>
        <v/>
      </c>
      <c r="G1570" s="21">
        <f>IF(AND(D1570=3,C1570&lt;=5),MAX(0,B1570-F1570),IF(AND(D1570=2,C1570&lt;=5,MAX(0,B1570-F1570)&gt;3000000),1500000+MAX(0,B1570-F1570)-3000000,MAX(0,B1570-F1570)/2))</f>
        <v/>
      </c>
      <c r="H1570" s="21">
        <f>ROUNDDOWN(G1570,-3)</f>
        <v/>
      </c>
      <c r="I1570" s="21">
        <f>IF(H1570&lt;=0,0,ROUNDDOWN(ROUND((H1570*LOOKUP(H1570,{0,1950001,3300001,6950001,9000001,18000001,40000001},{0.05,0.1,0.2,0.23,0.33,0.4,0.45})-LOOKUP(H1570,{0,1950001,3300001,6950001,9000001,18000001,40000001},{0,97500,427500,636000,1536000,2796000,4796000}))*1.021,3),0))</f>
        <v/>
      </c>
      <c r="J1570" s="21">
        <f>ROUNDDOWN(ROUND(H1570*0.06,2),-2)</f>
        <v/>
      </c>
      <c r="K1570" s="21">
        <f>ROUNDDOWN(ROUND(H1570*0.04,2),-2)</f>
        <v/>
      </c>
      <c r="L1570" s="21">
        <f>I1570+J1570+K1570</f>
        <v/>
      </c>
      <c r="M1570" s="21">
        <f>B1570-L1570</f>
        <v/>
      </c>
      <c r="N1570" s="21">
        <f>ROUNDDOWN(ROUND(B1570*0.2042,2),0)</f>
        <v/>
      </c>
    </row>
    <row r="1571">
      <c r="A1571" t="inlineStr">
        <is>
          <t>照合 一般</t>
        </is>
      </c>
      <c r="B1571" s="21" t="n">
        <v>8500000</v>
      </c>
      <c r="C1571" s="22" t="n">
        <v>35</v>
      </c>
      <c r="D1571" s="22" t="n">
        <v>1</v>
      </c>
      <c r="E1571" s="22" t="n">
        <v>0</v>
      </c>
      <c r="F1571" s="21">
        <f>(IF(C1571&lt;=20,MAX(800000,400000*C1571),8000000+700000*(C1571-20))+IF(E1571=1,1000000,0))</f>
        <v/>
      </c>
      <c r="G1571" s="21">
        <f>IF(AND(D1571=3,C1571&lt;=5),MAX(0,B1571-F1571),IF(AND(D1571=2,C1571&lt;=5,MAX(0,B1571-F1571)&gt;3000000),1500000+MAX(0,B1571-F1571)-3000000,MAX(0,B1571-F1571)/2))</f>
        <v/>
      </c>
      <c r="H1571" s="21">
        <f>ROUNDDOWN(G1571,-3)</f>
        <v/>
      </c>
      <c r="I1571" s="21">
        <f>IF(H1571&lt;=0,0,ROUNDDOWN(ROUND((H1571*LOOKUP(H1571,{0,1950001,3300001,6950001,9000001,18000001,40000001},{0.05,0.1,0.2,0.23,0.33,0.4,0.45})-LOOKUP(H1571,{0,1950001,3300001,6950001,9000001,18000001,40000001},{0,97500,427500,636000,1536000,2796000,4796000}))*1.021,3),0))</f>
        <v/>
      </c>
      <c r="J1571" s="21">
        <f>ROUNDDOWN(ROUND(H1571*0.06,2),-2)</f>
        <v/>
      </c>
      <c r="K1571" s="21">
        <f>ROUNDDOWN(ROUND(H1571*0.04,2),-2)</f>
        <v/>
      </c>
      <c r="L1571" s="21">
        <f>I1571+J1571+K1571</f>
        <v/>
      </c>
      <c r="M1571" s="21">
        <f>B1571-L1571</f>
        <v/>
      </c>
      <c r="N1571" s="21">
        <f>ROUNDDOWN(ROUND(B1571*0.2042,2),0)</f>
        <v/>
      </c>
    </row>
    <row r="1572">
      <c r="A1572" t="inlineStr">
        <is>
          <t>照合 一般</t>
        </is>
      </c>
      <c r="B1572" s="21" t="n">
        <v>8500000</v>
      </c>
      <c r="C1572" s="22" t="n">
        <v>36</v>
      </c>
      <c r="D1572" s="22" t="n">
        <v>1</v>
      </c>
      <c r="E1572" s="22" t="n">
        <v>0</v>
      </c>
      <c r="F1572" s="21">
        <f>(IF(C1572&lt;=20,MAX(800000,400000*C1572),8000000+700000*(C1572-20))+IF(E1572=1,1000000,0))</f>
        <v/>
      </c>
      <c r="G1572" s="21">
        <f>IF(AND(D1572=3,C1572&lt;=5),MAX(0,B1572-F1572),IF(AND(D1572=2,C1572&lt;=5,MAX(0,B1572-F1572)&gt;3000000),1500000+MAX(0,B1572-F1572)-3000000,MAX(0,B1572-F1572)/2))</f>
        <v/>
      </c>
      <c r="H1572" s="21">
        <f>ROUNDDOWN(G1572,-3)</f>
        <v/>
      </c>
      <c r="I1572" s="21">
        <f>IF(H1572&lt;=0,0,ROUNDDOWN(ROUND((H1572*LOOKUP(H1572,{0,1950001,3300001,6950001,9000001,18000001,40000001},{0.05,0.1,0.2,0.23,0.33,0.4,0.45})-LOOKUP(H1572,{0,1950001,3300001,6950001,9000001,18000001,40000001},{0,97500,427500,636000,1536000,2796000,4796000}))*1.021,3),0))</f>
        <v/>
      </c>
      <c r="J1572" s="21">
        <f>ROUNDDOWN(ROUND(H1572*0.06,2),-2)</f>
        <v/>
      </c>
      <c r="K1572" s="21">
        <f>ROUNDDOWN(ROUND(H1572*0.04,2),-2)</f>
        <v/>
      </c>
      <c r="L1572" s="21">
        <f>I1572+J1572+K1572</f>
        <v/>
      </c>
      <c r="M1572" s="21">
        <f>B1572-L1572</f>
        <v/>
      </c>
      <c r="N1572" s="21">
        <f>ROUNDDOWN(ROUND(B1572*0.2042,2),0)</f>
        <v/>
      </c>
    </row>
    <row r="1573">
      <c r="A1573" t="inlineStr">
        <is>
          <t>照合 一般</t>
        </is>
      </c>
      <c r="B1573" s="21" t="n">
        <v>8500000</v>
      </c>
      <c r="C1573" s="22" t="n">
        <v>37</v>
      </c>
      <c r="D1573" s="22" t="n">
        <v>1</v>
      </c>
      <c r="E1573" s="22" t="n">
        <v>0</v>
      </c>
      <c r="F1573" s="21">
        <f>(IF(C1573&lt;=20,MAX(800000,400000*C1573),8000000+700000*(C1573-20))+IF(E1573=1,1000000,0))</f>
        <v/>
      </c>
      <c r="G1573" s="21">
        <f>IF(AND(D1573=3,C1573&lt;=5),MAX(0,B1573-F1573),IF(AND(D1573=2,C1573&lt;=5,MAX(0,B1573-F1573)&gt;3000000),1500000+MAX(0,B1573-F1573)-3000000,MAX(0,B1573-F1573)/2))</f>
        <v/>
      </c>
      <c r="H1573" s="21">
        <f>ROUNDDOWN(G1573,-3)</f>
        <v/>
      </c>
      <c r="I1573" s="21">
        <f>IF(H1573&lt;=0,0,ROUNDDOWN(ROUND((H1573*LOOKUP(H1573,{0,1950001,3300001,6950001,9000001,18000001,40000001},{0.05,0.1,0.2,0.23,0.33,0.4,0.45})-LOOKUP(H1573,{0,1950001,3300001,6950001,9000001,18000001,40000001},{0,97500,427500,636000,1536000,2796000,4796000}))*1.021,3),0))</f>
        <v/>
      </c>
      <c r="J1573" s="21">
        <f>ROUNDDOWN(ROUND(H1573*0.06,2),-2)</f>
        <v/>
      </c>
      <c r="K1573" s="21">
        <f>ROUNDDOWN(ROUND(H1573*0.04,2),-2)</f>
        <v/>
      </c>
      <c r="L1573" s="21">
        <f>I1573+J1573+K1573</f>
        <v/>
      </c>
      <c r="M1573" s="21">
        <f>B1573-L1573</f>
        <v/>
      </c>
      <c r="N1573" s="21">
        <f>ROUNDDOWN(ROUND(B1573*0.2042,2),0)</f>
        <v/>
      </c>
    </row>
    <row r="1574">
      <c r="A1574" t="inlineStr">
        <is>
          <t>照合 一般</t>
        </is>
      </c>
      <c r="B1574" s="21" t="n">
        <v>8500000</v>
      </c>
      <c r="C1574" s="22" t="n">
        <v>38</v>
      </c>
      <c r="D1574" s="22" t="n">
        <v>1</v>
      </c>
      <c r="E1574" s="22" t="n">
        <v>0</v>
      </c>
      <c r="F1574" s="21">
        <f>(IF(C1574&lt;=20,MAX(800000,400000*C1574),8000000+700000*(C1574-20))+IF(E1574=1,1000000,0))</f>
        <v/>
      </c>
      <c r="G1574" s="21">
        <f>IF(AND(D1574=3,C1574&lt;=5),MAX(0,B1574-F1574),IF(AND(D1574=2,C1574&lt;=5,MAX(0,B1574-F1574)&gt;3000000),1500000+MAX(0,B1574-F1574)-3000000,MAX(0,B1574-F1574)/2))</f>
        <v/>
      </c>
      <c r="H1574" s="21">
        <f>ROUNDDOWN(G1574,-3)</f>
        <v/>
      </c>
      <c r="I1574" s="21">
        <f>IF(H1574&lt;=0,0,ROUNDDOWN(ROUND((H1574*LOOKUP(H1574,{0,1950001,3300001,6950001,9000001,18000001,40000001},{0.05,0.1,0.2,0.23,0.33,0.4,0.45})-LOOKUP(H1574,{0,1950001,3300001,6950001,9000001,18000001,40000001},{0,97500,427500,636000,1536000,2796000,4796000}))*1.021,3),0))</f>
        <v/>
      </c>
      <c r="J1574" s="21">
        <f>ROUNDDOWN(ROUND(H1574*0.06,2),-2)</f>
        <v/>
      </c>
      <c r="K1574" s="21">
        <f>ROUNDDOWN(ROUND(H1574*0.04,2),-2)</f>
        <v/>
      </c>
      <c r="L1574" s="21">
        <f>I1574+J1574+K1574</f>
        <v/>
      </c>
      <c r="M1574" s="21">
        <f>B1574-L1574</f>
        <v/>
      </c>
      <c r="N1574" s="21">
        <f>ROUNDDOWN(ROUND(B1574*0.2042,2),0)</f>
        <v/>
      </c>
    </row>
    <row r="1575">
      <c r="A1575" t="inlineStr">
        <is>
          <t>照合 一般</t>
        </is>
      </c>
      <c r="B1575" s="21" t="n">
        <v>8500000</v>
      </c>
      <c r="C1575" s="22" t="n">
        <v>39</v>
      </c>
      <c r="D1575" s="22" t="n">
        <v>1</v>
      </c>
      <c r="E1575" s="22" t="n">
        <v>0</v>
      </c>
      <c r="F1575" s="21">
        <f>(IF(C1575&lt;=20,MAX(800000,400000*C1575),8000000+700000*(C1575-20))+IF(E1575=1,1000000,0))</f>
        <v/>
      </c>
      <c r="G1575" s="21">
        <f>IF(AND(D1575=3,C1575&lt;=5),MAX(0,B1575-F1575),IF(AND(D1575=2,C1575&lt;=5,MAX(0,B1575-F1575)&gt;3000000),1500000+MAX(0,B1575-F1575)-3000000,MAX(0,B1575-F1575)/2))</f>
        <v/>
      </c>
      <c r="H1575" s="21">
        <f>ROUNDDOWN(G1575,-3)</f>
        <v/>
      </c>
      <c r="I1575" s="21">
        <f>IF(H1575&lt;=0,0,ROUNDDOWN(ROUND((H1575*LOOKUP(H1575,{0,1950001,3300001,6950001,9000001,18000001,40000001},{0.05,0.1,0.2,0.23,0.33,0.4,0.45})-LOOKUP(H1575,{0,1950001,3300001,6950001,9000001,18000001,40000001},{0,97500,427500,636000,1536000,2796000,4796000}))*1.021,3),0))</f>
        <v/>
      </c>
      <c r="J1575" s="21">
        <f>ROUNDDOWN(ROUND(H1575*0.06,2),-2)</f>
        <v/>
      </c>
      <c r="K1575" s="21">
        <f>ROUNDDOWN(ROUND(H1575*0.04,2),-2)</f>
        <v/>
      </c>
      <c r="L1575" s="21">
        <f>I1575+J1575+K1575</f>
        <v/>
      </c>
      <c r="M1575" s="21">
        <f>B1575-L1575</f>
        <v/>
      </c>
      <c r="N1575" s="21">
        <f>ROUNDDOWN(ROUND(B1575*0.2042,2),0)</f>
        <v/>
      </c>
    </row>
    <row r="1576">
      <c r="A1576" t="inlineStr">
        <is>
          <t>照合 一般</t>
        </is>
      </c>
      <c r="B1576" s="21" t="n">
        <v>8500000</v>
      </c>
      <c r="C1576" s="22" t="n">
        <v>40</v>
      </c>
      <c r="D1576" s="22" t="n">
        <v>1</v>
      </c>
      <c r="E1576" s="22" t="n">
        <v>0</v>
      </c>
      <c r="F1576" s="21">
        <f>(IF(C1576&lt;=20,MAX(800000,400000*C1576),8000000+700000*(C1576-20))+IF(E1576=1,1000000,0))</f>
        <v/>
      </c>
      <c r="G1576" s="21">
        <f>IF(AND(D1576=3,C1576&lt;=5),MAX(0,B1576-F1576),IF(AND(D1576=2,C1576&lt;=5,MAX(0,B1576-F1576)&gt;3000000),1500000+MAX(0,B1576-F1576)-3000000,MAX(0,B1576-F1576)/2))</f>
        <v/>
      </c>
      <c r="H1576" s="21">
        <f>ROUNDDOWN(G1576,-3)</f>
        <v/>
      </c>
      <c r="I1576" s="21">
        <f>IF(H1576&lt;=0,0,ROUNDDOWN(ROUND((H1576*LOOKUP(H1576,{0,1950001,3300001,6950001,9000001,18000001,40000001},{0.05,0.1,0.2,0.23,0.33,0.4,0.45})-LOOKUP(H1576,{0,1950001,3300001,6950001,9000001,18000001,40000001},{0,97500,427500,636000,1536000,2796000,4796000}))*1.021,3),0))</f>
        <v/>
      </c>
      <c r="J1576" s="21">
        <f>ROUNDDOWN(ROUND(H1576*0.06,2),-2)</f>
        <v/>
      </c>
      <c r="K1576" s="21">
        <f>ROUNDDOWN(ROUND(H1576*0.04,2),-2)</f>
        <v/>
      </c>
      <c r="L1576" s="21">
        <f>I1576+J1576+K1576</f>
        <v/>
      </c>
      <c r="M1576" s="21">
        <f>B1576-L1576</f>
        <v/>
      </c>
      <c r="N1576" s="21">
        <f>ROUNDDOWN(ROUND(B1576*0.2042,2),0)</f>
        <v/>
      </c>
    </row>
    <row r="1577">
      <c r="A1577" t="inlineStr">
        <is>
          <t>照合 一般</t>
        </is>
      </c>
      <c r="B1577" s="21" t="n">
        <v>8500000</v>
      </c>
      <c r="C1577" s="22" t="n">
        <v>41</v>
      </c>
      <c r="D1577" s="22" t="n">
        <v>1</v>
      </c>
      <c r="E1577" s="22" t="n">
        <v>0</v>
      </c>
      <c r="F1577" s="21">
        <f>(IF(C1577&lt;=20,MAX(800000,400000*C1577),8000000+700000*(C1577-20))+IF(E1577=1,1000000,0))</f>
        <v/>
      </c>
      <c r="G1577" s="21">
        <f>IF(AND(D1577=3,C1577&lt;=5),MAX(0,B1577-F1577),IF(AND(D1577=2,C1577&lt;=5,MAX(0,B1577-F1577)&gt;3000000),1500000+MAX(0,B1577-F1577)-3000000,MAX(0,B1577-F1577)/2))</f>
        <v/>
      </c>
      <c r="H1577" s="21">
        <f>ROUNDDOWN(G1577,-3)</f>
        <v/>
      </c>
      <c r="I1577" s="21">
        <f>IF(H1577&lt;=0,0,ROUNDDOWN(ROUND((H1577*LOOKUP(H1577,{0,1950001,3300001,6950001,9000001,18000001,40000001},{0.05,0.1,0.2,0.23,0.33,0.4,0.45})-LOOKUP(H1577,{0,1950001,3300001,6950001,9000001,18000001,40000001},{0,97500,427500,636000,1536000,2796000,4796000}))*1.021,3),0))</f>
        <v/>
      </c>
      <c r="J1577" s="21">
        <f>ROUNDDOWN(ROUND(H1577*0.06,2),-2)</f>
        <v/>
      </c>
      <c r="K1577" s="21">
        <f>ROUNDDOWN(ROUND(H1577*0.04,2),-2)</f>
        <v/>
      </c>
      <c r="L1577" s="21">
        <f>I1577+J1577+K1577</f>
        <v/>
      </c>
      <c r="M1577" s="21">
        <f>B1577-L1577</f>
        <v/>
      </c>
      <c r="N1577" s="21">
        <f>ROUNDDOWN(ROUND(B1577*0.2042,2),0)</f>
        <v/>
      </c>
    </row>
    <row r="1578">
      <c r="A1578" t="inlineStr">
        <is>
          <t>照合 一般</t>
        </is>
      </c>
      <c r="B1578" s="21" t="n">
        <v>8500000</v>
      </c>
      <c r="C1578" s="22" t="n">
        <v>42</v>
      </c>
      <c r="D1578" s="22" t="n">
        <v>1</v>
      </c>
      <c r="E1578" s="22" t="n">
        <v>0</v>
      </c>
      <c r="F1578" s="21">
        <f>(IF(C1578&lt;=20,MAX(800000,400000*C1578),8000000+700000*(C1578-20))+IF(E1578=1,1000000,0))</f>
        <v/>
      </c>
      <c r="G1578" s="21">
        <f>IF(AND(D1578=3,C1578&lt;=5),MAX(0,B1578-F1578),IF(AND(D1578=2,C1578&lt;=5,MAX(0,B1578-F1578)&gt;3000000),1500000+MAX(0,B1578-F1578)-3000000,MAX(0,B1578-F1578)/2))</f>
        <v/>
      </c>
      <c r="H1578" s="21">
        <f>ROUNDDOWN(G1578,-3)</f>
        <v/>
      </c>
      <c r="I1578" s="21">
        <f>IF(H1578&lt;=0,0,ROUNDDOWN(ROUND((H1578*LOOKUP(H1578,{0,1950001,3300001,6950001,9000001,18000001,40000001},{0.05,0.1,0.2,0.23,0.33,0.4,0.45})-LOOKUP(H1578,{0,1950001,3300001,6950001,9000001,18000001,40000001},{0,97500,427500,636000,1536000,2796000,4796000}))*1.021,3),0))</f>
        <v/>
      </c>
      <c r="J1578" s="21">
        <f>ROUNDDOWN(ROUND(H1578*0.06,2),-2)</f>
        <v/>
      </c>
      <c r="K1578" s="21">
        <f>ROUNDDOWN(ROUND(H1578*0.04,2),-2)</f>
        <v/>
      </c>
      <c r="L1578" s="21">
        <f>I1578+J1578+K1578</f>
        <v/>
      </c>
      <c r="M1578" s="21">
        <f>B1578-L1578</f>
        <v/>
      </c>
      <c r="N1578" s="21">
        <f>ROUNDDOWN(ROUND(B1578*0.2042,2),0)</f>
        <v/>
      </c>
    </row>
    <row r="1579">
      <c r="A1579" t="inlineStr">
        <is>
          <t>照合 一般</t>
        </is>
      </c>
      <c r="B1579" s="21" t="n">
        <v>8500000</v>
      </c>
      <c r="C1579" s="22" t="n">
        <v>43</v>
      </c>
      <c r="D1579" s="22" t="n">
        <v>1</v>
      </c>
      <c r="E1579" s="22" t="n">
        <v>0</v>
      </c>
      <c r="F1579" s="21">
        <f>(IF(C1579&lt;=20,MAX(800000,400000*C1579),8000000+700000*(C1579-20))+IF(E1579=1,1000000,0))</f>
        <v/>
      </c>
      <c r="G1579" s="21">
        <f>IF(AND(D1579=3,C1579&lt;=5),MAX(0,B1579-F1579),IF(AND(D1579=2,C1579&lt;=5,MAX(0,B1579-F1579)&gt;3000000),1500000+MAX(0,B1579-F1579)-3000000,MAX(0,B1579-F1579)/2))</f>
        <v/>
      </c>
      <c r="H1579" s="21">
        <f>ROUNDDOWN(G1579,-3)</f>
        <v/>
      </c>
      <c r="I1579" s="21">
        <f>IF(H1579&lt;=0,0,ROUNDDOWN(ROUND((H1579*LOOKUP(H1579,{0,1950001,3300001,6950001,9000001,18000001,40000001},{0.05,0.1,0.2,0.23,0.33,0.4,0.45})-LOOKUP(H1579,{0,1950001,3300001,6950001,9000001,18000001,40000001},{0,97500,427500,636000,1536000,2796000,4796000}))*1.021,3),0))</f>
        <v/>
      </c>
      <c r="J1579" s="21">
        <f>ROUNDDOWN(ROUND(H1579*0.06,2),-2)</f>
        <v/>
      </c>
      <c r="K1579" s="21">
        <f>ROUNDDOWN(ROUND(H1579*0.04,2),-2)</f>
        <v/>
      </c>
      <c r="L1579" s="21">
        <f>I1579+J1579+K1579</f>
        <v/>
      </c>
      <c r="M1579" s="21">
        <f>B1579-L1579</f>
        <v/>
      </c>
      <c r="N1579" s="21">
        <f>ROUNDDOWN(ROUND(B1579*0.2042,2),0)</f>
        <v/>
      </c>
    </row>
    <row r="1580">
      <c r="A1580" t="inlineStr">
        <is>
          <t>照合 一般</t>
        </is>
      </c>
      <c r="B1580" s="21" t="n">
        <v>8500000</v>
      </c>
      <c r="C1580" s="22" t="n">
        <v>44</v>
      </c>
      <c r="D1580" s="22" t="n">
        <v>1</v>
      </c>
      <c r="E1580" s="22" t="n">
        <v>0</v>
      </c>
      <c r="F1580" s="21">
        <f>(IF(C1580&lt;=20,MAX(800000,400000*C1580),8000000+700000*(C1580-20))+IF(E1580=1,1000000,0))</f>
        <v/>
      </c>
      <c r="G1580" s="21">
        <f>IF(AND(D1580=3,C1580&lt;=5),MAX(0,B1580-F1580),IF(AND(D1580=2,C1580&lt;=5,MAX(0,B1580-F1580)&gt;3000000),1500000+MAX(0,B1580-F1580)-3000000,MAX(0,B1580-F1580)/2))</f>
        <v/>
      </c>
      <c r="H1580" s="21">
        <f>ROUNDDOWN(G1580,-3)</f>
        <v/>
      </c>
      <c r="I1580" s="21">
        <f>IF(H1580&lt;=0,0,ROUNDDOWN(ROUND((H1580*LOOKUP(H1580,{0,1950001,3300001,6950001,9000001,18000001,40000001},{0.05,0.1,0.2,0.23,0.33,0.4,0.45})-LOOKUP(H1580,{0,1950001,3300001,6950001,9000001,18000001,40000001},{0,97500,427500,636000,1536000,2796000,4796000}))*1.021,3),0))</f>
        <v/>
      </c>
      <c r="J1580" s="21">
        <f>ROUNDDOWN(ROUND(H1580*0.06,2),-2)</f>
        <v/>
      </c>
      <c r="K1580" s="21">
        <f>ROUNDDOWN(ROUND(H1580*0.04,2),-2)</f>
        <v/>
      </c>
      <c r="L1580" s="21">
        <f>I1580+J1580+K1580</f>
        <v/>
      </c>
      <c r="M1580" s="21">
        <f>B1580-L1580</f>
        <v/>
      </c>
      <c r="N1580" s="21">
        <f>ROUNDDOWN(ROUND(B1580*0.2042,2),0)</f>
        <v/>
      </c>
    </row>
    <row r="1581">
      <c r="A1581" t="inlineStr">
        <is>
          <t>照合 一般</t>
        </is>
      </c>
      <c r="B1581" s="21" t="n">
        <v>8500000</v>
      </c>
      <c r="C1581" s="22" t="n">
        <v>45</v>
      </c>
      <c r="D1581" s="22" t="n">
        <v>1</v>
      </c>
      <c r="E1581" s="22" t="n">
        <v>0</v>
      </c>
      <c r="F1581" s="21">
        <f>(IF(C1581&lt;=20,MAX(800000,400000*C1581),8000000+700000*(C1581-20))+IF(E1581=1,1000000,0))</f>
        <v/>
      </c>
      <c r="G1581" s="21">
        <f>IF(AND(D1581=3,C1581&lt;=5),MAX(0,B1581-F1581),IF(AND(D1581=2,C1581&lt;=5,MAX(0,B1581-F1581)&gt;3000000),1500000+MAX(0,B1581-F1581)-3000000,MAX(0,B1581-F1581)/2))</f>
        <v/>
      </c>
      <c r="H1581" s="21">
        <f>ROUNDDOWN(G1581,-3)</f>
        <v/>
      </c>
      <c r="I1581" s="21">
        <f>IF(H1581&lt;=0,0,ROUNDDOWN(ROUND((H1581*LOOKUP(H1581,{0,1950001,3300001,6950001,9000001,18000001,40000001},{0.05,0.1,0.2,0.23,0.33,0.4,0.45})-LOOKUP(H1581,{0,1950001,3300001,6950001,9000001,18000001,40000001},{0,97500,427500,636000,1536000,2796000,4796000}))*1.021,3),0))</f>
        <v/>
      </c>
      <c r="J1581" s="21">
        <f>ROUNDDOWN(ROUND(H1581*0.06,2),-2)</f>
        <v/>
      </c>
      <c r="K1581" s="21">
        <f>ROUNDDOWN(ROUND(H1581*0.04,2),-2)</f>
        <v/>
      </c>
      <c r="L1581" s="21">
        <f>I1581+J1581+K1581</f>
        <v/>
      </c>
      <c r="M1581" s="21">
        <f>B1581-L1581</f>
        <v/>
      </c>
      <c r="N1581" s="21">
        <f>ROUNDDOWN(ROUND(B1581*0.2042,2),0)</f>
        <v/>
      </c>
    </row>
    <row r="1582">
      <c r="A1582" t="inlineStr">
        <is>
          <t>照合 短期</t>
        </is>
      </c>
      <c r="B1582" s="21" t="n">
        <v>8500000</v>
      </c>
      <c r="C1582" s="22" t="n">
        <v>1</v>
      </c>
      <c r="D1582" s="22" t="n">
        <v>2</v>
      </c>
      <c r="E1582" s="22" t="n">
        <v>0</v>
      </c>
      <c r="F1582" s="21">
        <f>(IF(C1582&lt;=20,MAX(800000,400000*C1582),8000000+700000*(C1582-20))+IF(E1582=1,1000000,0))</f>
        <v/>
      </c>
      <c r="G1582" s="21">
        <f>IF(AND(D1582=3,C1582&lt;=5),MAX(0,B1582-F1582),IF(AND(D1582=2,C1582&lt;=5,MAX(0,B1582-F1582)&gt;3000000),1500000+MAX(0,B1582-F1582)-3000000,MAX(0,B1582-F1582)/2))</f>
        <v/>
      </c>
      <c r="H1582" s="21">
        <f>ROUNDDOWN(G1582,-3)</f>
        <v/>
      </c>
      <c r="I1582" s="21">
        <f>IF(H1582&lt;=0,0,ROUNDDOWN(ROUND((H1582*LOOKUP(H1582,{0,1950001,3300001,6950001,9000001,18000001,40000001},{0.05,0.1,0.2,0.23,0.33,0.4,0.45})-LOOKUP(H1582,{0,1950001,3300001,6950001,9000001,18000001,40000001},{0,97500,427500,636000,1536000,2796000,4796000}))*1.021,3),0))</f>
        <v/>
      </c>
      <c r="J1582" s="21">
        <f>ROUNDDOWN(ROUND(H1582*0.06,2),-2)</f>
        <v/>
      </c>
      <c r="K1582" s="21">
        <f>ROUNDDOWN(ROUND(H1582*0.04,2),-2)</f>
        <v/>
      </c>
      <c r="L1582" s="21">
        <f>I1582+J1582+K1582</f>
        <v/>
      </c>
      <c r="M1582" s="21">
        <f>B1582-L1582</f>
        <v/>
      </c>
      <c r="N1582" s="21">
        <f>ROUNDDOWN(ROUND(B1582*0.2042,2),0)</f>
        <v/>
      </c>
    </row>
    <row r="1583">
      <c r="A1583" t="inlineStr">
        <is>
          <t>照合 役員</t>
        </is>
      </c>
      <c r="B1583" s="21" t="n">
        <v>8500000</v>
      </c>
      <c r="C1583" s="22" t="n">
        <v>1</v>
      </c>
      <c r="D1583" s="22" t="n">
        <v>3</v>
      </c>
      <c r="E1583" s="22" t="n">
        <v>0</v>
      </c>
      <c r="F1583" s="21">
        <f>(IF(C1583&lt;=20,MAX(800000,400000*C1583),8000000+700000*(C1583-20))+IF(E1583=1,1000000,0))</f>
        <v/>
      </c>
      <c r="G1583" s="21">
        <f>IF(AND(D1583=3,C1583&lt;=5),MAX(0,B1583-F1583),IF(AND(D1583=2,C1583&lt;=5,MAX(0,B1583-F1583)&gt;3000000),1500000+MAX(0,B1583-F1583)-3000000,MAX(0,B1583-F1583)/2))</f>
        <v/>
      </c>
      <c r="H1583" s="21">
        <f>ROUNDDOWN(G1583,-3)</f>
        <v/>
      </c>
      <c r="I1583" s="21">
        <f>IF(H1583&lt;=0,0,ROUNDDOWN(ROUND((H1583*LOOKUP(H1583,{0,1950001,3300001,6950001,9000001,18000001,40000001},{0.05,0.1,0.2,0.23,0.33,0.4,0.45})-LOOKUP(H1583,{0,1950001,3300001,6950001,9000001,18000001,40000001},{0,97500,427500,636000,1536000,2796000,4796000}))*1.021,3),0))</f>
        <v/>
      </c>
      <c r="J1583" s="21">
        <f>ROUNDDOWN(ROUND(H1583*0.06,2),-2)</f>
        <v/>
      </c>
      <c r="K1583" s="21">
        <f>ROUNDDOWN(ROUND(H1583*0.04,2),-2)</f>
        <v/>
      </c>
      <c r="L1583" s="21">
        <f>I1583+J1583+K1583</f>
        <v/>
      </c>
      <c r="M1583" s="21">
        <f>B1583-L1583</f>
        <v/>
      </c>
      <c r="N1583" s="21">
        <f>ROUNDDOWN(ROUND(B1583*0.2042,2),0)</f>
        <v/>
      </c>
    </row>
    <row r="1584">
      <c r="A1584" t="inlineStr">
        <is>
          <t>照合 短期 障害</t>
        </is>
      </c>
      <c r="B1584" s="21" t="n">
        <v>8500000</v>
      </c>
      <c r="C1584" s="22" t="n">
        <v>1</v>
      </c>
      <c r="D1584" s="22" t="n">
        <v>2</v>
      </c>
      <c r="E1584" s="22" t="n">
        <v>1</v>
      </c>
      <c r="F1584" s="21">
        <f>(IF(C1584&lt;=20,MAX(800000,400000*C1584),8000000+700000*(C1584-20))+IF(E1584=1,1000000,0))</f>
        <v/>
      </c>
      <c r="G1584" s="21">
        <f>IF(AND(D1584=3,C1584&lt;=5),MAX(0,B1584-F1584),IF(AND(D1584=2,C1584&lt;=5,MAX(0,B1584-F1584)&gt;3000000),1500000+MAX(0,B1584-F1584)-3000000,MAX(0,B1584-F1584)/2))</f>
        <v/>
      </c>
      <c r="H1584" s="21">
        <f>ROUNDDOWN(G1584,-3)</f>
        <v/>
      </c>
      <c r="I1584" s="21">
        <f>IF(H1584&lt;=0,0,ROUNDDOWN(ROUND((H1584*LOOKUP(H1584,{0,1950001,3300001,6950001,9000001,18000001,40000001},{0.05,0.1,0.2,0.23,0.33,0.4,0.45})-LOOKUP(H1584,{0,1950001,3300001,6950001,9000001,18000001,40000001},{0,97500,427500,636000,1536000,2796000,4796000}))*1.021,3),0))</f>
        <v/>
      </c>
      <c r="J1584" s="21">
        <f>ROUNDDOWN(ROUND(H1584*0.06,2),-2)</f>
        <v/>
      </c>
      <c r="K1584" s="21">
        <f>ROUNDDOWN(ROUND(H1584*0.04,2),-2)</f>
        <v/>
      </c>
      <c r="L1584" s="21">
        <f>I1584+J1584+K1584</f>
        <v/>
      </c>
      <c r="M1584" s="21">
        <f>B1584-L1584</f>
        <v/>
      </c>
      <c r="N1584" s="21">
        <f>ROUNDDOWN(ROUND(B1584*0.2042,2),0)</f>
        <v/>
      </c>
    </row>
    <row r="1585">
      <c r="A1585" t="inlineStr">
        <is>
          <t>照合 短期</t>
        </is>
      </c>
      <c r="B1585" s="21" t="n">
        <v>8500000</v>
      </c>
      <c r="C1585" s="22" t="n">
        <v>2</v>
      </c>
      <c r="D1585" s="22" t="n">
        <v>2</v>
      </c>
      <c r="E1585" s="22" t="n">
        <v>0</v>
      </c>
      <c r="F1585" s="21">
        <f>(IF(C1585&lt;=20,MAX(800000,400000*C1585),8000000+700000*(C1585-20))+IF(E1585=1,1000000,0))</f>
        <v/>
      </c>
      <c r="G1585" s="21">
        <f>IF(AND(D1585=3,C1585&lt;=5),MAX(0,B1585-F1585),IF(AND(D1585=2,C1585&lt;=5,MAX(0,B1585-F1585)&gt;3000000),1500000+MAX(0,B1585-F1585)-3000000,MAX(0,B1585-F1585)/2))</f>
        <v/>
      </c>
      <c r="H1585" s="21">
        <f>ROUNDDOWN(G1585,-3)</f>
        <v/>
      </c>
      <c r="I1585" s="21">
        <f>IF(H1585&lt;=0,0,ROUNDDOWN(ROUND((H1585*LOOKUP(H1585,{0,1950001,3300001,6950001,9000001,18000001,40000001},{0.05,0.1,0.2,0.23,0.33,0.4,0.45})-LOOKUP(H1585,{0,1950001,3300001,6950001,9000001,18000001,40000001},{0,97500,427500,636000,1536000,2796000,4796000}))*1.021,3),0))</f>
        <v/>
      </c>
      <c r="J1585" s="21">
        <f>ROUNDDOWN(ROUND(H1585*0.06,2),-2)</f>
        <v/>
      </c>
      <c r="K1585" s="21">
        <f>ROUNDDOWN(ROUND(H1585*0.04,2),-2)</f>
        <v/>
      </c>
      <c r="L1585" s="21">
        <f>I1585+J1585+K1585</f>
        <v/>
      </c>
      <c r="M1585" s="21">
        <f>B1585-L1585</f>
        <v/>
      </c>
      <c r="N1585" s="21">
        <f>ROUNDDOWN(ROUND(B1585*0.2042,2),0)</f>
        <v/>
      </c>
    </row>
    <row r="1586">
      <c r="A1586" t="inlineStr">
        <is>
          <t>照合 役員</t>
        </is>
      </c>
      <c r="B1586" s="21" t="n">
        <v>8500000</v>
      </c>
      <c r="C1586" s="22" t="n">
        <v>2</v>
      </c>
      <c r="D1586" s="22" t="n">
        <v>3</v>
      </c>
      <c r="E1586" s="22" t="n">
        <v>0</v>
      </c>
      <c r="F1586" s="21">
        <f>(IF(C1586&lt;=20,MAX(800000,400000*C1586),8000000+700000*(C1586-20))+IF(E1586=1,1000000,0))</f>
        <v/>
      </c>
      <c r="G1586" s="21">
        <f>IF(AND(D1586=3,C1586&lt;=5),MAX(0,B1586-F1586),IF(AND(D1586=2,C1586&lt;=5,MAX(0,B1586-F1586)&gt;3000000),1500000+MAX(0,B1586-F1586)-3000000,MAX(0,B1586-F1586)/2))</f>
        <v/>
      </c>
      <c r="H1586" s="21">
        <f>ROUNDDOWN(G1586,-3)</f>
        <v/>
      </c>
      <c r="I1586" s="21">
        <f>IF(H1586&lt;=0,0,ROUNDDOWN(ROUND((H1586*LOOKUP(H1586,{0,1950001,3300001,6950001,9000001,18000001,40000001},{0.05,0.1,0.2,0.23,0.33,0.4,0.45})-LOOKUP(H1586,{0,1950001,3300001,6950001,9000001,18000001,40000001},{0,97500,427500,636000,1536000,2796000,4796000}))*1.021,3),0))</f>
        <v/>
      </c>
      <c r="J1586" s="21">
        <f>ROUNDDOWN(ROUND(H1586*0.06,2),-2)</f>
        <v/>
      </c>
      <c r="K1586" s="21">
        <f>ROUNDDOWN(ROUND(H1586*0.04,2),-2)</f>
        <v/>
      </c>
      <c r="L1586" s="21">
        <f>I1586+J1586+K1586</f>
        <v/>
      </c>
      <c r="M1586" s="21">
        <f>B1586-L1586</f>
        <v/>
      </c>
      <c r="N1586" s="21">
        <f>ROUNDDOWN(ROUND(B1586*0.2042,2),0)</f>
        <v/>
      </c>
    </row>
    <row r="1587">
      <c r="A1587" t="inlineStr">
        <is>
          <t>照合 短期 障害</t>
        </is>
      </c>
      <c r="B1587" s="21" t="n">
        <v>8500000</v>
      </c>
      <c r="C1587" s="22" t="n">
        <v>2</v>
      </c>
      <c r="D1587" s="22" t="n">
        <v>2</v>
      </c>
      <c r="E1587" s="22" t="n">
        <v>1</v>
      </c>
      <c r="F1587" s="21">
        <f>(IF(C1587&lt;=20,MAX(800000,400000*C1587),8000000+700000*(C1587-20))+IF(E1587=1,1000000,0))</f>
        <v/>
      </c>
      <c r="G1587" s="21">
        <f>IF(AND(D1587=3,C1587&lt;=5),MAX(0,B1587-F1587),IF(AND(D1587=2,C1587&lt;=5,MAX(0,B1587-F1587)&gt;3000000),1500000+MAX(0,B1587-F1587)-3000000,MAX(0,B1587-F1587)/2))</f>
        <v/>
      </c>
      <c r="H1587" s="21">
        <f>ROUNDDOWN(G1587,-3)</f>
        <v/>
      </c>
      <c r="I1587" s="21">
        <f>IF(H1587&lt;=0,0,ROUNDDOWN(ROUND((H1587*LOOKUP(H1587,{0,1950001,3300001,6950001,9000001,18000001,40000001},{0.05,0.1,0.2,0.23,0.33,0.4,0.45})-LOOKUP(H1587,{0,1950001,3300001,6950001,9000001,18000001,40000001},{0,97500,427500,636000,1536000,2796000,4796000}))*1.021,3),0))</f>
        <v/>
      </c>
      <c r="J1587" s="21">
        <f>ROUNDDOWN(ROUND(H1587*0.06,2),-2)</f>
        <v/>
      </c>
      <c r="K1587" s="21">
        <f>ROUNDDOWN(ROUND(H1587*0.04,2),-2)</f>
        <v/>
      </c>
      <c r="L1587" s="21">
        <f>I1587+J1587+K1587</f>
        <v/>
      </c>
      <c r="M1587" s="21">
        <f>B1587-L1587</f>
        <v/>
      </c>
      <c r="N1587" s="21">
        <f>ROUNDDOWN(ROUND(B1587*0.2042,2),0)</f>
        <v/>
      </c>
    </row>
    <row r="1588">
      <c r="A1588" t="inlineStr">
        <is>
          <t>照合 短期</t>
        </is>
      </c>
      <c r="B1588" s="21" t="n">
        <v>8500000</v>
      </c>
      <c r="C1588" s="22" t="n">
        <v>3</v>
      </c>
      <c r="D1588" s="22" t="n">
        <v>2</v>
      </c>
      <c r="E1588" s="22" t="n">
        <v>0</v>
      </c>
      <c r="F1588" s="21">
        <f>(IF(C1588&lt;=20,MAX(800000,400000*C1588),8000000+700000*(C1588-20))+IF(E1588=1,1000000,0))</f>
        <v/>
      </c>
      <c r="G1588" s="21">
        <f>IF(AND(D1588=3,C1588&lt;=5),MAX(0,B1588-F1588),IF(AND(D1588=2,C1588&lt;=5,MAX(0,B1588-F1588)&gt;3000000),1500000+MAX(0,B1588-F1588)-3000000,MAX(0,B1588-F1588)/2))</f>
        <v/>
      </c>
      <c r="H1588" s="21">
        <f>ROUNDDOWN(G1588,-3)</f>
        <v/>
      </c>
      <c r="I1588" s="21">
        <f>IF(H1588&lt;=0,0,ROUNDDOWN(ROUND((H1588*LOOKUP(H1588,{0,1950001,3300001,6950001,9000001,18000001,40000001},{0.05,0.1,0.2,0.23,0.33,0.4,0.45})-LOOKUP(H1588,{0,1950001,3300001,6950001,9000001,18000001,40000001},{0,97500,427500,636000,1536000,2796000,4796000}))*1.021,3),0))</f>
        <v/>
      </c>
      <c r="J1588" s="21">
        <f>ROUNDDOWN(ROUND(H1588*0.06,2),-2)</f>
        <v/>
      </c>
      <c r="K1588" s="21">
        <f>ROUNDDOWN(ROUND(H1588*0.04,2),-2)</f>
        <v/>
      </c>
      <c r="L1588" s="21">
        <f>I1588+J1588+K1588</f>
        <v/>
      </c>
      <c r="M1588" s="21">
        <f>B1588-L1588</f>
        <v/>
      </c>
      <c r="N1588" s="21">
        <f>ROUNDDOWN(ROUND(B1588*0.2042,2),0)</f>
        <v/>
      </c>
    </row>
    <row r="1589">
      <c r="A1589" t="inlineStr">
        <is>
          <t>照合 役員</t>
        </is>
      </c>
      <c r="B1589" s="21" t="n">
        <v>8500000</v>
      </c>
      <c r="C1589" s="22" t="n">
        <v>3</v>
      </c>
      <c r="D1589" s="22" t="n">
        <v>3</v>
      </c>
      <c r="E1589" s="22" t="n">
        <v>0</v>
      </c>
      <c r="F1589" s="21">
        <f>(IF(C1589&lt;=20,MAX(800000,400000*C1589),8000000+700000*(C1589-20))+IF(E1589=1,1000000,0))</f>
        <v/>
      </c>
      <c r="G1589" s="21">
        <f>IF(AND(D1589=3,C1589&lt;=5),MAX(0,B1589-F1589),IF(AND(D1589=2,C1589&lt;=5,MAX(0,B1589-F1589)&gt;3000000),1500000+MAX(0,B1589-F1589)-3000000,MAX(0,B1589-F1589)/2))</f>
        <v/>
      </c>
      <c r="H1589" s="21">
        <f>ROUNDDOWN(G1589,-3)</f>
        <v/>
      </c>
      <c r="I1589" s="21">
        <f>IF(H1589&lt;=0,0,ROUNDDOWN(ROUND((H1589*LOOKUP(H1589,{0,1950001,3300001,6950001,9000001,18000001,40000001},{0.05,0.1,0.2,0.23,0.33,0.4,0.45})-LOOKUP(H1589,{0,1950001,3300001,6950001,9000001,18000001,40000001},{0,97500,427500,636000,1536000,2796000,4796000}))*1.021,3),0))</f>
        <v/>
      </c>
      <c r="J1589" s="21">
        <f>ROUNDDOWN(ROUND(H1589*0.06,2),-2)</f>
        <v/>
      </c>
      <c r="K1589" s="21">
        <f>ROUNDDOWN(ROUND(H1589*0.04,2),-2)</f>
        <v/>
      </c>
      <c r="L1589" s="21">
        <f>I1589+J1589+K1589</f>
        <v/>
      </c>
      <c r="M1589" s="21">
        <f>B1589-L1589</f>
        <v/>
      </c>
      <c r="N1589" s="21">
        <f>ROUNDDOWN(ROUND(B1589*0.2042,2),0)</f>
        <v/>
      </c>
    </row>
    <row r="1590">
      <c r="A1590" t="inlineStr">
        <is>
          <t>照合 短期 障害</t>
        </is>
      </c>
      <c r="B1590" s="21" t="n">
        <v>8500000</v>
      </c>
      <c r="C1590" s="22" t="n">
        <v>3</v>
      </c>
      <c r="D1590" s="22" t="n">
        <v>2</v>
      </c>
      <c r="E1590" s="22" t="n">
        <v>1</v>
      </c>
      <c r="F1590" s="21">
        <f>(IF(C1590&lt;=20,MAX(800000,400000*C1590),8000000+700000*(C1590-20))+IF(E1590=1,1000000,0))</f>
        <v/>
      </c>
      <c r="G1590" s="21">
        <f>IF(AND(D1590=3,C1590&lt;=5),MAX(0,B1590-F1590),IF(AND(D1590=2,C1590&lt;=5,MAX(0,B1590-F1590)&gt;3000000),1500000+MAX(0,B1590-F1590)-3000000,MAX(0,B1590-F1590)/2))</f>
        <v/>
      </c>
      <c r="H1590" s="21">
        <f>ROUNDDOWN(G1590,-3)</f>
        <v/>
      </c>
      <c r="I1590" s="21">
        <f>IF(H1590&lt;=0,0,ROUNDDOWN(ROUND((H1590*LOOKUP(H1590,{0,1950001,3300001,6950001,9000001,18000001,40000001},{0.05,0.1,0.2,0.23,0.33,0.4,0.45})-LOOKUP(H1590,{0,1950001,3300001,6950001,9000001,18000001,40000001},{0,97500,427500,636000,1536000,2796000,4796000}))*1.021,3),0))</f>
        <v/>
      </c>
      <c r="J1590" s="21">
        <f>ROUNDDOWN(ROUND(H1590*0.06,2),-2)</f>
        <v/>
      </c>
      <c r="K1590" s="21">
        <f>ROUNDDOWN(ROUND(H1590*0.04,2),-2)</f>
        <v/>
      </c>
      <c r="L1590" s="21">
        <f>I1590+J1590+K1590</f>
        <v/>
      </c>
      <c r="M1590" s="21">
        <f>B1590-L1590</f>
        <v/>
      </c>
      <c r="N1590" s="21">
        <f>ROUNDDOWN(ROUND(B1590*0.2042,2),0)</f>
        <v/>
      </c>
    </row>
    <row r="1591">
      <c r="A1591" t="inlineStr">
        <is>
          <t>照合 短期</t>
        </is>
      </c>
      <c r="B1591" s="21" t="n">
        <v>8500000</v>
      </c>
      <c r="C1591" s="22" t="n">
        <v>4</v>
      </c>
      <c r="D1591" s="22" t="n">
        <v>2</v>
      </c>
      <c r="E1591" s="22" t="n">
        <v>0</v>
      </c>
      <c r="F1591" s="21">
        <f>(IF(C1591&lt;=20,MAX(800000,400000*C1591),8000000+700000*(C1591-20))+IF(E1591=1,1000000,0))</f>
        <v/>
      </c>
      <c r="G1591" s="21">
        <f>IF(AND(D1591=3,C1591&lt;=5),MAX(0,B1591-F1591),IF(AND(D1591=2,C1591&lt;=5,MAX(0,B1591-F1591)&gt;3000000),1500000+MAX(0,B1591-F1591)-3000000,MAX(0,B1591-F1591)/2))</f>
        <v/>
      </c>
      <c r="H1591" s="21">
        <f>ROUNDDOWN(G1591,-3)</f>
        <v/>
      </c>
      <c r="I1591" s="21">
        <f>IF(H1591&lt;=0,0,ROUNDDOWN(ROUND((H1591*LOOKUP(H1591,{0,1950001,3300001,6950001,9000001,18000001,40000001},{0.05,0.1,0.2,0.23,0.33,0.4,0.45})-LOOKUP(H1591,{0,1950001,3300001,6950001,9000001,18000001,40000001},{0,97500,427500,636000,1536000,2796000,4796000}))*1.021,3),0))</f>
        <v/>
      </c>
      <c r="J1591" s="21">
        <f>ROUNDDOWN(ROUND(H1591*0.06,2),-2)</f>
        <v/>
      </c>
      <c r="K1591" s="21">
        <f>ROUNDDOWN(ROUND(H1591*0.04,2),-2)</f>
        <v/>
      </c>
      <c r="L1591" s="21">
        <f>I1591+J1591+K1591</f>
        <v/>
      </c>
      <c r="M1591" s="21">
        <f>B1591-L1591</f>
        <v/>
      </c>
      <c r="N1591" s="21">
        <f>ROUNDDOWN(ROUND(B1591*0.2042,2),0)</f>
        <v/>
      </c>
    </row>
    <row r="1592">
      <c r="A1592" t="inlineStr">
        <is>
          <t>照合 役員</t>
        </is>
      </c>
      <c r="B1592" s="21" t="n">
        <v>8500000</v>
      </c>
      <c r="C1592" s="22" t="n">
        <v>4</v>
      </c>
      <c r="D1592" s="22" t="n">
        <v>3</v>
      </c>
      <c r="E1592" s="22" t="n">
        <v>0</v>
      </c>
      <c r="F1592" s="21">
        <f>(IF(C1592&lt;=20,MAX(800000,400000*C1592),8000000+700000*(C1592-20))+IF(E1592=1,1000000,0))</f>
        <v/>
      </c>
      <c r="G1592" s="21">
        <f>IF(AND(D1592=3,C1592&lt;=5),MAX(0,B1592-F1592),IF(AND(D1592=2,C1592&lt;=5,MAX(0,B1592-F1592)&gt;3000000),1500000+MAX(0,B1592-F1592)-3000000,MAX(0,B1592-F1592)/2))</f>
        <v/>
      </c>
      <c r="H1592" s="21">
        <f>ROUNDDOWN(G1592,-3)</f>
        <v/>
      </c>
      <c r="I1592" s="21">
        <f>IF(H1592&lt;=0,0,ROUNDDOWN(ROUND((H1592*LOOKUP(H1592,{0,1950001,3300001,6950001,9000001,18000001,40000001},{0.05,0.1,0.2,0.23,0.33,0.4,0.45})-LOOKUP(H1592,{0,1950001,3300001,6950001,9000001,18000001,40000001},{0,97500,427500,636000,1536000,2796000,4796000}))*1.021,3),0))</f>
        <v/>
      </c>
      <c r="J1592" s="21">
        <f>ROUNDDOWN(ROUND(H1592*0.06,2),-2)</f>
        <v/>
      </c>
      <c r="K1592" s="21">
        <f>ROUNDDOWN(ROUND(H1592*0.04,2),-2)</f>
        <v/>
      </c>
      <c r="L1592" s="21">
        <f>I1592+J1592+K1592</f>
        <v/>
      </c>
      <c r="M1592" s="21">
        <f>B1592-L1592</f>
        <v/>
      </c>
      <c r="N1592" s="21">
        <f>ROUNDDOWN(ROUND(B1592*0.2042,2),0)</f>
        <v/>
      </c>
    </row>
    <row r="1593">
      <c r="A1593" t="inlineStr">
        <is>
          <t>照合 短期 障害</t>
        </is>
      </c>
      <c r="B1593" s="21" t="n">
        <v>8500000</v>
      </c>
      <c r="C1593" s="22" t="n">
        <v>4</v>
      </c>
      <c r="D1593" s="22" t="n">
        <v>2</v>
      </c>
      <c r="E1593" s="22" t="n">
        <v>1</v>
      </c>
      <c r="F1593" s="21">
        <f>(IF(C1593&lt;=20,MAX(800000,400000*C1593),8000000+700000*(C1593-20))+IF(E1593=1,1000000,0))</f>
        <v/>
      </c>
      <c r="G1593" s="21">
        <f>IF(AND(D1593=3,C1593&lt;=5),MAX(0,B1593-F1593),IF(AND(D1593=2,C1593&lt;=5,MAX(0,B1593-F1593)&gt;3000000),1500000+MAX(0,B1593-F1593)-3000000,MAX(0,B1593-F1593)/2))</f>
        <v/>
      </c>
      <c r="H1593" s="21">
        <f>ROUNDDOWN(G1593,-3)</f>
        <v/>
      </c>
      <c r="I1593" s="21">
        <f>IF(H1593&lt;=0,0,ROUNDDOWN(ROUND((H1593*LOOKUP(H1593,{0,1950001,3300001,6950001,9000001,18000001,40000001},{0.05,0.1,0.2,0.23,0.33,0.4,0.45})-LOOKUP(H1593,{0,1950001,3300001,6950001,9000001,18000001,40000001},{0,97500,427500,636000,1536000,2796000,4796000}))*1.021,3),0))</f>
        <v/>
      </c>
      <c r="J1593" s="21">
        <f>ROUNDDOWN(ROUND(H1593*0.06,2),-2)</f>
        <v/>
      </c>
      <c r="K1593" s="21">
        <f>ROUNDDOWN(ROUND(H1593*0.04,2),-2)</f>
        <v/>
      </c>
      <c r="L1593" s="21">
        <f>I1593+J1593+K1593</f>
        <v/>
      </c>
      <c r="M1593" s="21">
        <f>B1593-L1593</f>
        <v/>
      </c>
      <c r="N1593" s="21">
        <f>ROUNDDOWN(ROUND(B1593*0.2042,2),0)</f>
        <v/>
      </c>
    </row>
    <row r="1594">
      <c r="A1594" t="inlineStr">
        <is>
          <t>照合 短期</t>
        </is>
      </c>
      <c r="B1594" s="21" t="n">
        <v>8500000</v>
      </c>
      <c r="C1594" s="22" t="n">
        <v>5</v>
      </c>
      <c r="D1594" s="22" t="n">
        <v>2</v>
      </c>
      <c r="E1594" s="22" t="n">
        <v>0</v>
      </c>
      <c r="F1594" s="21">
        <f>(IF(C1594&lt;=20,MAX(800000,400000*C1594),8000000+700000*(C1594-20))+IF(E1594=1,1000000,0))</f>
        <v/>
      </c>
      <c r="G1594" s="21">
        <f>IF(AND(D1594=3,C1594&lt;=5),MAX(0,B1594-F1594),IF(AND(D1594=2,C1594&lt;=5,MAX(0,B1594-F1594)&gt;3000000),1500000+MAX(0,B1594-F1594)-3000000,MAX(0,B1594-F1594)/2))</f>
        <v/>
      </c>
      <c r="H1594" s="21">
        <f>ROUNDDOWN(G1594,-3)</f>
        <v/>
      </c>
      <c r="I1594" s="21">
        <f>IF(H1594&lt;=0,0,ROUNDDOWN(ROUND((H1594*LOOKUP(H1594,{0,1950001,3300001,6950001,9000001,18000001,40000001},{0.05,0.1,0.2,0.23,0.33,0.4,0.45})-LOOKUP(H1594,{0,1950001,3300001,6950001,9000001,18000001,40000001},{0,97500,427500,636000,1536000,2796000,4796000}))*1.021,3),0))</f>
        <v/>
      </c>
      <c r="J1594" s="21">
        <f>ROUNDDOWN(ROUND(H1594*0.06,2),-2)</f>
        <v/>
      </c>
      <c r="K1594" s="21">
        <f>ROUNDDOWN(ROUND(H1594*0.04,2),-2)</f>
        <v/>
      </c>
      <c r="L1594" s="21">
        <f>I1594+J1594+K1594</f>
        <v/>
      </c>
      <c r="M1594" s="21">
        <f>B1594-L1594</f>
        <v/>
      </c>
      <c r="N1594" s="21">
        <f>ROUNDDOWN(ROUND(B1594*0.2042,2),0)</f>
        <v/>
      </c>
    </row>
    <row r="1595">
      <c r="A1595" t="inlineStr">
        <is>
          <t>照合 役員</t>
        </is>
      </c>
      <c r="B1595" s="21" t="n">
        <v>8500000</v>
      </c>
      <c r="C1595" s="22" t="n">
        <v>5</v>
      </c>
      <c r="D1595" s="22" t="n">
        <v>3</v>
      </c>
      <c r="E1595" s="22" t="n">
        <v>0</v>
      </c>
      <c r="F1595" s="21">
        <f>(IF(C1595&lt;=20,MAX(800000,400000*C1595),8000000+700000*(C1595-20))+IF(E1595=1,1000000,0))</f>
        <v/>
      </c>
      <c r="G1595" s="21">
        <f>IF(AND(D1595=3,C1595&lt;=5),MAX(0,B1595-F1595),IF(AND(D1595=2,C1595&lt;=5,MAX(0,B1595-F1595)&gt;3000000),1500000+MAX(0,B1595-F1595)-3000000,MAX(0,B1595-F1595)/2))</f>
        <v/>
      </c>
      <c r="H1595" s="21">
        <f>ROUNDDOWN(G1595,-3)</f>
        <v/>
      </c>
      <c r="I1595" s="21">
        <f>IF(H1595&lt;=0,0,ROUNDDOWN(ROUND((H1595*LOOKUP(H1595,{0,1950001,3300001,6950001,9000001,18000001,40000001},{0.05,0.1,0.2,0.23,0.33,0.4,0.45})-LOOKUP(H1595,{0,1950001,3300001,6950001,9000001,18000001,40000001},{0,97500,427500,636000,1536000,2796000,4796000}))*1.021,3),0))</f>
        <v/>
      </c>
      <c r="J1595" s="21">
        <f>ROUNDDOWN(ROUND(H1595*0.06,2),-2)</f>
        <v/>
      </c>
      <c r="K1595" s="21">
        <f>ROUNDDOWN(ROUND(H1595*0.04,2),-2)</f>
        <v/>
      </c>
      <c r="L1595" s="21">
        <f>I1595+J1595+K1595</f>
        <v/>
      </c>
      <c r="M1595" s="21">
        <f>B1595-L1595</f>
        <v/>
      </c>
      <c r="N1595" s="21">
        <f>ROUNDDOWN(ROUND(B1595*0.2042,2),0)</f>
        <v/>
      </c>
    </row>
    <row r="1596">
      <c r="A1596" t="inlineStr">
        <is>
          <t>照合 短期 障害</t>
        </is>
      </c>
      <c r="B1596" s="21" t="n">
        <v>8500000</v>
      </c>
      <c r="C1596" s="22" t="n">
        <v>5</v>
      </c>
      <c r="D1596" s="22" t="n">
        <v>2</v>
      </c>
      <c r="E1596" s="22" t="n">
        <v>1</v>
      </c>
      <c r="F1596" s="21">
        <f>(IF(C1596&lt;=20,MAX(800000,400000*C1596),8000000+700000*(C1596-20))+IF(E1596=1,1000000,0))</f>
        <v/>
      </c>
      <c r="G1596" s="21">
        <f>IF(AND(D1596=3,C1596&lt;=5),MAX(0,B1596-F1596),IF(AND(D1596=2,C1596&lt;=5,MAX(0,B1596-F1596)&gt;3000000),1500000+MAX(0,B1596-F1596)-3000000,MAX(0,B1596-F1596)/2))</f>
        <v/>
      </c>
      <c r="H1596" s="21">
        <f>ROUNDDOWN(G1596,-3)</f>
        <v/>
      </c>
      <c r="I1596" s="21">
        <f>IF(H1596&lt;=0,0,ROUNDDOWN(ROUND((H1596*LOOKUP(H1596,{0,1950001,3300001,6950001,9000001,18000001,40000001},{0.05,0.1,0.2,0.23,0.33,0.4,0.45})-LOOKUP(H1596,{0,1950001,3300001,6950001,9000001,18000001,40000001},{0,97500,427500,636000,1536000,2796000,4796000}))*1.021,3),0))</f>
        <v/>
      </c>
      <c r="J1596" s="21">
        <f>ROUNDDOWN(ROUND(H1596*0.06,2),-2)</f>
        <v/>
      </c>
      <c r="K1596" s="21">
        <f>ROUNDDOWN(ROUND(H1596*0.04,2),-2)</f>
        <v/>
      </c>
      <c r="L1596" s="21">
        <f>I1596+J1596+K1596</f>
        <v/>
      </c>
      <c r="M1596" s="21">
        <f>B1596-L1596</f>
        <v/>
      </c>
      <c r="N1596" s="21">
        <f>ROUNDDOWN(ROUND(B1596*0.2042,2),0)</f>
        <v/>
      </c>
    </row>
    <row r="1597">
      <c r="A1597" t="inlineStr">
        <is>
          <t>照合 障害</t>
        </is>
      </c>
      <c r="B1597" s="21" t="n">
        <v>8500000</v>
      </c>
      <c r="C1597" s="22" t="n">
        <v>25</v>
      </c>
      <c r="D1597" s="22" t="n">
        <v>1</v>
      </c>
      <c r="E1597" s="22" t="n">
        <v>1</v>
      </c>
      <c r="F1597" s="21">
        <f>(IF(C1597&lt;=20,MAX(800000,400000*C1597),8000000+700000*(C1597-20))+IF(E1597=1,1000000,0))</f>
        <v/>
      </c>
      <c r="G1597" s="21">
        <f>IF(AND(D1597=3,C1597&lt;=5),MAX(0,B1597-F1597),IF(AND(D1597=2,C1597&lt;=5,MAX(0,B1597-F1597)&gt;3000000),1500000+MAX(0,B1597-F1597)-3000000,MAX(0,B1597-F1597)/2))</f>
        <v/>
      </c>
      <c r="H1597" s="21">
        <f>ROUNDDOWN(G1597,-3)</f>
        <v/>
      </c>
      <c r="I1597" s="21">
        <f>IF(H1597&lt;=0,0,ROUNDDOWN(ROUND((H1597*LOOKUP(H1597,{0,1950001,3300001,6950001,9000001,18000001,40000001},{0.05,0.1,0.2,0.23,0.33,0.4,0.45})-LOOKUP(H1597,{0,1950001,3300001,6950001,9000001,18000001,40000001},{0,97500,427500,636000,1536000,2796000,4796000}))*1.021,3),0))</f>
        <v/>
      </c>
      <c r="J1597" s="21">
        <f>ROUNDDOWN(ROUND(H1597*0.06,2),-2)</f>
        <v/>
      </c>
      <c r="K1597" s="21">
        <f>ROUNDDOWN(ROUND(H1597*0.04,2),-2)</f>
        <v/>
      </c>
      <c r="L1597" s="21">
        <f>I1597+J1597+K1597</f>
        <v/>
      </c>
      <c r="M1597" s="21">
        <f>B1597-L1597</f>
        <v/>
      </c>
      <c r="N1597" s="21">
        <f>ROUNDDOWN(ROUND(B1597*0.2042,2),0)</f>
        <v/>
      </c>
    </row>
    <row r="1598">
      <c r="A1598" t="inlineStr">
        <is>
          <t>照合 一般</t>
        </is>
      </c>
      <c r="B1598" s="21" t="n">
        <v>9000000</v>
      </c>
      <c r="C1598" s="22" t="n">
        <v>1</v>
      </c>
      <c r="D1598" s="22" t="n">
        <v>1</v>
      </c>
      <c r="E1598" s="22" t="n">
        <v>0</v>
      </c>
      <c r="F1598" s="21">
        <f>(IF(C1598&lt;=20,MAX(800000,400000*C1598),8000000+700000*(C1598-20))+IF(E1598=1,1000000,0))</f>
        <v/>
      </c>
      <c r="G1598" s="21">
        <f>IF(AND(D1598=3,C1598&lt;=5),MAX(0,B1598-F1598),IF(AND(D1598=2,C1598&lt;=5,MAX(0,B1598-F1598)&gt;3000000),1500000+MAX(0,B1598-F1598)-3000000,MAX(0,B1598-F1598)/2))</f>
        <v/>
      </c>
      <c r="H1598" s="21">
        <f>ROUNDDOWN(G1598,-3)</f>
        <v/>
      </c>
      <c r="I1598" s="21">
        <f>IF(H1598&lt;=0,0,ROUNDDOWN(ROUND((H1598*LOOKUP(H1598,{0,1950001,3300001,6950001,9000001,18000001,40000001},{0.05,0.1,0.2,0.23,0.33,0.4,0.45})-LOOKUP(H1598,{0,1950001,3300001,6950001,9000001,18000001,40000001},{0,97500,427500,636000,1536000,2796000,4796000}))*1.021,3),0))</f>
        <v/>
      </c>
      <c r="J1598" s="21">
        <f>ROUNDDOWN(ROUND(H1598*0.06,2),-2)</f>
        <v/>
      </c>
      <c r="K1598" s="21">
        <f>ROUNDDOWN(ROUND(H1598*0.04,2),-2)</f>
        <v/>
      </c>
      <c r="L1598" s="21">
        <f>I1598+J1598+K1598</f>
        <v/>
      </c>
      <c r="M1598" s="21">
        <f>B1598-L1598</f>
        <v/>
      </c>
      <c r="N1598" s="21">
        <f>ROUNDDOWN(ROUND(B1598*0.2042,2),0)</f>
        <v/>
      </c>
    </row>
    <row r="1599">
      <c r="A1599" t="inlineStr">
        <is>
          <t>照合 一般</t>
        </is>
      </c>
      <c r="B1599" s="21" t="n">
        <v>9000000</v>
      </c>
      <c r="C1599" s="22" t="n">
        <v>2</v>
      </c>
      <c r="D1599" s="22" t="n">
        <v>1</v>
      </c>
      <c r="E1599" s="22" t="n">
        <v>0</v>
      </c>
      <c r="F1599" s="21">
        <f>(IF(C1599&lt;=20,MAX(800000,400000*C1599),8000000+700000*(C1599-20))+IF(E1599=1,1000000,0))</f>
        <v/>
      </c>
      <c r="G1599" s="21">
        <f>IF(AND(D1599=3,C1599&lt;=5),MAX(0,B1599-F1599),IF(AND(D1599=2,C1599&lt;=5,MAX(0,B1599-F1599)&gt;3000000),1500000+MAX(0,B1599-F1599)-3000000,MAX(0,B1599-F1599)/2))</f>
        <v/>
      </c>
      <c r="H1599" s="21">
        <f>ROUNDDOWN(G1599,-3)</f>
        <v/>
      </c>
      <c r="I1599" s="21">
        <f>IF(H1599&lt;=0,0,ROUNDDOWN(ROUND((H1599*LOOKUP(H1599,{0,1950001,3300001,6950001,9000001,18000001,40000001},{0.05,0.1,0.2,0.23,0.33,0.4,0.45})-LOOKUP(H1599,{0,1950001,3300001,6950001,9000001,18000001,40000001},{0,97500,427500,636000,1536000,2796000,4796000}))*1.021,3),0))</f>
        <v/>
      </c>
      <c r="J1599" s="21">
        <f>ROUNDDOWN(ROUND(H1599*0.06,2),-2)</f>
        <v/>
      </c>
      <c r="K1599" s="21">
        <f>ROUNDDOWN(ROUND(H1599*0.04,2),-2)</f>
        <v/>
      </c>
      <c r="L1599" s="21">
        <f>I1599+J1599+K1599</f>
        <v/>
      </c>
      <c r="M1599" s="21">
        <f>B1599-L1599</f>
        <v/>
      </c>
      <c r="N1599" s="21">
        <f>ROUNDDOWN(ROUND(B1599*0.2042,2),0)</f>
        <v/>
      </c>
    </row>
    <row r="1600">
      <c r="A1600" t="inlineStr">
        <is>
          <t>照合 一般</t>
        </is>
      </c>
      <c r="B1600" s="21" t="n">
        <v>9000000</v>
      </c>
      <c r="C1600" s="22" t="n">
        <v>3</v>
      </c>
      <c r="D1600" s="22" t="n">
        <v>1</v>
      </c>
      <c r="E1600" s="22" t="n">
        <v>0</v>
      </c>
      <c r="F1600" s="21">
        <f>(IF(C1600&lt;=20,MAX(800000,400000*C1600),8000000+700000*(C1600-20))+IF(E1600=1,1000000,0))</f>
        <v/>
      </c>
      <c r="G1600" s="21">
        <f>IF(AND(D1600=3,C1600&lt;=5),MAX(0,B1600-F1600),IF(AND(D1600=2,C1600&lt;=5,MAX(0,B1600-F1600)&gt;3000000),1500000+MAX(0,B1600-F1600)-3000000,MAX(0,B1600-F1600)/2))</f>
        <v/>
      </c>
      <c r="H1600" s="21">
        <f>ROUNDDOWN(G1600,-3)</f>
        <v/>
      </c>
      <c r="I1600" s="21">
        <f>IF(H1600&lt;=0,0,ROUNDDOWN(ROUND((H1600*LOOKUP(H1600,{0,1950001,3300001,6950001,9000001,18000001,40000001},{0.05,0.1,0.2,0.23,0.33,0.4,0.45})-LOOKUP(H1600,{0,1950001,3300001,6950001,9000001,18000001,40000001},{0,97500,427500,636000,1536000,2796000,4796000}))*1.021,3),0))</f>
        <v/>
      </c>
      <c r="J1600" s="21">
        <f>ROUNDDOWN(ROUND(H1600*0.06,2),-2)</f>
        <v/>
      </c>
      <c r="K1600" s="21">
        <f>ROUNDDOWN(ROUND(H1600*0.04,2),-2)</f>
        <v/>
      </c>
      <c r="L1600" s="21">
        <f>I1600+J1600+K1600</f>
        <v/>
      </c>
      <c r="M1600" s="21">
        <f>B1600-L1600</f>
        <v/>
      </c>
      <c r="N1600" s="21">
        <f>ROUNDDOWN(ROUND(B1600*0.2042,2),0)</f>
        <v/>
      </c>
    </row>
    <row r="1601">
      <c r="A1601" t="inlineStr">
        <is>
          <t>照合 一般</t>
        </is>
      </c>
      <c r="B1601" s="21" t="n">
        <v>9000000</v>
      </c>
      <c r="C1601" s="22" t="n">
        <v>4</v>
      </c>
      <c r="D1601" s="22" t="n">
        <v>1</v>
      </c>
      <c r="E1601" s="22" t="n">
        <v>0</v>
      </c>
      <c r="F1601" s="21">
        <f>(IF(C1601&lt;=20,MAX(800000,400000*C1601),8000000+700000*(C1601-20))+IF(E1601=1,1000000,0))</f>
        <v/>
      </c>
      <c r="G1601" s="21">
        <f>IF(AND(D1601=3,C1601&lt;=5),MAX(0,B1601-F1601),IF(AND(D1601=2,C1601&lt;=5,MAX(0,B1601-F1601)&gt;3000000),1500000+MAX(0,B1601-F1601)-3000000,MAX(0,B1601-F1601)/2))</f>
        <v/>
      </c>
      <c r="H1601" s="21">
        <f>ROUNDDOWN(G1601,-3)</f>
        <v/>
      </c>
      <c r="I1601" s="21">
        <f>IF(H1601&lt;=0,0,ROUNDDOWN(ROUND((H1601*LOOKUP(H1601,{0,1950001,3300001,6950001,9000001,18000001,40000001},{0.05,0.1,0.2,0.23,0.33,0.4,0.45})-LOOKUP(H1601,{0,1950001,3300001,6950001,9000001,18000001,40000001},{0,97500,427500,636000,1536000,2796000,4796000}))*1.021,3),0))</f>
        <v/>
      </c>
      <c r="J1601" s="21">
        <f>ROUNDDOWN(ROUND(H1601*0.06,2),-2)</f>
        <v/>
      </c>
      <c r="K1601" s="21">
        <f>ROUNDDOWN(ROUND(H1601*0.04,2),-2)</f>
        <v/>
      </c>
      <c r="L1601" s="21">
        <f>I1601+J1601+K1601</f>
        <v/>
      </c>
      <c r="M1601" s="21">
        <f>B1601-L1601</f>
        <v/>
      </c>
      <c r="N1601" s="21">
        <f>ROUNDDOWN(ROUND(B1601*0.2042,2),0)</f>
        <v/>
      </c>
    </row>
    <row r="1602">
      <c r="A1602" t="inlineStr">
        <is>
          <t>照合 一般</t>
        </is>
      </c>
      <c r="B1602" s="21" t="n">
        <v>9000000</v>
      </c>
      <c r="C1602" s="22" t="n">
        <v>5</v>
      </c>
      <c r="D1602" s="22" t="n">
        <v>1</v>
      </c>
      <c r="E1602" s="22" t="n">
        <v>0</v>
      </c>
      <c r="F1602" s="21">
        <f>(IF(C1602&lt;=20,MAX(800000,400000*C1602),8000000+700000*(C1602-20))+IF(E1602=1,1000000,0))</f>
        <v/>
      </c>
      <c r="G1602" s="21">
        <f>IF(AND(D1602=3,C1602&lt;=5),MAX(0,B1602-F1602),IF(AND(D1602=2,C1602&lt;=5,MAX(0,B1602-F1602)&gt;3000000),1500000+MAX(0,B1602-F1602)-3000000,MAX(0,B1602-F1602)/2))</f>
        <v/>
      </c>
      <c r="H1602" s="21">
        <f>ROUNDDOWN(G1602,-3)</f>
        <v/>
      </c>
      <c r="I1602" s="21">
        <f>IF(H1602&lt;=0,0,ROUNDDOWN(ROUND((H1602*LOOKUP(H1602,{0,1950001,3300001,6950001,9000001,18000001,40000001},{0.05,0.1,0.2,0.23,0.33,0.4,0.45})-LOOKUP(H1602,{0,1950001,3300001,6950001,9000001,18000001,40000001},{0,97500,427500,636000,1536000,2796000,4796000}))*1.021,3),0))</f>
        <v/>
      </c>
      <c r="J1602" s="21">
        <f>ROUNDDOWN(ROUND(H1602*0.06,2),-2)</f>
        <v/>
      </c>
      <c r="K1602" s="21">
        <f>ROUNDDOWN(ROUND(H1602*0.04,2),-2)</f>
        <v/>
      </c>
      <c r="L1602" s="21">
        <f>I1602+J1602+K1602</f>
        <v/>
      </c>
      <c r="M1602" s="21">
        <f>B1602-L1602</f>
        <v/>
      </c>
      <c r="N1602" s="21">
        <f>ROUNDDOWN(ROUND(B1602*0.2042,2),0)</f>
        <v/>
      </c>
    </row>
    <row r="1603">
      <c r="A1603" t="inlineStr">
        <is>
          <t>照合 一般</t>
        </is>
      </c>
      <c r="B1603" s="21" t="n">
        <v>9000000</v>
      </c>
      <c r="C1603" s="22" t="n">
        <v>6</v>
      </c>
      <c r="D1603" s="22" t="n">
        <v>1</v>
      </c>
      <c r="E1603" s="22" t="n">
        <v>0</v>
      </c>
      <c r="F1603" s="21">
        <f>(IF(C1603&lt;=20,MAX(800000,400000*C1603),8000000+700000*(C1603-20))+IF(E1603=1,1000000,0))</f>
        <v/>
      </c>
      <c r="G1603" s="21">
        <f>IF(AND(D1603=3,C1603&lt;=5),MAX(0,B1603-F1603),IF(AND(D1603=2,C1603&lt;=5,MAX(0,B1603-F1603)&gt;3000000),1500000+MAX(0,B1603-F1603)-3000000,MAX(0,B1603-F1603)/2))</f>
        <v/>
      </c>
      <c r="H1603" s="21">
        <f>ROUNDDOWN(G1603,-3)</f>
        <v/>
      </c>
      <c r="I1603" s="21">
        <f>IF(H1603&lt;=0,0,ROUNDDOWN(ROUND((H1603*LOOKUP(H1603,{0,1950001,3300001,6950001,9000001,18000001,40000001},{0.05,0.1,0.2,0.23,0.33,0.4,0.45})-LOOKUP(H1603,{0,1950001,3300001,6950001,9000001,18000001,40000001},{0,97500,427500,636000,1536000,2796000,4796000}))*1.021,3),0))</f>
        <v/>
      </c>
      <c r="J1603" s="21">
        <f>ROUNDDOWN(ROUND(H1603*0.06,2),-2)</f>
        <v/>
      </c>
      <c r="K1603" s="21">
        <f>ROUNDDOWN(ROUND(H1603*0.04,2),-2)</f>
        <v/>
      </c>
      <c r="L1603" s="21">
        <f>I1603+J1603+K1603</f>
        <v/>
      </c>
      <c r="M1603" s="21">
        <f>B1603-L1603</f>
        <v/>
      </c>
      <c r="N1603" s="21">
        <f>ROUNDDOWN(ROUND(B1603*0.2042,2),0)</f>
        <v/>
      </c>
    </row>
    <row r="1604">
      <c r="A1604" t="inlineStr">
        <is>
          <t>照合 一般</t>
        </is>
      </c>
      <c r="B1604" s="21" t="n">
        <v>9000000</v>
      </c>
      <c r="C1604" s="22" t="n">
        <v>7</v>
      </c>
      <c r="D1604" s="22" t="n">
        <v>1</v>
      </c>
      <c r="E1604" s="22" t="n">
        <v>0</v>
      </c>
      <c r="F1604" s="21">
        <f>(IF(C1604&lt;=20,MAX(800000,400000*C1604),8000000+700000*(C1604-20))+IF(E1604=1,1000000,0))</f>
        <v/>
      </c>
      <c r="G1604" s="21">
        <f>IF(AND(D1604=3,C1604&lt;=5),MAX(0,B1604-F1604),IF(AND(D1604=2,C1604&lt;=5,MAX(0,B1604-F1604)&gt;3000000),1500000+MAX(0,B1604-F1604)-3000000,MAX(0,B1604-F1604)/2))</f>
        <v/>
      </c>
      <c r="H1604" s="21">
        <f>ROUNDDOWN(G1604,-3)</f>
        <v/>
      </c>
      <c r="I1604" s="21">
        <f>IF(H1604&lt;=0,0,ROUNDDOWN(ROUND((H1604*LOOKUP(H1604,{0,1950001,3300001,6950001,9000001,18000001,40000001},{0.05,0.1,0.2,0.23,0.33,0.4,0.45})-LOOKUP(H1604,{0,1950001,3300001,6950001,9000001,18000001,40000001},{0,97500,427500,636000,1536000,2796000,4796000}))*1.021,3),0))</f>
        <v/>
      </c>
      <c r="J1604" s="21">
        <f>ROUNDDOWN(ROUND(H1604*0.06,2),-2)</f>
        <v/>
      </c>
      <c r="K1604" s="21">
        <f>ROUNDDOWN(ROUND(H1604*0.04,2),-2)</f>
        <v/>
      </c>
      <c r="L1604" s="21">
        <f>I1604+J1604+K1604</f>
        <v/>
      </c>
      <c r="M1604" s="21">
        <f>B1604-L1604</f>
        <v/>
      </c>
      <c r="N1604" s="21">
        <f>ROUNDDOWN(ROUND(B1604*0.2042,2),0)</f>
        <v/>
      </c>
    </row>
    <row r="1605">
      <c r="A1605" t="inlineStr">
        <is>
          <t>照合 一般</t>
        </is>
      </c>
      <c r="B1605" s="21" t="n">
        <v>9000000</v>
      </c>
      <c r="C1605" s="22" t="n">
        <v>8</v>
      </c>
      <c r="D1605" s="22" t="n">
        <v>1</v>
      </c>
      <c r="E1605" s="22" t="n">
        <v>0</v>
      </c>
      <c r="F1605" s="21">
        <f>(IF(C1605&lt;=20,MAX(800000,400000*C1605),8000000+700000*(C1605-20))+IF(E1605=1,1000000,0))</f>
        <v/>
      </c>
      <c r="G1605" s="21">
        <f>IF(AND(D1605=3,C1605&lt;=5),MAX(0,B1605-F1605),IF(AND(D1605=2,C1605&lt;=5,MAX(0,B1605-F1605)&gt;3000000),1500000+MAX(0,B1605-F1605)-3000000,MAX(0,B1605-F1605)/2))</f>
        <v/>
      </c>
      <c r="H1605" s="21">
        <f>ROUNDDOWN(G1605,-3)</f>
        <v/>
      </c>
      <c r="I1605" s="21">
        <f>IF(H1605&lt;=0,0,ROUNDDOWN(ROUND((H1605*LOOKUP(H1605,{0,1950001,3300001,6950001,9000001,18000001,40000001},{0.05,0.1,0.2,0.23,0.33,0.4,0.45})-LOOKUP(H1605,{0,1950001,3300001,6950001,9000001,18000001,40000001},{0,97500,427500,636000,1536000,2796000,4796000}))*1.021,3),0))</f>
        <v/>
      </c>
      <c r="J1605" s="21">
        <f>ROUNDDOWN(ROUND(H1605*0.06,2),-2)</f>
        <v/>
      </c>
      <c r="K1605" s="21">
        <f>ROUNDDOWN(ROUND(H1605*0.04,2),-2)</f>
        <v/>
      </c>
      <c r="L1605" s="21">
        <f>I1605+J1605+K1605</f>
        <v/>
      </c>
      <c r="M1605" s="21">
        <f>B1605-L1605</f>
        <v/>
      </c>
      <c r="N1605" s="21">
        <f>ROUNDDOWN(ROUND(B1605*0.2042,2),0)</f>
        <v/>
      </c>
    </row>
    <row r="1606">
      <c r="A1606" t="inlineStr">
        <is>
          <t>照合 一般</t>
        </is>
      </c>
      <c r="B1606" s="21" t="n">
        <v>9000000</v>
      </c>
      <c r="C1606" s="22" t="n">
        <v>9</v>
      </c>
      <c r="D1606" s="22" t="n">
        <v>1</v>
      </c>
      <c r="E1606" s="22" t="n">
        <v>0</v>
      </c>
      <c r="F1606" s="21">
        <f>(IF(C1606&lt;=20,MAX(800000,400000*C1606),8000000+700000*(C1606-20))+IF(E1606=1,1000000,0))</f>
        <v/>
      </c>
      <c r="G1606" s="21">
        <f>IF(AND(D1606=3,C1606&lt;=5),MAX(0,B1606-F1606),IF(AND(D1606=2,C1606&lt;=5,MAX(0,B1606-F1606)&gt;3000000),1500000+MAX(0,B1606-F1606)-3000000,MAX(0,B1606-F1606)/2))</f>
        <v/>
      </c>
      <c r="H1606" s="21">
        <f>ROUNDDOWN(G1606,-3)</f>
        <v/>
      </c>
      <c r="I1606" s="21">
        <f>IF(H1606&lt;=0,0,ROUNDDOWN(ROUND((H1606*LOOKUP(H1606,{0,1950001,3300001,6950001,9000001,18000001,40000001},{0.05,0.1,0.2,0.23,0.33,0.4,0.45})-LOOKUP(H1606,{0,1950001,3300001,6950001,9000001,18000001,40000001},{0,97500,427500,636000,1536000,2796000,4796000}))*1.021,3),0))</f>
        <v/>
      </c>
      <c r="J1606" s="21">
        <f>ROUNDDOWN(ROUND(H1606*0.06,2),-2)</f>
        <v/>
      </c>
      <c r="K1606" s="21">
        <f>ROUNDDOWN(ROUND(H1606*0.04,2),-2)</f>
        <v/>
      </c>
      <c r="L1606" s="21">
        <f>I1606+J1606+K1606</f>
        <v/>
      </c>
      <c r="M1606" s="21">
        <f>B1606-L1606</f>
        <v/>
      </c>
      <c r="N1606" s="21">
        <f>ROUNDDOWN(ROUND(B1606*0.2042,2),0)</f>
        <v/>
      </c>
    </row>
    <row r="1607">
      <c r="A1607" t="inlineStr">
        <is>
          <t>照合 一般</t>
        </is>
      </c>
      <c r="B1607" s="21" t="n">
        <v>9000000</v>
      </c>
      <c r="C1607" s="22" t="n">
        <v>10</v>
      </c>
      <c r="D1607" s="22" t="n">
        <v>1</v>
      </c>
      <c r="E1607" s="22" t="n">
        <v>0</v>
      </c>
      <c r="F1607" s="21">
        <f>(IF(C1607&lt;=20,MAX(800000,400000*C1607),8000000+700000*(C1607-20))+IF(E1607=1,1000000,0))</f>
        <v/>
      </c>
      <c r="G1607" s="21">
        <f>IF(AND(D1607=3,C1607&lt;=5),MAX(0,B1607-F1607),IF(AND(D1607=2,C1607&lt;=5,MAX(0,B1607-F1607)&gt;3000000),1500000+MAX(0,B1607-F1607)-3000000,MAX(0,B1607-F1607)/2))</f>
        <v/>
      </c>
      <c r="H1607" s="21">
        <f>ROUNDDOWN(G1607,-3)</f>
        <v/>
      </c>
      <c r="I1607" s="21">
        <f>IF(H1607&lt;=0,0,ROUNDDOWN(ROUND((H1607*LOOKUP(H1607,{0,1950001,3300001,6950001,9000001,18000001,40000001},{0.05,0.1,0.2,0.23,0.33,0.4,0.45})-LOOKUP(H1607,{0,1950001,3300001,6950001,9000001,18000001,40000001},{0,97500,427500,636000,1536000,2796000,4796000}))*1.021,3),0))</f>
        <v/>
      </c>
      <c r="J1607" s="21">
        <f>ROUNDDOWN(ROUND(H1607*0.06,2),-2)</f>
        <v/>
      </c>
      <c r="K1607" s="21">
        <f>ROUNDDOWN(ROUND(H1607*0.04,2),-2)</f>
        <v/>
      </c>
      <c r="L1607" s="21">
        <f>I1607+J1607+K1607</f>
        <v/>
      </c>
      <c r="M1607" s="21">
        <f>B1607-L1607</f>
        <v/>
      </c>
      <c r="N1607" s="21">
        <f>ROUNDDOWN(ROUND(B1607*0.2042,2),0)</f>
        <v/>
      </c>
    </row>
    <row r="1608">
      <c r="A1608" t="inlineStr">
        <is>
          <t>照合 一般</t>
        </is>
      </c>
      <c r="B1608" s="21" t="n">
        <v>9000000</v>
      </c>
      <c r="C1608" s="22" t="n">
        <v>11</v>
      </c>
      <c r="D1608" s="22" t="n">
        <v>1</v>
      </c>
      <c r="E1608" s="22" t="n">
        <v>0</v>
      </c>
      <c r="F1608" s="21">
        <f>(IF(C1608&lt;=20,MAX(800000,400000*C1608),8000000+700000*(C1608-20))+IF(E1608=1,1000000,0))</f>
        <v/>
      </c>
      <c r="G1608" s="21">
        <f>IF(AND(D1608=3,C1608&lt;=5),MAX(0,B1608-F1608),IF(AND(D1608=2,C1608&lt;=5,MAX(0,B1608-F1608)&gt;3000000),1500000+MAX(0,B1608-F1608)-3000000,MAX(0,B1608-F1608)/2))</f>
        <v/>
      </c>
      <c r="H1608" s="21">
        <f>ROUNDDOWN(G1608,-3)</f>
        <v/>
      </c>
      <c r="I1608" s="21">
        <f>IF(H1608&lt;=0,0,ROUNDDOWN(ROUND((H1608*LOOKUP(H1608,{0,1950001,3300001,6950001,9000001,18000001,40000001},{0.05,0.1,0.2,0.23,0.33,0.4,0.45})-LOOKUP(H1608,{0,1950001,3300001,6950001,9000001,18000001,40000001},{0,97500,427500,636000,1536000,2796000,4796000}))*1.021,3),0))</f>
        <v/>
      </c>
      <c r="J1608" s="21">
        <f>ROUNDDOWN(ROUND(H1608*0.06,2),-2)</f>
        <v/>
      </c>
      <c r="K1608" s="21">
        <f>ROUNDDOWN(ROUND(H1608*0.04,2),-2)</f>
        <v/>
      </c>
      <c r="L1608" s="21">
        <f>I1608+J1608+K1608</f>
        <v/>
      </c>
      <c r="M1608" s="21">
        <f>B1608-L1608</f>
        <v/>
      </c>
      <c r="N1608" s="21">
        <f>ROUNDDOWN(ROUND(B1608*0.2042,2),0)</f>
        <v/>
      </c>
    </row>
    <row r="1609">
      <c r="A1609" t="inlineStr">
        <is>
          <t>照合 一般</t>
        </is>
      </c>
      <c r="B1609" s="21" t="n">
        <v>9000000</v>
      </c>
      <c r="C1609" s="22" t="n">
        <v>12</v>
      </c>
      <c r="D1609" s="22" t="n">
        <v>1</v>
      </c>
      <c r="E1609" s="22" t="n">
        <v>0</v>
      </c>
      <c r="F1609" s="21">
        <f>(IF(C1609&lt;=20,MAX(800000,400000*C1609),8000000+700000*(C1609-20))+IF(E1609=1,1000000,0))</f>
        <v/>
      </c>
      <c r="G1609" s="21">
        <f>IF(AND(D1609=3,C1609&lt;=5),MAX(0,B1609-F1609),IF(AND(D1609=2,C1609&lt;=5,MAX(0,B1609-F1609)&gt;3000000),1500000+MAX(0,B1609-F1609)-3000000,MAX(0,B1609-F1609)/2))</f>
        <v/>
      </c>
      <c r="H1609" s="21">
        <f>ROUNDDOWN(G1609,-3)</f>
        <v/>
      </c>
      <c r="I1609" s="21">
        <f>IF(H1609&lt;=0,0,ROUNDDOWN(ROUND((H1609*LOOKUP(H1609,{0,1950001,3300001,6950001,9000001,18000001,40000001},{0.05,0.1,0.2,0.23,0.33,0.4,0.45})-LOOKUP(H1609,{0,1950001,3300001,6950001,9000001,18000001,40000001},{0,97500,427500,636000,1536000,2796000,4796000}))*1.021,3),0))</f>
        <v/>
      </c>
      <c r="J1609" s="21">
        <f>ROUNDDOWN(ROUND(H1609*0.06,2),-2)</f>
        <v/>
      </c>
      <c r="K1609" s="21">
        <f>ROUNDDOWN(ROUND(H1609*0.04,2),-2)</f>
        <v/>
      </c>
      <c r="L1609" s="21">
        <f>I1609+J1609+K1609</f>
        <v/>
      </c>
      <c r="M1609" s="21">
        <f>B1609-L1609</f>
        <v/>
      </c>
      <c r="N1609" s="21">
        <f>ROUNDDOWN(ROUND(B1609*0.2042,2),0)</f>
        <v/>
      </c>
    </row>
    <row r="1610">
      <c r="A1610" t="inlineStr">
        <is>
          <t>照合 一般</t>
        </is>
      </c>
      <c r="B1610" s="21" t="n">
        <v>9000000</v>
      </c>
      <c r="C1610" s="22" t="n">
        <v>13</v>
      </c>
      <c r="D1610" s="22" t="n">
        <v>1</v>
      </c>
      <c r="E1610" s="22" t="n">
        <v>0</v>
      </c>
      <c r="F1610" s="21">
        <f>(IF(C1610&lt;=20,MAX(800000,400000*C1610),8000000+700000*(C1610-20))+IF(E1610=1,1000000,0))</f>
        <v/>
      </c>
      <c r="G1610" s="21">
        <f>IF(AND(D1610=3,C1610&lt;=5),MAX(0,B1610-F1610),IF(AND(D1610=2,C1610&lt;=5,MAX(0,B1610-F1610)&gt;3000000),1500000+MAX(0,B1610-F1610)-3000000,MAX(0,B1610-F1610)/2))</f>
        <v/>
      </c>
      <c r="H1610" s="21">
        <f>ROUNDDOWN(G1610,-3)</f>
        <v/>
      </c>
      <c r="I1610" s="21">
        <f>IF(H1610&lt;=0,0,ROUNDDOWN(ROUND((H1610*LOOKUP(H1610,{0,1950001,3300001,6950001,9000001,18000001,40000001},{0.05,0.1,0.2,0.23,0.33,0.4,0.45})-LOOKUP(H1610,{0,1950001,3300001,6950001,9000001,18000001,40000001},{0,97500,427500,636000,1536000,2796000,4796000}))*1.021,3),0))</f>
        <v/>
      </c>
      <c r="J1610" s="21">
        <f>ROUNDDOWN(ROUND(H1610*0.06,2),-2)</f>
        <v/>
      </c>
      <c r="K1610" s="21">
        <f>ROUNDDOWN(ROUND(H1610*0.04,2),-2)</f>
        <v/>
      </c>
      <c r="L1610" s="21">
        <f>I1610+J1610+K1610</f>
        <v/>
      </c>
      <c r="M1610" s="21">
        <f>B1610-L1610</f>
        <v/>
      </c>
      <c r="N1610" s="21">
        <f>ROUNDDOWN(ROUND(B1610*0.2042,2),0)</f>
        <v/>
      </c>
    </row>
    <row r="1611">
      <c r="A1611" t="inlineStr">
        <is>
          <t>照合 一般</t>
        </is>
      </c>
      <c r="B1611" s="21" t="n">
        <v>9000000</v>
      </c>
      <c r="C1611" s="22" t="n">
        <v>14</v>
      </c>
      <c r="D1611" s="22" t="n">
        <v>1</v>
      </c>
      <c r="E1611" s="22" t="n">
        <v>0</v>
      </c>
      <c r="F1611" s="21">
        <f>(IF(C1611&lt;=20,MAX(800000,400000*C1611),8000000+700000*(C1611-20))+IF(E1611=1,1000000,0))</f>
        <v/>
      </c>
      <c r="G1611" s="21">
        <f>IF(AND(D1611=3,C1611&lt;=5),MAX(0,B1611-F1611),IF(AND(D1611=2,C1611&lt;=5,MAX(0,B1611-F1611)&gt;3000000),1500000+MAX(0,B1611-F1611)-3000000,MAX(0,B1611-F1611)/2))</f>
        <v/>
      </c>
      <c r="H1611" s="21">
        <f>ROUNDDOWN(G1611,-3)</f>
        <v/>
      </c>
      <c r="I1611" s="21">
        <f>IF(H1611&lt;=0,0,ROUNDDOWN(ROUND((H1611*LOOKUP(H1611,{0,1950001,3300001,6950001,9000001,18000001,40000001},{0.05,0.1,0.2,0.23,0.33,0.4,0.45})-LOOKUP(H1611,{0,1950001,3300001,6950001,9000001,18000001,40000001},{0,97500,427500,636000,1536000,2796000,4796000}))*1.021,3),0))</f>
        <v/>
      </c>
      <c r="J1611" s="21">
        <f>ROUNDDOWN(ROUND(H1611*0.06,2),-2)</f>
        <v/>
      </c>
      <c r="K1611" s="21">
        <f>ROUNDDOWN(ROUND(H1611*0.04,2),-2)</f>
        <v/>
      </c>
      <c r="L1611" s="21">
        <f>I1611+J1611+K1611</f>
        <v/>
      </c>
      <c r="M1611" s="21">
        <f>B1611-L1611</f>
        <v/>
      </c>
      <c r="N1611" s="21">
        <f>ROUNDDOWN(ROUND(B1611*0.2042,2),0)</f>
        <v/>
      </c>
    </row>
    <row r="1612">
      <c r="A1612" t="inlineStr">
        <is>
          <t>照合 一般</t>
        </is>
      </c>
      <c r="B1612" s="21" t="n">
        <v>9000000</v>
      </c>
      <c r="C1612" s="22" t="n">
        <v>15</v>
      </c>
      <c r="D1612" s="22" t="n">
        <v>1</v>
      </c>
      <c r="E1612" s="22" t="n">
        <v>0</v>
      </c>
      <c r="F1612" s="21">
        <f>(IF(C1612&lt;=20,MAX(800000,400000*C1612),8000000+700000*(C1612-20))+IF(E1612=1,1000000,0))</f>
        <v/>
      </c>
      <c r="G1612" s="21">
        <f>IF(AND(D1612=3,C1612&lt;=5),MAX(0,B1612-F1612),IF(AND(D1612=2,C1612&lt;=5,MAX(0,B1612-F1612)&gt;3000000),1500000+MAX(0,B1612-F1612)-3000000,MAX(0,B1612-F1612)/2))</f>
        <v/>
      </c>
      <c r="H1612" s="21">
        <f>ROUNDDOWN(G1612,-3)</f>
        <v/>
      </c>
      <c r="I1612" s="21">
        <f>IF(H1612&lt;=0,0,ROUNDDOWN(ROUND((H1612*LOOKUP(H1612,{0,1950001,3300001,6950001,9000001,18000001,40000001},{0.05,0.1,0.2,0.23,0.33,0.4,0.45})-LOOKUP(H1612,{0,1950001,3300001,6950001,9000001,18000001,40000001},{0,97500,427500,636000,1536000,2796000,4796000}))*1.021,3),0))</f>
        <v/>
      </c>
      <c r="J1612" s="21">
        <f>ROUNDDOWN(ROUND(H1612*0.06,2),-2)</f>
        <v/>
      </c>
      <c r="K1612" s="21">
        <f>ROUNDDOWN(ROUND(H1612*0.04,2),-2)</f>
        <v/>
      </c>
      <c r="L1612" s="21">
        <f>I1612+J1612+K1612</f>
        <v/>
      </c>
      <c r="M1612" s="21">
        <f>B1612-L1612</f>
        <v/>
      </c>
      <c r="N1612" s="21">
        <f>ROUNDDOWN(ROUND(B1612*0.2042,2),0)</f>
        <v/>
      </c>
    </row>
    <row r="1613">
      <c r="A1613" t="inlineStr">
        <is>
          <t>照合 一般</t>
        </is>
      </c>
      <c r="B1613" s="21" t="n">
        <v>9000000</v>
      </c>
      <c r="C1613" s="22" t="n">
        <v>16</v>
      </c>
      <c r="D1613" s="22" t="n">
        <v>1</v>
      </c>
      <c r="E1613" s="22" t="n">
        <v>0</v>
      </c>
      <c r="F1613" s="21">
        <f>(IF(C1613&lt;=20,MAX(800000,400000*C1613),8000000+700000*(C1613-20))+IF(E1613=1,1000000,0))</f>
        <v/>
      </c>
      <c r="G1613" s="21">
        <f>IF(AND(D1613=3,C1613&lt;=5),MAX(0,B1613-F1613),IF(AND(D1613=2,C1613&lt;=5,MAX(0,B1613-F1613)&gt;3000000),1500000+MAX(0,B1613-F1613)-3000000,MAX(0,B1613-F1613)/2))</f>
        <v/>
      </c>
      <c r="H1613" s="21">
        <f>ROUNDDOWN(G1613,-3)</f>
        <v/>
      </c>
      <c r="I1613" s="21">
        <f>IF(H1613&lt;=0,0,ROUNDDOWN(ROUND((H1613*LOOKUP(H1613,{0,1950001,3300001,6950001,9000001,18000001,40000001},{0.05,0.1,0.2,0.23,0.33,0.4,0.45})-LOOKUP(H1613,{0,1950001,3300001,6950001,9000001,18000001,40000001},{0,97500,427500,636000,1536000,2796000,4796000}))*1.021,3),0))</f>
        <v/>
      </c>
      <c r="J1613" s="21">
        <f>ROUNDDOWN(ROUND(H1613*0.06,2),-2)</f>
        <v/>
      </c>
      <c r="K1613" s="21">
        <f>ROUNDDOWN(ROUND(H1613*0.04,2),-2)</f>
        <v/>
      </c>
      <c r="L1613" s="21">
        <f>I1613+J1613+K1613</f>
        <v/>
      </c>
      <c r="M1613" s="21">
        <f>B1613-L1613</f>
        <v/>
      </c>
      <c r="N1613" s="21">
        <f>ROUNDDOWN(ROUND(B1613*0.2042,2),0)</f>
        <v/>
      </c>
    </row>
    <row r="1614">
      <c r="A1614" t="inlineStr">
        <is>
          <t>照合 一般</t>
        </is>
      </c>
      <c r="B1614" s="21" t="n">
        <v>9000000</v>
      </c>
      <c r="C1614" s="22" t="n">
        <v>17</v>
      </c>
      <c r="D1614" s="22" t="n">
        <v>1</v>
      </c>
      <c r="E1614" s="22" t="n">
        <v>0</v>
      </c>
      <c r="F1614" s="21">
        <f>(IF(C1614&lt;=20,MAX(800000,400000*C1614),8000000+700000*(C1614-20))+IF(E1614=1,1000000,0))</f>
        <v/>
      </c>
      <c r="G1614" s="21">
        <f>IF(AND(D1614=3,C1614&lt;=5),MAX(0,B1614-F1614),IF(AND(D1614=2,C1614&lt;=5,MAX(0,B1614-F1614)&gt;3000000),1500000+MAX(0,B1614-F1614)-3000000,MAX(0,B1614-F1614)/2))</f>
        <v/>
      </c>
      <c r="H1614" s="21">
        <f>ROUNDDOWN(G1614,-3)</f>
        <v/>
      </c>
      <c r="I1614" s="21">
        <f>IF(H1614&lt;=0,0,ROUNDDOWN(ROUND((H1614*LOOKUP(H1614,{0,1950001,3300001,6950001,9000001,18000001,40000001},{0.05,0.1,0.2,0.23,0.33,0.4,0.45})-LOOKUP(H1614,{0,1950001,3300001,6950001,9000001,18000001,40000001},{0,97500,427500,636000,1536000,2796000,4796000}))*1.021,3),0))</f>
        <v/>
      </c>
      <c r="J1614" s="21">
        <f>ROUNDDOWN(ROUND(H1614*0.06,2),-2)</f>
        <v/>
      </c>
      <c r="K1614" s="21">
        <f>ROUNDDOWN(ROUND(H1614*0.04,2),-2)</f>
        <v/>
      </c>
      <c r="L1614" s="21">
        <f>I1614+J1614+K1614</f>
        <v/>
      </c>
      <c r="M1614" s="21">
        <f>B1614-L1614</f>
        <v/>
      </c>
      <c r="N1614" s="21">
        <f>ROUNDDOWN(ROUND(B1614*0.2042,2),0)</f>
        <v/>
      </c>
    </row>
    <row r="1615">
      <c r="A1615" t="inlineStr">
        <is>
          <t>照合 一般</t>
        </is>
      </c>
      <c r="B1615" s="21" t="n">
        <v>9000000</v>
      </c>
      <c r="C1615" s="22" t="n">
        <v>18</v>
      </c>
      <c r="D1615" s="22" t="n">
        <v>1</v>
      </c>
      <c r="E1615" s="22" t="n">
        <v>0</v>
      </c>
      <c r="F1615" s="21">
        <f>(IF(C1615&lt;=20,MAX(800000,400000*C1615),8000000+700000*(C1615-20))+IF(E1615=1,1000000,0))</f>
        <v/>
      </c>
      <c r="G1615" s="21">
        <f>IF(AND(D1615=3,C1615&lt;=5),MAX(0,B1615-F1615),IF(AND(D1615=2,C1615&lt;=5,MAX(0,B1615-F1615)&gt;3000000),1500000+MAX(0,B1615-F1615)-3000000,MAX(0,B1615-F1615)/2))</f>
        <v/>
      </c>
      <c r="H1615" s="21">
        <f>ROUNDDOWN(G1615,-3)</f>
        <v/>
      </c>
      <c r="I1615" s="21">
        <f>IF(H1615&lt;=0,0,ROUNDDOWN(ROUND((H1615*LOOKUP(H1615,{0,1950001,3300001,6950001,9000001,18000001,40000001},{0.05,0.1,0.2,0.23,0.33,0.4,0.45})-LOOKUP(H1615,{0,1950001,3300001,6950001,9000001,18000001,40000001},{0,97500,427500,636000,1536000,2796000,4796000}))*1.021,3),0))</f>
        <v/>
      </c>
      <c r="J1615" s="21">
        <f>ROUNDDOWN(ROUND(H1615*0.06,2),-2)</f>
        <v/>
      </c>
      <c r="K1615" s="21">
        <f>ROUNDDOWN(ROUND(H1615*0.04,2),-2)</f>
        <v/>
      </c>
      <c r="L1615" s="21">
        <f>I1615+J1615+K1615</f>
        <v/>
      </c>
      <c r="M1615" s="21">
        <f>B1615-L1615</f>
        <v/>
      </c>
      <c r="N1615" s="21">
        <f>ROUNDDOWN(ROUND(B1615*0.2042,2),0)</f>
        <v/>
      </c>
    </row>
    <row r="1616">
      <c r="A1616" t="inlineStr">
        <is>
          <t>照合 一般</t>
        </is>
      </c>
      <c r="B1616" s="21" t="n">
        <v>9000000</v>
      </c>
      <c r="C1616" s="22" t="n">
        <v>19</v>
      </c>
      <c r="D1616" s="22" t="n">
        <v>1</v>
      </c>
      <c r="E1616" s="22" t="n">
        <v>0</v>
      </c>
      <c r="F1616" s="21">
        <f>(IF(C1616&lt;=20,MAX(800000,400000*C1616),8000000+700000*(C1616-20))+IF(E1616=1,1000000,0))</f>
        <v/>
      </c>
      <c r="G1616" s="21">
        <f>IF(AND(D1616=3,C1616&lt;=5),MAX(0,B1616-F1616),IF(AND(D1616=2,C1616&lt;=5,MAX(0,B1616-F1616)&gt;3000000),1500000+MAX(0,B1616-F1616)-3000000,MAX(0,B1616-F1616)/2))</f>
        <v/>
      </c>
      <c r="H1616" s="21">
        <f>ROUNDDOWN(G1616,-3)</f>
        <v/>
      </c>
      <c r="I1616" s="21">
        <f>IF(H1616&lt;=0,0,ROUNDDOWN(ROUND((H1616*LOOKUP(H1616,{0,1950001,3300001,6950001,9000001,18000001,40000001},{0.05,0.1,0.2,0.23,0.33,0.4,0.45})-LOOKUP(H1616,{0,1950001,3300001,6950001,9000001,18000001,40000001},{0,97500,427500,636000,1536000,2796000,4796000}))*1.021,3),0))</f>
        <v/>
      </c>
      <c r="J1616" s="21">
        <f>ROUNDDOWN(ROUND(H1616*0.06,2),-2)</f>
        <v/>
      </c>
      <c r="K1616" s="21">
        <f>ROUNDDOWN(ROUND(H1616*0.04,2),-2)</f>
        <v/>
      </c>
      <c r="L1616" s="21">
        <f>I1616+J1616+K1616</f>
        <v/>
      </c>
      <c r="M1616" s="21">
        <f>B1616-L1616</f>
        <v/>
      </c>
      <c r="N1616" s="21">
        <f>ROUNDDOWN(ROUND(B1616*0.2042,2),0)</f>
        <v/>
      </c>
    </row>
    <row r="1617">
      <c r="A1617" t="inlineStr">
        <is>
          <t>照合 一般</t>
        </is>
      </c>
      <c r="B1617" s="21" t="n">
        <v>9000000</v>
      </c>
      <c r="C1617" s="22" t="n">
        <v>20</v>
      </c>
      <c r="D1617" s="22" t="n">
        <v>1</v>
      </c>
      <c r="E1617" s="22" t="n">
        <v>0</v>
      </c>
      <c r="F1617" s="21">
        <f>(IF(C1617&lt;=20,MAX(800000,400000*C1617),8000000+700000*(C1617-20))+IF(E1617=1,1000000,0))</f>
        <v/>
      </c>
      <c r="G1617" s="21">
        <f>IF(AND(D1617=3,C1617&lt;=5),MAX(0,B1617-F1617),IF(AND(D1617=2,C1617&lt;=5,MAX(0,B1617-F1617)&gt;3000000),1500000+MAX(0,B1617-F1617)-3000000,MAX(0,B1617-F1617)/2))</f>
        <v/>
      </c>
      <c r="H1617" s="21">
        <f>ROUNDDOWN(G1617,-3)</f>
        <v/>
      </c>
      <c r="I1617" s="21">
        <f>IF(H1617&lt;=0,0,ROUNDDOWN(ROUND((H1617*LOOKUP(H1617,{0,1950001,3300001,6950001,9000001,18000001,40000001},{0.05,0.1,0.2,0.23,0.33,0.4,0.45})-LOOKUP(H1617,{0,1950001,3300001,6950001,9000001,18000001,40000001},{0,97500,427500,636000,1536000,2796000,4796000}))*1.021,3),0))</f>
        <v/>
      </c>
      <c r="J1617" s="21">
        <f>ROUNDDOWN(ROUND(H1617*0.06,2),-2)</f>
        <v/>
      </c>
      <c r="K1617" s="21">
        <f>ROUNDDOWN(ROUND(H1617*0.04,2),-2)</f>
        <v/>
      </c>
      <c r="L1617" s="21">
        <f>I1617+J1617+K1617</f>
        <v/>
      </c>
      <c r="M1617" s="21">
        <f>B1617-L1617</f>
        <v/>
      </c>
      <c r="N1617" s="21">
        <f>ROUNDDOWN(ROUND(B1617*0.2042,2),0)</f>
        <v/>
      </c>
    </row>
    <row r="1618">
      <c r="A1618" t="inlineStr">
        <is>
          <t>照合 一般</t>
        </is>
      </c>
      <c r="B1618" s="21" t="n">
        <v>9000000</v>
      </c>
      <c r="C1618" s="22" t="n">
        <v>21</v>
      </c>
      <c r="D1618" s="22" t="n">
        <v>1</v>
      </c>
      <c r="E1618" s="22" t="n">
        <v>0</v>
      </c>
      <c r="F1618" s="21">
        <f>(IF(C1618&lt;=20,MAX(800000,400000*C1618),8000000+700000*(C1618-20))+IF(E1618=1,1000000,0))</f>
        <v/>
      </c>
      <c r="G1618" s="21">
        <f>IF(AND(D1618=3,C1618&lt;=5),MAX(0,B1618-F1618),IF(AND(D1618=2,C1618&lt;=5,MAX(0,B1618-F1618)&gt;3000000),1500000+MAX(0,B1618-F1618)-3000000,MAX(0,B1618-F1618)/2))</f>
        <v/>
      </c>
      <c r="H1618" s="21">
        <f>ROUNDDOWN(G1618,-3)</f>
        <v/>
      </c>
      <c r="I1618" s="21">
        <f>IF(H1618&lt;=0,0,ROUNDDOWN(ROUND((H1618*LOOKUP(H1618,{0,1950001,3300001,6950001,9000001,18000001,40000001},{0.05,0.1,0.2,0.23,0.33,0.4,0.45})-LOOKUP(H1618,{0,1950001,3300001,6950001,9000001,18000001,40000001},{0,97500,427500,636000,1536000,2796000,4796000}))*1.021,3),0))</f>
        <v/>
      </c>
      <c r="J1618" s="21">
        <f>ROUNDDOWN(ROUND(H1618*0.06,2),-2)</f>
        <v/>
      </c>
      <c r="K1618" s="21">
        <f>ROUNDDOWN(ROUND(H1618*0.04,2),-2)</f>
        <v/>
      </c>
      <c r="L1618" s="21">
        <f>I1618+J1618+K1618</f>
        <v/>
      </c>
      <c r="M1618" s="21">
        <f>B1618-L1618</f>
        <v/>
      </c>
      <c r="N1618" s="21">
        <f>ROUNDDOWN(ROUND(B1618*0.2042,2),0)</f>
        <v/>
      </c>
    </row>
    <row r="1619">
      <c r="A1619" t="inlineStr">
        <is>
          <t>照合 一般</t>
        </is>
      </c>
      <c r="B1619" s="21" t="n">
        <v>9000000</v>
      </c>
      <c r="C1619" s="22" t="n">
        <v>22</v>
      </c>
      <c r="D1619" s="22" t="n">
        <v>1</v>
      </c>
      <c r="E1619" s="22" t="n">
        <v>0</v>
      </c>
      <c r="F1619" s="21">
        <f>(IF(C1619&lt;=20,MAX(800000,400000*C1619),8000000+700000*(C1619-20))+IF(E1619=1,1000000,0))</f>
        <v/>
      </c>
      <c r="G1619" s="21">
        <f>IF(AND(D1619=3,C1619&lt;=5),MAX(0,B1619-F1619),IF(AND(D1619=2,C1619&lt;=5,MAX(0,B1619-F1619)&gt;3000000),1500000+MAX(0,B1619-F1619)-3000000,MAX(0,B1619-F1619)/2))</f>
        <v/>
      </c>
      <c r="H1619" s="21">
        <f>ROUNDDOWN(G1619,-3)</f>
        <v/>
      </c>
      <c r="I1619" s="21">
        <f>IF(H1619&lt;=0,0,ROUNDDOWN(ROUND((H1619*LOOKUP(H1619,{0,1950001,3300001,6950001,9000001,18000001,40000001},{0.05,0.1,0.2,0.23,0.33,0.4,0.45})-LOOKUP(H1619,{0,1950001,3300001,6950001,9000001,18000001,40000001},{0,97500,427500,636000,1536000,2796000,4796000}))*1.021,3),0))</f>
        <v/>
      </c>
      <c r="J1619" s="21">
        <f>ROUNDDOWN(ROUND(H1619*0.06,2),-2)</f>
        <v/>
      </c>
      <c r="K1619" s="21">
        <f>ROUNDDOWN(ROUND(H1619*0.04,2),-2)</f>
        <v/>
      </c>
      <c r="L1619" s="21">
        <f>I1619+J1619+K1619</f>
        <v/>
      </c>
      <c r="M1619" s="21">
        <f>B1619-L1619</f>
        <v/>
      </c>
      <c r="N1619" s="21">
        <f>ROUNDDOWN(ROUND(B1619*0.2042,2),0)</f>
        <v/>
      </c>
    </row>
    <row r="1620">
      <c r="A1620" t="inlineStr">
        <is>
          <t>照合 一般</t>
        </is>
      </c>
      <c r="B1620" s="21" t="n">
        <v>9000000</v>
      </c>
      <c r="C1620" s="22" t="n">
        <v>23</v>
      </c>
      <c r="D1620" s="22" t="n">
        <v>1</v>
      </c>
      <c r="E1620" s="22" t="n">
        <v>0</v>
      </c>
      <c r="F1620" s="21">
        <f>(IF(C1620&lt;=20,MAX(800000,400000*C1620),8000000+700000*(C1620-20))+IF(E1620=1,1000000,0))</f>
        <v/>
      </c>
      <c r="G1620" s="21">
        <f>IF(AND(D1620=3,C1620&lt;=5),MAX(0,B1620-F1620),IF(AND(D1620=2,C1620&lt;=5,MAX(0,B1620-F1620)&gt;3000000),1500000+MAX(0,B1620-F1620)-3000000,MAX(0,B1620-F1620)/2))</f>
        <v/>
      </c>
      <c r="H1620" s="21">
        <f>ROUNDDOWN(G1620,-3)</f>
        <v/>
      </c>
      <c r="I1620" s="21">
        <f>IF(H1620&lt;=0,0,ROUNDDOWN(ROUND((H1620*LOOKUP(H1620,{0,1950001,3300001,6950001,9000001,18000001,40000001},{0.05,0.1,0.2,0.23,0.33,0.4,0.45})-LOOKUP(H1620,{0,1950001,3300001,6950001,9000001,18000001,40000001},{0,97500,427500,636000,1536000,2796000,4796000}))*1.021,3),0))</f>
        <v/>
      </c>
      <c r="J1620" s="21">
        <f>ROUNDDOWN(ROUND(H1620*0.06,2),-2)</f>
        <v/>
      </c>
      <c r="K1620" s="21">
        <f>ROUNDDOWN(ROUND(H1620*0.04,2),-2)</f>
        <v/>
      </c>
      <c r="L1620" s="21">
        <f>I1620+J1620+K1620</f>
        <v/>
      </c>
      <c r="M1620" s="21">
        <f>B1620-L1620</f>
        <v/>
      </c>
      <c r="N1620" s="21">
        <f>ROUNDDOWN(ROUND(B1620*0.2042,2),0)</f>
        <v/>
      </c>
    </row>
    <row r="1621">
      <c r="A1621" t="inlineStr">
        <is>
          <t>照合 一般</t>
        </is>
      </c>
      <c r="B1621" s="21" t="n">
        <v>9000000</v>
      </c>
      <c r="C1621" s="22" t="n">
        <v>24</v>
      </c>
      <c r="D1621" s="22" t="n">
        <v>1</v>
      </c>
      <c r="E1621" s="22" t="n">
        <v>0</v>
      </c>
      <c r="F1621" s="21">
        <f>(IF(C1621&lt;=20,MAX(800000,400000*C1621),8000000+700000*(C1621-20))+IF(E1621=1,1000000,0))</f>
        <v/>
      </c>
      <c r="G1621" s="21">
        <f>IF(AND(D1621=3,C1621&lt;=5),MAX(0,B1621-F1621),IF(AND(D1621=2,C1621&lt;=5,MAX(0,B1621-F1621)&gt;3000000),1500000+MAX(0,B1621-F1621)-3000000,MAX(0,B1621-F1621)/2))</f>
        <v/>
      </c>
      <c r="H1621" s="21">
        <f>ROUNDDOWN(G1621,-3)</f>
        <v/>
      </c>
      <c r="I1621" s="21">
        <f>IF(H1621&lt;=0,0,ROUNDDOWN(ROUND((H1621*LOOKUP(H1621,{0,1950001,3300001,6950001,9000001,18000001,40000001},{0.05,0.1,0.2,0.23,0.33,0.4,0.45})-LOOKUP(H1621,{0,1950001,3300001,6950001,9000001,18000001,40000001},{0,97500,427500,636000,1536000,2796000,4796000}))*1.021,3),0))</f>
        <v/>
      </c>
      <c r="J1621" s="21">
        <f>ROUNDDOWN(ROUND(H1621*0.06,2),-2)</f>
        <v/>
      </c>
      <c r="K1621" s="21">
        <f>ROUNDDOWN(ROUND(H1621*0.04,2),-2)</f>
        <v/>
      </c>
      <c r="L1621" s="21">
        <f>I1621+J1621+K1621</f>
        <v/>
      </c>
      <c r="M1621" s="21">
        <f>B1621-L1621</f>
        <v/>
      </c>
      <c r="N1621" s="21">
        <f>ROUNDDOWN(ROUND(B1621*0.2042,2),0)</f>
        <v/>
      </c>
    </row>
    <row r="1622">
      <c r="A1622" t="inlineStr">
        <is>
          <t>照合 一般</t>
        </is>
      </c>
      <c r="B1622" s="21" t="n">
        <v>9000000</v>
      </c>
      <c r="C1622" s="22" t="n">
        <v>25</v>
      </c>
      <c r="D1622" s="22" t="n">
        <v>1</v>
      </c>
      <c r="E1622" s="22" t="n">
        <v>0</v>
      </c>
      <c r="F1622" s="21">
        <f>(IF(C1622&lt;=20,MAX(800000,400000*C1622),8000000+700000*(C1622-20))+IF(E1622=1,1000000,0))</f>
        <v/>
      </c>
      <c r="G1622" s="21">
        <f>IF(AND(D1622=3,C1622&lt;=5),MAX(0,B1622-F1622),IF(AND(D1622=2,C1622&lt;=5,MAX(0,B1622-F1622)&gt;3000000),1500000+MAX(0,B1622-F1622)-3000000,MAX(0,B1622-F1622)/2))</f>
        <v/>
      </c>
      <c r="H1622" s="21">
        <f>ROUNDDOWN(G1622,-3)</f>
        <v/>
      </c>
      <c r="I1622" s="21">
        <f>IF(H1622&lt;=0,0,ROUNDDOWN(ROUND((H1622*LOOKUP(H1622,{0,1950001,3300001,6950001,9000001,18000001,40000001},{0.05,0.1,0.2,0.23,0.33,0.4,0.45})-LOOKUP(H1622,{0,1950001,3300001,6950001,9000001,18000001,40000001},{0,97500,427500,636000,1536000,2796000,4796000}))*1.021,3),0))</f>
        <v/>
      </c>
      <c r="J1622" s="21">
        <f>ROUNDDOWN(ROUND(H1622*0.06,2),-2)</f>
        <v/>
      </c>
      <c r="K1622" s="21">
        <f>ROUNDDOWN(ROUND(H1622*0.04,2),-2)</f>
        <v/>
      </c>
      <c r="L1622" s="21">
        <f>I1622+J1622+K1622</f>
        <v/>
      </c>
      <c r="M1622" s="21">
        <f>B1622-L1622</f>
        <v/>
      </c>
      <c r="N1622" s="21">
        <f>ROUNDDOWN(ROUND(B1622*0.2042,2),0)</f>
        <v/>
      </c>
    </row>
    <row r="1623">
      <c r="A1623" t="inlineStr">
        <is>
          <t>照合 一般</t>
        </is>
      </c>
      <c r="B1623" s="21" t="n">
        <v>9000000</v>
      </c>
      <c r="C1623" s="22" t="n">
        <v>26</v>
      </c>
      <c r="D1623" s="22" t="n">
        <v>1</v>
      </c>
      <c r="E1623" s="22" t="n">
        <v>0</v>
      </c>
      <c r="F1623" s="21">
        <f>(IF(C1623&lt;=20,MAX(800000,400000*C1623),8000000+700000*(C1623-20))+IF(E1623=1,1000000,0))</f>
        <v/>
      </c>
      <c r="G1623" s="21">
        <f>IF(AND(D1623=3,C1623&lt;=5),MAX(0,B1623-F1623),IF(AND(D1623=2,C1623&lt;=5,MAX(0,B1623-F1623)&gt;3000000),1500000+MAX(0,B1623-F1623)-3000000,MAX(0,B1623-F1623)/2))</f>
        <v/>
      </c>
      <c r="H1623" s="21">
        <f>ROUNDDOWN(G1623,-3)</f>
        <v/>
      </c>
      <c r="I1623" s="21">
        <f>IF(H1623&lt;=0,0,ROUNDDOWN(ROUND((H1623*LOOKUP(H1623,{0,1950001,3300001,6950001,9000001,18000001,40000001},{0.05,0.1,0.2,0.23,0.33,0.4,0.45})-LOOKUP(H1623,{0,1950001,3300001,6950001,9000001,18000001,40000001},{0,97500,427500,636000,1536000,2796000,4796000}))*1.021,3),0))</f>
        <v/>
      </c>
      <c r="J1623" s="21">
        <f>ROUNDDOWN(ROUND(H1623*0.06,2),-2)</f>
        <v/>
      </c>
      <c r="K1623" s="21">
        <f>ROUNDDOWN(ROUND(H1623*0.04,2),-2)</f>
        <v/>
      </c>
      <c r="L1623" s="21">
        <f>I1623+J1623+K1623</f>
        <v/>
      </c>
      <c r="M1623" s="21">
        <f>B1623-L1623</f>
        <v/>
      </c>
      <c r="N1623" s="21">
        <f>ROUNDDOWN(ROUND(B1623*0.2042,2),0)</f>
        <v/>
      </c>
    </row>
    <row r="1624">
      <c r="A1624" t="inlineStr">
        <is>
          <t>照合 一般</t>
        </is>
      </c>
      <c r="B1624" s="21" t="n">
        <v>9000000</v>
      </c>
      <c r="C1624" s="22" t="n">
        <v>27</v>
      </c>
      <c r="D1624" s="22" t="n">
        <v>1</v>
      </c>
      <c r="E1624" s="22" t="n">
        <v>0</v>
      </c>
      <c r="F1624" s="21">
        <f>(IF(C1624&lt;=20,MAX(800000,400000*C1624),8000000+700000*(C1624-20))+IF(E1624=1,1000000,0))</f>
        <v/>
      </c>
      <c r="G1624" s="21">
        <f>IF(AND(D1624=3,C1624&lt;=5),MAX(0,B1624-F1624),IF(AND(D1624=2,C1624&lt;=5,MAX(0,B1624-F1624)&gt;3000000),1500000+MAX(0,B1624-F1624)-3000000,MAX(0,B1624-F1624)/2))</f>
        <v/>
      </c>
      <c r="H1624" s="21">
        <f>ROUNDDOWN(G1624,-3)</f>
        <v/>
      </c>
      <c r="I1624" s="21">
        <f>IF(H1624&lt;=0,0,ROUNDDOWN(ROUND((H1624*LOOKUP(H1624,{0,1950001,3300001,6950001,9000001,18000001,40000001},{0.05,0.1,0.2,0.23,0.33,0.4,0.45})-LOOKUP(H1624,{0,1950001,3300001,6950001,9000001,18000001,40000001},{0,97500,427500,636000,1536000,2796000,4796000}))*1.021,3),0))</f>
        <v/>
      </c>
      <c r="J1624" s="21">
        <f>ROUNDDOWN(ROUND(H1624*0.06,2),-2)</f>
        <v/>
      </c>
      <c r="K1624" s="21">
        <f>ROUNDDOWN(ROUND(H1624*0.04,2),-2)</f>
        <v/>
      </c>
      <c r="L1624" s="21">
        <f>I1624+J1624+K1624</f>
        <v/>
      </c>
      <c r="M1624" s="21">
        <f>B1624-L1624</f>
        <v/>
      </c>
      <c r="N1624" s="21">
        <f>ROUNDDOWN(ROUND(B1624*0.2042,2),0)</f>
        <v/>
      </c>
    </row>
    <row r="1625">
      <c r="A1625" t="inlineStr">
        <is>
          <t>照合 一般</t>
        </is>
      </c>
      <c r="B1625" s="21" t="n">
        <v>9000000</v>
      </c>
      <c r="C1625" s="22" t="n">
        <v>28</v>
      </c>
      <c r="D1625" s="22" t="n">
        <v>1</v>
      </c>
      <c r="E1625" s="22" t="n">
        <v>0</v>
      </c>
      <c r="F1625" s="21">
        <f>(IF(C1625&lt;=20,MAX(800000,400000*C1625),8000000+700000*(C1625-20))+IF(E1625=1,1000000,0))</f>
        <v/>
      </c>
      <c r="G1625" s="21">
        <f>IF(AND(D1625=3,C1625&lt;=5),MAX(0,B1625-F1625),IF(AND(D1625=2,C1625&lt;=5,MAX(0,B1625-F1625)&gt;3000000),1500000+MAX(0,B1625-F1625)-3000000,MAX(0,B1625-F1625)/2))</f>
        <v/>
      </c>
      <c r="H1625" s="21">
        <f>ROUNDDOWN(G1625,-3)</f>
        <v/>
      </c>
      <c r="I1625" s="21">
        <f>IF(H1625&lt;=0,0,ROUNDDOWN(ROUND((H1625*LOOKUP(H1625,{0,1950001,3300001,6950001,9000001,18000001,40000001},{0.05,0.1,0.2,0.23,0.33,0.4,0.45})-LOOKUP(H1625,{0,1950001,3300001,6950001,9000001,18000001,40000001},{0,97500,427500,636000,1536000,2796000,4796000}))*1.021,3),0))</f>
        <v/>
      </c>
      <c r="J1625" s="21">
        <f>ROUNDDOWN(ROUND(H1625*0.06,2),-2)</f>
        <v/>
      </c>
      <c r="K1625" s="21">
        <f>ROUNDDOWN(ROUND(H1625*0.04,2),-2)</f>
        <v/>
      </c>
      <c r="L1625" s="21">
        <f>I1625+J1625+K1625</f>
        <v/>
      </c>
      <c r="M1625" s="21">
        <f>B1625-L1625</f>
        <v/>
      </c>
      <c r="N1625" s="21">
        <f>ROUNDDOWN(ROUND(B1625*0.2042,2),0)</f>
        <v/>
      </c>
    </row>
    <row r="1626">
      <c r="A1626" t="inlineStr">
        <is>
          <t>照合 一般</t>
        </is>
      </c>
      <c r="B1626" s="21" t="n">
        <v>9000000</v>
      </c>
      <c r="C1626" s="22" t="n">
        <v>29</v>
      </c>
      <c r="D1626" s="22" t="n">
        <v>1</v>
      </c>
      <c r="E1626" s="22" t="n">
        <v>0</v>
      </c>
      <c r="F1626" s="21">
        <f>(IF(C1626&lt;=20,MAX(800000,400000*C1626),8000000+700000*(C1626-20))+IF(E1626=1,1000000,0))</f>
        <v/>
      </c>
      <c r="G1626" s="21">
        <f>IF(AND(D1626=3,C1626&lt;=5),MAX(0,B1626-F1626),IF(AND(D1626=2,C1626&lt;=5,MAX(0,B1626-F1626)&gt;3000000),1500000+MAX(0,B1626-F1626)-3000000,MAX(0,B1626-F1626)/2))</f>
        <v/>
      </c>
      <c r="H1626" s="21">
        <f>ROUNDDOWN(G1626,-3)</f>
        <v/>
      </c>
      <c r="I1626" s="21">
        <f>IF(H1626&lt;=0,0,ROUNDDOWN(ROUND((H1626*LOOKUP(H1626,{0,1950001,3300001,6950001,9000001,18000001,40000001},{0.05,0.1,0.2,0.23,0.33,0.4,0.45})-LOOKUP(H1626,{0,1950001,3300001,6950001,9000001,18000001,40000001},{0,97500,427500,636000,1536000,2796000,4796000}))*1.021,3),0))</f>
        <v/>
      </c>
      <c r="J1626" s="21">
        <f>ROUNDDOWN(ROUND(H1626*0.06,2),-2)</f>
        <v/>
      </c>
      <c r="K1626" s="21">
        <f>ROUNDDOWN(ROUND(H1626*0.04,2),-2)</f>
        <v/>
      </c>
      <c r="L1626" s="21">
        <f>I1626+J1626+K1626</f>
        <v/>
      </c>
      <c r="M1626" s="21">
        <f>B1626-L1626</f>
        <v/>
      </c>
      <c r="N1626" s="21">
        <f>ROUNDDOWN(ROUND(B1626*0.2042,2),0)</f>
        <v/>
      </c>
    </row>
    <row r="1627">
      <c r="A1627" t="inlineStr">
        <is>
          <t>照合 一般</t>
        </is>
      </c>
      <c r="B1627" s="21" t="n">
        <v>9000000</v>
      </c>
      <c r="C1627" s="22" t="n">
        <v>30</v>
      </c>
      <c r="D1627" s="22" t="n">
        <v>1</v>
      </c>
      <c r="E1627" s="22" t="n">
        <v>0</v>
      </c>
      <c r="F1627" s="21">
        <f>(IF(C1627&lt;=20,MAX(800000,400000*C1627),8000000+700000*(C1627-20))+IF(E1627=1,1000000,0))</f>
        <v/>
      </c>
      <c r="G1627" s="21">
        <f>IF(AND(D1627=3,C1627&lt;=5),MAX(0,B1627-F1627),IF(AND(D1627=2,C1627&lt;=5,MAX(0,B1627-F1627)&gt;3000000),1500000+MAX(0,B1627-F1627)-3000000,MAX(0,B1627-F1627)/2))</f>
        <v/>
      </c>
      <c r="H1627" s="21">
        <f>ROUNDDOWN(G1627,-3)</f>
        <v/>
      </c>
      <c r="I1627" s="21">
        <f>IF(H1627&lt;=0,0,ROUNDDOWN(ROUND((H1627*LOOKUP(H1627,{0,1950001,3300001,6950001,9000001,18000001,40000001},{0.05,0.1,0.2,0.23,0.33,0.4,0.45})-LOOKUP(H1627,{0,1950001,3300001,6950001,9000001,18000001,40000001},{0,97500,427500,636000,1536000,2796000,4796000}))*1.021,3),0))</f>
        <v/>
      </c>
      <c r="J1627" s="21">
        <f>ROUNDDOWN(ROUND(H1627*0.06,2),-2)</f>
        <v/>
      </c>
      <c r="K1627" s="21">
        <f>ROUNDDOWN(ROUND(H1627*0.04,2),-2)</f>
        <v/>
      </c>
      <c r="L1627" s="21">
        <f>I1627+J1627+K1627</f>
        <v/>
      </c>
      <c r="M1627" s="21">
        <f>B1627-L1627</f>
        <v/>
      </c>
      <c r="N1627" s="21">
        <f>ROUNDDOWN(ROUND(B1627*0.2042,2),0)</f>
        <v/>
      </c>
    </row>
    <row r="1628">
      <c r="A1628" t="inlineStr">
        <is>
          <t>照合 一般</t>
        </is>
      </c>
      <c r="B1628" s="21" t="n">
        <v>9000000</v>
      </c>
      <c r="C1628" s="22" t="n">
        <v>31</v>
      </c>
      <c r="D1628" s="22" t="n">
        <v>1</v>
      </c>
      <c r="E1628" s="22" t="n">
        <v>0</v>
      </c>
      <c r="F1628" s="21">
        <f>(IF(C1628&lt;=20,MAX(800000,400000*C1628),8000000+700000*(C1628-20))+IF(E1628=1,1000000,0))</f>
        <v/>
      </c>
      <c r="G1628" s="21">
        <f>IF(AND(D1628=3,C1628&lt;=5),MAX(0,B1628-F1628),IF(AND(D1628=2,C1628&lt;=5,MAX(0,B1628-F1628)&gt;3000000),1500000+MAX(0,B1628-F1628)-3000000,MAX(0,B1628-F1628)/2))</f>
        <v/>
      </c>
      <c r="H1628" s="21">
        <f>ROUNDDOWN(G1628,-3)</f>
        <v/>
      </c>
      <c r="I1628" s="21">
        <f>IF(H1628&lt;=0,0,ROUNDDOWN(ROUND((H1628*LOOKUP(H1628,{0,1950001,3300001,6950001,9000001,18000001,40000001},{0.05,0.1,0.2,0.23,0.33,0.4,0.45})-LOOKUP(H1628,{0,1950001,3300001,6950001,9000001,18000001,40000001},{0,97500,427500,636000,1536000,2796000,4796000}))*1.021,3),0))</f>
        <v/>
      </c>
      <c r="J1628" s="21">
        <f>ROUNDDOWN(ROUND(H1628*0.06,2),-2)</f>
        <v/>
      </c>
      <c r="K1628" s="21">
        <f>ROUNDDOWN(ROUND(H1628*0.04,2),-2)</f>
        <v/>
      </c>
      <c r="L1628" s="21">
        <f>I1628+J1628+K1628</f>
        <v/>
      </c>
      <c r="M1628" s="21">
        <f>B1628-L1628</f>
        <v/>
      </c>
      <c r="N1628" s="21">
        <f>ROUNDDOWN(ROUND(B1628*0.2042,2),0)</f>
        <v/>
      </c>
    </row>
    <row r="1629">
      <c r="A1629" t="inlineStr">
        <is>
          <t>照合 一般</t>
        </is>
      </c>
      <c r="B1629" s="21" t="n">
        <v>9000000</v>
      </c>
      <c r="C1629" s="22" t="n">
        <v>32</v>
      </c>
      <c r="D1629" s="22" t="n">
        <v>1</v>
      </c>
      <c r="E1629" s="22" t="n">
        <v>0</v>
      </c>
      <c r="F1629" s="21">
        <f>(IF(C1629&lt;=20,MAX(800000,400000*C1629),8000000+700000*(C1629-20))+IF(E1629=1,1000000,0))</f>
        <v/>
      </c>
      <c r="G1629" s="21">
        <f>IF(AND(D1629=3,C1629&lt;=5),MAX(0,B1629-F1629),IF(AND(D1629=2,C1629&lt;=5,MAX(0,B1629-F1629)&gt;3000000),1500000+MAX(0,B1629-F1629)-3000000,MAX(0,B1629-F1629)/2))</f>
        <v/>
      </c>
      <c r="H1629" s="21">
        <f>ROUNDDOWN(G1629,-3)</f>
        <v/>
      </c>
      <c r="I1629" s="21">
        <f>IF(H1629&lt;=0,0,ROUNDDOWN(ROUND((H1629*LOOKUP(H1629,{0,1950001,3300001,6950001,9000001,18000001,40000001},{0.05,0.1,0.2,0.23,0.33,0.4,0.45})-LOOKUP(H1629,{0,1950001,3300001,6950001,9000001,18000001,40000001},{0,97500,427500,636000,1536000,2796000,4796000}))*1.021,3),0))</f>
        <v/>
      </c>
      <c r="J1629" s="21">
        <f>ROUNDDOWN(ROUND(H1629*0.06,2),-2)</f>
        <v/>
      </c>
      <c r="K1629" s="21">
        <f>ROUNDDOWN(ROUND(H1629*0.04,2),-2)</f>
        <v/>
      </c>
      <c r="L1629" s="21">
        <f>I1629+J1629+K1629</f>
        <v/>
      </c>
      <c r="M1629" s="21">
        <f>B1629-L1629</f>
        <v/>
      </c>
      <c r="N1629" s="21">
        <f>ROUNDDOWN(ROUND(B1629*0.2042,2),0)</f>
        <v/>
      </c>
    </row>
    <row r="1630">
      <c r="A1630" t="inlineStr">
        <is>
          <t>照合 一般</t>
        </is>
      </c>
      <c r="B1630" s="21" t="n">
        <v>9000000</v>
      </c>
      <c r="C1630" s="22" t="n">
        <v>33</v>
      </c>
      <c r="D1630" s="22" t="n">
        <v>1</v>
      </c>
      <c r="E1630" s="22" t="n">
        <v>0</v>
      </c>
      <c r="F1630" s="21">
        <f>(IF(C1630&lt;=20,MAX(800000,400000*C1630),8000000+700000*(C1630-20))+IF(E1630=1,1000000,0))</f>
        <v/>
      </c>
      <c r="G1630" s="21">
        <f>IF(AND(D1630=3,C1630&lt;=5),MAX(0,B1630-F1630),IF(AND(D1630=2,C1630&lt;=5,MAX(0,B1630-F1630)&gt;3000000),1500000+MAX(0,B1630-F1630)-3000000,MAX(0,B1630-F1630)/2))</f>
        <v/>
      </c>
      <c r="H1630" s="21">
        <f>ROUNDDOWN(G1630,-3)</f>
        <v/>
      </c>
      <c r="I1630" s="21">
        <f>IF(H1630&lt;=0,0,ROUNDDOWN(ROUND((H1630*LOOKUP(H1630,{0,1950001,3300001,6950001,9000001,18000001,40000001},{0.05,0.1,0.2,0.23,0.33,0.4,0.45})-LOOKUP(H1630,{0,1950001,3300001,6950001,9000001,18000001,40000001},{0,97500,427500,636000,1536000,2796000,4796000}))*1.021,3),0))</f>
        <v/>
      </c>
      <c r="J1630" s="21">
        <f>ROUNDDOWN(ROUND(H1630*0.06,2),-2)</f>
        <v/>
      </c>
      <c r="K1630" s="21">
        <f>ROUNDDOWN(ROUND(H1630*0.04,2),-2)</f>
        <v/>
      </c>
      <c r="L1630" s="21">
        <f>I1630+J1630+K1630</f>
        <v/>
      </c>
      <c r="M1630" s="21">
        <f>B1630-L1630</f>
        <v/>
      </c>
      <c r="N1630" s="21">
        <f>ROUNDDOWN(ROUND(B1630*0.2042,2),0)</f>
        <v/>
      </c>
    </row>
    <row r="1631">
      <c r="A1631" t="inlineStr">
        <is>
          <t>照合 一般</t>
        </is>
      </c>
      <c r="B1631" s="21" t="n">
        <v>9000000</v>
      </c>
      <c r="C1631" s="22" t="n">
        <v>34</v>
      </c>
      <c r="D1631" s="22" t="n">
        <v>1</v>
      </c>
      <c r="E1631" s="22" t="n">
        <v>0</v>
      </c>
      <c r="F1631" s="21">
        <f>(IF(C1631&lt;=20,MAX(800000,400000*C1631),8000000+700000*(C1631-20))+IF(E1631=1,1000000,0))</f>
        <v/>
      </c>
      <c r="G1631" s="21">
        <f>IF(AND(D1631=3,C1631&lt;=5),MAX(0,B1631-F1631),IF(AND(D1631=2,C1631&lt;=5,MAX(0,B1631-F1631)&gt;3000000),1500000+MAX(0,B1631-F1631)-3000000,MAX(0,B1631-F1631)/2))</f>
        <v/>
      </c>
      <c r="H1631" s="21">
        <f>ROUNDDOWN(G1631,-3)</f>
        <v/>
      </c>
      <c r="I1631" s="21">
        <f>IF(H1631&lt;=0,0,ROUNDDOWN(ROUND((H1631*LOOKUP(H1631,{0,1950001,3300001,6950001,9000001,18000001,40000001},{0.05,0.1,0.2,0.23,0.33,0.4,0.45})-LOOKUP(H1631,{0,1950001,3300001,6950001,9000001,18000001,40000001},{0,97500,427500,636000,1536000,2796000,4796000}))*1.021,3),0))</f>
        <v/>
      </c>
      <c r="J1631" s="21">
        <f>ROUNDDOWN(ROUND(H1631*0.06,2),-2)</f>
        <v/>
      </c>
      <c r="K1631" s="21">
        <f>ROUNDDOWN(ROUND(H1631*0.04,2),-2)</f>
        <v/>
      </c>
      <c r="L1631" s="21">
        <f>I1631+J1631+K1631</f>
        <v/>
      </c>
      <c r="M1631" s="21">
        <f>B1631-L1631</f>
        <v/>
      </c>
      <c r="N1631" s="21">
        <f>ROUNDDOWN(ROUND(B1631*0.2042,2),0)</f>
        <v/>
      </c>
    </row>
    <row r="1632">
      <c r="A1632" t="inlineStr">
        <is>
          <t>照合 一般</t>
        </is>
      </c>
      <c r="B1632" s="21" t="n">
        <v>9000000</v>
      </c>
      <c r="C1632" s="22" t="n">
        <v>35</v>
      </c>
      <c r="D1632" s="22" t="n">
        <v>1</v>
      </c>
      <c r="E1632" s="22" t="n">
        <v>0</v>
      </c>
      <c r="F1632" s="21">
        <f>(IF(C1632&lt;=20,MAX(800000,400000*C1632),8000000+700000*(C1632-20))+IF(E1632=1,1000000,0))</f>
        <v/>
      </c>
      <c r="G1632" s="21">
        <f>IF(AND(D1632=3,C1632&lt;=5),MAX(0,B1632-F1632),IF(AND(D1632=2,C1632&lt;=5,MAX(0,B1632-F1632)&gt;3000000),1500000+MAX(0,B1632-F1632)-3000000,MAX(0,B1632-F1632)/2))</f>
        <v/>
      </c>
      <c r="H1632" s="21">
        <f>ROUNDDOWN(G1632,-3)</f>
        <v/>
      </c>
      <c r="I1632" s="21">
        <f>IF(H1632&lt;=0,0,ROUNDDOWN(ROUND((H1632*LOOKUP(H1632,{0,1950001,3300001,6950001,9000001,18000001,40000001},{0.05,0.1,0.2,0.23,0.33,0.4,0.45})-LOOKUP(H1632,{0,1950001,3300001,6950001,9000001,18000001,40000001},{0,97500,427500,636000,1536000,2796000,4796000}))*1.021,3),0))</f>
        <v/>
      </c>
      <c r="J1632" s="21">
        <f>ROUNDDOWN(ROUND(H1632*0.06,2),-2)</f>
        <v/>
      </c>
      <c r="K1632" s="21">
        <f>ROUNDDOWN(ROUND(H1632*0.04,2),-2)</f>
        <v/>
      </c>
      <c r="L1632" s="21">
        <f>I1632+J1632+K1632</f>
        <v/>
      </c>
      <c r="M1632" s="21">
        <f>B1632-L1632</f>
        <v/>
      </c>
      <c r="N1632" s="21">
        <f>ROUNDDOWN(ROUND(B1632*0.2042,2),0)</f>
        <v/>
      </c>
    </row>
    <row r="1633">
      <c r="A1633" t="inlineStr">
        <is>
          <t>照合 一般</t>
        </is>
      </c>
      <c r="B1633" s="21" t="n">
        <v>9000000</v>
      </c>
      <c r="C1633" s="22" t="n">
        <v>36</v>
      </c>
      <c r="D1633" s="22" t="n">
        <v>1</v>
      </c>
      <c r="E1633" s="22" t="n">
        <v>0</v>
      </c>
      <c r="F1633" s="21">
        <f>(IF(C1633&lt;=20,MAX(800000,400000*C1633),8000000+700000*(C1633-20))+IF(E1633=1,1000000,0))</f>
        <v/>
      </c>
      <c r="G1633" s="21">
        <f>IF(AND(D1633=3,C1633&lt;=5),MAX(0,B1633-F1633),IF(AND(D1633=2,C1633&lt;=5,MAX(0,B1633-F1633)&gt;3000000),1500000+MAX(0,B1633-F1633)-3000000,MAX(0,B1633-F1633)/2))</f>
        <v/>
      </c>
      <c r="H1633" s="21">
        <f>ROUNDDOWN(G1633,-3)</f>
        <v/>
      </c>
      <c r="I1633" s="21">
        <f>IF(H1633&lt;=0,0,ROUNDDOWN(ROUND((H1633*LOOKUP(H1633,{0,1950001,3300001,6950001,9000001,18000001,40000001},{0.05,0.1,0.2,0.23,0.33,0.4,0.45})-LOOKUP(H1633,{0,1950001,3300001,6950001,9000001,18000001,40000001},{0,97500,427500,636000,1536000,2796000,4796000}))*1.021,3),0))</f>
        <v/>
      </c>
      <c r="J1633" s="21">
        <f>ROUNDDOWN(ROUND(H1633*0.06,2),-2)</f>
        <v/>
      </c>
      <c r="K1633" s="21">
        <f>ROUNDDOWN(ROUND(H1633*0.04,2),-2)</f>
        <v/>
      </c>
      <c r="L1633" s="21">
        <f>I1633+J1633+K1633</f>
        <v/>
      </c>
      <c r="M1633" s="21">
        <f>B1633-L1633</f>
        <v/>
      </c>
      <c r="N1633" s="21">
        <f>ROUNDDOWN(ROUND(B1633*0.2042,2),0)</f>
        <v/>
      </c>
    </row>
    <row r="1634">
      <c r="A1634" t="inlineStr">
        <is>
          <t>照合 一般</t>
        </is>
      </c>
      <c r="B1634" s="21" t="n">
        <v>9000000</v>
      </c>
      <c r="C1634" s="22" t="n">
        <v>37</v>
      </c>
      <c r="D1634" s="22" t="n">
        <v>1</v>
      </c>
      <c r="E1634" s="22" t="n">
        <v>0</v>
      </c>
      <c r="F1634" s="21">
        <f>(IF(C1634&lt;=20,MAX(800000,400000*C1634),8000000+700000*(C1634-20))+IF(E1634=1,1000000,0))</f>
        <v/>
      </c>
      <c r="G1634" s="21">
        <f>IF(AND(D1634=3,C1634&lt;=5),MAX(0,B1634-F1634),IF(AND(D1634=2,C1634&lt;=5,MAX(0,B1634-F1634)&gt;3000000),1500000+MAX(0,B1634-F1634)-3000000,MAX(0,B1634-F1634)/2))</f>
        <v/>
      </c>
      <c r="H1634" s="21">
        <f>ROUNDDOWN(G1634,-3)</f>
        <v/>
      </c>
      <c r="I1634" s="21">
        <f>IF(H1634&lt;=0,0,ROUNDDOWN(ROUND((H1634*LOOKUP(H1634,{0,1950001,3300001,6950001,9000001,18000001,40000001},{0.05,0.1,0.2,0.23,0.33,0.4,0.45})-LOOKUP(H1634,{0,1950001,3300001,6950001,9000001,18000001,40000001},{0,97500,427500,636000,1536000,2796000,4796000}))*1.021,3),0))</f>
        <v/>
      </c>
      <c r="J1634" s="21">
        <f>ROUNDDOWN(ROUND(H1634*0.06,2),-2)</f>
        <v/>
      </c>
      <c r="K1634" s="21">
        <f>ROUNDDOWN(ROUND(H1634*0.04,2),-2)</f>
        <v/>
      </c>
      <c r="L1634" s="21">
        <f>I1634+J1634+K1634</f>
        <v/>
      </c>
      <c r="M1634" s="21">
        <f>B1634-L1634</f>
        <v/>
      </c>
      <c r="N1634" s="21">
        <f>ROUNDDOWN(ROUND(B1634*0.2042,2),0)</f>
        <v/>
      </c>
    </row>
    <row r="1635">
      <c r="A1635" t="inlineStr">
        <is>
          <t>照合 一般</t>
        </is>
      </c>
      <c r="B1635" s="21" t="n">
        <v>9000000</v>
      </c>
      <c r="C1635" s="22" t="n">
        <v>38</v>
      </c>
      <c r="D1635" s="22" t="n">
        <v>1</v>
      </c>
      <c r="E1635" s="22" t="n">
        <v>0</v>
      </c>
      <c r="F1635" s="21">
        <f>(IF(C1635&lt;=20,MAX(800000,400000*C1635),8000000+700000*(C1635-20))+IF(E1635=1,1000000,0))</f>
        <v/>
      </c>
      <c r="G1635" s="21">
        <f>IF(AND(D1635=3,C1635&lt;=5),MAX(0,B1635-F1635),IF(AND(D1635=2,C1635&lt;=5,MAX(0,B1635-F1635)&gt;3000000),1500000+MAX(0,B1635-F1635)-3000000,MAX(0,B1635-F1635)/2))</f>
        <v/>
      </c>
      <c r="H1635" s="21">
        <f>ROUNDDOWN(G1635,-3)</f>
        <v/>
      </c>
      <c r="I1635" s="21">
        <f>IF(H1635&lt;=0,0,ROUNDDOWN(ROUND((H1635*LOOKUP(H1635,{0,1950001,3300001,6950001,9000001,18000001,40000001},{0.05,0.1,0.2,0.23,0.33,0.4,0.45})-LOOKUP(H1635,{0,1950001,3300001,6950001,9000001,18000001,40000001},{0,97500,427500,636000,1536000,2796000,4796000}))*1.021,3),0))</f>
        <v/>
      </c>
      <c r="J1635" s="21">
        <f>ROUNDDOWN(ROUND(H1635*0.06,2),-2)</f>
        <v/>
      </c>
      <c r="K1635" s="21">
        <f>ROUNDDOWN(ROUND(H1635*0.04,2),-2)</f>
        <v/>
      </c>
      <c r="L1635" s="21">
        <f>I1635+J1635+K1635</f>
        <v/>
      </c>
      <c r="M1635" s="21">
        <f>B1635-L1635</f>
        <v/>
      </c>
      <c r="N1635" s="21">
        <f>ROUNDDOWN(ROUND(B1635*0.2042,2),0)</f>
        <v/>
      </c>
    </row>
    <row r="1636">
      <c r="A1636" t="inlineStr">
        <is>
          <t>照合 一般</t>
        </is>
      </c>
      <c r="B1636" s="21" t="n">
        <v>9000000</v>
      </c>
      <c r="C1636" s="22" t="n">
        <v>39</v>
      </c>
      <c r="D1636" s="22" t="n">
        <v>1</v>
      </c>
      <c r="E1636" s="22" t="n">
        <v>0</v>
      </c>
      <c r="F1636" s="21">
        <f>(IF(C1636&lt;=20,MAX(800000,400000*C1636),8000000+700000*(C1636-20))+IF(E1636=1,1000000,0))</f>
        <v/>
      </c>
      <c r="G1636" s="21">
        <f>IF(AND(D1636=3,C1636&lt;=5),MAX(0,B1636-F1636),IF(AND(D1636=2,C1636&lt;=5,MAX(0,B1636-F1636)&gt;3000000),1500000+MAX(0,B1636-F1636)-3000000,MAX(0,B1636-F1636)/2))</f>
        <v/>
      </c>
      <c r="H1636" s="21">
        <f>ROUNDDOWN(G1636,-3)</f>
        <v/>
      </c>
      <c r="I1636" s="21">
        <f>IF(H1636&lt;=0,0,ROUNDDOWN(ROUND((H1636*LOOKUP(H1636,{0,1950001,3300001,6950001,9000001,18000001,40000001},{0.05,0.1,0.2,0.23,0.33,0.4,0.45})-LOOKUP(H1636,{0,1950001,3300001,6950001,9000001,18000001,40000001},{0,97500,427500,636000,1536000,2796000,4796000}))*1.021,3),0))</f>
        <v/>
      </c>
      <c r="J1636" s="21">
        <f>ROUNDDOWN(ROUND(H1636*0.06,2),-2)</f>
        <v/>
      </c>
      <c r="K1636" s="21">
        <f>ROUNDDOWN(ROUND(H1636*0.04,2),-2)</f>
        <v/>
      </c>
      <c r="L1636" s="21">
        <f>I1636+J1636+K1636</f>
        <v/>
      </c>
      <c r="M1636" s="21">
        <f>B1636-L1636</f>
        <v/>
      </c>
      <c r="N1636" s="21">
        <f>ROUNDDOWN(ROUND(B1636*0.2042,2),0)</f>
        <v/>
      </c>
    </row>
    <row r="1637">
      <c r="A1637" t="inlineStr">
        <is>
          <t>照合 一般</t>
        </is>
      </c>
      <c r="B1637" s="21" t="n">
        <v>9000000</v>
      </c>
      <c r="C1637" s="22" t="n">
        <v>40</v>
      </c>
      <c r="D1637" s="22" t="n">
        <v>1</v>
      </c>
      <c r="E1637" s="22" t="n">
        <v>0</v>
      </c>
      <c r="F1637" s="21">
        <f>(IF(C1637&lt;=20,MAX(800000,400000*C1637),8000000+700000*(C1637-20))+IF(E1637=1,1000000,0))</f>
        <v/>
      </c>
      <c r="G1637" s="21">
        <f>IF(AND(D1637=3,C1637&lt;=5),MAX(0,B1637-F1637),IF(AND(D1637=2,C1637&lt;=5,MAX(0,B1637-F1637)&gt;3000000),1500000+MAX(0,B1637-F1637)-3000000,MAX(0,B1637-F1637)/2))</f>
        <v/>
      </c>
      <c r="H1637" s="21">
        <f>ROUNDDOWN(G1637,-3)</f>
        <v/>
      </c>
      <c r="I1637" s="21">
        <f>IF(H1637&lt;=0,0,ROUNDDOWN(ROUND((H1637*LOOKUP(H1637,{0,1950001,3300001,6950001,9000001,18000001,40000001},{0.05,0.1,0.2,0.23,0.33,0.4,0.45})-LOOKUP(H1637,{0,1950001,3300001,6950001,9000001,18000001,40000001},{0,97500,427500,636000,1536000,2796000,4796000}))*1.021,3),0))</f>
        <v/>
      </c>
      <c r="J1637" s="21">
        <f>ROUNDDOWN(ROUND(H1637*0.06,2),-2)</f>
        <v/>
      </c>
      <c r="K1637" s="21">
        <f>ROUNDDOWN(ROUND(H1637*0.04,2),-2)</f>
        <v/>
      </c>
      <c r="L1637" s="21">
        <f>I1637+J1637+K1637</f>
        <v/>
      </c>
      <c r="M1637" s="21">
        <f>B1637-L1637</f>
        <v/>
      </c>
      <c r="N1637" s="21">
        <f>ROUNDDOWN(ROUND(B1637*0.2042,2),0)</f>
        <v/>
      </c>
    </row>
    <row r="1638">
      <c r="A1638" t="inlineStr">
        <is>
          <t>照合 一般</t>
        </is>
      </c>
      <c r="B1638" s="21" t="n">
        <v>9000000</v>
      </c>
      <c r="C1638" s="22" t="n">
        <v>41</v>
      </c>
      <c r="D1638" s="22" t="n">
        <v>1</v>
      </c>
      <c r="E1638" s="22" t="n">
        <v>0</v>
      </c>
      <c r="F1638" s="21">
        <f>(IF(C1638&lt;=20,MAX(800000,400000*C1638),8000000+700000*(C1638-20))+IF(E1638=1,1000000,0))</f>
        <v/>
      </c>
      <c r="G1638" s="21">
        <f>IF(AND(D1638=3,C1638&lt;=5),MAX(0,B1638-F1638),IF(AND(D1638=2,C1638&lt;=5,MAX(0,B1638-F1638)&gt;3000000),1500000+MAX(0,B1638-F1638)-3000000,MAX(0,B1638-F1638)/2))</f>
        <v/>
      </c>
      <c r="H1638" s="21">
        <f>ROUNDDOWN(G1638,-3)</f>
        <v/>
      </c>
      <c r="I1638" s="21">
        <f>IF(H1638&lt;=0,0,ROUNDDOWN(ROUND((H1638*LOOKUP(H1638,{0,1950001,3300001,6950001,9000001,18000001,40000001},{0.05,0.1,0.2,0.23,0.33,0.4,0.45})-LOOKUP(H1638,{0,1950001,3300001,6950001,9000001,18000001,40000001},{0,97500,427500,636000,1536000,2796000,4796000}))*1.021,3),0))</f>
        <v/>
      </c>
      <c r="J1638" s="21">
        <f>ROUNDDOWN(ROUND(H1638*0.06,2),-2)</f>
        <v/>
      </c>
      <c r="K1638" s="21">
        <f>ROUNDDOWN(ROUND(H1638*0.04,2),-2)</f>
        <v/>
      </c>
      <c r="L1638" s="21">
        <f>I1638+J1638+K1638</f>
        <v/>
      </c>
      <c r="M1638" s="21">
        <f>B1638-L1638</f>
        <v/>
      </c>
      <c r="N1638" s="21">
        <f>ROUNDDOWN(ROUND(B1638*0.2042,2),0)</f>
        <v/>
      </c>
    </row>
    <row r="1639">
      <c r="A1639" t="inlineStr">
        <is>
          <t>照合 一般</t>
        </is>
      </c>
      <c r="B1639" s="21" t="n">
        <v>9000000</v>
      </c>
      <c r="C1639" s="22" t="n">
        <v>42</v>
      </c>
      <c r="D1639" s="22" t="n">
        <v>1</v>
      </c>
      <c r="E1639" s="22" t="n">
        <v>0</v>
      </c>
      <c r="F1639" s="21">
        <f>(IF(C1639&lt;=20,MAX(800000,400000*C1639),8000000+700000*(C1639-20))+IF(E1639=1,1000000,0))</f>
        <v/>
      </c>
      <c r="G1639" s="21">
        <f>IF(AND(D1639=3,C1639&lt;=5),MAX(0,B1639-F1639),IF(AND(D1639=2,C1639&lt;=5,MAX(0,B1639-F1639)&gt;3000000),1500000+MAX(0,B1639-F1639)-3000000,MAX(0,B1639-F1639)/2))</f>
        <v/>
      </c>
      <c r="H1639" s="21">
        <f>ROUNDDOWN(G1639,-3)</f>
        <v/>
      </c>
      <c r="I1639" s="21">
        <f>IF(H1639&lt;=0,0,ROUNDDOWN(ROUND((H1639*LOOKUP(H1639,{0,1950001,3300001,6950001,9000001,18000001,40000001},{0.05,0.1,0.2,0.23,0.33,0.4,0.45})-LOOKUP(H1639,{0,1950001,3300001,6950001,9000001,18000001,40000001},{0,97500,427500,636000,1536000,2796000,4796000}))*1.021,3),0))</f>
        <v/>
      </c>
      <c r="J1639" s="21">
        <f>ROUNDDOWN(ROUND(H1639*0.06,2),-2)</f>
        <v/>
      </c>
      <c r="K1639" s="21">
        <f>ROUNDDOWN(ROUND(H1639*0.04,2),-2)</f>
        <v/>
      </c>
      <c r="L1639" s="21">
        <f>I1639+J1639+K1639</f>
        <v/>
      </c>
      <c r="M1639" s="21">
        <f>B1639-L1639</f>
        <v/>
      </c>
      <c r="N1639" s="21">
        <f>ROUNDDOWN(ROUND(B1639*0.2042,2),0)</f>
        <v/>
      </c>
    </row>
    <row r="1640">
      <c r="A1640" t="inlineStr">
        <is>
          <t>照合 一般</t>
        </is>
      </c>
      <c r="B1640" s="21" t="n">
        <v>9000000</v>
      </c>
      <c r="C1640" s="22" t="n">
        <v>43</v>
      </c>
      <c r="D1640" s="22" t="n">
        <v>1</v>
      </c>
      <c r="E1640" s="22" t="n">
        <v>0</v>
      </c>
      <c r="F1640" s="21">
        <f>(IF(C1640&lt;=20,MAX(800000,400000*C1640),8000000+700000*(C1640-20))+IF(E1640=1,1000000,0))</f>
        <v/>
      </c>
      <c r="G1640" s="21">
        <f>IF(AND(D1640=3,C1640&lt;=5),MAX(0,B1640-F1640),IF(AND(D1640=2,C1640&lt;=5,MAX(0,B1640-F1640)&gt;3000000),1500000+MAX(0,B1640-F1640)-3000000,MAX(0,B1640-F1640)/2))</f>
        <v/>
      </c>
      <c r="H1640" s="21">
        <f>ROUNDDOWN(G1640,-3)</f>
        <v/>
      </c>
      <c r="I1640" s="21">
        <f>IF(H1640&lt;=0,0,ROUNDDOWN(ROUND((H1640*LOOKUP(H1640,{0,1950001,3300001,6950001,9000001,18000001,40000001},{0.05,0.1,0.2,0.23,0.33,0.4,0.45})-LOOKUP(H1640,{0,1950001,3300001,6950001,9000001,18000001,40000001},{0,97500,427500,636000,1536000,2796000,4796000}))*1.021,3),0))</f>
        <v/>
      </c>
      <c r="J1640" s="21">
        <f>ROUNDDOWN(ROUND(H1640*0.06,2),-2)</f>
        <v/>
      </c>
      <c r="K1640" s="21">
        <f>ROUNDDOWN(ROUND(H1640*0.04,2),-2)</f>
        <v/>
      </c>
      <c r="L1640" s="21">
        <f>I1640+J1640+K1640</f>
        <v/>
      </c>
      <c r="M1640" s="21">
        <f>B1640-L1640</f>
        <v/>
      </c>
      <c r="N1640" s="21">
        <f>ROUNDDOWN(ROUND(B1640*0.2042,2),0)</f>
        <v/>
      </c>
    </row>
    <row r="1641">
      <c r="A1641" t="inlineStr">
        <is>
          <t>照合 一般</t>
        </is>
      </c>
      <c r="B1641" s="21" t="n">
        <v>9000000</v>
      </c>
      <c r="C1641" s="22" t="n">
        <v>44</v>
      </c>
      <c r="D1641" s="22" t="n">
        <v>1</v>
      </c>
      <c r="E1641" s="22" t="n">
        <v>0</v>
      </c>
      <c r="F1641" s="21">
        <f>(IF(C1641&lt;=20,MAX(800000,400000*C1641),8000000+700000*(C1641-20))+IF(E1641=1,1000000,0))</f>
        <v/>
      </c>
      <c r="G1641" s="21">
        <f>IF(AND(D1641=3,C1641&lt;=5),MAX(0,B1641-F1641),IF(AND(D1641=2,C1641&lt;=5,MAX(0,B1641-F1641)&gt;3000000),1500000+MAX(0,B1641-F1641)-3000000,MAX(0,B1641-F1641)/2))</f>
        <v/>
      </c>
      <c r="H1641" s="21">
        <f>ROUNDDOWN(G1641,-3)</f>
        <v/>
      </c>
      <c r="I1641" s="21">
        <f>IF(H1641&lt;=0,0,ROUNDDOWN(ROUND((H1641*LOOKUP(H1641,{0,1950001,3300001,6950001,9000001,18000001,40000001},{0.05,0.1,0.2,0.23,0.33,0.4,0.45})-LOOKUP(H1641,{0,1950001,3300001,6950001,9000001,18000001,40000001},{0,97500,427500,636000,1536000,2796000,4796000}))*1.021,3),0))</f>
        <v/>
      </c>
      <c r="J1641" s="21">
        <f>ROUNDDOWN(ROUND(H1641*0.06,2),-2)</f>
        <v/>
      </c>
      <c r="K1641" s="21">
        <f>ROUNDDOWN(ROUND(H1641*0.04,2),-2)</f>
        <v/>
      </c>
      <c r="L1641" s="21">
        <f>I1641+J1641+K1641</f>
        <v/>
      </c>
      <c r="M1641" s="21">
        <f>B1641-L1641</f>
        <v/>
      </c>
      <c r="N1641" s="21">
        <f>ROUNDDOWN(ROUND(B1641*0.2042,2),0)</f>
        <v/>
      </c>
    </row>
    <row r="1642">
      <c r="A1642" t="inlineStr">
        <is>
          <t>照合 一般</t>
        </is>
      </c>
      <c r="B1642" s="21" t="n">
        <v>9000000</v>
      </c>
      <c r="C1642" s="22" t="n">
        <v>45</v>
      </c>
      <c r="D1642" s="22" t="n">
        <v>1</v>
      </c>
      <c r="E1642" s="22" t="n">
        <v>0</v>
      </c>
      <c r="F1642" s="21">
        <f>(IF(C1642&lt;=20,MAX(800000,400000*C1642),8000000+700000*(C1642-20))+IF(E1642=1,1000000,0))</f>
        <v/>
      </c>
      <c r="G1642" s="21">
        <f>IF(AND(D1642=3,C1642&lt;=5),MAX(0,B1642-F1642),IF(AND(D1642=2,C1642&lt;=5,MAX(0,B1642-F1642)&gt;3000000),1500000+MAX(0,B1642-F1642)-3000000,MAX(0,B1642-F1642)/2))</f>
        <v/>
      </c>
      <c r="H1642" s="21">
        <f>ROUNDDOWN(G1642,-3)</f>
        <v/>
      </c>
      <c r="I1642" s="21">
        <f>IF(H1642&lt;=0,0,ROUNDDOWN(ROUND((H1642*LOOKUP(H1642,{0,1950001,3300001,6950001,9000001,18000001,40000001},{0.05,0.1,0.2,0.23,0.33,0.4,0.45})-LOOKUP(H1642,{0,1950001,3300001,6950001,9000001,18000001,40000001},{0,97500,427500,636000,1536000,2796000,4796000}))*1.021,3),0))</f>
        <v/>
      </c>
      <c r="J1642" s="21">
        <f>ROUNDDOWN(ROUND(H1642*0.06,2),-2)</f>
        <v/>
      </c>
      <c r="K1642" s="21">
        <f>ROUNDDOWN(ROUND(H1642*0.04,2),-2)</f>
        <v/>
      </c>
      <c r="L1642" s="21">
        <f>I1642+J1642+K1642</f>
        <v/>
      </c>
      <c r="M1642" s="21">
        <f>B1642-L1642</f>
        <v/>
      </c>
      <c r="N1642" s="21">
        <f>ROUNDDOWN(ROUND(B1642*0.2042,2),0)</f>
        <v/>
      </c>
    </row>
    <row r="1643">
      <c r="A1643" t="inlineStr">
        <is>
          <t>照合 短期</t>
        </is>
      </c>
      <c r="B1643" s="21" t="n">
        <v>9000000</v>
      </c>
      <c r="C1643" s="22" t="n">
        <v>1</v>
      </c>
      <c r="D1643" s="22" t="n">
        <v>2</v>
      </c>
      <c r="E1643" s="22" t="n">
        <v>0</v>
      </c>
      <c r="F1643" s="21">
        <f>(IF(C1643&lt;=20,MAX(800000,400000*C1643),8000000+700000*(C1643-20))+IF(E1643=1,1000000,0))</f>
        <v/>
      </c>
      <c r="G1643" s="21">
        <f>IF(AND(D1643=3,C1643&lt;=5),MAX(0,B1643-F1643),IF(AND(D1643=2,C1643&lt;=5,MAX(0,B1643-F1643)&gt;3000000),1500000+MAX(0,B1643-F1643)-3000000,MAX(0,B1643-F1643)/2))</f>
        <v/>
      </c>
      <c r="H1643" s="21">
        <f>ROUNDDOWN(G1643,-3)</f>
        <v/>
      </c>
      <c r="I1643" s="21">
        <f>IF(H1643&lt;=0,0,ROUNDDOWN(ROUND((H1643*LOOKUP(H1643,{0,1950001,3300001,6950001,9000001,18000001,40000001},{0.05,0.1,0.2,0.23,0.33,0.4,0.45})-LOOKUP(H1643,{0,1950001,3300001,6950001,9000001,18000001,40000001},{0,97500,427500,636000,1536000,2796000,4796000}))*1.021,3),0))</f>
        <v/>
      </c>
      <c r="J1643" s="21">
        <f>ROUNDDOWN(ROUND(H1643*0.06,2),-2)</f>
        <v/>
      </c>
      <c r="K1643" s="21">
        <f>ROUNDDOWN(ROUND(H1643*0.04,2),-2)</f>
        <v/>
      </c>
      <c r="L1643" s="21">
        <f>I1643+J1643+K1643</f>
        <v/>
      </c>
      <c r="M1643" s="21">
        <f>B1643-L1643</f>
        <v/>
      </c>
      <c r="N1643" s="21">
        <f>ROUNDDOWN(ROUND(B1643*0.2042,2),0)</f>
        <v/>
      </c>
    </row>
    <row r="1644">
      <c r="A1644" t="inlineStr">
        <is>
          <t>照合 役員</t>
        </is>
      </c>
      <c r="B1644" s="21" t="n">
        <v>9000000</v>
      </c>
      <c r="C1644" s="22" t="n">
        <v>1</v>
      </c>
      <c r="D1644" s="22" t="n">
        <v>3</v>
      </c>
      <c r="E1644" s="22" t="n">
        <v>0</v>
      </c>
      <c r="F1644" s="21">
        <f>(IF(C1644&lt;=20,MAX(800000,400000*C1644),8000000+700000*(C1644-20))+IF(E1644=1,1000000,0))</f>
        <v/>
      </c>
      <c r="G1644" s="21">
        <f>IF(AND(D1644=3,C1644&lt;=5),MAX(0,B1644-F1644),IF(AND(D1644=2,C1644&lt;=5,MAX(0,B1644-F1644)&gt;3000000),1500000+MAX(0,B1644-F1644)-3000000,MAX(0,B1644-F1644)/2))</f>
        <v/>
      </c>
      <c r="H1644" s="21">
        <f>ROUNDDOWN(G1644,-3)</f>
        <v/>
      </c>
      <c r="I1644" s="21">
        <f>IF(H1644&lt;=0,0,ROUNDDOWN(ROUND((H1644*LOOKUP(H1644,{0,1950001,3300001,6950001,9000001,18000001,40000001},{0.05,0.1,0.2,0.23,0.33,0.4,0.45})-LOOKUP(H1644,{0,1950001,3300001,6950001,9000001,18000001,40000001},{0,97500,427500,636000,1536000,2796000,4796000}))*1.021,3),0))</f>
        <v/>
      </c>
      <c r="J1644" s="21">
        <f>ROUNDDOWN(ROUND(H1644*0.06,2),-2)</f>
        <v/>
      </c>
      <c r="K1644" s="21">
        <f>ROUNDDOWN(ROUND(H1644*0.04,2),-2)</f>
        <v/>
      </c>
      <c r="L1644" s="21">
        <f>I1644+J1644+K1644</f>
        <v/>
      </c>
      <c r="M1644" s="21">
        <f>B1644-L1644</f>
        <v/>
      </c>
      <c r="N1644" s="21">
        <f>ROUNDDOWN(ROUND(B1644*0.2042,2),0)</f>
        <v/>
      </c>
    </row>
    <row r="1645">
      <c r="A1645" t="inlineStr">
        <is>
          <t>照合 短期 障害</t>
        </is>
      </c>
      <c r="B1645" s="21" t="n">
        <v>9000000</v>
      </c>
      <c r="C1645" s="22" t="n">
        <v>1</v>
      </c>
      <c r="D1645" s="22" t="n">
        <v>2</v>
      </c>
      <c r="E1645" s="22" t="n">
        <v>1</v>
      </c>
      <c r="F1645" s="21">
        <f>(IF(C1645&lt;=20,MAX(800000,400000*C1645),8000000+700000*(C1645-20))+IF(E1645=1,1000000,0))</f>
        <v/>
      </c>
      <c r="G1645" s="21">
        <f>IF(AND(D1645=3,C1645&lt;=5),MAX(0,B1645-F1645),IF(AND(D1645=2,C1645&lt;=5,MAX(0,B1645-F1645)&gt;3000000),1500000+MAX(0,B1645-F1645)-3000000,MAX(0,B1645-F1645)/2))</f>
        <v/>
      </c>
      <c r="H1645" s="21">
        <f>ROUNDDOWN(G1645,-3)</f>
        <v/>
      </c>
      <c r="I1645" s="21">
        <f>IF(H1645&lt;=0,0,ROUNDDOWN(ROUND((H1645*LOOKUP(H1645,{0,1950001,3300001,6950001,9000001,18000001,40000001},{0.05,0.1,0.2,0.23,0.33,0.4,0.45})-LOOKUP(H1645,{0,1950001,3300001,6950001,9000001,18000001,40000001},{0,97500,427500,636000,1536000,2796000,4796000}))*1.021,3),0))</f>
        <v/>
      </c>
      <c r="J1645" s="21">
        <f>ROUNDDOWN(ROUND(H1645*0.06,2),-2)</f>
        <v/>
      </c>
      <c r="K1645" s="21">
        <f>ROUNDDOWN(ROUND(H1645*0.04,2),-2)</f>
        <v/>
      </c>
      <c r="L1645" s="21">
        <f>I1645+J1645+K1645</f>
        <v/>
      </c>
      <c r="M1645" s="21">
        <f>B1645-L1645</f>
        <v/>
      </c>
      <c r="N1645" s="21">
        <f>ROUNDDOWN(ROUND(B1645*0.2042,2),0)</f>
        <v/>
      </c>
    </row>
    <row r="1646">
      <c r="A1646" t="inlineStr">
        <is>
          <t>照合 短期</t>
        </is>
      </c>
      <c r="B1646" s="21" t="n">
        <v>9000000</v>
      </c>
      <c r="C1646" s="22" t="n">
        <v>2</v>
      </c>
      <c r="D1646" s="22" t="n">
        <v>2</v>
      </c>
      <c r="E1646" s="22" t="n">
        <v>0</v>
      </c>
      <c r="F1646" s="21">
        <f>(IF(C1646&lt;=20,MAX(800000,400000*C1646),8000000+700000*(C1646-20))+IF(E1646=1,1000000,0))</f>
        <v/>
      </c>
      <c r="G1646" s="21">
        <f>IF(AND(D1646=3,C1646&lt;=5),MAX(0,B1646-F1646),IF(AND(D1646=2,C1646&lt;=5,MAX(0,B1646-F1646)&gt;3000000),1500000+MAX(0,B1646-F1646)-3000000,MAX(0,B1646-F1646)/2))</f>
        <v/>
      </c>
      <c r="H1646" s="21">
        <f>ROUNDDOWN(G1646,-3)</f>
        <v/>
      </c>
      <c r="I1646" s="21">
        <f>IF(H1646&lt;=0,0,ROUNDDOWN(ROUND((H1646*LOOKUP(H1646,{0,1950001,3300001,6950001,9000001,18000001,40000001},{0.05,0.1,0.2,0.23,0.33,0.4,0.45})-LOOKUP(H1646,{0,1950001,3300001,6950001,9000001,18000001,40000001},{0,97500,427500,636000,1536000,2796000,4796000}))*1.021,3),0))</f>
        <v/>
      </c>
      <c r="J1646" s="21">
        <f>ROUNDDOWN(ROUND(H1646*0.06,2),-2)</f>
        <v/>
      </c>
      <c r="K1646" s="21">
        <f>ROUNDDOWN(ROUND(H1646*0.04,2),-2)</f>
        <v/>
      </c>
      <c r="L1646" s="21">
        <f>I1646+J1646+K1646</f>
        <v/>
      </c>
      <c r="M1646" s="21">
        <f>B1646-L1646</f>
        <v/>
      </c>
      <c r="N1646" s="21">
        <f>ROUNDDOWN(ROUND(B1646*0.2042,2),0)</f>
        <v/>
      </c>
    </row>
    <row r="1647">
      <c r="A1647" t="inlineStr">
        <is>
          <t>照合 役員</t>
        </is>
      </c>
      <c r="B1647" s="21" t="n">
        <v>9000000</v>
      </c>
      <c r="C1647" s="22" t="n">
        <v>2</v>
      </c>
      <c r="D1647" s="22" t="n">
        <v>3</v>
      </c>
      <c r="E1647" s="22" t="n">
        <v>0</v>
      </c>
      <c r="F1647" s="21">
        <f>(IF(C1647&lt;=20,MAX(800000,400000*C1647),8000000+700000*(C1647-20))+IF(E1647=1,1000000,0))</f>
        <v/>
      </c>
      <c r="G1647" s="21">
        <f>IF(AND(D1647=3,C1647&lt;=5),MAX(0,B1647-F1647),IF(AND(D1647=2,C1647&lt;=5,MAX(0,B1647-F1647)&gt;3000000),1500000+MAX(0,B1647-F1647)-3000000,MAX(0,B1647-F1647)/2))</f>
        <v/>
      </c>
      <c r="H1647" s="21">
        <f>ROUNDDOWN(G1647,-3)</f>
        <v/>
      </c>
      <c r="I1647" s="21">
        <f>IF(H1647&lt;=0,0,ROUNDDOWN(ROUND((H1647*LOOKUP(H1647,{0,1950001,3300001,6950001,9000001,18000001,40000001},{0.05,0.1,0.2,0.23,0.33,0.4,0.45})-LOOKUP(H1647,{0,1950001,3300001,6950001,9000001,18000001,40000001},{0,97500,427500,636000,1536000,2796000,4796000}))*1.021,3),0))</f>
        <v/>
      </c>
      <c r="J1647" s="21">
        <f>ROUNDDOWN(ROUND(H1647*0.06,2),-2)</f>
        <v/>
      </c>
      <c r="K1647" s="21">
        <f>ROUNDDOWN(ROUND(H1647*0.04,2),-2)</f>
        <v/>
      </c>
      <c r="L1647" s="21">
        <f>I1647+J1647+K1647</f>
        <v/>
      </c>
      <c r="M1647" s="21">
        <f>B1647-L1647</f>
        <v/>
      </c>
      <c r="N1647" s="21">
        <f>ROUNDDOWN(ROUND(B1647*0.2042,2),0)</f>
        <v/>
      </c>
    </row>
    <row r="1648">
      <c r="A1648" t="inlineStr">
        <is>
          <t>照合 短期 障害</t>
        </is>
      </c>
      <c r="B1648" s="21" t="n">
        <v>9000000</v>
      </c>
      <c r="C1648" s="22" t="n">
        <v>2</v>
      </c>
      <c r="D1648" s="22" t="n">
        <v>2</v>
      </c>
      <c r="E1648" s="22" t="n">
        <v>1</v>
      </c>
      <c r="F1648" s="21">
        <f>(IF(C1648&lt;=20,MAX(800000,400000*C1648),8000000+700000*(C1648-20))+IF(E1648=1,1000000,0))</f>
        <v/>
      </c>
      <c r="G1648" s="21">
        <f>IF(AND(D1648=3,C1648&lt;=5),MAX(0,B1648-F1648),IF(AND(D1648=2,C1648&lt;=5,MAX(0,B1648-F1648)&gt;3000000),1500000+MAX(0,B1648-F1648)-3000000,MAX(0,B1648-F1648)/2))</f>
        <v/>
      </c>
      <c r="H1648" s="21">
        <f>ROUNDDOWN(G1648,-3)</f>
        <v/>
      </c>
      <c r="I1648" s="21">
        <f>IF(H1648&lt;=0,0,ROUNDDOWN(ROUND((H1648*LOOKUP(H1648,{0,1950001,3300001,6950001,9000001,18000001,40000001},{0.05,0.1,0.2,0.23,0.33,0.4,0.45})-LOOKUP(H1648,{0,1950001,3300001,6950001,9000001,18000001,40000001},{0,97500,427500,636000,1536000,2796000,4796000}))*1.021,3),0))</f>
        <v/>
      </c>
      <c r="J1648" s="21">
        <f>ROUNDDOWN(ROUND(H1648*0.06,2),-2)</f>
        <v/>
      </c>
      <c r="K1648" s="21">
        <f>ROUNDDOWN(ROUND(H1648*0.04,2),-2)</f>
        <v/>
      </c>
      <c r="L1648" s="21">
        <f>I1648+J1648+K1648</f>
        <v/>
      </c>
      <c r="M1648" s="21">
        <f>B1648-L1648</f>
        <v/>
      </c>
      <c r="N1648" s="21">
        <f>ROUNDDOWN(ROUND(B1648*0.2042,2),0)</f>
        <v/>
      </c>
    </row>
    <row r="1649">
      <c r="A1649" t="inlineStr">
        <is>
          <t>照合 短期</t>
        </is>
      </c>
      <c r="B1649" s="21" t="n">
        <v>9000000</v>
      </c>
      <c r="C1649" s="22" t="n">
        <v>3</v>
      </c>
      <c r="D1649" s="22" t="n">
        <v>2</v>
      </c>
      <c r="E1649" s="22" t="n">
        <v>0</v>
      </c>
      <c r="F1649" s="21">
        <f>(IF(C1649&lt;=20,MAX(800000,400000*C1649),8000000+700000*(C1649-20))+IF(E1649=1,1000000,0))</f>
        <v/>
      </c>
      <c r="G1649" s="21">
        <f>IF(AND(D1649=3,C1649&lt;=5),MAX(0,B1649-F1649),IF(AND(D1649=2,C1649&lt;=5,MAX(0,B1649-F1649)&gt;3000000),1500000+MAX(0,B1649-F1649)-3000000,MAX(0,B1649-F1649)/2))</f>
        <v/>
      </c>
      <c r="H1649" s="21">
        <f>ROUNDDOWN(G1649,-3)</f>
        <v/>
      </c>
      <c r="I1649" s="21">
        <f>IF(H1649&lt;=0,0,ROUNDDOWN(ROUND((H1649*LOOKUP(H1649,{0,1950001,3300001,6950001,9000001,18000001,40000001},{0.05,0.1,0.2,0.23,0.33,0.4,0.45})-LOOKUP(H1649,{0,1950001,3300001,6950001,9000001,18000001,40000001},{0,97500,427500,636000,1536000,2796000,4796000}))*1.021,3),0))</f>
        <v/>
      </c>
      <c r="J1649" s="21">
        <f>ROUNDDOWN(ROUND(H1649*0.06,2),-2)</f>
        <v/>
      </c>
      <c r="K1649" s="21">
        <f>ROUNDDOWN(ROUND(H1649*0.04,2),-2)</f>
        <v/>
      </c>
      <c r="L1649" s="21">
        <f>I1649+J1649+K1649</f>
        <v/>
      </c>
      <c r="M1649" s="21">
        <f>B1649-L1649</f>
        <v/>
      </c>
      <c r="N1649" s="21">
        <f>ROUNDDOWN(ROUND(B1649*0.2042,2),0)</f>
        <v/>
      </c>
    </row>
    <row r="1650">
      <c r="A1650" t="inlineStr">
        <is>
          <t>照合 役員</t>
        </is>
      </c>
      <c r="B1650" s="21" t="n">
        <v>9000000</v>
      </c>
      <c r="C1650" s="22" t="n">
        <v>3</v>
      </c>
      <c r="D1650" s="22" t="n">
        <v>3</v>
      </c>
      <c r="E1650" s="22" t="n">
        <v>0</v>
      </c>
      <c r="F1650" s="21">
        <f>(IF(C1650&lt;=20,MAX(800000,400000*C1650),8000000+700000*(C1650-20))+IF(E1650=1,1000000,0))</f>
        <v/>
      </c>
      <c r="G1650" s="21">
        <f>IF(AND(D1650=3,C1650&lt;=5),MAX(0,B1650-F1650),IF(AND(D1650=2,C1650&lt;=5,MAX(0,B1650-F1650)&gt;3000000),1500000+MAX(0,B1650-F1650)-3000000,MAX(0,B1650-F1650)/2))</f>
        <v/>
      </c>
      <c r="H1650" s="21">
        <f>ROUNDDOWN(G1650,-3)</f>
        <v/>
      </c>
      <c r="I1650" s="21">
        <f>IF(H1650&lt;=0,0,ROUNDDOWN(ROUND((H1650*LOOKUP(H1650,{0,1950001,3300001,6950001,9000001,18000001,40000001},{0.05,0.1,0.2,0.23,0.33,0.4,0.45})-LOOKUP(H1650,{0,1950001,3300001,6950001,9000001,18000001,40000001},{0,97500,427500,636000,1536000,2796000,4796000}))*1.021,3),0))</f>
        <v/>
      </c>
      <c r="J1650" s="21">
        <f>ROUNDDOWN(ROUND(H1650*0.06,2),-2)</f>
        <v/>
      </c>
      <c r="K1650" s="21">
        <f>ROUNDDOWN(ROUND(H1650*0.04,2),-2)</f>
        <v/>
      </c>
      <c r="L1650" s="21">
        <f>I1650+J1650+K1650</f>
        <v/>
      </c>
      <c r="M1650" s="21">
        <f>B1650-L1650</f>
        <v/>
      </c>
      <c r="N1650" s="21">
        <f>ROUNDDOWN(ROUND(B1650*0.2042,2),0)</f>
        <v/>
      </c>
    </row>
    <row r="1651">
      <c r="A1651" t="inlineStr">
        <is>
          <t>照合 短期 障害</t>
        </is>
      </c>
      <c r="B1651" s="21" t="n">
        <v>9000000</v>
      </c>
      <c r="C1651" s="22" t="n">
        <v>3</v>
      </c>
      <c r="D1651" s="22" t="n">
        <v>2</v>
      </c>
      <c r="E1651" s="22" t="n">
        <v>1</v>
      </c>
      <c r="F1651" s="21">
        <f>(IF(C1651&lt;=20,MAX(800000,400000*C1651),8000000+700000*(C1651-20))+IF(E1651=1,1000000,0))</f>
        <v/>
      </c>
      <c r="G1651" s="21">
        <f>IF(AND(D1651=3,C1651&lt;=5),MAX(0,B1651-F1651),IF(AND(D1651=2,C1651&lt;=5,MAX(0,B1651-F1651)&gt;3000000),1500000+MAX(0,B1651-F1651)-3000000,MAX(0,B1651-F1651)/2))</f>
        <v/>
      </c>
      <c r="H1651" s="21">
        <f>ROUNDDOWN(G1651,-3)</f>
        <v/>
      </c>
      <c r="I1651" s="21">
        <f>IF(H1651&lt;=0,0,ROUNDDOWN(ROUND((H1651*LOOKUP(H1651,{0,1950001,3300001,6950001,9000001,18000001,40000001},{0.05,0.1,0.2,0.23,0.33,0.4,0.45})-LOOKUP(H1651,{0,1950001,3300001,6950001,9000001,18000001,40000001},{0,97500,427500,636000,1536000,2796000,4796000}))*1.021,3),0))</f>
        <v/>
      </c>
      <c r="J1651" s="21">
        <f>ROUNDDOWN(ROUND(H1651*0.06,2),-2)</f>
        <v/>
      </c>
      <c r="K1651" s="21">
        <f>ROUNDDOWN(ROUND(H1651*0.04,2),-2)</f>
        <v/>
      </c>
      <c r="L1651" s="21">
        <f>I1651+J1651+K1651</f>
        <v/>
      </c>
      <c r="M1651" s="21">
        <f>B1651-L1651</f>
        <v/>
      </c>
      <c r="N1651" s="21">
        <f>ROUNDDOWN(ROUND(B1651*0.2042,2),0)</f>
        <v/>
      </c>
    </row>
    <row r="1652">
      <c r="A1652" t="inlineStr">
        <is>
          <t>照合 短期</t>
        </is>
      </c>
      <c r="B1652" s="21" t="n">
        <v>9000000</v>
      </c>
      <c r="C1652" s="22" t="n">
        <v>4</v>
      </c>
      <c r="D1652" s="22" t="n">
        <v>2</v>
      </c>
      <c r="E1652" s="22" t="n">
        <v>0</v>
      </c>
      <c r="F1652" s="21">
        <f>(IF(C1652&lt;=20,MAX(800000,400000*C1652),8000000+700000*(C1652-20))+IF(E1652=1,1000000,0))</f>
        <v/>
      </c>
      <c r="G1652" s="21">
        <f>IF(AND(D1652=3,C1652&lt;=5),MAX(0,B1652-F1652),IF(AND(D1652=2,C1652&lt;=5,MAX(0,B1652-F1652)&gt;3000000),1500000+MAX(0,B1652-F1652)-3000000,MAX(0,B1652-F1652)/2))</f>
        <v/>
      </c>
      <c r="H1652" s="21">
        <f>ROUNDDOWN(G1652,-3)</f>
        <v/>
      </c>
      <c r="I1652" s="21">
        <f>IF(H1652&lt;=0,0,ROUNDDOWN(ROUND((H1652*LOOKUP(H1652,{0,1950001,3300001,6950001,9000001,18000001,40000001},{0.05,0.1,0.2,0.23,0.33,0.4,0.45})-LOOKUP(H1652,{0,1950001,3300001,6950001,9000001,18000001,40000001},{0,97500,427500,636000,1536000,2796000,4796000}))*1.021,3),0))</f>
        <v/>
      </c>
      <c r="J1652" s="21">
        <f>ROUNDDOWN(ROUND(H1652*0.06,2),-2)</f>
        <v/>
      </c>
      <c r="K1652" s="21">
        <f>ROUNDDOWN(ROUND(H1652*0.04,2),-2)</f>
        <v/>
      </c>
      <c r="L1652" s="21">
        <f>I1652+J1652+K1652</f>
        <v/>
      </c>
      <c r="M1652" s="21">
        <f>B1652-L1652</f>
        <v/>
      </c>
      <c r="N1652" s="21">
        <f>ROUNDDOWN(ROUND(B1652*0.2042,2),0)</f>
        <v/>
      </c>
    </row>
    <row r="1653">
      <c r="A1653" t="inlineStr">
        <is>
          <t>照合 役員</t>
        </is>
      </c>
      <c r="B1653" s="21" t="n">
        <v>9000000</v>
      </c>
      <c r="C1653" s="22" t="n">
        <v>4</v>
      </c>
      <c r="D1653" s="22" t="n">
        <v>3</v>
      </c>
      <c r="E1653" s="22" t="n">
        <v>0</v>
      </c>
      <c r="F1653" s="21">
        <f>(IF(C1653&lt;=20,MAX(800000,400000*C1653),8000000+700000*(C1653-20))+IF(E1653=1,1000000,0))</f>
        <v/>
      </c>
      <c r="G1653" s="21">
        <f>IF(AND(D1653=3,C1653&lt;=5),MAX(0,B1653-F1653),IF(AND(D1653=2,C1653&lt;=5,MAX(0,B1653-F1653)&gt;3000000),1500000+MAX(0,B1653-F1653)-3000000,MAX(0,B1653-F1653)/2))</f>
        <v/>
      </c>
      <c r="H1653" s="21">
        <f>ROUNDDOWN(G1653,-3)</f>
        <v/>
      </c>
      <c r="I1653" s="21">
        <f>IF(H1653&lt;=0,0,ROUNDDOWN(ROUND((H1653*LOOKUP(H1653,{0,1950001,3300001,6950001,9000001,18000001,40000001},{0.05,0.1,0.2,0.23,0.33,0.4,0.45})-LOOKUP(H1653,{0,1950001,3300001,6950001,9000001,18000001,40000001},{0,97500,427500,636000,1536000,2796000,4796000}))*1.021,3),0))</f>
        <v/>
      </c>
      <c r="J1653" s="21">
        <f>ROUNDDOWN(ROUND(H1653*0.06,2),-2)</f>
        <v/>
      </c>
      <c r="K1653" s="21">
        <f>ROUNDDOWN(ROUND(H1653*0.04,2),-2)</f>
        <v/>
      </c>
      <c r="L1653" s="21">
        <f>I1653+J1653+K1653</f>
        <v/>
      </c>
      <c r="M1653" s="21">
        <f>B1653-L1653</f>
        <v/>
      </c>
      <c r="N1653" s="21">
        <f>ROUNDDOWN(ROUND(B1653*0.2042,2),0)</f>
        <v/>
      </c>
    </row>
    <row r="1654">
      <c r="A1654" t="inlineStr">
        <is>
          <t>照合 短期 障害</t>
        </is>
      </c>
      <c r="B1654" s="21" t="n">
        <v>9000000</v>
      </c>
      <c r="C1654" s="22" t="n">
        <v>4</v>
      </c>
      <c r="D1654" s="22" t="n">
        <v>2</v>
      </c>
      <c r="E1654" s="22" t="n">
        <v>1</v>
      </c>
      <c r="F1654" s="21">
        <f>(IF(C1654&lt;=20,MAX(800000,400000*C1654),8000000+700000*(C1654-20))+IF(E1654=1,1000000,0))</f>
        <v/>
      </c>
      <c r="G1654" s="21">
        <f>IF(AND(D1654=3,C1654&lt;=5),MAX(0,B1654-F1654),IF(AND(D1654=2,C1654&lt;=5,MAX(0,B1654-F1654)&gt;3000000),1500000+MAX(0,B1654-F1654)-3000000,MAX(0,B1654-F1654)/2))</f>
        <v/>
      </c>
      <c r="H1654" s="21">
        <f>ROUNDDOWN(G1654,-3)</f>
        <v/>
      </c>
      <c r="I1654" s="21">
        <f>IF(H1654&lt;=0,0,ROUNDDOWN(ROUND((H1654*LOOKUP(H1654,{0,1950001,3300001,6950001,9000001,18000001,40000001},{0.05,0.1,0.2,0.23,0.33,0.4,0.45})-LOOKUP(H1654,{0,1950001,3300001,6950001,9000001,18000001,40000001},{0,97500,427500,636000,1536000,2796000,4796000}))*1.021,3),0))</f>
        <v/>
      </c>
      <c r="J1654" s="21">
        <f>ROUNDDOWN(ROUND(H1654*0.06,2),-2)</f>
        <v/>
      </c>
      <c r="K1654" s="21">
        <f>ROUNDDOWN(ROUND(H1654*0.04,2),-2)</f>
        <v/>
      </c>
      <c r="L1654" s="21">
        <f>I1654+J1654+K1654</f>
        <v/>
      </c>
      <c r="M1654" s="21">
        <f>B1654-L1654</f>
        <v/>
      </c>
      <c r="N1654" s="21">
        <f>ROUNDDOWN(ROUND(B1654*0.2042,2),0)</f>
        <v/>
      </c>
    </row>
    <row r="1655">
      <c r="A1655" t="inlineStr">
        <is>
          <t>照合 短期</t>
        </is>
      </c>
      <c r="B1655" s="21" t="n">
        <v>9000000</v>
      </c>
      <c r="C1655" s="22" t="n">
        <v>5</v>
      </c>
      <c r="D1655" s="22" t="n">
        <v>2</v>
      </c>
      <c r="E1655" s="22" t="n">
        <v>0</v>
      </c>
      <c r="F1655" s="21">
        <f>(IF(C1655&lt;=20,MAX(800000,400000*C1655),8000000+700000*(C1655-20))+IF(E1655=1,1000000,0))</f>
        <v/>
      </c>
      <c r="G1655" s="21">
        <f>IF(AND(D1655=3,C1655&lt;=5),MAX(0,B1655-F1655),IF(AND(D1655=2,C1655&lt;=5,MAX(0,B1655-F1655)&gt;3000000),1500000+MAX(0,B1655-F1655)-3000000,MAX(0,B1655-F1655)/2))</f>
        <v/>
      </c>
      <c r="H1655" s="21">
        <f>ROUNDDOWN(G1655,-3)</f>
        <v/>
      </c>
      <c r="I1655" s="21">
        <f>IF(H1655&lt;=0,0,ROUNDDOWN(ROUND((H1655*LOOKUP(H1655,{0,1950001,3300001,6950001,9000001,18000001,40000001},{0.05,0.1,0.2,0.23,0.33,0.4,0.45})-LOOKUP(H1655,{0,1950001,3300001,6950001,9000001,18000001,40000001},{0,97500,427500,636000,1536000,2796000,4796000}))*1.021,3),0))</f>
        <v/>
      </c>
      <c r="J1655" s="21">
        <f>ROUNDDOWN(ROUND(H1655*0.06,2),-2)</f>
        <v/>
      </c>
      <c r="K1655" s="21">
        <f>ROUNDDOWN(ROUND(H1655*0.04,2),-2)</f>
        <v/>
      </c>
      <c r="L1655" s="21">
        <f>I1655+J1655+K1655</f>
        <v/>
      </c>
      <c r="M1655" s="21">
        <f>B1655-L1655</f>
        <v/>
      </c>
      <c r="N1655" s="21">
        <f>ROUNDDOWN(ROUND(B1655*0.2042,2),0)</f>
        <v/>
      </c>
    </row>
    <row r="1656">
      <c r="A1656" t="inlineStr">
        <is>
          <t>照合 役員</t>
        </is>
      </c>
      <c r="B1656" s="21" t="n">
        <v>9000000</v>
      </c>
      <c r="C1656" s="22" t="n">
        <v>5</v>
      </c>
      <c r="D1656" s="22" t="n">
        <v>3</v>
      </c>
      <c r="E1656" s="22" t="n">
        <v>0</v>
      </c>
      <c r="F1656" s="21">
        <f>(IF(C1656&lt;=20,MAX(800000,400000*C1656),8000000+700000*(C1656-20))+IF(E1656=1,1000000,0))</f>
        <v/>
      </c>
      <c r="G1656" s="21">
        <f>IF(AND(D1656=3,C1656&lt;=5),MAX(0,B1656-F1656),IF(AND(D1656=2,C1656&lt;=5,MAX(0,B1656-F1656)&gt;3000000),1500000+MAX(0,B1656-F1656)-3000000,MAX(0,B1656-F1656)/2))</f>
        <v/>
      </c>
      <c r="H1656" s="21">
        <f>ROUNDDOWN(G1656,-3)</f>
        <v/>
      </c>
      <c r="I1656" s="21">
        <f>IF(H1656&lt;=0,0,ROUNDDOWN(ROUND((H1656*LOOKUP(H1656,{0,1950001,3300001,6950001,9000001,18000001,40000001},{0.05,0.1,0.2,0.23,0.33,0.4,0.45})-LOOKUP(H1656,{0,1950001,3300001,6950001,9000001,18000001,40000001},{0,97500,427500,636000,1536000,2796000,4796000}))*1.021,3),0))</f>
        <v/>
      </c>
      <c r="J1656" s="21">
        <f>ROUNDDOWN(ROUND(H1656*0.06,2),-2)</f>
        <v/>
      </c>
      <c r="K1656" s="21">
        <f>ROUNDDOWN(ROUND(H1656*0.04,2),-2)</f>
        <v/>
      </c>
      <c r="L1656" s="21">
        <f>I1656+J1656+K1656</f>
        <v/>
      </c>
      <c r="M1656" s="21">
        <f>B1656-L1656</f>
        <v/>
      </c>
      <c r="N1656" s="21">
        <f>ROUNDDOWN(ROUND(B1656*0.2042,2),0)</f>
        <v/>
      </c>
    </row>
    <row r="1657">
      <c r="A1657" t="inlineStr">
        <is>
          <t>照合 短期 障害</t>
        </is>
      </c>
      <c r="B1657" s="21" t="n">
        <v>9000000</v>
      </c>
      <c r="C1657" s="22" t="n">
        <v>5</v>
      </c>
      <c r="D1657" s="22" t="n">
        <v>2</v>
      </c>
      <c r="E1657" s="22" t="n">
        <v>1</v>
      </c>
      <c r="F1657" s="21">
        <f>(IF(C1657&lt;=20,MAX(800000,400000*C1657),8000000+700000*(C1657-20))+IF(E1657=1,1000000,0))</f>
        <v/>
      </c>
      <c r="G1657" s="21">
        <f>IF(AND(D1657=3,C1657&lt;=5),MAX(0,B1657-F1657),IF(AND(D1657=2,C1657&lt;=5,MAX(0,B1657-F1657)&gt;3000000),1500000+MAX(0,B1657-F1657)-3000000,MAX(0,B1657-F1657)/2))</f>
        <v/>
      </c>
      <c r="H1657" s="21">
        <f>ROUNDDOWN(G1657,-3)</f>
        <v/>
      </c>
      <c r="I1657" s="21">
        <f>IF(H1657&lt;=0,0,ROUNDDOWN(ROUND((H1657*LOOKUP(H1657,{0,1950001,3300001,6950001,9000001,18000001,40000001},{0.05,0.1,0.2,0.23,0.33,0.4,0.45})-LOOKUP(H1657,{0,1950001,3300001,6950001,9000001,18000001,40000001},{0,97500,427500,636000,1536000,2796000,4796000}))*1.021,3),0))</f>
        <v/>
      </c>
      <c r="J1657" s="21">
        <f>ROUNDDOWN(ROUND(H1657*0.06,2),-2)</f>
        <v/>
      </c>
      <c r="K1657" s="21">
        <f>ROUNDDOWN(ROUND(H1657*0.04,2),-2)</f>
        <v/>
      </c>
      <c r="L1657" s="21">
        <f>I1657+J1657+K1657</f>
        <v/>
      </c>
      <c r="M1657" s="21">
        <f>B1657-L1657</f>
        <v/>
      </c>
      <c r="N1657" s="21">
        <f>ROUNDDOWN(ROUND(B1657*0.2042,2),0)</f>
        <v/>
      </c>
    </row>
    <row r="1658">
      <c r="A1658" t="inlineStr">
        <is>
          <t>照合 障害</t>
        </is>
      </c>
      <c r="B1658" s="21" t="n">
        <v>9000000</v>
      </c>
      <c r="C1658" s="22" t="n">
        <v>25</v>
      </c>
      <c r="D1658" s="22" t="n">
        <v>1</v>
      </c>
      <c r="E1658" s="22" t="n">
        <v>1</v>
      </c>
      <c r="F1658" s="21">
        <f>(IF(C1658&lt;=20,MAX(800000,400000*C1658),8000000+700000*(C1658-20))+IF(E1658=1,1000000,0))</f>
        <v/>
      </c>
      <c r="G1658" s="21">
        <f>IF(AND(D1658=3,C1658&lt;=5),MAX(0,B1658-F1658),IF(AND(D1658=2,C1658&lt;=5,MAX(0,B1658-F1658)&gt;3000000),1500000+MAX(0,B1658-F1658)-3000000,MAX(0,B1658-F1658)/2))</f>
        <v/>
      </c>
      <c r="H1658" s="21">
        <f>ROUNDDOWN(G1658,-3)</f>
        <v/>
      </c>
      <c r="I1658" s="21">
        <f>IF(H1658&lt;=0,0,ROUNDDOWN(ROUND((H1658*LOOKUP(H1658,{0,1950001,3300001,6950001,9000001,18000001,40000001},{0.05,0.1,0.2,0.23,0.33,0.4,0.45})-LOOKUP(H1658,{0,1950001,3300001,6950001,9000001,18000001,40000001},{0,97500,427500,636000,1536000,2796000,4796000}))*1.021,3),0))</f>
        <v/>
      </c>
      <c r="J1658" s="21">
        <f>ROUNDDOWN(ROUND(H1658*0.06,2),-2)</f>
        <v/>
      </c>
      <c r="K1658" s="21">
        <f>ROUNDDOWN(ROUND(H1658*0.04,2),-2)</f>
        <v/>
      </c>
      <c r="L1658" s="21">
        <f>I1658+J1658+K1658</f>
        <v/>
      </c>
      <c r="M1658" s="21">
        <f>B1658-L1658</f>
        <v/>
      </c>
      <c r="N1658" s="21">
        <f>ROUNDDOWN(ROUND(B1658*0.2042,2),0)</f>
        <v/>
      </c>
    </row>
    <row r="1659">
      <c r="A1659" t="inlineStr">
        <is>
          <t>照合 一般</t>
        </is>
      </c>
      <c r="B1659" s="21" t="n">
        <v>9500000</v>
      </c>
      <c r="C1659" s="22" t="n">
        <v>1</v>
      </c>
      <c r="D1659" s="22" t="n">
        <v>1</v>
      </c>
      <c r="E1659" s="22" t="n">
        <v>0</v>
      </c>
      <c r="F1659" s="21">
        <f>(IF(C1659&lt;=20,MAX(800000,400000*C1659),8000000+700000*(C1659-20))+IF(E1659=1,1000000,0))</f>
        <v/>
      </c>
      <c r="G1659" s="21">
        <f>IF(AND(D1659=3,C1659&lt;=5),MAX(0,B1659-F1659),IF(AND(D1659=2,C1659&lt;=5,MAX(0,B1659-F1659)&gt;3000000),1500000+MAX(0,B1659-F1659)-3000000,MAX(0,B1659-F1659)/2))</f>
        <v/>
      </c>
      <c r="H1659" s="21">
        <f>ROUNDDOWN(G1659,-3)</f>
        <v/>
      </c>
      <c r="I1659" s="21">
        <f>IF(H1659&lt;=0,0,ROUNDDOWN(ROUND((H1659*LOOKUP(H1659,{0,1950001,3300001,6950001,9000001,18000001,40000001},{0.05,0.1,0.2,0.23,0.33,0.4,0.45})-LOOKUP(H1659,{0,1950001,3300001,6950001,9000001,18000001,40000001},{0,97500,427500,636000,1536000,2796000,4796000}))*1.021,3),0))</f>
        <v/>
      </c>
      <c r="J1659" s="21">
        <f>ROUNDDOWN(ROUND(H1659*0.06,2),-2)</f>
        <v/>
      </c>
      <c r="K1659" s="21">
        <f>ROUNDDOWN(ROUND(H1659*0.04,2),-2)</f>
        <v/>
      </c>
      <c r="L1659" s="21">
        <f>I1659+J1659+K1659</f>
        <v/>
      </c>
      <c r="M1659" s="21">
        <f>B1659-L1659</f>
        <v/>
      </c>
      <c r="N1659" s="21">
        <f>ROUNDDOWN(ROUND(B1659*0.2042,2),0)</f>
        <v/>
      </c>
    </row>
    <row r="1660">
      <c r="A1660" t="inlineStr">
        <is>
          <t>照合 一般</t>
        </is>
      </c>
      <c r="B1660" s="21" t="n">
        <v>9500000</v>
      </c>
      <c r="C1660" s="22" t="n">
        <v>2</v>
      </c>
      <c r="D1660" s="22" t="n">
        <v>1</v>
      </c>
      <c r="E1660" s="22" t="n">
        <v>0</v>
      </c>
      <c r="F1660" s="21">
        <f>(IF(C1660&lt;=20,MAX(800000,400000*C1660),8000000+700000*(C1660-20))+IF(E1660=1,1000000,0))</f>
        <v/>
      </c>
      <c r="G1660" s="21">
        <f>IF(AND(D1660=3,C1660&lt;=5),MAX(0,B1660-F1660),IF(AND(D1660=2,C1660&lt;=5,MAX(0,B1660-F1660)&gt;3000000),1500000+MAX(0,B1660-F1660)-3000000,MAX(0,B1660-F1660)/2))</f>
        <v/>
      </c>
      <c r="H1660" s="21">
        <f>ROUNDDOWN(G1660,-3)</f>
        <v/>
      </c>
      <c r="I1660" s="21">
        <f>IF(H1660&lt;=0,0,ROUNDDOWN(ROUND((H1660*LOOKUP(H1660,{0,1950001,3300001,6950001,9000001,18000001,40000001},{0.05,0.1,0.2,0.23,0.33,0.4,0.45})-LOOKUP(H1660,{0,1950001,3300001,6950001,9000001,18000001,40000001},{0,97500,427500,636000,1536000,2796000,4796000}))*1.021,3),0))</f>
        <v/>
      </c>
      <c r="J1660" s="21">
        <f>ROUNDDOWN(ROUND(H1660*0.06,2),-2)</f>
        <v/>
      </c>
      <c r="K1660" s="21">
        <f>ROUNDDOWN(ROUND(H1660*0.04,2),-2)</f>
        <v/>
      </c>
      <c r="L1660" s="21">
        <f>I1660+J1660+K1660</f>
        <v/>
      </c>
      <c r="M1660" s="21">
        <f>B1660-L1660</f>
        <v/>
      </c>
      <c r="N1660" s="21">
        <f>ROUNDDOWN(ROUND(B1660*0.2042,2),0)</f>
        <v/>
      </c>
    </row>
    <row r="1661">
      <c r="A1661" t="inlineStr">
        <is>
          <t>照合 一般</t>
        </is>
      </c>
      <c r="B1661" s="21" t="n">
        <v>9500000</v>
      </c>
      <c r="C1661" s="22" t="n">
        <v>3</v>
      </c>
      <c r="D1661" s="22" t="n">
        <v>1</v>
      </c>
      <c r="E1661" s="22" t="n">
        <v>0</v>
      </c>
      <c r="F1661" s="21">
        <f>(IF(C1661&lt;=20,MAX(800000,400000*C1661),8000000+700000*(C1661-20))+IF(E1661=1,1000000,0))</f>
        <v/>
      </c>
      <c r="G1661" s="21">
        <f>IF(AND(D1661=3,C1661&lt;=5),MAX(0,B1661-F1661),IF(AND(D1661=2,C1661&lt;=5,MAX(0,B1661-F1661)&gt;3000000),1500000+MAX(0,B1661-F1661)-3000000,MAX(0,B1661-F1661)/2))</f>
        <v/>
      </c>
      <c r="H1661" s="21">
        <f>ROUNDDOWN(G1661,-3)</f>
        <v/>
      </c>
      <c r="I1661" s="21">
        <f>IF(H1661&lt;=0,0,ROUNDDOWN(ROUND((H1661*LOOKUP(H1661,{0,1950001,3300001,6950001,9000001,18000001,40000001},{0.05,0.1,0.2,0.23,0.33,0.4,0.45})-LOOKUP(H1661,{0,1950001,3300001,6950001,9000001,18000001,40000001},{0,97500,427500,636000,1536000,2796000,4796000}))*1.021,3),0))</f>
        <v/>
      </c>
      <c r="J1661" s="21">
        <f>ROUNDDOWN(ROUND(H1661*0.06,2),-2)</f>
        <v/>
      </c>
      <c r="K1661" s="21">
        <f>ROUNDDOWN(ROUND(H1661*0.04,2),-2)</f>
        <v/>
      </c>
      <c r="L1661" s="21">
        <f>I1661+J1661+K1661</f>
        <v/>
      </c>
      <c r="M1661" s="21">
        <f>B1661-L1661</f>
        <v/>
      </c>
      <c r="N1661" s="21">
        <f>ROUNDDOWN(ROUND(B1661*0.2042,2),0)</f>
        <v/>
      </c>
    </row>
    <row r="1662">
      <c r="A1662" t="inlineStr">
        <is>
          <t>照合 一般</t>
        </is>
      </c>
      <c r="B1662" s="21" t="n">
        <v>9500000</v>
      </c>
      <c r="C1662" s="22" t="n">
        <v>4</v>
      </c>
      <c r="D1662" s="22" t="n">
        <v>1</v>
      </c>
      <c r="E1662" s="22" t="n">
        <v>0</v>
      </c>
      <c r="F1662" s="21">
        <f>(IF(C1662&lt;=20,MAX(800000,400000*C1662),8000000+700000*(C1662-20))+IF(E1662=1,1000000,0))</f>
        <v/>
      </c>
      <c r="G1662" s="21">
        <f>IF(AND(D1662=3,C1662&lt;=5),MAX(0,B1662-F1662),IF(AND(D1662=2,C1662&lt;=5,MAX(0,B1662-F1662)&gt;3000000),1500000+MAX(0,B1662-F1662)-3000000,MAX(0,B1662-F1662)/2))</f>
        <v/>
      </c>
      <c r="H1662" s="21">
        <f>ROUNDDOWN(G1662,-3)</f>
        <v/>
      </c>
      <c r="I1662" s="21">
        <f>IF(H1662&lt;=0,0,ROUNDDOWN(ROUND((H1662*LOOKUP(H1662,{0,1950001,3300001,6950001,9000001,18000001,40000001},{0.05,0.1,0.2,0.23,0.33,0.4,0.45})-LOOKUP(H1662,{0,1950001,3300001,6950001,9000001,18000001,40000001},{0,97500,427500,636000,1536000,2796000,4796000}))*1.021,3),0))</f>
        <v/>
      </c>
      <c r="J1662" s="21">
        <f>ROUNDDOWN(ROUND(H1662*0.06,2),-2)</f>
        <v/>
      </c>
      <c r="K1662" s="21">
        <f>ROUNDDOWN(ROUND(H1662*0.04,2),-2)</f>
        <v/>
      </c>
      <c r="L1662" s="21">
        <f>I1662+J1662+K1662</f>
        <v/>
      </c>
      <c r="M1662" s="21">
        <f>B1662-L1662</f>
        <v/>
      </c>
      <c r="N1662" s="21">
        <f>ROUNDDOWN(ROUND(B1662*0.2042,2),0)</f>
        <v/>
      </c>
    </row>
    <row r="1663">
      <c r="A1663" t="inlineStr">
        <is>
          <t>照合 一般</t>
        </is>
      </c>
      <c r="B1663" s="21" t="n">
        <v>9500000</v>
      </c>
      <c r="C1663" s="22" t="n">
        <v>5</v>
      </c>
      <c r="D1663" s="22" t="n">
        <v>1</v>
      </c>
      <c r="E1663" s="22" t="n">
        <v>0</v>
      </c>
      <c r="F1663" s="21">
        <f>(IF(C1663&lt;=20,MAX(800000,400000*C1663),8000000+700000*(C1663-20))+IF(E1663=1,1000000,0))</f>
        <v/>
      </c>
      <c r="G1663" s="21">
        <f>IF(AND(D1663=3,C1663&lt;=5),MAX(0,B1663-F1663),IF(AND(D1663=2,C1663&lt;=5,MAX(0,B1663-F1663)&gt;3000000),1500000+MAX(0,B1663-F1663)-3000000,MAX(0,B1663-F1663)/2))</f>
        <v/>
      </c>
      <c r="H1663" s="21">
        <f>ROUNDDOWN(G1663,-3)</f>
        <v/>
      </c>
      <c r="I1663" s="21">
        <f>IF(H1663&lt;=0,0,ROUNDDOWN(ROUND((H1663*LOOKUP(H1663,{0,1950001,3300001,6950001,9000001,18000001,40000001},{0.05,0.1,0.2,0.23,0.33,0.4,0.45})-LOOKUP(H1663,{0,1950001,3300001,6950001,9000001,18000001,40000001},{0,97500,427500,636000,1536000,2796000,4796000}))*1.021,3),0))</f>
        <v/>
      </c>
      <c r="J1663" s="21">
        <f>ROUNDDOWN(ROUND(H1663*0.06,2),-2)</f>
        <v/>
      </c>
      <c r="K1663" s="21">
        <f>ROUNDDOWN(ROUND(H1663*0.04,2),-2)</f>
        <v/>
      </c>
      <c r="L1663" s="21">
        <f>I1663+J1663+K1663</f>
        <v/>
      </c>
      <c r="M1663" s="21">
        <f>B1663-L1663</f>
        <v/>
      </c>
      <c r="N1663" s="21">
        <f>ROUNDDOWN(ROUND(B1663*0.2042,2),0)</f>
        <v/>
      </c>
    </row>
    <row r="1664">
      <c r="A1664" t="inlineStr">
        <is>
          <t>照合 一般</t>
        </is>
      </c>
      <c r="B1664" s="21" t="n">
        <v>9500000</v>
      </c>
      <c r="C1664" s="22" t="n">
        <v>6</v>
      </c>
      <c r="D1664" s="22" t="n">
        <v>1</v>
      </c>
      <c r="E1664" s="22" t="n">
        <v>0</v>
      </c>
      <c r="F1664" s="21">
        <f>(IF(C1664&lt;=20,MAX(800000,400000*C1664),8000000+700000*(C1664-20))+IF(E1664=1,1000000,0))</f>
        <v/>
      </c>
      <c r="G1664" s="21">
        <f>IF(AND(D1664=3,C1664&lt;=5),MAX(0,B1664-F1664),IF(AND(D1664=2,C1664&lt;=5,MAX(0,B1664-F1664)&gt;3000000),1500000+MAX(0,B1664-F1664)-3000000,MAX(0,B1664-F1664)/2))</f>
        <v/>
      </c>
      <c r="H1664" s="21">
        <f>ROUNDDOWN(G1664,-3)</f>
        <v/>
      </c>
      <c r="I1664" s="21">
        <f>IF(H1664&lt;=0,0,ROUNDDOWN(ROUND((H1664*LOOKUP(H1664,{0,1950001,3300001,6950001,9000001,18000001,40000001},{0.05,0.1,0.2,0.23,0.33,0.4,0.45})-LOOKUP(H1664,{0,1950001,3300001,6950001,9000001,18000001,40000001},{0,97500,427500,636000,1536000,2796000,4796000}))*1.021,3),0))</f>
        <v/>
      </c>
      <c r="J1664" s="21">
        <f>ROUNDDOWN(ROUND(H1664*0.06,2),-2)</f>
        <v/>
      </c>
      <c r="K1664" s="21">
        <f>ROUNDDOWN(ROUND(H1664*0.04,2),-2)</f>
        <v/>
      </c>
      <c r="L1664" s="21">
        <f>I1664+J1664+K1664</f>
        <v/>
      </c>
      <c r="M1664" s="21">
        <f>B1664-L1664</f>
        <v/>
      </c>
      <c r="N1664" s="21">
        <f>ROUNDDOWN(ROUND(B1664*0.2042,2),0)</f>
        <v/>
      </c>
    </row>
    <row r="1665">
      <c r="A1665" t="inlineStr">
        <is>
          <t>照合 一般</t>
        </is>
      </c>
      <c r="B1665" s="21" t="n">
        <v>9500000</v>
      </c>
      <c r="C1665" s="22" t="n">
        <v>7</v>
      </c>
      <c r="D1665" s="22" t="n">
        <v>1</v>
      </c>
      <c r="E1665" s="22" t="n">
        <v>0</v>
      </c>
      <c r="F1665" s="21">
        <f>(IF(C1665&lt;=20,MAX(800000,400000*C1665),8000000+700000*(C1665-20))+IF(E1665=1,1000000,0))</f>
        <v/>
      </c>
      <c r="G1665" s="21">
        <f>IF(AND(D1665=3,C1665&lt;=5),MAX(0,B1665-F1665),IF(AND(D1665=2,C1665&lt;=5,MAX(0,B1665-F1665)&gt;3000000),1500000+MAX(0,B1665-F1665)-3000000,MAX(0,B1665-F1665)/2))</f>
        <v/>
      </c>
      <c r="H1665" s="21">
        <f>ROUNDDOWN(G1665,-3)</f>
        <v/>
      </c>
      <c r="I1665" s="21">
        <f>IF(H1665&lt;=0,0,ROUNDDOWN(ROUND((H1665*LOOKUP(H1665,{0,1950001,3300001,6950001,9000001,18000001,40000001},{0.05,0.1,0.2,0.23,0.33,0.4,0.45})-LOOKUP(H1665,{0,1950001,3300001,6950001,9000001,18000001,40000001},{0,97500,427500,636000,1536000,2796000,4796000}))*1.021,3),0))</f>
        <v/>
      </c>
      <c r="J1665" s="21">
        <f>ROUNDDOWN(ROUND(H1665*0.06,2),-2)</f>
        <v/>
      </c>
      <c r="K1665" s="21">
        <f>ROUNDDOWN(ROUND(H1665*0.04,2),-2)</f>
        <v/>
      </c>
      <c r="L1665" s="21">
        <f>I1665+J1665+K1665</f>
        <v/>
      </c>
      <c r="M1665" s="21">
        <f>B1665-L1665</f>
        <v/>
      </c>
      <c r="N1665" s="21">
        <f>ROUNDDOWN(ROUND(B1665*0.2042,2),0)</f>
        <v/>
      </c>
    </row>
    <row r="1666">
      <c r="A1666" t="inlineStr">
        <is>
          <t>照合 一般</t>
        </is>
      </c>
      <c r="B1666" s="21" t="n">
        <v>9500000</v>
      </c>
      <c r="C1666" s="22" t="n">
        <v>8</v>
      </c>
      <c r="D1666" s="22" t="n">
        <v>1</v>
      </c>
      <c r="E1666" s="22" t="n">
        <v>0</v>
      </c>
      <c r="F1666" s="21">
        <f>(IF(C1666&lt;=20,MAX(800000,400000*C1666),8000000+700000*(C1666-20))+IF(E1666=1,1000000,0))</f>
        <v/>
      </c>
      <c r="G1666" s="21">
        <f>IF(AND(D1666=3,C1666&lt;=5),MAX(0,B1666-F1666),IF(AND(D1666=2,C1666&lt;=5,MAX(0,B1666-F1666)&gt;3000000),1500000+MAX(0,B1666-F1666)-3000000,MAX(0,B1666-F1666)/2))</f>
        <v/>
      </c>
      <c r="H1666" s="21">
        <f>ROUNDDOWN(G1666,-3)</f>
        <v/>
      </c>
      <c r="I1666" s="21">
        <f>IF(H1666&lt;=0,0,ROUNDDOWN(ROUND((H1666*LOOKUP(H1666,{0,1950001,3300001,6950001,9000001,18000001,40000001},{0.05,0.1,0.2,0.23,0.33,0.4,0.45})-LOOKUP(H1666,{0,1950001,3300001,6950001,9000001,18000001,40000001},{0,97500,427500,636000,1536000,2796000,4796000}))*1.021,3),0))</f>
        <v/>
      </c>
      <c r="J1666" s="21">
        <f>ROUNDDOWN(ROUND(H1666*0.06,2),-2)</f>
        <v/>
      </c>
      <c r="K1666" s="21">
        <f>ROUNDDOWN(ROUND(H1666*0.04,2),-2)</f>
        <v/>
      </c>
      <c r="L1666" s="21">
        <f>I1666+J1666+K1666</f>
        <v/>
      </c>
      <c r="M1666" s="21">
        <f>B1666-L1666</f>
        <v/>
      </c>
      <c r="N1666" s="21">
        <f>ROUNDDOWN(ROUND(B1666*0.2042,2),0)</f>
        <v/>
      </c>
    </row>
    <row r="1667">
      <c r="A1667" t="inlineStr">
        <is>
          <t>照合 一般</t>
        </is>
      </c>
      <c r="B1667" s="21" t="n">
        <v>9500000</v>
      </c>
      <c r="C1667" s="22" t="n">
        <v>9</v>
      </c>
      <c r="D1667" s="22" t="n">
        <v>1</v>
      </c>
      <c r="E1667" s="22" t="n">
        <v>0</v>
      </c>
      <c r="F1667" s="21">
        <f>(IF(C1667&lt;=20,MAX(800000,400000*C1667),8000000+700000*(C1667-20))+IF(E1667=1,1000000,0))</f>
        <v/>
      </c>
      <c r="G1667" s="21">
        <f>IF(AND(D1667=3,C1667&lt;=5),MAX(0,B1667-F1667),IF(AND(D1667=2,C1667&lt;=5,MAX(0,B1667-F1667)&gt;3000000),1500000+MAX(0,B1667-F1667)-3000000,MAX(0,B1667-F1667)/2))</f>
        <v/>
      </c>
      <c r="H1667" s="21">
        <f>ROUNDDOWN(G1667,-3)</f>
        <v/>
      </c>
      <c r="I1667" s="21">
        <f>IF(H1667&lt;=0,0,ROUNDDOWN(ROUND((H1667*LOOKUP(H1667,{0,1950001,3300001,6950001,9000001,18000001,40000001},{0.05,0.1,0.2,0.23,0.33,0.4,0.45})-LOOKUP(H1667,{0,1950001,3300001,6950001,9000001,18000001,40000001},{0,97500,427500,636000,1536000,2796000,4796000}))*1.021,3),0))</f>
        <v/>
      </c>
      <c r="J1667" s="21">
        <f>ROUNDDOWN(ROUND(H1667*0.06,2),-2)</f>
        <v/>
      </c>
      <c r="K1667" s="21">
        <f>ROUNDDOWN(ROUND(H1667*0.04,2),-2)</f>
        <v/>
      </c>
      <c r="L1667" s="21">
        <f>I1667+J1667+K1667</f>
        <v/>
      </c>
      <c r="M1667" s="21">
        <f>B1667-L1667</f>
        <v/>
      </c>
      <c r="N1667" s="21">
        <f>ROUNDDOWN(ROUND(B1667*0.2042,2),0)</f>
        <v/>
      </c>
    </row>
    <row r="1668">
      <c r="A1668" t="inlineStr">
        <is>
          <t>照合 一般</t>
        </is>
      </c>
      <c r="B1668" s="21" t="n">
        <v>9500000</v>
      </c>
      <c r="C1668" s="22" t="n">
        <v>10</v>
      </c>
      <c r="D1668" s="22" t="n">
        <v>1</v>
      </c>
      <c r="E1668" s="22" t="n">
        <v>0</v>
      </c>
      <c r="F1668" s="21">
        <f>(IF(C1668&lt;=20,MAX(800000,400000*C1668),8000000+700000*(C1668-20))+IF(E1668=1,1000000,0))</f>
        <v/>
      </c>
      <c r="G1668" s="21">
        <f>IF(AND(D1668=3,C1668&lt;=5),MAX(0,B1668-F1668),IF(AND(D1668=2,C1668&lt;=5,MAX(0,B1668-F1668)&gt;3000000),1500000+MAX(0,B1668-F1668)-3000000,MAX(0,B1668-F1668)/2))</f>
        <v/>
      </c>
      <c r="H1668" s="21">
        <f>ROUNDDOWN(G1668,-3)</f>
        <v/>
      </c>
      <c r="I1668" s="21">
        <f>IF(H1668&lt;=0,0,ROUNDDOWN(ROUND((H1668*LOOKUP(H1668,{0,1950001,3300001,6950001,9000001,18000001,40000001},{0.05,0.1,0.2,0.23,0.33,0.4,0.45})-LOOKUP(H1668,{0,1950001,3300001,6950001,9000001,18000001,40000001},{0,97500,427500,636000,1536000,2796000,4796000}))*1.021,3),0))</f>
        <v/>
      </c>
      <c r="J1668" s="21">
        <f>ROUNDDOWN(ROUND(H1668*0.06,2),-2)</f>
        <v/>
      </c>
      <c r="K1668" s="21">
        <f>ROUNDDOWN(ROUND(H1668*0.04,2),-2)</f>
        <v/>
      </c>
      <c r="L1668" s="21">
        <f>I1668+J1668+K1668</f>
        <v/>
      </c>
      <c r="M1668" s="21">
        <f>B1668-L1668</f>
        <v/>
      </c>
      <c r="N1668" s="21">
        <f>ROUNDDOWN(ROUND(B1668*0.2042,2),0)</f>
        <v/>
      </c>
    </row>
    <row r="1669">
      <c r="A1669" t="inlineStr">
        <is>
          <t>照合 一般</t>
        </is>
      </c>
      <c r="B1669" s="21" t="n">
        <v>9500000</v>
      </c>
      <c r="C1669" s="22" t="n">
        <v>11</v>
      </c>
      <c r="D1669" s="22" t="n">
        <v>1</v>
      </c>
      <c r="E1669" s="22" t="n">
        <v>0</v>
      </c>
      <c r="F1669" s="21">
        <f>(IF(C1669&lt;=20,MAX(800000,400000*C1669),8000000+700000*(C1669-20))+IF(E1669=1,1000000,0))</f>
        <v/>
      </c>
      <c r="G1669" s="21">
        <f>IF(AND(D1669=3,C1669&lt;=5),MAX(0,B1669-F1669),IF(AND(D1669=2,C1669&lt;=5,MAX(0,B1669-F1669)&gt;3000000),1500000+MAX(0,B1669-F1669)-3000000,MAX(0,B1669-F1669)/2))</f>
        <v/>
      </c>
      <c r="H1669" s="21">
        <f>ROUNDDOWN(G1669,-3)</f>
        <v/>
      </c>
      <c r="I1669" s="21">
        <f>IF(H1669&lt;=0,0,ROUNDDOWN(ROUND((H1669*LOOKUP(H1669,{0,1950001,3300001,6950001,9000001,18000001,40000001},{0.05,0.1,0.2,0.23,0.33,0.4,0.45})-LOOKUP(H1669,{0,1950001,3300001,6950001,9000001,18000001,40000001},{0,97500,427500,636000,1536000,2796000,4796000}))*1.021,3),0))</f>
        <v/>
      </c>
      <c r="J1669" s="21">
        <f>ROUNDDOWN(ROUND(H1669*0.06,2),-2)</f>
        <v/>
      </c>
      <c r="K1669" s="21">
        <f>ROUNDDOWN(ROUND(H1669*0.04,2),-2)</f>
        <v/>
      </c>
      <c r="L1669" s="21">
        <f>I1669+J1669+K1669</f>
        <v/>
      </c>
      <c r="M1669" s="21">
        <f>B1669-L1669</f>
        <v/>
      </c>
      <c r="N1669" s="21">
        <f>ROUNDDOWN(ROUND(B1669*0.2042,2),0)</f>
        <v/>
      </c>
    </row>
    <row r="1670">
      <c r="A1670" t="inlineStr">
        <is>
          <t>照合 一般</t>
        </is>
      </c>
      <c r="B1670" s="21" t="n">
        <v>9500000</v>
      </c>
      <c r="C1670" s="22" t="n">
        <v>12</v>
      </c>
      <c r="D1670" s="22" t="n">
        <v>1</v>
      </c>
      <c r="E1670" s="22" t="n">
        <v>0</v>
      </c>
      <c r="F1670" s="21">
        <f>(IF(C1670&lt;=20,MAX(800000,400000*C1670),8000000+700000*(C1670-20))+IF(E1670=1,1000000,0))</f>
        <v/>
      </c>
      <c r="G1670" s="21">
        <f>IF(AND(D1670=3,C1670&lt;=5),MAX(0,B1670-F1670),IF(AND(D1670=2,C1670&lt;=5,MAX(0,B1670-F1670)&gt;3000000),1500000+MAX(0,B1670-F1670)-3000000,MAX(0,B1670-F1670)/2))</f>
        <v/>
      </c>
      <c r="H1670" s="21">
        <f>ROUNDDOWN(G1670,-3)</f>
        <v/>
      </c>
      <c r="I1670" s="21">
        <f>IF(H1670&lt;=0,0,ROUNDDOWN(ROUND((H1670*LOOKUP(H1670,{0,1950001,3300001,6950001,9000001,18000001,40000001},{0.05,0.1,0.2,0.23,0.33,0.4,0.45})-LOOKUP(H1670,{0,1950001,3300001,6950001,9000001,18000001,40000001},{0,97500,427500,636000,1536000,2796000,4796000}))*1.021,3),0))</f>
        <v/>
      </c>
      <c r="J1670" s="21">
        <f>ROUNDDOWN(ROUND(H1670*0.06,2),-2)</f>
        <v/>
      </c>
      <c r="K1670" s="21">
        <f>ROUNDDOWN(ROUND(H1670*0.04,2),-2)</f>
        <v/>
      </c>
      <c r="L1670" s="21">
        <f>I1670+J1670+K1670</f>
        <v/>
      </c>
      <c r="M1670" s="21">
        <f>B1670-L1670</f>
        <v/>
      </c>
      <c r="N1670" s="21">
        <f>ROUNDDOWN(ROUND(B1670*0.2042,2),0)</f>
        <v/>
      </c>
    </row>
    <row r="1671">
      <c r="A1671" t="inlineStr">
        <is>
          <t>照合 一般</t>
        </is>
      </c>
      <c r="B1671" s="21" t="n">
        <v>9500000</v>
      </c>
      <c r="C1671" s="22" t="n">
        <v>13</v>
      </c>
      <c r="D1671" s="22" t="n">
        <v>1</v>
      </c>
      <c r="E1671" s="22" t="n">
        <v>0</v>
      </c>
      <c r="F1671" s="21">
        <f>(IF(C1671&lt;=20,MAX(800000,400000*C1671),8000000+700000*(C1671-20))+IF(E1671=1,1000000,0))</f>
        <v/>
      </c>
      <c r="G1671" s="21">
        <f>IF(AND(D1671=3,C1671&lt;=5),MAX(0,B1671-F1671),IF(AND(D1671=2,C1671&lt;=5,MAX(0,B1671-F1671)&gt;3000000),1500000+MAX(0,B1671-F1671)-3000000,MAX(0,B1671-F1671)/2))</f>
        <v/>
      </c>
      <c r="H1671" s="21">
        <f>ROUNDDOWN(G1671,-3)</f>
        <v/>
      </c>
      <c r="I1671" s="21">
        <f>IF(H1671&lt;=0,0,ROUNDDOWN(ROUND((H1671*LOOKUP(H1671,{0,1950001,3300001,6950001,9000001,18000001,40000001},{0.05,0.1,0.2,0.23,0.33,0.4,0.45})-LOOKUP(H1671,{0,1950001,3300001,6950001,9000001,18000001,40000001},{0,97500,427500,636000,1536000,2796000,4796000}))*1.021,3),0))</f>
        <v/>
      </c>
      <c r="J1671" s="21">
        <f>ROUNDDOWN(ROUND(H1671*0.06,2),-2)</f>
        <v/>
      </c>
      <c r="K1671" s="21">
        <f>ROUNDDOWN(ROUND(H1671*0.04,2),-2)</f>
        <v/>
      </c>
      <c r="L1671" s="21">
        <f>I1671+J1671+K1671</f>
        <v/>
      </c>
      <c r="M1671" s="21">
        <f>B1671-L1671</f>
        <v/>
      </c>
      <c r="N1671" s="21">
        <f>ROUNDDOWN(ROUND(B1671*0.2042,2),0)</f>
        <v/>
      </c>
    </row>
    <row r="1672">
      <c r="A1672" t="inlineStr">
        <is>
          <t>照合 一般</t>
        </is>
      </c>
      <c r="B1672" s="21" t="n">
        <v>9500000</v>
      </c>
      <c r="C1672" s="22" t="n">
        <v>14</v>
      </c>
      <c r="D1672" s="22" t="n">
        <v>1</v>
      </c>
      <c r="E1672" s="22" t="n">
        <v>0</v>
      </c>
      <c r="F1672" s="21">
        <f>(IF(C1672&lt;=20,MAX(800000,400000*C1672),8000000+700000*(C1672-20))+IF(E1672=1,1000000,0))</f>
        <v/>
      </c>
      <c r="G1672" s="21">
        <f>IF(AND(D1672=3,C1672&lt;=5),MAX(0,B1672-F1672),IF(AND(D1672=2,C1672&lt;=5,MAX(0,B1672-F1672)&gt;3000000),1500000+MAX(0,B1672-F1672)-3000000,MAX(0,B1672-F1672)/2))</f>
        <v/>
      </c>
      <c r="H1672" s="21">
        <f>ROUNDDOWN(G1672,-3)</f>
        <v/>
      </c>
      <c r="I1672" s="21">
        <f>IF(H1672&lt;=0,0,ROUNDDOWN(ROUND((H1672*LOOKUP(H1672,{0,1950001,3300001,6950001,9000001,18000001,40000001},{0.05,0.1,0.2,0.23,0.33,0.4,0.45})-LOOKUP(H1672,{0,1950001,3300001,6950001,9000001,18000001,40000001},{0,97500,427500,636000,1536000,2796000,4796000}))*1.021,3),0))</f>
        <v/>
      </c>
      <c r="J1672" s="21">
        <f>ROUNDDOWN(ROUND(H1672*0.06,2),-2)</f>
        <v/>
      </c>
      <c r="K1672" s="21">
        <f>ROUNDDOWN(ROUND(H1672*0.04,2),-2)</f>
        <v/>
      </c>
      <c r="L1672" s="21">
        <f>I1672+J1672+K1672</f>
        <v/>
      </c>
      <c r="M1672" s="21">
        <f>B1672-L1672</f>
        <v/>
      </c>
      <c r="N1672" s="21">
        <f>ROUNDDOWN(ROUND(B1672*0.2042,2),0)</f>
        <v/>
      </c>
    </row>
    <row r="1673">
      <c r="A1673" t="inlineStr">
        <is>
          <t>照合 一般</t>
        </is>
      </c>
      <c r="B1673" s="21" t="n">
        <v>9500000</v>
      </c>
      <c r="C1673" s="22" t="n">
        <v>15</v>
      </c>
      <c r="D1673" s="22" t="n">
        <v>1</v>
      </c>
      <c r="E1673" s="22" t="n">
        <v>0</v>
      </c>
      <c r="F1673" s="21">
        <f>(IF(C1673&lt;=20,MAX(800000,400000*C1673),8000000+700000*(C1673-20))+IF(E1673=1,1000000,0))</f>
        <v/>
      </c>
      <c r="G1673" s="21">
        <f>IF(AND(D1673=3,C1673&lt;=5),MAX(0,B1673-F1673),IF(AND(D1673=2,C1673&lt;=5,MAX(0,B1673-F1673)&gt;3000000),1500000+MAX(0,B1673-F1673)-3000000,MAX(0,B1673-F1673)/2))</f>
        <v/>
      </c>
      <c r="H1673" s="21">
        <f>ROUNDDOWN(G1673,-3)</f>
        <v/>
      </c>
      <c r="I1673" s="21">
        <f>IF(H1673&lt;=0,0,ROUNDDOWN(ROUND((H1673*LOOKUP(H1673,{0,1950001,3300001,6950001,9000001,18000001,40000001},{0.05,0.1,0.2,0.23,0.33,0.4,0.45})-LOOKUP(H1673,{0,1950001,3300001,6950001,9000001,18000001,40000001},{0,97500,427500,636000,1536000,2796000,4796000}))*1.021,3),0))</f>
        <v/>
      </c>
      <c r="J1673" s="21">
        <f>ROUNDDOWN(ROUND(H1673*0.06,2),-2)</f>
        <v/>
      </c>
      <c r="K1673" s="21">
        <f>ROUNDDOWN(ROUND(H1673*0.04,2),-2)</f>
        <v/>
      </c>
      <c r="L1673" s="21">
        <f>I1673+J1673+K1673</f>
        <v/>
      </c>
      <c r="M1673" s="21">
        <f>B1673-L1673</f>
        <v/>
      </c>
      <c r="N1673" s="21">
        <f>ROUNDDOWN(ROUND(B1673*0.2042,2),0)</f>
        <v/>
      </c>
    </row>
    <row r="1674">
      <c r="A1674" t="inlineStr">
        <is>
          <t>照合 一般</t>
        </is>
      </c>
      <c r="B1674" s="21" t="n">
        <v>9500000</v>
      </c>
      <c r="C1674" s="22" t="n">
        <v>16</v>
      </c>
      <c r="D1674" s="22" t="n">
        <v>1</v>
      </c>
      <c r="E1674" s="22" t="n">
        <v>0</v>
      </c>
      <c r="F1674" s="21">
        <f>(IF(C1674&lt;=20,MAX(800000,400000*C1674),8000000+700000*(C1674-20))+IF(E1674=1,1000000,0))</f>
        <v/>
      </c>
      <c r="G1674" s="21">
        <f>IF(AND(D1674=3,C1674&lt;=5),MAX(0,B1674-F1674),IF(AND(D1674=2,C1674&lt;=5,MAX(0,B1674-F1674)&gt;3000000),1500000+MAX(0,B1674-F1674)-3000000,MAX(0,B1674-F1674)/2))</f>
        <v/>
      </c>
      <c r="H1674" s="21">
        <f>ROUNDDOWN(G1674,-3)</f>
        <v/>
      </c>
      <c r="I1674" s="21">
        <f>IF(H1674&lt;=0,0,ROUNDDOWN(ROUND((H1674*LOOKUP(H1674,{0,1950001,3300001,6950001,9000001,18000001,40000001},{0.05,0.1,0.2,0.23,0.33,0.4,0.45})-LOOKUP(H1674,{0,1950001,3300001,6950001,9000001,18000001,40000001},{0,97500,427500,636000,1536000,2796000,4796000}))*1.021,3),0))</f>
        <v/>
      </c>
      <c r="J1674" s="21">
        <f>ROUNDDOWN(ROUND(H1674*0.06,2),-2)</f>
        <v/>
      </c>
      <c r="K1674" s="21">
        <f>ROUNDDOWN(ROUND(H1674*0.04,2),-2)</f>
        <v/>
      </c>
      <c r="L1674" s="21">
        <f>I1674+J1674+K1674</f>
        <v/>
      </c>
      <c r="M1674" s="21">
        <f>B1674-L1674</f>
        <v/>
      </c>
      <c r="N1674" s="21">
        <f>ROUNDDOWN(ROUND(B1674*0.2042,2),0)</f>
        <v/>
      </c>
    </row>
    <row r="1675">
      <c r="A1675" t="inlineStr">
        <is>
          <t>照合 一般</t>
        </is>
      </c>
      <c r="B1675" s="21" t="n">
        <v>9500000</v>
      </c>
      <c r="C1675" s="22" t="n">
        <v>17</v>
      </c>
      <c r="D1675" s="22" t="n">
        <v>1</v>
      </c>
      <c r="E1675" s="22" t="n">
        <v>0</v>
      </c>
      <c r="F1675" s="21">
        <f>(IF(C1675&lt;=20,MAX(800000,400000*C1675),8000000+700000*(C1675-20))+IF(E1675=1,1000000,0))</f>
        <v/>
      </c>
      <c r="G1675" s="21">
        <f>IF(AND(D1675=3,C1675&lt;=5),MAX(0,B1675-F1675),IF(AND(D1675=2,C1675&lt;=5,MAX(0,B1675-F1675)&gt;3000000),1500000+MAX(0,B1675-F1675)-3000000,MAX(0,B1675-F1675)/2))</f>
        <v/>
      </c>
      <c r="H1675" s="21">
        <f>ROUNDDOWN(G1675,-3)</f>
        <v/>
      </c>
      <c r="I1675" s="21">
        <f>IF(H1675&lt;=0,0,ROUNDDOWN(ROUND((H1675*LOOKUP(H1675,{0,1950001,3300001,6950001,9000001,18000001,40000001},{0.05,0.1,0.2,0.23,0.33,0.4,0.45})-LOOKUP(H1675,{0,1950001,3300001,6950001,9000001,18000001,40000001},{0,97500,427500,636000,1536000,2796000,4796000}))*1.021,3),0))</f>
        <v/>
      </c>
      <c r="J1675" s="21">
        <f>ROUNDDOWN(ROUND(H1675*0.06,2),-2)</f>
        <v/>
      </c>
      <c r="K1675" s="21">
        <f>ROUNDDOWN(ROUND(H1675*0.04,2),-2)</f>
        <v/>
      </c>
      <c r="L1675" s="21">
        <f>I1675+J1675+K1675</f>
        <v/>
      </c>
      <c r="M1675" s="21">
        <f>B1675-L1675</f>
        <v/>
      </c>
      <c r="N1675" s="21">
        <f>ROUNDDOWN(ROUND(B1675*0.2042,2),0)</f>
        <v/>
      </c>
    </row>
    <row r="1676">
      <c r="A1676" t="inlineStr">
        <is>
          <t>照合 一般</t>
        </is>
      </c>
      <c r="B1676" s="21" t="n">
        <v>9500000</v>
      </c>
      <c r="C1676" s="22" t="n">
        <v>18</v>
      </c>
      <c r="D1676" s="22" t="n">
        <v>1</v>
      </c>
      <c r="E1676" s="22" t="n">
        <v>0</v>
      </c>
      <c r="F1676" s="21">
        <f>(IF(C1676&lt;=20,MAX(800000,400000*C1676),8000000+700000*(C1676-20))+IF(E1676=1,1000000,0))</f>
        <v/>
      </c>
      <c r="G1676" s="21">
        <f>IF(AND(D1676=3,C1676&lt;=5),MAX(0,B1676-F1676),IF(AND(D1676=2,C1676&lt;=5,MAX(0,B1676-F1676)&gt;3000000),1500000+MAX(0,B1676-F1676)-3000000,MAX(0,B1676-F1676)/2))</f>
        <v/>
      </c>
      <c r="H1676" s="21">
        <f>ROUNDDOWN(G1676,-3)</f>
        <v/>
      </c>
      <c r="I1676" s="21">
        <f>IF(H1676&lt;=0,0,ROUNDDOWN(ROUND((H1676*LOOKUP(H1676,{0,1950001,3300001,6950001,9000001,18000001,40000001},{0.05,0.1,0.2,0.23,0.33,0.4,0.45})-LOOKUP(H1676,{0,1950001,3300001,6950001,9000001,18000001,40000001},{0,97500,427500,636000,1536000,2796000,4796000}))*1.021,3),0))</f>
        <v/>
      </c>
      <c r="J1676" s="21">
        <f>ROUNDDOWN(ROUND(H1676*0.06,2),-2)</f>
        <v/>
      </c>
      <c r="K1676" s="21">
        <f>ROUNDDOWN(ROUND(H1676*0.04,2),-2)</f>
        <v/>
      </c>
      <c r="L1676" s="21">
        <f>I1676+J1676+K1676</f>
        <v/>
      </c>
      <c r="M1676" s="21">
        <f>B1676-L1676</f>
        <v/>
      </c>
      <c r="N1676" s="21">
        <f>ROUNDDOWN(ROUND(B1676*0.2042,2),0)</f>
        <v/>
      </c>
    </row>
    <row r="1677">
      <c r="A1677" t="inlineStr">
        <is>
          <t>照合 一般</t>
        </is>
      </c>
      <c r="B1677" s="21" t="n">
        <v>9500000</v>
      </c>
      <c r="C1677" s="22" t="n">
        <v>19</v>
      </c>
      <c r="D1677" s="22" t="n">
        <v>1</v>
      </c>
      <c r="E1677" s="22" t="n">
        <v>0</v>
      </c>
      <c r="F1677" s="21">
        <f>(IF(C1677&lt;=20,MAX(800000,400000*C1677),8000000+700000*(C1677-20))+IF(E1677=1,1000000,0))</f>
        <v/>
      </c>
      <c r="G1677" s="21">
        <f>IF(AND(D1677=3,C1677&lt;=5),MAX(0,B1677-F1677),IF(AND(D1677=2,C1677&lt;=5,MAX(0,B1677-F1677)&gt;3000000),1500000+MAX(0,B1677-F1677)-3000000,MAX(0,B1677-F1677)/2))</f>
        <v/>
      </c>
      <c r="H1677" s="21">
        <f>ROUNDDOWN(G1677,-3)</f>
        <v/>
      </c>
      <c r="I1677" s="21">
        <f>IF(H1677&lt;=0,0,ROUNDDOWN(ROUND((H1677*LOOKUP(H1677,{0,1950001,3300001,6950001,9000001,18000001,40000001},{0.05,0.1,0.2,0.23,0.33,0.4,0.45})-LOOKUP(H1677,{0,1950001,3300001,6950001,9000001,18000001,40000001},{0,97500,427500,636000,1536000,2796000,4796000}))*1.021,3),0))</f>
        <v/>
      </c>
      <c r="J1677" s="21">
        <f>ROUNDDOWN(ROUND(H1677*0.06,2),-2)</f>
        <v/>
      </c>
      <c r="K1677" s="21">
        <f>ROUNDDOWN(ROUND(H1677*0.04,2),-2)</f>
        <v/>
      </c>
      <c r="L1677" s="21">
        <f>I1677+J1677+K1677</f>
        <v/>
      </c>
      <c r="M1677" s="21">
        <f>B1677-L1677</f>
        <v/>
      </c>
      <c r="N1677" s="21">
        <f>ROUNDDOWN(ROUND(B1677*0.2042,2),0)</f>
        <v/>
      </c>
    </row>
    <row r="1678">
      <c r="A1678" t="inlineStr">
        <is>
          <t>照合 一般</t>
        </is>
      </c>
      <c r="B1678" s="21" t="n">
        <v>9500000</v>
      </c>
      <c r="C1678" s="22" t="n">
        <v>20</v>
      </c>
      <c r="D1678" s="22" t="n">
        <v>1</v>
      </c>
      <c r="E1678" s="22" t="n">
        <v>0</v>
      </c>
      <c r="F1678" s="21">
        <f>(IF(C1678&lt;=20,MAX(800000,400000*C1678),8000000+700000*(C1678-20))+IF(E1678=1,1000000,0))</f>
        <v/>
      </c>
      <c r="G1678" s="21">
        <f>IF(AND(D1678=3,C1678&lt;=5),MAX(0,B1678-F1678),IF(AND(D1678=2,C1678&lt;=5,MAX(0,B1678-F1678)&gt;3000000),1500000+MAX(0,B1678-F1678)-3000000,MAX(0,B1678-F1678)/2))</f>
        <v/>
      </c>
      <c r="H1678" s="21">
        <f>ROUNDDOWN(G1678,-3)</f>
        <v/>
      </c>
      <c r="I1678" s="21">
        <f>IF(H1678&lt;=0,0,ROUNDDOWN(ROUND((H1678*LOOKUP(H1678,{0,1950001,3300001,6950001,9000001,18000001,40000001},{0.05,0.1,0.2,0.23,0.33,0.4,0.45})-LOOKUP(H1678,{0,1950001,3300001,6950001,9000001,18000001,40000001},{0,97500,427500,636000,1536000,2796000,4796000}))*1.021,3),0))</f>
        <v/>
      </c>
      <c r="J1678" s="21">
        <f>ROUNDDOWN(ROUND(H1678*0.06,2),-2)</f>
        <v/>
      </c>
      <c r="K1678" s="21">
        <f>ROUNDDOWN(ROUND(H1678*0.04,2),-2)</f>
        <v/>
      </c>
      <c r="L1678" s="21">
        <f>I1678+J1678+K1678</f>
        <v/>
      </c>
      <c r="M1678" s="21">
        <f>B1678-L1678</f>
        <v/>
      </c>
      <c r="N1678" s="21">
        <f>ROUNDDOWN(ROUND(B1678*0.2042,2),0)</f>
        <v/>
      </c>
    </row>
    <row r="1679">
      <c r="A1679" t="inlineStr">
        <is>
          <t>照合 一般</t>
        </is>
      </c>
      <c r="B1679" s="21" t="n">
        <v>9500000</v>
      </c>
      <c r="C1679" s="22" t="n">
        <v>21</v>
      </c>
      <c r="D1679" s="22" t="n">
        <v>1</v>
      </c>
      <c r="E1679" s="22" t="n">
        <v>0</v>
      </c>
      <c r="F1679" s="21">
        <f>(IF(C1679&lt;=20,MAX(800000,400000*C1679),8000000+700000*(C1679-20))+IF(E1679=1,1000000,0))</f>
        <v/>
      </c>
      <c r="G1679" s="21">
        <f>IF(AND(D1679=3,C1679&lt;=5),MAX(0,B1679-F1679),IF(AND(D1679=2,C1679&lt;=5,MAX(0,B1679-F1679)&gt;3000000),1500000+MAX(0,B1679-F1679)-3000000,MAX(0,B1679-F1679)/2))</f>
        <v/>
      </c>
      <c r="H1679" s="21">
        <f>ROUNDDOWN(G1679,-3)</f>
        <v/>
      </c>
      <c r="I1679" s="21">
        <f>IF(H1679&lt;=0,0,ROUNDDOWN(ROUND((H1679*LOOKUP(H1679,{0,1950001,3300001,6950001,9000001,18000001,40000001},{0.05,0.1,0.2,0.23,0.33,0.4,0.45})-LOOKUP(H1679,{0,1950001,3300001,6950001,9000001,18000001,40000001},{0,97500,427500,636000,1536000,2796000,4796000}))*1.021,3),0))</f>
        <v/>
      </c>
      <c r="J1679" s="21">
        <f>ROUNDDOWN(ROUND(H1679*0.06,2),-2)</f>
        <v/>
      </c>
      <c r="K1679" s="21">
        <f>ROUNDDOWN(ROUND(H1679*0.04,2),-2)</f>
        <v/>
      </c>
      <c r="L1679" s="21">
        <f>I1679+J1679+K1679</f>
        <v/>
      </c>
      <c r="M1679" s="21">
        <f>B1679-L1679</f>
        <v/>
      </c>
      <c r="N1679" s="21">
        <f>ROUNDDOWN(ROUND(B1679*0.2042,2),0)</f>
        <v/>
      </c>
    </row>
    <row r="1680">
      <c r="A1680" t="inlineStr">
        <is>
          <t>照合 一般</t>
        </is>
      </c>
      <c r="B1680" s="21" t="n">
        <v>9500000</v>
      </c>
      <c r="C1680" s="22" t="n">
        <v>22</v>
      </c>
      <c r="D1680" s="22" t="n">
        <v>1</v>
      </c>
      <c r="E1680" s="22" t="n">
        <v>0</v>
      </c>
      <c r="F1680" s="21">
        <f>(IF(C1680&lt;=20,MAX(800000,400000*C1680),8000000+700000*(C1680-20))+IF(E1680=1,1000000,0))</f>
        <v/>
      </c>
      <c r="G1680" s="21">
        <f>IF(AND(D1680=3,C1680&lt;=5),MAX(0,B1680-F1680),IF(AND(D1680=2,C1680&lt;=5,MAX(0,B1680-F1680)&gt;3000000),1500000+MAX(0,B1680-F1680)-3000000,MAX(0,B1680-F1680)/2))</f>
        <v/>
      </c>
      <c r="H1680" s="21">
        <f>ROUNDDOWN(G1680,-3)</f>
        <v/>
      </c>
      <c r="I1680" s="21">
        <f>IF(H1680&lt;=0,0,ROUNDDOWN(ROUND((H1680*LOOKUP(H1680,{0,1950001,3300001,6950001,9000001,18000001,40000001},{0.05,0.1,0.2,0.23,0.33,0.4,0.45})-LOOKUP(H1680,{0,1950001,3300001,6950001,9000001,18000001,40000001},{0,97500,427500,636000,1536000,2796000,4796000}))*1.021,3),0))</f>
        <v/>
      </c>
      <c r="J1680" s="21">
        <f>ROUNDDOWN(ROUND(H1680*0.06,2),-2)</f>
        <v/>
      </c>
      <c r="K1680" s="21">
        <f>ROUNDDOWN(ROUND(H1680*0.04,2),-2)</f>
        <v/>
      </c>
      <c r="L1680" s="21">
        <f>I1680+J1680+K1680</f>
        <v/>
      </c>
      <c r="M1680" s="21">
        <f>B1680-L1680</f>
        <v/>
      </c>
      <c r="N1680" s="21">
        <f>ROUNDDOWN(ROUND(B1680*0.2042,2),0)</f>
        <v/>
      </c>
    </row>
    <row r="1681">
      <c r="A1681" t="inlineStr">
        <is>
          <t>照合 一般</t>
        </is>
      </c>
      <c r="B1681" s="21" t="n">
        <v>9500000</v>
      </c>
      <c r="C1681" s="22" t="n">
        <v>23</v>
      </c>
      <c r="D1681" s="22" t="n">
        <v>1</v>
      </c>
      <c r="E1681" s="22" t="n">
        <v>0</v>
      </c>
      <c r="F1681" s="21">
        <f>(IF(C1681&lt;=20,MAX(800000,400000*C1681),8000000+700000*(C1681-20))+IF(E1681=1,1000000,0))</f>
        <v/>
      </c>
      <c r="G1681" s="21">
        <f>IF(AND(D1681=3,C1681&lt;=5),MAX(0,B1681-F1681),IF(AND(D1681=2,C1681&lt;=5,MAX(0,B1681-F1681)&gt;3000000),1500000+MAX(0,B1681-F1681)-3000000,MAX(0,B1681-F1681)/2))</f>
        <v/>
      </c>
      <c r="H1681" s="21">
        <f>ROUNDDOWN(G1681,-3)</f>
        <v/>
      </c>
      <c r="I1681" s="21">
        <f>IF(H1681&lt;=0,0,ROUNDDOWN(ROUND((H1681*LOOKUP(H1681,{0,1950001,3300001,6950001,9000001,18000001,40000001},{0.05,0.1,0.2,0.23,0.33,0.4,0.45})-LOOKUP(H1681,{0,1950001,3300001,6950001,9000001,18000001,40000001},{0,97500,427500,636000,1536000,2796000,4796000}))*1.021,3),0))</f>
        <v/>
      </c>
      <c r="J1681" s="21">
        <f>ROUNDDOWN(ROUND(H1681*0.06,2),-2)</f>
        <v/>
      </c>
      <c r="K1681" s="21">
        <f>ROUNDDOWN(ROUND(H1681*0.04,2),-2)</f>
        <v/>
      </c>
      <c r="L1681" s="21">
        <f>I1681+J1681+K1681</f>
        <v/>
      </c>
      <c r="M1681" s="21">
        <f>B1681-L1681</f>
        <v/>
      </c>
      <c r="N1681" s="21">
        <f>ROUNDDOWN(ROUND(B1681*0.2042,2),0)</f>
        <v/>
      </c>
    </row>
    <row r="1682">
      <c r="A1682" t="inlineStr">
        <is>
          <t>照合 一般</t>
        </is>
      </c>
      <c r="B1682" s="21" t="n">
        <v>9500000</v>
      </c>
      <c r="C1682" s="22" t="n">
        <v>24</v>
      </c>
      <c r="D1682" s="22" t="n">
        <v>1</v>
      </c>
      <c r="E1682" s="22" t="n">
        <v>0</v>
      </c>
      <c r="F1682" s="21">
        <f>(IF(C1682&lt;=20,MAX(800000,400000*C1682),8000000+700000*(C1682-20))+IF(E1682=1,1000000,0))</f>
        <v/>
      </c>
      <c r="G1682" s="21">
        <f>IF(AND(D1682=3,C1682&lt;=5),MAX(0,B1682-F1682),IF(AND(D1682=2,C1682&lt;=5,MAX(0,B1682-F1682)&gt;3000000),1500000+MAX(0,B1682-F1682)-3000000,MAX(0,B1682-F1682)/2))</f>
        <v/>
      </c>
      <c r="H1682" s="21">
        <f>ROUNDDOWN(G1682,-3)</f>
        <v/>
      </c>
      <c r="I1682" s="21">
        <f>IF(H1682&lt;=0,0,ROUNDDOWN(ROUND((H1682*LOOKUP(H1682,{0,1950001,3300001,6950001,9000001,18000001,40000001},{0.05,0.1,0.2,0.23,0.33,0.4,0.45})-LOOKUP(H1682,{0,1950001,3300001,6950001,9000001,18000001,40000001},{0,97500,427500,636000,1536000,2796000,4796000}))*1.021,3),0))</f>
        <v/>
      </c>
      <c r="J1682" s="21">
        <f>ROUNDDOWN(ROUND(H1682*0.06,2),-2)</f>
        <v/>
      </c>
      <c r="K1682" s="21">
        <f>ROUNDDOWN(ROUND(H1682*0.04,2),-2)</f>
        <v/>
      </c>
      <c r="L1682" s="21">
        <f>I1682+J1682+K1682</f>
        <v/>
      </c>
      <c r="M1682" s="21">
        <f>B1682-L1682</f>
        <v/>
      </c>
      <c r="N1682" s="21">
        <f>ROUNDDOWN(ROUND(B1682*0.2042,2),0)</f>
        <v/>
      </c>
    </row>
    <row r="1683">
      <c r="A1683" t="inlineStr">
        <is>
          <t>照合 一般</t>
        </is>
      </c>
      <c r="B1683" s="21" t="n">
        <v>9500000</v>
      </c>
      <c r="C1683" s="22" t="n">
        <v>25</v>
      </c>
      <c r="D1683" s="22" t="n">
        <v>1</v>
      </c>
      <c r="E1683" s="22" t="n">
        <v>0</v>
      </c>
      <c r="F1683" s="21">
        <f>(IF(C1683&lt;=20,MAX(800000,400000*C1683),8000000+700000*(C1683-20))+IF(E1683=1,1000000,0))</f>
        <v/>
      </c>
      <c r="G1683" s="21">
        <f>IF(AND(D1683=3,C1683&lt;=5),MAX(0,B1683-F1683),IF(AND(D1683=2,C1683&lt;=5,MAX(0,B1683-F1683)&gt;3000000),1500000+MAX(0,B1683-F1683)-3000000,MAX(0,B1683-F1683)/2))</f>
        <v/>
      </c>
      <c r="H1683" s="21">
        <f>ROUNDDOWN(G1683,-3)</f>
        <v/>
      </c>
      <c r="I1683" s="21">
        <f>IF(H1683&lt;=0,0,ROUNDDOWN(ROUND((H1683*LOOKUP(H1683,{0,1950001,3300001,6950001,9000001,18000001,40000001},{0.05,0.1,0.2,0.23,0.33,0.4,0.45})-LOOKUP(H1683,{0,1950001,3300001,6950001,9000001,18000001,40000001},{0,97500,427500,636000,1536000,2796000,4796000}))*1.021,3),0))</f>
        <v/>
      </c>
      <c r="J1683" s="21">
        <f>ROUNDDOWN(ROUND(H1683*0.06,2),-2)</f>
        <v/>
      </c>
      <c r="K1683" s="21">
        <f>ROUNDDOWN(ROUND(H1683*0.04,2),-2)</f>
        <v/>
      </c>
      <c r="L1683" s="21">
        <f>I1683+J1683+K1683</f>
        <v/>
      </c>
      <c r="M1683" s="21">
        <f>B1683-L1683</f>
        <v/>
      </c>
      <c r="N1683" s="21">
        <f>ROUNDDOWN(ROUND(B1683*0.2042,2),0)</f>
        <v/>
      </c>
    </row>
    <row r="1684">
      <c r="A1684" t="inlineStr">
        <is>
          <t>照合 一般</t>
        </is>
      </c>
      <c r="B1684" s="21" t="n">
        <v>9500000</v>
      </c>
      <c r="C1684" s="22" t="n">
        <v>26</v>
      </c>
      <c r="D1684" s="22" t="n">
        <v>1</v>
      </c>
      <c r="E1684" s="22" t="n">
        <v>0</v>
      </c>
      <c r="F1684" s="21">
        <f>(IF(C1684&lt;=20,MAX(800000,400000*C1684),8000000+700000*(C1684-20))+IF(E1684=1,1000000,0))</f>
        <v/>
      </c>
      <c r="G1684" s="21">
        <f>IF(AND(D1684=3,C1684&lt;=5),MAX(0,B1684-F1684),IF(AND(D1684=2,C1684&lt;=5,MAX(0,B1684-F1684)&gt;3000000),1500000+MAX(0,B1684-F1684)-3000000,MAX(0,B1684-F1684)/2))</f>
        <v/>
      </c>
      <c r="H1684" s="21">
        <f>ROUNDDOWN(G1684,-3)</f>
        <v/>
      </c>
      <c r="I1684" s="21">
        <f>IF(H1684&lt;=0,0,ROUNDDOWN(ROUND((H1684*LOOKUP(H1684,{0,1950001,3300001,6950001,9000001,18000001,40000001},{0.05,0.1,0.2,0.23,0.33,0.4,0.45})-LOOKUP(H1684,{0,1950001,3300001,6950001,9000001,18000001,40000001},{0,97500,427500,636000,1536000,2796000,4796000}))*1.021,3),0))</f>
        <v/>
      </c>
      <c r="J1684" s="21">
        <f>ROUNDDOWN(ROUND(H1684*0.06,2),-2)</f>
        <v/>
      </c>
      <c r="K1684" s="21">
        <f>ROUNDDOWN(ROUND(H1684*0.04,2),-2)</f>
        <v/>
      </c>
      <c r="L1684" s="21">
        <f>I1684+J1684+K1684</f>
        <v/>
      </c>
      <c r="M1684" s="21">
        <f>B1684-L1684</f>
        <v/>
      </c>
      <c r="N1684" s="21">
        <f>ROUNDDOWN(ROUND(B1684*0.2042,2),0)</f>
        <v/>
      </c>
    </row>
    <row r="1685">
      <c r="A1685" t="inlineStr">
        <is>
          <t>照合 一般</t>
        </is>
      </c>
      <c r="B1685" s="21" t="n">
        <v>9500000</v>
      </c>
      <c r="C1685" s="22" t="n">
        <v>27</v>
      </c>
      <c r="D1685" s="22" t="n">
        <v>1</v>
      </c>
      <c r="E1685" s="22" t="n">
        <v>0</v>
      </c>
      <c r="F1685" s="21">
        <f>(IF(C1685&lt;=20,MAX(800000,400000*C1685),8000000+700000*(C1685-20))+IF(E1685=1,1000000,0))</f>
        <v/>
      </c>
      <c r="G1685" s="21">
        <f>IF(AND(D1685=3,C1685&lt;=5),MAX(0,B1685-F1685),IF(AND(D1685=2,C1685&lt;=5,MAX(0,B1685-F1685)&gt;3000000),1500000+MAX(0,B1685-F1685)-3000000,MAX(0,B1685-F1685)/2))</f>
        <v/>
      </c>
      <c r="H1685" s="21">
        <f>ROUNDDOWN(G1685,-3)</f>
        <v/>
      </c>
      <c r="I1685" s="21">
        <f>IF(H1685&lt;=0,0,ROUNDDOWN(ROUND((H1685*LOOKUP(H1685,{0,1950001,3300001,6950001,9000001,18000001,40000001},{0.05,0.1,0.2,0.23,0.33,0.4,0.45})-LOOKUP(H1685,{0,1950001,3300001,6950001,9000001,18000001,40000001},{0,97500,427500,636000,1536000,2796000,4796000}))*1.021,3),0))</f>
        <v/>
      </c>
      <c r="J1685" s="21">
        <f>ROUNDDOWN(ROUND(H1685*0.06,2),-2)</f>
        <v/>
      </c>
      <c r="K1685" s="21">
        <f>ROUNDDOWN(ROUND(H1685*0.04,2),-2)</f>
        <v/>
      </c>
      <c r="L1685" s="21">
        <f>I1685+J1685+K1685</f>
        <v/>
      </c>
      <c r="M1685" s="21">
        <f>B1685-L1685</f>
        <v/>
      </c>
      <c r="N1685" s="21">
        <f>ROUNDDOWN(ROUND(B1685*0.2042,2),0)</f>
        <v/>
      </c>
    </row>
    <row r="1686">
      <c r="A1686" t="inlineStr">
        <is>
          <t>照合 一般</t>
        </is>
      </c>
      <c r="B1686" s="21" t="n">
        <v>9500000</v>
      </c>
      <c r="C1686" s="22" t="n">
        <v>28</v>
      </c>
      <c r="D1686" s="22" t="n">
        <v>1</v>
      </c>
      <c r="E1686" s="22" t="n">
        <v>0</v>
      </c>
      <c r="F1686" s="21">
        <f>(IF(C1686&lt;=20,MAX(800000,400000*C1686),8000000+700000*(C1686-20))+IF(E1686=1,1000000,0))</f>
        <v/>
      </c>
      <c r="G1686" s="21">
        <f>IF(AND(D1686=3,C1686&lt;=5),MAX(0,B1686-F1686),IF(AND(D1686=2,C1686&lt;=5,MAX(0,B1686-F1686)&gt;3000000),1500000+MAX(0,B1686-F1686)-3000000,MAX(0,B1686-F1686)/2))</f>
        <v/>
      </c>
      <c r="H1686" s="21">
        <f>ROUNDDOWN(G1686,-3)</f>
        <v/>
      </c>
      <c r="I1686" s="21">
        <f>IF(H1686&lt;=0,0,ROUNDDOWN(ROUND((H1686*LOOKUP(H1686,{0,1950001,3300001,6950001,9000001,18000001,40000001},{0.05,0.1,0.2,0.23,0.33,0.4,0.45})-LOOKUP(H1686,{0,1950001,3300001,6950001,9000001,18000001,40000001},{0,97500,427500,636000,1536000,2796000,4796000}))*1.021,3),0))</f>
        <v/>
      </c>
      <c r="J1686" s="21">
        <f>ROUNDDOWN(ROUND(H1686*0.06,2),-2)</f>
        <v/>
      </c>
      <c r="K1686" s="21">
        <f>ROUNDDOWN(ROUND(H1686*0.04,2),-2)</f>
        <v/>
      </c>
      <c r="L1686" s="21">
        <f>I1686+J1686+K1686</f>
        <v/>
      </c>
      <c r="M1686" s="21">
        <f>B1686-L1686</f>
        <v/>
      </c>
      <c r="N1686" s="21">
        <f>ROUNDDOWN(ROUND(B1686*0.2042,2),0)</f>
        <v/>
      </c>
    </row>
    <row r="1687">
      <c r="A1687" t="inlineStr">
        <is>
          <t>照合 一般</t>
        </is>
      </c>
      <c r="B1687" s="21" t="n">
        <v>9500000</v>
      </c>
      <c r="C1687" s="22" t="n">
        <v>29</v>
      </c>
      <c r="D1687" s="22" t="n">
        <v>1</v>
      </c>
      <c r="E1687" s="22" t="n">
        <v>0</v>
      </c>
      <c r="F1687" s="21">
        <f>(IF(C1687&lt;=20,MAX(800000,400000*C1687),8000000+700000*(C1687-20))+IF(E1687=1,1000000,0))</f>
        <v/>
      </c>
      <c r="G1687" s="21">
        <f>IF(AND(D1687=3,C1687&lt;=5),MAX(0,B1687-F1687),IF(AND(D1687=2,C1687&lt;=5,MAX(0,B1687-F1687)&gt;3000000),1500000+MAX(0,B1687-F1687)-3000000,MAX(0,B1687-F1687)/2))</f>
        <v/>
      </c>
      <c r="H1687" s="21">
        <f>ROUNDDOWN(G1687,-3)</f>
        <v/>
      </c>
      <c r="I1687" s="21">
        <f>IF(H1687&lt;=0,0,ROUNDDOWN(ROUND((H1687*LOOKUP(H1687,{0,1950001,3300001,6950001,9000001,18000001,40000001},{0.05,0.1,0.2,0.23,0.33,0.4,0.45})-LOOKUP(H1687,{0,1950001,3300001,6950001,9000001,18000001,40000001},{0,97500,427500,636000,1536000,2796000,4796000}))*1.021,3),0))</f>
        <v/>
      </c>
      <c r="J1687" s="21">
        <f>ROUNDDOWN(ROUND(H1687*0.06,2),-2)</f>
        <v/>
      </c>
      <c r="K1687" s="21">
        <f>ROUNDDOWN(ROUND(H1687*0.04,2),-2)</f>
        <v/>
      </c>
      <c r="L1687" s="21">
        <f>I1687+J1687+K1687</f>
        <v/>
      </c>
      <c r="M1687" s="21">
        <f>B1687-L1687</f>
        <v/>
      </c>
      <c r="N1687" s="21">
        <f>ROUNDDOWN(ROUND(B1687*0.2042,2),0)</f>
        <v/>
      </c>
    </row>
    <row r="1688">
      <c r="A1688" t="inlineStr">
        <is>
          <t>照合 一般</t>
        </is>
      </c>
      <c r="B1688" s="21" t="n">
        <v>9500000</v>
      </c>
      <c r="C1688" s="22" t="n">
        <v>30</v>
      </c>
      <c r="D1688" s="22" t="n">
        <v>1</v>
      </c>
      <c r="E1688" s="22" t="n">
        <v>0</v>
      </c>
      <c r="F1688" s="21">
        <f>(IF(C1688&lt;=20,MAX(800000,400000*C1688),8000000+700000*(C1688-20))+IF(E1688=1,1000000,0))</f>
        <v/>
      </c>
      <c r="G1688" s="21">
        <f>IF(AND(D1688=3,C1688&lt;=5),MAX(0,B1688-F1688),IF(AND(D1688=2,C1688&lt;=5,MAX(0,B1688-F1688)&gt;3000000),1500000+MAX(0,B1688-F1688)-3000000,MAX(0,B1688-F1688)/2))</f>
        <v/>
      </c>
      <c r="H1688" s="21">
        <f>ROUNDDOWN(G1688,-3)</f>
        <v/>
      </c>
      <c r="I1688" s="21">
        <f>IF(H1688&lt;=0,0,ROUNDDOWN(ROUND((H1688*LOOKUP(H1688,{0,1950001,3300001,6950001,9000001,18000001,40000001},{0.05,0.1,0.2,0.23,0.33,0.4,0.45})-LOOKUP(H1688,{0,1950001,3300001,6950001,9000001,18000001,40000001},{0,97500,427500,636000,1536000,2796000,4796000}))*1.021,3),0))</f>
        <v/>
      </c>
      <c r="J1688" s="21">
        <f>ROUNDDOWN(ROUND(H1688*0.06,2),-2)</f>
        <v/>
      </c>
      <c r="K1688" s="21">
        <f>ROUNDDOWN(ROUND(H1688*0.04,2),-2)</f>
        <v/>
      </c>
      <c r="L1688" s="21">
        <f>I1688+J1688+K1688</f>
        <v/>
      </c>
      <c r="M1688" s="21">
        <f>B1688-L1688</f>
        <v/>
      </c>
      <c r="N1688" s="21">
        <f>ROUNDDOWN(ROUND(B1688*0.2042,2),0)</f>
        <v/>
      </c>
    </row>
    <row r="1689">
      <c r="A1689" t="inlineStr">
        <is>
          <t>照合 一般</t>
        </is>
      </c>
      <c r="B1689" s="21" t="n">
        <v>9500000</v>
      </c>
      <c r="C1689" s="22" t="n">
        <v>31</v>
      </c>
      <c r="D1689" s="22" t="n">
        <v>1</v>
      </c>
      <c r="E1689" s="22" t="n">
        <v>0</v>
      </c>
      <c r="F1689" s="21">
        <f>(IF(C1689&lt;=20,MAX(800000,400000*C1689),8000000+700000*(C1689-20))+IF(E1689=1,1000000,0))</f>
        <v/>
      </c>
      <c r="G1689" s="21">
        <f>IF(AND(D1689=3,C1689&lt;=5),MAX(0,B1689-F1689),IF(AND(D1689=2,C1689&lt;=5,MAX(0,B1689-F1689)&gt;3000000),1500000+MAX(0,B1689-F1689)-3000000,MAX(0,B1689-F1689)/2))</f>
        <v/>
      </c>
      <c r="H1689" s="21">
        <f>ROUNDDOWN(G1689,-3)</f>
        <v/>
      </c>
      <c r="I1689" s="21">
        <f>IF(H1689&lt;=0,0,ROUNDDOWN(ROUND((H1689*LOOKUP(H1689,{0,1950001,3300001,6950001,9000001,18000001,40000001},{0.05,0.1,0.2,0.23,0.33,0.4,0.45})-LOOKUP(H1689,{0,1950001,3300001,6950001,9000001,18000001,40000001},{0,97500,427500,636000,1536000,2796000,4796000}))*1.021,3),0))</f>
        <v/>
      </c>
      <c r="J1689" s="21">
        <f>ROUNDDOWN(ROUND(H1689*0.06,2),-2)</f>
        <v/>
      </c>
      <c r="K1689" s="21">
        <f>ROUNDDOWN(ROUND(H1689*0.04,2),-2)</f>
        <v/>
      </c>
      <c r="L1689" s="21">
        <f>I1689+J1689+K1689</f>
        <v/>
      </c>
      <c r="M1689" s="21">
        <f>B1689-L1689</f>
        <v/>
      </c>
      <c r="N1689" s="21">
        <f>ROUNDDOWN(ROUND(B1689*0.2042,2),0)</f>
        <v/>
      </c>
    </row>
    <row r="1690">
      <c r="A1690" t="inlineStr">
        <is>
          <t>照合 一般</t>
        </is>
      </c>
      <c r="B1690" s="21" t="n">
        <v>9500000</v>
      </c>
      <c r="C1690" s="22" t="n">
        <v>32</v>
      </c>
      <c r="D1690" s="22" t="n">
        <v>1</v>
      </c>
      <c r="E1690" s="22" t="n">
        <v>0</v>
      </c>
      <c r="F1690" s="21">
        <f>(IF(C1690&lt;=20,MAX(800000,400000*C1690),8000000+700000*(C1690-20))+IF(E1690=1,1000000,0))</f>
        <v/>
      </c>
      <c r="G1690" s="21">
        <f>IF(AND(D1690=3,C1690&lt;=5),MAX(0,B1690-F1690),IF(AND(D1690=2,C1690&lt;=5,MAX(0,B1690-F1690)&gt;3000000),1500000+MAX(0,B1690-F1690)-3000000,MAX(0,B1690-F1690)/2))</f>
        <v/>
      </c>
      <c r="H1690" s="21">
        <f>ROUNDDOWN(G1690,-3)</f>
        <v/>
      </c>
      <c r="I1690" s="21">
        <f>IF(H1690&lt;=0,0,ROUNDDOWN(ROUND((H1690*LOOKUP(H1690,{0,1950001,3300001,6950001,9000001,18000001,40000001},{0.05,0.1,0.2,0.23,0.33,0.4,0.45})-LOOKUP(H1690,{0,1950001,3300001,6950001,9000001,18000001,40000001},{0,97500,427500,636000,1536000,2796000,4796000}))*1.021,3),0))</f>
        <v/>
      </c>
      <c r="J1690" s="21">
        <f>ROUNDDOWN(ROUND(H1690*0.06,2),-2)</f>
        <v/>
      </c>
      <c r="K1690" s="21">
        <f>ROUNDDOWN(ROUND(H1690*0.04,2),-2)</f>
        <v/>
      </c>
      <c r="L1690" s="21">
        <f>I1690+J1690+K1690</f>
        <v/>
      </c>
      <c r="M1690" s="21">
        <f>B1690-L1690</f>
        <v/>
      </c>
      <c r="N1690" s="21">
        <f>ROUNDDOWN(ROUND(B1690*0.2042,2),0)</f>
        <v/>
      </c>
    </row>
    <row r="1691">
      <c r="A1691" t="inlineStr">
        <is>
          <t>照合 一般</t>
        </is>
      </c>
      <c r="B1691" s="21" t="n">
        <v>9500000</v>
      </c>
      <c r="C1691" s="22" t="n">
        <v>33</v>
      </c>
      <c r="D1691" s="22" t="n">
        <v>1</v>
      </c>
      <c r="E1691" s="22" t="n">
        <v>0</v>
      </c>
      <c r="F1691" s="21">
        <f>(IF(C1691&lt;=20,MAX(800000,400000*C1691),8000000+700000*(C1691-20))+IF(E1691=1,1000000,0))</f>
        <v/>
      </c>
      <c r="G1691" s="21">
        <f>IF(AND(D1691=3,C1691&lt;=5),MAX(0,B1691-F1691),IF(AND(D1691=2,C1691&lt;=5,MAX(0,B1691-F1691)&gt;3000000),1500000+MAX(0,B1691-F1691)-3000000,MAX(0,B1691-F1691)/2))</f>
        <v/>
      </c>
      <c r="H1691" s="21">
        <f>ROUNDDOWN(G1691,-3)</f>
        <v/>
      </c>
      <c r="I1691" s="21">
        <f>IF(H1691&lt;=0,0,ROUNDDOWN(ROUND((H1691*LOOKUP(H1691,{0,1950001,3300001,6950001,9000001,18000001,40000001},{0.05,0.1,0.2,0.23,0.33,0.4,0.45})-LOOKUP(H1691,{0,1950001,3300001,6950001,9000001,18000001,40000001},{0,97500,427500,636000,1536000,2796000,4796000}))*1.021,3),0))</f>
        <v/>
      </c>
      <c r="J1691" s="21">
        <f>ROUNDDOWN(ROUND(H1691*0.06,2),-2)</f>
        <v/>
      </c>
      <c r="K1691" s="21">
        <f>ROUNDDOWN(ROUND(H1691*0.04,2),-2)</f>
        <v/>
      </c>
      <c r="L1691" s="21">
        <f>I1691+J1691+K1691</f>
        <v/>
      </c>
      <c r="M1691" s="21">
        <f>B1691-L1691</f>
        <v/>
      </c>
      <c r="N1691" s="21">
        <f>ROUNDDOWN(ROUND(B1691*0.2042,2),0)</f>
        <v/>
      </c>
    </row>
    <row r="1692">
      <c r="A1692" t="inlineStr">
        <is>
          <t>照合 一般</t>
        </is>
      </c>
      <c r="B1692" s="21" t="n">
        <v>9500000</v>
      </c>
      <c r="C1692" s="22" t="n">
        <v>34</v>
      </c>
      <c r="D1692" s="22" t="n">
        <v>1</v>
      </c>
      <c r="E1692" s="22" t="n">
        <v>0</v>
      </c>
      <c r="F1692" s="21">
        <f>(IF(C1692&lt;=20,MAX(800000,400000*C1692),8000000+700000*(C1692-20))+IF(E1692=1,1000000,0))</f>
        <v/>
      </c>
      <c r="G1692" s="21">
        <f>IF(AND(D1692=3,C1692&lt;=5),MAX(0,B1692-F1692),IF(AND(D1692=2,C1692&lt;=5,MAX(0,B1692-F1692)&gt;3000000),1500000+MAX(0,B1692-F1692)-3000000,MAX(0,B1692-F1692)/2))</f>
        <v/>
      </c>
      <c r="H1692" s="21">
        <f>ROUNDDOWN(G1692,-3)</f>
        <v/>
      </c>
      <c r="I1692" s="21">
        <f>IF(H1692&lt;=0,0,ROUNDDOWN(ROUND((H1692*LOOKUP(H1692,{0,1950001,3300001,6950001,9000001,18000001,40000001},{0.05,0.1,0.2,0.23,0.33,0.4,0.45})-LOOKUP(H1692,{0,1950001,3300001,6950001,9000001,18000001,40000001},{0,97500,427500,636000,1536000,2796000,4796000}))*1.021,3),0))</f>
        <v/>
      </c>
      <c r="J1692" s="21">
        <f>ROUNDDOWN(ROUND(H1692*0.06,2),-2)</f>
        <v/>
      </c>
      <c r="K1692" s="21">
        <f>ROUNDDOWN(ROUND(H1692*0.04,2),-2)</f>
        <v/>
      </c>
      <c r="L1692" s="21">
        <f>I1692+J1692+K1692</f>
        <v/>
      </c>
      <c r="M1692" s="21">
        <f>B1692-L1692</f>
        <v/>
      </c>
      <c r="N1692" s="21">
        <f>ROUNDDOWN(ROUND(B1692*0.2042,2),0)</f>
        <v/>
      </c>
    </row>
    <row r="1693">
      <c r="A1693" t="inlineStr">
        <is>
          <t>照合 一般</t>
        </is>
      </c>
      <c r="B1693" s="21" t="n">
        <v>9500000</v>
      </c>
      <c r="C1693" s="22" t="n">
        <v>35</v>
      </c>
      <c r="D1693" s="22" t="n">
        <v>1</v>
      </c>
      <c r="E1693" s="22" t="n">
        <v>0</v>
      </c>
      <c r="F1693" s="21">
        <f>(IF(C1693&lt;=20,MAX(800000,400000*C1693),8000000+700000*(C1693-20))+IF(E1693=1,1000000,0))</f>
        <v/>
      </c>
      <c r="G1693" s="21">
        <f>IF(AND(D1693=3,C1693&lt;=5),MAX(0,B1693-F1693),IF(AND(D1693=2,C1693&lt;=5,MAX(0,B1693-F1693)&gt;3000000),1500000+MAX(0,B1693-F1693)-3000000,MAX(0,B1693-F1693)/2))</f>
        <v/>
      </c>
      <c r="H1693" s="21">
        <f>ROUNDDOWN(G1693,-3)</f>
        <v/>
      </c>
      <c r="I1693" s="21">
        <f>IF(H1693&lt;=0,0,ROUNDDOWN(ROUND((H1693*LOOKUP(H1693,{0,1950001,3300001,6950001,9000001,18000001,40000001},{0.05,0.1,0.2,0.23,0.33,0.4,0.45})-LOOKUP(H1693,{0,1950001,3300001,6950001,9000001,18000001,40000001},{0,97500,427500,636000,1536000,2796000,4796000}))*1.021,3),0))</f>
        <v/>
      </c>
      <c r="J1693" s="21">
        <f>ROUNDDOWN(ROUND(H1693*0.06,2),-2)</f>
        <v/>
      </c>
      <c r="K1693" s="21">
        <f>ROUNDDOWN(ROUND(H1693*0.04,2),-2)</f>
        <v/>
      </c>
      <c r="L1693" s="21">
        <f>I1693+J1693+K1693</f>
        <v/>
      </c>
      <c r="M1693" s="21">
        <f>B1693-L1693</f>
        <v/>
      </c>
      <c r="N1693" s="21">
        <f>ROUNDDOWN(ROUND(B1693*0.2042,2),0)</f>
        <v/>
      </c>
    </row>
    <row r="1694">
      <c r="A1694" t="inlineStr">
        <is>
          <t>照合 一般</t>
        </is>
      </c>
      <c r="B1694" s="21" t="n">
        <v>9500000</v>
      </c>
      <c r="C1694" s="22" t="n">
        <v>36</v>
      </c>
      <c r="D1694" s="22" t="n">
        <v>1</v>
      </c>
      <c r="E1694" s="22" t="n">
        <v>0</v>
      </c>
      <c r="F1694" s="21">
        <f>(IF(C1694&lt;=20,MAX(800000,400000*C1694),8000000+700000*(C1694-20))+IF(E1694=1,1000000,0))</f>
        <v/>
      </c>
      <c r="G1694" s="21">
        <f>IF(AND(D1694=3,C1694&lt;=5),MAX(0,B1694-F1694),IF(AND(D1694=2,C1694&lt;=5,MAX(0,B1694-F1694)&gt;3000000),1500000+MAX(0,B1694-F1694)-3000000,MAX(0,B1694-F1694)/2))</f>
        <v/>
      </c>
      <c r="H1694" s="21">
        <f>ROUNDDOWN(G1694,-3)</f>
        <v/>
      </c>
      <c r="I1694" s="21">
        <f>IF(H1694&lt;=0,0,ROUNDDOWN(ROUND((H1694*LOOKUP(H1694,{0,1950001,3300001,6950001,9000001,18000001,40000001},{0.05,0.1,0.2,0.23,0.33,0.4,0.45})-LOOKUP(H1694,{0,1950001,3300001,6950001,9000001,18000001,40000001},{0,97500,427500,636000,1536000,2796000,4796000}))*1.021,3),0))</f>
        <v/>
      </c>
      <c r="J1694" s="21">
        <f>ROUNDDOWN(ROUND(H1694*0.06,2),-2)</f>
        <v/>
      </c>
      <c r="K1694" s="21">
        <f>ROUNDDOWN(ROUND(H1694*0.04,2),-2)</f>
        <v/>
      </c>
      <c r="L1694" s="21">
        <f>I1694+J1694+K1694</f>
        <v/>
      </c>
      <c r="M1694" s="21">
        <f>B1694-L1694</f>
        <v/>
      </c>
      <c r="N1694" s="21">
        <f>ROUNDDOWN(ROUND(B1694*0.2042,2),0)</f>
        <v/>
      </c>
    </row>
    <row r="1695">
      <c r="A1695" t="inlineStr">
        <is>
          <t>照合 一般</t>
        </is>
      </c>
      <c r="B1695" s="21" t="n">
        <v>9500000</v>
      </c>
      <c r="C1695" s="22" t="n">
        <v>37</v>
      </c>
      <c r="D1695" s="22" t="n">
        <v>1</v>
      </c>
      <c r="E1695" s="22" t="n">
        <v>0</v>
      </c>
      <c r="F1695" s="21">
        <f>(IF(C1695&lt;=20,MAX(800000,400000*C1695),8000000+700000*(C1695-20))+IF(E1695=1,1000000,0))</f>
        <v/>
      </c>
      <c r="G1695" s="21">
        <f>IF(AND(D1695=3,C1695&lt;=5),MAX(0,B1695-F1695),IF(AND(D1695=2,C1695&lt;=5,MAX(0,B1695-F1695)&gt;3000000),1500000+MAX(0,B1695-F1695)-3000000,MAX(0,B1695-F1695)/2))</f>
        <v/>
      </c>
      <c r="H1695" s="21">
        <f>ROUNDDOWN(G1695,-3)</f>
        <v/>
      </c>
      <c r="I1695" s="21">
        <f>IF(H1695&lt;=0,0,ROUNDDOWN(ROUND((H1695*LOOKUP(H1695,{0,1950001,3300001,6950001,9000001,18000001,40000001},{0.05,0.1,0.2,0.23,0.33,0.4,0.45})-LOOKUP(H1695,{0,1950001,3300001,6950001,9000001,18000001,40000001},{0,97500,427500,636000,1536000,2796000,4796000}))*1.021,3),0))</f>
        <v/>
      </c>
      <c r="J1695" s="21">
        <f>ROUNDDOWN(ROUND(H1695*0.06,2),-2)</f>
        <v/>
      </c>
      <c r="K1695" s="21">
        <f>ROUNDDOWN(ROUND(H1695*0.04,2),-2)</f>
        <v/>
      </c>
      <c r="L1695" s="21">
        <f>I1695+J1695+K1695</f>
        <v/>
      </c>
      <c r="M1695" s="21">
        <f>B1695-L1695</f>
        <v/>
      </c>
      <c r="N1695" s="21">
        <f>ROUNDDOWN(ROUND(B1695*0.2042,2),0)</f>
        <v/>
      </c>
    </row>
    <row r="1696">
      <c r="A1696" t="inlineStr">
        <is>
          <t>照合 一般</t>
        </is>
      </c>
      <c r="B1696" s="21" t="n">
        <v>9500000</v>
      </c>
      <c r="C1696" s="22" t="n">
        <v>38</v>
      </c>
      <c r="D1696" s="22" t="n">
        <v>1</v>
      </c>
      <c r="E1696" s="22" t="n">
        <v>0</v>
      </c>
      <c r="F1696" s="21">
        <f>(IF(C1696&lt;=20,MAX(800000,400000*C1696),8000000+700000*(C1696-20))+IF(E1696=1,1000000,0))</f>
        <v/>
      </c>
      <c r="G1696" s="21">
        <f>IF(AND(D1696=3,C1696&lt;=5),MAX(0,B1696-F1696),IF(AND(D1696=2,C1696&lt;=5,MAX(0,B1696-F1696)&gt;3000000),1500000+MAX(0,B1696-F1696)-3000000,MAX(0,B1696-F1696)/2))</f>
        <v/>
      </c>
      <c r="H1696" s="21">
        <f>ROUNDDOWN(G1696,-3)</f>
        <v/>
      </c>
      <c r="I1696" s="21">
        <f>IF(H1696&lt;=0,0,ROUNDDOWN(ROUND((H1696*LOOKUP(H1696,{0,1950001,3300001,6950001,9000001,18000001,40000001},{0.05,0.1,0.2,0.23,0.33,0.4,0.45})-LOOKUP(H1696,{0,1950001,3300001,6950001,9000001,18000001,40000001},{0,97500,427500,636000,1536000,2796000,4796000}))*1.021,3),0))</f>
        <v/>
      </c>
      <c r="J1696" s="21">
        <f>ROUNDDOWN(ROUND(H1696*0.06,2),-2)</f>
        <v/>
      </c>
      <c r="K1696" s="21">
        <f>ROUNDDOWN(ROUND(H1696*0.04,2),-2)</f>
        <v/>
      </c>
      <c r="L1696" s="21">
        <f>I1696+J1696+K1696</f>
        <v/>
      </c>
      <c r="M1696" s="21">
        <f>B1696-L1696</f>
        <v/>
      </c>
      <c r="N1696" s="21">
        <f>ROUNDDOWN(ROUND(B1696*0.2042,2),0)</f>
        <v/>
      </c>
    </row>
    <row r="1697">
      <c r="A1697" t="inlineStr">
        <is>
          <t>照合 一般</t>
        </is>
      </c>
      <c r="B1697" s="21" t="n">
        <v>9500000</v>
      </c>
      <c r="C1697" s="22" t="n">
        <v>39</v>
      </c>
      <c r="D1697" s="22" t="n">
        <v>1</v>
      </c>
      <c r="E1697" s="22" t="n">
        <v>0</v>
      </c>
      <c r="F1697" s="21">
        <f>(IF(C1697&lt;=20,MAX(800000,400000*C1697),8000000+700000*(C1697-20))+IF(E1697=1,1000000,0))</f>
        <v/>
      </c>
      <c r="G1697" s="21">
        <f>IF(AND(D1697=3,C1697&lt;=5),MAX(0,B1697-F1697),IF(AND(D1697=2,C1697&lt;=5,MAX(0,B1697-F1697)&gt;3000000),1500000+MAX(0,B1697-F1697)-3000000,MAX(0,B1697-F1697)/2))</f>
        <v/>
      </c>
      <c r="H1697" s="21">
        <f>ROUNDDOWN(G1697,-3)</f>
        <v/>
      </c>
      <c r="I1697" s="21">
        <f>IF(H1697&lt;=0,0,ROUNDDOWN(ROUND((H1697*LOOKUP(H1697,{0,1950001,3300001,6950001,9000001,18000001,40000001},{0.05,0.1,0.2,0.23,0.33,0.4,0.45})-LOOKUP(H1697,{0,1950001,3300001,6950001,9000001,18000001,40000001},{0,97500,427500,636000,1536000,2796000,4796000}))*1.021,3),0))</f>
        <v/>
      </c>
      <c r="J1697" s="21">
        <f>ROUNDDOWN(ROUND(H1697*0.06,2),-2)</f>
        <v/>
      </c>
      <c r="K1697" s="21">
        <f>ROUNDDOWN(ROUND(H1697*0.04,2),-2)</f>
        <v/>
      </c>
      <c r="L1697" s="21">
        <f>I1697+J1697+K1697</f>
        <v/>
      </c>
      <c r="M1697" s="21">
        <f>B1697-L1697</f>
        <v/>
      </c>
      <c r="N1697" s="21">
        <f>ROUNDDOWN(ROUND(B1697*0.2042,2),0)</f>
        <v/>
      </c>
    </row>
    <row r="1698">
      <c r="A1698" t="inlineStr">
        <is>
          <t>照合 一般</t>
        </is>
      </c>
      <c r="B1698" s="21" t="n">
        <v>9500000</v>
      </c>
      <c r="C1698" s="22" t="n">
        <v>40</v>
      </c>
      <c r="D1698" s="22" t="n">
        <v>1</v>
      </c>
      <c r="E1698" s="22" t="n">
        <v>0</v>
      </c>
      <c r="F1698" s="21">
        <f>(IF(C1698&lt;=20,MAX(800000,400000*C1698),8000000+700000*(C1698-20))+IF(E1698=1,1000000,0))</f>
        <v/>
      </c>
      <c r="G1698" s="21">
        <f>IF(AND(D1698=3,C1698&lt;=5),MAX(0,B1698-F1698),IF(AND(D1698=2,C1698&lt;=5,MAX(0,B1698-F1698)&gt;3000000),1500000+MAX(0,B1698-F1698)-3000000,MAX(0,B1698-F1698)/2))</f>
        <v/>
      </c>
      <c r="H1698" s="21">
        <f>ROUNDDOWN(G1698,-3)</f>
        <v/>
      </c>
      <c r="I1698" s="21">
        <f>IF(H1698&lt;=0,0,ROUNDDOWN(ROUND((H1698*LOOKUP(H1698,{0,1950001,3300001,6950001,9000001,18000001,40000001},{0.05,0.1,0.2,0.23,0.33,0.4,0.45})-LOOKUP(H1698,{0,1950001,3300001,6950001,9000001,18000001,40000001},{0,97500,427500,636000,1536000,2796000,4796000}))*1.021,3),0))</f>
        <v/>
      </c>
      <c r="J1698" s="21">
        <f>ROUNDDOWN(ROUND(H1698*0.06,2),-2)</f>
        <v/>
      </c>
      <c r="K1698" s="21">
        <f>ROUNDDOWN(ROUND(H1698*0.04,2),-2)</f>
        <v/>
      </c>
      <c r="L1698" s="21">
        <f>I1698+J1698+K1698</f>
        <v/>
      </c>
      <c r="M1698" s="21">
        <f>B1698-L1698</f>
        <v/>
      </c>
      <c r="N1698" s="21">
        <f>ROUNDDOWN(ROUND(B1698*0.2042,2),0)</f>
        <v/>
      </c>
    </row>
    <row r="1699">
      <c r="A1699" t="inlineStr">
        <is>
          <t>照合 一般</t>
        </is>
      </c>
      <c r="B1699" s="21" t="n">
        <v>9500000</v>
      </c>
      <c r="C1699" s="22" t="n">
        <v>41</v>
      </c>
      <c r="D1699" s="22" t="n">
        <v>1</v>
      </c>
      <c r="E1699" s="22" t="n">
        <v>0</v>
      </c>
      <c r="F1699" s="21">
        <f>(IF(C1699&lt;=20,MAX(800000,400000*C1699),8000000+700000*(C1699-20))+IF(E1699=1,1000000,0))</f>
        <v/>
      </c>
      <c r="G1699" s="21">
        <f>IF(AND(D1699=3,C1699&lt;=5),MAX(0,B1699-F1699),IF(AND(D1699=2,C1699&lt;=5,MAX(0,B1699-F1699)&gt;3000000),1500000+MAX(0,B1699-F1699)-3000000,MAX(0,B1699-F1699)/2))</f>
        <v/>
      </c>
      <c r="H1699" s="21">
        <f>ROUNDDOWN(G1699,-3)</f>
        <v/>
      </c>
      <c r="I1699" s="21">
        <f>IF(H1699&lt;=0,0,ROUNDDOWN(ROUND((H1699*LOOKUP(H1699,{0,1950001,3300001,6950001,9000001,18000001,40000001},{0.05,0.1,0.2,0.23,0.33,0.4,0.45})-LOOKUP(H1699,{0,1950001,3300001,6950001,9000001,18000001,40000001},{0,97500,427500,636000,1536000,2796000,4796000}))*1.021,3),0))</f>
        <v/>
      </c>
      <c r="J1699" s="21">
        <f>ROUNDDOWN(ROUND(H1699*0.06,2),-2)</f>
        <v/>
      </c>
      <c r="K1699" s="21">
        <f>ROUNDDOWN(ROUND(H1699*0.04,2),-2)</f>
        <v/>
      </c>
      <c r="L1699" s="21">
        <f>I1699+J1699+K1699</f>
        <v/>
      </c>
      <c r="M1699" s="21">
        <f>B1699-L1699</f>
        <v/>
      </c>
      <c r="N1699" s="21">
        <f>ROUNDDOWN(ROUND(B1699*0.2042,2),0)</f>
        <v/>
      </c>
    </row>
    <row r="1700">
      <c r="A1700" t="inlineStr">
        <is>
          <t>照合 一般</t>
        </is>
      </c>
      <c r="B1700" s="21" t="n">
        <v>9500000</v>
      </c>
      <c r="C1700" s="22" t="n">
        <v>42</v>
      </c>
      <c r="D1700" s="22" t="n">
        <v>1</v>
      </c>
      <c r="E1700" s="22" t="n">
        <v>0</v>
      </c>
      <c r="F1700" s="21">
        <f>(IF(C1700&lt;=20,MAX(800000,400000*C1700),8000000+700000*(C1700-20))+IF(E1700=1,1000000,0))</f>
        <v/>
      </c>
      <c r="G1700" s="21">
        <f>IF(AND(D1700=3,C1700&lt;=5),MAX(0,B1700-F1700),IF(AND(D1700=2,C1700&lt;=5,MAX(0,B1700-F1700)&gt;3000000),1500000+MAX(0,B1700-F1700)-3000000,MAX(0,B1700-F1700)/2))</f>
        <v/>
      </c>
      <c r="H1700" s="21">
        <f>ROUNDDOWN(G1700,-3)</f>
        <v/>
      </c>
      <c r="I1700" s="21">
        <f>IF(H1700&lt;=0,0,ROUNDDOWN(ROUND((H1700*LOOKUP(H1700,{0,1950001,3300001,6950001,9000001,18000001,40000001},{0.05,0.1,0.2,0.23,0.33,0.4,0.45})-LOOKUP(H1700,{0,1950001,3300001,6950001,9000001,18000001,40000001},{0,97500,427500,636000,1536000,2796000,4796000}))*1.021,3),0))</f>
        <v/>
      </c>
      <c r="J1700" s="21">
        <f>ROUNDDOWN(ROUND(H1700*0.06,2),-2)</f>
        <v/>
      </c>
      <c r="K1700" s="21">
        <f>ROUNDDOWN(ROUND(H1700*0.04,2),-2)</f>
        <v/>
      </c>
      <c r="L1700" s="21">
        <f>I1700+J1700+K1700</f>
        <v/>
      </c>
      <c r="M1700" s="21">
        <f>B1700-L1700</f>
        <v/>
      </c>
      <c r="N1700" s="21">
        <f>ROUNDDOWN(ROUND(B1700*0.2042,2),0)</f>
        <v/>
      </c>
    </row>
    <row r="1701">
      <c r="A1701" t="inlineStr">
        <is>
          <t>照合 一般</t>
        </is>
      </c>
      <c r="B1701" s="21" t="n">
        <v>9500000</v>
      </c>
      <c r="C1701" s="22" t="n">
        <v>43</v>
      </c>
      <c r="D1701" s="22" t="n">
        <v>1</v>
      </c>
      <c r="E1701" s="22" t="n">
        <v>0</v>
      </c>
      <c r="F1701" s="21">
        <f>(IF(C1701&lt;=20,MAX(800000,400000*C1701),8000000+700000*(C1701-20))+IF(E1701=1,1000000,0))</f>
        <v/>
      </c>
      <c r="G1701" s="21">
        <f>IF(AND(D1701=3,C1701&lt;=5),MAX(0,B1701-F1701),IF(AND(D1701=2,C1701&lt;=5,MAX(0,B1701-F1701)&gt;3000000),1500000+MAX(0,B1701-F1701)-3000000,MAX(0,B1701-F1701)/2))</f>
        <v/>
      </c>
      <c r="H1701" s="21">
        <f>ROUNDDOWN(G1701,-3)</f>
        <v/>
      </c>
      <c r="I1701" s="21">
        <f>IF(H1701&lt;=0,0,ROUNDDOWN(ROUND((H1701*LOOKUP(H1701,{0,1950001,3300001,6950001,9000001,18000001,40000001},{0.05,0.1,0.2,0.23,0.33,0.4,0.45})-LOOKUP(H1701,{0,1950001,3300001,6950001,9000001,18000001,40000001},{0,97500,427500,636000,1536000,2796000,4796000}))*1.021,3),0))</f>
        <v/>
      </c>
      <c r="J1701" s="21">
        <f>ROUNDDOWN(ROUND(H1701*0.06,2),-2)</f>
        <v/>
      </c>
      <c r="K1701" s="21">
        <f>ROUNDDOWN(ROUND(H1701*0.04,2),-2)</f>
        <v/>
      </c>
      <c r="L1701" s="21">
        <f>I1701+J1701+K1701</f>
        <v/>
      </c>
      <c r="M1701" s="21">
        <f>B1701-L1701</f>
        <v/>
      </c>
      <c r="N1701" s="21">
        <f>ROUNDDOWN(ROUND(B1701*0.2042,2),0)</f>
        <v/>
      </c>
    </row>
    <row r="1702">
      <c r="A1702" t="inlineStr">
        <is>
          <t>照合 一般</t>
        </is>
      </c>
      <c r="B1702" s="21" t="n">
        <v>9500000</v>
      </c>
      <c r="C1702" s="22" t="n">
        <v>44</v>
      </c>
      <c r="D1702" s="22" t="n">
        <v>1</v>
      </c>
      <c r="E1702" s="22" t="n">
        <v>0</v>
      </c>
      <c r="F1702" s="21">
        <f>(IF(C1702&lt;=20,MAX(800000,400000*C1702),8000000+700000*(C1702-20))+IF(E1702=1,1000000,0))</f>
        <v/>
      </c>
      <c r="G1702" s="21">
        <f>IF(AND(D1702=3,C1702&lt;=5),MAX(0,B1702-F1702),IF(AND(D1702=2,C1702&lt;=5,MAX(0,B1702-F1702)&gt;3000000),1500000+MAX(0,B1702-F1702)-3000000,MAX(0,B1702-F1702)/2))</f>
        <v/>
      </c>
      <c r="H1702" s="21">
        <f>ROUNDDOWN(G1702,-3)</f>
        <v/>
      </c>
      <c r="I1702" s="21">
        <f>IF(H1702&lt;=0,0,ROUNDDOWN(ROUND((H1702*LOOKUP(H1702,{0,1950001,3300001,6950001,9000001,18000001,40000001},{0.05,0.1,0.2,0.23,0.33,0.4,0.45})-LOOKUP(H1702,{0,1950001,3300001,6950001,9000001,18000001,40000001},{0,97500,427500,636000,1536000,2796000,4796000}))*1.021,3),0))</f>
        <v/>
      </c>
      <c r="J1702" s="21">
        <f>ROUNDDOWN(ROUND(H1702*0.06,2),-2)</f>
        <v/>
      </c>
      <c r="K1702" s="21">
        <f>ROUNDDOWN(ROUND(H1702*0.04,2),-2)</f>
        <v/>
      </c>
      <c r="L1702" s="21">
        <f>I1702+J1702+K1702</f>
        <v/>
      </c>
      <c r="M1702" s="21">
        <f>B1702-L1702</f>
        <v/>
      </c>
      <c r="N1702" s="21">
        <f>ROUNDDOWN(ROUND(B1702*0.2042,2),0)</f>
        <v/>
      </c>
    </row>
    <row r="1703">
      <c r="A1703" t="inlineStr">
        <is>
          <t>照合 一般</t>
        </is>
      </c>
      <c r="B1703" s="21" t="n">
        <v>9500000</v>
      </c>
      <c r="C1703" s="22" t="n">
        <v>45</v>
      </c>
      <c r="D1703" s="22" t="n">
        <v>1</v>
      </c>
      <c r="E1703" s="22" t="n">
        <v>0</v>
      </c>
      <c r="F1703" s="21">
        <f>(IF(C1703&lt;=20,MAX(800000,400000*C1703),8000000+700000*(C1703-20))+IF(E1703=1,1000000,0))</f>
        <v/>
      </c>
      <c r="G1703" s="21">
        <f>IF(AND(D1703=3,C1703&lt;=5),MAX(0,B1703-F1703),IF(AND(D1703=2,C1703&lt;=5,MAX(0,B1703-F1703)&gt;3000000),1500000+MAX(0,B1703-F1703)-3000000,MAX(0,B1703-F1703)/2))</f>
        <v/>
      </c>
      <c r="H1703" s="21">
        <f>ROUNDDOWN(G1703,-3)</f>
        <v/>
      </c>
      <c r="I1703" s="21">
        <f>IF(H1703&lt;=0,0,ROUNDDOWN(ROUND((H1703*LOOKUP(H1703,{0,1950001,3300001,6950001,9000001,18000001,40000001},{0.05,0.1,0.2,0.23,0.33,0.4,0.45})-LOOKUP(H1703,{0,1950001,3300001,6950001,9000001,18000001,40000001},{0,97500,427500,636000,1536000,2796000,4796000}))*1.021,3),0))</f>
        <v/>
      </c>
      <c r="J1703" s="21">
        <f>ROUNDDOWN(ROUND(H1703*0.06,2),-2)</f>
        <v/>
      </c>
      <c r="K1703" s="21">
        <f>ROUNDDOWN(ROUND(H1703*0.04,2),-2)</f>
        <v/>
      </c>
      <c r="L1703" s="21">
        <f>I1703+J1703+K1703</f>
        <v/>
      </c>
      <c r="M1703" s="21">
        <f>B1703-L1703</f>
        <v/>
      </c>
      <c r="N1703" s="21">
        <f>ROUNDDOWN(ROUND(B1703*0.2042,2),0)</f>
        <v/>
      </c>
    </row>
    <row r="1704">
      <c r="A1704" t="inlineStr">
        <is>
          <t>照合 短期</t>
        </is>
      </c>
      <c r="B1704" s="21" t="n">
        <v>9500000</v>
      </c>
      <c r="C1704" s="22" t="n">
        <v>1</v>
      </c>
      <c r="D1704" s="22" t="n">
        <v>2</v>
      </c>
      <c r="E1704" s="22" t="n">
        <v>0</v>
      </c>
      <c r="F1704" s="21">
        <f>(IF(C1704&lt;=20,MAX(800000,400000*C1704),8000000+700000*(C1704-20))+IF(E1704=1,1000000,0))</f>
        <v/>
      </c>
      <c r="G1704" s="21">
        <f>IF(AND(D1704=3,C1704&lt;=5),MAX(0,B1704-F1704),IF(AND(D1704=2,C1704&lt;=5,MAX(0,B1704-F1704)&gt;3000000),1500000+MAX(0,B1704-F1704)-3000000,MAX(0,B1704-F1704)/2))</f>
        <v/>
      </c>
      <c r="H1704" s="21">
        <f>ROUNDDOWN(G1704,-3)</f>
        <v/>
      </c>
      <c r="I1704" s="21">
        <f>IF(H1704&lt;=0,0,ROUNDDOWN(ROUND((H1704*LOOKUP(H1704,{0,1950001,3300001,6950001,9000001,18000001,40000001},{0.05,0.1,0.2,0.23,0.33,0.4,0.45})-LOOKUP(H1704,{0,1950001,3300001,6950001,9000001,18000001,40000001},{0,97500,427500,636000,1536000,2796000,4796000}))*1.021,3),0))</f>
        <v/>
      </c>
      <c r="J1704" s="21">
        <f>ROUNDDOWN(ROUND(H1704*0.06,2),-2)</f>
        <v/>
      </c>
      <c r="K1704" s="21">
        <f>ROUNDDOWN(ROUND(H1704*0.04,2),-2)</f>
        <v/>
      </c>
      <c r="L1704" s="21">
        <f>I1704+J1704+K1704</f>
        <v/>
      </c>
      <c r="M1704" s="21">
        <f>B1704-L1704</f>
        <v/>
      </c>
      <c r="N1704" s="21">
        <f>ROUNDDOWN(ROUND(B1704*0.2042,2),0)</f>
        <v/>
      </c>
    </row>
    <row r="1705">
      <c r="A1705" t="inlineStr">
        <is>
          <t>照合 役員</t>
        </is>
      </c>
      <c r="B1705" s="21" t="n">
        <v>9500000</v>
      </c>
      <c r="C1705" s="22" t="n">
        <v>1</v>
      </c>
      <c r="D1705" s="22" t="n">
        <v>3</v>
      </c>
      <c r="E1705" s="22" t="n">
        <v>0</v>
      </c>
      <c r="F1705" s="21">
        <f>(IF(C1705&lt;=20,MAX(800000,400000*C1705),8000000+700000*(C1705-20))+IF(E1705=1,1000000,0))</f>
        <v/>
      </c>
      <c r="G1705" s="21">
        <f>IF(AND(D1705=3,C1705&lt;=5),MAX(0,B1705-F1705),IF(AND(D1705=2,C1705&lt;=5,MAX(0,B1705-F1705)&gt;3000000),1500000+MAX(0,B1705-F1705)-3000000,MAX(0,B1705-F1705)/2))</f>
        <v/>
      </c>
      <c r="H1705" s="21">
        <f>ROUNDDOWN(G1705,-3)</f>
        <v/>
      </c>
      <c r="I1705" s="21">
        <f>IF(H1705&lt;=0,0,ROUNDDOWN(ROUND((H1705*LOOKUP(H1705,{0,1950001,3300001,6950001,9000001,18000001,40000001},{0.05,0.1,0.2,0.23,0.33,0.4,0.45})-LOOKUP(H1705,{0,1950001,3300001,6950001,9000001,18000001,40000001},{0,97500,427500,636000,1536000,2796000,4796000}))*1.021,3),0))</f>
        <v/>
      </c>
      <c r="J1705" s="21">
        <f>ROUNDDOWN(ROUND(H1705*0.06,2),-2)</f>
        <v/>
      </c>
      <c r="K1705" s="21">
        <f>ROUNDDOWN(ROUND(H1705*0.04,2),-2)</f>
        <v/>
      </c>
      <c r="L1705" s="21">
        <f>I1705+J1705+K1705</f>
        <v/>
      </c>
      <c r="M1705" s="21">
        <f>B1705-L1705</f>
        <v/>
      </c>
      <c r="N1705" s="21">
        <f>ROUNDDOWN(ROUND(B1705*0.2042,2),0)</f>
        <v/>
      </c>
    </row>
    <row r="1706">
      <c r="A1706" t="inlineStr">
        <is>
          <t>照合 短期 障害</t>
        </is>
      </c>
      <c r="B1706" s="21" t="n">
        <v>9500000</v>
      </c>
      <c r="C1706" s="22" t="n">
        <v>1</v>
      </c>
      <c r="D1706" s="22" t="n">
        <v>2</v>
      </c>
      <c r="E1706" s="22" t="n">
        <v>1</v>
      </c>
      <c r="F1706" s="21">
        <f>(IF(C1706&lt;=20,MAX(800000,400000*C1706),8000000+700000*(C1706-20))+IF(E1706=1,1000000,0))</f>
        <v/>
      </c>
      <c r="G1706" s="21">
        <f>IF(AND(D1706=3,C1706&lt;=5),MAX(0,B1706-F1706),IF(AND(D1706=2,C1706&lt;=5,MAX(0,B1706-F1706)&gt;3000000),1500000+MAX(0,B1706-F1706)-3000000,MAX(0,B1706-F1706)/2))</f>
        <v/>
      </c>
      <c r="H1706" s="21">
        <f>ROUNDDOWN(G1706,-3)</f>
        <v/>
      </c>
      <c r="I1706" s="21">
        <f>IF(H1706&lt;=0,0,ROUNDDOWN(ROUND((H1706*LOOKUP(H1706,{0,1950001,3300001,6950001,9000001,18000001,40000001},{0.05,0.1,0.2,0.23,0.33,0.4,0.45})-LOOKUP(H1706,{0,1950001,3300001,6950001,9000001,18000001,40000001},{0,97500,427500,636000,1536000,2796000,4796000}))*1.021,3),0))</f>
        <v/>
      </c>
      <c r="J1706" s="21">
        <f>ROUNDDOWN(ROUND(H1706*0.06,2),-2)</f>
        <v/>
      </c>
      <c r="K1706" s="21">
        <f>ROUNDDOWN(ROUND(H1706*0.04,2),-2)</f>
        <v/>
      </c>
      <c r="L1706" s="21">
        <f>I1706+J1706+K1706</f>
        <v/>
      </c>
      <c r="M1706" s="21">
        <f>B1706-L1706</f>
        <v/>
      </c>
      <c r="N1706" s="21">
        <f>ROUNDDOWN(ROUND(B1706*0.2042,2),0)</f>
        <v/>
      </c>
    </row>
    <row r="1707">
      <c r="A1707" t="inlineStr">
        <is>
          <t>照合 短期</t>
        </is>
      </c>
      <c r="B1707" s="21" t="n">
        <v>9500000</v>
      </c>
      <c r="C1707" s="22" t="n">
        <v>2</v>
      </c>
      <c r="D1707" s="22" t="n">
        <v>2</v>
      </c>
      <c r="E1707" s="22" t="n">
        <v>0</v>
      </c>
      <c r="F1707" s="21">
        <f>(IF(C1707&lt;=20,MAX(800000,400000*C1707),8000000+700000*(C1707-20))+IF(E1707=1,1000000,0))</f>
        <v/>
      </c>
      <c r="G1707" s="21">
        <f>IF(AND(D1707=3,C1707&lt;=5),MAX(0,B1707-F1707),IF(AND(D1707=2,C1707&lt;=5,MAX(0,B1707-F1707)&gt;3000000),1500000+MAX(0,B1707-F1707)-3000000,MAX(0,B1707-F1707)/2))</f>
        <v/>
      </c>
      <c r="H1707" s="21">
        <f>ROUNDDOWN(G1707,-3)</f>
        <v/>
      </c>
      <c r="I1707" s="21">
        <f>IF(H1707&lt;=0,0,ROUNDDOWN(ROUND((H1707*LOOKUP(H1707,{0,1950001,3300001,6950001,9000001,18000001,40000001},{0.05,0.1,0.2,0.23,0.33,0.4,0.45})-LOOKUP(H1707,{0,1950001,3300001,6950001,9000001,18000001,40000001},{0,97500,427500,636000,1536000,2796000,4796000}))*1.021,3),0))</f>
        <v/>
      </c>
      <c r="J1707" s="21">
        <f>ROUNDDOWN(ROUND(H1707*0.06,2),-2)</f>
        <v/>
      </c>
      <c r="K1707" s="21">
        <f>ROUNDDOWN(ROUND(H1707*0.04,2),-2)</f>
        <v/>
      </c>
      <c r="L1707" s="21">
        <f>I1707+J1707+K1707</f>
        <v/>
      </c>
      <c r="M1707" s="21">
        <f>B1707-L1707</f>
        <v/>
      </c>
      <c r="N1707" s="21">
        <f>ROUNDDOWN(ROUND(B1707*0.2042,2),0)</f>
        <v/>
      </c>
    </row>
    <row r="1708">
      <c r="A1708" t="inlineStr">
        <is>
          <t>照合 役員</t>
        </is>
      </c>
      <c r="B1708" s="21" t="n">
        <v>9500000</v>
      </c>
      <c r="C1708" s="22" t="n">
        <v>2</v>
      </c>
      <c r="D1708" s="22" t="n">
        <v>3</v>
      </c>
      <c r="E1708" s="22" t="n">
        <v>0</v>
      </c>
      <c r="F1708" s="21">
        <f>(IF(C1708&lt;=20,MAX(800000,400000*C1708),8000000+700000*(C1708-20))+IF(E1708=1,1000000,0))</f>
        <v/>
      </c>
      <c r="G1708" s="21">
        <f>IF(AND(D1708=3,C1708&lt;=5),MAX(0,B1708-F1708),IF(AND(D1708=2,C1708&lt;=5,MAX(0,B1708-F1708)&gt;3000000),1500000+MAX(0,B1708-F1708)-3000000,MAX(0,B1708-F1708)/2))</f>
        <v/>
      </c>
      <c r="H1708" s="21">
        <f>ROUNDDOWN(G1708,-3)</f>
        <v/>
      </c>
      <c r="I1708" s="21">
        <f>IF(H1708&lt;=0,0,ROUNDDOWN(ROUND((H1708*LOOKUP(H1708,{0,1950001,3300001,6950001,9000001,18000001,40000001},{0.05,0.1,0.2,0.23,0.33,0.4,0.45})-LOOKUP(H1708,{0,1950001,3300001,6950001,9000001,18000001,40000001},{0,97500,427500,636000,1536000,2796000,4796000}))*1.021,3),0))</f>
        <v/>
      </c>
      <c r="J1708" s="21">
        <f>ROUNDDOWN(ROUND(H1708*0.06,2),-2)</f>
        <v/>
      </c>
      <c r="K1708" s="21">
        <f>ROUNDDOWN(ROUND(H1708*0.04,2),-2)</f>
        <v/>
      </c>
      <c r="L1708" s="21">
        <f>I1708+J1708+K1708</f>
        <v/>
      </c>
      <c r="M1708" s="21">
        <f>B1708-L1708</f>
        <v/>
      </c>
      <c r="N1708" s="21">
        <f>ROUNDDOWN(ROUND(B1708*0.2042,2),0)</f>
        <v/>
      </c>
    </row>
    <row r="1709">
      <c r="A1709" t="inlineStr">
        <is>
          <t>照合 短期 障害</t>
        </is>
      </c>
      <c r="B1709" s="21" t="n">
        <v>9500000</v>
      </c>
      <c r="C1709" s="22" t="n">
        <v>2</v>
      </c>
      <c r="D1709" s="22" t="n">
        <v>2</v>
      </c>
      <c r="E1709" s="22" t="n">
        <v>1</v>
      </c>
      <c r="F1709" s="21">
        <f>(IF(C1709&lt;=20,MAX(800000,400000*C1709),8000000+700000*(C1709-20))+IF(E1709=1,1000000,0))</f>
        <v/>
      </c>
      <c r="G1709" s="21">
        <f>IF(AND(D1709=3,C1709&lt;=5),MAX(0,B1709-F1709),IF(AND(D1709=2,C1709&lt;=5,MAX(0,B1709-F1709)&gt;3000000),1500000+MAX(0,B1709-F1709)-3000000,MAX(0,B1709-F1709)/2))</f>
        <v/>
      </c>
      <c r="H1709" s="21">
        <f>ROUNDDOWN(G1709,-3)</f>
        <v/>
      </c>
      <c r="I1709" s="21">
        <f>IF(H1709&lt;=0,0,ROUNDDOWN(ROUND((H1709*LOOKUP(H1709,{0,1950001,3300001,6950001,9000001,18000001,40000001},{0.05,0.1,0.2,0.23,0.33,0.4,0.45})-LOOKUP(H1709,{0,1950001,3300001,6950001,9000001,18000001,40000001},{0,97500,427500,636000,1536000,2796000,4796000}))*1.021,3),0))</f>
        <v/>
      </c>
      <c r="J1709" s="21">
        <f>ROUNDDOWN(ROUND(H1709*0.06,2),-2)</f>
        <v/>
      </c>
      <c r="K1709" s="21">
        <f>ROUNDDOWN(ROUND(H1709*0.04,2),-2)</f>
        <v/>
      </c>
      <c r="L1709" s="21">
        <f>I1709+J1709+K1709</f>
        <v/>
      </c>
      <c r="M1709" s="21">
        <f>B1709-L1709</f>
        <v/>
      </c>
      <c r="N1709" s="21">
        <f>ROUNDDOWN(ROUND(B1709*0.2042,2),0)</f>
        <v/>
      </c>
    </row>
    <row r="1710">
      <c r="A1710" t="inlineStr">
        <is>
          <t>照合 短期</t>
        </is>
      </c>
      <c r="B1710" s="21" t="n">
        <v>9500000</v>
      </c>
      <c r="C1710" s="22" t="n">
        <v>3</v>
      </c>
      <c r="D1710" s="22" t="n">
        <v>2</v>
      </c>
      <c r="E1710" s="22" t="n">
        <v>0</v>
      </c>
      <c r="F1710" s="21">
        <f>(IF(C1710&lt;=20,MAX(800000,400000*C1710),8000000+700000*(C1710-20))+IF(E1710=1,1000000,0))</f>
        <v/>
      </c>
      <c r="G1710" s="21">
        <f>IF(AND(D1710=3,C1710&lt;=5),MAX(0,B1710-F1710),IF(AND(D1710=2,C1710&lt;=5,MAX(0,B1710-F1710)&gt;3000000),1500000+MAX(0,B1710-F1710)-3000000,MAX(0,B1710-F1710)/2))</f>
        <v/>
      </c>
      <c r="H1710" s="21">
        <f>ROUNDDOWN(G1710,-3)</f>
        <v/>
      </c>
      <c r="I1710" s="21">
        <f>IF(H1710&lt;=0,0,ROUNDDOWN(ROUND((H1710*LOOKUP(H1710,{0,1950001,3300001,6950001,9000001,18000001,40000001},{0.05,0.1,0.2,0.23,0.33,0.4,0.45})-LOOKUP(H1710,{0,1950001,3300001,6950001,9000001,18000001,40000001},{0,97500,427500,636000,1536000,2796000,4796000}))*1.021,3),0))</f>
        <v/>
      </c>
      <c r="J1710" s="21">
        <f>ROUNDDOWN(ROUND(H1710*0.06,2),-2)</f>
        <v/>
      </c>
      <c r="K1710" s="21">
        <f>ROUNDDOWN(ROUND(H1710*0.04,2),-2)</f>
        <v/>
      </c>
      <c r="L1710" s="21">
        <f>I1710+J1710+K1710</f>
        <v/>
      </c>
      <c r="M1710" s="21">
        <f>B1710-L1710</f>
        <v/>
      </c>
      <c r="N1710" s="21">
        <f>ROUNDDOWN(ROUND(B1710*0.2042,2),0)</f>
        <v/>
      </c>
    </row>
    <row r="1711">
      <c r="A1711" t="inlineStr">
        <is>
          <t>照合 役員</t>
        </is>
      </c>
      <c r="B1711" s="21" t="n">
        <v>9500000</v>
      </c>
      <c r="C1711" s="22" t="n">
        <v>3</v>
      </c>
      <c r="D1711" s="22" t="n">
        <v>3</v>
      </c>
      <c r="E1711" s="22" t="n">
        <v>0</v>
      </c>
      <c r="F1711" s="21">
        <f>(IF(C1711&lt;=20,MAX(800000,400000*C1711),8000000+700000*(C1711-20))+IF(E1711=1,1000000,0))</f>
        <v/>
      </c>
      <c r="G1711" s="21">
        <f>IF(AND(D1711=3,C1711&lt;=5),MAX(0,B1711-F1711),IF(AND(D1711=2,C1711&lt;=5,MAX(0,B1711-F1711)&gt;3000000),1500000+MAX(0,B1711-F1711)-3000000,MAX(0,B1711-F1711)/2))</f>
        <v/>
      </c>
      <c r="H1711" s="21">
        <f>ROUNDDOWN(G1711,-3)</f>
        <v/>
      </c>
      <c r="I1711" s="21">
        <f>IF(H1711&lt;=0,0,ROUNDDOWN(ROUND((H1711*LOOKUP(H1711,{0,1950001,3300001,6950001,9000001,18000001,40000001},{0.05,0.1,0.2,0.23,0.33,0.4,0.45})-LOOKUP(H1711,{0,1950001,3300001,6950001,9000001,18000001,40000001},{0,97500,427500,636000,1536000,2796000,4796000}))*1.021,3),0))</f>
        <v/>
      </c>
      <c r="J1711" s="21">
        <f>ROUNDDOWN(ROUND(H1711*0.06,2),-2)</f>
        <v/>
      </c>
      <c r="K1711" s="21">
        <f>ROUNDDOWN(ROUND(H1711*0.04,2),-2)</f>
        <v/>
      </c>
      <c r="L1711" s="21">
        <f>I1711+J1711+K1711</f>
        <v/>
      </c>
      <c r="M1711" s="21">
        <f>B1711-L1711</f>
        <v/>
      </c>
      <c r="N1711" s="21">
        <f>ROUNDDOWN(ROUND(B1711*0.2042,2),0)</f>
        <v/>
      </c>
    </row>
    <row r="1712">
      <c r="A1712" t="inlineStr">
        <is>
          <t>照合 短期 障害</t>
        </is>
      </c>
      <c r="B1712" s="21" t="n">
        <v>9500000</v>
      </c>
      <c r="C1712" s="22" t="n">
        <v>3</v>
      </c>
      <c r="D1712" s="22" t="n">
        <v>2</v>
      </c>
      <c r="E1712" s="22" t="n">
        <v>1</v>
      </c>
      <c r="F1712" s="21">
        <f>(IF(C1712&lt;=20,MAX(800000,400000*C1712),8000000+700000*(C1712-20))+IF(E1712=1,1000000,0))</f>
        <v/>
      </c>
      <c r="G1712" s="21">
        <f>IF(AND(D1712=3,C1712&lt;=5),MAX(0,B1712-F1712),IF(AND(D1712=2,C1712&lt;=5,MAX(0,B1712-F1712)&gt;3000000),1500000+MAX(0,B1712-F1712)-3000000,MAX(0,B1712-F1712)/2))</f>
        <v/>
      </c>
      <c r="H1712" s="21">
        <f>ROUNDDOWN(G1712,-3)</f>
        <v/>
      </c>
      <c r="I1712" s="21">
        <f>IF(H1712&lt;=0,0,ROUNDDOWN(ROUND((H1712*LOOKUP(H1712,{0,1950001,3300001,6950001,9000001,18000001,40000001},{0.05,0.1,0.2,0.23,0.33,0.4,0.45})-LOOKUP(H1712,{0,1950001,3300001,6950001,9000001,18000001,40000001},{0,97500,427500,636000,1536000,2796000,4796000}))*1.021,3),0))</f>
        <v/>
      </c>
      <c r="J1712" s="21">
        <f>ROUNDDOWN(ROUND(H1712*0.06,2),-2)</f>
        <v/>
      </c>
      <c r="K1712" s="21">
        <f>ROUNDDOWN(ROUND(H1712*0.04,2),-2)</f>
        <v/>
      </c>
      <c r="L1712" s="21">
        <f>I1712+J1712+K1712</f>
        <v/>
      </c>
      <c r="M1712" s="21">
        <f>B1712-L1712</f>
        <v/>
      </c>
      <c r="N1712" s="21">
        <f>ROUNDDOWN(ROUND(B1712*0.2042,2),0)</f>
        <v/>
      </c>
    </row>
    <row r="1713">
      <c r="A1713" t="inlineStr">
        <is>
          <t>照合 短期</t>
        </is>
      </c>
      <c r="B1713" s="21" t="n">
        <v>9500000</v>
      </c>
      <c r="C1713" s="22" t="n">
        <v>4</v>
      </c>
      <c r="D1713" s="22" t="n">
        <v>2</v>
      </c>
      <c r="E1713" s="22" t="n">
        <v>0</v>
      </c>
      <c r="F1713" s="21">
        <f>(IF(C1713&lt;=20,MAX(800000,400000*C1713),8000000+700000*(C1713-20))+IF(E1713=1,1000000,0))</f>
        <v/>
      </c>
      <c r="G1713" s="21">
        <f>IF(AND(D1713=3,C1713&lt;=5),MAX(0,B1713-F1713),IF(AND(D1713=2,C1713&lt;=5,MAX(0,B1713-F1713)&gt;3000000),1500000+MAX(0,B1713-F1713)-3000000,MAX(0,B1713-F1713)/2))</f>
        <v/>
      </c>
      <c r="H1713" s="21">
        <f>ROUNDDOWN(G1713,-3)</f>
        <v/>
      </c>
      <c r="I1713" s="21">
        <f>IF(H1713&lt;=0,0,ROUNDDOWN(ROUND((H1713*LOOKUP(H1713,{0,1950001,3300001,6950001,9000001,18000001,40000001},{0.05,0.1,0.2,0.23,0.33,0.4,0.45})-LOOKUP(H1713,{0,1950001,3300001,6950001,9000001,18000001,40000001},{0,97500,427500,636000,1536000,2796000,4796000}))*1.021,3),0))</f>
        <v/>
      </c>
      <c r="J1713" s="21">
        <f>ROUNDDOWN(ROUND(H1713*0.06,2),-2)</f>
        <v/>
      </c>
      <c r="K1713" s="21">
        <f>ROUNDDOWN(ROUND(H1713*0.04,2),-2)</f>
        <v/>
      </c>
      <c r="L1713" s="21">
        <f>I1713+J1713+K1713</f>
        <v/>
      </c>
      <c r="M1713" s="21">
        <f>B1713-L1713</f>
        <v/>
      </c>
      <c r="N1713" s="21">
        <f>ROUNDDOWN(ROUND(B1713*0.2042,2),0)</f>
        <v/>
      </c>
    </row>
    <row r="1714">
      <c r="A1714" t="inlineStr">
        <is>
          <t>照合 役員</t>
        </is>
      </c>
      <c r="B1714" s="21" t="n">
        <v>9500000</v>
      </c>
      <c r="C1714" s="22" t="n">
        <v>4</v>
      </c>
      <c r="D1714" s="22" t="n">
        <v>3</v>
      </c>
      <c r="E1714" s="22" t="n">
        <v>0</v>
      </c>
      <c r="F1714" s="21">
        <f>(IF(C1714&lt;=20,MAX(800000,400000*C1714),8000000+700000*(C1714-20))+IF(E1714=1,1000000,0))</f>
        <v/>
      </c>
      <c r="G1714" s="21">
        <f>IF(AND(D1714=3,C1714&lt;=5),MAX(0,B1714-F1714),IF(AND(D1714=2,C1714&lt;=5,MAX(0,B1714-F1714)&gt;3000000),1500000+MAX(0,B1714-F1714)-3000000,MAX(0,B1714-F1714)/2))</f>
        <v/>
      </c>
      <c r="H1714" s="21">
        <f>ROUNDDOWN(G1714,-3)</f>
        <v/>
      </c>
      <c r="I1714" s="21">
        <f>IF(H1714&lt;=0,0,ROUNDDOWN(ROUND((H1714*LOOKUP(H1714,{0,1950001,3300001,6950001,9000001,18000001,40000001},{0.05,0.1,0.2,0.23,0.33,0.4,0.45})-LOOKUP(H1714,{0,1950001,3300001,6950001,9000001,18000001,40000001},{0,97500,427500,636000,1536000,2796000,4796000}))*1.021,3),0))</f>
        <v/>
      </c>
      <c r="J1714" s="21">
        <f>ROUNDDOWN(ROUND(H1714*0.06,2),-2)</f>
        <v/>
      </c>
      <c r="K1714" s="21">
        <f>ROUNDDOWN(ROUND(H1714*0.04,2),-2)</f>
        <v/>
      </c>
      <c r="L1714" s="21">
        <f>I1714+J1714+K1714</f>
        <v/>
      </c>
      <c r="M1714" s="21">
        <f>B1714-L1714</f>
        <v/>
      </c>
      <c r="N1714" s="21">
        <f>ROUNDDOWN(ROUND(B1714*0.2042,2),0)</f>
        <v/>
      </c>
    </row>
    <row r="1715">
      <c r="A1715" t="inlineStr">
        <is>
          <t>照合 短期 障害</t>
        </is>
      </c>
      <c r="B1715" s="21" t="n">
        <v>9500000</v>
      </c>
      <c r="C1715" s="22" t="n">
        <v>4</v>
      </c>
      <c r="D1715" s="22" t="n">
        <v>2</v>
      </c>
      <c r="E1715" s="22" t="n">
        <v>1</v>
      </c>
      <c r="F1715" s="21">
        <f>(IF(C1715&lt;=20,MAX(800000,400000*C1715),8000000+700000*(C1715-20))+IF(E1715=1,1000000,0))</f>
        <v/>
      </c>
      <c r="G1715" s="21">
        <f>IF(AND(D1715=3,C1715&lt;=5),MAX(0,B1715-F1715),IF(AND(D1715=2,C1715&lt;=5,MAX(0,B1715-F1715)&gt;3000000),1500000+MAX(0,B1715-F1715)-3000000,MAX(0,B1715-F1715)/2))</f>
        <v/>
      </c>
      <c r="H1715" s="21">
        <f>ROUNDDOWN(G1715,-3)</f>
        <v/>
      </c>
      <c r="I1715" s="21">
        <f>IF(H1715&lt;=0,0,ROUNDDOWN(ROUND((H1715*LOOKUP(H1715,{0,1950001,3300001,6950001,9000001,18000001,40000001},{0.05,0.1,0.2,0.23,0.33,0.4,0.45})-LOOKUP(H1715,{0,1950001,3300001,6950001,9000001,18000001,40000001},{0,97500,427500,636000,1536000,2796000,4796000}))*1.021,3),0))</f>
        <v/>
      </c>
      <c r="J1715" s="21">
        <f>ROUNDDOWN(ROUND(H1715*0.06,2),-2)</f>
        <v/>
      </c>
      <c r="K1715" s="21">
        <f>ROUNDDOWN(ROUND(H1715*0.04,2),-2)</f>
        <v/>
      </c>
      <c r="L1715" s="21">
        <f>I1715+J1715+K1715</f>
        <v/>
      </c>
      <c r="M1715" s="21">
        <f>B1715-L1715</f>
        <v/>
      </c>
      <c r="N1715" s="21">
        <f>ROUNDDOWN(ROUND(B1715*0.2042,2),0)</f>
        <v/>
      </c>
    </row>
    <row r="1716">
      <c r="A1716" t="inlineStr">
        <is>
          <t>照合 短期</t>
        </is>
      </c>
      <c r="B1716" s="21" t="n">
        <v>9500000</v>
      </c>
      <c r="C1716" s="22" t="n">
        <v>5</v>
      </c>
      <c r="D1716" s="22" t="n">
        <v>2</v>
      </c>
      <c r="E1716" s="22" t="n">
        <v>0</v>
      </c>
      <c r="F1716" s="21">
        <f>(IF(C1716&lt;=20,MAX(800000,400000*C1716),8000000+700000*(C1716-20))+IF(E1716=1,1000000,0))</f>
        <v/>
      </c>
      <c r="G1716" s="21">
        <f>IF(AND(D1716=3,C1716&lt;=5),MAX(0,B1716-F1716),IF(AND(D1716=2,C1716&lt;=5,MAX(0,B1716-F1716)&gt;3000000),1500000+MAX(0,B1716-F1716)-3000000,MAX(0,B1716-F1716)/2))</f>
        <v/>
      </c>
      <c r="H1716" s="21">
        <f>ROUNDDOWN(G1716,-3)</f>
        <v/>
      </c>
      <c r="I1716" s="21">
        <f>IF(H1716&lt;=0,0,ROUNDDOWN(ROUND((H1716*LOOKUP(H1716,{0,1950001,3300001,6950001,9000001,18000001,40000001},{0.05,0.1,0.2,0.23,0.33,0.4,0.45})-LOOKUP(H1716,{0,1950001,3300001,6950001,9000001,18000001,40000001},{0,97500,427500,636000,1536000,2796000,4796000}))*1.021,3),0))</f>
        <v/>
      </c>
      <c r="J1716" s="21">
        <f>ROUNDDOWN(ROUND(H1716*0.06,2),-2)</f>
        <v/>
      </c>
      <c r="K1716" s="21">
        <f>ROUNDDOWN(ROUND(H1716*0.04,2),-2)</f>
        <v/>
      </c>
      <c r="L1716" s="21">
        <f>I1716+J1716+K1716</f>
        <v/>
      </c>
      <c r="M1716" s="21">
        <f>B1716-L1716</f>
        <v/>
      </c>
      <c r="N1716" s="21">
        <f>ROUNDDOWN(ROUND(B1716*0.2042,2),0)</f>
        <v/>
      </c>
    </row>
    <row r="1717">
      <c r="A1717" t="inlineStr">
        <is>
          <t>照合 役員</t>
        </is>
      </c>
      <c r="B1717" s="21" t="n">
        <v>9500000</v>
      </c>
      <c r="C1717" s="22" t="n">
        <v>5</v>
      </c>
      <c r="D1717" s="22" t="n">
        <v>3</v>
      </c>
      <c r="E1717" s="22" t="n">
        <v>0</v>
      </c>
      <c r="F1717" s="21">
        <f>(IF(C1717&lt;=20,MAX(800000,400000*C1717),8000000+700000*(C1717-20))+IF(E1717=1,1000000,0))</f>
        <v/>
      </c>
      <c r="G1717" s="21">
        <f>IF(AND(D1717=3,C1717&lt;=5),MAX(0,B1717-F1717),IF(AND(D1717=2,C1717&lt;=5,MAX(0,B1717-F1717)&gt;3000000),1500000+MAX(0,B1717-F1717)-3000000,MAX(0,B1717-F1717)/2))</f>
        <v/>
      </c>
      <c r="H1717" s="21">
        <f>ROUNDDOWN(G1717,-3)</f>
        <v/>
      </c>
      <c r="I1717" s="21">
        <f>IF(H1717&lt;=0,0,ROUNDDOWN(ROUND((H1717*LOOKUP(H1717,{0,1950001,3300001,6950001,9000001,18000001,40000001},{0.05,0.1,0.2,0.23,0.33,0.4,0.45})-LOOKUP(H1717,{0,1950001,3300001,6950001,9000001,18000001,40000001},{0,97500,427500,636000,1536000,2796000,4796000}))*1.021,3),0))</f>
        <v/>
      </c>
      <c r="J1717" s="21">
        <f>ROUNDDOWN(ROUND(H1717*0.06,2),-2)</f>
        <v/>
      </c>
      <c r="K1717" s="21">
        <f>ROUNDDOWN(ROUND(H1717*0.04,2),-2)</f>
        <v/>
      </c>
      <c r="L1717" s="21">
        <f>I1717+J1717+K1717</f>
        <v/>
      </c>
      <c r="M1717" s="21">
        <f>B1717-L1717</f>
        <v/>
      </c>
      <c r="N1717" s="21">
        <f>ROUNDDOWN(ROUND(B1717*0.2042,2),0)</f>
        <v/>
      </c>
    </row>
    <row r="1718">
      <c r="A1718" t="inlineStr">
        <is>
          <t>照合 短期 障害</t>
        </is>
      </c>
      <c r="B1718" s="21" t="n">
        <v>9500000</v>
      </c>
      <c r="C1718" s="22" t="n">
        <v>5</v>
      </c>
      <c r="D1718" s="22" t="n">
        <v>2</v>
      </c>
      <c r="E1718" s="22" t="n">
        <v>1</v>
      </c>
      <c r="F1718" s="21">
        <f>(IF(C1718&lt;=20,MAX(800000,400000*C1718),8000000+700000*(C1718-20))+IF(E1718=1,1000000,0))</f>
        <v/>
      </c>
      <c r="G1718" s="21">
        <f>IF(AND(D1718=3,C1718&lt;=5),MAX(0,B1718-F1718),IF(AND(D1718=2,C1718&lt;=5,MAX(0,B1718-F1718)&gt;3000000),1500000+MAX(0,B1718-F1718)-3000000,MAX(0,B1718-F1718)/2))</f>
        <v/>
      </c>
      <c r="H1718" s="21">
        <f>ROUNDDOWN(G1718,-3)</f>
        <v/>
      </c>
      <c r="I1718" s="21">
        <f>IF(H1718&lt;=0,0,ROUNDDOWN(ROUND((H1718*LOOKUP(H1718,{0,1950001,3300001,6950001,9000001,18000001,40000001},{0.05,0.1,0.2,0.23,0.33,0.4,0.45})-LOOKUP(H1718,{0,1950001,3300001,6950001,9000001,18000001,40000001},{0,97500,427500,636000,1536000,2796000,4796000}))*1.021,3),0))</f>
        <v/>
      </c>
      <c r="J1718" s="21">
        <f>ROUNDDOWN(ROUND(H1718*0.06,2),-2)</f>
        <v/>
      </c>
      <c r="K1718" s="21">
        <f>ROUNDDOWN(ROUND(H1718*0.04,2),-2)</f>
        <v/>
      </c>
      <c r="L1718" s="21">
        <f>I1718+J1718+K1718</f>
        <v/>
      </c>
      <c r="M1718" s="21">
        <f>B1718-L1718</f>
        <v/>
      </c>
      <c r="N1718" s="21">
        <f>ROUNDDOWN(ROUND(B1718*0.2042,2),0)</f>
        <v/>
      </c>
    </row>
    <row r="1719">
      <c r="A1719" t="inlineStr">
        <is>
          <t>照合 障害</t>
        </is>
      </c>
      <c r="B1719" s="21" t="n">
        <v>9500000</v>
      </c>
      <c r="C1719" s="22" t="n">
        <v>25</v>
      </c>
      <c r="D1719" s="22" t="n">
        <v>1</v>
      </c>
      <c r="E1719" s="22" t="n">
        <v>1</v>
      </c>
      <c r="F1719" s="21">
        <f>(IF(C1719&lt;=20,MAX(800000,400000*C1719),8000000+700000*(C1719-20))+IF(E1719=1,1000000,0))</f>
        <v/>
      </c>
      <c r="G1719" s="21">
        <f>IF(AND(D1719=3,C1719&lt;=5),MAX(0,B1719-F1719),IF(AND(D1719=2,C1719&lt;=5,MAX(0,B1719-F1719)&gt;3000000),1500000+MAX(0,B1719-F1719)-3000000,MAX(0,B1719-F1719)/2))</f>
        <v/>
      </c>
      <c r="H1719" s="21">
        <f>ROUNDDOWN(G1719,-3)</f>
        <v/>
      </c>
      <c r="I1719" s="21">
        <f>IF(H1719&lt;=0,0,ROUNDDOWN(ROUND((H1719*LOOKUP(H1719,{0,1950001,3300001,6950001,9000001,18000001,40000001},{0.05,0.1,0.2,0.23,0.33,0.4,0.45})-LOOKUP(H1719,{0,1950001,3300001,6950001,9000001,18000001,40000001},{0,97500,427500,636000,1536000,2796000,4796000}))*1.021,3),0))</f>
        <v/>
      </c>
      <c r="J1719" s="21">
        <f>ROUNDDOWN(ROUND(H1719*0.06,2),-2)</f>
        <v/>
      </c>
      <c r="K1719" s="21">
        <f>ROUNDDOWN(ROUND(H1719*0.04,2),-2)</f>
        <v/>
      </c>
      <c r="L1719" s="21">
        <f>I1719+J1719+K1719</f>
        <v/>
      </c>
      <c r="M1719" s="21">
        <f>B1719-L1719</f>
        <v/>
      </c>
      <c r="N1719" s="21">
        <f>ROUNDDOWN(ROUND(B1719*0.2042,2),0)</f>
        <v/>
      </c>
    </row>
    <row r="1720">
      <c r="A1720" t="inlineStr">
        <is>
          <t>照合 一般</t>
        </is>
      </c>
      <c r="B1720" s="21" t="n">
        <v>10000000</v>
      </c>
      <c r="C1720" s="22" t="n">
        <v>1</v>
      </c>
      <c r="D1720" s="22" t="n">
        <v>1</v>
      </c>
      <c r="E1720" s="22" t="n">
        <v>0</v>
      </c>
      <c r="F1720" s="21">
        <f>(IF(C1720&lt;=20,MAX(800000,400000*C1720),8000000+700000*(C1720-20))+IF(E1720=1,1000000,0))</f>
        <v/>
      </c>
      <c r="G1720" s="21">
        <f>IF(AND(D1720=3,C1720&lt;=5),MAX(0,B1720-F1720),IF(AND(D1720=2,C1720&lt;=5,MAX(0,B1720-F1720)&gt;3000000),1500000+MAX(0,B1720-F1720)-3000000,MAX(0,B1720-F1720)/2))</f>
        <v/>
      </c>
      <c r="H1720" s="21">
        <f>ROUNDDOWN(G1720,-3)</f>
        <v/>
      </c>
      <c r="I1720" s="21">
        <f>IF(H1720&lt;=0,0,ROUNDDOWN(ROUND((H1720*LOOKUP(H1720,{0,1950001,3300001,6950001,9000001,18000001,40000001},{0.05,0.1,0.2,0.23,0.33,0.4,0.45})-LOOKUP(H1720,{0,1950001,3300001,6950001,9000001,18000001,40000001},{0,97500,427500,636000,1536000,2796000,4796000}))*1.021,3),0))</f>
        <v/>
      </c>
      <c r="J1720" s="21">
        <f>ROUNDDOWN(ROUND(H1720*0.06,2),-2)</f>
        <v/>
      </c>
      <c r="K1720" s="21">
        <f>ROUNDDOWN(ROUND(H1720*0.04,2),-2)</f>
        <v/>
      </c>
      <c r="L1720" s="21">
        <f>I1720+J1720+K1720</f>
        <v/>
      </c>
      <c r="M1720" s="21">
        <f>B1720-L1720</f>
        <v/>
      </c>
      <c r="N1720" s="21">
        <f>ROUNDDOWN(ROUND(B1720*0.2042,2),0)</f>
        <v/>
      </c>
    </row>
    <row r="1721">
      <c r="A1721" t="inlineStr">
        <is>
          <t>照合 一般</t>
        </is>
      </c>
      <c r="B1721" s="21" t="n">
        <v>10000000</v>
      </c>
      <c r="C1721" s="22" t="n">
        <v>2</v>
      </c>
      <c r="D1721" s="22" t="n">
        <v>1</v>
      </c>
      <c r="E1721" s="22" t="n">
        <v>0</v>
      </c>
      <c r="F1721" s="21">
        <f>(IF(C1721&lt;=20,MAX(800000,400000*C1721),8000000+700000*(C1721-20))+IF(E1721=1,1000000,0))</f>
        <v/>
      </c>
      <c r="G1721" s="21">
        <f>IF(AND(D1721=3,C1721&lt;=5),MAX(0,B1721-F1721),IF(AND(D1721=2,C1721&lt;=5,MAX(0,B1721-F1721)&gt;3000000),1500000+MAX(0,B1721-F1721)-3000000,MAX(0,B1721-F1721)/2))</f>
        <v/>
      </c>
      <c r="H1721" s="21">
        <f>ROUNDDOWN(G1721,-3)</f>
        <v/>
      </c>
      <c r="I1721" s="21">
        <f>IF(H1721&lt;=0,0,ROUNDDOWN(ROUND((H1721*LOOKUP(H1721,{0,1950001,3300001,6950001,9000001,18000001,40000001},{0.05,0.1,0.2,0.23,0.33,0.4,0.45})-LOOKUP(H1721,{0,1950001,3300001,6950001,9000001,18000001,40000001},{0,97500,427500,636000,1536000,2796000,4796000}))*1.021,3),0))</f>
        <v/>
      </c>
      <c r="J1721" s="21">
        <f>ROUNDDOWN(ROUND(H1721*0.06,2),-2)</f>
        <v/>
      </c>
      <c r="K1721" s="21">
        <f>ROUNDDOWN(ROUND(H1721*0.04,2),-2)</f>
        <v/>
      </c>
      <c r="L1721" s="21">
        <f>I1721+J1721+K1721</f>
        <v/>
      </c>
      <c r="M1721" s="21">
        <f>B1721-L1721</f>
        <v/>
      </c>
      <c r="N1721" s="21">
        <f>ROUNDDOWN(ROUND(B1721*0.2042,2),0)</f>
        <v/>
      </c>
    </row>
    <row r="1722">
      <c r="A1722" t="inlineStr">
        <is>
          <t>照合 一般</t>
        </is>
      </c>
      <c r="B1722" s="21" t="n">
        <v>10000000</v>
      </c>
      <c r="C1722" s="22" t="n">
        <v>3</v>
      </c>
      <c r="D1722" s="22" t="n">
        <v>1</v>
      </c>
      <c r="E1722" s="22" t="n">
        <v>0</v>
      </c>
      <c r="F1722" s="21">
        <f>(IF(C1722&lt;=20,MAX(800000,400000*C1722),8000000+700000*(C1722-20))+IF(E1722=1,1000000,0))</f>
        <v/>
      </c>
      <c r="G1722" s="21">
        <f>IF(AND(D1722=3,C1722&lt;=5),MAX(0,B1722-F1722),IF(AND(D1722=2,C1722&lt;=5,MAX(0,B1722-F1722)&gt;3000000),1500000+MAX(0,B1722-F1722)-3000000,MAX(0,B1722-F1722)/2))</f>
        <v/>
      </c>
      <c r="H1722" s="21">
        <f>ROUNDDOWN(G1722,-3)</f>
        <v/>
      </c>
      <c r="I1722" s="21">
        <f>IF(H1722&lt;=0,0,ROUNDDOWN(ROUND((H1722*LOOKUP(H1722,{0,1950001,3300001,6950001,9000001,18000001,40000001},{0.05,0.1,0.2,0.23,0.33,0.4,0.45})-LOOKUP(H1722,{0,1950001,3300001,6950001,9000001,18000001,40000001},{0,97500,427500,636000,1536000,2796000,4796000}))*1.021,3),0))</f>
        <v/>
      </c>
      <c r="J1722" s="21">
        <f>ROUNDDOWN(ROUND(H1722*0.06,2),-2)</f>
        <v/>
      </c>
      <c r="K1722" s="21">
        <f>ROUNDDOWN(ROUND(H1722*0.04,2),-2)</f>
        <v/>
      </c>
      <c r="L1722" s="21">
        <f>I1722+J1722+K1722</f>
        <v/>
      </c>
      <c r="M1722" s="21">
        <f>B1722-L1722</f>
        <v/>
      </c>
      <c r="N1722" s="21">
        <f>ROUNDDOWN(ROUND(B1722*0.2042,2),0)</f>
        <v/>
      </c>
    </row>
    <row r="1723">
      <c r="A1723" t="inlineStr">
        <is>
          <t>照合 一般</t>
        </is>
      </c>
      <c r="B1723" s="21" t="n">
        <v>10000000</v>
      </c>
      <c r="C1723" s="22" t="n">
        <v>4</v>
      </c>
      <c r="D1723" s="22" t="n">
        <v>1</v>
      </c>
      <c r="E1723" s="22" t="n">
        <v>0</v>
      </c>
      <c r="F1723" s="21">
        <f>(IF(C1723&lt;=20,MAX(800000,400000*C1723),8000000+700000*(C1723-20))+IF(E1723=1,1000000,0))</f>
        <v/>
      </c>
      <c r="G1723" s="21">
        <f>IF(AND(D1723=3,C1723&lt;=5),MAX(0,B1723-F1723),IF(AND(D1723=2,C1723&lt;=5,MAX(0,B1723-F1723)&gt;3000000),1500000+MAX(0,B1723-F1723)-3000000,MAX(0,B1723-F1723)/2))</f>
        <v/>
      </c>
      <c r="H1723" s="21">
        <f>ROUNDDOWN(G1723,-3)</f>
        <v/>
      </c>
      <c r="I1723" s="21">
        <f>IF(H1723&lt;=0,0,ROUNDDOWN(ROUND((H1723*LOOKUP(H1723,{0,1950001,3300001,6950001,9000001,18000001,40000001},{0.05,0.1,0.2,0.23,0.33,0.4,0.45})-LOOKUP(H1723,{0,1950001,3300001,6950001,9000001,18000001,40000001},{0,97500,427500,636000,1536000,2796000,4796000}))*1.021,3),0))</f>
        <v/>
      </c>
      <c r="J1723" s="21">
        <f>ROUNDDOWN(ROUND(H1723*0.06,2),-2)</f>
        <v/>
      </c>
      <c r="K1723" s="21">
        <f>ROUNDDOWN(ROUND(H1723*0.04,2),-2)</f>
        <v/>
      </c>
      <c r="L1723" s="21">
        <f>I1723+J1723+K1723</f>
        <v/>
      </c>
      <c r="M1723" s="21">
        <f>B1723-L1723</f>
        <v/>
      </c>
      <c r="N1723" s="21">
        <f>ROUNDDOWN(ROUND(B1723*0.2042,2),0)</f>
        <v/>
      </c>
    </row>
    <row r="1724">
      <c r="A1724" t="inlineStr">
        <is>
          <t>照合 一般</t>
        </is>
      </c>
      <c r="B1724" s="21" t="n">
        <v>10000000</v>
      </c>
      <c r="C1724" s="22" t="n">
        <v>5</v>
      </c>
      <c r="D1724" s="22" t="n">
        <v>1</v>
      </c>
      <c r="E1724" s="22" t="n">
        <v>0</v>
      </c>
      <c r="F1724" s="21">
        <f>(IF(C1724&lt;=20,MAX(800000,400000*C1724),8000000+700000*(C1724-20))+IF(E1724=1,1000000,0))</f>
        <v/>
      </c>
      <c r="G1724" s="21">
        <f>IF(AND(D1724=3,C1724&lt;=5),MAX(0,B1724-F1724),IF(AND(D1724=2,C1724&lt;=5,MAX(0,B1724-F1724)&gt;3000000),1500000+MAX(0,B1724-F1724)-3000000,MAX(0,B1724-F1724)/2))</f>
        <v/>
      </c>
      <c r="H1724" s="21">
        <f>ROUNDDOWN(G1724,-3)</f>
        <v/>
      </c>
      <c r="I1724" s="21">
        <f>IF(H1724&lt;=0,0,ROUNDDOWN(ROUND((H1724*LOOKUP(H1724,{0,1950001,3300001,6950001,9000001,18000001,40000001},{0.05,0.1,0.2,0.23,0.33,0.4,0.45})-LOOKUP(H1724,{0,1950001,3300001,6950001,9000001,18000001,40000001},{0,97500,427500,636000,1536000,2796000,4796000}))*1.021,3),0))</f>
        <v/>
      </c>
      <c r="J1724" s="21">
        <f>ROUNDDOWN(ROUND(H1724*0.06,2),-2)</f>
        <v/>
      </c>
      <c r="K1724" s="21">
        <f>ROUNDDOWN(ROUND(H1724*0.04,2),-2)</f>
        <v/>
      </c>
      <c r="L1724" s="21">
        <f>I1724+J1724+K1724</f>
        <v/>
      </c>
      <c r="M1724" s="21">
        <f>B1724-L1724</f>
        <v/>
      </c>
      <c r="N1724" s="21">
        <f>ROUNDDOWN(ROUND(B1724*0.2042,2),0)</f>
        <v/>
      </c>
    </row>
    <row r="1725">
      <c r="A1725" t="inlineStr">
        <is>
          <t>照合 一般</t>
        </is>
      </c>
      <c r="B1725" s="21" t="n">
        <v>10000000</v>
      </c>
      <c r="C1725" s="22" t="n">
        <v>6</v>
      </c>
      <c r="D1725" s="22" t="n">
        <v>1</v>
      </c>
      <c r="E1725" s="22" t="n">
        <v>0</v>
      </c>
      <c r="F1725" s="21">
        <f>(IF(C1725&lt;=20,MAX(800000,400000*C1725),8000000+700000*(C1725-20))+IF(E1725=1,1000000,0))</f>
        <v/>
      </c>
      <c r="G1725" s="21">
        <f>IF(AND(D1725=3,C1725&lt;=5),MAX(0,B1725-F1725),IF(AND(D1725=2,C1725&lt;=5,MAX(0,B1725-F1725)&gt;3000000),1500000+MAX(0,B1725-F1725)-3000000,MAX(0,B1725-F1725)/2))</f>
        <v/>
      </c>
      <c r="H1725" s="21">
        <f>ROUNDDOWN(G1725,-3)</f>
        <v/>
      </c>
      <c r="I1725" s="21">
        <f>IF(H1725&lt;=0,0,ROUNDDOWN(ROUND((H1725*LOOKUP(H1725,{0,1950001,3300001,6950001,9000001,18000001,40000001},{0.05,0.1,0.2,0.23,0.33,0.4,0.45})-LOOKUP(H1725,{0,1950001,3300001,6950001,9000001,18000001,40000001},{0,97500,427500,636000,1536000,2796000,4796000}))*1.021,3),0))</f>
        <v/>
      </c>
      <c r="J1725" s="21">
        <f>ROUNDDOWN(ROUND(H1725*0.06,2),-2)</f>
        <v/>
      </c>
      <c r="K1725" s="21">
        <f>ROUNDDOWN(ROUND(H1725*0.04,2),-2)</f>
        <v/>
      </c>
      <c r="L1725" s="21">
        <f>I1725+J1725+K1725</f>
        <v/>
      </c>
      <c r="M1725" s="21">
        <f>B1725-L1725</f>
        <v/>
      </c>
      <c r="N1725" s="21">
        <f>ROUNDDOWN(ROUND(B1725*0.2042,2),0)</f>
        <v/>
      </c>
    </row>
    <row r="1726">
      <c r="A1726" t="inlineStr">
        <is>
          <t>照合 一般</t>
        </is>
      </c>
      <c r="B1726" s="21" t="n">
        <v>10000000</v>
      </c>
      <c r="C1726" s="22" t="n">
        <v>7</v>
      </c>
      <c r="D1726" s="22" t="n">
        <v>1</v>
      </c>
      <c r="E1726" s="22" t="n">
        <v>0</v>
      </c>
      <c r="F1726" s="21">
        <f>(IF(C1726&lt;=20,MAX(800000,400000*C1726),8000000+700000*(C1726-20))+IF(E1726=1,1000000,0))</f>
        <v/>
      </c>
      <c r="G1726" s="21">
        <f>IF(AND(D1726=3,C1726&lt;=5),MAX(0,B1726-F1726),IF(AND(D1726=2,C1726&lt;=5,MAX(0,B1726-F1726)&gt;3000000),1500000+MAX(0,B1726-F1726)-3000000,MAX(0,B1726-F1726)/2))</f>
        <v/>
      </c>
      <c r="H1726" s="21">
        <f>ROUNDDOWN(G1726,-3)</f>
        <v/>
      </c>
      <c r="I1726" s="21">
        <f>IF(H1726&lt;=0,0,ROUNDDOWN(ROUND((H1726*LOOKUP(H1726,{0,1950001,3300001,6950001,9000001,18000001,40000001},{0.05,0.1,0.2,0.23,0.33,0.4,0.45})-LOOKUP(H1726,{0,1950001,3300001,6950001,9000001,18000001,40000001},{0,97500,427500,636000,1536000,2796000,4796000}))*1.021,3),0))</f>
        <v/>
      </c>
      <c r="J1726" s="21">
        <f>ROUNDDOWN(ROUND(H1726*0.06,2),-2)</f>
        <v/>
      </c>
      <c r="K1726" s="21">
        <f>ROUNDDOWN(ROUND(H1726*0.04,2),-2)</f>
        <v/>
      </c>
      <c r="L1726" s="21">
        <f>I1726+J1726+K1726</f>
        <v/>
      </c>
      <c r="M1726" s="21">
        <f>B1726-L1726</f>
        <v/>
      </c>
      <c r="N1726" s="21">
        <f>ROUNDDOWN(ROUND(B1726*0.2042,2),0)</f>
        <v/>
      </c>
    </row>
    <row r="1727">
      <c r="A1727" t="inlineStr">
        <is>
          <t>照合 一般</t>
        </is>
      </c>
      <c r="B1727" s="21" t="n">
        <v>10000000</v>
      </c>
      <c r="C1727" s="22" t="n">
        <v>8</v>
      </c>
      <c r="D1727" s="22" t="n">
        <v>1</v>
      </c>
      <c r="E1727" s="22" t="n">
        <v>0</v>
      </c>
      <c r="F1727" s="21">
        <f>(IF(C1727&lt;=20,MAX(800000,400000*C1727),8000000+700000*(C1727-20))+IF(E1727=1,1000000,0))</f>
        <v/>
      </c>
      <c r="G1727" s="21">
        <f>IF(AND(D1727=3,C1727&lt;=5),MAX(0,B1727-F1727),IF(AND(D1727=2,C1727&lt;=5,MAX(0,B1727-F1727)&gt;3000000),1500000+MAX(0,B1727-F1727)-3000000,MAX(0,B1727-F1727)/2))</f>
        <v/>
      </c>
      <c r="H1727" s="21">
        <f>ROUNDDOWN(G1727,-3)</f>
        <v/>
      </c>
      <c r="I1727" s="21">
        <f>IF(H1727&lt;=0,0,ROUNDDOWN(ROUND((H1727*LOOKUP(H1727,{0,1950001,3300001,6950001,9000001,18000001,40000001},{0.05,0.1,0.2,0.23,0.33,0.4,0.45})-LOOKUP(H1727,{0,1950001,3300001,6950001,9000001,18000001,40000001},{0,97500,427500,636000,1536000,2796000,4796000}))*1.021,3),0))</f>
        <v/>
      </c>
      <c r="J1727" s="21">
        <f>ROUNDDOWN(ROUND(H1727*0.06,2),-2)</f>
        <v/>
      </c>
      <c r="K1727" s="21">
        <f>ROUNDDOWN(ROUND(H1727*0.04,2),-2)</f>
        <v/>
      </c>
      <c r="L1727" s="21">
        <f>I1727+J1727+K1727</f>
        <v/>
      </c>
      <c r="M1727" s="21">
        <f>B1727-L1727</f>
        <v/>
      </c>
      <c r="N1727" s="21">
        <f>ROUNDDOWN(ROUND(B1727*0.2042,2),0)</f>
        <v/>
      </c>
    </row>
    <row r="1728">
      <c r="A1728" t="inlineStr">
        <is>
          <t>照合 一般</t>
        </is>
      </c>
      <c r="B1728" s="21" t="n">
        <v>10000000</v>
      </c>
      <c r="C1728" s="22" t="n">
        <v>9</v>
      </c>
      <c r="D1728" s="22" t="n">
        <v>1</v>
      </c>
      <c r="E1728" s="22" t="n">
        <v>0</v>
      </c>
      <c r="F1728" s="21">
        <f>(IF(C1728&lt;=20,MAX(800000,400000*C1728),8000000+700000*(C1728-20))+IF(E1728=1,1000000,0))</f>
        <v/>
      </c>
      <c r="G1728" s="21">
        <f>IF(AND(D1728=3,C1728&lt;=5),MAX(0,B1728-F1728),IF(AND(D1728=2,C1728&lt;=5,MAX(0,B1728-F1728)&gt;3000000),1500000+MAX(0,B1728-F1728)-3000000,MAX(0,B1728-F1728)/2))</f>
        <v/>
      </c>
      <c r="H1728" s="21">
        <f>ROUNDDOWN(G1728,-3)</f>
        <v/>
      </c>
      <c r="I1728" s="21">
        <f>IF(H1728&lt;=0,0,ROUNDDOWN(ROUND((H1728*LOOKUP(H1728,{0,1950001,3300001,6950001,9000001,18000001,40000001},{0.05,0.1,0.2,0.23,0.33,0.4,0.45})-LOOKUP(H1728,{0,1950001,3300001,6950001,9000001,18000001,40000001},{0,97500,427500,636000,1536000,2796000,4796000}))*1.021,3),0))</f>
        <v/>
      </c>
      <c r="J1728" s="21">
        <f>ROUNDDOWN(ROUND(H1728*0.06,2),-2)</f>
        <v/>
      </c>
      <c r="K1728" s="21">
        <f>ROUNDDOWN(ROUND(H1728*0.04,2),-2)</f>
        <v/>
      </c>
      <c r="L1728" s="21">
        <f>I1728+J1728+K1728</f>
        <v/>
      </c>
      <c r="M1728" s="21">
        <f>B1728-L1728</f>
        <v/>
      </c>
      <c r="N1728" s="21">
        <f>ROUNDDOWN(ROUND(B1728*0.2042,2),0)</f>
        <v/>
      </c>
    </row>
    <row r="1729">
      <c r="A1729" t="inlineStr">
        <is>
          <t>照合 一般</t>
        </is>
      </c>
      <c r="B1729" s="21" t="n">
        <v>10000000</v>
      </c>
      <c r="C1729" s="22" t="n">
        <v>10</v>
      </c>
      <c r="D1729" s="22" t="n">
        <v>1</v>
      </c>
      <c r="E1729" s="22" t="n">
        <v>0</v>
      </c>
      <c r="F1729" s="21">
        <f>(IF(C1729&lt;=20,MAX(800000,400000*C1729),8000000+700000*(C1729-20))+IF(E1729=1,1000000,0))</f>
        <v/>
      </c>
      <c r="G1729" s="21">
        <f>IF(AND(D1729=3,C1729&lt;=5),MAX(0,B1729-F1729),IF(AND(D1729=2,C1729&lt;=5,MAX(0,B1729-F1729)&gt;3000000),1500000+MAX(0,B1729-F1729)-3000000,MAX(0,B1729-F1729)/2))</f>
        <v/>
      </c>
      <c r="H1729" s="21">
        <f>ROUNDDOWN(G1729,-3)</f>
        <v/>
      </c>
      <c r="I1729" s="21">
        <f>IF(H1729&lt;=0,0,ROUNDDOWN(ROUND((H1729*LOOKUP(H1729,{0,1950001,3300001,6950001,9000001,18000001,40000001},{0.05,0.1,0.2,0.23,0.33,0.4,0.45})-LOOKUP(H1729,{0,1950001,3300001,6950001,9000001,18000001,40000001},{0,97500,427500,636000,1536000,2796000,4796000}))*1.021,3),0))</f>
        <v/>
      </c>
      <c r="J1729" s="21">
        <f>ROUNDDOWN(ROUND(H1729*0.06,2),-2)</f>
        <v/>
      </c>
      <c r="K1729" s="21">
        <f>ROUNDDOWN(ROUND(H1729*0.04,2),-2)</f>
        <v/>
      </c>
      <c r="L1729" s="21">
        <f>I1729+J1729+K1729</f>
        <v/>
      </c>
      <c r="M1729" s="21">
        <f>B1729-L1729</f>
        <v/>
      </c>
      <c r="N1729" s="21">
        <f>ROUNDDOWN(ROUND(B1729*0.2042,2),0)</f>
        <v/>
      </c>
    </row>
    <row r="1730">
      <c r="A1730" t="inlineStr">
        <is>
          <t>照合 一般</t>
        </is>
      </c>
      <c r="B1730" s="21" t="n">
        <v>10000000</v>
      </c>
      <c r="C1730" s="22" t="n">
        <v>11</v>
      </c>
      <c r="D1730" s="22" t="n">
        <v>1</v>
      </c>
      <c r="E1730" s="22" t="n">
        <v>0</v>
      </c>
      <c r="F1730" s="21">
        <f>(IF(C1730&lt;=20,MAX(800000,400000*C1730),8000000+700000*(C1730-20))+IF(E1730=1,1000000,0))</f>
        <v/>
      </c>
      <c r="G1730" s="21">
        <f>IF(AND(D1730=3,C1730&lt;=5),MAX(0,B1730-F1730),IF(AND(D1730=2,C1730&lt;=5,MAX(0,B1730-F1730)&gt;3000000),1500000+MAX(0,B1730-F1730)-3000000,MAX(0,B1730-F1730)/2))</f>
        <v/>
      </c>
      <c r="H1730" s="21">
        <f>ROUNDDOWN(G1730,-3)</f>
        <v/>
      </c>
      <c r="I1730" s="21">
        <f>IF(H1730&lt;=0,0,ROUNDDOWN(ROUND((H1730*LOOKUP(H1730,{0,1950001,3300001,6950001,9000001,18000001,40000001},{0.05,0.1,0.2,0.23,0.33,0.4,0.45})-LOOKUP(H1730,{0,1950001,3300001,6950001,9000001,18000001,40000001},{0,97500,427500,636000,1536000,2796000,4796000}))*1.021,3),0))</f>
        <v/>
      </c>
      <c r="J1730" s="21">
        <f>ROUNDDOWN(ROUND(H1730*0.06,2),-2)</f>
        <v/>
      </c>
      <c r="K1730" s="21">
        <f>ROUNDDOWN(ROUND(H1730*0.04,2),-2)</f>
        <v/>
      </c>
      <c r="L1730" s="21">
        <f>I1730+J1730+K1730</f>
        <v/>
      </c>
      <c r="M1730" s="21">
        <f>B1730-L1730</f>
        <v/>
      </c>
      <c r="N1730" s="21">
        <f>ROUNDDOWN(ROUND(B1730*0.2042,2),0)</f>
        <v/>
      </c>
    </row>
    <row r="1731">
      <c r="A1731" t="inlineStr">
        <is>
          <t>照合 一般</t>
        </is>
      </c>
      <c r="B1731" s="21" t="n">
        <v>10000000</v>
      </c>
      <c r="C1731" s="22" t="n">
        <v>12</v>
      </c>
      <c r="D1731" s="22" t="n">
        <v>1</v>
      </c>
      <c r="E1731" s="22" t="n">
        <v>0</v>
      </c>
      <c r="F1731" s="21">
        <f>(IF(C1731&lt;=20,MAX(800000,400000*C1731),8000000+700000*(C1731-20))+IF(E1731=1,1000000,0))</f>
        <v/>
      </c>
      <c r="G1731" s="21">
        <f>IF(AND(D1731=3,C1731&lt;=5),MAX(0,B1731-F1731),IF(AND(D1731=2,C1731&lt;=5,MAX(0,B1731-F1731)&gt;3000000),1500000+MAX(0,B1731-F1731)-3000000,MAX(0,B1731-F1731)/2))</f>
        <v/>
      </c>
      <c r="H1731" s="21">
        <f>ROUNDDOWN(G1731,-3)</f>
        <v/>
      </c>
      <c r="I1731" s="21">
        <f>IF(H1731&lt;=0,0,ROUNDDOWN(ROUND((H1731*LOOKUP(H1731,{0,1950001,3300001,6950001,9000001,18000001,40000001},{0.05,0.1,0.2,0.23,0.33,0.4,0.45})-LOOKUP(H1731,{0,1950001,3300001,6950001,9000001,18000001,40000001},{0,97500,427500,636000,1536000,2796000,4796000}))*1.021,3),0))</f>
        <v/>
      </c>
      <c r="J1731" s="21">
        <f>ROUNDDOWN(ROUND(H1731*0.06,2),-2)</f>
        <v/>
      </c>
      <c r="K1731" s="21">
        <f>ROUNDDOWN(ROUND(H1731*0.04,2),-2)</f>
        <v/>
      </c>
      <c r="L1731" s="21">
        <f>I1731+J1731+K1731</f>
        <v/>
      </c>
      <c r="M1731" s="21">
        <f>B1731-L1731</f>
        <v/>
      </c>
      <c r="N1731" s="21">
        <f>ROUNDDOWN(ROUND(B1731*0.2042,2),0)</f>
        <v/>
      </c>
    </row>
    <row r="1732">
      <c r="A1732" t="inlineStr">
        <is>
          <t>照合 一般</t>
        </is>
      </c>
      <c r="B1732" s="21" t="n">
        <v>10000000</v>
      </c>
      <c r="C1732" s="22" t="n">
        <v>13</v>
      </c>
      <c r="D1732" s="22" t="n">
        <v>1</v>
      </c>
      <c r="E1732" s="22" t="n">
        <v>0</v>
      </c>
      <c r="F1732" s="21">
        <f>(IF(C1732&lt;=20,MAX(800000,400000*C1732),8000000+700000*(C1732-20))+IF(E1732=1,1000000,0))</f>
        <v/>
      </c>
      <c r="G1732" s="21">
        <f>IF(AND(D1732=3,C1732&lt;=5),MAX(0,B1732-F1732),IF(AND(D1732=2,C1732&lt;=5,MAX(0,B1732-F1732)&gt;3000000),1500000+MAX(0,B1732-F1732)-3000000,MAX(0,B1732-F1732)/2))</f>
        <v/>
      </c>
      <c r="H1732" s="21">
        <f>ROUNDDOWN(G1732,-3)</f>
        <v/>
      </c>
      <c r="I1732" s="21">
        <f>IF(H1732&lt;=0,0,ROUNDDOWN(ROUND((H1732*LOOKUP(H1732,{0,1950001,3300001,6950001,9000001,18000001,40000001},{0.05,0.1,0.2,0.23,0.33,0.4,0.45})-LOOKUP(H1732,{0,1950001,3300001,6950001,9000001,18000001,40000001},{0,97500,427500,636000,1536000,2796000,4796000}))*1.021,3),0))</f>
        <v/>
      </c>
      <c r="J1732" s="21">
        <f>ROUNDDOWN(ROUND(H1732*0.06,2),-2)</f>
        <v/>
      </c>
      <c r="K1732" s="21">
        <f>ROUNDDOWN(ROUND(H1732*0.04,2),-2)</f>
        <v/>
      </c>
      <c r="L1732" s="21">
        <f>I1732+J1732+K1732</f>
        <v/>
      </c>
      <c r="M1732" s="21">
        <f>B1732-L1732</f>
        <v/>
      </c>
      <c r="N1732" s="21">
        <f>ROUNDDOWN(ROUND(B1732*0.2042,2),0)</f>
        <v/>
      </c>
    </row>
    <row r="1733">
      <c r="A1733" t="inlineStr">
        <is>
          <t>照合 一般</t>
        </is>
      </c>
      <c r="B1733" s="21" t="n">
        <v>10000000</v>
      </c>
      <c r="C1733" s="22" t="n">
        <v>14</v>
      </c>
      <c r="D1733" s="22" t="n">
        <v>1</v>
      </c>
      <c r="E1733" s="22" t="n">
        <v>0</v>
      </c>
      <c r="F1733" s="21">
        <f>(IF(C1733&lt;=20,MAX(800000,400000*C1733),8000000+700000*(C1733-20))+IF(E1733=1,1000000,0))</f>
        <v/>
      </c>
      <c r="G1733" s="21">
        <f>IF(AND(D1733=3,C1733&lt;=5),MAX(0,B1733-F1733),IF(AND(D1733=2,C1733&lt;=5,MAX(0,B1733-F1733)&gt;3000000),1500000+MAX(0,B1733-F1733)-3000000,MAX(0,B1733-F1733)/2))</f>
        <v/>
      </c>
      <c r="H1733" s="21">
        <f>ROUNDDOWN(G1733,-3)</f>
        <v/>
      </c>
      <c r="I1733" s="21">
        <f>IF(H1733&lt;=0,0,ROUNDDOWN(ROUND((H1733*LOOKUP(H1733,{0,1950001,3300001,6950001,9000001,18000001,40000001},{0.05,0.1,0.2,0.23,0.33,0.4,0.45})-LOOKUP(H1733,{0,1950001,3300001,6950001,9000001,18000001,40000001},{0,97500,427500,636000,1536000,2796000,4796000}))*1.021,3),0))</f>
        <v/>
      </c>
      <c r="J1733" s="21">
        <f>ROUNDDOWN(ROUND(H1733*0.06,2),-2)</f>
        <v/>
      </c>
      <c r="K1733" s="21">
        <f>ROUNDDOWN(ROUND(H1733*0.04,2),-2)</f>
        <v/>
      </c>
      <c r="L1733" s="21">
        <f>I1733+J1733+K1733</f>
        <v/>
      </c>
      <c r="M1733" s="21">
        <f>B1733-L1733</f>
        <v/>
      </c>
      <c r="N1733" s="21">
        <f>ROUNDDOWN(ROUND(B1733*0.2042,2),0)</f>
        <v/>
      </c>
    </row>
    <row r="1734">
      <c r="A1734" t="inlineStr">
        <is>
          <t>照合 一般</t>
        </is>
      </c>
      <c r="B1734" s="21" t="n">
        <v>10000000</v>
      </c>
      <c r="C1734" s="22" t="n">
        <v>15</v>
      </c>
      <c r="D1734" s="22" t="n">
        <v>1</v>
      </c>
      <c r="E1734" s="22" t="n">
        <v>0</v>
      </c>
      <c r="F1734" s="21">
        <f>(IF(C1734&lt;=20,MAX(800000,400000*C1734),8000000+700000*(C1734-20))+IF(E1734=1,1000000,0))</f>
        <v/>
      </c>
      <c r="G1734" s="21">
        <f>IF(AND(D1734=3,C1734&lt;=5),MAX(0,B1734-F1734),IF(AND(D1734=2,C1734&lt;=5,MAX(0,B1734-F1734)&gt;3000000),1500000+MAX(0,B1734-F1734)-3000000,MAX(0,B1734-F1734)/2))</f>
        <v/>
      </c>
      <c r="H1734" s="21">
        <f>ROUNDDOWN(G1734,-3)</f>
        <v/>
      </c>
      <c r="I1734" s="21">
        <f>IF(H1734&lt;=0,0,ROUNDDOWN(ROUND((H1734*LOOKUP(H1734,{0,1950001,3300001,6950001,9000001,18000001,40000001},{0.05,0.1,0.2,0.23,0.33,0.4,0.45})-LOOKUP(H1734,{0,1950001,3300001,6950001,9000001,18000001,40000001},{0,97500,427500,636000,1536000,2796000,4796000}))*1.021,3),0))</f>
        <v/>
      </c>
      <c r="J1734" s="21">
        <f>ROUNDDOWN(ROUND(H1734*0.06,2),-2)</f>
        <v/>
      </c>
      <c r="K1734" s="21">
        <f>ROUNDDOWN(ROUND(H1734*0.04,2),-2)</f>
        <v/>
      </c>
      <c r="L1734" s="21">
        <f>I1734+J1734+K1734</f>
        <v/>
      </c>
      <c r="M1734" s="21">
        <f>B1734-L1734</f>
        <v/>
      </c>
      <c r="N1734" s="21">
        <f>ROUNDDOWN(ROUND(B1734*0.2042,2),0)</f>
        <v/>
      </c>
    </row>
    <row r="1735">
      <c r="A1735" t="inlineStr">
        <is>
          <t>照合 一般</t>
        </is>
      </c>
      <c r="B1735" s="21" t="n">
        <v>10000000</v>
      </c>
      <c r="C1735" s="22" t="n">
        <v>16</v>
      </c>
      <c r="D1735" s="22" t="n">
        <v>1</v>
      </c>
      <c r="E1735" s="22" t="n">
        <v>0</v>
      </c>
      <c r="F1735" s="21">
        <f>(IF(C1735&lt;=20,MAX(800000,400000*C1735),8000000+700000*(C1735-20))+IF(E1735=1,1000000,0))</f>
        <v/>
      </c>
      <c r="G1735" s="21">
        <f>IF(AND(D1735=3,C1735&lt;=5),MAX(0,B1735-F1735),IF(AND(D1735=2,C1735&lt;=5,MAX(0,B1735-F1735)&gt;3000000),1500000+MAX(0,B1735-F1735)-3000000,MAX(0,B1735-F1735)/2))</f>
        <v/>
      </c>
      <c r="H1735" s="21">
        <f>ROUNDDOWN(G1735,-3)</f>
        <v/>
      </c>
      <c r="I1735" s="21">
        <f>IF(H1735&lt;=0,0,ROUNDDOWN(ROUND((H1735*LOOKUP(H1735,{0,1950001,3300001,6950001,9000001,18000001,40000001},{0.05,0.1,0.2,0.23,0.33,0.4,0.45})-LOOKUP(H1735,{0,1950001,3300001,6950001,9000001,18000001,40000001},{0,97500,427500,636000,1536000,2796000,4796000}))*1.021,3),0))</f>
        <v/>
      </c>
      <c r="J1735" s="21">
        <f>ROUNDDOWN(ROUND(H1735*0.06,2),-2)</f>
        <v/>
      </c>
      <c r="K1735" s="21">
        <f>ROUNDDOWN(ROUND(H1735*0.04,2),-2)</f>
        <v/>
      </c>
      <c r="L1735" s="21">
        <f>I1735+J1735+K1735</f>
        <v/>
      </c>
      <c r="M1735" s="21">
        <f>B1735-L1735</f>
        <v/>
      </c>
      <c r="N1735" s="21">
        <f>ROUNDDOWN(ROUND(B1735*0.2042,2),0)</f>
        <v/>
      </c>
    </row>
    <row r="1736">
      <c r="A1736" t="inlineStr">
        <is>
          <t>照合 一般</t>
        </is>
      </c>
      <c r="B1736" s="21" t="n">
        <v>10000000</v>
      </c>
      <c r="C1736" s="22" t="n">
        <v>17</v>
      </c>
      <c r="D1736" s="22" t="n">
        <v>1</v>
      </c>
      <c r="E1736" s="22" t="n">
        <v>0</v>
      </c>
      <c r="F1736" s="21">
        <f>(IF(C1736&lt;=20,MAX(800000,400000*C1736),8000000+700000*(C1736-20))+IF(E1736=1,1000000,0))</f>
        <v/>
      </c>
      <c r="G1736" s="21">
        <f>IF(AND(D1736=3,C1736&lt;=5),MAX(0,B1736-F1736),IF(AND(D1736=2,C1736&lt;=5,MAX(0,B1736-F1736)&gt;3000000),1500000+MAX(0,B1736-F1736)-3000000,MAX(0,B1736-F1736)/2))</f>
        <v/>
      </c>
      <c r="H1736" s="21">
        <f>ROUNDDOWN(G1736,-3)</f>
        <v/>
      </c>
      <c r="I1736" s="21">
        <f>IF(H1736&lt;=0,0,ROUNDDOWN(ROUND((H1736*LOOKUP(H1736,{0,1950001,3300001,6950001,9000001,18000001,40000001},{0.05,0.1,0.2,0.23,0.33,0.4,0.45})-LOOKUP(H1736,{0,1950001,3300001,6950001,9000001,18000001,40000001},{0,97500,427500,636000,1536000,2796000,4796000}))*1.021,3),0))</f>
        <v/>
      </c>
      <c r="J1736" s="21">
        <f>ROUNDDOWN(ROUND(H1736*0.06,2),-2)</f>
        <v/>
      </c>
      <c r="K1736" s="21">
        <f>ROUNDDOWN(ROUND(H1736*0.04,2),-2)</f>
        <v/>
      </c>
      <c r="L1736" s="21">
        <f>I1736+J1736+K1736</f>
        <v/>
      </c>
      <c r="M1736" s="21">
        <f>B1736-L1736</f>
        <v/>
      </c>
      <c r="N1736" s="21">
        <f>ROUNDDOWN(ROUND(B1736*0.2042,2),0)</f>
        <v/>
      </c>
    </row>
    <row r="1737">
      <c r="A1737" t="inlineStr">
        <is>
          <t>照合 一般</t>
        </is>
      </c>
      <c r="B1737" s="21" t="n">
        <v>10000000</v>
      </c>
      <c r="C1737" s="22" t="n">
        <v>18</v>
      </c>
      <c r="D1737" s="22" t="n">
        <v>1</v>
      </c>
      <c r="E1737" s="22" t="n">
        <v>0</v>
      </c>
      <c r="F1737" s="21">
        <f>(IF(C1737&lt;=20,MAX(800000,400000*C1737),8000000+700000*(C1737-20))+IF(E1737=1,1000000,0))</f>
        <v/>
      </c>
      <c r="G1737" s="21">
        <f>IF(AND(D1737=3,C1737&lt;=5),MAX(0,B1737-F1737),IF(AND(D1737=2,C1737&lt;=5,MAX(0,B1737-F1737)&gt;3000000),1500000+MAX(0,B1737-F1737)-3000000,MAX(0,B1737-F1737)/2))</f>
        <v/>
      </c>
      <c r="H1737" s="21">
        <f>ROUNDDOWN(G1737,-3)</f>
        <v/>
      </c>
      <c r="I1737" s="21">
        <f>IF(H1737&lt;=0,0,ROUNDDOWN(ROUND((H1737*LOOKUP(H1737,{0,1950001,3300001,6950001,9000001,18000001,40000001},{0.05,0.1,0.2,0.23,0.33,0.4,0.45})-LOOKUP(H1737,{0,1950001,3300001,6950001,9000001,18000001,40000001},{0,97500,427500,636000,1536000,2796000,4796000}))*1.021,3),0))</f>
        <v/>
      </c>
      <c r="J1737" s="21">
        <f>ROUNDDOWN(ROUND(H1737*0.06,2),-2)</f>
        <v/>
      </c>
      <c r="K1737" s="21">
        <f>ROUNDDOWN(ROUND(H1737*0.04,2),-2)</f>
        <v/>
      </c>
      <c r="L1737" s="21">
        <f>I1737+J1737+K1737</f>
        <v/>
      </c>
      <c r="M1737" s="21">
        <f>B1737-L1737</f>
        <v/>
      </c>
      <c r="N1737" s="21">
        <f>ROUNDDOWN(ROUND(B1737*0.2042,2),0)</f>
        <v/>
      </c>
    </row>
    <row r="1738">
      <c r="A1738" t="inlineStr">
        <is>
          <t>照合 一般</t>
        </is>
      </c>
      <c r="B1738" s="21" t="n">
        <v>10000000</v>
      </c>
      <c r="C1738" s="22" t="n">
        <v>19</v>
      </c>
      <c r="D1738" s="22" t="n">
        <v>1</v>
      </c>
      <c r="E1738" s="22" t="n">
        <v>0</v>
      </c>
      <c r="F1738" s="21">
        <f>(IF(C1738&lt;=20,MAX(800000,400000*C1738),8000000+700000*(C1738-20))+IF(E1738=1,1000000,0))</f>
        <v/>
      </c>
      <c r="G1738" s="21">
        <f>IF(AND(D1738=3,C1738&lt;=5),MAX(0,B1738-F1738),IF(AND(D1738=2,C1738&lt;=5,MAX(0,B1738-F1738)&gt;3000000),1500000+MAX(0,B1738-F1738)-3000000,MAX(0,B1738-F1738)/2))</f>
        <v/>
      </c>
      <c r="H1738" s="21">
        <f>ROUNDDOWN(G1738,-3)</f>
        <v/>
      </c>
      <c r="I1738" s="21">
        <f>IF(H1738&lt;=0,0,ROUNDDOWN(ROUND((H1738*LOOKUP(H1738,{0,1950001,3300001,6950001,9000001,18000001,40000001},{0.05,0.1,0.2,0.23,0.33,0.4,0.45})-LOOKUP(H1738,{0,1950001,3300001,6950001,9000001,18000001,40000001},{0,97500,427500,636000,1536000,2796000,4796000}))*1.021,3),0))</f>
        <v/>
      </c>
      <c r="J1738" s="21">
        <f>ROUNDDOWN(ROUND(H1738*0.06,2),-2)</f>
        <v/>
      </c>
      <c r="K1738" s="21">
        <f>ROUNDDOWN(ROUND(H1738*0.04,2),-2)</f>
        <v/>
      </c>
      <c r="L1738" s="21">
        <f>I1738+J1738+K1738</f>
        <v/>
      </c>
      <c r="M1738" s="21">
        <f>B1738-L1738</f>
        <v/>
      </c>
      <c r="N1738" s="21">
        <f>ROUNDDOWN(ROUND(B1738*0.2042,2),0)</f>
        <v/>
      </c>
    </row>
    <row r="1739">
      <c r="A1739" t="inlineStr">
        <is>
          <t>照合 一般</t>
        </is>
      </c>
      <c r="B1739" s="21" t="n">
        <v>10000000</v>
      </c>
      <c r="C1739" s="22" t="n">
        <v>20</v>
      </c>
      <c r="D1739" s="22" t="n">
        <v>1</v>
      </c>
      <c r="E1739" s="22" t="n">
        <v>0</v>
      </c>
      <c r="F1739" s="21">
        <f>(IF(C1739&lt;=20,MAX(800000,400000*C1739),8000000+700000*(C1739-20))+IF(E1739=1,1000000,0))</f>
        <v/>
      </c>
      <c r="G1739" s="21">
        <f>IF(AND(D1739=3,C1739&lt;=5),MAX(0,B1739-F1739),IF(AND(D1739=2,C1739&lt;=5,MAX(0,B1739-F1739)&gt;3000000),1500000+MAX(0,B1739-F1739)-3000000,MAX(0,B1739-F1739)/2))</f>
        <v/>
      </c>
      <c r="H1739" s="21">
        <f>ROUNDDOWN(G1739,-3)</f>
        <v/>
      </c>
      <c r="I1739" s="21">
        <f>IF(H1739&lt;=0,0,ROUNDDOWN(ROUND((H1739*LOOKUP(H1739,{0,1950001,3300001,6950001,9000001,18000001,40000001},{0.05,0.1,0.2,0.23,0.33,0.4,0.45})-LOOKUP(H1739,{0,1950001,3300001,6950001,9000001,18000001,40000001},{0,97500,427500,636000,1536000,2796000,4796000}))*1.021,3),0))</f>
        <v/>
      </c>
      <c r="J1739" s="21">
        <f>ROUNDDOWN(ROUND(H1739*0.06,2),-2)</f>
        <v/>
      </c>
      <c r="K1739" s="21">
        <f>ROUNDDOWN(ROUND(H1739*0.04,2),-2)</f>
        <v/>
      </c>
      <c r="L1739" s="21">
        <f>I1739+J1739+K1739</f>
        <v/>
      </c>
      <c r="M1739" s="21">
        <f>B1739-L1739</f>
        <v/>
      </c>
      <c r="N1739" s="21">
        <f>ROUNDDOWN(ROUND(B1739*0.2042,2),0)</f>
        <v/>
      </c>
    </row>
    <row r="1740">
      <c r="A1740" t="inlineStr">
        <is>
          <t>照合 一般</t>
        </is>
      </c>
      <c r="B1740" s="21" t="n">
        <v>10000000</v>
      </c>
      <c r="C1740" s="22" t="n">
        <v>21</v>
      </c>
      <c r="D1740" s="22" t="n">
        <v>1</v>
      </c>
      <c r="E1740" s="22" t="n">
        <v>0</v>
      </c>
      <c r="F1740" s="21">
        <f>(IF(C1740&lt;=20,MAX(800000,400000*C1740),8000000+700000*(C1740-20))+IF(E1740=1,1000000,0))</f>
        <v/>
      </c>
      <c r="G1740" s="21">
        <f>IF(AND(D1740=3,C1740&lt;=5),MAX(0,B1740-F1740),IF(AND(D1740=2,C1740&lt;=5,MAX(0,B1740-F1740)&gt;3000000),1500000+MAX(0,B1740-F1740)-3000000,MAX(0,B1740-F1740)/2))</f>
        <v/>
      </c>
      <c r="H1740" s="21">
        <f>ROUNDDOWN(G1740,-3)</f>
        <v/>
      </c>
      <c r="I1740" s="21">
        <f>IF(H1740&lt;=0,0,ROUNDDOWN(ROUND((H1740*LOOKUP(H1740,{0,1950001,3300001,6950001,9000001,18000001,40000001},{0.05,0.1,0.2,0.23,0.33,0.4,0.45})-LOOKUP(H1740,{0,1950001,3300001,6950001,9000001,18000001,40000001},{0,97500,427500,636000,1536000,2796000,4796000}))*1.021,3),0))</f>
        <v/>
      </c>
      <c r="J1740" s="21">
        <f>ROUNDDOWN(ROUND(H1740*0.06,2),-2)</f>
        <v/>
      </c>
      <c r="K1740" s="21">
        <f>ROUNDDOWN(ROUND(H1740*0.04,2),-2)</f>
        <v/>
      </c>
      <c r="L1740" s="21">
        <f>I1740+J1740+K1740</f>
        <v/>
      </c>
      <c r="M1740" s="21">
        <f>B1740-L1740</f>
        <v/>
      </c>
      <c r="N1740" s="21">
        <f>ROUNDDOWN(ROUND(B1740*0.2042,2),0)</f>
        <v/>
      </c>
    </row>
    <row r="1741">
      <c r="A1741" t="inlineStr">
        <is>
          <t>照合 一般</t>
        </is>
      </c>
      <c r="B1741" s="21" t="n">
        <v>10000000</v>
      </c>
      <c r="C1741" s="22" t="n">
        <v>22</v>
      </c>
      <c r="D1741" s="22" t="n">
        <v>1</v>
      </c>
      <c r="E1741" s="22" t="n">
        <v>0</v>
      </c>
      <c r="F1741" s="21">
        <f>(IF(C1741&lt;=20,MAX(800000,400000*C1741),8000000+700000*(C1741-20))+IF(E1741=1,1000000,0))</f>
        <v/>
      </c>
      <c r="G1741" s="21">
        <f>IF(AND(D1741=3,C1741&lt;=5),MAX(0,B1741-F1741),IF(AND(D1741=2,C1741&lt;=5,MAX(0,B1741-F1741)&gt;3000000),1500000+MAX(0,B1741-F1741)-3000000,MAX(0,B1741-F1741)/2))</f>
        <v/>
      </c>
      <c r="H1741" s="21">
        <f>ROUNDDOWN(G1741,-3)</f>
        <v/>
      </c>
      <c r="I1741" s="21">
        <f>IF(H1741&lt;=0,0,ROUNDDOWN(ROUND((H1741*LOOKUP(H1741,{0,1950001,3300001,6950001,9000001,18000001,40000001},{0.05,0.1,0.2,0.23,0.33,0.4,0.45})-LOOKUP(H1741,{0,1950001,3300001,6950001,9000001,18000001,40000001},{0,97500,427500,636000,1536000,2796000,4796000}))*1.021,3),0))</f>
        <v/>
      </c>
      <c r="J1741" s="21">
        <f>ROUNDDOWN(ROUND(H1741*0.06,2),-2)</f>
        <v/>
      </c>
      <c r="K1741" s="21">
        <f>ROUNDDOWN(ROUND(H1741*0.04,2),-2)</f>
        <v/>
      </c>
      <c r="L1741" s="21">
        <f>I1741+J1741+K1741</f>
        <v/>
      </c>
      <c r="M1741" s="21">
        <f>B1741-L1741</f>
        <v/>
      </c>
      <c r="N1741" s="21">
        <f>ROUNDDOWN(ROUND(B1741*0.2042,2),0)</f>
        <v/>
      </c>
    </row>
    <row r="1742">
      <c r="A1742" t="inlineStr">
        <is>
          <t>照合 一般</t>
        </is>
      </c>
      <c r="B1742" s="21" t="n">
        <v>10000000</v>
      </c>
      <c r="C1742" s="22" t="n">
        <v>23</v>
      </c>
      <c r="D1742" s="22" t="n">
        <v>1</v>
      </c>
      <c r="E1742" s="22" t="n">
        <v>0</v>
      </c>
      <c r="F1742" s="21">
        <f>(IF(C1742&lt;=20,MAX(800000,400000*C1742),8000000+700000*(C1742-20))+IF(E1742=1,1000000,0))</f>
        <v/>
      </c>
      <c r="G1742" s="21">
        <f>IF(AND(D1742=3,C1742&lt;=5),MAX(0,B1742-F1742),IF(AND(D1742=2,C1742&lt;=5,MAX(0,B1742-F1742)&gt;3000000),1500000+MAX(0,B1742-F1742)-3000000,MAX(0,B1742-F1742)/2))</f>
        <v/>
      </c>
      <c r="H1742" s="21">
        <f>ROUNDDOWN(G1742,-3)</f>
        <v/>
      </c>
      <c r="I1742" s="21">
        <f>IF(H1742&lt;=0,0,ROUNDDOWN(ROUND((H1742*LOOKUP(H1742,{0,1950001,3300001,6950001,9000001,18000001,40000001},{0.05,0.1,0.2,0.23,0.33,0.4,0.45})-LOOKUP(H1742,{0,1950001,3300001,6950001,9000001,18000001,40000001},{0,97500,427500,636000,1536000,2796000,4796000}))*1.021,3),0))</f>
        <v/>
      </c>
      <c r="J1742" s="21">
        <f>ROUNDDOWN(ROUND(H1742*0.06,2),-2)</f>
        <v/>
      </c>
      <c r="K1742" s="21">
        <f>ROUNDDOWN(ROUND(H1742*0.04,2),-2)</f>
        <v/>
      </c>
      <c r="L1742" s="21">
        <f>I1742+J1742+K1742</f>
        <v/>
      </c>
      <c r="M1742" s="21">
        <f>B1742-L1742</f>
        <v/>
      </c>
      <c r="N1742" s="21">
        <f>ROUNDDOWN(ROUND(B1742*0.2042,2),0)</f>
        <v/>
      </c>
    </row>
    <row r="1743">
      <c r="A1743" t="inlineStr">
        <is>
          <t>照合 一般</t>
        </is>
      </c>
      <c r="B1743" s="21" t="n">
        <v>10000000</v>
      </c>
      <c r="C1743" s="22" t="n">
        <v>24</v>
      </c>
      <c r="D1743" s="22" t="n">
        <v>1</v>
      </c>
      <c r="E1743" s="22" t="n">
        <v>0</v>
      </c>
      <c r="F1743" s="21">
        <f>(IF(C1743&lt;=20,MAX(800000,400000*C1743),8000000+700000*(C1743-20))+IF(E1743=1,1000000,0))</f>
        <v/>
      </c>
      <c r="G1743" s="21">
        <f>IF(AND(D1743=3,C1743&lt;=5),MAX(0,B1743-F1743),IF(AND(D1743=2,C1743&lt;=5,MAX(0,B1743-F1743)&gt;3000000),1500000+MAX(0,B1743-F1743)-3000000,MAX(0,B1743-F1743)/2))</f>
        <v/>
      </c>
      <c r="H1743" s="21">
        <f>ROUNDDOWN(G1743,-3)</f>
        <v/>
      </c>
      <c r="I1743" s="21">
        <f>IF(H1743&lt;=0,0,ROUNDDOWN(ROUND((H1743*LOOKUP(H1743,{0,1950001,3300001,6950001,9000001,18000001,40000001},{0.05,0.1,0.2,0.23,0.33,0.4,0.45})-LOOKUP(H1743,{0,1950001,3300001,6950001,9000001,18000001,40000001},{0,97500,427500,636000,1536000,2796000,4796000}))*1.021,3),0))</f>
        <v/>
      </c>
      <c r="J1743" s="21">
        <f>ROUNDDOWN(ROUND(H1743*0.06,2),-2)</f>
        <v/>
      </c>
      <c r="K1743" s="21">
        <f>ROUNDDOWN(ROUND(H1743*0.04,2),-2)</f>
        <v/>
      </c>
      <c r="L1743" s="21">
        <f>I1743+J1743+K1743</f>
        <v/>
      </c>
      <c r="M1743" s="21">
        <f>B1743-L1743</f>
        <v/>
      </c>
      <c r="N1743" s="21">
        <f>ROUNDDOWN(ROUND(B1743*0.2042,2),0)</f>
        <v/>
      </c>
    </row>
    <row r="1744">
      <c r="A1744" t="inlineStr">
        <is>
          <t>照合 一般</t>
        </is>
      </c>
      <c r="B1744" s="21" t="n">
        <v>10000000</v>
      </c>
      <c r="C1744" s="22" t="n">
        <v>25</v>
      </c>
      <c r="D1744" s="22" t="n">
        <v>1</v>
      </c>
      <c r="E1744" s="22" t="n">
        <v>0</v>
      </c>
      <c r="F1744" s="21">
        <f>(IF(C1744&lt;=20,MAX(800000,400000*C1744),8000000+700000*(C1744-20))+IF(E1744=1,1000000,0))</f>
        <v/>
      </c>
      <c r="G1744" s="21">
        <f>IF(AND(D1744=3,C1744&lt;=5),MAX(0,B1744-F1744),IF(AND(D1744=2,C1744&lt;=5,MAX(0,B1744-F1744)&gt;3000000),1500000+MAX(0,B1744-F1744)-3000000,MAX(0,B1744-F1744)/2))</f>
        <v/>
      </c>
      <c r="H1744" s="21">
        <f>ROUNDDOWN(G1744,-3)</f>
        <v/>
      </c>
      <c r="I1744" s="21">
        <f>IF(H1744&lt;=0,0,ROUNDDOWN(ROUND((H1744*LOOKUP(H1744,{0,1950001,3300001,6950001,9000001,18000001,40000001},{0.05,0.1,0.2,0.23,0.33,0.4,0.45})-LOOKUP(H1744,{0,1950001,3300001,6950001,9000001,18000001,40000001},{0,97500,427500,636000,1536000,2796000,4796000}))*1.021,3),0))</f>
        <v/>
      </c>
      <c r="J1744" s="21">
        <f>ROUNDDOWN(ROUND(H1744*0.06,2),-2)</f>
        <v/>
      </c>
      <c r="K1744" s="21">
        <f>ROUNDDOWN(ROUND(H1744*0.04,2),-2)</f>
        <v/>
      </c>
      <c r="L1744" s="21">
        <f>I1744+J1744+K1744</f>
        <v/>
      </c>
      <c r="M1744" s="21">
        <f>B1744-L1744</f>
        <v/>
      </c>
      <c r="N1744" s="21">
        <f>ROUNDDOWN(ROUND(B1744*0.2042,2),0)</f>
        <v/>
      </c>
    </row>
    <row r="1745">
      <c r="A1745" t="inlineStr">
        <is>
          <t>照合 一般</t>
        </is>
      </c>
      <c r="B1745" s="21" t="n">
        <v>10000000</v>
      </c>
      <c r="C1745" s="22" t="n">
        <v>26</v>
      </c>
      <c r="D1745" s="22" t="n">
        <v>1</v>
      </c>
      <c r="E1745" s="22" t="n">
        <v>0</v>
      </c>
      <c r="F1745" s="21">
        <f>(IF(C1745&lt;=20,MAX(800000,400000*C1745),8000000+700000*(C1745-20))+IF(E1745=1,1000000,0))</f>
        <v/>
      </c>
      <c r="G1745" s="21">
        <f>IF(AND(D1745=3,C1745&lt;=5),MAX(0,B1745-F1745),IF(AND(D1745=2,C1745&lt;=5,MAX(0,B1745-F1745)&gt;3000000),1500000+MAX(0,B1745-F1745)-3000000,MAX(0,B1745-F1745)/2))</f>
        <v/>
      </c>
      <c r="H1745" s="21">
        <f>ROUNDDOWN(G1745,-3)</f>
        <v/>
      </c>
      <c r="I1745" s="21">
        <f>IF(H1745&lt;=0,0,ROUNDDOWN(ROUND((H1745*LOOKUP(H1745,{0,1950001,3300001,6950001,9000001,18000001,40000001},{0.05,0.1,0.2,0.23,0.33,0.4,0.45})-LOOKUP(H1745,{0,1950001,3300001,6950001,9000001,18000001,40000001},{0,97500,427500,636000,1536000,2796000,4796000}))*1.021,3),0))</f>
        <v/>
      </c>
      <c r="J1745" s="21">
        <f>ROUNDDOWN(ROUND(H1745*0.06,2),-2)</f>
        <v/>
      </c>
      <c r="K1745" s="21">
        <f>ROUNDDOWN(ROUND(H1745*0.04,2),-2)</f>
        <v/>
      </c>
      <c r="L1745" s="21">
        <f>I1745+J1745+K1745</f>
        <v/>
      </c>
      <c r="M1745" s="21">
        <f>B1745-L1745</f>
        <v/>
      </c>
      <c r="N1745" s="21">
        <f>ROUNDDOWN(ROUND(B1745*0.2042,2),0)</f>
        <v/>
      </c>
    </row>
    <row r="1746">
      <c r="A1746" t="inlineStr">
        <is>
          <t>照合 一般</t>
        </is>
      </c>
      <c r="B1746" s="21" t="n">
        <v>10000000</v>
      </c>
      <c r="C1746" s="22" t="n">
        <v>27</v>
      </c>
      <c r="D1746" s="22" t="n">
        <v>1</v>
      </c>
      <c r="E1746" s="22" t="n">
        <v>0</v>
      </c>
      <c r="F1746" s="21">
        <f>(IF(C1746&lt;=20,MAX(800000,400000*C1746),8000000+700000*(C1746-20))+IF(E1746=1,1000000,0))</f>
        <v/>
      </c>
      <c r="G1746" s="21">
        <f>IF(AND(D1746=3,C1746&lt;=5),MAX(0,B1746-F1746),IF(AND(D1746=2,C1746&lt;=5,MAX(0,B1746-F1746)&gt;3000000),1500000+MAX(0,B1746-F1746)-3000000,MAX(0,B1746-F1746)/2))</f>
        <v/>
      </c>
      <c r="H1746" s="21">
        <f>ROUNDDOWN(G1746,-3)</f>
        <v/>
      </c>
      <c r="I1746" s="21">
        <f>IF(H1746&lt;=0,0,ROUNDDOWN(ROUND((H1746*LOOKUP(H1746,{0,1950001,3300001,6950001,9000001,18000001,40000001},{0.05,0.1,0.2,0.23,0.33,0.4,0.45})-LOOKUP(H1746,{0,1950001,3300001,6950001,9000001,18000001,40000001},{0,97500,427500,636000,1536000,2796000,4796000}))*1.021,3),0))</f>
        <v/>
      </c>
      <c r="J1746" s="21">
        <f>ROUNDDOWN(ROUND(H1746*0.06,2),-2)</f>
        <v/>
      </c>
      <c r="K1746" s="21">
        <f>ROUNDDOWN(ROUND(H1746*0.04,2),-2)</f>
        <v/>
      </c>
      <c r="L1746" s="21">
        <f>I1746+J1746+K1746</f>
        <v/>
      </c>
      <c r="M1746" s="21">
        <f>B1746-L1746</f>
        <v/>
      </c>
      <c r="N1746" s="21">
        <f>ROUNDDOWN(ROUND(B1746*0.2042,2),0)</f>
        <v/>
      </c>
    </row>
    <row r="1747">
      <c r="A1747" t="inlineStr">
        <is>
          <t>照合 一般</t>
        </is>
      </c>
      <c r="B1747" s="21" t="n">
        <v>10000000</v>
      </c>
      <c r="C1747" s="22" t="n">
        <v>28</v>
      </c>
      <c r="D1747" s="22" t="n">
        <v>1</v>
      </c>
      <c r="E1747" s="22" t="n">
        <v>0</v>
      </c>
      <c r="F1747" s="21">
        <f>(IF(C1747&lt;=20,MAX(800000,400000*C1747),8000000+700000*(C1747-20))+IF(E1747=1,1000000,0))</f>
        <v/>
      </c>
      <c r="G1747" s="21">
        <f>IF(AND(D1747=3,C1747&lt;=5),MAX(0,B1747-F1747),IF(AND(D1747=2,C1747&lt;=5,MAX(0,B1747-F1747)&gt;3000000),1500000+MAX(0,B1747-F1747)-3000000,MAX(0,B1747-F1747)/2))</f>
        <v/>
      </c>
      <c r="H1747" s="21">
        <f>ROUNDDOWN(G1747,-3)</f>
        <v/>
      </c>
      <c r="I1747" s="21">
        <f>IF(H1747&lt;=0,0,ROUNDDOWN(ROUND((H1747*LOOKUP(H1747,{0,1950001,3300001,6950001,9000001,18000001,40000001},{0.05,0.1,0.2,0.23,0.33,0.4,0.45})-LOOKUP(H1747,{0,1950001,3300001,6950001,9000001,18000001,40000001},{0,97500,427500,636000,1536000,2796000,4796000}))*1.021,3),0))</f>
        <v/>
      </c>
      <c r="J1747" s="21">
        <f>ROUNDDOWN(ROUND(H1747*0.06,2),-2)</f>
        <v/>
      </c>
      <c r="K1747" s="21">
        <f>ROUNDDOWN(ROUND(H1747*0.04,2),-2)</f>
        <v/>
      </c>
      <c r="L1747" s="21">
        <f>I1747+J1747+K1747</f>
        <v/>
      </c>
      <c r="M1747" s="21">
        <f>B1747-L1747</f>
        <v/>
      </c>
      <c r="N1747" s="21">
        <f>ROUNDDOWN(ROUND(B1747*0.2042,2),0)</f>
        <v/>
      </c>
    </row>
    <row r="1748">
      <c r="A1748" t="inlineStr">
        <is>
          <t>照合 一般</t>
        </is>
      </c>
      <c r="B1748" s="21" t="n">
        <v>10000000</v>
      </c>
      <c r="C1748" s="22" t="n">
        <v>29</v>
      </c>
      <c r="D1748" s="22" t="n">
        <v>1</v>
      </c>
      <c r="E1748" s="22" t="n">
        <v>0</v>
      </c>
      <c r="F1748" s="21">
        <f>(IF(C1748&lt;=20,MAX(800000,400000*C1748),8000000+700000*(C1748-20))+IF(E1748=1,1000000,0))</f>
        <v/>
      </c>
      <c r="G1748" s="21">
        <f>IF(AND(D1748=3,C1748&lt;=5),MAX(0,B1748-F1748),IF(AND(D1748=2,C1748&lt;=5,MAX(0,B1748-F1748)&gt;3000000),1500000+MAX(0,B1748-F1748)-3000000,MAX(0,B1748-F1748)/2))</f>
        <v/>
      </c>
      <c r="H1748" s="21">
        <f>ROUNDDOWN(G1748,-3)</f>
        <v/>
      </c>
      <c r="I1748" s="21">
        <f>IF(H1748&lt;=0,0,ROUNDDOWN(ROUND((H1748*LOOKUP(H1748,{0,1950001,3300001,6950001,9000001,18000001,40000001},{0.05,0.1,0.2,0.23,0.33,0.4,0.45})-LOOKUP(H1748,{0,1950001,3300001,6950001,9000001,18000001,40000001},{0,97500,427500,636000,1536000,2796000,4796000}))*1.021,3),0))</f>
        <v/>
      </c>
      <c r="J1748" s="21">
        <f>ROUNDDOWN(ROUND(H1748*0.06,2),-2)</f>
        <v/>
      </c>
      <c r="K1748" s="21">
        <f>ROUNDDOWN(ROUND(H1748*0.04,2),-2)</f>
        <v/>
      </c>
      <c r="L1748" s="21">
        <f>I1748+J1748+K1748</f>
        <v/>
      </c>
      <c r="M1748" s="21">
        <f>B1748-L1748</f>
        <v/>
      </c>
      <c r="N1748" s="21">
        <f>ROUNDDOWN(ROUND(B1748*0.2042,2),0)</f>
        <v/>
      </c>
    </row>
    <row r="1749">
      <c r="A1749" t="inlineStr">
        <is>
          <t>照合 一般</t>
        </is>
      </c>
      <c r="B1749" s="21" t="n">
        <v>10000000</v>
      </c>
      <c r="C1749" s="22" t="n">
        <v>30</v>
      </c>
      <c r="D1749" s="22" t="n">
        <v>1</v>
      </c>
      <c r="E1749" s="22" t="n">
        <v>0</v>
      </c>
      <c r="F1749" s="21">
        <f>(IF(C1749&lt;=20,MAX(800000,400000*C1749),8000000+700000*(C1749-20))+IF(E1749=1,1000000,0))</f>
        <v/>
      </c>
      <c r="G1749" s="21">
        <f>IF(AND(D1749=3,C1749&lt;=5),MAX(0,B1749-F1749),IF(AND(D1749=2,C1749&lt;=5,MAX(0,B1749-F1749)&gt;3000000),1500000+MAX(0,B1749-F1749)-3000000,MAX(0,B1749-F1749)/2))</f>
        <v/>
      </c>
      <c r="H1749" s="21">
        <f>ROUNDDOWN(G1749,-3)</f>
        <v/>
      </c>
      <c r="I1749" s="21">
        <f>IF(H1749&lt;=0,0,ROUNDDOWN(ROUND((H1749*LOOKUP(H1749,{0,1950001,3300001,6950001,9000001,18000001,40000001},{0.05,0.1,0.2,0.23,0.33,0.4,0.45})-LOOKUP(H1749,{0,1950001,3300001,6950001,9000001,18000001,40000001},{0,97500,427500,636000,1536000,2796000,4796000}))*1.021,3),0))</f>
        <v/>
      </c>
      <c r="J1749" s="21">
        <f>ROUNDDOWN(ROUND(H1749*0.06,2),-2)</f>
        <v/>
      </c>
      <c r="K1749" s="21">
        <f>ROUNDDOWN(ROUND(H1749*0.04,2),-2)</f>
        <v/>
      </c>
      <c r="L1749" s="21">
        <f>I1749+J1749+K1749</f>
        <v/>
      </c>
      <c r="M1749" s="21">
        <f>B1749-L1749</f>
        <v/>
      </c>
      <c r="N1749" s="21">
        <f>ROUNDDOWN(ROUND(B1749*0.2042,2),0)</f>
        <v/>
      </c>
    </row>
    <row r="1750">
      <c r="A1750" t="inlineStr">
        <is>
          <t>照合 一般</t>
        </is>
      </c>
      <c r="B1750" s="21" t="n">
        <v>10000000</v>
      </c>
      <c r="C1750" s="22" t="n">
        <v>31</v>
      </c>
      <c r="D1750" s="22" t="n">
        <v>1</v>
      </c>
      <c r="E1750" s="22" t="n">
        <v>0</v>
      </c>
      <c r="F1750" s="21">
        <f>(IF(C1750&lt;=20,MAX(800000,400000*C1750),8000000+700000*(C1750-20))+IF(E1750=1,1000000,0))</f>
        <v/>
      </c>
      <c r="G1750" s="21">
        <f>IF(AND(D1750=3,C1750&lt;=5),MAX(0,B1750-F1750),IF(AND(D1750=2,C1750&lt;=5,MAX(0,B1750-F1750)&gt;3000000),1500000+MAX(0,B1750-F1750)-3000000,MAX(0,B1750-F1750)/2))</f>
        <v/>
      </c>
      <c r="H1750" s="21">
        <f>ROUNDDOWN(G1750,-3)</f>
        <v/>
      </c>
      <c r="I1750" s="21">
        <f>IF(H1750&lt;=0,0,ROUNDDOWN(ROUND((H1750*LOOKUP(H1750,{0,1950001,3300001,6950001,9000001,18000001,40000001},{0.05,0.1,0.2,0.23,0.33,0.4,0.45})-LOOKUP(H1750,{0,1950001,3300001,6950001,9000001,18000001,40000001},{0,97500,427500,636000,1536000,2796000,4796000}))*1.021,3),0))</f>
        <v/>
      </c>
      <c r="J1750" s="21">
        <f>ROUNDDOWN(ROUND(H1750*0.06,2),-2)</f>
        <v/>
      </c>
      <c r="K1750" s="21">
        <f>ROUNDDOWN(ROUND(H1750*0.04,2),-2)</f>
        <v/>
      </c>
      <c r="L1750" s="21">
        <f>I1750+J1750+K1750</f>
        <v/>
      </c>
      <c r="M1750" s="21">
        <f>B1750-L1750</f>
        <v/>
      </c>
      <c r="N1750" s="21">
        <f>ROUNDDOWN(ROUND(B1750*0.2042,2),0)</f>
        <v/>
      </c>
    </row>
    <row r="1751">
      <c r="A1751" t="inlineStr">
        <is>
          <t>照合 一般</t>
        </is>
      </c>
      <c r="B1751" s="21" t="n">
        <v>10000000</v>
      </c>
      <c r="C1751" s="22" t="n">
        <v>32</v>
      </c>
      <c r="D1751" s="22" t="n">
        <v>1</v>
      </c>
      <c r="E1751" s="22" t="n">
        <v>0</v>
      </c>
      <c r="F1751" s="21">
        <f>(IF(C1751&lt;=20,MAX(800000,400000*C1751),8000000+700000*(C1751-20))+IF(E1751=1,1000000,0))</f>
        <v/>
      </c>
      <c r="G1751" s="21">
        <f>IF(AND(D1751=3,C1751&lt;=5),MAX(0,B1751-F1751),IF(AND(D1751=2,C1751&lt;=5,MAX(0,B1751-F1751)&gt;3000000),1500000+MAX(0,B1751-F1751)-3000000,MAX(0,B1751-F1751)/2))</f>
        <v/>
      </c>
      <c r="H1751" s="21">
        <f>ROUNDDOWN(G1751,-3)</f>
        <v/>
      </c>
      <c r="I1751" s="21">
        <f>IF(H1751&lt;=0,0,ROUNDDOWN(ROUND((H1751*LOOKUP(H1751,{0,1950001,3300001,6950001,9000001,18000001,40000001},{0.05,0.1,0.2,0.23,0.33,0.4,0.45})-LOOKUP(H1751,{0,1950001,3300001,6950001,9000001,18000001,40000001},{0,97500,427500,636000,1536000,2796000,4796000}))*1.021,3),0))</f>
        <v/>
      </c>
      <c r="J1751" s="21">
        <f>ROUNDDOWN(ROUND(H1751*0.06,2),-2)</f>
        <v/>
      </c>
      <c r="K1751" s="21">
        <f>ROUNDDOWN(ROUND(H1751*0.04,2),-2)</f>
        <v/>
      </c>
      <c r="L1751" s="21">
        <f>I1751+J1751+K1751</f>
        <v/>
      </c>
      <c r="M1751" s="21">
        <f>B1751-L1751</f>
        <v/>
      </c>
      <c r="N1751" s="21">
        <f>ROUNDDOWN(ROUND(B1751*0.2042,2),0)</f>
        <v/>
      </c>
    </row>
    <row r="1752">
      <c r="A1752" t="inlineStr">
        <is>
          <t>照合 一般</t>
        </is>
      </c>
      <c r="B1752" s="21" t="n">
        <v>10000000</v>
      </c>
      <c r="C1752" s="22" t="n">
        <v>33</v>
      </c>
      <c r="D1752" s="22" t="n">
        <v>1</v>
      </c>
      <c r="E1752" s="22" t="n">
        <v>0</v>
      </c>
      <c r="F1752" s="21">
        <f>(IF(C1752&lt;=20,MAX(800000,400000*C1752),8000000+700000*(C1752-20))+IF(E1752=1,1000000,0))</f>
        <v/>
      </c>
      <c r="G1752" s="21">
        <f>IF(AND(D1752=3,C1752&lt;=5),MAX(0,B1752-F1752),IF(AND(D1752=2,C1752&lt;=5,MAX(0,B1752-F1752)&gt;3000000),1500000+MAX(0,B1752-F1752)-3000000,MAX(0,B1752-F1752)/2))</f>
        <v/>
      </c>
      <c r="H1752" s="21">
        <f>ROUNDDOWN(G1752,-3)</f>
        <v/>
      </c>
      <c r="I1752" s="21">
        <f>IF(H1752&lt;=0,0,ROUNDDOWN(ROUND((H1752*LOOKUP(H1752,{0,1950001,3300001,6950001,9000001,18000001,40000001},{0.05,0.1,0.2,0.23,0.33,0.4,0.45})-LOOKUP(H1752,{0,1950001,3300001,6950001,9000001,18000001,40000001},{0,97500,427500,636000,1536000,2796000,4796000}))*1.021,3),0))</f>
        <v/>
      </c>
      <c r="J1752" s="21">
        <f>ROUNDDOWN(ROUND(H1752*0.06,2),-2)</f>
        <v/>
      </c>
      <c r="K1752" s="21">
        <f>ROUNDDOWN(ROUND(H1752*0.04,2),-2)</f>
        <v/>
      </c>
      <c r="L1752" s="21">
        <f>I1752+J1752+K1752</f>
        <v/>
      </c>
      <c r="M1752" s="21">
        <f>B1752-L1752</f>
        <v/>
      </c>
      <c r="N1752" s="21">
        <f>ROUNDDOWN(ROUND(B1752*0.2042,2),0)</f>
        <v/>
      </c>
    </row>
    <row r="1753">
      <c r="A1753" t="inlineStr">
        <is>
          <t>照合 一般</t>
        </is>
      </c>
      <c r="B1753" s="21" t="n">
        <v>10000000</v>
      </c>
      <c r="C1753" s="22" t="n">
        <v>34</v>
      </c>
      <c r="D1753" s="22" t="n">
        <v>1</v>
      </c>
      <c r="E1753" s="22" t="n">
        <v>0</v>
      </c>
      <c r="F1753" s="21">
        <f>(IF(C1753&lt;=20,MAX(800000,400000*C1753),8000000+700000*(C1753-20))+IF(E1753=1,1000000,0))</f>
        <v/>
      </c>
      <c r="G1753" s="21">
        <f>IF(AND(D1753=3,C1753&lt;=5),MAX(0,B1753-F1753),IF(AND(D1753=2,C1753&lt;=5,MAX(0,B1753-F1753)&gt;3000000),1500000+MAX(0,B1753-F1753)-3000000,MAX(0,B1753-F1753)/2))</f>
        <v/>
      </c>
      <c r="H1753" s="21">
        <f>ROUNDDOWN(G1753,-3)</f>
        <v/>
      </c>
      <c r="I1753" s="21">
        <f>IF(H1753&lt;=0,0,ROUNDDOWN(ROUND((H1753*LOOKUP(H1753,{0,1950001,3300001,6950001,9000001,18000001,40000001},{0.05,0.1,0.2,0.23,0.33,0.4,0.45})-LOOKUP(H1753,{0,1950001,3300001,6950001,9000001,18000001,40000001},{0,97500,427500,636000,1536000,2796000,4796000}))*1.021,3),0))</f>
        <v/>
      </c>
      <c r="J1753" s="21">
        <f>ROUNDDOWN(ROUND(H1753*0.06,2),-2)</f>
        <v/>
      </c>
      <c r="K1753" s="21">
        <f>ROUNDDOWN(ROUND(H1753*0.04,2),-2)</f>
        <v/>
      </c>
      <c r="L1753" s="21">
        <f>I1753+J1753+K1753</f>
        <v/>
      </c>
      <c r="M1753" s="21">
        <f>B1753-L1753</f>
        <v/>
      </c>
      <c r="N1753" s="21">
        <f>ROUNDDOWN(ROUND(B1753*0.2042,2),0)</f>
        <v/>
      </c>
    </row>
    <row r="1754">
      <c r="A1754" t="inlineStr">
        <is>
          <t>照合 一般</t>
        </is>
      </c>
      <c r="B1754" s="21" t="n">
        <v>10000000</v>
      </c>
      <c r="C1754" s="22" t="n">
        <v>35</v>
      </c>
      <c r="D1754" s="22" t="n">
        <v>1</v>
      </c>
      <c r="E1754" s="22" t="n">
        <v>0</v>
      </c>
      <c r="F1754" s="21">
        <f>(IF(C1754&lt;=20,MAX(800000,400000*C1754),8000000+700000*(C1754-20))+IF(E1754=1,1000000,0))</f>
        <v/>
      </c>
      <c r="G1754" s="21">
        <f>IF(AND(D1754=3,C1754&lt;=5),MAX(0,B1754-F1754),IF(AND(D1754=2,C1754&lt;=5,MAX(0,B1754-F1754)&gt;3000000),1500000+MAX(0,B1754-F1754)-3000000,MAX(0,B1754-F1754)/2))</f>
        <v/>
      </c>
      <c r="H1754" s="21">
        <f>ROUNDDOWN(G1754,-3)</f>
        <v/>
      </c>
      <c r="I1754" s="21">
        <f>IF(H1754&lt;=0,0,ROUNDDOWN(ROUND((H1754*LOOKUP(H1754,{0,1950001,3300001,6950001,9000001,18000001,40000001},{0.05,0.1,0.2,0.23,0.33,0.4,0.45})-LOOKUP(H1754,{0,1950001,3300001,6950001,9000001,18000001,40000001},{0,97500,427500,636000,1536000,2796000,4796000}))*1.021,3),0))</f>
        <v/>
      </c>
      <c r="J1754" s="21">
        <f>ROUNDDOWN(ROUND(H1754*0.06,2),-2)</f>
        <v/>
      </c>
      <c r="K1754" s="21">
        <f>ROUNDDOWN(ROUND(H1754*0.04,2),-2)</f>
        <v/>
      </c>
      <c r="L1754" s="21">
        <f>I1754+J1754+K1754</f>
        <v/>
      </c>
      <c r="M1754" s="21">
        <f>B1754-L1754</f>
        <v/>
      </c>
      <c r="N1754" s="21">
        <f>ROUNDDOWN(ROUND(B1754*0.2042,2),0)</f>
        <v/>
      </c>
    </row>
    <row r="1755">
      <c r="A1755" t="inlineStr">
        <is>
          <t>照合 一般</t>
        </is>
      </c>
      <c r="B1755" s="21" t="n">
        <v>10000000</v>
      </c>
      <c r="C1755" s="22" t="n">
        <v>36</v>
      </c>
      <c r="D1755" s="22" t="n">
        <v>1</v>
      </c>
      <c r="E1755" s="22" t="n">
        <v>0</v>
      </c>
      <c r="F1755" s="21">
        <f>(IF(C1755&lt;=20,MAX(800000,400000*C1755),8000000+700000*(C1755-20))+IF(E1755=1,1000000,0))</f>
        <v/>
      </c>
      <c r="G1755" s="21">
        <f>IF(AND(D1755=3,C1755&lt;=5),MAX(0,B1755-F1755),IF(AND(D1755=2,C1755&lt;=5,MAX(0,B1755-F1755)&gt;3000000),1500000+MAX(0,B1755-F1755)-3000000,MAX(0,B1755-F1755)/2))</f>
        <v/>
      </c>
      <c r="H1755" s="21">
        <f>ROUNDDOWN(G1755,-3)</f>
        <v/>
      </c>
      <c r="I1755" s="21">
        <f>IF(H1755&lt;=0,0,ROUNDDOWN(ROUND((H1755*LOOKUP(H1755,{0,1950001,3300001,6950001,9000001,18000001,40000001},{0.05,0.1,0.2,0.23,0.33,0.4,0.45})-LOOKUP(H1755,{0,1950001,3300001,6950001,9000001,18000001,40000001},{0,97500,427500,636000,1536000,2796000,4796000}))*1.021,3),0))</f>
        <v/>
      </c>
      <c r="J1755" s="21">
        <f>ROUNDDOWN(ROUND(H1755*0.06,2),-2)</f>
        <v/>
      </c>
      <c r="K1755" s="21">
        <f>ROUNDDOWN(ROUND(H1755*0.04,2),-2)</f>
        <v/>
      </c>
      <c r="L1755" s="21">
        <f>I1755+J1755+K1755</f>
        <v/>
      </c>
      <c r="M1755" s="21">
        <f>B1755-L1755</f>
        <v/>
      </c>
      <c r="N1755" s="21">
        <f>ROUNDDOWN(ROUND(B1755*0.2042,2),0)</f>
        <v/>
      </c>
    </row>
    <row r="1756">
      <c r="A1756" t="inlineStr">
        <is>
          <t>照合 一般</t>
        </is>
      </c>
      <c r="B1756" s="21" t="n">
        <v>10000000</v>
      </c>
      <c r="C1756" s="22" t="n">
        <v>37</v>
      </c>
      <c r="D1756" s="22" t="n">
        <v>1</v>
      </c>
      <c r="E1756" s="22" t="n">
        <v>0</v>
      </c>
      <c r="F1756" s="21">
        <f>(IF(C1756&lt;=20,MAX(800000,400000*C1756),8000000+700000*(C1756-20))+IF(E1756=1,1000000,0))</f>
        <v/>
      </c>
      <c r="G1756" s="21">
        <f>IF(AND(D1756=3,C1756&lt;=5),MAX(0,B1756-F1756),IF(AND(D1756=2,C1756&lt;=5,MAX(0,B1756-F1756)&gt;3000000),1500000+MAX(0,B1756-F1756)-3000000,MAX(0,B1756-F1756)/2))</f>
        <v/>
      </c>
      <c r="H1756" s="21">
        <f>ROUNDDOWN(G1756,-3)</f>
        <v/>
      </c>
      <c r="I1756" s="21">
        <f>IF(H1756&lt;=0,0,ROUNDDOWN(ROUND((H1756*LOOKUP(H1756,{0,1950001,3300001,6950001,9000001,18000001,40000001},{0.05,0.1,0.2,0.23,0.33,0.4,0.45})-LOOKUP(H1756,{0,1950001,3300001,6950001,9000001,18000001,40000001},{0,97500,427500,636000,1536000,2796000,4796000}))*1.021,3),0))</f>
        <v/>
      </c>
      <c r="J1756" s="21">
        <f>ROUNDDOWN(ROUND(H1756*0.06,2),-2)</f>
        <v/>
      </c>
      <c r="K1756" s="21">
        <f>ROUNDDOWN(ROUND(H1756*0.04,2),-2)</f>
        <v/>
      </c>
      <c r="L1756" s="21">
        <f>I1756+J1756+K1756</f>
        <v/>
      </c>
      <c r="M1756" s="21">
        <f>B1756-L1756</f>
        <v/>
      </c>
      <c r="N1756" s="21">
        <f>ROUNDDOWN(ROUND(B1756*0.2042,2),0)</f>
        <v/>
      </c>
    </row>
    <row r="1757">
      <c r="A1757" t="inlineStr">
        <is>
          <t>照合 一般</t>
        </is>
      </c>
      <c r="B1757" s="21" t="n">
        <v>10000000</v>
      </c>
      <c r="C1757" s="22" t="n">
        <v>38</v>
      </c>
      <c r="D1757" s="22" t="n">
        <v>1</v>
      </c>
      <c r="E1757" s="22" t="n">
        <v>0</v>
      </c>
      <c r="F1757" s="21">
        <f>(IF(C1757&lt;=20,MAX(800000,400000*C1757),8000000+700000*(C1757-20))+IF(E1757=1,1000000,0))</f>
        <v/>
      </c>
      <c r="G1757" s="21">
        <f>IF(AND(D1757=3,C1757&lt;=5),MAX(0,B1757-F1757),IF(AND(D1757=2,C1757&lt;=5,MAX(0,B1757-F1757)&gt;3000000),1500000+MAX(0,B1757-F1757)-3000000,MAX(0,B1757-F1757)/2))</f>
        <v/>
      </c>
      <c r="H1757" s="21">
        <f>ROUNDDOWN(G1757,-3)</f>
        <v/>
      </c>
      <c r="I1757" s="21">
        <f>IF(H1757&lt;=0,0,ROUNDDOWN(ROUND((H1757*LOOKUP(H1757,{0,1950001,3300001,6950001,9000001,18000001,40000001},{0.05,0.1,0.2,0.23,0.33,0.4,0.45})-LOOKUP(H1757,{0,1950001,3300001,6950001,9000001,18000001,40000001},{0,97500,427500,636000,1536000,2796000,4796000}))*1.021,3),0))</f>
        <v/>
      </c>
      <c r="J1757" s="21">
        <f>ROUNDDOWN(ROUND(H1757*0.06,2),-2)</f>
        <v/>
      </c>
      <c r="K1757" s="21">
        <f>ROUNDDOWN(ROUND(H1757*0.04,2),-2)</f>
        <v/>
      </c>
      <c r="L1757" s="21">
        <f>I1757+J1757+K1757</f>
        <v/>
      </c>
      <c r="M1757" s="21">
        <f>B1757-L1757</f>
        <v/>
      </c>
      <c r="N1757" s="21">
        <f>ROUNDDOWN(ROUND(B1757*0.2042,2),0)</f>
        <v/>
      </c>
    </row>
    <row r="1758">
      <c r="A1758" t="inlineStr">
        <is>
          <t>照合 一般</t>
        </is>
      </c>
      <c r="B1758" s="21" t="n">
        <v>10000000</v>
      </c>
      <c r="C1758" s="22" t="n">
        <v>39</v>
      </c>
      <c r="D1758" s="22" t="n">
        <v>1</v>
      </c>
      <c r="E1758" s="22" t="n">
        <v>0</v>
      </c>
      <c r="F1758" s="21">
        <f>(IF(C1758&lt;=20,MAX(800000,400000*C1758),8000000+700000*(C1758-20))+IF(E1758=1,1000000,0))</f>
        <v/>
      </c>
      <c r="G1758" s="21">
        <f>IF(AND(D1758=3,C1758&lt;=5),MAX(0,B1758-F1758),IF(AND(D1758=2,C1758&lt;=5,MAX(0,B1758-F1758)&gt;3000000),1500000+MAX(0,B1758-F1758)-3000000,MAX(0,B1758-F1758)/2))</f>
        <v/>
      </c>
      <c r="H1758" s="21">
        <f>ROUNDDOWN(G1758,-3)</f>
        <v/>
      </c>
      <c r="I1758" s="21">
        <f>IF(H1758&lt;=0,0,ROUNDDOWN(ROUND((H1758*LOOKUP(H1758,{0,1950001,3300001,6950001,9000001,18000001,40000001},{0.05,0.1,0.2,0.23,0.33,0.4,0.45})-LOOKUP(H1758,{0,1950001,3300001,6950001,9000001,18000001,40000001},{0,97500,427500,636000,1536000,2796000,4796000}))*1.021,3),0))</f>
        <v/>
      </c>
      <c r="J1758" s="21">
        <f>ROUNDDOWN(ROUND(H1758*0.06,2),-2)</f>
        <v/>
      </c>
      <c r="K1758" s="21">
        <f>ROUNDDOWN(ROUND(H1758*0.04,2),-2)</f>
        <v/>
      </c>
      <c r="L1758" s="21">
        <f>I1758+J1758+K1758</f>
        <v/>
      </c>
      <c r="M1758" s="21">
        <f>B1758-L1758</f>
        <v/>
      </c>
      <c r="N1758" s="21">
        <f>ROUNDDOWN(ROUND(B1758*0.2042,2),0)</f>
        <v/>
      </c>
    </row>
    <row r="1759">
      <c r="A1759" t="inlineStr">
        <is>
          <t>照合 一般</t>
        </is>
      </c>
      <c r="B1759" s="21" t="n">
        <v>10000000</v>
      </c>
      <c r="C1759" s="22" t="n">
        <v>40</v>
      </c>
      <c r="D1759" s="22" t="n">
        <v>1</v>
      </c>
      <c r="E1759" s="22" t="n">
        <v>0</v>
      </c>
      <c r="F1759" s="21">
        <f>(IF(C1759&lt;=20,MAX(800000,400000*C1759),8000000+700000*(C1759-20))+IF(E1759=1,1000000,0))</f>
        <v/>
      </c>
      <c r="G1759" s="21">
        <f>IF(AND(D1759=3,C1759&lt;=5),MAX(0,B1759-F1759),IF(AND(D1759=2,C1759&lt;=5,MAX(0,B1759-F1759)&gt;3000000),1500000+MAX(0,B1759-F1759)-3000000,MAX(0,B1759-F1759)/2))</f>
        <v/>
      </c>
      <c r="H1759" s="21">
        <f>ROUNDDOWN(G1759,-3)</f>
        <v/>
      </c>
      <c r="I1759" s="21">
        <f>IF(H1759&lt;=0,0,ROUNDDOWN(ROUND((H1759*LOOKUP(H1759,{0,1950001,3300001,6950001,9000001,18000001,40000001},{0.05,0.1,0.2,0.23,0.33,0.4,0.45})-LOOKUP(H1759,{0,1950001,3300001,6950001,9000001,18000001,40000001},{0,97500,427500,636000,1536000,2796000,4796000}))*1.021,3),0))</f>
        <v/>
      </c>
      <c r="J1759" s="21">
        <f>ROUNDDOWN(ROUND(H1759*0.06,2),-2)</f>
        <v/>
      </c>
      <c r="K1759" s="21">
        <f>ROUNDDOWN(ROUND(H1759*0.04,2),-2)</f>
        <v/>
      </c>
      <c r="L1759" s="21">
        <f>I1759+J1759+K1759</f>
        <v/>
      </c>
      <c r="M1759" s="21">
        <f>B1759-L1759</f>
        <v/>
      </c>
      <c r="N1759" s="21">
        <f>ROUNDDOWN(ROUND(B1759*0.2042,2),0)</f>
        <v/>
      </c>
    </row>
    <row r="1760">
      <c r="A1760" t="inlineStr">
        <is>
          <t>照合 一般</t>
        </is>
      </c>
      <c r="B1760" s="21" t="n">
        <v>10000000</v>
      </c>
      <c r="C1760" s="22" t="n">
        <v>41</v>
      </c>
      <c r="D1760" s="22" t="n">
        <v>1</v>
      </c>
      <c r="E1760" s="22" t="n">
        <v>0</v>
      </c>
      <c r="F1760" s="21">
        <f>(IF(C1760&lt;=20,MAX(800000,400000*C1760),8000000+700000*(C1760-20))+IF(E1760=1,1000000,0))</f>
        <v/>
      </c>
      <c r="G1760" s="21">
        <f>IF(AND(D1760=3,C1760&lt;=5),MAX(0,B1760-F1760),IF(AND(D1760=2,C1760&lt;=5,MAX(0,B1760-F1760)&gt;3000000),1500000+MAX(0,B1760-F1760)-3000000,MAX(0,B1760-F1760)/2))</f>
        <v/>
      </c>
      <c r="H1760" s="21">
        <f>ROUNDDOWN(G1760,-3)</f>
        <v/>
      </c>
      <c r="I1760" s="21">
        <f>IF(H1760&lt;=0,0,ROUNDDOWN(ROUND((H1760*LOOKUP(H1760,{0,1950001,3300001,6950001,9000001,18000001,40000001},{0.05,0.1,0.2,0.23,0.33,0.4,0.45})-LOOKUP(H1760,{0,1950001,3300001,6950001,9000001,18000001,40000001},{0,97500,427500,636000,1536000,2796000,4796000}))*1.021,3),0))</f>
        <v/>
      </c>
      <c r="J1760" s="21">
        <f>ROUNDDOWN(ROUND(H1760*0.06,2),-2)</f>
        <v/>
      </c>
      <c r="K1760" s="21">
        <f>ROUNDDOWN(ROUND(H1760*0.04,2),-2)</f>
        <v/>
      </c>
      <c r="L1760" s="21">
        <f>I1760+J1760+K1760</f>
        <v/>
      </c>
      <c r="M1760" s="21">
        <f>B1760-L1760</f>
        <v/>
      </c>
      <c r="N1760" s="21">
        <f>ROUNDDOWN(ROUND(B1760*0.2042,2),0)</f>
        <v/>
      </c>
    </row>
    <row r="1761">
      <c r="A1761" t="inlineStr">
        <is>
          <t>照合 一般</t>
        </is>
      </c>
      <c r="B1761" s="21" t="n">
        <v>10000000</v>
      </c>
      <c r="C1761" s="22" t="n">
        <v>42</v>
      </c>
      <c r="D1761" s="22" t="n">
        <v>1</v>
      </c>
      <c r="E1761" s="22" t="n">
        <v>0</v>
      </c>
      <c r="F1761" s="21">
        <f>(IF(C1761&lt;=20,MAX(800000,400000*C1761),8000000+700000*(C1761-20))+IF(E1761=1,1000000,0))</f>
        <v/>
      </c>
      <c r="G1761" s="21">
        <f>IF(AND(D1761=3,C1761&lt;=5),MAX(0,B1761-F1761),IF(AND(D1761=2,C1761&lt;=5,MAX(0,B1761-F1761)&gt;3000000),1500000+MAX(0,B1761-F1761)-3000000,MAX(0,B1761-F1761)/2))</f>
        <v/>
      </c>
      <c r="H1761" s="21">
        <f>ROUNDDOWN(G1761,-3)</f>
        <v/>
      </c>
      <c r="I1761" s="21">
        <f>IF(H1761&lt;=0,0,ROUNDDOWN(ROUND((H1761*LOOKUP(H1761,{0,1950001,3300001,6950001,9000001,18000001,40000001},{0.05,0.1,0.2,0.23,0.33,0.4,0.45})-LOOKUP(H1761,{0,1950001,3300001,6950001,9000001,18000001,40000001},{0,97500,427500,636000,1536000,2796000,4796000}))*1.021,3),0))</f>
        <v/>
      </c>
      <c r="J1761" s="21">
        <f>ROUNDDOWN(ROUND(H1761*0.06,2),-2)</f>
        <v/>
      </c>
      <c r="K1761" s="21">
        <f>ROUNDDOWN(ROUND(H1761*0.04,2),-2)</f>
        <v/>
      </c>
      <c r="L1761" s="21">
        <f>I1761+J1761+K1761</f>
        <v/>
      </c>
      <c r="M1761" s="21">
        <f>B1761-L1761</f>
        <v/>
      </c>
      <c r="N1761" s="21">
        <f>ROUNDDOWN(ROUND(B1761*0.2042,2),0)</f>
        <v/>
      </c>
    </row>
    <row r="1762">
      <c r="A1762" t="inlineStr">
        <is>
          <t>照合 一般</t>
        </is>
      </c>
      <c r="B1762" s="21" t="n">
        <v>10000000</v>
      </c>
      <c r="C1762" s="22" t="n">
        <v>43</v>
      </c>
      <c r="D1762" s="22" t="n">
        <v>1</v>
      </c>
      <c r="E1762" s="22" t="n">
        <v>0</v>
      </c>
      <c r="F1762" s="21">
        <f>(IF(C1762&lt;=20,MAX(800000,400000*C1762),8000000+700000*(C1762-20))+IF(E1762=1,1000000,0))</f>
        <v/>
      </c>
      <c r="G1762" s="21">
        <f>IF(AND(D1762=3,C1762&lt;=5),MAX(0,B1762-F1762),IF(AND(D1762=2,C1762&lt;=5,MAX(0,B1762-F1762)&gt;3000000),1500000+MAX(0,B1762-F1762)-3000000,MAX(0,B1762-F1762)/2))</f>
        <v/>
      </c>
      <c r="H1762" s="21">
        <f>ROUNDDOWN(G1762,-3)</f>
        <v/>
      </c>
      <c r="I1762" s="21">
        <f>IF(H1762&lt;=0,0,ROUNDDOWN(ROUND((H1762*LOOKUP(H1762,{0,1950001,3300001,6950001,9000001,18000001,40000001},{0.05,0.1,0.2,0.23,0.33,0.4,0.45})-LOOKUP(H1762,{0,1950001,3300001,6950001,9000001,18000001,40000001},{0,97500,427500,636000,1536000,2796000,4796000}))*1.021,3),0))</f>
        <v/>
      </c>
      <c r="J1762" s="21">
        <f>ROUNDDOWN(ROUND(H1762*0.06,2),-2)</f>
        <v/>
      </c>
      <c r="K1762" s="21">
        <f>ROUNDDOWN(ROUND(H1762*0.04,2),-2)</f>
        <v/>
      </c>
      <c r="L1762" s="21">
        <f>I1762+J1762+K1762</f>
        <v/>
      </c>
      <c r="M1762" s="21">
        <f>B1762-L1762</f>
        <v/>
      </c>
      <c r="N1762" s="21">
        <f>ROUNDDOWN(ROUND(B1762*0.2042,2),0)</f>
        <v/>
      </c>
    </row>
    <row r="1763">
      <c r="A1763" t="inlineStr">
        <is>
          <t>照合 一般</t>
        </is>
      </c>
      <c r="B1763" s="21" t="n">
        <v>10000000</v>
      </c>
      <c r="C1763" s="22" t="n">
        <v>44</v>
      </c>
      <c r="D1763" s="22" t="n">
        <v>1</v>
      </c>
      <c r="E1763" s="22" t="n">
        <v>0</v>
      </c>
      <c r="F1763" s="21">
        <f>(IF(C1763&lt;=20,MAX(800000,400000*C1763),8000000+700000*(C1763-20))+IF(E1763=1,1000000,0))</f>
        <v/>
      </c>
      <c r="G1763" s="21">
        <f>IF(AND(D1763=3,C1763&lt;=5),MAX(0,B1763-F1763),IF(AND(D1763=2,C1763&lt;=5,MAX(0,B1763-F1763)&gt;3000000),1500000+MAX(0,B1763-F1763)-3000000,MAX(0,B1763-F1763)/2))</f>
        <v/>
      </c>
      <c r="H1763" s="21">
        <f>ROUNDDOWN(G1763,-3)</f>
        <v/>
      </c>
      <c r="I1763" s="21">
        <f>IF(H1763&lt;=0,0,ROUNDDOWN(ROUND((H1763*LOOKUP(H1763,{0,1950001,3300001,6950001,9000001,18000001,40000001},{0.05,0.1,0.2,0.23,0.33,0.4,0.45})-LOOKUP(H1763,{0,1950001,3300001,6950001,9000001,18000001,40000001},{0,97500,427500,636000,1536000,2796000,4796000}))*1.021,3),0))</f>
        <v/>
      </c>
      <c r="J1763" s="21">
        <f>ROUNDDOWN(ROUND(H1763*0.06,2),-2)</f>
        <v/>
      </c>
      <c r="K1763" s="21">
        <f>ROUNDDOWN(ROUND(H1763*0.04,2),-2)</f>
        <v/>
      </c>
      <c r="L1763" s="21">
        <f>I1763+J1763+K1763</f>
        <v/>
      </c>
      <c r="M1763" s="21">
        <f>B1763-L1763</f>
        <v/>
      </c>
      <c r="N1763" s="21">
        <f>ROUNDDOWN(ROUND(B1763*0.2042,2),0)</f>
        <v/>
      </c>
    </row>
    <row r="1764">
      <c r="A1764" t="inlineStr">
        <is>
          <t>照合 一般</t>
        </is>
      </c>
      <c r="B1764" s="21" t="n">
        <v>10000000</v>
      </c>
      <c r="C1764" s="22" t="n">
        <v>45</v>
      </c>
      <c r="D1764" s="22" t="n">
        <v>1</v>
      </c>
      <c r="E1764" s="22" t="n">
        <v>0</v>
      </c>
      <c r="F1764" s="21">
        <f>(IF(C1764&lt;=20,MAX(800000,400000*C1764),8000000+700000*(C1764-20))+IF(E1764=1,1000000,0))</f>
        <v/>
      </c>
      <c r="G1764" s="21">
        <f>IF(AND(D1764=3,C1764&lt;=5),MAX(0,B1764-F1764),IF(AND(D1764=2,C1764&lt;=5,MAX(0,B1764-F1764)&gt;3000000),1500000+MAX(0,B1764-F1764)-3000000,MAX(0,B1764-F1764)/2))</f>
        <v/>
      </c>
      <c r="H1764" s="21">
        <f>ROUNDDOWN(G1764,-3)</f>
        <v/>
      </c>
      <c r="I1764" s="21">
        <f>IF(H1764&lt;=0,0,ROUNDDOWN(ROUND((H1764*LOOKUP(H1764,{0,1950001,3300001,6950001,9000001,18000001,40000001},{0.05,0.1,0.2,0.23,0.33,0.4,0.45})-LOOKUP(H1764,{0,1950001,3300001,6950001,9000001,18000001,40000001},{0,97500,427500,636000,1536000,2796000,4796000}))*1.021,3),0))</f>
        <v/>
      </c>
      <c r="J1764" s="21">
        <f>ROUNDDOWN(ROUND(H1764*0.06,2),-2)</f>
        <v/>
      </c>
      <c r="K1764" s="21">
        <f>ROUNDDOWN(ROUND(H1764*0.04,2),-2)</f>
        <v/>
      </c>
      <c r="L1764" s="21">
        <f>I1764+J1764+K1764</f>
        <v/>
      </c>
      <c r="M1764" s="21">
        <f>B1764-L1764</f>
        <v/>
      </c>
      <c r="N1764" s="21">
        <f>ROUNDDOWN(ROUND(B1764*0.2042,2),0)</f>
        <v/>
      </c>
    </row>
    <row r="1765">
      <c r="A1765" t="inlineStr">
        <is>
          <t>照合 短期</t>
        </is>
      </c>
      <c r="B1765" s="21" t="n">
        <v>10000000</v>
      </c>
      <c r="C1765" s="22" t="n">
        <v>1</v>
      </c>
      <c r="D1765" s="22" t="n">
        <v>2</v>
      </c>
      <c r="E1765" s="22" t="n">
        <v>0</v>
      </c>
      <c r="F1765" s="21">
        <f>(IF(C1765&lt;=20,MAX(800000,400000*C1765),8000000+700000*(C1765-20))+IF(E1765=1,1000000,0))</f>
        <v/>
      </c>
      <c r="G1765" s="21">
        <f>IF(AND(D1765=3,C1765&lt;=5),MAX(0,B1765-F1765),IF(AND(D1765=2,C1765&lt;=5,MAX(0,B1765-F1765)&gt;3000000),1500000+MAX(0,B1765-F1765)-3000000,MAX(0,B1765-F1765)/2))</f>
        <v/>
      </c>
      <c r="H1765" s="21">
        <f>ROUNDDOWN(G1765,-3)</f>
        <v/>
      </c>
      <c r="I1765" s="21">
        <f>IF(H1765&lt;=0,0,ROUNDDOWN(ROUND((H1765*LOOKUP(H1765,{0,1950001,3300001,6950001,9000001,18000001,40000001},{0.05,0.1,0.2,0.23,0.33,0.4,0.45})-LOOKUP(H1765,{0,1950001,3300001,6950001,9000001,18000001,40000001},{0,97500,427500,636000,1536000,2796000,4796000}))*1.021,3),0))</f>
        <v/>
      </c>
      <c r="J1765" s="21">
        <f>ROUNDDOWN(ROUND(H1765*0.06,2),-2)</f>
        <v/>
      </c>
      <c r="K1765" s="21">
        <f>ROUNDDOWN(ROUND(H1765*0.04,2),-2)</f>
        <v/>
      </c>
      <c r="L1765" s="21">
        <f>I1765+J1765+K1765</f>
        <v/>
      </c>
      <c r="M1765" s="21">
        <f>B1765-L1765</f>
        <v/>
      </c>
      <c r="N1765" s="21">
        <f>ROUNDDOWN(ROUND(B1765*0.2042,2),0)</f>
        <v/>
      </c>
    </row>
    <row r="1766">
      <c r="A1766" t="inlineStr">
        <is>
          <t>照合 役員</t>
        </is>
      </c>
      <c r="B1766" s="21" t="n">
        <v>10000000</v>
      </c>
      <c r="C1766" s="22" t="n">
        <v>1</v>
      </c>
      <c r="D1766" s="22" t="n">
        <v>3</v>
      </c>
      <c r="E1766" s="22" t="n">
        <v>0</v>
      </c>
      <c r="F1766" s="21">
        <f>(IF(C1766&lt;=20,MAX(800000,400000*C1766),8000000+700000*(C1766-20))+IF(E1766=1,1000000,0))</f>
        <v/>
      </c>
      <c r="G1766" s="21">
        <f>IF(AND(D1766=3,C1766&lt;=5),MAX(0,B1766-F1766),IF(AND(D1766=2,C1766&lt;=5,MAX(0,B1766-F1766)&gt;3000000),1500000+MAX(0,B1766-F1766)-3000000,MAX(0,B1766-F1766)/2))</f>
        <v/>
      </c>
      <c r="H1766" s="21">
        <f>ROUNDDOWN(G1766,-3)</f>
        <v/>
      </c>
      <c r="I1766" s="21">
        <f>IF(H1766&lt;=0,0,ROUNDDOWN(ROUND((H1766*LOOKUP(H1766,{0,1950001,3300001,6950001,9000001,18000001,40000001},{0.05,0.1,0.2,0.23,0.33,0.4,0.45})-LOOKUP(H1766,{0,1950001,3300001,6950001,9000001,18000001,40000001},{0,97500,427500,636000,1536000,2796000,4796000}))*1.021,3),0))</f>
        <v/>
      </c>
      <c r="J1766" s="21">
        <f>ROUNDDOWN(ROUND(H1766*0.06,2),-2)</f>
        <v/>
      </c>
      <c r="K1766" s="21">
        <f>ROUNDDOWN(ROUND(H1766*0.04,2),-2)</f>
        <v/>
      </c>
      <c r="L1766" s="21">
        <f>I1766+J1766+K1766</f>
        <v/>
      </c>
      <c r="M1766" s="21">
        <f>B1766-L1766</f>
        <v/>
      </c>
      <c r="N1766" s="21">
        <f>ROUNDDOWN(ROUND(B1766*0.2042,2),0)</f>
        <v/>
      </c>
    </row>
    <row r="1767">
      <c r="A1767" t="inlineStr">
        <is>
          <t>照合 短期 障害</t>
        </is>
      </c>
      <c r="B1767" s="21" t="n">
        <v>10000000</v>
      </c>
      <c r="C1767" s="22" t="n">
        <v>1</v>
      </c>
      <c r="D1767" s="22" t="n">
        <v>2</v>
      </c>
      <c r="E1767" s="22" t="n">
        <v>1</v>
      </c>
      <c r="F1767" s="21">
        <f>(IF(C1767&lt;=20,MAX(800000,400000*C1767),8000000+700000*(C1767-20))+IF(E1767=1,1000000,0))</f>
        <v/>
      </c>
      <c r="G1767" s="21">
        <f>IF(AND(D1767=3,C1767&lt;=5),MAX(0,B1767-F1767),IF(AND(D1767=2,C1767&lt;=5,MAX(0,B1767-F1767)&gt;3000000),1500000+MAX(0,B1767-F1767)-3000000,MAX(0,B1767-F1767)/2))</f>
        <v/>
      </c>
      <c r="H1767" s="21">
        <f>ROUNDDOWN(G1767,-3)</f>
        <v/>
      </c>
      <c r="I1767" s="21">
        <f>IF(H1767&lt;=0,0,ROUNDDOWN(ROUND((H1767*LOOKUP(H1767,{0,1950001,3300001,6950001,9000001,18000001,40000001},{0.05,0.1,0.2,0.23,0.33,0.4,0.45})-LOOKUP(H1767,{0,1950001,3300001,6950001,9000001,18000001,40000001},{0,97500,427500,636000,1536000,2796000,4796000}))*1.021,3),0))</f>
        <v/>
      </c>
      <c r="J1767" s="21">
        <f>ROUNDDOWN(ROUND(H1767*0.06,2),-2)</f>
        <v/>
      </c>
      <c r="K1767" s="21">
        <f>ROUNDDOWN(ROUND(H1767*0.04,2),-2)</f>
        <v/>
      </c>
      <c r="L1767" s="21">
        <f>I1767+J1767+K1767</f>
        <v/>
      </c>
      <c r="M1767" s="21">
        <f>B1767-L1767</f>
        <v/>
      </c>
      <c r="N1767" s="21">
        <f>ROUNDDOWN(ROUND(B1767*0.2042,2),0)</f>
        <v/>
      </c>
    </row>
    <row r="1768">
      <c r="A1768" t="inlineStr">
        <is>
          <t>照合 短期</t>
        </is>
      </c>
      <c r="B1768" s="21" t="n">
        <v>10000000</v>
      </c>
      <c r="C1768" s="22" t="n">
        <v>2</v>
      </c>
      <c r="D1768" s="22" t="n">
        <v>2</v>
      </c>
      <c r="E1768" s="22" t="n">
        <v>0</v>
      </c>
      <c r="F1768" s="21">
        <f>(IF(C1768&lt;=20,MAX(800000,400000*C1768),8000000+700000*(C1768-20))+IF(E1768=1,1000000,0))</f>
        <v/>
      </c>
      <c r="G1768" s="21">
        <f>IF(AND(D1768=3,C1768&lt;=5),MAX(0,B1768-F1768),IF(AND(D1768=2,C1768&lt;=5,MAX(0,B1768-F1768)&gt;3000000),1500000+MAX(0,B1768-F1768)-3000000,MAX(0,B1768-F1768)/2))</f>
        <v/>
      </c>
      <c r="H1768" s="21">
        <f>ROUNDDOWN(G1768,-3)</f>
        <v/>
      </c>
      <c r="I1768" s="21">
        <f>IF(H1768&lt;=0,0,ROUNDDOWN(ROUND((H1768*LOOKUP(H1768,{0,1950001,3300001,6950001,9000001,18000001,40000001},{0.05,0.1,0.2,0.23,0.33,0.4,0.45})-LOOKUP(H1768,{0,1950001,3300001,6950001,9000001,18000001,40000001},{0,97500,427500,636000,1536000,2796000,4796000}))*1.021,3),0))</f>
        <v/>
      </c>
      <c r="J1768" s="21">
        <f>ROUNDDOWN(ROUND(H1768*0.06,2),-2)</f>
        <v/>
      </c>
      <c r="K1768" s="21">
        <f>ROUNDDOWN(ROUND(H1768*0.04,2),-2)</f>
        <v/>
      </c>
      <c r="L1768" s="21">
        <f>I1768+J1768+K1768</f>
        <v/>
      </c>
      <c r="M1768" s="21">
        <f>B1768-L1768</f>
        <v/>
      </c>
      <c r="N1768" s="21">
        <f>ROUNDDOWN(ROUND(B1768*0.2042,2),0)</f>
        <v/>
      </c>
    </row>
    <row r="1769">
      <c r="A1769" t="inlineStr">
        <is>
          <t>照合 役員</t>
        </is>
      </c>
      <c r="B1769" s="21" t="n">
        <v>10000000</v>
      </c>
      <c r="C1769" s="22" t="n">
        <v>2</v>
      </c>
      <c r="D1769" s="22" t="n">
        <v>3</v>
      </c>
      <c r="E1769" s="22" t="n">
        <v>0</v>
      </c>
      <c r="F1769" s="21">
        <f>(IF(C1769&lt;=20,MAX(800000,400000*C1769),8000000+700000*(C1769-20))+IF(E1769=1,1000000,0))</f>
        <v/>
      </c>
      <c r="G1769" s="21">
        <f>IF(AND(D1769=3,C1769&lt;=5),MAX(0,B1769-F1769),IF(AND(D1769=2,C1769&lt;=5,MAX(0,B1769-F1769)&gt;3000000),1500000+MAX(0,B1769-F1769)-3000000,MAX(0,B1769-F1769)/2))</f>
        <v/>
      </c>
      <c r="H1769" s="21">
        <f>ROUNDDOWN(G1769,-3)</f>
        <v/>
      </c>
      <c r="I1769" s="21">
        <f>IF(H1769&lt;=0,0,ROUNDDOWN(ROUND((H1769*LOOKUP(H1769,{0,1950001,3300001,6950001,9000001,18000001,40000001},{0.05,0.1,0.2,0.23,0.33,0.4,0.45})-LOOKUP(H1769,{0,1950001,3300001,6950001,9000001,18000001,40000001},{0,97500,427500,636000,1536000,2796000,4796000}))*1.021,3),0))</f>
        <v/>
      </c>
      <c r="J1769" s="21">
        <f>ROUNDDOWN(ROUND(H1769*0.06,2),-2)</f>
        <v/>
      </c>
      <c r="K1769" s="21">
        <f>ROUNDDOWN(ROUND(H1769*0.04,2),-2)</f>
        <v/>
      </c>
      <c r="L1769" s="21">
        <f>I1769+J1769+K1769</f>
        <v/>
      </c>
      <c r="M1769" s="21">
        <f>B1769-L1769</f>
        <v/>
      </c>
      <c r="N1769" s="21">
        <f>ROUNDDOWN(ROUND(B1769*0.2042,2),0)</f>
        <v/>
      </c>
    </row>
    <row r="1770">
      <c r="A1770" t="inlineStr">
        <is>
          <t>照合 短期 障害</t>
        </is>
      </c>
      <c r="B1770" s="21" t="n">
        <v>10000000</v>
      </c>
      <c r="C1770" s="22" t="n">
        <v>2</v>
      </c>
      <c r="D1770" s="22" t="n">
        <v>2</v>
      </c>
      <c r="E1770" s="22" t="n">
        <v>1</v>
      </c>
      <c r="F1770" s="21">
        <f>(IF(C1770&lt;=20,MAX(800000,400000*C1770),8000000+700000*(C1770-20))+IF(E1770=1,1000000,0))</f>
        <v/>
      </c>
      <c r="G1770" s="21">
        <f>IF(AND(D1770=3,C1770&lt;=5),MAX(0,B1770-F1770),IF(AND(D1770=2,C1770&lt;=5,MAX(0,B1770-F1770)&gt;3000000),1500000+MAX(0,B1770-F1770)-3000000,MAX(0,B1770-F1770)/2))</f>
        <v/>
      </c>
      <c r="H1770" s="21">
        <f>ROUNDDOWN(G1770,-3)</f>
        <v/>
      </c>
      <c r="I1770" s="21">
        <f>IF(H1770&lt;=0,0,ROUNDDOWN(ROUND((H1770*LOOKUP(H1770,{0,1950001,3300001,6950001,9000001,18000001,40000001},{0.05,0.1,0.2,0.23,0.33,0.4,0.45})-LOOKUP(H1770,{0,1950001,3300001,6950001,9000001,18000001,40000001},{0,97500,427500,636000,1536000,2796000,4796000}))*1.021,3),0))</f>
        <v/>
      </c>
      <c r="J1770" s="21">
        <f>ROUNDDOWN(ROUND(H1770*0.06,2),-2)</f>
        <v/>
      </c>
      <c r="K1770" s="21">
        <f>ROUNDDOWN(ROUND(H1770*0.04,2),-2)</f>
        <v/>
      </c>
      <c r="L1770" s="21">
        <f>I1770+J1770+K1770</f>
        <v/>
      </c>
      <c r="M1770" s="21">
        <f>B1770-L1770</f>
        <v/>
      </c>
      <c r="N1770" s="21">
        <f>ROUNDDOWN(ROUND(B1770*0.2042,2),0)</f>
        <v/>
      </c>
    </row>
    <row r="1771">
      <c r="A1771" t="inlineStr">
        <is>
          <t>照合 短期</t>
        </is>
      </c>
      <c r="B1771" s="21" t="n">
        <v>10000000</v>
      </c>
      <c r="C1771" s="22" t="n">
        <v>3</v>
      </c>
      <c r="D1771" s="22" t="n">
        <v>2</v>
      </c>
      <c r="E1771" s="22" t="n">
        <v>0</v>
      </c>
      <c r="F1771" s="21">
        <f>(IF(C1771&lt;=20,MAX(800000,400000*C1771),8000000+700000*(C1771-20))+IF(E1771=1,1000000,0))</f>
        <v/>
      </c>
      <c r="G1771" s="21">
        <f>IF(AND(D1771=3,C1771&lt;=5),MAX(0,B1771-F1771),IF(AND(D1771=2,C1771&lt;=5,MAX(0,B1771-F1771)&gt;3000000),1500000+MAX(0,B1771-F1771)-3000000,MAX(0,B1771-F1771)/2))</f>
        <v/>
      </c>
      <c r="H1771" s="21">
        <f>ROUNDDOWN(G1771,-3)</f>
        <v/>
      </c>
      <c r="I1771" s="21">
        <f>IF(H1771&lt;=0,0,ROUNDDOWN(ROUND((H1771*LOOKUP(H1771,{0,1950001,3300001,6950001,9000001,18000001,40000001},{0.05,0.1,0.2,0.23,0.33,0.4,0.45})-LOOKUP(H1771,{0,1950001,3300001,6950001,9000001,18000001,40000001},{0,97500,427500,636000,1536000,2796000,4796000}))*1.021,3),0))</f>
        <v/>
      </c>
      <c r="J1771" s="21">
        <f>ROUNDDOWN(ROUND(H1771*0.06,2),-2)</f>
        <v/>
      </c>
      <c r="K1771" s="21">
        <f>ROUNDDOWN(ROUND(H1771*0.04,2),-2)</f>
        <v/>
      </c>
      <c r="L1771" s="21">
        <f>I1771+J1771+K1771</f>
        <v/>
      </c>
      <c r="M1771" s="21">
        <f>B1771-L1771</f>
        <v/>
      </c>
      <c r="N1771" s="21">
        <f>ROUNDDOWN(ROUND(B1771*0.2042,2),0)</f>
        <v/>
      </c>
    </row>
    <row r="1772">
      <c r="A1772" t="inlineStr">
        <is>
          <t>照合 役員</t>
        </is>
      </c>
      <c r="B1772" s="21" t="n">
        <v>10000000</v>
      </c>
      <c r="C1772" s="22" t="n">
        <v>3</v>
      </c>
      <c r="D1772" s="22" t="n">
        <v>3</v>
      </c>
      <c r="E1772" s="22" t="n">
        <v>0</v>
      </c>
      <c r="F1772" s="21">
        <f>(IF(C1772&lt;=20,MAX(800000,400000*C1772),8000000+700000*(C1772-20))+IF(E1772=1,1000000,0))</f>
        <v/>
      </c>
      <c r="G1772" s="21">
        <f>IF(AND(D1772=3,C1772&lt;=5),MAX(0,B1772-F1772),IF(AND(D1772=2,C1772&lt;=5,MAX(0,B1772-F1772)&gt;3000000),1500000+MAX(0,B1772-F1772)-3000000,MAX(0,B1772-F1772)/2))</f>
        <v/>
      </c>
      <c r="H1772" s="21">
        <f>ROUNDDOWN(G1772,-3)</f>
        <v/>
      </c>
      <c r="I1772" s="21">
        <f>IF(H1772&lt;=0,0,ROUNDDOWN(ROUND((H1772*LOOKUP(H1772,{0,1950001,3300001,6950001,9000001,18000001,40000001},{0.05,0.1,0.2,0.23,0.33,0.4,0.45})-LOOKUP(H1772,{0,1950001,3300001,6950001,9000001,18000001,40000001},{0,97500,427500,636000,1536000,2796000,4796000}))*1.021,3),0))</f>
        <v/>
      </c>
      <c r="J1772" s="21">
        <f>ROUNDDOWN(ROUND(H1772*0.06,2),-2)</f>
        <v/>
      </c>
      <c r="K1772" s="21">
        <f>ROUNDDOWN(ROUND(H1772*0.04,2),-2)</f>
        <v/>
      </c>
      <c r="L1772" s="21">
        <f>I1772+J1772+K1772</f>
        <v/>
      </c>
      <c r="M1772" s="21">
        <f>B1772-L1772</f>
        <v/>
      </c>
      <c r="N1772" s="21">
        <f>ROUNDDOWN(ROUND(B1772*0.2042,2),0)</f>
        <v/>
      </c>
    </row>
    <row r="1773">
      <c r="A1773" t="inlineStr">
        <is>
          <t>照合 短期 障害</t>
        </is>
      </c>
      <c r="B1773" s="21" t="n">
        <v>10000000</v>
      </c>
      <c r="C1773" s="22" t="n">
        <v>3</v>
      </c>
      <c r="D1773" s="22" t="n">
        <v>2</v>
      </c>
      <c r="E1773" s="22" t="n">
        <v>1</v>
      </c>
      <c r="F1773" s="21">
        <f>(IF(C1773&lt;=20,MAX(800000,400000*C1773),8000000+700000*(C1773-20))+IF(E1773=1,1000000,0))</f>
        <v/>
      </c>
      <c r="G1773" s="21">
        <f>IF(AND(D1773=3,C1773&lt;=5),MAX(0,B1773-F1773),IF(AND(D1773=2,C1773&lt;=5,MAX(0,B1773-F1773)&gt;3000000),1500000+MAX(0,B1773-F1773)-3000000,MAX(0,B1773-F1773)/2))</f>
        <v/>
      </c>
      <c r="H1773" s="21">
        <f>ROUNDDOWN(G1773,-3)</f>
        <v/>
      </c>
      <c r="I1773" s="21">
        <f>IF(H1773&lt;=0,0,ROUNDDOWN(ROUND((H1773*LOOKUP(H1773,{0,1950001,3300001,6950001,9000001,18000001,40000001},{0.05,0.1,0.2,0.23,0.33,0.4,0.45})-LOOKUP(H1773,{0,1950001,3300001,6950001,9000001,18000001,40000001},{0,97500,427500,636000,1536000,2796000,4796000}))*1.021,3),0))</f>
        <v/>
      </c>
      <c r="J1773" s="21">
        <f>ROUNDDOWN(ROUND(H1773*0.06,2),-2)</f>
        <v/>
      </c>
      <c r="K1773" s="21">
        <f>ROUNDDOWN(ROUND(H1773*0.04,2),-2)</f>
        <v/>
      </c>
      <c r="L1773" s="21">
        <f>I1773+J1773+K1773</f>
        <v/>
      </c>
      <c r="M1773" s="21">
        <f>B1773-L1773</f>
        <v/>
      </c>
      <c r="N1773" s="21">
        <f>ROUNDDOWN(ROUND(B1773*0.2042,2),0)</f>
        <v/>
      </c>
    </row>
    <row r="1774">
      <c r="A1774" t="inlineStr">
        <is>
          <t>照合 短期</t>
        </is>
      </c>
      <c r="B1774" s="21" t="n">
        <v>10000000</v>
      </c>
      <c r="C1774" s="22" t="n">
        <v>4</v>
      </c>
      <c r="D1774" s="22" t="n">
        <v>2</v>
      </c>
      <c r="E1774" s="22" t="n">
        <v>0</v>
      </c>
      <c r="F1774" s="21">
        <f>(IF(C1774&lt;=20,MAX(800000,400000*C1774),8000000+700000*(C1774-20))+IF(E1774=1,1000000,0))</f>
        <v/>
      </c>
      <c r="G1774" s="21">
        <f>IF(AND(D1774=3,C1774&lt;=5),MAX(0,B1774-F1774),IF(AND(D1774=2,C1774&lt;=5,MAX(0,B1774-F1774)&gt;3000000),1500000+MAX(0,B1774-F1774)-3000000,MAX(0,B1774-F1774)/2))</f>
        <v/>
      </c>
      <c r="H1774" s="21">
        <f>ROUNDDOWN(G1774,-3)</f>
        <v/>
      </c>
      <c r="I1774" s="21">
        <f>IF(H1774&lt;=0,0,ROUNDDOWN(ROUND((H1774*LOOKUP(H1774,{0,1950001,3300001,6950001,9000001,18000001,40000001},{0.05,0.1,0.2,0.23,0.33,0.4,0.45})-LOOKUP(H1774,{0,1950001,3300001,6950001,9000001,18000001,40000001},{0,97500,427500,636000,1536000,2796000,4796000}))*1.021,3),0))</f>
        <v/>
      </c>
      <c r="J1774" s="21">
        <f>ROUNDDOWN(ROUND(H1774*0.06,2),-2)</f>
        <v/>
      </c>
      <c r="K1774" s="21">
        <f>ROUNDDOWN(ROUND(H1774*0.04,2),-2)</f>
        <v/>
      </c>
      <c r="L1774" s="21">
        <f>I1774+J1774+K1774</f>
        <v/>
      </c>
      <c r="M1774" s="21">
        <f>B1774-L1774</f>
        <v/>
      </c>
      <c r="N1774" s="21">
        <f>ROUNDDOWN(ROUND(B1774*0.2042,2),0)</f>
        <v/>
      </c>
    </row>
    <row r="1775">
      <c r="A1775" t="inlineStr">
        <is>
          <t>照合 役員</t>
        </is>
      </c>
      <c r="B1775" s="21" t="n">
        <v>10000000</v>
      </c>
      <c r="C1775" s="22" t="n">
        <v>4</v>
      </c>
      <c r="D1775" s="22" t="n">
        <v>3</v>
      </c>
      <c r="E1775" s="22" t="n">
        <v>0</v>
      </c>
      <c r="F1775" s="21">
        <f>(IF(C1775&lt;=20,MAX(800000,400000*C1775),8000000+700000*(C1775-20))+IF(E1775=1,1000000,0))</f>
        <v/>
      </c>
      <c r="G1775" s="21">
        <f>IF(AND(D1775=3,C1775&lt;=5),MAX(0,B1775-F1775),IF(AND(D1775=2,C1775&lt;=5,MAX(0,B1775-F1775)&gt;3000000),1500000+MAX(0,B1775-F1775)-3000000,MAX(0,B1775-F1775)/2))</f>
        <v/>
      </c>
      <c r="H1775" s="21">
        <f>ROUNDDOWN(G1775,-3)</f>
        <v/>
      </c>
      <c r="I1775" s="21">
        <f>IF(H1775&lt;=0,0,ROUNDDOWN(ROUND((H1775*LOOKUP(H1775,{0,1950001,3300001,6950001,9000001,18000001,40000001},{0.05,0.1,0.2,0.23,0.33,0.4,0.45})-LOOKUP(H1775,{0,1950001,3300001,6950001,9000001,18000001,40000001},{0,97500,427500,636000,1536000,2796000,4796000}))*1.021,3),0))</f>
        <v/>
      </c>
      <c r="J1775" s="21">
        <f>ROUNDDOWN(ROUND(H1775*0.06,2),-2)</f>
        <v/>
      </c>
      <c r="K1775" s="21">
        <f>ROUNDDOWN(ROUND(H1775*0.04,2),-2)</f>
        <v/>
      </c>
      <c r="L1775" s="21">
        <f>I1775+J1775+K1775</f>
        <v/>
      </c>
      <c r="M1775" s="21">
        <f>B1775-L1775</f>
        <v/>
      </c>
      <c r="N1775" s="21">
        <f>ROUNDDOWN(ROUND(B1775*0.2042,2),0)</f>
        <v/>
      </c>
    </row>
    <row r="1776">
      <c r="A1776" t="inlineStr">
        <is>
          <t>照合 短期 障害</t>
        </is>
      </c>
      <c r="B1776" s="21" t="n">
        <v>10000000</v>
      </c>
      <c r="C1776" s="22" t="n">
        <v>4</v>
      </c>
      <c r="D1776" s="22" t="n">
        <v>2</v>
      </c>
      <c r="E1776" s="22" t="n">
        <v>1</v>
      </c>
      <c r="F1776" s="21">
        <f>(IF(C1776&lt;=20,MAX(800000,400000*C1776),8000000+700000*(C1776-20))+IF(E1776=1,1000000,0))</f>
        <v/>
      </c>
      <c r="G1776" s="21">
        <f>IF(AND(D1776=3,C1776&lt;=5),MAX(0,B1776-F1776),IF(AND(D1776=2,C1776&lt;=5,MAX(0,B1776-F1776)&gt;3000000),1500000+MAX(0,B1776-F1776)-3000000,MAX(0,B1776-F1776)/2))</f>
        <v/>
      </c>
      <c r="H1776" s="21">
        <f>ROUNDDOWN(G1776,-3)</f>
        <v/>
      </c>
      <c r="I1776" s="21">
        <f>IF(H1776&lt;=0,0,ROUNDDOWN(ROUND((H1776*LOOKUP(H1776,{0,1950001,3300001,6950001,9000001,18000001,40000001},{0.05,0.1,0.2,0.23,0.33,0.4,0.45})-LOOKUP(H1776,{0,1950001,3300001,6950001,9000001,18000001,40000001},{0,97500,427500,636000,1536000,2796000,4796000}))*1.021,3),0))</f>
        <v/>
      </c>
      <c r="J1776" s="21">
        <f>ROUNDDOWN(ROUND(H1776*0.06,2),-2)</f>
        <v/>
      </c>
      <c r="K1776" s="21">
        <f>ROUNDDOWN(ROUND(H1776*0.04,2),-2)</f>
        <v/>
      </c>
      <c r="L1776" s="21">
        <f>I1776+J1776+K1776</f>
        <v/>
      </c>
      <c r="M1776" s="21">
        <f>B1776-L1776</f>
        <v/>
      </c>
      <c r="N1776" s="21">
        <f>ROUNDDOWN(ROUND(B1776*0.2042,2),0)</f>
        <v/>
      </c>
    </row>
    <row r="1777">
      <c r="A1777" t="inlineStr">
        <is>
          <t>照合 短期</t>
        </is>
      </c>
      <c r="B1777" s="21" t="n">
        <v>10000000</v>
      </c>
      <c r="C1777" s="22" t="n">
        <v>5</v>
      </c>
      <c r="D1777" s="22" t="n">
        <v>2</v>
      </c>
      <c r="E1777" s="22" t="n">
        <v>0</v>
      </c>
      <c r="F1777" s="21">
        <f>(IF(C1777&lt;=20,MAX(800000,400000*C1777),8000000+700000*(C1777-20))+IF(E1777=1,1000000,0))</f>
        <v/>
      </c>
      <c r="G1777" s="21">
        <f>IF(AND(D1777=3,C1777&lt;=5),MAX(0,B1777-F1777),IF(AND(D1777=2,C1777&lt;=5,MAX(0,B1777-F1777)&gt;3000000),1500000+MAX(0,B1777-F1777)-3000000,MAX(0,B1777-F1777)/2))</f>
        <v/>
      </c>
      <c r="H1777" s="21">
        <f>ROUNDDOWN(G1777,-3)</f>
        <v/>
      </c>
      <c r="I1777" s="21">
        <f>IF(H1777&lt;=0,0,ROUNDDOWN(ROUND((H1777*LOOKUP(H1777,{0,1950001,3300001,6950001,9000001,18000001,40000001},{0.05,0.1,0.2,0.23,0.33,0.4,0.45})-LOOKUP(H1777,{0,1950001,3300001,6950001,9000001,18000001,40000001},{0,97500,427500,636000,1536000,2796000,4796000}))*1.021,3),0))</f>
        <v/>
      </c>
      <c r="J1777" s="21">
        <f>ROUNDDOWN(ROUND(H1777*0.06,2),-2)</f>
        <v/>
      </c>
      <c r="K1777" s="21">
        <f>ROUNDDOWN(ROUND(H1777*0.04,2),-2)</f>
        <v/>
      </c>
      <c r="L1777" s="21">
        <f>I1777+J1777+K1777</f>
        <v/>
      </c>
      <c r="M1777" s="21">
        <f>B1777-L1777</f>
        <v/>
      </c>
      <c r="N1777" s="21">
        <f>ROUNDDOWN(ROUND(B1777*0.2042,2),0)</f>
        <v/>
      </c>
    </row>
    <row r="1778">
      <c r="A1778" t="inlineStr">
        <is>
          <t>照合 役員</t>
        </is>
      </c>
      <c r="B1778" s="21" t="n">
        <v>10000000</v>
      </c>
      <c r="C1778" s="22" t="n">
        <v>5</v>
      </c>
      <c r="D1778" s="22" t="n">
        <v>3</v>
      </c>
      <c r="E1778" s="22" t="n">
        <v>0</v>
      </c>
      <c r="F1778" s="21">
        <f>(IF(C1778&lt;=20,MAX(800000,400000*C1778),8000000+700000*(C1778-20))+IF(E1778=1,1000000,0))</f>
        <v/>
      </c>
      <c r="G1778" s="21">
        <f>IF(AND(D1778=3,C1778&lt;=5),MAX(0,B1778-F1778),IF(AND(D1778=2,C1778&lt;=5,MAX(0,B1778-F1778)&gt;3000000),1500000+MAX(0,B1778-F1778)-3000000,MAX(0,B1778-F1778)/2))</f>
        <v/>
      </c>
      <c r="H1778" s="21">
        <f>ROUNDDOWN(G1778,-3)</f>
        <v/>
      </c>
      <c r="I1778" s="21">
        <f>IF(H1778&lt;=0,0,ROUNDDOWN(ROUND((H1778*LOOKUP(H1778,{0,1950001,3300001,6950001,9000001,18000001,40000001},{0.05,0.1,0.2,0.23,0.33,0.4,0.45})-LOOKUP(H1778,{0,1950001,3300001,6950001,9000001,18000001,40000001},{0,97500,427500,636000,1536000,2796000,4796000}))*1.021,3),0))</f>
        <v/>
      </c>
      <c r="J1778" s="21">
        <f>ROUNDDOWN(ROUND(H1778*0.06,2),-2)</f>
        <v/>
      </c>
      <c r="K1778" s="21">
        <f>ROUNDDOWN(ROUND(H1778*0.04,2),-2)</f>
        <v/>
      </c>
      <c r="L1778" s="21">
        <f>I1778+J1778+K1778</f>
        <v/>
      </c>
      <c r="M1778" s="21">
        <f>B1778-L1778</f>
        <v/>
      </c>
      <c r="N1778" s="21">
        <f>ROUNDDOWN(ROUND(B1778*0.2042,2),0)</f>
        <v/>
      </c>
    </row>
    <row r="1779">
      <c r="A1779" t="inlineStr">
        <is>
          <t>照合 短期 障害</t>
        </is>
      </c>
      <c r="B1779" s="21" t="n">
        <v>10000000</v>
      </c>
      <c r="C1779" s="22" t="n">
        <v>5</v>
      </c>
      <c r="D1779" s="22" t="n">
        <v>2</v>
      </c>
      <c r="E1779" s="22" t="n">
        <v>1</v>
      </c>
      <c r="F1779" s="21">
        <f>(IF(C1779&lt;=20,MAX(800000,400000*C1779),8000000+700000*(C1779-20))+IF(E1779=1,1000000,0))</f>
        <v/>
      </c>
      <c r="G1779" s="21">
        <f>IF(AND(D1779=3,C1779&lt;=5),MAX(0,B1779-F1779),IF(AND(D1779=2,C1779&lt;=5,MAX(0,B1779-F1779)&gt;3000000),1500000+MAX(0,B1779-F1779)-3000000,MAX(0,B1779-F1779)/2))</f>
        <v/>
      </c>
      <c r="H1779" s="21">
        <f>ROUNDDOWN(G1779,-3)</f>
        <v/>
      </c>
      <c r="I1779" s="21">
        <f>IF(H1779&lt;=0,0,ROUNDDOWN(ROUND((H1779*LOOKUP(H1779,{0,1950001,3300001,6950001,9000001,18000001,40000001},{0.05,0.1,0.2,0.23,0.33,0.4,0.45})-LOOKUP(H1779,{0,1950001,3300001,6950001,9000001,18000001,40000001},{0,97500,427500,636000,1536000,2796000,4796000}))*1.021,3),0))</f>
        <v/>
      </c>
      <c r="J1779" s="21">
        <f>ROUNDDOWN(ROUND(H1779*0.06,2),-2)</f>
        <v/>
      </c>
      <c r="K1779" s="21">
        <f>ROUNDDOWN(ROUND(H1779*0.04,2),-2)</f>
        <v/>
      </c>
      <c r="L1779" s="21">
        <f>I1779+J1779+K1779</f>
        <v/>
      </c>
      <c r="M1779" s="21">
        <f>B1779-L1779</f>
        <v/>
      </c>
      <c r="N1779" s="21">
        <f>ROUNDDOWN(ROUND(B1779*0.2042,2),0)</f>
        <v/>
      </c>
    </row>
    <row r="1780">
      <c r="A1780" t="inlineStr">
        <is>
          <t>照合 障害</t>
        </is>
      </c>
      <c r="B1780" s="21" t="n">
        <v>10000000</v>
      </c>
      <c r="C1780" s="22" t="n">
        <v>25</v>
      </c>
      <c r="D1780" s="22" t="n">
        <v>1</v>
      </c>
      <c r="E1780" s="22" t="n">
        <v>1</v>
      </c>
      <c r="F1780" s="21">
        <f>(IF(C1780&lt;=20,MAX(800000,400000*C1780),8000000+700000*(C1780-20))+IF(E1780=1,1000000,0))</f>
        <v/>
      </c>
      <c r="G1780" s="21">
        <f>IF(AND(D1780=3,C1780&lt;=5),MAX(0,B1780-F1780),IF(AND(D1780=2,C1780&lt;=5,MAX(0,B1780-F1780)&gt;3000000),1500000+MAX(0,B1780-F1780)-3000000,MAX(0,B1780-F1780)/2))</f>
        <v/>
      </c>
      <c r="H1780" s="21">
        <f>ROUNDDOWN(G1780,-3)</f>
        <v/>
      </c>
      <c r="I1780" s="21">
        <f>IF(H1780&lt;=0,0,ROUNDDOWN(ROUND((H1780*LOOKUP(H1780,{0,1950001,3300001,6950001,9000001,18000001,40000001},{0.05,0.1,0.2,0.23,0.33,0.4,0.45})-LOOKUP(H1780,{0,1950001,3300001,6950001,9000001,18000001,40000001},{0,97500,427500,636000,1536000,2796000,4796000}))*1.021,3),0))</f>
        <v/>
      </c>
      <c r="J1780" s="21">
        <f>ROUNDDOWN(ROUND(H1780*0.06,2),-2)</f>
        <v/>
      </c>
      <c r="K1780" s="21">
        <f>ROUNDDOWN(ROUND(H1780*0.04,2),-2)</f>
        <v/>
      </c>
      <c r="L1780" s="21">
        <f>I1780+J1780+K1780</f>
        <v/>
      </c>
      <c r="M1780" s="21">
        <f>B1780-L1780</f>
        <v/>
      </c>
      <c r="N1780" s="21">
        <f>ROUNDDOWN(ROUND(B1780*0.2042,2),0)</f>
        <v/>
      </c>
    </row>
    <row r="1781">
      <c r="A1781" t="inlineStr">
        <is>
          <t>照合 一般</t>
        </is>
      </c>
      <c r="B1781" s="21" t="n">
        <v>10500000</v>
      </c>
      <c r="C1781" s="22" t="n">
        <v>1</v>
      </c>
      <c r="D1781" s="22" t="n">
        <v>1</v>
      </c>
      <c r="E1781" s="22" t="n">
        <v>0</v>
      </c>
      <c r="F1781" s="21">
        <f>(IF(C1781&lt;=20,MAX(800000,400000*C1781),8000000+700000*(C1781-20))+IF(E1781=1,1000000,0))</f>
        <v/>
      </c>
      <c r="G1781" s="21">
        <f>IF(AND(D1781=3,C1781&lt;=5),MAX(0,B1781-F1781),IF(AND(D1781=2,C1781&lt;=5,MAX(0,B1781-F1781)&gt;3000000),1500000+MAX(0,B1781-F1781)-3000000,MAX(0,B1781-F1781)/2))</f>
        <v/>
      </c>
      <c r="H1781" s="21">
        <f>ROUNDDOWN(G1781,-3)</f>
        <v/>
      </c>
      <c r="I1781" s="21">
        <f>IF(H1781&lt;=0,0,ROUNDDOWN(ROUND((H1781*LOOKUP(H1781,{0,1950001,3300001,6950001,9000001,18000001,40000001},{0.05,0.1,0.2,0.23,0.33,0.4,0.45})-LOOKUP(H1781,{0,1950001,3300001,6950001,9000001,18000001,40000001},{0,97500,427500,636000,1536000,2796000,4796000}))*1.021,3),0))</f>
        <v/>
      </c>
      <c r="J1781" s="21">
        <f>ROUNDDOWN(ROUND(H1781*0.06,2),-2)</f>
        <v/>
      </c>
      <c r="K1781" s="21">
        <f>ROUNDDOWN(ROUND(H1781*0.04,2),-2)</f>
        <v/>
      </c>
      <c r="L1781" s="21">
        <f>I1781+J1781+K1781</f>
        <v/>
      </c>
      <c r="M1781" s="21">
        <f>B1781-L1781</f>
        <v/>
      </c>
      <c r="N1781" s="21">
        <f>ROUNDDOWN(ROUND(B1781*0.2042,2),0)</f>
        <v/>
      </c>
    </row>
    <row r="1782">
      <c r="A1782" t="inlineStr">
        <is>
          <t>照合 一般</t>
        </is>
      </c>
      <c r="B1782" s="21" t="n">
        <v>10500000</v>
      </c>
      <c r="C1782" s="22" t="n">
        <v>2</v>
      </c>
      <c r="D1782" s="22" t="n">
        <v>1</v>
      </c>
      <c r="E1782" s="22" t="n">
        <v>0</v>
      </c>
      <c r="F1782" s="21">
        <f>(IF(C1782&lt;=20,MAX(800000,400000*C1782),8000000+700000*(C1782-20))+IF(E1782=1,1000000,0))</f>
        <v/>
      </c>
      <c r="G1782" s="21">
        <f>IF(AND(D1782=3,C1782&lt;=5),MAX(0,B1782-F1782),IF(AND(D1782=2,C1782&lt;=5,MAX(0,B1782-F1782)&gt;3000000),1500000+MAX(0,B1782-F1782)-3000000,MAX(0,B1782-F1782)/2))</f>
        <v/>
      </c>
      <c r="H1782" s="21">
        <f>ROUNDDOWN(G1782,-3)</f>
        <v/>
      </c>
      <c r="I1782" s="21">
        <f>IF(H1782&lt;=0,0,ROUNDDOWN(ROUND((H1782*LOOKUP(H1782,{0,1950001,3300001,6950001,9000001,18000001,40000001},{0.05,0.1,0.2,0.23,0.33,0.4,0.45})-LOOKUP(H1782,{0,1950001,3300001,6950001,9000001,18000001,40000001},{0,97500,427500,636000,1536000,2796000,4796000}))*1.021,3),0))</f>
        <v/>
      </c>
      <c r="J1782" s="21">
        <f>ROUNDDOWN(ROUND(H1782*0.06,2),-2)</f>
        <v/>
      </c>
      <c r="K1782" s="21">
        <f>ROUNDDOWN(ROUND(H1782*0.04,2),-2)</f>
        <v/>
      </c>
      <c r="L1782" s="21">
        <f>I1782+J1782+K1782</f>
        <v/>
      </c>
      <c r="M1782" s="21">
        <f>B1782-L1782</f>
        <v/>
      </c>
      <c r="N1782" s="21">
        <f>ROUNDDOWN(ROUND(B1782*0.2042,2),0)</f>
        <v/>
      </c>
    </row>
    <row r="1783">
      <c r="A1783" t="inlineStr">
        <is>
          <t>照合 一般</t>
        </is>
      </c>
      <c r="B1783" s="21" t="n">
        <v>10500000</v>
      </c>
      <c r="C1783" s="22" t="n">
        <v>3</v>
      </c>
      <c r="D1783" s="22" t="n">
        <v>1</v>
      </c>
      <c r="E1783" s="22" t="n">
        <v>0</v>
      </c>
      <c r="F1783" s="21">
        <f>(IF(C1783&lt;=20,MAX(800000,400000*C1783),8000000+700000*(C1783-20))+IF(E1783=1,1000000,0))</f>
        <v/>
      </c>
      <c r="G1783" s="21">
        <f>IF(AND(D1783=3,C1783&lt;=5),MAX(0,B1783-F1783),IF(AND(D1783=2,C1783&lt;=5,MAX(0,B1783-F1783)&gt;3000000),1500000+MAX(0,B1783-F1783)-3000000,MAX(0,B1783-F1783)/2))</f>
        <v/>
      </c>
      <c r="H1783" s="21">
        <f>ROUNDDOWN(G1783,-3)</f>
        <v/>
      </c>
      <c r="I1783" s="21">
        <f>IF(H1783&lt;=0,0,ROUNDDOWN(ROUND((H1783*LOOKUP(H1783,{0,1950001,3300001,6950001,9000001,18000001,40000001},{0.05,0.1,0.2,0.23,0.33,0.4,0.45})-LOOKUP(H1783,{0,1950001,3300001,6950001,9000001,18000001,40000001},{0,97500,427500,636000,1536000,2796000,4796000}))*1.021,3),0))</f>
        <v/>
      </c>
      <c r="J1783" s="21">
        <f>ROUNDDOWN(ROUND(H1783*0.06,2),-2)</f>
        <v/>
      </c>
      <c r="K1783" s="21">
        <f>ROUNDDOWN(ROUND(H1783*0.04,2),-2)</f>
        <v/>
      </c>
      <c r="L1783" s="21">
        <f>I1783+J1783+K1783</f>
        <v/>
      </c>
      <c r="M1783" s="21">
        <f>B1783-L1783</f>
        <v/>
      </c>
      <c r="N1783" s="21">
        <f>ROUNDDOWN(ROUND(B1783*0.2042,2),0)</f>
        <v/>
      </c>
    </row>
    <row r="1784">
      <c r="A1784" t="inlineStr">
        <is>
          <t>照合 一般</t>
        </is>
      </c>
      <c r="B1784" s="21" t="n">
        <v>10500000</v>
      </c>
      <c r="C1784" s="22" t="n">
        <v>4</v>
      </c>
      <c r="D1784" s="22" t="n">
        <v>1</v>
      </c>
      <c r="E1784" s="22" t="n">
        <v>0</v>
      </c>
      <c r="F1784" s="21">
        <f>(IF(C1784&lt;=20,MAX(800000,400000*C1784),8000000+700000*(C1784-20))+IF(E1784=1,1000000,0))</f>
        <v/>
      </c>
      <c r="G1784" s="21">
        <f>IF(AND(D1784=3,C1784&lt;=5),MAX(0,B1784-F1784),IF(AND(D1784=2,C1784&lt;=5,MAX(0,B1784-F1784)&gt;3000000),1500000+MAX(0,B1784-F1784)-3000000,MAX(0,B1784-F1784)/2))</f>
        <v/>
      </c>
      <c r="H1784" s="21">
        <f>ROUNDDOWN(G1784,-3)</f>
        <v/>
      </c>
      <c r="I1784" s="21">
        <f>IF(H1784&lt;=0,0,ROUNDDOWN(ROUND((H1784*LOOKUP(H1784,{0,1950001,3300001,6950001,9000001,18000001,40000001},{0.05,0.1,0.2,0.23,0.33,0.4,0.45})-LOOKUP(H1784,{0,1950001,3300001,6950001,9000001,18000001,40000001},{0,97500,427500,636000,1536000,2796000,4796000}))*1.021,3),0))</f>
        <v/>
      </c>
      <c r="J1784" s="21">
        <f>ROUNDDOWN(ROUND(H1784*0.06,2),-2)</f>
        <v/>
      </c>
      <c r="K1784" s="21">
        <f>ROUNDDOWN(ROUND(H1784*0.04,2),-2)</f>
        <v/>
      </c>
      <c r="L1784" s="21">
        <f>I1784+J1784+K1784</f>
        <v/>
      </c>
      <c r="M1784" s="21">
        <f>B1784-L1784</f>
        <v/>
      </c>
      <c r="N1784" s="21">
        <f>ROUNDDOWN(ROUND(B1784*0.2042,2),0)</f>
        <v/>
      </c>
    </row>
    <row r="1785">
      <c r="A1785" t="inlineStr">
        <is>
          <t>照合 一般</t>
        </is>
      </c>
      <c r="B1785" s="21" t="n">
        <v>10500000</v>
      </c>
      <c r="C1785" s="22" t="n">
        <v>5</v>
      </c>
      <c r="D1785" s="22" t="n">
        <v>1</v>
      </c>
      <c r="E1785" s="22" t="n">
        <v>0</v>
      </c>
      <c r="F1785" s="21">
        <f>(IF(C1785&lt;=20,MAX(800000,400000*C1785),8000000+700000*(C1785-20))+IF(E1785=1,1000000,0))</f>
        <v/>
      </c>
      <c r="G1785" s="21">
        <f>IF(AND(D1785=3,C1785&lt;=5),MAX(0,B1785-F1785),IF(AND(D1785=2,C1785&lt;=5,MAX(0,B1785-F1785)&gt;3000000),1500000+MAX(0,B1785-F1785)-3000000,MAX(0,B1785-F1785)/2))</f>
        <v/>
      </c>
      <c r="H1785" s="21">
        <f>ROUNDDOWN(G1785,-3)</f>
        <v/>
      </c>
      <c r="I1785" s="21">
        <f>IF(H1785&lt;=0,0,ROUNDDOWN(ROUND((H1785*LOOKUP(H1785,{0,1950001,3300001,6950001,9000001,18000001,40000001},{0.05,0.1,0.2,0.23,0.33,0.4,0.45})-LOOKUP(H1785,{0,1950001,3300001,6950001,9000001,18000001,40000001},{0,97500,427500,636000,1536000,2796000,4796000}))*1.021,3),0))</f>
        <v/>
      </c>
      <c r="J1785" s="21">
        <f>ROUNDDOWN(ROUND(H1785*0.06,2),-2)</f>
        <v/>
      </c>
      <c r="K1785" s="21">
        <f>ROUNDDOWN(ROUND(H1785*0.04,2),-2)</f>
        <v/>
      </c>
      <c r="L1785" s="21">
        <f>I1785+J1785+K1785</f>
        <v/>
      </c>
      <c r="M1785" s="21">
        <f>B1785-L1785</f>
        <v/>
      </c>
      <c r="N1785" s="21">
        <f>ROUNDDOWN(ROUND(B1785*0.2042,2),0)</f>
        <v/>
      </c>
    </row>
    <row r="1786">
      <c r="A1786" t="inlineStr">
        <is>
          <t>照合 一般</t>
        </is>
      </c>
      <c r="B1786" s="21" t="n">
        <v>10500000</v>
      </c>
      <c r="C1786" s="22" t="n">
        <v>6</v>
      </c>
      <c r="D1786" s="22" t="n">
        <v>1</v>
      </c>
      <c r="E1786" s="22" t="n">
        <v>0</v>
      </c>
      <c r="F1786" s="21">
        <f>(IF(C1786&lt;=20,MAX(800000,400000*C1786),8000000+700000*(C1786-20))+IF(E1786=1,1000000,0))</f>
        <v/>
      </c>
      <c r="G1786" s="21">
        <f>IF(AND(D1786=3,C1786&lt;=5),MAX(0,B1786-F1786),IF(AND(D1786=2,C1786&lt;=5,MAX(0,B1786-F1786)&gt;3000000),1500000+MAX(0,B1786-F1786)-3000000,MAX(0,B1786-F1786)/2))</f>
        <v/>
      </c>
      <c r="H1786" s="21">
        <f>ROUNDDOWN(G1786,-3)</f>
        <v/>
      </c>
      <c r="I1786" s="21">
        <f>IF(H1786&lt;=0,0,ROUNDDOWN(ROUND((H1786*LOOKUP(H1786,{0,1950001,3300001,6950001,9000001,18000001,40000001},{0.05,0.1,0.2,0.23,0.33,0.4,0.45})-LOOKUP(H1786,{0,1950001,3300001,6950001,9000001,18000001,40000001},{0,97500,427500,636000,1536000,2796000,4796000}))*1.021,3),0))</f>
        <v/>
      </c>
      <c r="J1786" s="21">
        <f>ROUNDDOWN(ROUND(H1786*0.06,2),-2)</f>
        <v/>
      </c>
      <c r="K1786" s="21">
        <f>ROUNDDOWN(ROUND(H1786*0.04,2),-2)</f>
        <v/>
      </c>
      <c r="L1786" s="21">
        <f>I1786+J1786+K1786</f>
        <v/>
      </c>
      <c r="M1786" s="21">
        <f>B1786-L1786</f>
        <v/>
      </c>
      <c r="N1786" s="21">
        <f>ROUNDDOWN(ROUND(B1786*0.2042,2),0)</f>
        <v/>
      </c>
    </row>
    <row r="1787">
      <c r="A1787" t="inlineStr">
        <is>
          <t>照合 一般</t>
        </is>
      </c>
      <c r="B1787" s="21" t="n">
        <v>10500000</v>
      </c>
      <c r="C1787" s="22" t="n">
        <v>7</v>
      </c>
      <c r="D1787" s="22" t="n">
        <v>1</v>
      </c>
      <c r="E1787" s="22" t="n">
        <v>0</v>
      </c>
      <c r="F1787" s="21">
        <f>(IF(C1787&lt;=20,MAX(800000,400000*C1787),8000000+700000*(C1787-20))+IF(E1787=1,1000000,0))</f>
        <v/>
      </c>
      <c r="G1787" s="21">
        <f>IF(AND(D1787=3,C1787&lt;=5),MAX(0,B1787-F1787),IF(AND(D1787=2,C1787&lt;=5,MAX(0,B1787-F1787)&gt;3000000),1500000+MAX(0,B1787-F1787)-3000000,MAX(0,B1787-F1787)/2))</f>
        <v/>
      </c>
      <c r="H1787" s="21">
        <f>ROUNDDOWN(G1787,-3)</f>
        <v/>
      </c>
      <c r="I1787" s="21">
        <f>IF(H1787&lt;=0,0,ROUNDDOWN(ROUND((H1787*LOOKUP(H1787,{0,1950001,3300001,6950001,9000001,18000001,40000001},{0.05,0.1,0.2,0.23,0.33,0.4,0.45})-LOOKUP(H1787,{0,1950001,3300001,6950001,9000001,18000001,40000001},{0,97500,427500,636000,1536000,2796000,4796000}))*1.021,3),0))</f>
        <v/>
      </c>
      <c r="J1787" s="21">
        <f>ROUNDDOWN(ROUND(H1787*0.06,2),-2)</f>
        <v/>
      </c>
      <c r="K1787" s="21">
        <f>ROUNDDOWN(ROUND(H1787*0.04,2),-2)</f>
        <v/>
      </c>
      <c r="L1787" s="21">
        <f>I1787+J1787+K1787</f>
        <v/>
      </c>
      <c r="M1787" s="21">
        <f>B1787-L1787</f>
        <v/>
      </c>
      <c r="N1787" s="21">
        <f>ROUNDDOWN(ROUND(B1787*0.2042,2),0)</f>
        <v/>
      </c>
    </row>
    <row r="1788">
      <c r="A1788" t="inlineStr">
        <is>
          <t>照合 一般</t>
        </is>
      </c>
      <c r="B1788" s="21" t="n">
        <v>10500000</v>
      </c>
      <c r="C1788" s="22" t="n">
        <v>8</v>
      </c>
      <c r="D1788" s="22" t="n">
        <v>1</v>
      </c>
      <c r="E1788" s="22" t="n">
        <v>0</v>
      </c>
      <c r="F1788" s="21">
        <f>(IF(C1788&lt;=20,MAX(800000,400000*C1788),8000000+700000*(C1788-20))+IF(E1788=1,1000000,0))</f>
        <v/>
      </c>
      <c r="G1788" s="21">
        <f>IF(AND(D1788=3,C1788&lt;=5),MAX(0,B1788-F1788),IF(AND(D1788=2,C1788&lt;=5,MAX(0,B1788-F1788)&gt;3000000),1500000+MAX(0,B1788-F1788)-3000000,MAX(0,B1788-F1788)/2))</f>
        <v/>
      </c>
      <c r="H1788" s="21">
        <f>ROUNDDOWN(G1788,-3)</f>
        <v/>
      </c>
      <c r="I1788" s="21">
        <f>IF(H1788&lt;=0,0,ROUNDDOWN(ROUND((H1788*LOOKUP(H1788,{0,1950001,3300001,6950001,9000001,18000001,40000001},{0.05,0.1,0.2,0.23,0.33,0.4,0.45})-LOOKUP(H1788,{0,1950001,3300001,6950001,9000001,18000001,40000001},{0,97500,427500,636000,1536000,2796000,4796000}))*1.021,3),0))</f>
        <v/>
      </c>
      <c r="J1788" s="21">
        <f>ROUNDDOWN(ROUND(H1788*0.06,2),-2)</f>
        <v/>
      </c>
      <c r="K1788" s="21">
        <f>ROUNDDOWN(ROUND(H1788*0.04,2),-2)</f>
        <v/>
      </c>
      <c r="L1788" s="21">
        <f>I1788+J1788+K1788</f>
        <v/>
      </c>
      <c r="M1788" s="21">
        <f>B1788-L1788</f>
        <v/>
      </c>
      <c r="N1788" s="21">
        <f>ROUNDDOWN(ROUND(B1788*0.2042,2),0)</f>
        <v/>
      </c>
    </row>
    <row r="1789">
      <c r="A1789" t="inlineStr">
        <is>
          <t>照合 一般</t>
        </is>
      </c>
      <c r="B1789" s="21" t="n">
        <v>10500000</v>
      </c>
      <c r="C1789" s="22" t="n">
        <v>9</v>
      </c>
      <c r="D1789" s="22" t="n">
        <v>1</v>
      </c>
      <c r="E1789" s="22" t="n">
        <v>0</v>
      </c>
      <c r="F1789" s="21">
        <f>(IF(C1789&lt;=20,MAX(800000,400000*C1789),8000000+700000*(C1789-20))+IF(E1789=1,1000000,0))</f>
        <v/>
      </c>
      <c r="G1789" s="21">
        <f>IF(AND(D1789=3,C1789&lt;=5),MAX(0,B1789-F1789),IF(AND(D1789=2,C1789&lt;=5,MAX(0,B1789-F1789)&gt;3000000),1500000+MAX(0,B1789-F1789)-3000000,MAX(0,B1789-F1789)/2))</f>
        <v/>
      </c>
      <c r="H1789" s="21">
        <f>ROUNDDOWN(G1789,-3)</f>
        <v/>
      </c>
      <c r="I1789" s="21">
        <f>IF(H1789&lt;=0,0,ROUNDDOWN(ROUND((H1789*LOOKUP(H1789,{0,1950001,3300001,6950001,9000001,18000001,40000001},{0.05,0.1,0.2,0.23,0.33,0.4,0.45})-LOOKUP(H1789,{0,1950001,3300001,6950001,9000001,18000001,40000001},{0,97500,427500,636000,1536000,2796000,4796000}))*1.021,3),0))</f>
        <v/>
      </c>
      <c r="J1789" s="21">
        <f>ROUNDDOWN(ROUND(H1789*0.06,2),-2)</f>
        <v/>
      </c>
      <c r="K1789" s="21">
        <f>ROUNDDOWN(ROUND(H1789*0.04,2),-2)</f>
        <v/>
      </c>
      <c r="L1789" s="21">
        <f>I1789+J1789+K1789</f>
        <v/>
      </c>
      <c r="M1789" s="21">
        <f>B1789-L1789</f>
        <v/>
      </c>
      <c r="N1789" s="21">
        <f>ROUNDDOWN(ROUND(B1789*0.2042,2),0)</f>
        <v/>
      </c>
    </row>
    <row r="1790">
      <c r="A1790" t="inlineStr">
        <is>
          <t>照合 一般</t>
        </is>
      </c>
      <c r="B1790" s="21" t="n">
        <v>10500000</v>
      </c>
      <c r="C1790" s="22" t="n">
        <v>10</v>
      </c>
      <c r="D1790" s="22" t="n">
        <v>1</v>
      </c>
      <c r="E1790" s="22" t="n">
        <v>0</v>
      </c>
      <c r="F1790" s="21">
        <f>(IF(C1790&lt;=20,MAX(800000,400000*C1790),8000000+700000*(C1790-20))+IF(E1790=1,1000000,0))</f>
        <v/>
      </c>
      <c r="G1790" s="21">
        <f>IF(AND(D1790=3,C1790&lt;=5),MAX(0,B1790-F1790),IF(AND(D1790=2,C1790&lt;=5,MAX(0,B1790-F1790)&gt;3000000),1500000+MAX(0,B1790-F1790)-3000000,MAX(0,B1790-F1790)/2))</f>
        <v/>
      </c>
      <c r="H1790" s="21">
        <f>ROUNDDOWN(G1790,-3)</f>
        <v/>
      </c>
      <c r="I1790" s="21">
        <f>IF(H1790&lt;=0,0,ROUNDDOWN(ROUND((H1790*LOOKUP(H1790,{0,1950001,3300001,6950001,9000001,18000001,40000001},{0.05,0.1,0.2,0.23,0.33,0.4,0.45})-LOOKUP(H1790,{0,1950001,3300001,6950001,9000001,18000001,40000001},{0,97500,427500,636000,1536000,2796000,4796000}))*1.021,3),0))</f>
        <v/>
      </c>
      <c r="J1790" s="21">
        <f>ROUNDDOWN(ROUND(H1790*0.06,2),-2)</f>
        <v/>
      </c>
      <c r="K1790" s="21">
        <f>ROUNDDOWN(ROUND(H1790*0.04,2),-2)</f>
        <v/>
      </c>
      <c r="L1790" s="21">
        <f>I1790+J1790+K1790</f>
        <v/>
      </c>
      <c r="M1790" s="21">
        <f>B1790-L1790</f>
        <v/>
      </c>
      <c r="N1790" s="21">
        <f>ROUNDDOWN(ROUND(B1790*0.2042,2),0)</f>
        <v/>
      </c>
    </row>
    <row r="1791">
      <c r="A1791" t="inlineStr">
        <is>
          <t>照合 一般</t>
        </is>
      </c>
      <c r="B1791" s="21" t="n">
        <v>10500000</v>
      </c>
      <c r="C1791" s="22" t="n">
        <v>11</v>
      </c>
      <c r="D1791" s="22" t="n">
        <v>1</v>
      </c>
      <c r="E1791" s="22" t="n">
        <v>0</v>
      </c>
      <c r="F1791" s="21">
        <f>(IF(C1791&lt;=20,MAX(800000,400000*C1791),8000000+700000*(C1791-20))+IF(E1791=1,1000000,0))</f>
        <v/>
      </c>
      <c r="G1791" s="21">
        <f>IF(AND(D1791=3,C1791&lt;=5),MAX(0,B1791-F1791),IF(AND(D1791=2,C1791&lt;=5,MAX(0,B1791-F1791)&gt;3000000),1500000+MAX(0,B1791-F1791)-3000000,MAX(0,B1791-F1791)/2))</f>
        <v/>
      </c>
      <c r="H1791" s="21">
        <f>ROUNDDOWN(G1791,-3)</f>
        <v/>
      </c>
      <c r="I1791" s="21">
        <f>IF(H1791&lt;=0,0,ROUNDDOWN(ROUND((H1791*LOOKUP(H1791,{0,1950001,3300001,6950001,9000001,18000001,40000001},{0.05,0.1,0.2,0.23,0.33,0.4,0.45})-LOOKUP(H1791,{0,1950001,3300001,6950001,9000001,18000001,40000001},{0,97500,427500,636000,1536000,2796000,4796000}))*1.021,3),0))</f>
        <v/>
      </c>
      <c r="J1791" s="21">
        <f>ROUNDDOWN(ROUND(H1791*0.06,2),-2)</f>
        <v/>
      </c>
      <c r="K1791" s="21">
        <f>ROUNDDOWN(ROUND(H1791*0.04,2),-2)</f>
        <v/>
      </c>
      <c r="L1791" s="21">
        <f>I1791+J1791+K1791</f>
        <v/>
      </c>
      <c r="M1791" s="21">
        <f>B1791-L1791</f>
        <v/>
      </c>
      <c r="N1791" s="21">
        <f>ROUNDDOWN(ROUND(B1791*0.2042,2),0)</f>
        <v/>
      </c>
    </row>
    <row r="1792">
      <c r="A1792" t="inlineStr">
        <is>
          <t>照合 一般</t>
        </is>
      </c>
      <c r="B1792" s="21" t="n">
        <v>10500000</v>
      </c>
      <c r="C1792" s="22" t="n">
        <v>12</v>
      </c>
      <c r="D1792" s="22" t="n">
        <v>1</v>
      </c>
      <c r="E1792" s="22" t="n">
        <v>0</v>
      </c>
      <c r="F1792" s="21">
        <f>(IF(C1792&lt;=20,MAX(800000,400000*C1792),8000000+700000*(C1792-20))+IF(E1792=1,1000000,0))</f>
        <v/>
      </c>
      <c r="G1792" s="21">
        <f>IF(AND(D1792=3,C1792&lt;=5),MAX(0,B1792-F1792),IF(AND(D1792=2,C1792&lt;=5,MAX(0,B1792-F1792)&gt;3000000),1500000+MAX(0,B1792-F1792)-3000000,MAX(0,B1792-F1792)/2))</f>
        <v/>
      </c>
      <c r="H1792" s="21">
        <f>ROUNDDOWN(G1792,-3)</f>
        <v/>
      </c>
      <c r="I1792" s="21">
        <f>IF(H1792&lt;=0,0,ROUNDDOWN(ROUND((H1792*LOOKUP(H1792,{0,1950001,3300001,6950001,9000001,18000001,40000001},{0.05,0.1,0.2,0.23,0.33,0.4,0.45})-LOOKUP(H1792,{0,1950001,3300001,6950001,9000001,18000001,40000001},{0,97500,427500,636000,1536000,2796000,4796000}))*1.021,3),0))</f>
        <v/>
      </c>
      <c r="J1792" s="21">
        <f>ROUNDDOWN(ROUND(H1792*0.06,2),-2)</f>
        <v/>
      </c>
      <c r="K1792" s="21">
        <f>ROUNDDOWN(ROUND(H1792*0.04,2),-2)</f>
        <v/>
      </c>
      <c r="L1792" s="21">
        <f>I1792+J1792+K1792</f>
        <v/>
      </c>
      <c r="M1792" s="21">
        <f>B1792-L1792</f>
        <v/>
      </c>
      <c r="N1792" s="21">
        <f>ROUNDDOWN(ROUND(B1792*0.2042,2),0)</f>
        <v/>
      </c>
    </row>
    <row r="1793">
      <c r="A1793" t="inlineStr">
        <is>
          <t>照合 一般</t>
        </is>
      </c>
      <c r="B1793" s="21" t="n">
        <v>10500000</v>
      </c>
      <c r="C1793" s="22" t="n">
        <v>13</v>
      </c>
      <c r="D1793" s="22" t="n">
        <v>1</v>
      </c>
      <c r="E1793" s="22" t="n">
        <v>0</v>
      </c>
      <c r="F1793" s="21">
        <f>(IF(C1793&lt;=20,MAX(800000,400000*C1793),8000000+700000*(C1793-20))+IF(E1793=1,1000000,0))</f>
        <v/>
      </c>
      <c r="G1793" s="21">
        <f>IF(AND(D1793=3,C1793&lt;=5),MAX(0,B1793-F1793),IF(AND(D1793=2,C1793&lt;=5,MAX(0,B1793-F1793)&gt;3000000),1500000+MAX(0,B1793-F1793)-3000000,MAX(0,B1793-F1793)/2))</f>
        <v/>
      </c>
      <c r="H1793" s="21">
        <f>ROUNDDOWN(G1793,-3)</f>
        <v/>
      </c>
      <c r="I1793" s="21">
        <f>IF(H1793&lt;=0,0,ROUNDDOWN(ROUND((H1793*LOOKUP(H1793,{0,1950001,3300001,6950001,9000001,18000001,40000001},{0.05,0.1,0.2,0.23,0.33,0.4,0.45})-LOOKUP(H1793,{0,1950001,3300001,6950001,9000001,18000001,40000001},{0,97500,427500,636000,1536000,2796000,4796000}))*1.021,3),0))</f>
        <v/>
      </c>
      <c r="J1793" s="21">
        <f>ROUNDDOWN(ROUND(H1793*0.06,2),-2)</f>
        <v/>
      </c>
      <c r="K1793" s="21">
        <f>ROUNDDOWN(ROUND(H1793*0.04,2),-2)</f>
        <v/>
      </c>
      <c r="L1793" s="21">
        <f>I1793+J1793+K1793</f>
        <v/>
      </c>
      <c r="M1793" s="21">
        <f>B1793-L1793</f>
        <v/>
      </c>
      <c r="N1793" s="21">
        <f>ROUNDDOWN(ROUND(B1793*0.2042,2),0)</f>
        <v/>
      </c>
    </row>
    <row r="1794">
      <c r="A1794" t="inlineStr">
        <is>
          <t>照合 一般</t>
        </is>
      </c>
      <c r="B1794" s="21" t="n">
        <v>10500000</v>
      </c>
      <c r="C1794" s="22" t="n">
        <v>14</v>
      </c>
      <c r="D1794" s="22" t="n">
        <v>1</v>
      </c>
      <c r="E1794" s="22" t="n">
        <v>0</v>
      </c>
      <c r="F1794" s="21">
        <f>(IF(C1794&lt;=20,MAX(800000,400000*C1794),8000000+700000*(C1794-20))+IF(E1794=1,1000000,0))</f>
        <v/>
      </c>
      <c r="G1794" s="21">
        <f>IF(AND(D1794=3,C1794&lt;=5),MAX(0,B1794-F1794),IF(AND(D1794=2,C1794&lt;=5,MAX(0,B1794-F1794)&gt;3000000),1500000+MAX(0,B1794-F1794)-3000000,MAX(0,B1794-F1794)/2))</f>
        <v/>
      </c>
      <c r="H1794" s="21">
        <f>ROUNDDOWN(G1794,-3)</f>
        <v/>
      </c>
      <c r="I1794" s="21">
        <f>IF(H1794&lt;=0,0,ROUNDDOWN(ROUND((H1794*LOOKUP(H1794,{0,1950001,3300001,6950001,9000001,18000001,40000001},{0.05,0.1,0.2,0.23,0.33,0.4,0.45})-LOOKUP(H1794,{0,1950001,3300001,6950001,9000001,18000001,40000001},{0,97500,427500,636000,1536000,2796000,4796000}))*1.021,3),0))</f>
        <v/>
      </c>
      <c r="J1794" s="21">
        <f>ROUNDDOWN(ROUND(H1794*0.06,2),-2)</f>
        <v/>
      </c>
      <c r="K1794" s="21">
        <f>ROUNDDOWN(ROUND(H1794*0.04,2),-2)</f>
        <v/>
      </c>
      <c r="L1794" s="21">
        <f>I1794+J1794+K1794</f>
        <v/>
      </c>
      <c r="M1794" s="21">
        <f>B1794-L1794</f>
        <v/>
      </c>
      <c r="N1794" s="21">
        <f>ROUNDDOWN(ROUND(B1794*0.2042,2),0)</f>
        <v/>
      </c>
    </row>
    <row r="1795">
      <c r="A1795" t="inlineStr">
        <is>
          <t>照合 一般</t>
        </is>
      </c>
      <c r="B1795" s="21" t="n">
        <v>10500000</v>
      </c>
      <c r="C1795" s="22" t="n">
        <v>15</v>
      </c>
      <c r="D1795" s="22" t="n">
        <v>1</v>
      </c>
      <c r="E1795" s="22" t="n">
        <v>0</v>
      </c>
      <c r="F1795" s="21">
        <f>(IF(C1795&lt;=20,MAX(800000,400000*C1795),8000000+700000*(C1795-20))+IF(E1795=1,1000000,0))</f>
        <v/>
      </c>
      <c r="G1795" s="21">
        <f>IF(AND(D1795=3,C1795&lt;=5),MAX(0,B1795-F1795),IF(AND(D1795=2,C1795&lt;=5,MAX(0,B1795-F1795)&gt;3000000),1500000+MAX(0,B1795-F1795)-3000000,MAX(0,B1795-F1795)/2))</f>
        <v/>
      </c>
      <c r="H1795" s="21">
        <f>ROUNDDOWN(G1795,-3)</f>
        <v/>
      </c>
      <c r="I1795" s="21">
        <f>IF(H1795&lt;=0,0,ROUNDDOWN(ROUND((H1795*LOOKUP(H1795,{0,1950001,3300001,6950001,9000001,18000001,40000001},{0.05,0.1,0.2,0.23,0.33,0.4,0.45})-LOOKUP(H1795,{0,1950001,3300001,6950001,9000001,18000001,40000001},{0,97500,427500,636000,1536000,2796000,4796000}))*1.021,3),0))</f>
        <v/>
      </c>
      <c r="J1795" s="21">
        <f>ROUNDDOWN(ROUND(H1795*0.06,2),-2)</f>
        <v/>
      </c>
      <c r="K1795" s="21">
        <f>ROUNDDOWN(ROUND(H1795*0.04,2),-2)</f>
        <v/>
      </c>
      <c r="L1795" s="21">
        <f>I1795+J1795+K1795</f>
        <v/>
      </c>
      <c r="M1795" s="21">
        <f>B1795-L1795</f>
        <v/>
      </c>
      <c r="N1795" s="21">
        <f>ROUNDDOWN(ROUND(B1795*0.2042,2),0)</f>
        <v/>
      </c>
    </row>
    <row r="1796">
      <c r="A1796" t="inlineStr">
        <is>
          <t>照合 一般</t>
        </is>
      </c>
      <c r="B1796" s="21" t="n">
        <v>10500000</v>
      </c>
      <c r="C1796" s="22" t="n">
        <v>16</v>
      </c>
      <c r="D1796" s="22" t="n">
        <v>1</v>
      </c>
      <c r="E1796" s="22" t="n">
        <v>0</v>
      </c>
      <c r="F1796" s="21">
        <f>(IF(C1796&lt;=20,MAX(800000,400000*C1796),8000000+700000*(C1796-20))+IF(E1796=1,1000000,0))</f>
        <v/>
      </c>
      <c r="G1796" s="21">
        <f>IF(AND(D1796=3,C1796&lt;=5),MAX(0,B1796-F1796),IF(AND(D1796=2,C1796&lt;=5,MAX(0,B1796-F1796)&gt;3000000),1500000+MAX(0,B1796-F1796)-3000000,MAX(0,B1796-F1796)/2))</f>
        <v/>
      </c>
      <c r="H1796" s="21">
        <f>ROUNDDOWN(G1796,-3)</f>
        <v/>
      </c>
      <c r="I1796" s="21">
        <f>IF(H1796&lt;=0,0,ROUNDDOWN(ROUND((H1796*LOOKUP(H1796,{0,1950001,3300001,6950001,9000001,18000001,40000001},{0.05,0.1,0.2,0.23,0.33,0.4,0.45})-LOOKUP(H1796,{0,1950001,3300001,6950001,9000001,18000001,40000001},{0,97500,427500,636000,1536000,2796000,4796000}))*1.021,3),0))</f>
        <v/>
      </c>
      <c r="J1796" s="21">
        <f>ROUNDDOWN(ROUND(H1796*0.06,2),-2)</f>
        <v/>
      </c>
      <c r="K1796" s="21">
        <f>ROUNDDOWN(ROUND(H1796*0.04,2),-2)</f>
        <v/>
      </c>
      <c r="L1796" s="21">
        <f>I1796+J1796+K1796</f>
        <v/>
      </c>
      <c r="M1796" s="21">
        <f>B1796-L1796</f>
        <v/>
      </c>
      <c r="N1796" s="21">
        <f>ROUNDDOWN(ROUND(B1796*0.2042,2),0)</f>
        <v/>
      </c>
    </row>
    <row r="1797">
      <c r="A1797" t="inlineStr">
        <is>
          <t>照合 一般</t>
        </is>
      </c>
      <c r="B1797" s="21" t="n">
        <v>10500000</v>
      </c>
      <c r="C1797" s="22" t="n">
        <v>17</v>
      </c>
      <c r="D1797" s="22" t="n">
        <v>1</v>
      </c>
      <c r="E1797" s="22" t="n">
        <v>0</v>
      </c>
      <c r="F1797" s="21">
        <f>(IF(C1797&lt;=20,MAX(800000,400000*C1797),8000000+700000*(C1797-20))+IF(E1797=1,1000000,0))</f>
        <v/>
      </c>
      <c r="G1797" s="21">
        <f>IF(AND(D1797=3,C1797&lt;=5),MAX(0,B1797-F1797),IF(AND(D1797=2,C1797&lt;=5,MAX(0,B1797-F1797)&gt;3000000),1500000+MAX(0,B1797-F1797)-3000000,MAX(0,B1797-F1797)/2))</f>
        <v/>
      </c>
      <c r="H1797" s="21">
        <f>ROUNDDOWN(G1797,-3)</f>
        <v/>
      </c>
      <c r="I1797" s="21">
        <f>IF(H1797&lt;=0,0,ROUNDDOWN(ROUND((H1797*LOOKUP(H1797,{0,1950001,3300001,6950001,9000001,18000001,40000001},{0.05,0.1,0.2,0.23,0.33,0.4,0.45})-LOOKUP(H1797,{0,1950001,3300001,6950001,9000001,18000001,40000001},{0,97500,427500,636000,1536000,2796000,4796000}))*1.021,3),0))</f>
        <v/>
      </c>
      <c r="J1797" s="21">
        <f>ROUNDDOWN(ROUND(H1797*0.06,2),-2)</f>
        <v/>
      </c>
      <c r="K1797" s="21">
        <f>ROUNDDOWN(ROUND(H1797*0.04,2),-2)</f>
        <v/>
      </c>
      <c r="L1797" s="21">
        <f>I1797+J1797+K1797</f>
        <v/>
      </c>
      <c r="M1797" s="21">
        <f>B1797-L1797</f>
        <v/>
      </c>
      <c r="N1797" s="21">
        <f>ROUNDDOWN(ROUND(B1797*0.2042,2),0)</f>
        <v/>
      </c>
    </row>
    <row r="1798">
      <c r="A1798" t="inlineStr">
        <is>
          <t>照合 一般</t>
        </is>
      </c>
      <c r="B1798" s="21" t="n">
        <v>10500000</v>
      </c>
      <c r="C1798" s="22" t="n">
        <v>18</v>
      </c>
      <c r="D1798" s="22" t="n">
        <v>1</v>
      </c>
      <c r="E1798" s="22" t="n">
        <v>0</v>
      </c>
      <c r="F1798" s="21">
        <f>(IF(C1798&lt;=20,MAX(800000,400000*C1798),8000000+700000*(C1798-20))+IF(E1798=1,1000000,0))</f>
        <v/>
      </c>
      <c r="G1798" s="21">
        <f>IF(AND(D1798=3,C1798&lt;=5),MAX(0,B1798-F1798),IF(AND(D1798=2,C1798&lt;=5,MAX(0,B1798-F1798)&gt;3000000),1500000+MAX(0,B1798-F1798)-3000000,MAX(0,B1798-F1798)/2))</f>
        <v/>
      </c>
      <c r="H1798" s="21">
        <f>ROUNDDOWN(G1798,-3)</f>
        <v/>
      </c>
      <c r="I1798" s="21">
        <f>IF(H1798&lt;=0,0,ROUNDDOWN(ROUND((H1798*LOOKUP(H1798,{0,1950001,3300001,6950001,9000001,18000001,40000001},{0.05,0.1,0.2,0.23,0.33,0.4,0.45})-LOOKUP(H1798,{0,1950001,3300001,6950001,9000001,18000001,40000001},{0,97500,427500,636000,1536000,2796000,4796000}))*1.021,3),0))</f>
        <v/>
      </c>
      <c r="J1798" s="21">
        <f>ROUNDDOWN(ROUND(H1798*0.06,2),-2)</f>
        <v/>
      </c>
      <c r="K1798" s="21">
        <f>ROUNDDOWN(ROUND(H1798*0.04,2),-2)</f>
        <v/>
      </c>
      <c r="L1798" s="21">
        <f>I1798+J1798+K1798</f>
        <v/>
      </c>
      <c r="M1798" s="21">
        <f>B1798-L1798</f>
        <v/>
      </c>
      <c r="N1798" s="21">
        <f>ROUNDDOWN(ROUND(B1798*0.2042,2),0)</f>
        <v/>
      </c>
    </row>
    <row r="1799">
      <c r="A1799" t="inlineStr">
        <is>
          <t>照合 一般</t>
        </is>
      </c>
      <c r="B1799" s="21" t="n">
        <v>10500000</v>
      </c>
      <c r="C1799" s="22" t="n">
        <v>19</v>
      </c>
      <c r="D1799" s="22" t="n">
        <v>1</v>
      </c>
      <c r="E1799" s="22" t="n">
        <v>0</v>
      </c>
      <c r="F1799" s="21">
        <f>(IF(C1799&lt;=20,MAX(800000,400000*C1799),8000000+700000*(C1799-20))+IF(E1799=1,1000000,0))</f>
        <v/>
      </c>
      <c r="G1799" s="21">
        <f>IF(AND(D1799=3,C1799&lt;=5),MAX(0,B1799-F1799),IF(AND(D1799=2,C1799&lt;=5,MAX(0,B1799-F1799)&gt;3000000),1500000+MAX(0,B1799-F1799)-3000000,MAX(0,B1799-F1799)/2))</f>
        <v/>
      </c>
      <c r="H1799" s="21">
        <f>ROUNDDOWN(G1799,-3)</f>
        <v/>
      </c>
      <c r="I1799" s="21">
        <f>IF(H1799&lt;=0,0,ROUNDDOWN(ROUND((H1799*LOOKUP(H1799,{0,1950001,3300001,6950001,9000001,18000001,40000001},{0.05,0.1,0.2,0.23,0.33,0.4,0.45})-LOOKUP(H1799,{0,1950001,3300001,6950001,9000001,18000001,40000001},{0,97500,427500,636000,1536000,2796000,4796000}))*1.021,3),0))</f>
        <v/>
      </c>
      <c r="J1799" s="21">
        <f>ROUNDDOWN(ROUND(H1799*0.06,2),-2)</f>
        <v/>
      </c>
      <c r="K1799" s="21">
        <f>ROUNDDOWN(ROUND(H1799*0.04,2),-2)</f>
        <v/>
      </c>
      <c r="L1799" s="21">
        <f>I1799+J1799+K1799</f>
        <v/>
      </c>
      <c r="M1799" s="21">
        <f>B1799-L1799</f>
        <v/>
      </c>
      <c r="N1799" s="21">
        <f>ROUNDDOWN(ROUND(B1799*0.2042,2),0)</f>
        <v/>
      </c>
    </row>
    <row r="1800">
      <c r="A1800" t="inlineStr">
        <is>
          <t>照合 一般</t>
        </is>
      </c>
      <c r="B1800" s="21" t="n">
        <v>10500000</v>
      </c>
      <c r="C1800" s="22" t="n">
        <v>20</v>
      </c>
      <c r="D1800" s="22" t="n">
        <v>1</v>
      </c>
      <c r="E1800" s="22" t="n">
        <v>0</v>
      </c>
      <c r="F1800" s="21">
        <f>(IF(C1800&lt;=20,MAX(800000,400000*C1800),8000000+700000*(C1800-20))+IF(E1800=1,1000000,0))</f>
        <v/>
      </c>
      <c r="G1800" s="21">
        <f>IF(AND(D1800=3,C1800&lt;=5),MAX(0,B1800-F1800),IF(AND(D1800=2,C1800&lt;=5,MAX(0,B1800-F1800)&gt;3000000),1500000+MAX(0,B1800-F1800)-3000000,MAX(0,B1800-F1800)/2))</f>
        <v/>
      </c>
      <c r="H1800" s="21">
        <f>ROUNDDOWN(G1800,-3)</f>
        <v/>
      </c>
      <c r="I1800" s="21">
        <f>IF(H1800&lt;=0,0,ROUNDDOWN(ROUND((H1800*LOOKUP(H1800,{0,1950001,3300001,6950001,9000001,18000001,40000001},{0.05,0.1,0.2,0.23,0.33,0.4,0.45})-LOOKUP(H1800,{0,1950001,3300001,6950001,9000001,18000001,40000001},{0,97500,427500,636000,1536000,2796000,4796000}))*1.021,3),0))</f>
        <v/>
      </c>
      <c r="J1800" s="21">
        <f>ROUNDDOWN(ROUND(H1800*0.06,2),-2)</f>
        <v/>
      </c>
      <c r="K1800" s="21">
        <f>ROUNDDOWN(ROUND(H1800*0.04,2),-2)</f>
        <v/>
      </c>
      <c r="L1800" s="21">
        <f>I1800+J1800+K1800</f>
        <v/>
      </c>
      <c r="M1800" s="21">
        <f>B1800-L1800</f>
        <v/>
      </c>
      <c r="N1800" s="21">
        <f>ROUNDDOWN(ROUND(B1800*0.2042,2),0)</f>
        <v/>
      </c>
    </row>
    <row r="1801">
      <c r="A1801" t="inlineStr">
        <is>
          <t>照合 一般</t>
        </is>
      </c>
      <c r="B1801" s="21" t="n">
        <v>10500000</v>
      </c>
      <c r="C1801" s="22" t="n">
        <v>21</v>
      </c>
      <c r="D1801" s="22" t="n">
        <v>1</v>
      </c>
      <c r="E1801" s="22" t="n">
        <v>0</v>
      </c>
      <c r="F1801" s="21">
        <f>(IF(C1801&lt;=20,MAX(800000,400000*C1801),8000000+700000*(C1801-20))+IF(E1801=1,1000000,0))</f>
        <v/>
      </c>
      <c r="G1801" s="21">
        <f>IF(AND(D1801=3,C1801&lt;=5),MAX(0,B1801-F1801),IF(AND(D1801=2,C1801&lt;=5,MAX(0,B1801-F1801)&gt;3000000),1500000+MAX(0,B1801-F1801)-3000000,MAX(0,B1801-F1801)/2))</f>
        <v/>
      </c>
      <c r="H1801" s="21">
        <f>ROUNDDOWN(G1801,-3)</f>
        <v/>
      </c>
      <c r="I1801" s="21">
        <f>IF(H1801&lt;=0,0,ROUNDDOWN(ROUND((H1801*LOOKUP(H1801,{0,1950001,3300001,6950001,9000001,18000001,40000001},{0.05,0.1,0.2,0.23,0.33,0.4,0.45})-LOOKUP(H1801,{0,1950001,3300001,6950001,9000001,18000001,40000001},{0,97500,427500,636000,1536000,2796000,4796000}))*1.021,3),0))</f>
        <v/>
      </c>
      <c r="J1801" s="21">
        <f>ROUNDDOWN(ROUND(H1801*0.06,2),-2)</f>
        <v/>
      </c>
      <c r="K1801" s="21">
        <f>ROUNDDOWN(ROUND(H1801*0.04,2),-2)</f>
        <v/>
      </c>
      <c r="L1801" s="21">
        <f>I1801+J1801+K1801</f>
        <v/>
      </c>
      <c r="M1801" s="21">
        <f>B1801-L1801</f>
        <v/>
      </c>
      <c r="N1801" s="21">
        <f>ROUNDDOWN(ROUND(B1801*0.2042,2),0)</f>
        <v/>
      </c>
    </row>
    <row r="1802">
      <c r="A1802" t="inlineStr">
        <is>
          <t>照合 一般</t>
        </is>
      </c>
      <c r="B1802" s="21" t="n">
        <v>10500000</v>
      </c>
      <c r="C1802" s="22" t="n">
        <v>22</v>
      </c>
      <c r="D1802" s="22" t="n">
        <v>1</v>
      </c>
      <c r="E1802" s="22" t="n">
        <v>0</v>
      </c>
      <c r="F1802" s="21">
        <f>(IF(C1802&lt;=20,MAX(800000,400000*C1802),8000000+700000*(C1802-20))+IF(E1802=1,1000000,0))</f>
        <v/>
      </c>
      <c r="G1802" s="21">
        <f>IF(AND(D1802=3,C1802&lt;=5),MAX(0,B1802-F1802),IF(AND(D1802=2,C1802&lt;=5,MAX(0,B1802-F1802)&gt;3000000),1500000+MAX(0,B1802-F1802)-3000000,MAX(0,B1802-F1802)/2))</f>
        <v/>
      </c>
      <c r="H1802" s="21">
        <f>ROUNDDOWN(G1802,-3)</f>
        <v/>
      </c>
      <c r="I1802" s="21">
        <f>IF(H1802&lt;=0,0,ROUNDDOWN(ROUND((H1802*LOOKUP(H1802,{0,1950001,3300001,6950001,9000001,18000001,40000001},{0.05,0.1,0.2,0.23,0.33,0.4,0.45})-LOOKUP(H1802,{0,1950001,3300001,6950001,9000001,18000001,40000001},{0,97500,427500,636000,1536000,2796000,4796000}))*1.021,3),0))</f>
        <v/>
      </c>
      <c r="J1802" s="21">
        <f>ROUNDDOWN(ROUND(H1802*0.06,2),-2)</f>
        <v/>
      </c>
      <c r="K1802" s="21">
        <f>ROUNDDOWN(ROUND(H1802*0.04,2),-2)</f>
        <v/>
      </c>
      <c r="L1802" s="21">
        <f>I1802+J1802+K1802</f>
        <v/>
      </c>
      <c r="M1802" s="21">
        <f>B1802-L1802</f>
        <v/>
      </c>
      <c r="N1802" s="21">
        <f>ROUNDDOWN(ROUND(B1802*0.2042,2),0)</f>
        <v/>
      </c>
    </row>
    <row r="1803">
      <c r="A1803" t="inlineStr">
        <is>
          <t>照合 一般</t>
        </is>
      </c>
      <c r="B1803" s="21" t="n">
        <v>10500000</v>
      </c>
      <c r="C1803" s="22" t="n">
        <v>23</v>
      </c>
      <c r="D1803" s="22" t="n">
        <v>1</v>
      </c>
      <c r="E1803" s="22" t="n">
        <v>0</v>
      </c>
      <c r="F1803" s="21">
        <f>(IF(C1803&lt;=20,MAX(800000,400000*C1803),8000000+700000*(C1803-20))+IF(E1803=1,1000000,0))</f>
        <v/>
      </c>
      <c r="G1803" s="21">
        <f>IF(AND(D1803=3,C1803&lt;=5),MAX(0,B1803-F1803),IF(AND(D1803=2,C1803&lt;=5,MAX(0,B1803-F1803)&gt;3000000),1500000+MAX(0,B1803-F1803)-3000000,MAX(0,B1803-F1803)/2))</f>
        <v/>
      </c>
      <c r="H1803" s="21">
        <f>ROUNDDOWN(G1803,-3)</f>
        <v/>
      </c>
      <c r="I1803" s="21">
        <f>IF(H1803&lt;=0,0,ROUNDDOWN(ROUND((H1803*LOOKUP(H1803,{0,1950001,3300001,6950001,9000001,18000001,40000001},{0.05,0.1,0.2,0.23,0.33,0.4,0.45})-LOOKUP(H1803,{0,1950001,3300001,6950001,9000001,18000001,40000001},{0,97500,427500,636000,1536000,2796000,4796000}))*1.021,3),0))</f>
        <v/>
      </c>
      <c r="J1803" s="21">
        <f>ROUNDDOWN(ROUND(H1803*0.06,2),-2)</f>
        <v/>
      </c>
      <c r="K1803" s="21">
        <f>ROUNDDOWN(ROUND(H1803*0.04,2),-2)</f>
        <v/>
      </c>
      <c r="L1803" s="21">
        <f>I1803+J1803+K1803</f>
        <v/>
      </c>
      <c r="M1803" s="21">
        <f>B1803-L1803</f>
        <v/>
      </c>
      <c r="N1803" s="21">
        <f>ROUNDDOWN(ROUND(B1803*0.2042,2),0)</f>
        <v/>
      </c>
    </row>
    <row r="1804">
      <c r="A1804" t="inlineStr">
        <is>
          <t>照合 一般</t>
        </is>
      </c>
      <c r="B1804" s="21" t="n">
        <v>10500000</v>
      </c>
      <c r="C1804" s="22" t="n">
        <v>24</v>
      </c>
      <c r="D1804" s="22" t="n">
        <v>1</v>
      </c>
      <c r="E1804" s="22" t="n">
        <v>0</v>
      </c>
      <c r="F1804" s="21">
        <f>(IF(C1804&lt;=20,MAX(800000,400000*C1804),8000000+700000*(C1804-20))+IF(E1804=1,1000000,0))</f>
        <v/>
      </c>
      <c r="G1804" s="21">
        <f>IF(AND(D1804=3,C1804&lt;=5),MAX(0,B1804-F1804),IF(AND(D1804=2,C1804&lt;=5,MAX(0,B1804-F1804)&gt;3000000),1500000+MAX(0,B1804-F1804)-3000000,MAX(0,B1804-F1804)/2))</f>
        <v/>
      </c>
      <c r="H1804" s="21">
        <f>ROUNDDOWN(G1804,-3)</f>
        <v/>
      </c>
      <c r="I1804" s="21">
        <f>IF(H1804&lt;=0,0,ROUNDDOWN(ROUND((H1804*LOOKUP(H1804,{0,1950001,3300001,6950001,9000001,18000001,40000001},{0.05,0.1,0.2,0.23,0.33,0.4,0.45})-LOOKUP(H1804,{0,1950001,3300001,6950001,9000001,18000001,40000001},{0,97500,427500,636000,1536000,2796000,4796000}))*1.021,3),0))</f>
        <v/>
      </c>
      <c r="J1804" s="21">
        <f>ROUNDDOWN(ROUND(H1804*0.06,2),-2)</f>
        <v/>
      </c>
      <c r="K1804" s="21">
        <f>ROUNDDOWN(ROUND(H1804*0.04,2),-2)</f>
        <v/>
      </c>
      <c r="L1804" s="21">
        <f>I1804+J1804+K1804</f>
        <v/>
      </c>
      <c r="M1804" s="21">
        <f>B1804-L1804</f>
        <v/>
      </c>
      <c r="N1804" s="21">
        <f>ROUNDDOWN(ROUND(B1804*0.2042,2),0)</f>
        <v/>
      </c>
    </row>
    <row r="1805">
      <c r="A1805" t="inlineStr">
        <is>
          <t>照合 一般</t>
        </is>
      </c>
      <c r="B1805" s="21" t="n">
        <v>10500000</v>
      </c>
      <c r="C1805" s="22" t="n">
        <v>25</v>
      </c>
      <c r="D1805" s="22" t="n">
        <v>1</v>
      </c>
      <c r="E1805" s="22" t="n">
        <v>0</v>
      </c>
      <c r="F1805" s="21">
        <f>(IF(C1805&lt;=20,MAX(800000,400000*C1805),8000000+700000*(C1805-20))+IF(E1805=1,1000000,0))</f>
        <v/>
      </c>
      <c r="G1805" s="21">
        <f>IF(AND(D1805=3,C1805&lt;=5),MAX(0,B1805-F1805),IF(AND(D1805=2,C1805&lt;=5,MAX(0,B1805-F1805)&gt;3000000),1500000+MAX(0,B1805-F1805)-3000000,MAX(0,B1805-F1805)/2))</f>
        <v/>
      </c>
      <c r="H1805" s="21">
        <f>ROUNDDOWN(G1805,-3)</f>
        <v/>
      </c>
      <c r="I1805" s="21">
        <f>IF(H1805&lt;=0,0,ROUNDDOWN(ROUND((H1805*LOOKUP(H1805,{0,1950001,3300001,6950001,9000001,18000001,40000001},{0.05,0.1,0.2,0.23,0.33,0.4,0.45})-LOOKUP(H1805,{0,1950001,3300001,6950001,9000001,18000001,40000001},{0,97500,427500,636000,1536000,2796000,4796000}))*1.021,3),0))</f>
        <v/>
      </c>
      <c r="J1805" s="21">
        <f>ROUNDDOWN(ROUND(H1805*0.06,2),-2)</f>
        <v/>
      </c>
      <c r="K1805" s="21">
        <f>ROUNDDOWN(ROUND(H1805*0.04,2),-2)</f>
        <v/>
      </c>
      <c r="L1805" s="21">
        <f>I1805+J1805+K1805</f>
        <v/>
      </c>
      <c r="M1805" s="21">
        <f>B1805-L1805</f>
        <v/>
      </c>
      <c r="N1805" s="21">
        <f>ROUNDDOWN(ROUND(B1805*0.2042,2),0)</f>
        <v/>
      </c>
    </row>
    <row r="1806">
      <c r="A1806" t="inlineStr">
        <is>
          <t>照合 一般</t>
        </is>
      </c>
      <c r="B1806" s="21" t="n">
        <v>10500000</v>
      </c>
      <c r="C1806" s="22" t="n">
        <v>26</v>
      </c>
      <c r="D1806" s="22" t="n">
        <v>1</v>
      </c>
      <c r="E1806" s="22" t="n">
        <v>0</v>
      </c>
      <c r="F1806" s="21">
        <f>(IF(C1806&lt;=20,MAX(800000,400000*C1806),8000000+700000*(C1806-20))+IF(E1806=1,1000000,0))</f>
        <v/>
      </c>
      <c r="G1806" s="21">
        <f>IF(AND(D1806=3,C1806&lt;=5),MAX(0,B1806-F1806),IF(AND(D1806=2,C1806&lt;=5,MAX(0,B1806-F1806)&gt;3000000),1500000+MAX(0,B1806-F1806)-3000000,MAX(0,B1806-F1806)/2))</f>
        <v/>
      </c>
      <c r="H1806" s="21">
        <f>ROUNDDOWN(G1806,-3)</f>
        <v/>
      </c>
      <c r="I1806" s="21">
        <f>IF(H1806&lt;=0,0,ROUNDDOWN(ROUND((H1806*LOOKUP(H1806,{0,1950001,3300001,6950001,9000001,18000001,40000001},{0.05,0.1,0.2,0.23,0.33,0.4,0.45})-LOOKUP(H1806,{0,1950001,3300001,6950001,9000001,18000001,40000001},{0,97500,427500,636000,1536000,2796000,4796000}))*1.021,3),0))</f>
        <v/>
      </c>
      <c r="J1806" s="21">
        <f>ROUNDDOWN(ROUND(H1806*0.06,2),-2)</f>
        <v/>
      </c>
      <c r="K1806" s="21">
        <f>ROUNDDOWN(ROUND(H1806*0.04,2),-2)</f>
        <v/>
      </c>
      <c r="L1806" s="21">
        <f>I1806+J1806+K1806</f>
        <v/>
      </c>
      <c r="M1806" s="21">
        <f>B1806-L1806</f>
        <v/>
      </c>
      <c r="N1806" s="21">
        <f>ROUNDDOWN(ROUND(B1806*0.2042,2),0)</f>
        <v/>
      </c>
    </row>
    <row r="1807">
      <c r="A1807" t="inlineStr">
        <is>
          <t>照合 一般</t>
        </is>
      </c>
      <c r="B1807" s="21" t="n">
        <v>10500000</v>
      </c>
      <c r="C1807" s="22" t="n">
        <v>27</v>
      </c>
      <c r="D1807" s="22" t="n">
        <v>1</v>
      </c>
      <c r="E1807" s="22" t="n">
        <v>0</v>
      </c>
      <c r="F1807" s="21">
        <f>(IF(C1807&lt;=20,MAX(800000,400000*C1807),8000000+700000*(C1807-20))+IF(E1807=1,1000000,0))</f>
        <v/>
      </c>
      <c r="G1807" s="21">
        <f>IF(AND(D1807=3,C1807&lt;=5),MAX(0,B1807-F1807),IF(AND(D1807=2,C1807&lt;=5,MAX(0,B1807-F1807)&gt;3000000),1500000+MAX(0,B1807-F1807)-3000000,MAX(0,B1807-F1807)/2))</f>
        <v/>
      </c>
      <c r="H1807" s="21">
        <f>ROUNDDOWN(G1807,-3)</f>
        <v/>
      </c>
      <c r="I1807" s="21">
        <f>IF(H1807&lt;=0,0,ROUNDDOWN(ROUND((H1807*LOOKUP(H1807,{0,1950001,3300001,6950001,9000001,18000001,40000001},{0.05,0.1,0.2,0.23,0.33,0.4,0.45})-LOOKUP(H1807,{0,1950001,3300001,6950001,9000001,18000001,40000001},{0,97500,427500,636000,1536000,2796000,4796000}))*1.021,3),0))</f>
        <v/>
      </c>
      <c r="J1807" s="21">
        <f>ROUNDDOWN(ROUND(H1807*0.06,2),-2)</f>
        <v/>
      </c>
      <c r="K1807" s="21">
        <f>ROUNDDOWN(ROUND(H1807*0.04,2),-2)</f>
        <v/>
      </c>
      <c r="L1807" s="21">
        <f>I1807+J1807+K1807</f>
        <v/>
      </c>
      <c r="M1807" s="21">
        <f>B1807-L1807</f>
        <v/>
      </c>
      <c r="N1807" s="21">
        <f>ROUNDDOWN(ROUND(B1807*0.2042,2),0)</f>
        <v/>
      </c>
    </row>
    <row r="1808">
      <c r="A1808" t="inlineStr">
        <is>
          <t>照合 一般</t>
        </is>
      </c>
      <c r="B1808" s="21" t="n">
        <v>10500000</v>
      </c>
      <c r="C1808" s="22" t="n">
        <v>28</v>
      </c>
      <c r="D1808" s="22" t="n">
        <v>1</v>
      </c>
      <c r="E1808" s="22" t="n">
        <v>0</v>
      </c>
      <c r="F1808" s="21">
        <f>(IF(C1808&lt;=20,MAX(800000,400000*C1808),8000000+700000*(C1808-20))+IF(E1808=1,1000000,0))</f>
        <v/>
      </c>
      <c r="G1808" s="21">
        <f>IF(AND(D1808=3,C1808&lt;=5),MAX(0,B1808-F1808),IF(AND(D1808=2,C1808&lt;=5,MAX(0,B1808-F1808)&gt;3000000),1500000+MAX(0,B1808-F1808)-3000000,MAX(0,B1808-F1808)/2))</f>
        <v/>
      </c>
      <c r="H1808" s="21">
        <f>ROUNDDOWN(G1808,-3)</f>
        <v/>
      </c>
      <c r="I1808" s="21">
        <f>IF(H1808&lt;=0,0,ROUNDDOWN(ROUND((H1808*LOOKUP(H1808,{0,1950001,3300001,6950001,9000001,18000001,40000001},{0.05,0.1,0.2,0.23,0.33,0.4,0.45})-LOOKUP(H1808,{0,1950001,3300001,6950001,9000001,18000001,40000001},{0,97500,427500,636000,1536000,2796000,4796000}))*1.021,3),0))</f>
        <v/>
      </c>
      <c r="J1808" s="21">
        <f>ROUNDDOWN(ROUND(H1808*0.06,2),-2)</f>
        <v/>
      </c>
      <c r="K1808" s="21">
        <f>ROUNDDOWN(ROUND(H1808*0.04,2),-2)</f>
        <v/>
      </c>
      <c r="L1808" s="21">
        <f>I1808+J1808+K1808</f>
        <v/>
      </c>
      <c r="M1808" s="21">
        <f>B1808-L1808</f>
        <v/>
      </c>
      <c r="N1808" s="21">
        <f>ROUNDDOWN(ROUND(B1808*0.2042,2),0)</f>
        <v/>
      </c>
    </row>
    <row r="1809">
      <c r="A1809" t="inlineStr">
        <is>
          <t>照合 一般</t>
        </is>
      </c>
      <c r="B1809" s="21" t="n">
        <v>10500000</v>
      </c>
      <c r="C1809" s="22" t="n">
        <v>29</v>
      </c>
      <c r="D1809" s="22" t="n">
        <v>1</v>
      </c>
      <c r="E1809" s="22" t="n">
        <v>0</v>
      </c>
      <c r="F1809" s="21">
        <f>(IF(C1809&lt;=20,MAX(800000,400000*C1809),8000000+700000*(C1809-20))+IF(E1809=1,1000000,0))</f>
        <v/>
      </c>
      <c r="G1809" s="21">
        <f>IF(AND(D1809=3,C1809&lt;=5),MAX(0,B1809-F1809),IF(AND(D1809=2,C1809&lt;=5,MAX(0,B1809-F1809)&gt;3000000),1500000+MAX(0,B1809-F1809)-3000000,MAX(0,B1809-F1809)/2))</f>
        <v/>
      </c>
      <c r="H1809" s="21">
        <f>ROUNDDOWN(G1809,-3)</f>
        <v/>
      </c>
      <c r="I1809" s="21">
        <f>IF(H1809&lt;=0,0,ROUNDDOWN(ROUND((H1809*LOOKUP(H1809,{0,1950001,3300001,6950001,9000001,18000001,40000001},{0.05,0.1,0.2,0.23,0.33,0.4,0.45})-LOOKUP(H1809,{0,1950001,3300001,6950001,9000001,18000001,40000001},{0,97500,427500,636000,1536000,2796000,4796000}))*1.021,3),0))</f>
        <v/>
      </c>
      <c r="J1809" s="21">
        <f>ROUNDDOWN(ROUND(H1809*0.06,2),-2)</f>
        <v/>
      </c>
      <c r="K1809" s="21">
        <f>ROUNDDOWN(ROUND(H1809*0.04,2),-2)</f>
        <v/>
      </c>
      <c r="L1809" s="21">
        <f>I1809+J1809+K1809</f>
        <v/>
      </c>
      <c r="M1809" s="21">
        <f>B1809-L1809</f>
        <v/>
      </c>
      <c r="N1809" s="21">
        <f>ROUNDDOWN(ROUND(B1809*0.2042,2),0)</f>
        <v/>
      </c>
    </row>
    <row r="1810">
      <c r="A1810" t="inlineStr">
        <is>
          <t>照合 一般</t>
        </is>
      </c>
      <c r="B1810" s="21" t="n">
        <v>10500000</v>
      </c>
      <c r="C1810" s="22" t="n">
        <v>30</v>
      </c>
      <c r="D1810" s="22" t="n">
        <v>1</v>
      </c>
      <c r="E1810" s="22" t="n">
        <v>0</v>
      </c>
      <c r="F1810" s="21">
        <f>(IF(C1810&lt;=20,MAX(800000,400000*C1810),8000000+700000*(C1810-20))+IF(E1810=1,1000000,0))</f>
        <v/>
      </c>
      <c r="G1810" s="21">
        <f>IF(AND(D1810=3,C1810&lt;=5),MAX(0,B1810-F1810),IF(AND(D1810=2,C1810&lt;=5,MAX(0,B1810-F1810)&gt;3000000),1500000+MAX(0,B1810-F1810)-3000000,MAX(0,B1810-F1810)/2))</f>
        <v/>
      </c>
      <c r="H1810" s="21">
        <f>ROUNDDOWN(G1810,-3)</f>
        <v/>
      </c>
      <c r="I1810" s="21">
        <f>IF(H1810&lt;=0,0,ROUNDDOWN(ROUND((H1810*LOOKUP(H1810,{0,1950001,3300001,6950001,9000001,18000001,40000001},{0.05,0.1,0.2,0.23,0.33,0.4,0.45})-LOOKUP(H1810,{0,1950001,3300001,6950001,9000001,18000001,40000001},{0,97500,427500,636000,1536000,2796000,4796000}))*1.021,3),0))</f>
        <v/>
      </c>
      <c r="J1810" s="21">
        <f>ROUNDDOWN(ROUND(H1810*0.06,2),-2)</f>
        <v/>
      </c>
      <c r="K1810" s="21">
        <f>ROUNDDOWN(ROUND(H1810*0.04,2),-2)</f>
        <v/>
      </c>
      <c r="L1810" s="21">
        <f>I1810+J1810+K1810</f>
        <v/>
      </c>
      <c r="M1810" s="21">
        <f>B1810-L1810</f>
        <v/>
      </c>
      <c r="N1810" s="21">
        <f>ROUNDDOWN(ROUND(B1810*0.2042,2),0)</f>
        <v/>
      </c>
    </row>
    <row r="1811">
      <c r="A1811" t="inlineStr">
        <is>
          <t>照合 一般</t>
        </is>
      </c>
      <c r="B1811" s="21" t="n">
        <v>10500000</v>
      </c>
      <c r="C1811" s="22" t="n">
        <v>31</v>
      </c>
      <c r="D1811" s="22" t="n">
        <v>1</v>
      </c>
      <c r="E1811" s="22" t="n">
        <v>0</v>
      </c>
      <c r="F1811" s="21">
        <f>(IF(C1811&lt;=20,MAX(800000,400000*C1811),8000000+700000*(C1811-20))+IF(E1811=1,1000000,0))</f>
        <v/>
      </c>
      <c r="G1811" s="21">
        <f>IF(AND(D1811=3,C1811&lt;=5),MAX(0,B1811-F1811),IF(AND(D1811=2,C1811&lt;=5,MAX(0,B1811-F1811)&gt;3000000),1500000+MAX(0,B1811-F1811)-3000000,MAX(0,B1811-F1811)/2))</f>
        <v/>
      </c>
      <c r="H1811" s="21">
        <f>ROUNDDOWN(G1811,-3)</f>
        <v/>
      </c>
      <c r="I1811" s="21">
        <f>IF(H1811&lt;=0,0,ROUNDDOWN(ROUND((H1811*LOOKUP(H1811,{0,1950001,3300001,6950001,9000001,18000001,40000001},{0.05,0.1,0.2,0.23,0.33,0.4,0.45})-LOOKUP(H1811,{0,1950001,3300001,6950001,9000001,18000001,40000001},{0,97500,427500,636000,1536000,2796000,4796000}))*1.021,3),0))</f>
        <v/>
      </c>
      <c r="J1811" s="21">
        <f>ROUNDDOWN(ROUND(H1811*0.06,2),-2)</f>
        <v/>
      </c>
      <c r="K1811" s="21">
        <f>ROUNDDOWN(ROUND(H1811*0.04,2),-2)</f>
        <v/>
      </c>
      <c r="L1811" s="21">
        <f>I1811+J1811+K1811</f>
        <v/>
      </c>
      <c r="M1811" s="21">
        <f>B1811-L1811</f>
        <v/>
      </c>
      <c r="N1811" s="21">
        <f>ROUNDDOWN(ROUND(B1811*0.2042,2),0)</f>
        <v/>
      </c>
    </row>
    <row r="1812">
      <c r="A1812" t="inlineStr">
        <is>
          <t>照合 一般</t>
        </is>
      </c>
      <c r="B1812" s="21" t="n">
        <v>10500000</v>
      </c>
      <c r="C1812" s="22" t="n">
        <v>32</v>
      </c>
      <c r="D1812" s="22" t="n">
        <v>1</v>
      </c>
      <c r="E1812" s="22" t="n">
        <v>0</v>
      </c>
      <c r="F1812" s="21">
        <f>(IF(C1812&lt;=20,MAX(800000,400000*C1812),8000000+700000*(C1812-20))+IF(E1812=1,1000000,0))</f>
        <v/>
      </c>
      <c r="G1812" s="21">
        <f>IF(AND(D1812=3,C1812&lt;=5),MAX(0,B1812-F1812),IF(AND(D1812=2,C1812&lt;=5,MAX(0,B1812-F1812)&gt;3000000),1500000+MAX(0,B1812-F1812)-3000000,MAX(0,B1812-F1812)/2))</f>
        <v/>
      </c>
      <c r="H1812" s="21">
        <f>ROUNDDOWN(G1812,-3)</f>
        <v/>
      </c>
      <c r="I1812" s="21">
        <f>IF(H1812&lt;=0,0,ROUNDDOWN(ROUND((H1812*LOOKUP(H1812,{0,1950001,3300001,6950001,9000001,18000001,40000001},{0.05,0.1,0.2,0.23,0.33,0.4,0.45})-LOOKUP(H1812,{0,1950001,3300001,6950001,9000001,18000001,40000001},{0,97500,427500,636000,1536000,2796000,4796000}))*1.021,3),0))</f>
        <v/>
      </c>
      <c r="J1812" s="21">
        <f>ROUNDDOWN(ROUND(H1812*0.06,2),-2)</f>
        <v/>
      </c>
      <c r="K1812" s="21">
        <f>ROUNDDOWN(ROUND(H1812*0.04,2),-2)</f>
        <v/>
      </c>
      <c r="L1812" s="21">
        <f>I1812+J1812+K1812</f>
        <v/>
      </c>
      <c r="M1812" s="21">
        <f>B1812-L1812</f>
        <v/>
      </c>
      <c r="N1812" s="21">
        <f>ROUNDDOWN(ROUND(B1812*0.2042,2),0)</f>
        <v/>
      </c>
    </row>
    <row r="1813">
      <c r="A1813" t="inlineStr">
        <is>
          <t>照合 一般</t>
        </is>
      </c>
      <c r="B1813" s="21" t="n">
        <v>10500000</v>
      </c>
      <c r="C1813" s="22" t="n">
        <v>33</v>
      </c>
      <c r="D1813" s="22" t="n">
        <v>1</v>
      </c>
      <c r="E1813" s="22" t="n">
        <v>0</v>
      </c>
      <c r="F1813" s="21">
        <f>(IF(C1813&lt;=20,MAX(800000,400000*C1813),8000000+700000*(C1813-20))+IF(E1813=1,1000000,0))</f>
        <v/>
      </c>
      <c r="G1813" s="21">
        <f>IF(AND(D1813=3,C1813&lt;=5),MAX(0,B1813-F1813),IF(AND(D1813=2,C1813&lt;=5,MAX(0,B1813-F1813)&gt;3000000),1500000+MAX(0,B1813-F1813)-3000000,MAX(0,B1813-F1813)/2))</f>
        <v/>
      </c>
      <c r="H1813" s="21">
        <f>ROUNDDOWN(G1813,-3)</f>
        <v/>
      </c>
      <c r="I1813" s="21">
        <f>IF(H1813&lt;=0,0,ROUNDDOWN(ROUND((H1813*LOOKUP(H1813,{0,1950001,3300001,6950001,9000001,18000001,40000001},{0.05,0.1,0.2,0.23,0.33,0.4,0.45})-LOOKUP(H1813,{0,1950001,3300001,6950001,9000001,18000001,40000001},{0,97500,427500,636000,1536000,2796000,4796000}))*1.021,3),0))</f>
        <v/>
      </c>
      <c r="J1813" s="21">
        <f>ROUNDDOWN(ROUND(H1813*0.06,2),-2)</f>
        <v/>
      </c>
      <c r="K1813" s="21">
        <f>ROUNDDOWN(ROUND(H1813*0.04,2),-2)</f>
        <v/>
      </c>
      <c r="L1813" s="21">
        <f>I1813+J1813+K1813</f>
        <v/>
      </c>
      <c r="M1813" s="21">
        <f>B1813-L1813</f>
        <v/>
      </c>
      <c r="N1813" s="21">
        <f>ROUNDDOWN(ROUND(B1813*0.2042,2),0)</f>
        <v/>
      </c>
    </row>
    <row r="1814">
      <c r="A1814" t="inlineStr">
        <is>
          <t>照合 一般</t>
        </is>
      </c>
      <c r="B1814" s="21" t="n">
        <v>10500000</v>
      </c>
      <c r="C1814" s="22" t="n">
        <v>34</v>
      </c>
      <c r="D1814" s="22" t="n">
        <v>1</v>
      </c>
      <c r="E1814" s="22" t="n">
        <v>0</v>
      </c>
      <c r="F1814" s="21">
        <f>(IF(C1814&lt;=20,MAX(800000,400000*C1814),8000000+700000*(C1814-20))+IF(E1814=1,1000000,0))</f>
        <v/>
      </c>
      <c r="G1814" s="21">
        <f>IF(AND(D1814=3,C1814&lt;=5),MAX(0,B1814-F1814),IF(AND(D1814=2,C1814&lt;=5,MAX(0,B1814-F1814)&gt;3000000),1500000+MAX(0,B1814-F1814)-3000000,MAX(0,B1814-F1814)/2))</f>
        <v/>
      </c>
      <c r="H1814" s="21">
        <f>ROUNDDOWN(G1814,-3)</f>
        <v/>
      </c>
      <c r="I1814" s="21">
        <f>IF(H1814&lt;=0,0,ROUNDDOWN(ROUND((H1814*LOOKUP(H1814,{0,1950001,3300001,6950001,9000001,18000001,40000001},{0.05,0.1,0.2,0.23,0.33,0.4,0.45})-LOOKUP(H1814,{0,1950001,3300001,6950001,9000001,18000001,40000001},{0,97500,427500,636000,1536000,2796000,4796000}))*1.021,3),0))</f>
        <v/>
      </c>
      <c r="J1814" s="21">
        <f>ROUNDDOWN(ROUND(H1814*0.06,2),-2)</f>
        <v/>
      </c>
      <c r="K1814" s="21">
        <f>ROUNDDOWN(ROUND(H1814*0.04,2),-2)</f>
        <v/>
      </c>
      <c r="L1814" s="21">
        <f>I1814+J1814+K1814</f>
        <v/>
      </c>
      <c r="M1814" s="21">
        <f>B1814-L1814</f>
        <v/>
      </c>
      <c r="N1814" s="21">
        <f>ROUNDDOWN(ROUND(B1814*0.2042,2),0)</f>
        <v/>
      </c>
    </row>
    <row r="1815">
      <c r="A1815" t="inlineStr">
        <is>
          <t>照合 一般</t>
        </is>
      </c>
      <c r="B1815" s="21" t="n">
        <v>10500000</v>
      </c>
      <c r="C1815" s="22" t="n">
        <v>35</v>
      </c>
      <c r="D1815" s="22" t="n">
        <v>1</v>
      </c>
      <c r="E1815" s="22" t="n">
        <v>0</v>
      </c>
      <c r="F1815" s="21">
        <f>(IF(C1815&lt;=20,MAX(800000,400000*C1815),8000000+700000*(C1815-20))+IF(E1815=1,1000000,0))</f>
        <v/>
      </c>
      <c r="G1815" s="21">
        <f>IF(AND(D1815=3,C1815&lt;=5),MAX(0,B1815-F1815),IF(AND(D1815=2,C1815&lt;=5,MAX(0,B1815-F1815)&gt;3000000),1500000+MAX(0,B1815-F1815)-3000000,MAX(0,B1815-F1815)/2))</f>
        <v/>
      </c>
      <c r="H1815" s="21">
        <f>ROUNDDOWN(G1815,-3)</f>
        <v/>
      </c>
      <c r="I1815" s="21">
        <f>IF(H1815&lt;=0,0,ROUNDDOWN(ROUND((H1815*LOOKUP(H1815,{0,1950001,3300001,6950001,9000001,18000001,40000001},{0.05,0.1,0.2,0.23,0.33,0.4,0.45})-LOOKUP(H1815,{0,1950001,3300001,6950001,9000001,18000001,40000001},{0,97500,427500,636000,1536000,2796000,4796000}))*1.021,3),0))</f>
        <v/>
      </c>
      <c r="J1815" s="21">
        <f>ROUNDDOWN(ROUND(H1815*0.06,2),-2)</f>
        <v/>
      </c>
      <c r="K1815" s="21">
        <f>ROUNDDOWN(ROUND(H1815*0.04,2),-2)</f>
        <v/>
      </c>
      <c r="L1815" s="21">
        <f>I1815+J1815+K1815</f>
        <v/>
      </c>
      <c r="M1815" s="21">
        <f>B1815-L1815</f>
        <v/>
      </c>
      <c r="N1815" s="21">
        <f>ROUNDDOWN(ROUND(B1815*0.2042,2),0)</f>
        <v/>
      </c>
    </row>
    <row r="1816">
      <c r="A1816" t="inlineStr">
        <is>
          <t>照合 一般</t>
        </is>
      </c>
      <c r="B1816" s="21" t="n">
        <v>10500000</v>
      </c>
      <c r="C1816" s="22" t="n">
        <v>36</v>
      </c>
      <c r="D1816" s="22" t="n">
        <v>1</v>
      </c>
      <c r="E1816" s="22" t="n">
        <v>0</v>
      </c>
      <c r="F1816" s="21">
        <f>(IF(C1816&lt;=20,MAX(800000,400000*C1816),8000000+700000*(C1816-20))+IF(E1816=1,1000000,0))</f>
        <v/>
      </c>
      <c r="G1816" s="21">
        <f>IF(AND(D1816=3,C1816&lt;=5),MAX(0,B1816-F1816),IF(AND(D1816=2,C1816&lt;=5,MAX(0,B1816-F1816)&gt;3000000),1500000+MAX(0,B1816-F1816)-3000000,MAX(0,B1816-F1816)/2))</f>
        <v/>
      </c>
      <c r="H1816" s="21">
        <f>ROUNDDOWN(G1816,-3)</f>
        <v/>
      </c>
      <c r="I1816" s="21">
        <f>IF(H1816&lt;=0,0,ROUNDDOWN(ROUND((H1816*LOOKUP(H1816,{0,1950001,3300001,6950001,9000001,18000001,40000001},{0.05,0.1,0.2,0.23,0.33,0.4,0.45})-LOOKUP(H1816,{0,1950001,3300001,6950001,9000001,18000001,40000001},{0,97500,427500,636000,1536000,2796000,4796000}))*1.021,3),0))</f>
        <v/>
      </c>
      <c r="J1816" s="21">
        <f>ROUNDDOWN(ROUND(H1816*0.06,2),-2)</f>
        <v/>
      </c>
      <c r="K1816" s="21">
        <f>ROUNDDOWN(ROUND(H1816*0.04,2),-2)</f>
        <v/>
      </c>
      <c r="L1816" s="21">
        <f>I1816+J1816+K1816</f>
        <v/>
      </c>
      <c r="M1816" s="21">
        <f>B1816-L1816</f>
        <v/>
      </c>
      <c r="N1816" s="21">
        <f>ROUNDDOWN(ROUND(B1816*0.2042,2),0)</f>
        <v/>
      </c>
    </row>
    <row r="1817">
      <c r="A1817" t="inlineStr">
        <is>
          <t>照合 一般</t>
        </is>
      </c>
      <c r="B1817" s="21" t="n">
        <v>10500000</v>
      </c>
      <c r="C1817" s="22" t="n">
        <v>37</v>
      </c>
      <c r="D1817" s="22" t="n">
        <v>1</v>
      </c>
      <c r="E1817" s="22" t="n">
        <v>0</v>
      </c>
      <c r="F1817" s="21">
        <f>(IF(C1817&lt;=20,MAX(800000,400000*C1817),8000000+700000*(C1817-20))+IF(E1817=1,1000000,0))</f>
        <v/>
      </c>
      <c r="G1817" s="21">
        <f>IF(AND(D1817=3,C1817&lt;=5),MAX(0,B1817-F1817),IF(AND(D1817=2,C1817&lt;=5,MAX(0,B1817-F1817)&gt;3000000),1500000+MAX(0,B1817-F1817)-3000000,MAX(0,B1817-F1817)/2))</f>
        <v/>
      </c>
      <c r="H1817" s="21">
        <f>ROUNDDOWN(G1817,-3)</f>
        <v/>
      </c>
      <c r="I1817" s="21">
        <f>IF(H1817&lt;=0,0,ROUNDDOWN(ROUND((H1817*LOOKUP(H1817,{0,1950001,3300001,6950001,9000001,18000001,40000001},{0.05,0.1,0.2,0.23,0.33,0.4,0.45})-LOOKUP(H1817,{0,1950001,3300001,6950001,9000001,18000001,40000001},{0,97500,427500,636000,1536000,2796000,4796000}))*1.021,3),0))</f>
        <v/>
      </c>
      <c r="J1817" s="21">
        <f>ROUNDDOWN(ROUND(H1817*0.06,2),-2)</f>
        <v/>
      </c>
      <c r="K1817" s="21">
        <f>ROUNDDOWN(ROUND(H1817*0.04,2),-2)</f>
        <v/>
      </c>
      <c r="L1817" s="21">
        <f>I1817+J1817+K1817</f>
        <v/>
      </c>
      <c r="M1817" s="21">
        <f>B1817-L1817</f>
        <v/>
      </c>
      <c r="N1817" s="21">
        <f>ROUNDDOWN(ROUND(B1817*0.2042,2),0)</f>
        <v/>
      </c>
    </row>
    <row r="1818">
      <c r="A1818" t="inlineStr">
        <is>
          <t>照合 一般</t>
        </is>
      </c>
      <c r="B1818" s="21" t="n">
        <v>10500000</v>
      </c>
      <c r="C1818" s="22" t="n">
        <v>38</v>
      </c>
      <c r="D1818" s="22" t="n">
        <v>1</v>
      </c>
      <c r="E1818" s="22" t="n">
        <v>0</v>
      </c>
      <c r="F1818" s="21">
        <f>(IF(C1818&lt;=20,MAX(800000,400000*C1818),8000000+700000*(C1818-20))+IF(E1818=1,1000000,0))</f>
        <v/>
      </c>
      <c r="G1818" s="21">
        <f>IF(AND(D1818=3,C1818&lt;=5),MAX(0,B1818-F1818),IF(AND(D1818=2,C1818&lt;=5,MAX(0,B1818-F1818)&gt;3000000),1500000+MAX(0,B1818-F1818)-3000000,MAX(0,B1818-F1818)/2))</f>
        <v/>
      </c>
      <c r="H1818" s="21">
        <f>ROUNDDOWN(G1818,-3)</f>
        <v/>
      </c>
      <c r="I1818" s="21">
        <f>IF(H1818&lt;=0,0,ROUNDDOWN(ROUND((H1818*LOOKUP(H1818,{0,1950001,3300001,6950001,9000001,18000001,40000001},{0.05,0.1,0.2,0.23,0.33,0.4,0.45})-LOOKUP(H1818,{0,1950001,3300001,6950001,9000001,18000001,40000001},{0,97500,427500,636000,1536000,2796000,4796000}))*1.021,3),0))</f>
        <v/>
      </c>
      <c r="J1818" s="21">
        <f>ROUNDDOWN(ROUND(H1818*0.06,2),-2)</f>
        <v/>
      </c>
      <c r="K1818" s="21">
        <f>ROUNDDOWN(ROUND(H1818*0.04,2),-2)</f>
        <v/>
      </c>
      <c r="L1818" s="21">
        <f>I1818+J1818+K1818</f>
        <v/>
      </c>
      <c r="M1818" s="21">
        <f>B1818-L1818</f>
        <v/>
      </c>
      <c r="N1818" s="21">
        <f>ROUNDDOWN(ROUND(B1818*0.2042,2),0)</f>
        <v/>
      </c>
    </row>
    <row r="1819">
      <c r="A1819" t="inlineStr">
        <is>
          <t>照合 一般</t>
        </is>
      </c>
      <c r="B1819" s="21" t="n">
        <v>10500000</v>
      </c>
      <c r="C1819" s="22" t="n">
        <v>39</v>
      </c>
      <c r="D1819" s="22" t="n">
        <v>1</v>
      </c>
      <c r="E1819" s="22" t="n">
        <v>0</v>
      </c>
      <c r="F1819" s="21">
        <f>(IF(C1819&lt;=20,MAX(800000,400000*C1819),8000000+700000*(C1819-20))+IF(E1819=1,1000000,0))</f>
        <v/>
      </c>
      <c r="G1819" s="21">
        <f>IF(AND(D1819=3,C1819&lt;=5),MAX(0,B1819-F1819),IF(AND(D1819=2,C1819&lt;=5,MAX(0,B1819-F1819)&gt;3000000),1500000+MAX(0,B1819-F1819)-3000000,MAX(0,B1819-F1819)/2))</f>
        <v/>
      </c>
      <c r="H1819" s="21">
        <f>ROUNDDOWN(G1819,-3)</f>
        <v/>
      </c>
      <c r="I1819" s="21">
        <f>IF(H1819&lt;=0,0,ROUNDDOWN(ROUND((H1819*LOOKUP(H1819,{0,1950001,3300001,6950001,9000001,18000001,40000001},{0.05,0.1,0.2,0.23,0.33,0.4,0.45})-LOOKUP(H1819,{0,1950001,3300001,6950001,9000001,18000001,40000001},{0,97500,427500,636000,1536000,2796000,4796000}))*1.021,3),0))</f>
        <v/>
      </c>
      <c r="J1819" s="21">
        <f>ROUNDDOWN(ROUND(H1819*0.06,2),-2)</f>
        <v/>
      </c>
      <c r="K1819" s="21">
        <f>ROUNDDOWN(ROUND(H1819*0.04,2),-2)</f>
        <v/>
      </c>
      <c r="L1819" s="21">
        <f>I1819+J1819+K1819</f>
        <v/>
      </c>
      <c r="M1819" s="21">
        <f>B1819-L1819</f>
        <v/>
      </c>
      <c r="N1819" s="21">
        <f>ROUNDDOWN(ROUND(B1819*0.2042,2),0)</f>
        <v/>
      </c>
    </row>
    <row r="1820">
      <c r="A1820" t="inlineStr">
        <is>
          <t>照合 一般</t>
        </is>
      </c>
      <c r="B1820" s="21" t="n">
        <v>10500000</v>
      </c>
      <c r="C1820" s="22" t="n">
        <v>40</v>
      </c>
      <c r="D1820" s="22" t="n">
        <v>1</v>
      </c>
      <c r="E1820" s="22" t="n">
        <v>0</v>
      </c>
      <c r="F1820" s="21">
        <f>(IF(C1820&lt;=20,MAX(800000,400000*C1820),8000000+700000*(C1820-20))+IF(E1820=1,1000000,0))</f>
        <v/>
      </c>
      <c r="G1820" s="21">
        <f>IF(AND(D1820=3,C1820&lt;=5),MAX(0,B1820-F1820),IF(AND(D1820=2,C1820&lt;=5,MAX(0,B1820-F1820)&gt;3000000),1500000+MAX(0,B1820-F1820)-3000000,MAX(0,B1820-F1820)/2))</f>
        <v/>
      </c>
      <c r="H1820" s="21">
        <f>ROUNDDOWN(G1820,-3)</f>
        <v/>
      </c>
      <c r="I1820" s="21">
        <f>IF(H1820&lt;=0,0,ROUNDDOWN(ROUND((H1820*LOOKUP(H1820,{0,1950001,3300001,6950001,9000001,18000001,40000001},{0.05,0.1,0.2,0.23,0.33,0.4,0.45})-LOOKUP(H1820,{0,1950001,3300001,6950001,9000001,18000001,40000001},{0,97500,427500,636000,1536000,2796000,4796000}))*1.021,3),0))</f>
        <v/>
      </c>
      <c r="J1820" s="21">
        <f>ROUNDDOWN(ROUND(H1820*0.06,2),-2)</f>
        <v/>
      </c>
      <c r="K1820" s="21">
        <f>ROUNDDOWN(ROUND(H1820*0.04,2),-2)</f>
        <v/>
      </c>
      <c r="L1820" s="21">
        <f>I1820+J1820+K1820</f>
        <v/>
      </c>
      <c r="M1820" s="21">
        <f>B1820-L1820</f>
        <v/>
      </c>
      <c r="N1820" s="21">
        <f>ROUNDDOWN(ROUND(B1820*0.2042,2),0)</f>
        <v/>
      </c>
    </row>
    <row r="1821">
      <c r="A1821" t="inlineStr">
        <is>
          <t>照合 一般</t>
        </is>
      </c>
      <c r="B1821" s="21" t="n">
        <v>10500000</v>
      </c>
      <c r="C1821" s="22" t="n">
        <v>41</v>
      </c>
      <c r="D1821" s="22" t="n">
        <v>1</v>
      </c>
      <c r="E1821" s="22" t="n">
        <v>0</v>
      </c>
      <c r="F1821" s="21">
        <f>(IF(C1821&lt;=20,MAX(800000,400000*C1821),8000000+700000*(C1821-20))+IF(E1821=1,1000000,0))</f>
        <v/>
      </c>
      <c r="G1821" s="21">
        <f>IF(AND(D1821=3,C1821&lt;=5),MAX(0,B1821-F1821),IF(AND(D1821=2,C1821&lt;=5,MAX(0,B1821-F1821)&gt;3000000),1500000+MAX(0,B1821-F1821)-3000000,MAX(0,B1821-F1821)/2))</f>
        <v/>
      </c>
      <c r="H1821" s="21">
        <f>ROUNDDOWN(G1821,-3)</f>
        <v/>
      </c>
      <c r="I1821" s="21">
        <f>IF(H1821&lt;=0,0,ROUNDDOWN(ROUND((H1821*LOOKUP(H1821,{0,1950001,3300001,6950001,9000001,18000001,40000001},{0.05,0.1,0.2,0.23,0.33,0.4,0.45})-LOOKUP(H1821,{0,1950001,3300001,6950001,9000001,18000001,40000001},{0,97500,427500,636000,1536000,2796000,4796000}))*1.021,3),0))</f>
        <v/>
      </c>
      <c r="J1821" s="21">
        <f>ROUNDDOWN(ROUND(H1821*0.06,2),-2)</f>
        <v/>
      </c>
      <c r="K1821" s="21">
        <f>ROUNDDOWN(ROUND(H1821*0.04,2),-2)</f>
        <v/>
      </c>
      <c r="L1821" s="21">
        <f>I1821+J1821+K1821</f>
        <v/>
      </c>
      <c r="M1821" s="21">
        <f>B1821-L1821</f>
        <v/>
      </c>
      <c r="N1821" s="21">
        <f>ROUNDDOWN(ROUND(B1821*0.2042,2),0)</f>
        <v/>
      </c>
    </row>
    <row r="1822">
      <c r="A1822" t="inlineStr">
        <is>
          <t>照合 一般</t>
        </is>
      </c>
      <c r="B1822" s="21" t="n">
        <v>10500000</v>
      </c>
      <c r="C1822" s="22" t="n">
        <v>42</v>
      </c>
      <c r="D1822" s="22" t="n">
        <v>1</v>
      </c>
      <c r="E1822" s="22" t="n">
        <v>0</v>
      </c>
      <c r="F1822" s="21">
        <f>(IF(C1822&lt;=20,MAX(800000,400000*C1822),8000000+700000*(C1822-20))+IF(E1822=1,1000000,0))</f>
        <v/>
      </c>
      <c r="G1822" s="21">
        <f>IF(AND(D1822=3,C1822&lt;=5),MAX(0,B1822-F1822),IF(AND(D1822=2,C1822&lt;=5,MAX(0,B1822-F1822)&gt;3000000),1500000+MAX(0,B1822-F1822)-3000000,MAX(0,B1822-F1822)/2))</f>
        <v/>
      </c>
      <c r="H1822" s="21">
        <f>ROUNDDOWN(G1822,-3)</f>
        <v/>
      </c>
      <c r="I1822" s="21">
        <f>IF(H1822&lt;=0,0,ROUNDDOWN(ROUND((H1822*LOOKUP(H1822,{0,1950001,3300001,6950001,9000001,18000001,40000001},{0.05,0.1,0.2,0.23,0.33,0.4,0.45})-LOOKUP(H1822,{0,1950001,3300001,6950001,9000001,18000001,40000001},{0,97500,427500,636000,1536000,2796000,4796000}))*1.021,3),0))</f>
        <v/>
      </c>
      <c r="J1822" s="21">
        <f>ROUNDDOWN(ROUND(H1822*0.06,2),-2)</f>
        <v/>
      </c>
      <c r="K1822" s="21">
        <f>ROUNDDOWN(ROUND(H1822*0.04,2),-2)</f>
        <v/>
      </c>
      <c r="L1822" s="21">
        <f>I1822+J1822+K1822</f>
        <v/>
      </c>
      <c r="M1822" s="21">
        <f>B1822-L1822</f>
        <v/>
      </c>
      <c r="N1822" s="21">
        <f>ROUNDDOWN(ROUND(B1822*0.2042,2),0)</f>
        <v/>
      </c>
    </row>
    <row r="1823">
      <c r="A1823" t="inlineStr">
        <is>
          <t>照合 一般</t>
        </is>
      </c>
      <c r="B1823" s="21" t="n">
        <v>10500000</v>
      </c>
      <c r="C1823" s="22" t="n">
        <v>43</v>
      </c>
      <c r="D1823" s="22" t="n">
        <v>1</v>
      </c>
      <c r="E1823" s="22" t="n">
        <v>0</v>
      </c>
      <c r="F1823" s="21">
        <f>(IF(C1823&lt;=20,MAX(800000,400000*C1823),8000000+700000*(C1823-20))+IF(E1823=1,1000000,0))</f>
        <v/>
      </c>
      <c r="G1823" s="21">
        <f>IF(AND(D1823=3,C1823&lt;=5),MAX(0,B1823-F1823),IF(AND(D1823=2,C1823&lt;=5,MAX(0,B1823-F1823)&gt;3000000),1500000+MAX(0,B1823-F1823)-3000000,MAX(0,B1823-F1823)/2))</f>
        <v/>
      </c>
      <c r="H1823" s="21">
        <f>ROUNDDOWN(G1823,-3)</f>
        <v/>
      </c>
      <c r="I1823" s="21">
        <f>IF(H1823&lt;=0,0,ROUNDDOWN(ROUND((H1823*LOOKUP(H1823,{0,1950001,3300001,6950001,9000001,18000001,40000001},{0.05,0.1,0.2,0.23,0.33,0.4,0.45})-LOOKUP(H1823,{0,1950001,3300001,6950001,9000001,18000001,40000001},{0,97500,427500,636000,1536000,2796000,4796000}))*1.021,3),0))</f>
        <v/>
      </c>
      <c r="J1823" s="21">
        <f>ROUNDDOWN(ROUND(H1823*0.06,2),-2)</f>
        <v/>
      </c>
      <c r="K1823" s="21">
        <f>ROUNDDOWN(ROUND(H1823*0.04,2),-2)</f>
        <v/>
      </c>
      <c r="L1823" s="21">
        <f>I1823+J1823+K1823</f>
        <v/>
      </c>
      <c r="M1823" s="21">
        <f>B1823-L1823</f>
        <v/>
      </c>
      <c r="N1823" s="21">
        <f>ROUNDDOWN(ROUND(B1823*0.2042,2),0)</f>
        <v/>
      </c>
    </row>
    <row r="1824">
      <c r="A1824" t="inlineStr">
        <is>
          <t>照合 一般</t>
        </is>
      </c>
      <c r="B1824" s="21" t="n">
        <v>10500000</v>
      </c>
      <c r="C1824" s="22" t="n">
        <v>44</v>
      </c>
      <c r="D1824" s="22" t="n">
        <v>1</v>
      </c>
      <c r="E1824" s="22" t="n">
        <v>0</v>
      </c>
      <c r="F1824" s="21">
        <f>(IF(C1824&lt;=20,MAX(800000,400000*C1824),8000000+700000*(C1824-20))+IF(E1824=1,1000000,0))</f>
        <v/>
      </c>
      <c r="G1824" s="21">
        <f>IF(AND(D1824=3,C1824&lt;=5),MAX(0,B1824-F1824),IF(AND(D1824=2,C1824&lt;=5,MAX(0,B1824-F1824)&gt;3000000),1500000+MAX(0,B1824-F1824)-3000000,MAX(0,B1824-F1824)/2))</f>
        <v/>
      </c>
      <c r="H1824" s="21">
        <f>ROUNDDOWN(G1824,-3)</f>
        <v/>
      </c>
      <c r="I1824" s="21">
        <f>IF(H1824&lt;=0,0,ROUNDDOWN(ROUND((H1824*LOOKUP(H1824,{0,1950001,3300001,6950001,9000001,18000001,40000001},{0.05,0.1,0.2,0.23,0.33,0.4,0.45})-LOOKUP(H1824,{0,1950001,3300001,6950001,9000001,18000001,40000001},{0,97500,427500,636000,1536000,2796000,4796000}))*1.021,3),0))</f>
        <v/>
      </c>
      <c r="J1824" s="21">
        <f>ROUNDDOWN(ROUND(H1824*0.06,2),-2)</f>
        <v/>
      </c>
      <c r="K1824" s="21">
        <f>ROUNDDOWN(ROUND(H1824*0.04,2),-2)</f>
        <v/>
      </c>
      <c r="L1824" s="21">
        <f>I1824+J1824+K1824</f>
        <v/>
      </c>
      <c r="M1824" s="21">
        <f>B1824-L1824</f>
        <v/>
      </c>
      <c r="N1824" s="21">
        <f>ROUNDDOWN(ROUND(B1824*0.2042,2),0)</f>
        <v/>
      </c>
    </row>
    <row r="1825">
      <c r="A1825" t="inlineStr">
        <is>
          <t>照合 一般</t>
        </is>
      </c>
      <c r="B1825" s="21" t="n">
        <v>10500000</v>
      </c>
      <c r="C1825" s="22" t="n">
        <v>45</v>
      </c>
      <c r="D1825" s="22" t="n">
        <v>1</v>
      </c>
      <c r="E1825" s="22" t="n">
        <v>0</v>
      </c>
      <c r="F1825" s="21">
        <f>(IF(C1825&lt;=20,MAX(800000,400000*C1825),8000000+700000*(C1825-20))+IF(E1825=1,1000000,0))</f>
        <v/>
      </c>
      <c r="G1825" s="21">
        <f>IF(AND(D1825=3,C1825&lt;=5),MAX(0,B1825-F1825),IF(AND(D1825=2,C1825&lt;=5,MAX(0,B1825-F1825)&gt;3000000),1500000+MAX(0,B1825-F1825)-3000000,MAX(0,B1825-F1825)/2))</f>
        <v/>
      </c>
      <c r="H1825" s="21">
        <f>ROUNDDOWN(G1825,-3)</f>
        <v/>
      </c>
      <c r="I1825" s="21">
        <f>IF(H1825&lt;=0,0,ROUNDDOWN(ROUND((H1825*LOOKUP(H1825,{0,1950001,3300001,6950001,9000001,18000001,40000001},{0.05,0.1,0.2,0.23,0.33,0.4,0.45})-LOOKUP(H1825,{0,1950001,3300001,6950001,9000001,18000001,40000001},{0,97500,427500,636000,1536000,2796000,4796000}))*1.021,3),0))</f>
        <v/>
      </c>
      <c r="J1825" s="21">
        <f>ROUNDDOWN(ROUND(H1825*0.06,2),-2)</f>
        <v/>
      </c>
      <c r="K1825" s="21">
        <f>ROUNDDOWN(ROUND(H1825*0.04,2),-2)</f>
        <v/>
      </c>
      <c r="L1825" s="21">
        <f>I1825+J1825+K1825</f>
        <v/>
      </c>
      <c r="M1825" s="21">
        <f>B1825-L1825</f>
        <v/>
      </c>
      <c r="N1825" s="21">
        <f>ROUNDDOWN(ROUND(B1825*0.2042,2),0)</f>
        <v/>
      </c>
    </row>
    <row r="1826">
      <c r="A1826" t="inlineStr">
        <is>
          <t>照合 短期</t>
        </is>
      </c>
      <c r="B1826" s="21" t="n">
        <v>10500000</v>
      </c>
      <c r="C1826" s="22" t="n">
        <v>1</v>
      </c>
      <c r="D1826" s="22" t="n">
        <v>2</v>
      </c>
      <c r="E1826" s="22" t="n">
        <v>0</v>
      </c>
      <c r="F1826" s="21">
        <f>(IF(C1826&lt;=20,MAX(800000,400000*C1826),8000000+700000*(C1826-20))+IF(E1826=1,1000000,0))</f>
        <v/>
      </c>
      <c r="G1826" s="21">
        <f>IF(AND(D1826=3,C1826&lt;=5),MAX(0,B1826-F1826),IF(AND(D1826=2,C1826&lt;=5,MAX(0,B1826-F1826)&gt;3000000),1500000+MAX(0,B1826-F1826)-3000000,MAX(0,B1826-F1826)/2))</f>
        <v/>
      </c>
      <c r="H1826" s="21">
        <f>ROUNDDOWN(G1826,-3)</f>
        <v/>
      </c>
      <c r="I1826" s="21">
        <f>IF(H1826&lt;=0,0,ROUNDDOWN(ROUND((H1826*LOOKUP(H1826,{0,1950001,3300001,6950001,9000001,18000001,40000001},{0.05,0.1,0.2,0.23,0.33,0.4,0.45})-LOOKUP(H1826,{0,1950001,3300001,6950001,9000001,18000001,40000001},{0,97500,427500,636000,1536000,2796000,4796000}))*1.021,3),0))</f>
        <v/>
      </c>
      <c r="J1826" s="21">
        <f>ROUNDDOWN(ROUND(H1826*0.06,2),-2)</f>
        <v/>
      </c>
      <c r="K1826" s="21">
        <f>ROUNDDOWN(ROUND(H1826*0.04,2),-2)</f>
        <v/>
      </c>
      <c r="L1826" s="21">
        <f>I1826+J1826+K1826</f>
        <v/>
      </c>
      <c r="M1826" s="21">
        <f>B1826-L1826</f>
        <v/>
      </c>
      <c r="N1826" s="21">
        <f>ROUNDDOWN(ROUND(B1826*0.2042,2),0)</f>
        <v/>
      </c>
    </row>
    <row r="1827">
      <c r="A1827" t="inlineStr">
        <is>
          <t>照合 役員</t>
        </is>
      </c>
      <c r="B1827" s="21" t="n">
        <v>10500000</v>
      </c>
      <c r="C1827" s="22" t="n">
        <v>1</v>
      </c>
      <c r="D1827" s="22" t="n">
        <v>3</v>
      </c>
      <c r="E1827" s="22" t="n">
        <v>0</v>
      </c>
      <c r="F1827" s="21">
        <f>(IF(C1827&lt;=20,MAX(800000,400000*C1827),8000000+700000*(C1827-20))+IF(E1827=1,1000000,0))</f>
        <v/>
      </c>
      <c r="G1827" s="21">
        <f>IF(AND(D1827=3,C1827&lt;=5),MAX(0,B1827-F1827),IF(AND(D1827=2,C1827&lt;=5,MAX(0,B1827-F1827)&gt;3000000),1500000+MAX(0,B1827-F1827)-3000000,MAX(0,B1827-F1827)/2))</f>
        <v/>
      </c>
      <c r="H1827" s="21">
        <f>ROUNDDOWN(G1827,-3)</f>
        <v/>
      </c>
      <c r="I1827" s="21">
        <f>IF(H1827&lt;=0,0,ROUNDDOWN(ROUND((H1827*LOOKUP(H1827,{0,1950001,3300001,6950001,9000001,18000001,40000001},{0.05,0.1,0.2,0.23,0.33,0.4,0.45})-LOOKUP(H1827,{0,1950001,3300001,6950001,9000001,18000001,40000001},{0,97500,427500,636000,1536000,2796000,4796000}))*1.021,3),0))</f>
        <v/>
      </c>
      <c r="J1827" s="21">
        <f>ROUNDDOWN(ROUND(H1827*0.06,2),-2)</f>
        <v/>
      </c>
      <c r="K1827" s="21">
        <f>ROUNDDOWN(ROUND(H1827*0.04,2),-2)</f>
        <v/>
      </c>
      <c r="L1827" s="21">
        <f>I1827+J1827+K1827</f>
        <v/>
      </c>
      <c r="M1827" s="21">
        <f>B1827-L1827</f>
        <v/>
      </c>
      <c r="N1827" s="21">
        <f>ROUNDDOWN(ROUND(B1827*0.2042,2),0)</f>
        <v/>
      </c>
    </row>
    <row r="1828">
      <c r="A1828" t="inlineStr">
        <is>
          <t>照合 短期 障害</t>
        </is>
      </c>
      <c r="B1828" s="21" t="n">
        <v>10500000</v>
      </c>
      <c r="C1828" s="22" t="n">
        <v>1</v>
      </c>
      <c r="D1828" s="22" t="n">
        <v>2</v>
      </c>
      <c r="E1828" s="22" t="n">
        <v>1</v>
      </c>
      <c r="F1828" s="21">
        <f>(IF(C1828&lt;=20,MAX(800000,400000*C1828),8000000+700000*(C1828-20))+IF(E1828=1,1000000,0))</f>
        <v/>
      </c>
      <c r="G1828" s="21">
        <f>IF(AND(D1828=3,C1828&lt;=5),MAX(0,B1828-F1828),IF(AND(D1828=2,C1828&lt;=5,MAX(0,B1828-F1828)&gt;3000000),1500000+MAX(0,B1828-F1828)-3000000,MAX(0,B1828-F1828)/2))</f>
        <v/>
      </c>
      <c r="H1828" s="21">
        <f>ROUNDDOWN(G1828,-3)</f>
        <v/>
      </c>
      <c r="I1828" s="21">
        <f>IF(H1828&lt;=0,0,ROUNDDOWN(ROUND((H1828*LOOKUP(H1828,{0,1950001,3300001,6950001,9000001,18000001,40000001},{0.05,0.1,0.2,0.23,0.33,0.4,0.45})-LOOKUP(H1828,{0,1950001,3300001,6950001,9000001,18000001,40000001},{0,97500,427500,636000,1536000,2796000,4796000}))*1.021,3),0))</f>
        <v/>
      </c>
      <c r="J1828" s="21">
        <f>ROUNDDOWN(ROUND(H1828*0.06,2),-2)</f>
        <v/>
      </c>
      <c r="K1828" s="21">
        <f>ROUNDDOWN(ROUND(H1828*0.04,2),-2)</f>
        <v/>
      </c>
      <c r="L1828" s="21">
        <f>I1828+J1828+K1828</f>
        <v/>
      </c>
      <c r="M1828" s="21">
        <f>B1828-L1828</f>
        <v/>
      </c>
      <c r="N1828" s="21">
        <f>ROUNDDOWN(ROUND(B1828*0.2042,2),0)</f>
        <v/>
      </c>
    </row>
    <row r="1829">
      <c r="A1829" t="inlineStr">
        <is>
          <t>照合 短期</t>
        </is>
      </c>
      <c r="B1829" s="21" t="n">
        <v>10500000</v>
      </c>
      <c r="C1829" s="22" t="n">
        <v>2</v>
      </c>
      <c r="D1829" s="22" t="n">
        <v>2</v>
      </c>
      <c r="E1829" s="22" t="n">
        <v>0</v>
      </c>
      <c r="F1829" s="21">
        <f>(IF(C1829&lt;=20,MAX(800000,400000*C1829),8000000+700000*(C1829-20))+IF(E1829=1,1000000,0))</f>
        <v/>
      </c>
      <c r="G1829" s="21">
        <f>IF(AND(D1829=3,C1829&lt;=5),MAX(0,B1829-F1829),IF(AND(D1829=2,C1829&lt;=5,MAX(0,B1829-F1829)&gt;3000000),1500000+MAX(0,B1829-F1829)-3000000,MAX(0,B1829-F1829)/2))</f>
        <v/>
      </c>
      <c r="H1829" s="21">
        <f>ROUNDDOWN(G1829,-3)</f>
        <v/>
      </c>
      <c r="I1829" s="21">
        <f>IF(H1829&lt;=0,0,ROUNDDOWN(ROUND((H1829*LOOKUP(H1829,{0,1950001,3300001,6950001,9000001,18000001,40000001},{0.05,0.1,0.2,0.23,0.33,0.4,0.45})-LOOKUP(H1829,{0,1950001,3300001,6950001,9000001,18000001,40000001},{0,97500,427500,636000,1536000,2796000,4796000}))*1.021,3),0))</f>
        <v/>
      </c>
      <c r="J1829" s="21">
        <f>ROUNDDOWN(ROUND(H1829*0.06,2),-2)</f>
        <v/>
      </c>
      <c r="K1829" s="21">
        <f>ROUNDDOWN(ROUND(H1829*0.04,2),-2)</f>
        <v/>
      </c>
      <c r="L1829" s="21">
        <f>I1829+J1829+K1829</f>
        <v/>
      </c>
      <c r="M1829" s="21">
        <f>B1829-L1829</f>
        <v/>
      </c>
      <c r="N1829" s="21">
        <f>ROUNDDOWN(ROUND(B1829*0.2042,2),0)</f>
        <v/>
      </c>
    </row>
    <row r="1830">
      <c r="A1830" t="inlineStr">
        <is>
          <t>照合 役員</t>
        </is>
      </c>
      <c r="B1830" s="21" t="n">
        <v>10500000</v>
      </c>
      <c r="C1830" s="22" t="n">
        <v>2</v>
      </c>
      <c r="D1830" s="22" t="n">
        <v>3</v>
      </c>
      <c r="E1830" s="22" t="n">
        <v>0</v>
      </c>
      <c r="F1830" s="21">
        <f>(IF(C1830&lt;=20,MAX(800000,400000*C1830),8000000+700000*(C1830-20))+IF(E1830=1,1000000,0))</f>
        <v/>
      </c>
      <c r="G1830" s="21">
        <f>IF(AND(D1830=3,C1830&lt;=5),MAX(0,B1830-F1830),IF(AND(D1830=2,C1830&lt;=5,MAX(0,B1830-F1830)&gt;3000000),1500000+MAX(0,B1830-F1830)-3000000,MAX(0,B1830-F1830)/2))</f>
        <v/>
      </c>
      <c r="H1830" s="21">
        <f>ROUNDDOWN(G1830,-3)</f>
        <v/>
      </c>
      <c r="I1830" s="21">
        <f>IF(H1830&lt;=0,0,ROUNDDOWN(ROUND((H1830*LOOKUP(H1830,{0,1950001,3300001,6950001,9000001,18000001,40000001},{0.05,0.1,0.2,0.23,0.33,0.4,0.45})-LOOKUP(H1830,{0,1950001,3300001,6950001,9000001,18000001,40000001},{0,97500,427500,636000,1536000,2796000,4796000}))*1.021,3),0))</f>
        <v/>
      </c>
      <c r="J1830" s="21">
        <f>ROUNDDOWN(ROUND(H1830*0.06,2),-2)</f>
        <v/>
      </c>
      <c r="K1830" s="21">
        <f>ROUNDDOWN(ROUND(H1830*0.04,2),-2)</f>
        <v/>
      </c>
      <c r="L1830" s="21">
        <f>I1830+J1830+K1830</f>
        <v/>
      </c>
      <c r="M1830" s="21">
        <f>B1830-L1830</f>
        <v/>
      </c>
      <c r="N1830" s="21">
        <f>ROUNDDOWN(ROUND(B1830*0.2042,2),0)</f>
        <v/>
      </c>
    </row>
    <row r="1831">
      <c r="A1831" t="inlineStr">
        <is>
          <t>照合 短期 障害</t>
        </is>
      </c>
      <c r="B1831" s="21" t="n">
        <v>10500000</v>
      </c>
      <c r="C1831" s="22" t="n">
        <v>2</v>
      </c>
      <c r="D1831" s="22" t="n">
        <v>2</v>
      </c>
      <c r="E1831" s="22" t="n">
        <v>1</v>
      </c>
      <c r="F1831" s="21">
        <f>(IF(C1831&lt;=20,MAX(800000,400000*C1831),8000000+700000*(C1831-20))+IF(E1831=1,1000000,0))</f>
        <v/>
      </c>
      <c r="G1831" s="21">
        <f>IF(AND(D1831=3,C1831&lt;=5),MAX(0,B1831-F1831),IF(AND(D1831=2,C1831&lt;=5,MAX(0,B1831-F1831)&gt;3000000),1500000+MAX(0,B1831-F1831)-3000000,MAX(0,B1831-F1831)/2))</f>
        <v/>
      </c>
      <c r="H1831" s="21">
        <f>ROUNDDOWN(G1831,-3)</f>
        <v/>
      </c>
      <c r="I1831" s="21">
        <f>IF(H1831&lt;=0,0,ROUNDDOWN(ROUND((H1831*LOOKUP(H1831,{0,1950001,3300001,6950001,9000001,18000001,40000001},{0.05,0.1,0.2,0.23,0.33,0.4,0.45})-LOOKUP(H1831,{0,1950001,3300001,6950001,9000001,18000001,40000001},{0,97500,427500,636000,1536000,2796000,4796000}))*1.021,3),0))</f>
        <v/>
      </c>
      <c r="J1831" s="21">
        <f>ROUNDDOWN(ROUND(H1831*0.06,2),-2)</f>
        <v/>
      </c>
      <c r="K1831" s="21">
        <f>ROUNDDOWN(ROUND(H1831*0.04,2),-2)</f>
        <v/>
      </c>
      <c r="L1831" s="21">
        <f>I1831+J1831+K1831</f>
        <v/>
      </c>
      <c r="M1831" s="21">
        <f>B1831-L1831</f>
        <v/>
      </c>
      <c r="N1831" s="21">
        <f>ROUNDDOWN(ROUND(B1831*0.2042,2),0)</f>
        <v/>
      </c>
    </row>
    <row r="1832">
      <c r="A1832" t="inlineStr">
        <is>
          <t>照合 短期</t>
        </is>
      </c>
      <c r="B1832" s="21" t="n">
        <v>10500000</v>
      </c>
      <c r="C1832" s="22" t="n">
        <v>3</v>
      </c>
      <c r="D1832" s="22" t="n">
        <v>2</v>
      </c>
      <c r="E1832" s="22" t="n">
        <v>0</v>
      </c>
      <c r="F1832" s="21">
        <f>(IF(C1832&lt;=20,MAX(800000,400000*C1832),8000000+700000*(C1832-20))+IF(E1832=1,1000000,0))</f>
        <v/>
      </c>
      <c r="G1832" s="21">
        <f>IF(AND(D1832=3,C1832&lt;=5),MAX(0,B1832-F1832),IF(AND(D1832=2,C1832&lt;=5,MAX(0,B1832-F1832)&gt;3000000),1500000+MAX(0,B1832-F1832)-3000000,MAX(0,B1832-F1832)/2))</f>
        <v/>
      </c>
      <c r="H1832" s="21">
        <f>ROUNDDOWN(G1832,-3)</f>
        <v/>
      </c>
      <c r="I1832" s="21">
        <f>IF(H1832&lt;=0,0,ROUNDDOWN(ROUND((H1832*LOOKUP(H1832,{0,1950001,3300001,6950001,9000001,18000001,40000001},{0.05,0.1,0.2,0.23,0.33,0.4,0.45})-LOOKUP(H1832,{0,1950001,3300001,6950001,9000001,18000001,40000001},{0,97500,427500,636000,1536000,2796000,4796000}))*1.021,3),0))</f>
        <v/>
      </c>
      <c r="J1832" s="21">
        <f>ROUNDDOWN(ROUND(H1832*0.06,2),-2)</f>
        <v/>
      </c>
      <c r="K1832" s="21">
        <f>ROUNDDOWN(ROUND(H1832*0.04,2),-2)</f>
        <v/>
      </c>
      <c r="L1832" s="21">
        <f>I1832+J1832+K1832</f>
        <v/>
      </c>
      <c r="M1832" s="21">
        <f>B1832-L1832</f>
        <v/>
      </c>
      <c r="N1832" s="21">
        <f>ROUNDDOWN(ROUND(B1832*0.2042,2),0)</f>
        <v/>
      </c>
    </row>
    <row r="1833">
      <c r="A1833" t="inlineStr">
        <is>
          <t>照合 役員</t>
        </is>
      </c>
      <c r="B1833" s="21" t="n">
        <v>10500000</v>
      </c>
      <c r="C1833" s="22" t="n">
        <v>3</v>
      </c>
      <c r="D1833" s="22" t="n">
        <v>3</v>
      </c>
      <c r="E1833" s="22" t="n">
        <v>0</v>
      </c>
      <c r="F1833" s="21">
        <f>(IF(C1833&lt;=20,MAX(800000,400000*C1833),8000000+700000*(C1833-20))+IF(E1833=1,1000000,0))</f>
        <v/>
      </c>
      <c r="G1833" s="21">
        <f>IF(AND(D1833=3,C1833&lt;=5),MAX(0,B1833-F1833),IF(AND(D1833=2,C1833&lt;=5,MAX(0,B1833-F1833)&gt;3000000),1500000+MAX(0,B1833-F1833)-3000000,MAX(0,B1833-F1833)/2))</f>
        <v/>
      </c>
      <c r="H1833" s="21">
        <f>ROUNDDOWN(G1833,-3)</f>
        <v/>
      </c>
      <c r="I1833" s="21">
        <f>IF(H1833&lt;=0,0,ROUNDDOWN(ROUND((H1833*LOOKUP(H1833,{0,1950001,3300001,6950001,9000001,18000001,40000001},{0.05,0.1,0.2,0.23,0.33,0.4,0.45})-LOOKUP(H1833,{0,1950001,3300001,6950001,9000001,18000001,40000001},{0,97500,427500,636000,1536000,2796000,4796000}))*1.021,3),0))</f>
        <v/>
      </c>
      <c r="J1833" s="21">
        <f>ROUNDDOWN(ROUND(H1833*0.06,2),-2)</f>
        <v/>
      </c>
      <c r="K1833" s="21">
        <f>ROUNDDOWN(ROUND(H1833*0.04,2),-2)</f>
        <v/>
      </c>
      <c r="L1833" s="21">
        <f>I1833+J1833+K1833</f>
        <v/>
      </c>
      <c r="M1833" s="21">
        <f>B1833-L1833</f>
        <v/>
      </c>
      <c r="N1833" s="21">
        <f>ROUNDDOWN(ROUND(B1833*0.2042,2),0)</f>
        <v/>
      </c>
    </row>
    <row r="1834">
      <c r="A1834" t="inlineStr">
        <is>
          <t>照合 短期 障害</t>
        </is>
      </c>
      <c r="B1834" s="21" t="n">
        <v>10500000</v>
      </c>
      <c r="C1834" s="22" t="n">
        <v>3</v>
      </c>
      <c r="D1834" s="22" t="n">
        <v>2</v>
      </c>
      <c r="E1834" s="22" t="n">
        <v>1</v>
      </c>
      <c r="F1834" s="21">
        <f>(IF(C1834&lt;=20,MAX(800000,400000*C1834),8000000+700000*(C1834-20))+IF(E1834=1,1000000,0))</f>
        <v/>
      </c>
      <c r="G1834" s="21">
        <f>IF(AND(D1834=3,C1834&lt;=5),MAX(0,B1834-F1834),IF(AND(D1834=2,C1834&lt;=5,MAX(0,B1834-F1834)&gt;3000000),1500000+MAX(0,B1834-F1834)-3000000,MAX(0,B1834-F1834)/2))</f>
        <v/>
      </c>
      <c r="H1834" s="21">
        <f>ROUNDDOWN(G1834,-3)</f>
        <v/>
      </c>
      <c r="I1834" s="21">
        <f>IF(H1834&lt;=0,0,ROUNDDOWN(ROUND((H1834*LOOKUP(H1834,{0,1950001,3300001,6950001,9000001,18000001,40000001},{0.05,0.1,0.2,0.23,0.33,0.4,0.45})-LOOKUP(H1834,{0,1950001,3300001,6950001,9000001,18000001,40000001},{0,97500,427500,636000,1536000,2796000,4796000}))*1.021,3),0))</f>
        <v/>
      </c>
      <c r="J1834" s="21">
        <f>ROUNDDOWN(ROUND(H1834*0.06,2),-2)</f>
        <v/>
      </c>
      <c r="K1834" s="21">
        <f>ROUNDDOWN(ROUND(H1834*0.04,2),-2)</f>
        <v/>
      </c>
      <c r="L1834" s="21">
        <f>I1834+J1834+K1834</f>
        <v/>
      </c>
      <c r="M1834" s="21">
        <f>B1834-L1834</f>
        <v/>
      </c>
      <c r="N1834" s="21">
        <f>ROUNDDOWN(ROUND(B1834*0.2042,2),0)</f>
        <v/>
      </c>
    </row>
    <row r="1835">
      <c r="A1835" t="inlineStr">
        <is>
          <t>照合 短期</t>
        </is>
      </c>
      <c r="B1835" s="21" t="n">
        <v>10500000</v>
      </c>
      <c r="C1835" s="22" t="n">
        <v>4</v>
      </c>
      <c r="D1835" s="22" t="n">
        <v>2</v>
      </c>
      <c r="E1835" s="22" t="n">
        <v>0</v>
      </c>
      <c r="F1835" s="21">
        <f>(IF(C1835&lt;=20,MAX(800000,400000*C1835),8000000+700000*(C1835-20))+IF(E1835=1,1000000,0))</f>
        <v/>
      </c>
      <c r="G1835" s="21">
        <f>IF(AND(D1835=3,C1835&lt;=5),MAX(0,B1835-F1835),IF(AND(D1835=2,C1835&lt;=5,MAX(0,B1835-F1835)&gt;3000000),1500000+MAX(0,B1835-F1835)-3000000,MAX(0,B1835-F1835)/2))</f>
        <v/>
      </c>
      <c r="H1835" s="21">
        <f>ROUNDDOWN(G1835,-3)</f>
        <v/>
      </c>
      <c r="I1835" s="21">
        <f>IF(H1835&lt;=0,0,ROUNDDOWN(ROUND((H1835*LOOKUP(H1835,{0,1950001,3300001,6950001,9000001,18000001,40000001},{0.05,0.1,0.2,0.23,0.33,0.4,0.45})-LOOKUP(H1835,{0,1950001,3300001,6950001,9000001,18000001,40000001},{0,97500,427500,636000,1536000,2796000,4796000}))*1.021,3),0))</f>
        <v/>
      </c>
      <c r="J1835" s="21">
        <f>ROUNDDOWN(ROUND(H1835*0.06,2),-2)</f>
        <v/>
      </c>
      <c r="K1835" s="21">
        <f>ROUNDDOWN(ROUND(H1835*0.04,2),-2)</f>
        <v/>
      </c>
      <c r="L1835" s="21">
        <f>I1835+J1835+K1835</f>
        <v/>
      </c>
      <c r="M1835" s="21">
        <f>B1835-L1835</f>
        <v/>
      </c>
      <c r="N1835" s="21">
        <f>ROUNDDOWN(ROUND(B1835*0.2042,2),0)</f>
        <v/>
      </c>
    </row>
    <row r="1836">
      <c r="A1836" t="inlineStr">
        <is>
          <t>照合 役員</t>
        </is>
      </c>
      <c r="B1836" s="21" t="n">
        <v>10500000</v>
      </c>
      <c r="C1836" s="22" t="n">
        <v>4</v>
      </c>
      <c r="D1836" s="22" t="n">
        <v>3</v>
      </c>
      <c r="E1836" s="22" t="n">
        <v>0</v>
      </c>
      <c r="F1836" s="21">
        <f>(IF(C1836&lt;=20,MAX(800000,400000*C1836),8000000+700000*(C1836-20))+IF(E1836=1,1000000,0))</f>
        <v/>
      </c>
      <c r="G1836" s="21">
        <f>IF(AND(D1836=3,C1836&lt;=5),MAX(0,B1836-F1836),IF(AND(D1836=2,C1836&lt;=5,MAX(0,B1836-F1836)&gt;3000000),1500000+MAX(0,B1836-F1836)-3000000,MAX(0,B1836-F1836)/2))</f>
        <v/>
      </c>
      <c r="H1836" s="21">
        <f>ROUNDDOWN(G1836,-3)</f>
        <v/>
      </c>
      <c r="I1836" s="21">
        <f>IF(H1836&lt;=0,0,ROUNDDOWN(ROUND((H1836*LOOKUP(H1836,{0,1950001,3300001,6950001,9000001,18000001,40000001},{0.05,0.1,0.2,0.23,0.33,0.4,0.45})-LOOKUP(H1836,{0,1950001,3300001,6950001,9000001,18000001,40000001},{0,97500,427500,636000,1536000,2796000,4796000}))*1.021,3),0))</f>
        <v/>
      </c>
      <c r="J1836" s="21">
        <f>ROUNDDOWN(ROUND(H1836*0.06,2),-2)</f>
        <v/>
      </c>
      <c r="K1836" s="21">
        <f>ROUNDDOWN(ROUND(H1836*0.04,2),-2)</f>
        <v/>
      </c>
      <c r="L1836" s="21">
        <f>I1836+J1836+K1836</f>
        <v/>
      </c>
      <c r="M1836" s="21">
        <f>B1836-L1836</f>
        <v/>
      </c>
      <c r="N1836" s="21">
        <f>ROUNDDOWN(ROUND(B1836*0.2042,2),0)</f>
        <v/>
      </c>
    </row>
    <row r="1837">
      <c r="A1837" t="inlineStr">
        <is>
          <t>照合 短期 障害</t>
        </is>
      </c>
      <c r="B1837" s="21" t="n">
        <v>10500000</v>
      </c>
      <c r="C1837" s="22" t="n">
        <v>4</v>
      </c>
      <c r="D1837" s="22" t="n">
        <v>2</v>
      </c>
      <c r="E1837" s="22" t="n">
        <v>1</v>
      </c>
      <c r="F1837" s="21">
        <f>(IF(C1837&lt;=20,MAX(800000,400000*C1837),8000000+700000*(C1837-20))+IF(E1837=1,1000000,0))</f>
        <v/>
      </c>
      <c r="G1837" s="21">
        <f>IF(AND(D1837=3,C1837&lt;=5),MAX(0,B1837-F1837),IF(AND(D1837=2,C1837&lt;=5,MAX(0,B1837-F1837)&gt;3000000),1500000+MAX(0,B1837-F1837)-3000000,MAX(0,B1837-F1837)/2))</f>
        <v/>
      </c>
      <c r="H1837" s="21">
        <f>ROUNDDOWN(G1837,-3)</f>
        <v/>
      </c>
      <c r="I1837" s="21">
        <f>IF(H1837&lt;=0,0,ROUNDDOWN(ROUND((H1837*LOOKUP(H1837,{0,1950001,3300001,6950001,9000001,18000001,40000001},{0.05,0.1,0.2,0.23,0.33,0.4,0.45})-LOOKUP(H1837,{0,1950001,3300001,6950001,9000001,18000001,40000001},{0,97500,427500,636000,1536000,2796000,4796000}))*1.021,3),0))</f>
        <v/>
      </c>
      <c r="J1837" s="21">
        <f>ROUNDDOWN(ROUND(H1837*0.06,2),-2)</f>
        <v/>
      </c>
      <c r="K1837" s="21">
        <f>ROUNDDOWN(ROUND(H1837*0.04,2),-2)</f>
        <v/>
      </c>
      <c r="L1837" s="21">
        <f>I1837+J1837+K1837</f>
        <v/>
      </c>
      <c r="M1837" s="21">
        <f>B1837-L1837</f>
        <v/>
      </c>
      <c r="N1837" s="21">
        <f>ROUNDDOWN(ROUND(B1837*0.2042,2),0)</f>
        <v/>
      </c>
    </row>
    <row r="1838">
      <c r="A1838" t="inlineStr">
        <is>
          <t>照合 短期</t>
        </is>
      </c>
      <c r="B1838" s="21" t="n">
        <v>10500000</v>
      </c>
      <c r="C1838" s="22" t="n">
        <v>5</v>
      </c>
      <c r="D1838" s="22" t="n">
        <v>2</v>
      </c>
      <c r="E1838" s="22" t="n">
        <v>0</v>
      </c>
      <c r="F1838" s="21">
        <f>(IF(C1838&lt;=20,MAX(800000,400000*C1838),8000000+700000*(C1838-20))+IF(E1838=1,1000000,0))</f>
        <v/>
      </c>
      <c r="G1838" s="21">
        <f>IF(AND(D1838=3,C1838&lt;=5),MAX(0,B1838-F1838),IF(AND(D1838=2,C1838&lt;=5,MAX(0,B1838-F1838)&gt;3000000),1500000+MAX(0,B1838-F1838)-3000000,MAX(0,B1838-F1838)/2))</f>
        <v/>
      </c>
      <c r="H1838" s="21">
        <f>ROUNDDOWN(G1838,-3)</f>
        <v/>
      </c>
      <c r="I1838" s="21">
        <f>IF(H1838&lt;=0,0,ROUNDDOWN(ROUND((H1838*LOOKUP(H1838,{0,1950001,3300001,6950001,9000001,18000001,40000001},{0.05,0.1,0.2,0.23,0.33,0.4,0.45})-LOOKUP(H1838,{0,1950001,3300001,6950001,9000001,18000001,40000001},{0,97500,427500,636000,1536000,2796000,4796000}))*1.021,3),0))</f>
        <v/>
      </c>
      <c r="J1838" s="21">
        <f>ROUNDDOWN(ROUND(H1838*0.06,2),-2)</f>
        <v/>
      </c>
      <c r="K1838" s="21">
        <f>ROUNDDOWN(ROUND(H1838*0.04,2),-2)</f>
        <v/>
      </c>
      <c r="L1838" s="21">
        <f>I1838+J1838+K1838</f>
        <v/>
      </c>
      <c r="M1838" s="21">
        <f>B1838-L1838</f>
        <v/>
      </c>
      <c r="N1838" s="21">
        <f>ROUNDDOWN(ROUND(B1838*0.2042,2),0)</f>
        <v/>
      </c>
    </row>
    <row r="1839">
      <c r="A1839" t="inlineStr">
        <is>
          <t>照合 役員</t>
        </is>
      </c>
      <c r="B1839" s="21" t="n">
        <v>10500000</v>
      </c>
      <c r="C1839" s="22" t="n">
        <v>5</v>
      </c>
      <c r="D1839" s="22" t="n">
        <v>3</v>
      </c>
      <c r="E1839" s="22" t="n">
        <v>0</v>
      </c>
      <c r="F1839" s="21">
        <f>(IF(C1839&lt;=20,MAX(800000,400000*C1839),8000000+700000*(C1839-20))+IF(E1839=1,1000000,0))</f>
        <v/>
      </c>
      <c r="G1839" s="21">
        <f>IF(AND(D1839=3,C1839&lt;=5),MAX(0,B1839-F1839),IF(AND(D1839=2,C1839&lt;=5,MAX(0,B1839-F1839)&gt;3000000),1500000+MAX(0,B1839-F1839)-3000000,MAX(0,B1839-F1839)/2))</f>
        <v/>
      </c>
      <c r="H1839" s="21">
        <f>ROUNDDOWN(G1839,-3)</f>
        <v/>
      </c>
      <c r="I1839" s="21">
        <f>IF(H1839&lt;=0,0,ROUNDDOWN(ROUND((H1839*LOOKUP(H1839,{0,1950001,3300001,6950001,9000001,18000001,40000001},{0.05,0.1,0.2,0.23,0.33,0.4,0.45})-LOOKUP(H1839,{0,1950001,3300001,6950001,9000001,18000001,40000001},{0,97500,427500,636000,1536000,2796000,4796000}))*1.021,3),0))</f>
        <v/>
      </c>
      <c r="J1839" s="21">
        <f>ROUNDDOWN(ROUND(H1839*0.06,2),-2)</f>
        <v/>
      </c>
      <c r="K1839" s="21">
        <f>ROUNDDOWN(ROUND(H1839*0.04,2),-2)</f>
        <v/>
      </c>
      <c r="L1839" s="21">
        <f>I1839+J1839+K1839</f>
        <v/>
      </c>
      <c r="M1839" s="21">
        <f>B1839-L1839</f>
        <v/>
      </c>
      <c r="N1839" s="21">
        <f>ROUNDDOWN(ROUND(B1839*0.2042,2),0)</f>
        <v/>
      </c>
    </row>
    <row r="1840">
      <c r="A1840" t="inlineStr">
        <is>
          <t>照合 短期 障害</t>
        </is>
      </c>
      <c r="B1840" s="21" t="n">
        <v>10500000</v>
      </c>
      <c r="C1840" s="22" t="n">
        <v>5</v>
      </c>
      <c r="D1840" s="22" t="n">
        <v>2</v>
      </c>
      <c r="E1840" s="22" t="n">
        <v>1</v>
      </c>
      <c r="F1840" s="21">
        <f>(IF(C1840&lt;=20,MAX(800000,400000*C1840),8000000+700000*(C1840-20))+IF(E1840=1,1000000,0))</f>
        <v/>
      </c>
      <c r="G1840" s="21">
        <f>IF(AND(D1840=3,C1840&lt;=5),MAX(0,B1840-F1840),IF(AND(D1840=2,C1840&lt;=5,MAX(0,B1840-F1840)&gt;3000000),1500000+MAX(0,B1840-F1840)-3000000,MAX(0,B1840-F1840)/2))</f>
        <v/>
      </c>
      <c r="H1840" s="21">
        <f>ROUNDDOWN(G1840,-3)</f>
        <v/>
      </c>
      <c r="I1840" s="21">
        <f>IF(H1840&lt;=0,0,ROUNDDOWN(ROUND((H1840*LOOKUP(H1840,{0,1950001,3300001,6950001,9000001,18000001,40000001},{0.05,0.1,0.2,0.23,0.33,0.4,0.45})-LOOKUP(H1840,{0,1950001,3300001,6950001,9000001,18000001,40000001},{0,97500,427500,636000,1536000,2796000,4796000}))*1.021,3),0))</f>
        <v/>
      </c>
      <c r="J1840" s="21">
        <f>ROUNDDOWN(ROUND(H1840*0.06,2),-2)</f>
        <v/>
      </c>
      <c r="K1840" s="21">
        <f>ROUNDDOWN(ROUND(H1840*0.04,2),-2)</f>
        <v/>
      </c>
      <c r="L1840" s="21">
        <f>I1840+J1840+K1840</f>
        <v/>
      </c>
      <c r="M1840" s="21">
        <f>B1840-L1840</f>
        <v/>
      </c>
      <c r="N1840" s="21">
        <f>ROUNDDOWN(ROUND(B1840*0.2042,2),0)</f>
        <v/>
      </c>
    </row>
    <row r="1841">
      <c r="A1841" t="inlineStr">
        <is>
          <t>照合 障害</t>
        </is>
      </c>
      <c r="B1841" s="21" t="n">
        <v>10500000</v>
      </c>
      <c r="C1841" s="22" t="n">
        <v>25</v>
      </c>
      <c r="D1841" s="22" t="n">
        <v>1</v>
      </c>
      <c r="E1841" s="22" t="n">
        <v>1</v>
      </c>
      <c r="F1841" s="21">
        <f>(IF(C1841&lt;=20,MAX(800000,400000*C1841),8000000+700000*(C1841-20))+IF(E1841=1,1000000,0))</f>
        <v/>
      </c>
      <c r="G1841" s="21">
        <f>IF(AND(D1841=3,C1841&lt;=5),MAX(0,B1841-F1841),IF(AND(D1841=2,C1841&lt;=5,MAX(0,B1841-F1841)&gt;3000000),1500000+MAX(0,B1841-F1841)-3000000,MAX(0,B1841-F1841)/2))</f>
        <v/>
      </c>
      <c r="H1841" s="21">
        <f>ROUNDDOWN(G1841,-3)</f>
        <v/>
      </c>
      <c r="I1841" s="21">
        <f>IF(H1841&lt;=0,0,ROUNDDOWN(ROUND((H1841*LOOKUP(H1841,{0,1950001,3300001,6950001,9000001,18000001,40000001},{0.05,0.1,0.2,0.23,0.33,0.4,0.45})-LOOKUP(H1841,{0,1950001,3300001,6950001,9000001,18000001,40000001},{0,97500,427500,636000,1536000,2796000,4796000}))*1.021,3),0))</f>
        <v/>
      </c>
      <c r="J1841" s="21">
        <f>ROUNDDOWN(ROUND(H1841*0.06,2),-2)</f>
        <v/>
      </c>
      <c r="K1841" s="21">
        <f>ROUNDDOWN(ROUND(H1841*0.04,2),-2)</f>
        <v/>
      </c>
      <c r="L1841" s="21">
        <f>I1841+J1841+K1841</f>
        <v/>
      </c>
      <c r="M1841" s="21">
        <f>B1841-L1841</f>
        <v/>
      </c>
      <c r="N1841" s="21">
        <f>ROUNDDOWN(ROUND(B1841*0.2042,2),0)</f>
        <v/>
      </c>
    </row>
    <row r="1842">
      <c r="A1842" t="inlineStr">
        <is>
          <t>照合 一般</t>
        </is>
      </c>
      <c r="B1842" s="21" t="n">
        <v>11000000</v>
      </c>
      <c r="C1842" s="22" t="n">
        <v>1</v>
      </c>
      <c r="D1842" s="22" t="n">
        <v>1</v>
      </c>
      <c r="E1842" s="22" t="n">
        <v>0</v>
      </c>
      <c r="F1842" s="21">
        <f>(IF(C1842&lt;=20,MAX(800000,400000*C1842),8000000+700000*(C1842-20))+IF(E1842=1,1000000,0))</f>
        <v/>
      </c>
      <c r="G1842" s="21">
        <f>IF(AND(D1842=3,C1842&lt;=5),MAX(0,B1842-F1842),IF(AND(D1842=2,C1842&lt;=5,MAX(0,B1842-F1842)&gt;3000000),1500000+MAX(0,B1842-F1842)-3000000,MAX(0,B1842-F1842)/2))</f>
        <v/>
      </c>
      <c r="H1842" s="21">
        <f>ROUNDDOWN(G1842,-3)</f>
        <v/>
      </c>
      <c r="I1842" s="21">
        <f>IF(H1842&lt;=0,0,ROUNDDOWN(ROUND((H1842*LOOKUP(H1842,{0,1950001,3300001,6950001,9000001,18000001,40000001},{0.05,0.1,0.2,0.23,0.33,0.4,0.45})-LOOKUP(H1842,{0,1950001,3300001,6950001,9000001,18000001,40000001},{0,97500,427500,636000,1536000,2796000,4796000}))*1.021,3),0))</f>
        <v/>
      </c>
      <c r="J1842" s="21">
        <f>ROUNDDOWN(ROUND(H1842*0.06,2),-2)</f>
        <v/>
      </c>
      <c r="K1842" s="21">
        <f>ROUNDDOWN(ROUND(H1842*0.04,2),-2)</f>
        <v/>
      </c>
      <c r="L1842" s="21">
        <f>I1842+J1842+K1842</f>
        <v/>
      </c>
      <c r="M1842" s="21">
        <f>B1842-L1842</f>
        <v/>
      </c>
      <c r="N1842" s="21">
        <f>ROUNDDOWN(ROUND(B1842*0.2042,2),0)</f>
        <v/>
      </c>
    </row>
    <row r="1843">
      <c r="A1843" t="inlineStr">
        <is>
          <t>照合 一般</t>
        </is>
      </c>
      <c r="B1843" s="21" t="n">
        <v>11000000</v>
      </c>
      <c r="C1843" s="22" t="n">
        <v>2</v>
      </c>
      <c r="D1843" s="22" t="n">
        <v>1</v>
      </c>
      <c r="E1843" s="22" t="n">
        <v>0</v>
      </c>
      <c r="F1843" s="21">
        <f>(IF(C1843&lt;=20,MAX(800000,400000*C1843),8000000+700000*(C1843-20))+IF(E1843=1,1000000,0))</f>
        <v/>
      </c>
      <c r="G1843" s="21">
        <f>IF(AND(D1843=3,C1843&lt;=5),MAX(0,B1843-F1843),IF(AND(D1843=2,C1843&lt;=5,MAX(0,B1843-F1843)&gt;3000000),1500000+MAX(0,B1843-F1843)-3000000,MAX(0,B1843-F1843)/2))</f>
        <v/>
      </c>
      <c r="H1843" s="21">
        <f>ROUNDDOWN(G1843,-3)</f>
        <v/>
      </c>
      <c r="I1843" s="21">
        <f>IF(H1843&lt;=0,0,ROUNDDOWN(ROUND((H1843*LOOKUP(H1843,{0,1950001,3300001,6950001,9000001,18000001,40000001},{0.05,0.1,0.2,0.23,0.33,0.4,0.45})-LOOKUP(H1843,{0,1950001,3300001,6950001,9000001,18000001,40000001},{0,97500,427500,636000,1536000,2796000,4796000}))*1.021,3),0))</f>
        <v/>
      </c>
      <c r="J1843" s="21">
        <f>ROUNDDOWN(ROUND(H1843*0.06,2),-2)</f>
        <v/>
      </c>
      <c r="K1843" s="21">
        <f>ROUNDDOWN(ROUND(H1843*0.04,2),-2)</f>
        <v/>
      </c>
      <c r="L1843" s="21">
        <f>I1843+J1843+K1843</f>
        <v/>
      </c>
      <c r="M1843" s="21">
        <f>B1843-L1843</f>
        <v/>
      </c>
      <c r="N1843" s="21">
        <f>ROUNDDOWN(ROUND(B1843*0.2042,2),0)</f>
        <v/>
      </c>
    </row>
    <row r="1844">
      <c r="A1844" t="inlineStr">
        <is>
          <t>照合 一般</t>
        </is>
      </c>
      <c r="B1844" s="21" t="n">
        <v>11000000</v>
      </c>
      <c r="C1844" s="22" t="n">
        <v>3</v>
      </c>
      <c r="D1844" s="22" t="n">
        <v>1</v>
      </c>
      <c r="E1844" s="22" t="n">
        <v>0</v>
      </c>
      <c r="F1844" s="21">
        <f>(IF(C1844&lt;=20,MAX(800000,400000*C1844),8000000+700000*(C1844-20))+IF(E1844=1,1000000,0))</f>
        <v/>
      </c>
      <c r="G1844" s="21">
        <f>IF(AND(D1844=3,C1844&lt;=5),MAX(0,B1844-F1844),IF(AND(D1844=2,C1844&lt;=5,MAX(0,B1844-F1844)&gt;3000000),1500000+MAX(0,B1844-F1844)-3000000,MAX(0,B1844-F1844)/2))</f>
        <v/>
      </c>
      <c r="H1844" s="21">
        <f>ROUNDDOWN(G1844,-3)</f>
        <v/>
      </c>
      <c r="I1844" s="21">
        <f>IF(H1844&lt;=0,0,ROUNDDOWN(ROUND((H1844*LOOKUP(H1844,{0,1950001,3300001,6950001,9000001,18000001,40000001},{0.05,0.1,0.2,0.23,0.33,0.4,0.45})-LOOKUP(H1844,{0,1950001,3300001,6950001,9000001,18000001,40000001},{0,97500,427500,636000,1536000,2796000,4796000}))*1.021,3),0))</f>
        <v/>
      </c>
      <c r="J1844" s="21">
        <f>ROUNDDOWN(ROUND(H1844*0.06,2),-2)</f>
        <v/>
      </c>
      <c r="K1844" s="21">
        <f>ROUNDDOWN(ROUND(H1844*0.04,2),-2)</f>
        <v/>
      </c>
      <c r="L1844" s="21">
        <f>I1844+J1844+K1844</f>
        <v/>
      </c>
      <c r="M1844" s="21">
        <f>B1844-L1844</f>
        <v/>
      </c>
      <c r="N1844" s="21">
        <f>ROUNDDOWN(ROUND(B1844*0.2042,2),0)</f>
        <v/>
      </c>
    </row>
    <row r="1845">
      <c r="A1845" t="inlineStr">
        <is>
          <t>照合 一般</t>
        </is>
      </c>
      <c r="B1845" s="21" t="n">
        <v>11000000</v>
      </c>
      <c r="C1845" s="22" t="n">
        <v>4</v>
      </c>
      <c r="D1845" s="22" t="n">
        <v>1</v>
      </c>
      <c r="E1845" s="22" t="n">
        <v>0</v>
      </c>
      <c r="F1845" s="21">
        <f>(IF(C1845&lt;=20,MAX(800000,400000*C1845),8000000+700000*(C1845-20))+IF(E1845=1,1000000,0))</f>
        <v/>
      </c>
      <c r="G1845" s="21">
        <f>IF(AND(D1845=3,C1845&lt;=5),MAX(0,B1845-F1845),IF(AND(D1845=2,C1845&lt;=5,MAX(0,B1845-F1845)&gt;3000000),1500000+MAX(0,B1845-F1845)-3000000,MAX(0,B1845-F1845)/2))</f>
        <v/>
      </c>
      <c r="H1845" s="21">
        <f>ROUNDDOWN(G1845,-3)</f>
        <v/>
      </c>
      <c r="I1845" s="21">
        <f>IF(H1845&lt;=0,0,ROUNDDOWN(ROUND((H1845*LOOKUP(H1845,{0,1950001,3300001,6950001,9000001,18000001,40000001},{0.05,0.1,0.2,0.23,0.33,0.4,0.45})-LOOKUP(H1845,{0,1950001,3300001,6950001,9000001,18000001,40000001},{0,97500,427500,636000,1536000,2796000,4796000}))*1.021,3),0))</f>
        <v/>
      </c>
      <c r="J1845" s="21">
        <f>ROUNDDOWN(ROUND(H1845*0.06,2),-2)</f>
        <v/>
      </c>
      <c r="K1845" s="21">
        <f>ROUNDDOWN(ROUND(H1845*0.04,2),-2)</f>
        <v/>
      </c>
      <c r="L1845" s="21">
        <f>I1845+J1845+K1845</f>
        <v/>
      </c>
      <c r="M1845" s="21">
        <f>B1845-L1845</f>
        <v/>
      </c>
      <c r="N1845" s="21">
        <f>ROUNDDOWN(ROUND(B1845*0.2042,2),0)</f>
        <v/>
      </c>
    </row>
    <row r="1846">
      <c r="A1846" t="inlineStr">
        <is>
          <t>照合 一般</t>
        </is>
      </c>
      <c r="B1846" s="21" t="n">
        <v>11000000</v>
      </c>
      <c r="C1846" s="22" t="n">
        <v>5</v>
      </c>
      <c r="D1846" s="22" t="n">
        <v>1</v>
      </c>
      <c r="E1846" s="22" t="n">
        <v>0</v>
      </c>
      <c r="F1846" s="21">
        <f>(IF(C1846&lt;=20,MAX(800000,400000*C1846),8000000+700000*(C1846-20))+IF(E1846=1,1000000,0))</f>
        <v/>
      </c>
      <c r="G1846" s="21">
        <f>IF(AND(D1846=3,C1846&lt;=5),MAX(0,B1846-F1846),IF(AND(D1846=2,C1846&lt;=5,MAX(0,B1846-F1846)&gt;3000000),1500000+MAX(0,B1846-F1846)-3000000,MAX(0,B1846-F1846)/2))</f>
        <v/>
      </c>
      <c r="H1846" s="21">
        <f>ROUNDDOWN(G1846,-3)</f>
        <v/>
      </c>
      <c r="I1846" s="21">
        <f>IF(H1846&lt;=0,0,ROUNDDOWN(ROUND((H1846*LOOKUP(H1846,{0,1950001,3300001,6950001,9000001,18000001,40000001},{0.05,0.1,0.2,0.23,0.33,0.4,0.45})-LOOKUP(H1846,{0,1950001,3300001,6950001,9000001,18000001,40000001},{0,97500,427500,636000,1536000,2796000,4796000}))*1.021,3),0))</f>
        <v/>
      </c>
      <c r="J1846" s="21">
        <f>ROUNDDOWN(ROUND(H1846*0.06,2),-2)</f>
        <v/>
      </c>
      <c r="K1846" s="21">
        <f>ROUNDDOWN(ROUND(H1846*0.04,2),-2)</f>
        <v/>
      </c>
      <c r="L1846" s="21">
        <f>I1846+J1846+K1846</f>
        <v/>
      </c>
      <c r="M1846" s="21">
        <f>B1846-L1846</f>
        <v/>
      </c>
      <c r="N1846" s="21">
        <f>ROUNDDOWN(ROUND(B1846*0.2042,2),0)</f>
        <v/>
      </c>
    </row>
    <row r="1847">
      <c r="A1847" t="inlineStr">
        <is>
          <t>照合 一般</t>
        </is>
      </c>
      <c r="B1847" s="21" t="n">
        <v>11000000</v>
      </c>
      <c r="C1847" s="22" t="n">
        <v>6</v>
      </c>
      <c r="D1847" s="22" t="n">
        <v>1</v>
      </c>
      <c r="E1847" s="22" t="n">
        <v>0</v>
      </c>
      <c r="F1847" s="21">
        <f>(IF(C1847&lt;=20,MAX(800000,400000*C1847),8000000+700000*(C1847-20))+IF(E1847=1,1000000,0))</f>
        <v/>
      </c>
      <c r="G1847" s="21">
        <f>IF(AND(D1847=3,C1847&lt;=5),MAX(0,B1847-F1847),IF(AND(D1847=2,C1847&lt;=5,MAX(0,B1847-F1847)&gt;3000000),1500000+MAX(0,B1847-F1847)-3000000,MAX(0,B1847-F1847)/2))</f>
        <v/>
      </c>
      <c r="H1847" s="21">
        <f>ROUNDDOWN(G1847,-3)</f>
        <v/>
      </c>
      <c r="I1847" s="21">
        <f>IF(H1847&lt;=0,0,ROUNDDOWN(ROUND((H1847*LOOKUP(H1847,{0,1950001,3300001,6950001,9000001,18000001,40000001},{0.05,0.1,0.2,0.23,0.33,0.4,0.45})-LOOKUP(H1847,{0,1950001,3300001,6950001,9000001,18000001,40000001},{0,97500,427500,636000,1536000,2796000,4796000}))*1.021,3),0))</f>
        <v/>
      </c>
      <c r="J1847" s="21">
        <f>ROUNDDOWN(ROUND(H1847*0.06,2),-2)</f>
        <v/>
      </c>
      <c r="K1847" s="21">
        <f>ROUNDDOWN(ROUND(H1847*0.04,2),-2)</f>
        <v/>
      </c>
      <c r="L1847" s="21">
        <f>I1847+J1847+K1847</f>
        <v/>
      </c>
      <c r="M1847" s="21">
        <f>B1847-L1847</f>
        <v/>
      </c>
      <c r="N1847" s="21">
        <f>ROUNDDOWN(ROUND(B1847*0.2042,2),0)</f>
        <v/>
      </c>
    </row>
    <row r="1848">
      <c r="A1848" t="inlineStr">
        <is>
          <t>照合 一般</t>
        </is>
      </c>
      <c r="B1848" s="21" t="n">
        <v>11000000</v>
      </c>
      <c r="C1848" s="22" t="n">
        <v>7</v>
      </c>
      <c r="D1848" s="22" t="n">
        <v>1</v>
      </c>
      <c r="E1848" s="22" t="n">
        <v>0</v>
      </c>
      <c r="F1848" s="21">
        <f>(IF(C1848&lt;=20,MAX(800000,400000*C1848),8000000+700000*(C1848-20))+IF(E1848=1,1000000,0))</f>
        <v/>
      </c>
      <c r="G1848" s="21">
        <f>IF(AND(D1848=3,C1848&lt;=5),MAX(0,B1848-F1848),IF(AND(D1848=2,C1848&lt;=5,MAX(0,B1848-F1848)&gt;3000000),1500000+MAX(0,B1848-F1848)-3000000,MAX(0,B1848-F1848)/2))</f>
        <v/>
      </c>
      <c r="H1848" s="21">
        <f>ROUNDDOWN(G1848,-3)</f>
        <v/>
      </c>
      <c r="I1848" s="21">
        <f>IF(H1848&lt;=0,0,ROUNDDOWN(ROUND((H1848*LOOKUP(H1848,{0,1950001,3300001,6950001,9000001,18000001,40000001},{0.05,0.1,0.2,0.23,0.33,0.4,0.45})-LOOKUP(H1848,{0,1950001,3300001,6950001,9000001,18000001,40000001},{0,97500,427500,636000,1536000,2796000,4796000}))*1.021,3),0))</f>
        <v/>
      </c>
      <c r="J1848" s="21">
        <f>ROUNDDOWN(ROUND(H1848*0.06,2),-2)</f>
        <v/>
      </c>
      <c r="K1848" s="21">
        <f>ROUNDDOWN(ROUND(H1848*0.04,2),-2)</f>
        <v/>
      </c>
      <c r="L1848" s="21">
        <f>I1848+J1848+K1848</f>
        <v/>
      </c>
      <c r="M1848" s="21">
        <f>B1848-L1848</f>
        <v/>
      </c>
      <c r="N1848" s="21">
        <f>ROUNDDOWN(ROUND(B1848*0.2042,2),0)</f>
        <v/>
      </c>
    </row>
    <row r="1849">
      <c r="A1849" t="inlineStr">
        <is>
          <t>照合 一般</t>
        </is>
      </c>
      <c r="B1849" s="21" t="n">
        <v>11000000</v>
      </c>
      <c r="C1849" s="22" t="n">
        <v>8</v>
      </c>
      <c r="D1849" s="22" t="n">
        <v>1</v>
      </c>
      <c r="E1849" s="22" t="n">
        <v>0</v>
      </c>
      <c r="F1849" s="21">
        <f>(IF(C1849&lt;=20,MAX(800000,400000*C1849),8000000+700000*(C1849-20))+IF(E1849=1,1000000,0))</f>
        <v/>
      </c>
      <c r="G1849" s="21">
        <f>IF(AND(D1849=3,C1849&lt;=5),MAX(0,B1849-F1849),IF(AND(D1849=2,C1849&lt;=5,MAX(0,B1849-F1849)&gt;3000000),1500000+MAX(0,B1849-F1849)-3000000,MAX(0,B1849-F1849)/2))</f>
        <v/>
      </c>
      <c r="H1849" s="21">
        <f>ROUNDDOWN(G1849,-3)</f>
        <v/>
      </c>
      <c r="I1849" s="21">
        <f>IF(H1849&lt;=0,0,ROUNDDOWN(ROUND((H1849*LOOKUP(H1849,{0,1950001,3300001,6950001,9000001,18000001,40000001},{0.05,0.1,0.2,0.23,0.33,0.4,0.45})-LOOKUP(H1849,{0,1950001,3300001,6950001,9000001,18000001,40000001},{0,97500,427500,636000,1536000,2796000,4796000}))*1.021,3),0))</f>
        <v/>
      </c>
      <c r="J1849" s="21">
        <f>ROUNDDOWN(ROUND(H1849*0.06,2),-2)</f>
        <v/>
      </c>
      <c r="K1849" s="21">
        <f>ROUNDDOWN(ROUND(H1849*0.04,2),-2)</f>
        <v/>
      </c>
      <c r="L1849" s="21">
        <f>I1849+J1849+K1849</f>
        <v/>
      </c>
      <c r="M1849" s="21">
        <f>B1849-L1849</f>
        <v/>
      </c>
      <c r="N1849" s="21">
        <f>ROUNDDOWN(ROUND(B1849*0.2042,2),0)</f>
        <v/>
      </c>
    </row>
    <row r="1850">
      <c r="A1850" t="inlineStr">
        <is>
          <t>照合 一般</t>
        </is>
      </c>
      <c r="B1850" s="21" t="n">
        <v>11000000</v>
      </c>
      <c r="C1850" s="22" t="n">
        <v>9</v>
      </c>
      <c r="D1850" s="22" t="n">
        <v>1</v>
      </c>
      <c r="E1850" s="22" t="n">
        <v>0</v>
      </c>
      <c r="F1850" s="21">
        <f>(IF(C1850&lt;=20,MAX(800000,400000*C1850),8000000+700000*(C1850-20))+IF(E1850=1,1000000,0))</f>
        <v/>
      </c>
      <c r="G1850" s="21">
        <f>IF(AND(D1850=3,C1850&lt;=5),MAX(0,B1850-F1850),IF(AND(D1850=2,C1850&lt;=5,MAX(0,B1850-F1850)&gt;3000000),1500000+MAX(0,B1850-F1850)-3000000,MAX(0,B1850-F1850)/2))</f>
        <v/>
      </c>
      <c r="H1850" s="21">
        <f>ROUNDDOWN(G1850,-3)</f>
        <v/>
      </c>
      <c r="I1850" s="21">
        <f>IF(H1850&lt;=0,0,ROUNDDOWN(ROUND((H1850*LOOKUP(H1850,{0,1950001,3300001,6950001,9000001,18000001,40000001},{0.05,0.1,0.2,0.23,0.33,0.4,0.45})-LOOKUP(H1850,{0,1950001,3300001,6950001,9000001,18000001,40000001},{0,97500,427500,636000,1536000,2796000,4796000}))*1.021,3),0))</f>
        <v/>
      </c>
      <c r="J1850" s="21">
        <f>ROUNDDOWN(ROUND(H1850*0.06,2),-2)</f>
        <v/>
      </c>
      <c r="K1850" s="21">
        <f>ROUNDDOWN(ROUND(H1850*0.04,2),-2)</f>
        <v/>
      </c>
      <c r="L1850" s="21">
        <f>I1850+J1850+K1850</f>
        <v/>
      </c>
      <c r="M1850" s="21">
        <f>B1850-L1850</f>
        <v/>
      </c>
      <c r="N1850" s="21">
        <f>ROUNDDOWN(ROUND(B1850*0.2042,2),0)</f>
        <v/>
      </c>
    </row>
    <row r="1851">
      <c r="A1851" t="inlineStr">
        <is>
          <t>照合 一般</t>
        </is>
      </c>
      <c r="B1851" s="21" t="n">
        <v>11000000</v>
      </c>
      <c r="C1851" s="22" t="n">
        <v>10</v>
      </c>
      <c r="D1851" s="22" t="n">
        <v>1</v>
      </c>
      <c r="E1851" s="22" t="n">
        <v>0</v>
      </c>
      <c r="F1851" s="21">
        <f>(IF(C1851&lt;=20,MAX(800000,400000*C1851),8000000+700000*(C1851-20))+IF(E1851=1,1000000,0))</f>
        <v/>
      </c>
      <c r="G1851" s="21">
        <f>IF(AND(D1851=3,C1851&lt;=5),MAX(0,B1851-F1851),IF(AND(D1851=2,C1851&lt;=5,MAX(0,B1851-F1851)&gt;3000000),1500000+MAX(0,B1851-F1851)-3000000,MAX(0,B1851-F1851)/2))</f>
        <v/>
      </c>
      <c r="H1851" s="21">
        <f>ROUNDDOWN(G1851,-3)</f>
        <v/>
      </c>
      <c r="I1851" s="21">
        <f>IF(H1851&lt;=0,0,ROUNDDOWN(ROUND((H1851*LOOKUP(H1851,{0,1950001,3300001,6950001,9000001,18000001,40000001},{0.05,0.1,0.2,0.23,0.33,0.4,0.45})-LOOKUP(H1851,{0,1950001,3300001,6950001,9000001,18000001,40000001},{0,97500,427500,636000,1536000,2796000,4796000}))*1.021,3),0))</f>
        <v/>
      </c>
      <c r="J1851" s="21">
        <f>ROUNDDOWN(ROUND(H1851*0.06,2),-2)</f>
        <v/>
      </c>
      <c r="K1851" s="21">
        <f>ROUNDDOWN(ROUND(H1851*0.04,2),-2)</f>
        <v/>
      </c>
      <c r="L1851" s="21">
        <f>I1851+J1851+K1851</f>
        <v/>
      </c>
      <c r="M1851" s="21">
        <f>B1851-L1851</f>
        <v/>
      </c>
      <c r="N1851" s="21">
        <f>ROUNDDOWN(ROUND(B1851*0.2042,2),0)</f>
        <v/>
      </c>
    </row>
    <row r="1852">
      <c r="A1852" t="inlineStr">
        <is>
          <t>照合 一般</t>
        </is>
      </c>
      <c r="B1852" s="21" t="n">
        <v>11000000</v>
      </c>
      <c r="C1852" s="22" t="n">
        <v>11</v>
      </c>
      <c r="D1852" s="22" t="n">
        <v>1</v>
      </c>
      <c r="E1852" s="22" t="n">
        <v>0</v>
      </c>
      <c r="F1852" s="21">
        <f>(IF(C1852&lt;=20,MAX(800000,400000*C1852),8000000+700000*(C1852-20))+IF(E1852=1,1000000,0))</f>
        <v/>
      </c>
      <c r="G1852" s="21">
        <f>IF(AND(D1852=3,C1852&lt;=5),MAX(0,B1852-F1852),IF(AND(D1852=2,C1852&lt;=5,MAX(0,B1852-F1852)&gt;3000000),1500000+MAX(0,B1852-F1852)-3000000,MAX(0,B1852-F1852)/2))</f>
        <v/>
      </c>
      <c r="H1852" s="21">
        <f>ROUNDDOWN(G1852,-3)</f>
        <v/>
      </c>
      <c r="I1852" s="21">
        <f>IF(H1852&lt;=0,0,ROUNDDOWN(ROUND((H1852*LOOKUP(H1852,{0,1950001,3300001,6950001,9000001,18000001,40000001},{0.05,0.1,0.2,0.23,0.33,0.4,0.45})-LOOKUP(H1852,{0,1950001,3300001,6950001,9000001,18000001,40000001},{0,97500,427500,636000,1536000,2796000,4796000}))*1.021,3),0))</f>
        <v/>
      </c>
      <c r="J1852" s="21">
        <f>ROUNDDOWN(ROUND(H1852*0.06,2),-2)</f>
        <v/>
      </c>
      <c r="K1852" s="21">
        <f>ROUNDDOWN(ROUND(H1852*0.04,2),-2)</f>
        <v/>
      </c>
      <c r="L1852" s="21">
        <f>I1852+J1852+K1852</f>
        <v/>
      </c>
      <c r="M1852" s="21">
        <f>B1852-L1852</f>
        <v/>
      </c>
      <c r="N1852" s="21">
        <f>ROUNDDOWN(ROUND(B1852*0.2042,2),0)</f>
        <v/>
      </c>
    </row>
    <row r="1853">
      <c r="A1853" t="inlineStr">
        <is>
          <t>照合 一般</t>
        </is>
      </c>
      <c r="B1853" s="21" t="n">
        <v>11000000</v>
      </c>
      <c r="C1853" s="22" t="n">
        <v>12</v>
      </c>
      <c r="D1853" s="22" t="n">
        <v>1</v>
      </c>
      <c r="E1853" s="22" t="n">
        <v>0</v>
      </c>
      <c r="F1853" s="21">
        <f>(IF(C1853&lt;=20,MAX(800000,400000*C1853),8000000+700000*(C1853-20))+IF(E1853=1,1000000,0))</f>
        <v/>
      </c>
      <c r="G1853" s="21">
        <f>IF(AND(D1853=3,C1853&lt;=5),MAX(0,B1853-F1853),IF(AND(D1853=2,C1853&lt;=5,MAX(0,B1853-F1853)&gt;3000000),1500000+MAX(0,B1853-F1853)-3000000,MAX(0,B1853-F1853)/2))</f>
        <v/>
      </c>
      <c r="H1853" s="21">
        <f>ROUNDDOWN(G1853,-3)</f>
        <v/>
      </c>
      <c r="I1853" s="21">
        <f>IF(H1853&lt;=0,0,ROUNDDOWN(ROUND((H1853*LOOKUP(H1853,{0,1950001,3300001,6950001,9000001,18000001,40000001},{0.05,0.1,0.2,0.23,0.33,0.4,0.45})-LOOKUP(H1853,{0,1950001,3300001,6950001,9000001,18000001,40000001},{0,97500,427500,636000,1536000,2796000,4796000}))*1.021,3),0))</f>
        <v/>
      </c>
      <c r="J1853" s="21">
        <f>ROUNDDOWN(ROUND(H1853*0.06,2),-2)</f>
        <v/>
      </c>
      <c r="K1853" s="21">
        <f>ROUNDDOWN(ROUND(H1853*0.04,2),-2)</f>
        <v/>
      </c>
      <c r="L1853" s="21">
        <f>I1853+J1853+K1853</f>
        <v/>
      </c>
      <c r="M1853" s="21">
        <f>B1853-L1853</f>
        <v/>
      </c>
      <c r="N1853" s="21">
        <f>ROUNDDOWN(ROUND(B1853*0.2042,2),0)</f>
        <v/>
      </c>
    </row>
    <row r="1854">
      <c r="A1854" t="inlineStr">
        <is>
          <t>照合 一般</t>
        </is>
      </c>
      <c r="B1854" s="21" t="n">
        <v>11000000</v>
      </c>
      <c r="C1854" s="22" t="n">
        <v>13</v>
      </c>
      <c r="D1854" s="22" t="n">
        <v>1</v>
      </c>
      <c r="E1854" s="22" t="n">
        <v>0</v>
      </c>
      <c r="F1854" s="21">
        <f>(IF(C1854&lt;=20,MAX(800000,400000*C1854),8000000+700000*(C1854-20))+IF(E1854=1,1000000,0))</f>
        <v/>
      </c>
      <c r="G1854" s="21">
        <f>IF(AND(D1854=3,C1854&lt;=5),MAX(0,B1854-F1854),IF(AND(D1854=2,C1854&lt;=5,MAX(0,B1854-F1854)&gt;3000000),1500000+MAX(0,B1854-F1854)-3000000,MAX(0,B1854-F1854)/2))</f>
        <v/>
      </c>
      <c r="H1854" s="21">
        <f>ROUNDDOWN(G1854,-3)</f>
        <v/>
      </c>
      <c r="I1854" s="21">
        <f>IF(H1854&lt;=0,0,ROUNDDOWN(ROUND((H1854*LOOKUP(H1854,{0,1950001,3300001,6950001,9000001,18000001,40000001},{0.05,0.1,0.2,0.23,0.33,0.4,0.45})-LOOKUP(H1854,{0,1950001,3300001,6950001,9000001,18000001,40000001},{0,97500,427500,636000,1536000,2796000,4796000}))*1.021,3),0))</f>
        <v/>
      </c>
      <c r="J1854" s="21">
        <f>ROUNDDOWN(ROUND(H1854*0.06,2),-2)</f>
        <v/>
      </c>
      <c r="K1854" s="21">
        <f>ROUNDDOWN(ROUND(H1854*0.04,2),-2)</f>
        <v/>
      </c>
      <c r="L1854" s="21">
        <f>I1854+J1854+K1854</f>
        <v/>
      </c>
      <c r="M1854" s="21">
        <f>B1854-L1854</f>
        <v/>
      </c>
      <c r="N1854" s="21">
        <f>ROUNDDOWN(ROUND(B1854*0.2042,2),0)</f>
        <v/>
      </c>
    </row>
    <row r="1855">
      <c r="A1855" t="inlineStr">
        <is>
          <t>照合 一般</t>
        </is>
      </c>
      <c r="B1855" s="21" t="n">
        <v>11000000</v>
      </c>
      <c r="C1855" s="22" t="n">
        <v>14</v>
      </c>
      <c r="D1855" s="22" t="n">
        <v>1</v>
      </c>
      <c r="E1855" s="22" t="n">
        <v>0</v>
      </c>
      <c r="F1855" s="21">
        <f>(IF(C1855&lt;=20,MAX(800000,400000*C1855),8000000+700000*(C1855-20))+IF(E1855=1,1000000,0))</f>
        <v/>
      </c>
      <c r="G1855" s="21">
        <f>IF(AND(D1855=3,C1855&lt;=5),MAX(0,B1855-F1855),IF(AND(D1855=2,C1855&lt;=5,MAX(0,B1855-F1855)&gt;3000000),1500000+MAX(0,B1855-F1855)-3000000,MAX(0,B1855-F1855)/2))</f>
        <v/>
      </c>
      <c r="H1855" s="21">
        <f>ROUNDDOWN(G1855,-3)</f>
        <v/>
      </c>
      <c r="I1855" s="21">
        <f>IF(H1855&lt;=0,0,ROUNDDOWN(ROUND((H1855*LOOKUP(H1855,{0,1950001,3300001,6950001,9000001,18000001,40000001},{0.05,0.1,0.2,0.23,0.33,0.4,0.45})-LOOKUP(H1855,{0,1950001,3300001,6950001,9000001,18000001,40000001},{0,97500,427500,636000,1536000,2796000,4796000}))*1.021,3),0))</f>
        <v/>
      </c>
      <c r="J1855" s="21">
        <f>ROUNDDOWN(ROUND(H1855*0.06,2),-2)</f>
        <v/>
      </c>
      <c r="K1855" s="21">
        <f>ROUNDDOWN(ROUND(H1855*0.04,2),-2)</f>
        <v/>
      </c>
      <c r="L1855" s="21">
        <f>I1855+J1855+K1855</f>
        <v/>
      </c>
      <c r="M1855" s="21">
        <f>B1855-L1855</f>
        <v/>
      </c>
      <c r="N1855" s="21">
        <f>ROUNDDOWN(ROUND(B1855*0.2042,2),0)</f>
        <v/>
      </c>
    </row>
    <row r="1856">
      <c r="A1856" t="inlineStr">
        <is>
          <t>照合 一般</t>
        </is>
      </c>
      <c r="B1856" s="21" t="n">
        <v>11000000</v>
      </c>
      <c r="C1856" s="22" t="n">
        <v>15</v>
      </c>
      <c r="D1856" s="22" t="n">
        <v>1</v>
      </c>
      <c r="E1856" s="22" t="n">
        <v>0</v>
      </c>
      <c r="F1856" s="21">
        <f>(IF(C1856&lt;=20,MAX(800000,400000*C1856),8000000+700000*(C1856-20))+IF(E1856=1,1000000,0))</f>
        <v/>
      </c>
      <c r="G1856" s="21">
        <f>IF(AND(D1856=3,C1856&lt;=5),MAX(0,B1856-F1856),IF(AND(D1856=2,C1856&lt;=5,MAX(0,B1856-F1856)&gt;3000000),1500000+MAX(0,B1856-F1856)-3000000,MAX(0,B1856-F1856)/2))</f>
        <v/>
      </c>
      <c r="H1856" s="21">
        <f>ROUNDDOWN(G1856,-3)</f>
        <v/>
      </c>
      <c r="I1856" s="21">
        <f>IF(H1856&lt;=0,0,ROUNDDOWN(ROUND((H1856*LOOKUP(H1856,{0,1950001,3300001,6950001,9000001,18000001,40000001},{0.05,0.1,0.2,0.23,0.33,0.4,0.45})-LOOKUP(H1856,{0,1950001,3300001,6950001,9000001,18000001,40000001},{0,97500,427500,636000,1536000,2796000,4796000}))*1.021,3),0))</f>
        <v/>
      </c>
      <c r="J1856" s="21">
        <f>ROUNDDOWN(ROUND(H1856*0.06,2),-2)</f>
        <v/>
      </c>
      <c r="K1856" s="21">
        <f>ROUNDDOWN(ROUND(H1856*0.04,2),-2)</f>
        <v/>
      </c>
      <c r="L1856" s="21">
        <f>I1856+J1856+K1856</f>
        <v/>
      </c>
      <c r="M1856" s="21">
        <f>B1856-L1856</f>
        <v/>
      </c>
      <c r="N1856" s="21">
        <f>ROUNDDOWN(ROUND(B1856*0.2042,2),0)</f>
        <v/>
      </c>
    </row>
    <row r="1857">
      <c r="A1857" t="inlineStr">
        <is>
          <t>照合 一般</t>
        </is>
      </c>
      <c r="B1857" s="21" t="n">
        <v>11000000</v>
      </c>
      <c r="C1857" s="22" t="n">
        <v>16</v>
      </c>
      <c r="D1857" s="22" t="n">
        <v>1</v>
      </c>
      <c r="E1857" s="22" t="n">
        <v>0</v>
      </c>
      <c r="F1857" s="21">
        <f>(IF(C1857&lt;=20,MAX(800000,400000*C1857),8000000+700000*(C1857-20))+IF(E1857=1,1000000,0))</f>
        <v/>
      </c>
      <c r="G1857" s="21">
        <f>IF(AND(D1857=3,C1857&lt;=5),MAX(0,B1857-F1857),IF(AND(D1857=2,C1857&lt;=5,MAX(0,B1857-F1857)&gt;3000000),1500000+MAX(0,B1857-F1857)-3000000,MAX(0,B1857-F1857)/2))</f>
        <v/>
      </c>
      <c r="H1857" s="21">
        <f>ROUNDDOWN(G1857,-3)</f>
        <v/>
      </c>
      <c r="I1857" s="21">
        <f>IF(H1857&lt;=0,0,ROUNDDOWN(ROUND((H1857*LOOKUP(H1857,{0,1950001,3300001,6950001,9000001,18000001,40000001},{0.05,0.1,0.2,0.23,0.33,0.4,0.45})-LOOKUP(H1857,{0,1950001,3300001,6950001,9000001,18000001,40000001},{0,97500,427500,636000,1536000,2796000,4796000}))*1.021,3),0))</f>
        <v/>
      </c>
      <c r="J1857" s="21">
        <f>ROUNDDOWN(ROUND(H1857*0.06,2),-2)</f>
        <v/>
      </c>
      <c r="K1857" s="21">
        <f>ROUNDDOWN(ROUND(H1857*0.04,2),-2)</f>
        <v/>
      </c>
      <c r="L1857" s="21">
        <f>I1857+J1857+K1857</f>
        <v/>
      </c>
      <c r="M1857" s="21">
        <f>B1857-L1857</f>
        <v/>
      </c>
      <c r="N1857" s="21">
        <f>ROUNDDOWN(ROUND(B1857*0.2042,2),0)</f>
        <v/>
      </c>
    </row>
    <row r="1858">
      <c r="A1858" t="inlineStr">
        <is>
          <t>照合 一般</t>
        </is>
      </c>
      <c r="B1858" s="21" t="n">
        <v>11000000</v>
      </c>
      <c r="C1858" s="22" t="n">
        <v>17</v>
      </c>
      <c r="D1858" s="22" t="n">
        <v>1</v>
      </c>
      <c r="E1858" s="22" t="n">
        <v>0</v>
      </c>
      <c r="F1858" s="21">
        <f>(IF(C1858&lt;=20,MAX(800000,400000*C1858),8000000+700000*(C1858-20))+IF(E1858=1,1000000,0))</f>
        <v/>
      </c>
      <c r="G1858" s="21">
        <f>IF(AND(D1858=3,C1858&lt;=5),MAX(0,B1858-F1858),IF(AND(D1858=2,C1858&lt;=5,MAX(0,B1858-F1858)&gt;3000000),1500000+MAX(0,B1858-F1858)-3000000,MAX(0,B1858-F1858)/2))</f>
        <v/>
      </c>
      <c r="H1858" s="21">
        <f>ROUNDDOWN(G1858,-3)</f>
        <v/>
      </c>
      <c r="I1858" s="21">
        <f>IF(H1858&lt;=0,0,ROUNDDOWN(ROUND((H1858*LOOKUP(H1858,{0,1950001,3300001,6950001,9000001,18000001,40000001},{0.05,0.1,0.2,0.23,0.33,0.4,0.45})-LOOKUP(H1858,{0,1950001,3300001,6950001,9000001,18000001,40000001},{0,97500,427500,636000,1536000,2796000,4796000}))*1.021,3),0))</f>
        <v/>
      </c>
      <c r="J1858" s="21">
        <f>ROUNDDOWN(ROUND(H1858*0.06,2),-2)</f>
        <v/>
      </c>
      <c r="K1858" s="21">
        <f>ROUNDDOWN(ROUND(H1858*0.04,2),-2)</f>
        <v/>
      </c>
      <c r="L1858" s="21">
        <f>I1858+J1858+K1858</f>
        <v/>
      </c>
      <c r="M1858" s="21">
        <f>B1858-L1858</f>
        <v/>
      </c>
      <c r="N1858" s="21">
        <f>ROUNDDOWN(ROUND(B1858*0.2042,2),0)</f>
        <v/>
      </c>
    </row>
    <row r="1859">
      <c r="A1859" t="inlineStr">
        <is>
          <t>照合 一般</t>
        </is>
      </c>
      <c r="B1859" s="21" t="n">
        <v>11000000</v>
      </c>
      <c r="C1859" s="22" t="n">
        <v>18</v>
      </c>
      <c r="D1859" s="22" t="n">
        <v>1</v>
      </c>
      <c r="E1859" s="22" t="n">
        <v>0</v>
      </c>
      <c r="F1859" s="21">
        <f>(IF(C1859&lt;=20,MAX(800000,400000*C1859),8000000+700000*(C1859-20))+IF(E1859=1,1000000,0))</f>
        <v/>
      </c>
      <c r="G1859" s="21">
        <f>IF(AND(D1859=3,C1859&lt;=5),MAX(0,B1859-F1859),IF(AND(D1859=2,C1859&lt;=5,MAX(0,B1859-F1859)&gt;3000000),1500000+MAX(0,B1859-F1859)-3000000,MAX(0,B1859-F1859)/2))</f>
        <v/>
      </c>
      <c r="H1859" s="21">
        <f>ROUNDDOWN(G1859,-3)</f>
        <v/>
      </c>
      <c r="I1859" s="21">
        <f>IF(H1859&lt;=0,0,ROUNDDOWN(ROUND((H1859*LOOKUP(H1859,{0,1950001,3300001,6950001,9000001,18000001,40000001},{0.05,0.1,0.2,0.23,0.33,0.4,0.45})-LOOKUP(H1859,{0,1950001,3300001,6950001,9000001,18000001,40000001},{0,97500,427500,636000,1536000,2796000,4796000}))*1.021,3),0))</f>
        <v/>
      </c>
      <c r="J1859" s="21">
        <f>ROUNDDOWN(ROUND(H1859*0.06,2),-2)</f>
        <v/>
      </c>
      <c r="K1859" s="21">
        <f>ROUNDDOWN(ROUND(H1859*0.04,2),-2)</f>
        <v/>
      </c>
      <c r="L1859" s="21">
        <f>I1859+J1859+K1859</f>
        <v/>
      </c>
      <c r="M1859" s="21">
        <f>B1859-L1859</f>
        <v/>
      </c>
      <c r="N1859" s="21">
        <f>ROUNDDOWN(ROUND(B1859*0.2042,2),0)</f>
        <v/>
      </c>
    </row>
    <row r="1860">
      <c r="A1860" t="inlineStr">
        <is>
          <t>照合 一般</t>
        </is>
      </c>
      <c r="B1860" s="21" t="n">
        <v>11000000</v>
      </c>
      <c r="C1860" s="22" t="n">
        <v>19</v>
      </c>
      <c r="D1860" s="22" t="n">
        <v>1</v>
      </c>
      <c r="E1860" s="22" t="n">
        <v>0</v>
      </c>
      <c r="F1860" s="21">
        <f>(IF(C1860&lt;=20,MAX(800000,400000*C1860),8000000+700000*(C1860-20))+IF(E1860=1,1000000,0))</f>
        <v/>
      </c>
      <c r="G1860" s="21">
        <f>IF(AND(D1860=3,C1860&lt;=5),MAX(0,B1860-F1860),IF(AND(D1860=2,C1860&lt;=5,MAX(0,B1860-F1860)&gt;3000000),1500000+MAX(0,B1860-F1860)-3000000,MAX(0,B1860-F1860)/2))</f>
        <v/>
      </c>
      <c r="H1860" s="21">
        <f>ROUNDDOWN(G1860,-3)</f>
        <v/>
      </c>
      <c r="I1860" s="21">
        <f>IF(H1860&lt;=0,0,ROUNDDOWN(ROUND((H1860*LOOKUP(H1860,{0,1950001,3300001,6950001,9000001,18000001,40000001},{0.05,0.1,0.2,0.23,0.33,0.4,0.45})-LOOKUP(H1860,{0,1950001,3300001,6950001,9000001,18000001,40000001},{0,97500,427500,636000,1536000,2796000,4796000}))*1.021,3),0))</f>
        <v/>
      </c>
      <c r="J1860" s="21">
        <f>ROUNDDOWN(ROUND(H1860*0.06,2),-2)</f>
        <v/>
      </c>
      <c r="K1860" s="21">
        <f>ROUNDDOWN(ROUND(H1860*0.04,2),-2)</f>
        <v/>
      </c>
      <c r="L1860" s="21">
        <f>I1860+J1860+K1860</f>
        <v/>
      </c>
      <c r="M1860" s="21">
        <f>B1860-L1860</f>
        <v/>
      </c>
      <c r="N1860" s="21">
        <f>ROUNDDOWN(ROUND(B1860*0.2042,2),0)</f>
        <v/>
      </c>
    </row>
    <row r="1861">
      <c r="A1861" t="inlineStr">
        <is>
          <t>照合 一般</t>
        </is>
      </c>
      <c r="B1861" s="21" t="n">
        <v>11000000</v>
      </c>
      <c r="C1861" s="22" t="n">
        <v>20</v>
      </c>
      <c r="D1861" s="22" t="n">
        <v>1</v>
      </c>
      <c r="E1861" s="22" t="n">
        <v>0</v>
      </c>
      <c r="F1861" s="21">
        <f>(IF(C1861&lt;=20,MAX(800000,400000*C1861),8000000+700000*(C1861-20))+IF(E1861=1,1000000,0))</f>
        <v/>
      </c>
      <c r="G1861" s="21">
        <f>IF(AND(D1861=3,C1861&lt;=5),MAX(0,B1861-F1861),IF(AND(D1861=2,C1861&lt;=5,MAX(0,B1861-F1861)&gt;3000000),1500000+MAX(0,B1861-F1861)-3000000,MAX(0,B1861-F1861)/2))</f>
        <v/>
      </c>
      <c r="H1861" s="21">
        <f>ROUNDDOWN(G1861,-3)</f>
        <v/>
      </c>
      <c r="I1861" s="21">
        <f>IF(H1861&lt;=0,0,ROUNDDOWN(ROUND((H1861*LOOKUP(H1861,{0,1950001,3300001,6950001,9000001,18000001,40000001},{0.05,0.1,0.2,0.23,0.33,0.4,0.45})-LOOKUP(H1861,{0,1950001,3300001,6950001,9000001,18000001,40000001},{0,97500,427500,636000,1536000,2796000,4796000}))*1.021,3),0))</f>
        <v/>
      </c>
      <c r="J1861" s="21">
        <f>ROUNDDOWN(ROUND(H1861*0.06,2),-2)</f>
        <v/>
      </c>
      <c r="K1861" s="21">
        <f>ROUNDDOWN(ROUND(H1861*0.04,2),-2)</f>
        <v/>
      </c>
      <c r="L1861" s="21">
        <f>I1861+J1861+K1861</f>
        <v/>
      </c>
      <c r="M1861" s="21">
        <f>B1861-L1861</f>
        <v/>
      </c>
      <c r="N1861" s="21">
        <f>ROUNDDOWN(ROUND(B1861*0.2042,2),0)</f>
        <v/>
      </c>
    </row>
    <row r="1862">
      <c r="A1862" t="inlineStr">
        <is>
          <t>照合 一般</t>
        </is>
      </c>
      <c r="B1862" s="21" t="n">
        <v>11000000</v>
      </c>
      <c r="C1862" s="22" t="n">
        <v>21</v>
      </c>
      <c r="D1862" s="22" t="n">
        <v>1</v>
      </c>
      <c r="E1862" s="22" t="n">
        <v>0</v>
      </c>
      <c r="F1862" s="21">
        <f>(IF(C1862&lt;=20,MAX(800000,400000*C1862),8000000+700000*(C1862-20))+IF(E1862=1,1000000,0))</f>
        <v/>
      </c>
      <c r="G1862" s="21">
        <f>IF(AND(D1862=3,C1862&lt;=5),MAX(0,B1862-F1862),IF(AND(D1862=2,C1862&lt;=5,MAX(0,B1862-F1862)&gt;3000000),1500000+MAX(0,B1862-F1862)-3000000,MAX(0,B1862-F1862)/2))</f>
        <v/>
      </c>
      <c r="H1862" s="21">
        <f>ROUNDDOWN(G1862,-3)</f>
        <v/>
      </c>
      <c r="I1862" s="21">
        <f>IF(H1862&lt;=0,0,ROUNDDOWN(ROUND((H1862*LOOKUP(H1862,{0,1950001,3300001,6950001,9000001,18000001,40000001},{0.05,0.1,0.2,0.23,0.33,0.4,0.45})-LOOKUP(H1862,{0,1950001,3300001,6950001,9000001,18000001,40000001},{0,97500,427500,636000,1536000,2796000,4796000}))*1.021,3),0))</f>
        <v/>
      </c>
      <c r="J1862" s="21">
        <f>ROUNDDOWN(ROUND(H1862*0.06,2),-2)</f>
        <v/>
      </c>
      <c r="K1862" s="21">
        <f>ROUNDDOWN(ROUND(H1862*0.04,2),-2)</f>
        <v/>
      </c>
      <c r="L1862" s="21">
        <f>I1862+J1862+K1862</f>
        <v/>
      </c>
      <c r="M1862" s="21">
        <f>B1862-L1862</f>
        <v/>
      </c>
      <c r="N1862" s="21">
        <f>ROUNDDOWN(ROUND(B1862*0.2042,2),0)</f>
        <v/>
      </c>
    </row>
    <row r="1863">
      <c r="A1863" t="inlineStr">
        <is>
          <t>照合 一般</t>
        </is>
      </c>
      <c r="B1863" s="21" t="n">
        <v>11000000</v>
      </c>
      <c r="C1863" s="22" t="n">
        <v>22</v>
      </c>
      <c r="D1863" s="22" t="n">
        <v>1</v>
      </c>
      <c r="E1863" s="22" t="n">
        <v>0</v>
      </c>
      <c r="F1863" s="21">
        <f>(IF(C1863&lt;=20,MAX(800000,400000*C1863),8000000+700000*(C1863-20))+IF(E1863=1,1000000,0))</f>
        <v/>
      </c>
      <c r="G1863" s="21">
        <f>IF(AND(D1863=3,C1863&lt;=5),MAX(0,B1863-F1863),IF(AND(D1863=2,C1863&lt;=5,MAX(0,B1863-F1863)&gt;3000000),1500000+MAX(0,B1863-F1863)-3000000,MAX(0,B1863-F1863)/2))</f>
        <v/>
      </c>
      <c r="H1863" s="21">
        <f>ROUNDDOWN(G1863,-3)</f>
        <v/>
      </c>
      <c r="I1863" s="21">
        <f>IF(H1863&lt;=0,0,ROUNDDOWN(ROUND((H1863*LOOKUP(H1863,{0,1950001,3300001,6950001,9000001,18000001,40000001},{0.05,0.1,0.2,0.23,0.33,0.4,0.45})-LOOKUP(H1863,{0,1950001,3300001,6950001,9000001,18000001,40000001},{0,97500,427500,636000,1536000,2796000,4796000}))*1.021,3),0))</f>
        <v/>
      </c>
      <c r="J1863" s="21">
        <f>ROUNDDOWN(ROUND(H1863*0.06,2),-2)</f>
        <v/>
      </c>
      <c r="K1863" s="21">
        <f>ROUNDDOWN(ROUND(H1863*0.04,2),-2)</f>
        <v/>
      </c>
      <c r="L1863" s="21">
        <f>I1863+J1863+K1863</f>
        <v/>
      </c>
      <c r="M1863" s="21">
        <f>B1863-L1863</f>
        <v/>
      </c>
      <c r="N1863" s="21">
        <f>ROUNDDOWN(ROUND(B1863*0.2042,2),0)</f>
        <v/>
      </c>
    </row>
    <row r="1864">
      <c r="A1864" t="inlineStr">
        <is>
          <t>照合 一般</t>
        </is>
      </c>
      <c r="B1864" s="21" t="n">
        <v>11000000</v>
      </c>
      <c r="C1864" s="22" t="n">
        <v>23</v>
      </c>
      <c r="D1864" s="22" t="n">
        <v>1</v>
      </c>
      <c r="E1864" s="22" t="n">
        <v>0</v>
      </c>
      <c r="F1864" s="21">
        <f>(IF(C1864&lt;=20,MAX(800000,400000*C1864),8000000+700000*(C1864-20))+IF(E1864=1,1000000,0))</f>
        <v/>
      </c>
      <c r="G1864" s="21">
        <f>IF(AND(D1864=3,C1864&lt;=5),MAX(0,B1864-F1864),IF(AND(D1864=2,C1864&lt;=5,MAX(0,B1864-F1864)&gt;3000000),1500000+MAX(0,B1864-F1864)-3000000,MAX(0,B1864-F1864)/2))</f>
        <v/>
      </c>
      <c r="H1864" s="21">
        <f>ROUNDDOWN(G1864,-3)</f>
        <v/>
      </c>
      <c r="I1864" s="21">
        <f>IF(H1864&lt;=0,0,ROUNDDOWN(ROUND((H1864*LOOKUP(H1864,{0,1950001,3300001,6950001,9000001,18000001,40000001},{0.05,0.1,0.2,0.23,0.33,0.4,0.45})-LOOKUP(H1864,{0,1950001,3300001,6950001,9000001,18000001,40000001},{0,97500,427500,636000,1536000,2796000,4796000}))*1.021,3),0))</f>
        <v/>
      </c>
      <c r="J1864" s="21">
        <f>ROUNDDOWN(ROUND(H1864*0.06,2),-2)</f>
        <v/>
      </c>
      <c r="K1864" s="21">
        <f>ROUNDDOWN(ROUND(H1864*0.04,2),-2)</f>
        <v/>
      </c>
      <c r="L1864" s="21">
        <f>I1864+J1864+K1864</f>
        <v/>
      </c>
      <c r="M1864" s="21">
        <f>B1864-L1864</f>
        <v/>
      </c>
      <c r="N1864" s="21">
        <f>ROUNDDOWN(ROUND(B1864*0.2042,2),0)</f>
        <v/>
      </c>
    </row>
    <row r="1865">
      <c r="A1865" t="inlineStr">
        <is>
          <t>照合 一般</t>
        </is>
      </c>
      <c r="B1865" s="21" t="n">
        <v>11000000</v>
      </c>
      <c r="C1865" s="22" t="n">
        <v>24</v>
      </c>
      <c r="D1865" s="22" t="n">
        <v>1</v>
      </c>
      <c r="E1865" s="22" t="n">
        <v>0</v>
      </c>
      <c r="F1865" s="21">
        <f>(IF(C1865&lt;=20,MAX(800000,400000*C1865),8000000+700000*(C1865-20))+IF(E1865=1,1000000,0))</f>
        <v/>
      </c>
      <c r="G1865" s="21">
        <f>IF(AND(D1865=3,C1865&lt;=5),MAX(0,B1865-F1865),IF(AND(D1865=2,C1865&lt;=5,MAX(0,B1865-F1865)&gt;3000000),1500000+MAX(0,B1865-F1865)-3000000,MAX(0,B1865-F1865)/2))</f>
        <v/>
      </c>
      <c r="H1865" s="21">
        <f>ROUNDDOWN(G1865,-3)</f>
        <v/>
      </c>
      <c r="I1865" s="21">
        <f>IF(H1865&lt;=0,0,ROUNDDOWN(ROUND((H1865*LOOKUP(H1865,{0,1950001,3300001,6950001,9000001,18000001,40000001},{0.05,0.1,0.2,0.23,0.33,0.4,0.45})-LOOKUP(H1865,{0,1950001,3300001,6950001,9000001,18000001,40000001},{0,97500,427500,636000,1536000,2796000,4796000}))*1.021,3),0))</f>
        <v/>
      </c>
      <c r="J1865" s="21">
        <f>ROUNDDOWN(ROUND(H1865*0.06,2),-2)</f>
        <v/>
      </c>
      <c r="K1865" s="21">
        <f>ROUNDDOWN(ROUND(H1865*0.04,2),-2)</f>
        <v/>
      </c>
      <c r="L1865" s="21">
        <f>I1865+J1865+K1865</f>
        <v/>
      </c>
      <c r="M1865" s="21">
        <f>B1865-L1865</f>
        <v/>
      </c>
      <c r="N1865" s="21">
        <f>ROUNDDOWN(ROUND(B1865*0.2042,2),0)</f>
        <v/>
      </c>
    </row>
    <row r="1866">
      <c r="A1866" t="inlineStr">
        <is>
          <t>照合 一般</t>
        </is>
      </c>
      <c r="B1866" s="21" t="n">
        <v>11000000</v>
      </c>
      <c r="C1866" s="22" t="n">
        <v>25</v>
      </c>
      <c r="D1866" s="22" t="n">
        <v>1</v>
      </c>
      <c r="E1866" s="22" t="n">
        <v>0</v>
      </c>
      <c r="F1866" s="21">
        <f>(IF(C1866&lt;=20,MAX(800000,400000*C1866),8000000+700000*(C1866-20))+IF(E1866=1,1000000,0))</f>
        <v/>
      </c>
      <c r="G1866" s="21">
        <f>IF(AND(D1866=3,C1866&lt;=5),MAX(0,B1866-F1866),IF(AND(D1866=2,C1866&lt;=5,MAX(0,B1866-F1866)&gt;3000000),1500000+MAX(0,B1866-F1866)-3000000,MAX(0,B1866-F1866)/2))</f>
        <v/>
      </c>
      <c r="H1866" s="21">
        <f>ROUNDDOWN(G1866,-3)</f>
        <v/>
      </c>
      <c r="I1866" s="21">
        <f>IF(H1866&lt;=0,0,ROUNDDOWN(ROUND((H1866*LOOKUP(H1866,{0,1950001,3300001,6950001,9000001,18000001,40000001},{0.05,0.1,0.2,0.23,0.33,0.4,0.45})-LOOKUP(H1866,{0,1950001,3300001,6950001,9000001,18000001,40000001},{0,97500,427500,636000,1536000,2796000,4796000}))*1.021,3),0))</f>
        <v/>
      </c>
      <c r="J1866" s="21">
        <f>ROUNDDOWN(ROUND(H1866*0.06,2),-2)</f>
        <v/>
      </c>
      <c r="K1866" s="21">
        <f>ROUNDDOWN(ROUND(H1866*0.04,2),-2)</f>
        <v/>
      </c>
      <c r="L1866" s="21">
        <f>I1866+J1866+K1866</f>
        <v/>
      </c>
      <c r="M1866" s="21">
        <f>B1866-L1866</f>
        <v/>
      </c>
      <c r="N1866" s="21">
        <f>ROUNDDOWN(ROUND(B1866*0.2042,2),0)</f>
        <v/>
      </c>
    </row>
    <row r="1867">
      <c r="A1867" t="inlineStr">
        <is>
          <t>照合 一般</t>
        </is>
      </c>
      <c r="B1867" s="21" t="n">
        <v>11000000</v>
      </c>
      <c r="C1867" s="22" t="n">
        <v>26</v>
      </c>
      <c r="D1867" s="22" t="n">
        <v>1</v>
      </c>
      <c r="E1867" s="22" t="n">
        <v>0</v>
      </c>
      <c r="F1867" s="21">
        <f>(IF(C1867&lt;=20,MAX(800000,400000*C1867),8000000+700000*(C1867-20))+IF(E1867=1,1000000,0))</f>
        <v/>
      </c>
      <c r="G1867" s="21">
        <f>IF(AND(D1867=3,C1867&lt;=5),MAX(0,B1867-F1867),IF(AND(D1867=2,C1867&lt;=5,MAX(0,B1867-F1867)&gt;3000000),1500000+MAX(0,B1867-F1867)-3000000,MAX(0,B1867-F1867)/2))</f>
        <v/>
      </c>
      <c r="H1867" s="21">
        <f>ROUNDDOWN(G1867,-3)</f>
        <v/>
      </c>
      <c r="I1867" s="21">
        <f>IF(H1867&lt;=0,0,ROUNDDOWN(ROUND((H1867*LOOKUP(H1867,{0,1950001,3300001,6950001,9000001,18000001,40000001},{0.05,0.1,0.2,0.23,0.33,0.4,0.45})-LOOKUP(H1867,{0,1950001,3300001,6950001,9000001,18000001,40000001},{0,97500,427500,636000,1536000,2796000,4796000}))*1.021,3),0))</f>
        <v/>
      </c>
      <c r="J1867" s="21">
        <f>ROUNDDOWN(ROUND(H1867*0.06,2),-2)</f>
        <v/>
      </c>
      <c r="K1867" s="21">
        <f>ROUNDDOWN(ROUND(H1867*0.04,2),-2)</f>
        <v/>
      </c>
      <c r="L1867" s="21">
        <f>I1867+J1867+K1867</f>
        <v/>
      </c>
      <c r="M1867" s="21">
        <f>B1867-L1867</f>
        <v/>
      </c>
      <c r="N1867" s="21">
        <f>ROUNDDOWN(ROUND(B1867*0.2042,2),0)</f>
        <v/>
      </c>
    </row>
    <row r="1868">
      <c r="A1868" t="inlineStr">
        <is>
          <t>照合 一般</t>
        </is>
      </c>
      <c r="B1868" s="21" t="n">
        <v>11000000</v>
      </c>
      <c r="C1868" s="22" t="n">
        <v>27</v>
      </c>
      <c r="D1868" s="22" t="n">
        <v>1</v>
      </c>
      <c r="E1868" s="22" t="n">
        <v>0</v>
      </c>
      <c r="F1868" s="21">
        <f>(IF(C1868&lt;=20,MAX(800000,400000*C1868),8000000+700000*(C1868-20))+IF(E1868=1,1000000,0))</f>
        <v/>
      </c>
      <c r="G1868" s="21">
        <f>IF(AND(D1868=3,C1868&lt;=5),MAX(0,B1868-F1868),IF(AND(D1868=2,C1868&lt;=5,MAX(0,B1868-F1868)&gt;3000000),1500000+MAX(0,B1868-F1868)-3000000,MAX(0,B1868-F1868)/2))</f>
        <v/>
      </c>
      <c r="H1868" s="21">
        <f>ROUNDDOWN(G1868,-3)</f>
        <v/>
      </c>
      <c r="I1868" s="21">
        <f>IF(H1868&lt;=0,0,ROUNDDOWN(ROUND((H1868*LOOKUP(H1868,{0,1950001,3300001,6950001,9000001,18000001,40000001},{0.05,0.1,0.2,0.23,0.33,0.4,0.45})-LOOKUP(H1868,{0,1950001,3300001,6950001,9000001,18000001,40000001},{0,97500,427500,636000,1536000,2796000,4796000}))*1.021,3),0))</f>
        <v/>
      </c>
      <c r="J1868" s="21">
        <f>ROUNDDOWN(ROUND(H1868*0.06,2),-2)</f>
        <v/>
      </c>
      <c r="K1868" s="21">
        <f>ROUNDDOWN(ROUND(H1868*0.04,2),-2)</f>
        <v/>
      </c>
      <c r="L1868" s="21">
        <f>I1868+J1868+K1868</f>
        <v/>
      </c>
      <c r="M1868" s="21">
        <f>B1868-L1868</f>
        <v/>
      </c>
      <c r="N1868" s="21">
        <f>ROUNDDOWN(ROUND(B1868*0.2042,2),0)</f>
        <v/>
      </c>
    </row>
    <row r="1869">
      <c r="A1869" t="inlineStr">
        <is>
          <t>照合 一般</t>
        </is>
      </c>
      <c r="B1869" s="21" t="n">
        <v>11000000</v>
      </c>
      <c r="C1869" s="22" t="n">
        <v>28</v>
      </c>
      <c r="D1869" s="22" t="n">
        <v>1</v>
      </c>
      <c r="E1869" s="22" t="n">
        <v>0</v>
      </c>
      <c r="F1869" s="21">
        <f>(IF(C1869&lt;=20,MAX(800000,400000*C1869),8000000+700000*(C1869-20))+IF(E1869=1,1000000,0))</f>
        <v/>
      </c>
      <c r="G1869" s="21">
        <f>IF(AND(D1869=3,C1869&lt;=5),MAX(0,B1869-F1869),IF(AND(D1869=2,C1869&lt;=5,MAX(0,B1869-F1869)&gt;3000000),1500000+MAX(0,B1869-F1869)-3000000,MAX(0,B1869-F1869)/2))</f>
        <v/>
      </c>
      <c r="H1869" s="21">
        <f>ROUNDDOWN(G1869,-3)</f>
        <v/>
      </c>
      <c r="I1869" s="21">
        <f>IF(H1869&lt;=0,0,ROUNDDOWN(ROUND((H1869*LOOKUP(H1869,{0,1950001,3300001,6950001,9000001,18000001,40000001},{0.05,0.1,0.2,0.23,0.33,0.4,0.45})-LOOKUP(H1869,{0,1950001,3300001,6950001,9000001,18000001,40000001},{0,97500,427500,636000,1536000,2796000,4796000}))*1.021,3),0))</f>
        <v/>
      </c>
      <c r="J1869" s="21">
        <f>ROUNDDOWN(ROUND(H1869*0.06,2),-2)</f>
        <v/>
      </c>
      <c r="K1869" s="21">
        <f>ROUNDDOWN(ROUND(H1869*0.04,2),-2)</f>
        <v/>
      </c>
      <c r="L1869" s="21">
        <f>I1869+J1869+K1869</f>
        <v/>
      </c>
      <c r="M1869" s="21">
        <f>B1869-L1869</f>
        <v/>
      </c>
      <c r="N1869" s="21">
        <f>ROUNDDOWN(ROUND(B1869*0.2042,2),0)</f>
        <v/>
      </c>
    </row>
    <row r="1870">
      <c r="A1870" t="inlineStr">
        <is>
          <t>照合 一般</t>
        </is>
      </c>
      <c r="B1870" s="21" t="n">
        <v>11000000</v>
      </c>
      <c r="C1870" s="22" t="n">
        <v>29</v>
      </c>
      <c r="D1870" s="22" t="n">
        <v>1</v>
      </c>
      <c r="E1870" s="22" t="n">
        <v>0</v>
      </c>
      <c r="F1870" s="21">
        <f>(IF(C1870&lt;=20,MAX(800000,400000*C1870),8000000+700000*(C1870-20))+IF(E1870=1,1000000,0))</f>
        <v/>
      </c>
      <c r="G1870" s="21">
        <f>IF(AND(D1870=3,C1870&lt;=5),MAX(0,B1870-F1870),IF(AND(D1870=2,C1870&lt;=5,MAX(0,B1870-F1870)&gt;3000000),1500000+MAX(0,B1870-F1870)-3000000,MAX(0,B1870-F1870)/2))</f>
        <v/>
      </c>
      <c r="H1870" s="21">
        <f>ROUNDDOWN(G1870,-3)</f>
        <v/>
      </c>
      <c r="I1870" s="21">
        <f>IF(H1870&lt;=0,0,ROUNDDOWN(ROUND((H1870*LOOKUP(H1870,{0,1950001,3300001,6950001,9000001,18000001,40000001},{0.05,0.1,0.2,0.23,0.33,0.4,0.45})-LOOKUP(H1870,{0,1950001,3300001,6950001,9000001,18000001,40000001},{0,97500,427500,636000,1536000,2796000,4796000}))*1.021,3),0))</f>
        <v/>
      </c>
      <c r="J1870" s="21">
        <f>ROUNDDOWN(ROUND(H1870*0.06,2),-2)</f>
        <v/>
      </c>
      <c r="K1870" s="21">
        <f>ROUNDDOWN(ROUND(H1870*0.04,2),-2)</f>
        <v/>
      </c>
      <c r="L1870" s="21">
        <f>I1870+J1870+K1870</f>
        <v/>
      </c>
      <c r="M1870" s="21">
        <f>B1870-L1870</f>
        <v/>
      </c>
      <c r="N1870" s="21">
        <f>ROUNDDOWN(ROUND(B1870*0.2042,2),0)</f>
        <v/>
      </c>
    </row>
    <row r="1871">
      <c r="A1871" t="inlineStr">
        <is>
          <t>照合 一般</t>
        </is>
      </c>
      <c r="B1871" s="21" t="n">
        <v>11000000</v>
      </c>
      <c r="C1871" s="22" t="n">
        <v>30</v>
      </c>
      <c r="D1871" s="22" t="n">
        <v>1</v>
      </c>
      <c r="E1871" s="22" t="n">
        <v>0</v>
      </c>
      <c r="F1871" s="21">
        <f>(IF(C1871&lt;=20,MAX(800000,400000*C1871),8000000+700000*(C1871-20))+IF(E1871=1,1000000,0))</f>
        <v/>
      </c>
      <c r="G1871" s="21">
        <f>IF(AND(D1871=3,C1871&lt;=5),MAX(0,B1871-F1871),IF(AND(D1871=2,C1871&lt;=5,MAX(0,B1871-F1871)&gt;3000000),1500000+MAX(0,B1871-F1871)-3000000,MAX(0,B1871-F1871)/2))</f>
        <v/>
      </c>
      <c r="H1871" s="21">
        <f>ROUNDDOWN(G1871,-3)</f>
        <v/>
      </c>
      <c r="I1871" s="21">
        <f>IF(H1871&lt;=0,0,ROUNDDOWN(ROUND((H1871*LOOKUP(H1871,{0,1950001,3300001,6950001,9000001,18000001,40000001},{0.05,0.1,0.2,0.23,0.33,0.4,0.45})-LOOKUP(H1871,{0,1950001,3300001,6950001,9000001,18000001,40000001},{0,97500,427500,636000,1536000,2796000,4796000}))*1.021,3),0))</f>
        <v/>
      </c>
      <c r="J1871" s="21">
        <f>ROUNDDOWN(ROUND(H1871*0.06,2),-2)</f>
        <v/>
      </c>
      <c r="K1871" s="21">
        <f>ROUNDDOWN(ROUND(H1871*0.04,2),-2)</f>
        <v/>
      </c>
      <c r="L1871" s="21">
        <f>I1871+J1871+K1871</f>
        <v/>
      </c>
      <c r="M1871" s="21">
        <f>B1871-L1871</f>
        <v/>
      </c>
      <c r="N1871" s="21">
        <f>ROUNDDOWN(ROUND(B1871*0.2042,2),0)</f>
        <v/>
      </c>
    </row>
    <row r="1872">
      <c r="A1872" t="inlineStr">
        <is>
          <t>照合 一般</t>
        </is>
      </c>
      <c r="B1872" s="21" t="n">
        <v>11000000</v>
      </c>
      <c r="C1872" s="22" t="n">
        <v>31</v>
      </c>
      <c r="D1872" s="22" t="n">
        <v>1</v>
      </c>
      <c r="E1872" s="22" t="n">
        <v>0</v>
      </c>
      <c r="F1872" s="21">
        <f>(IF(C1872&lt;=20,MAX(800000,400000*C1872),8000000+700000*(C1872-20))+IF(E1872=1,1000000,0))</f>
        <v/>
      </c>
      <c r="G1872" s="21">
        <f>IF(AND(D1872=3,C1872&lt;=5),MAX(0,B1872-F1872),IF(AND(D1872=2,C1872&lt;=5,MAX(0,B1872-F1872)&gt;3000000),1500000+MAX(0,B1872-F1872)-3000000,MAX(0,B1872-F1872)/2))</f>
        <v/>
      </c>
      <c r="H1872" s="21">
        <f>ROUNDDOWN(G1872,-3)</f>
        <v/>
      </c>
      <c r="I1872" s="21">
        <f>IF(H1872&lt;=0,0,ROUNDDOWN(ROUND((H1872*LOOKUP(H1872,{0,1950001,3300001,6950001,9000001,18000001,40000001},{0.05,0.1,0.2,0.23,0.33,0.4,0.45})-LOOKUP(H1872,{0,1950001,3300001,6950001,9000001,18000001,40000001},{0,97500,427500,636000,1536000,2796000,4796000}))*1.021,3),0))</f>
        <v/>
      </c>
      <c r="J1872" s="21">
        <f>ROUNDDOWN(ROUND(H1872*0.06,2),-2)</f>
        <v/>
      </c>
      <c r="K1872" s="21">
        <f>ROUNDDOWN(ROUND(H1872*0.04,2),-2)</f>
        <v/>
      </c>
      <c r="L1872" s="21">
        <f>I1872+J1872+K1872</f>
        <v/>
      </c>
      <c r="M1872" s="21">
        <f>B1872-L1872</f>
        <v/>
      </c>
      <c r="N1872" s="21">
        <f>ROUNDDOWN(ROUND(B1872*0.2042,2),0)</f>
        <v/>
      </c>
    </row>
    <row r="1873">
      <c r="A1873" t="inlineStr">
        <is>
          <t>照合 一般</t>
        </is>
      </c>
      <c r="B1873" s="21" t="n">
        <v>11000000</v>
      </c>
      <c r="C1873" s="22" t="n">
        <v>32</v>
      </c>
      <c r="D1873" s="22" t="n">
        <v>1</v>
      </c>
      <c r="E1873" s="22" t="n">
        <v>0</v>
      </c>
      <c r="F1873" s="21">
        <f>(IF(C1873&lt;=20,MAX(800000,400000*C1873),8000000+700000*(C1873-20))+IF(E1873=1,1000000,0))</f>
        <v/>
      </c>
      <c r="G1873" s="21">
        <f>IF(AND(D1873=3,C1873&lt;=5),MAX(0,B1873-F1873),IF(AND(D1873=2,C1873&lt;=5,MAX(0,B1873-F1873)&gt;3000000),1500000+MAX(0,B1873-F1873)-3000000,MAX(0,B1873-F1873)/2))</f>
        <v/>
      </c>
      <c r="H1873" s="21">
        <f>ROUNDDOWN(G1873,-3)</f>
        <v/>
      </c>
      <c r="I1873" s="21">
        <f>IF(H1873&lt;=0,0,ROUNDDOWN(ROUND((H1873*LOOKUP(H1873,{0,1950001,3300001,6950001,9000001,18000001,40000001},{0.05,0.1,0.2,0.23,0.33,0.4,0.45})-LOOKUP(H1873,{0,1950001,3300001,6950001,9000001,18000001,40000001},{0,97500,427500,636000,1536000,2796000,4796000}))*1.021,3),0))</f>
        <v/>
      </c>
      <c r="J1873" s="21">
        <f>ROUNDDOWN(ROUND(H1873*0.06,2),-2)</f>
        <v/>
      </c>
      <c r="K1873" s="21">
        <f>ROUNDDOWN(ROUND(H1873*0.04,2),-2)</f>
        <v/>
      </c>
      <c r="L1873" s="21">
        <f>I1873+J1873+K1873</f>
        <v/>
      </c>
      <c r="M1873" s="21">
        <f>B1873-L1873</f>
        <v/>
      </c>
      <c r="N1873" s="21">
        <f>ROUNDDOWN(ROUND(B1873*0.2042,2),0)</f>
        <v/>
      </c>
    </row>
    <row r="1874">
      <c r="A1874" t="inlineStr">
        <is>
          <t>照合 一般</t>
        </is>
      </c>
      <c r="B1874" s="21" t="n">
        <v>11000000</v>
      </c>
      <c r="C1874" s="22" t="n">
        <v>33</v>
      </c>
      <c r="D1874" s="22" t="n">
        <v>1</v>
      </c>
      <c r="E1874" s="22" t="n">
        <v>0</v>
      </c>
      <c r="F1874" s="21">
        <f>(IF(C1874&lt;=20,MAX(800000,400000*C1874),8000000+700000*(C1874-20))+IF(E1874=1,1000000,0))</f>
        <v/>
      </c>
      <c r="G1874" s="21">
        <f>IF(AND(D1874=3,C1874&lt;=5),MAX(0,B1874-F1874),IF(AND(D1874=2,C1874&lt;=5,MAX(0,B1874-F1874)&gt;3000000),1500000+MAX(0,B1874-F1874)-3000000,MAX(0,B1874-F1874)/2))</f>
        <v/>
      </c>
      <c r="H1874" s="21">
        <f>ROUNDDOWN(G1874,-3)</f>
        <v/>
      </c>
      <c r="I1874" s="21">
        <f>IF(H1874&lt;=0,0,ROUNDDOWN(ROUND((H1874*LOOKUP(H1874,{0,1950001,3300001,6950001,9000001,18000001,40000001},{0.05,0.1,0.2,0.23,0.33,0.4,0.45})-LOOKUP(H1874,{0,1950001,3300001,6950001,9000001,18000001,40000001},{0,97500,427500,636000,1536000,2796000,4796000}))*1.021,3),0))</f>
        <v/>
      </c>
      <c r="J1874" s="21">
        <f>ROUNDDOWN(ROUND(H1874*0.06,2),-2)</f>
        <v/>
      </c>
      <c r="K1874" s="21">
        <f>ROUNDDOWN(ROUND(H1874*0.04,2),-2)</f>
        <v/>
      </c>
      <c r="L1874" s="21">
        <f>I1874+J1874+K1874</f>
        <v/>
      </c>
      <c r="M1874" s="21">
        <f>B1874-L1874</f>
        <v/>
      </c>
      <c r="N1874" s="21">
        <f>ROUNDDOWN(ROUND(B1874*0.2042,2),0)</f>
        <v/>
      </c>
    </row>
    <row r="1875">
      <c r="A1875" t="inlineStr">
        <is>
          <t>照合 一般</t>
        </is>
      </c>
      <c r="B1875" s="21" t="n">
        <v>11000000</v>
      </c>
      <c r="C1875" s="22" t="n">
        <v>34</v>
      </c>
      <c r="D1875" s="22" t="n">
        <v>1</v>
      </c>
      <c r="E1875" s="22" t="n">
        <v>0</v>
      </c>
      <c r="F1875" s="21">
        <f>(IF(C1875&lt;=20,MAX(800000,400000*C1875),8000000+700000*(C1875-20))+IF(E1875=1,1000000,0))</f>
        <v/>
      </c>
      <c r="G1875" s="21">
        <f>IF(AND(D1875=3,C1875&lt;=5),MAX(0,B1875-F1875),IF(AND(D1875=2,C1875&lt;=5,MAX(0,B1875-F1875)&gt;3000000),1500000+MAX(0,B1875-F1875)-3000000,MAX(0,B1875-F1875)/2))</f>
        <v/>
      </c>
      <c r="H1875" s="21">
        <f>ROUNDDOWN(G1875,-3)</f>
        <v/>
      </c>
      <c r="I1875" s="21">
        <f>IF(H1875&lt;=0,0,ROUNDDOWN(ROUND((H1875*LOOKUP(H1875,{0,1950001,3300001,6950001,9000001,18000001,40000001},{0.05,0.1,0.2,0.23,0.33,0.4,0.45})-LOOKUP(H1875,{0,1950001,3300001,6950001,9000001,18000001,40000001},{0,97500,427500,636000,1536000,2796000,4796000}))*1.021,3),0))</f>
        <v/>
      </c>
      <c r="J1875" s="21">
        <f>ROUNDDOWN(ROUND(H1875*0.06,2),-2)</f>
        <v/>
      </c>
      <c r="K1875" s="21">
        <f>ROUNDDOWN(ROUND(H1875*0.04,2),-2)</f>
        <v/>
      </c>
      <c r="L1875" s="21">
        <f>I1875+J1875+K1875</f>
        <v/>
      </c>
      <c r="M1875" s="21">
        <f>B1875-L1875</f>
        <v/>
      </c>
      <c r="N1875" s="21">
        <f>ROUNDDOWN(ROUND(B1875*0.2042,2),0)</f>
        <v/>
      </c>
    </row>
    <row r="1876">
      <c r="A1876" t="inlineStr">
        <is>
          <t>照合 一般</t>
        </is>
      </c>
      <c r="B1876" s="21" t="n">
        <v>11000000</v>
      </c>
      <c r="C1876" s="22" t="n">
        <v>35</v>
      </c>
      <c r="D1876" s="22" t="n">
        <v>1</v>
      </c>
      <c r="E1876" s="22" t="n">
        <v>0</v>
      </c>
      <c r="F1876" s="21">
        <f>(IF(C1876&lt;=20,MAX(800000,400000*C1876),8000000+700000*(C1876-20))+IF(E1876=1,1000000,0))</f>
        <v/>
      </c>
      <c r="G1876" s="21">
        <f>IF(AND(D1876=3,C1876&lt;=5),MAX(0,B1876-F1876),IF(AND(D1876=2,C1876&lt;=5,MAX(0,B1876-F1876)&gt;3000000),1500000+MAX(0,B1876-F1876)-3000000,MAX(0,B1876-F1876)/2))</f>
        <v/>
      </c>
      <c r="H1876" s="21">
        <f>ROUNDDOWN(G1876,-3)</f>
        <v/>
      </c>
      <c r="I1876" s="21">
        <f>IF(H1876&lt;=0,0,ROUNDDOWN(ROUND((H1876*LOOKUP(H1876,{0,1950001,3300001,6950001,9000001,18000001,40000001},{0.05,0.1,0.2,0.23,0.33,0.4,0.45})-LOOKUP(H1876,{0,1950001,3300001,6950001,9000001,18000001,40000001},{0,97500,427500,636000,1536000,2796000,4796000}))*1.021,3),0))</f>
        <v/>
      </c>
      <c r="J1876" s="21">
        <f>ROUNDDOWN(ROUND(H1876*0.06,2),-2)</f>
        <v/>
      </c>
      <c r="K1876" s="21">
        <f>ROUNDDOWN(ROUND(H1876*0.04,2),-2)</f>
        <v/>
      </c>
      <c r="L1876" s="21">
        <f>I1876+J1876+K1876</f>
        <v/>
      </c>
      <c r="M1876" s="21">
        <f>B1876-L1876</f>
        <v/>
      </c>
      <c r="N1876" s="21">
        <f>ROUNDDOWN(ROUND(B1876*0.2042,2),0)</f>
        <v/>
      </c>
    </row>
    <row r="1877">
      <c r="A1877" t="inlineStr">
        <is>
          <t>照合 一般</t>
        </is>
      </c>
      <c r="B1877" s="21" t="n">
        <v>11000000</v>
      </c>
      <c r="C1877" s="22" t="n">
        <v>36</v>
      </c>
      <c r="D1877" s="22" t="n">
        <v>1</v>
      </c>
      <c r="E1877" s="22" t="n">
        <v>0</v>
      </c>
      <c r="F1877" s="21">
        <f>(IF(C1877&lt;=20,MAX(800000,400000*C1877),8000000+700000*(C1877-20))+IF(E1877=1,1000000,0))</f>
        <v/>
      </c>
      <c r="G1877" s="21">
        <f>IF(AND(D1877=3,C1877&lt;=5),MAX(0,B1877-F1877),IF(AND(D1877=2,C1877&lt;=5,MAX(0,B1877-F1877)&gt;3000000),1500000+MAX(0,B1877-F1877)-3000000,MAX(0,B1877-F1877)/2))</f>
        <v/>
      </c>
      <c r="H1877" s="21">
        <f>ROUNDDOWN(G1877,-3)</f>
        <v/>
      </c>
      <c r="I1877" s="21">
        <f>IF(H1877&lt;=0,0,ROUNDDOWN(ROUND((H1877*LOOKUP(H1877,{0,1950001,3300001,6950001,9000001,18000001,40000001},{0.05,0.1,0.2,0.23,0.33,0.4,0.45})-LOOKUP(H1877,{0,1950001,3300001,6950001,9000001,18000001,40000001},{0,97500,427500,636000,1536000,2796000,4796000}))*1.021,3),0))</f>
        <v/>
      </c>
      <c r="J1877" s="21">
        <f>ROUNDDOWN(ROUND(H1877*0.06,2),-2)</f>
        <v/>
      </c>
      <c r="K1877" s="21">
        <f>ROUNDDOWN(ROUND(H1877*0.04,2),-2)</f>
        <v/>
      </c>
      <c r="L1877" s="21">
        <f>I1877+J1877+K1877</f>
        <v/>
      </c>
      <c r="M1877" s="21">
        <f>B1877-L1877</f>
        <v/>
      </c>
      <c r="N1877" s="21">
        <f>ROUNDDOWN(ROUND(B1877*0.2042,2),0)</f>
        <v/>
      </c>
    </row>
    <row r="1878">
      <c r="A1878" t="inlineStr">
        <is>
          <t>照合 一般</t>
        </is>
      </c>
      <c r="B1878" s="21" t="n">
        <v>11000000</v>
      </c>
      <c r="C1878" s="22" t="n">
        <v>37</v>
      </c>
      <c r="D1878" s="22" t="n">
        <v>1</v>
      </c>
      <c r="E1878" s="22" t="n">
        <v>0</v>
      </c>
      <c r="F1878" s="21">
        <f>(IF(C1878&lt;=20,MAX(800000,400000*C1878),8000000+700000*(C1878-20))+IF(E1878=1,1000000,0))</f>
        <v/>
      </c>
      <c r="G1878" s="21">
        <f>IF(AND(D1878=3,C1878&lt;=5),MAX(0,B1878-F1878),IF(AND(D1878=2,C1878&lt;=5,MAX(0,B1878-F1878)&gt;3000000),1500000+MAX(0,B1878-F1878)-3000000,MAX(0,B1878-F1878)/2))</f>
        <v/>
      </c>
      <c r="H1878" s="21">
        <f>ROUNDDOWN(G1878,-3)</f>
        <v/>
      </c>
      <c r="I1878" s="21">
        <f>IF(H1878&lt;=0,0,ROUNDDOWN(ROUND((H1878*LOOKUP(H1878,{0,1950001,3300001,6950001,9000001,18000001,40000001},{0.05,0.1,0.2,0.23,0.33,0.4,0.45})-LOOKUP(H1878,{0,1950001,3300001,6950001,9000001,18000001,40000001},{0,97500,427500,636000,1536000,2796000,4796000}))*1.021,3),0))</f>
        <v/>
      </c>
      <c r="J1878" s="21">
        <f>ROUNDDOWN(ROUND(H1878*0.06,2),-2)</f>
        <v/>
      </c>
      <c r="K1878" s="21">
        <f>ROUNDDOWN(ROUND(H1878*0.04,2),-2)</f>
        <v/>
      </c>
      <c r="L1878" s="21">
        <f>I1878+J1878+K1878</f>
        <v/>
      </c>
      <c r="M1878" s="21">
        <f>B1878-L1878</f>
        <v/>
      </c>
      <c r="N1878" s="21">
        <f>ROUNDDOWN(ROUND(B1878*0.2042,2),0)</f>
        <v/>
      </c>
    </row>
    <row r="1879">
      <c r="A1879" t="inlineStr">
        <is>
          <t>照合 一般</t>
        </is>
      </c>
      <c r="B1879" s="21" t="n">
        <v>11000000</v>
      </c>
      <c r="C1879" s="22" t="n">
        <v>38</v>
      </c>
      <c r="D1879" s="22" t="n">
        <v>1</v>
      </c>
      <c r="E1879" s="22" t="n">
        <v>0</v>
      </c>
      <c r="F1879" s="21">
        <f>(IF(C1879&lt;=20,MAX(800000,400000*C1879),8000000+700000*(C1879-20))+IF(E1879=1,1000000,0))</f>
        <v/>
      </c>
      <c r="G1879" s="21">
        <f>IF(AND(D1879=3,C1879&lt;=5),MAX(0,B1879-F1879),IF(AND(D1879=2,C1879&lt;=5,MAX(0,B1879-F1879)&gt;3000000),1500000+MAX(0,B1879-F1879)-3000000,MAX(0,B1879-F1879)/2))</f>
        <v/>
      </c>
      <c r="H1879" s="21">
        <f>ROUNDDOWN(G1879,-3)</f>
        <v/>
      </c>
      <c r="I1879" s="21">
        <f>IF(H1879&lt;=0,0,ROUNDDOWN(ROUND((H1879*LOOKUP(H1879,{0,1950001,3300001,6950001,9000001,18000001,40000001},{0.05,0.1,0.2,0.23,0.33,0.4,0.45})-LOOKUP(H1879,{0,1950001,3300001,6950001,9000001,18000001,40000001},{0,97500,427500,636000,1536000,2796000,4796000}))*1.021,3),0))</f>
        <v/>
      </c>
      <c r="J1879" s="21">
        <f>ROUNDDOWN(ROUND(H1879*0.06,2),-2)</f>
        <v/>
      </c>
      <c r="K1879" s="21">
        <f>ROUNDDOWN(ROUND(H1879*0.04,2),-2)</f>
        <v/>
      </c>
      <c r="L1879" s="21">
        <f>I1879+J1879+K1879</f>
        <v/>
      </c>
      <c r="M1879" s="21">
        <f>B1879-L1879</f>
        <v/>
      </c>
      <c r="N1879" s="21">
        <f>ROUNDDOWN(ROUND(B1879*0.2042,2),0)</f>
        <v/>
      </c>
    </row>
    <row r="1880">
      <c r="A1880" t="inlineStr">
        <is>
          <t>照合 一般</t>
        </is>
      </c>
      <c r="B1880" s="21" t="n">
        <v>11000000</v>
      </c>
      <c r="C1880" s="22" t="n">
        <v>39</v>
      </c>
      <c r="D1880" s="22" t="n">
        <v>1</v>
      </c>
      <c r="E1880" s="22" t="n">
        <v>0</v>
      </c>
      <c r="F1880" s="21">
        <f>(IF(C1880&lt;=20,MAX(800000,400000*C1880),8000000+700000*(C1880-20))+IF(E1880=1,1000000,0))</f>
        <v/>
      </c>
      <c r="G1880" s="21">
        <f>IF(AND(D1880=3,C1880&lt;=5),MAX(0,B1880-F1880),IF(AND(D1880=2,C1880&lt;=5,MAX(0,B1880-F1880)&gt;3000000),1500000+MAX(0,B1880-F1880)-3000000,MAX(0,B1880-F1880)/2))</f>
        <v/>
      </c>
      <c r="H1880" s="21">
        <f>ROUNDDOWN(G1880,-3)</f>
        <v/>
      </c>
      <c r="I1880" s="21">
        <f>IF(H1880&lt;=0,0,ROUNDDOWN(ROUND((H1880*LOOKUP(H1880,{0,1950001,3300001,6950001,9000001,18000001,40000001},{0.05,0.1,0.2,0.23,0.33,0.4,0.45})-LOOKUP(H1880,{0,1950001,3300001,6950001,9000001,18000001,40000001},{0,97500,427500,636000,1536000,2796000,4796000}))*1.021,3),0))</f>
        <v/>
      </c>
      <c r="J1880" s="21">
        <f>ROUNDDOWN(ROUND(H1880*0.06,2),-2)</f>
        <v/>
      </c>
      <c r="K1880" s="21">
        <f>ROUNDDOWN(ROUND(H1880*0.04,2),-2)</f>
        <v/>
      </c>
      <c r="L1880" s="21">
        <f>I1880+J1880+K1880</f>
        <v/>
      </c>
      <c r="M1880" s="21">
        <f>B1880-L1880</f>
        <v/>
      </c>
      <c r="N1880" s="21">
        <f>ROUNDDOWN(ROUND(B1880*0.2042,2),0)</f>
        <v/>
      </c>
    </row>
    <row r="1881">
      <c r="A1881" t="inlineStr">
        <is>
          <t>照合 一般</t>
        </is>
      </c>
      <c r="B1881" s="21" t="n">
        <v>11000000</v>
      </c>
      <c r="C1881" s="22" t="n">
        <v>40</v>
      </c>
      <c r="D1881" s="22" t="n">
        <v>1</v>
      </c>
      <c r="E1881" s="22" t="n">
        <v>0</v>
      </c>
      <c r="F1881" s="21">
        <f>(IF(C1881&lt;=20,MAX(800000,400000*C1881),8000000+700000*(C1881-20))+IF(E1881=1,1000000,0))</f>
        <v/>
      </c>
      <c r="G1881" s="21">
        <f>IF(AND(D1881=3,C1881&lt;=5),MAX(0,B1881-F1881),IF(AND(D1881=2,C1881&lt;=5,MAX(0,B1881-F1881)&gt;3000000),1500000+MAX(0,B1881-F1881)-3000000,MAX(0,B1881-F1881)/2))</f>
        <v/>
      </c>
      <c r="H1881" s="21">
        <f>ROUNDDOWN(G1881,-3)</f>
        <v/>
      </c>
      <c r="I1881" s="21">
        <f>IF(H1881&lt;=0,0,ROUNDDOWN(ROUND((H1881*LOOKUP(H1881,{0,1950001,3300001,6950001,9000001,18000001,40000001},{0.05,0.1,0.2,0.23,0.33,0.4,0.45})-LOOKUP(H1881,{0,1950001,3300001,6950001,9000001,18000001,40000001},{0,97500,427500,636000,1536000,2796000,4796000}))*1.021,3),0))</f>
        <v/>
      </c>
      <c r="J1881" s="21">
        <f>ROUNDDOWN(ROUND(H1881*0.06,2),-2)</f>
        <v/>
      </c>
      <c r="K1881" s="21">
        <f>ROUNDDOWN(ROUND(H1881*0.04,2),-2)</f>
        <v/>
      </c>
      <c r="L1881" s="21">
        <f>I1881+J1881+K1881</f>
        <v/>
      </c>
      <c r="M1881" s="21">
        <f>B1881-L1881</f>
        <v/>
      </c>
      <c r="N1881" s="21">
        <f>ROUNDDOWN(ROUND(B1881*0.2042,2),0)</f>
        <v/>
      </c>
    </row>
    <row r="1882">
      <c r="A1882" t="inlineStr">
        <is>
          <t>照合 一般</t>
        </is>
      </c>
      <c r="B1882" s="21" t="n">
        <v>11000000</v>
      </c>
      <c r="C1882" s="22" t="n">
        <v>41</v>
      </c>
      <c r="D1882" s="22" t="n">
        <v>1</v>
      </c>
      <c r="E1882" s="22" t="n">
        <v>0</v>
      </c>
      <c r="F1882" s="21">
        <f>(IF(C1882&lt;=20,MAX(800000,400000*C1882),8000000+700000*(C1882-20))+IF(E1882=1,1000000,0))</f>
        <v/>
      </c>
      <c r="G1882" s="21">
        <f>IF(AND(D1882=3,C1882&lt;=5),MAX(0,B1882-F1882),IF(AND(D1882=2,C1882&lt;=5,MAX(0,B1882-F1882)&gt;3000000),1500000+MAX(0,B1882-F1882)-3000000,MAX(0,B1882-F1882)/2))</f>
        <v/>
      </c>
      <c r="H1882" s="21">
        <f>ROUNDDOWN(G1882,-3)</f>
        <v/>
      </c>
      <c r="I1882" s="21">
        <f>IF(H1882&lt;=0,0,ROUNDDOWN(ROUND((H1882*LOOKUP(H1882,{0,1950001,3300001,6950001,9000001,18000001,40000001},{0.05,0.1,0.2,0.23,0.33,0.4,0.45})-LOOKUP(H1882,{0,1950001,3300001,6950001,9000001,18000001,40000001},{0,97500,427500,636000,1536000,2796000,4796000}))*1.021,3),0))</f>
        <v/>
      </c>
      <c r="J1882" s="21">
        <f>ROUNDDOWN(ROUND(H1882*0.06,2),-2)</f>
        <v/>
      </c>
      <c r="K1882" s="21">
        <f>ROUNDDOWN(ROUND(H1882*0.04,2),-2)</f>
        <v/>
      </c>
      <c r="L1882" s="21">
        <f>I1882+J1882+K1882</f>
        <v/>
      </c>
      <c r="M1882" s="21">
        <f>B1882-L1882</f>
        <v/>
      </c>
      <c r="N1882" s="21">
        <f>ROUNDDOWN(ROUND(B1882*0.2042,2),0)</f>
        <v/>
      </c>
    </row>
    <row r="1883">
      <c r="A1883" t="inlineStr">
        <is>
          <t>照合 一般</t>
        </is>
      </c>
      <c r="B1883" s="21" t="n">
        <v>11000000</v>
      </c>
      <c r="C1883" s="22" t="n">
        <v>42</v>
      </c>
      <c r="D1883" s="22" t="n">
        <v>1</v>
      </c>
      <c r="E1883" s="22" t="n">
        <v>0</v>
      </c>
      <c r="F1883" s="21">
        <f>(IF(C1883&lt;=20,MAX(800000,400000*C1883),8000000+700000*(C1883-20))+IF(E1883=1,1000000,0))</f>
        <v/>
      </c>
      <c r="G1883" s="21">
        <f>IF(AND(D1883=3,C1883&lt;=5),MAX(0,B1883-F1883),IF(AND(D1883=2,C1883&lt;=5,MAX(0,B1883-F1883)&gt;3000000),1500000+MAX(0,B1883-F1883)-3000000,MAX(0,B1883-F1883)/2))</f>
        <v/>
      </c>
      <c r="H1883" s="21">
        <f>ROUNDDOWN(G1883,-3)</f>
        <v/>
      </c>
      <c r="I1883" s="21">
        <f>IF(H1883&lt;=0,0,ROUNDDOWN(ROUND((H1883*LOOKUP(H1883,{0,1950001,3300001,6950001,9000001,18000001,40000001},{0.05,0.1,0.2,0.23,0.33,0.4,0.45})-LOOKUP(H1883,{0,1950001,3300001,6950001,9000001,18000001,40000001},{0,97500,427500,636000,1536000,2796000,4796000}))*1.021,3),0))</f>
        <v/>
      </c>
      <c r="J1883" s="21">
        <f>ROUNDDOWN(ROUND(H1883*0.06,2),-2)</f>
        <v/>
      </c>
      <c r="K1883" s="21">
        <f>ROUNDDOWN(ROUND(H1883*0.04,2),-2)</f>
        <v/>
      </c>
      <c r="L1883" s="21">
        <f>I1883+J1883+K1883</f>
        <v/>
      </c>
      <c r="M1883" s="21">
        <f>B1883-L1883</f>
        <v/>
      </c>
      <c r="N1883" s="21">
        <f>ROUNDDOWN(ROUND(B1883*0.2042,2),0)</f>
        <v/>
      </c>
    </row>
    <row r="1884">
      <c r="A1884" t="inlineStr">
        <is>
          <t>照合 一般</t>
        </is>
      </c>
      <c r="B1884" s="21" t="n">
        <v>11000000</v>
      </c>
      <c r="C1884" s="22" t="n">
        <v>43</v>
      </c>
      <c r="D1884" s="22" t="n">
        <v>1</v>
      </c>
      <c r="E1884" s="22" t="n">
        <v>0</v>
      </c>
      <c r="F1884" s="21">
        <f>(IF(C1884&lt;=20,MAX(800000,400000*C1884),8000000+700000*(C1884-20))+IF(E1884=1,1000000,0))</f>
        <v/>
      </c>
      <c r="G1884" s="21">
        <f>IF(AND(D1884=3,C1884&lt;=5),MAX(0,B1884-F1884),IF(AND(D1884=2,C1884&lt;=5,MAX(0,B1884-F1884)&gt;3000000),1500000+MAX(0,B1884-F1884)-3000000,MAX(0,B1884-F1884)/2))</f>
        <v/>
      </c>
      <c r="H1884" s="21">
        <f>ROUNDDOWN(G1884,-3)</f>
        <v/>
      </c>
      <c r="I1884" s="21">
        <f>IF(H1884&lt;=0,0,ROUNDDOWN(ROUND((H1884*LOOKUP(H1884,{0,1950001,3300001,6950001,9000001,18000001,40000001},{0.05,0.1,0.2,0.23,0.33,0.4,0.45})-LOOKUP(H1884,{0,1950001,3300001,6950001,9000001,18000001,40000001},{0,97500,427500,636000,1536000,2796000,4796000}))*1.021,3),0))</f>
        <v/>
      </c>
      <c r="J1884" s="21">
        <f>ROUNDDOWN(ROUND(H1884*0.06,2),-2)</f>
        <v/>
      </c>
      <c r="K1884" s="21">
        <f>ROUNDDOWN(ROUND(H1884*0.04,2),-2)</f>
        <v/>
      </c>
      <c r="L1884" s="21">
        <f>I1884+J1884+K1884</f>
        <v/>
      </c>
      <c r="M1884" s="21">
        <f>B1884-L1884</f>
        <v/>
      </c>
      <c r="N1884" s="21">
        <f>ROUNDDOWN(ROUND(B1884*0.2042,2),0)</f>
        <v/>
      </c>
    </row>
    <row r="1885">
      <c r="A1885" t="inlineStr">
        <is>
          <t>照合 一般</t>
        </is>
      </c>
      <c r="B1885" s="21" t="n">
        <v>11000000</v>
      </c>
      <c r="C1885" s="22" t="n">
        <v>44</v>
      </c>
      <c r="D1885" s="22" t="n">
        <v>1</v>
      </c>
      <c r="E1885" s="22" t="n">
        <v>0</v>
      </c>
      <c r="F1885" s="21">
        <f>(IF(C1885&lt;=20,MAX(800000,400000*C1885),8000000+700000*(C1885-20))+IF(E1885=1,1000000,0))</f>
        <v/>
      </c>
      <c r="G1885" s="21">
        <f>IF(AND(D1885=3,C1885&lt;=5),MAX(0,B1885-F1885),IF(AND(D1885=2,C1885&lt;=5,MAX(0,B1885-F1885)&gt;3000000),1500000+MAX(0,B1885-F1885)-3000000,MAX(0,B1885-F1885)/2))</f>
        <v/>
      </c>
      <c r="H1885" s="21">
        <f>ROUNDDOWN(G1885,-3)</f>
        <v/>
      </c>
      <c r="I1885" s="21">
        <f>IF(H1885&lt;=0,0,ROUNDDOWN(ROUND((H1885*LOOKUP(H1885,{0,1950001,3300001,6950001,9000001,18000001,40000001},{0.05,0.1,0.2,0.23,0.33,0.4,0.45})-LOOKUP(H1885,{0,1950001,3300001,6950001,9000001,18000001,40000001},{0,97500,427500,636000,1536000,2796000,4796000}))*1.021,3),0))</f>
        <v/>
      </c>
      <c r="J1885" s="21">
        <f>ROUNDDOWN(ROUND(H1885*0.06,2),-2)</f>
        <v/>
      </c>
      <c r="K1885" s="21">
        <f>ROUNDDOWN(ROUND(H1885*0.04,2),-2)</f>
        <v/>
      </c>
      <c r="L1885" s="21">
        <f>I1885+J1885+K1885</f>
        <v/>
      </c>
      <c r="M1885" s="21">
        <f>B1885-L1885</f>
        <v/>
      </c>
      <c r="N1885" s="21">
        <f>ROUNDDOWN(ROUND(B1885*0.2042,2),0)</f>
        <v/>
      </c>
    </row>
    <row r="1886">
      <c r="A1886" t="inlineStr">
        <is>
          <t>照合 一般</t>
        </is>
      </c>
      <c r="B1886" s="21" t="n">
        <v>11000000</v>
      </c>
      <c r="C1886" s="22" t="n">
        <v>45</v>
      </c>
      <c r="D1886" s="22" t="n">
        <v>1</v>
      </c>
      <c r="E1886" s="22" t="n">
        <v>0</v>
      </c>
      <c r="F1886" s="21">
        <f>(IF(C1886&lt;=20,MAX(800000,400000*C1886),8000000+700000*(C1886-20))+IF(E1886=1,1000000,0))</f>
        <v/>
      </c>
      <c r="G1886" s="21">
        <f>IF(AND(D1886=3,C1886&lt;=5),MAX(0,B1886-F1886),IF(AND(D1886=2,C1886&lt;=5,MAX(0,B1886-F1886)&gt;3000000),1500000+MAX(0,B1886-F1886)-3000000,MAX(0,B1886-F1886)/2))</f>
        <v/>
      </c>
      <c r="H1886" s="21">
        <f>ROUNDDOWN(G1886,-3)</f>
        <v/>
      </c>
      <c r="I1886" s="21">
        <f>IF(H1886&lt;=0,0,ROUNDDOWN(ROUND((H1886*LOOKUP(H1886,{0,1950001,3300001,6950001,9000001,18000001,40000001},{0.05,0.1,0.2,0.23,0.33,0.4,0.45})-LOOKUP(H1886,{0,1950001,3300001,6950001,9000001,18000001,40000001},{0,97500,427500,636000,1536000,2796000,4796000}))*1.021,3),0))</f>
        <v/>
      </c>
      <c r="J1886" s="21">
        <f>ROUNDDOWN(ROUND(H1886*0.06,2),-2)</f>
        <v/>
      </c>
      <c r="K1886" s="21">
        <f>ROUNDDOWN(ROUND(H1886*0.04,2),-2)</f>
        <v/>
      </c>
      <c r="L1886" s="21">
        <f>I1886+J1886+K1886</f>
        <v/>
      </c>
      <c r="M1886" s="21">
        <f>B1886-L1886</f>
        <v/>
      </c>
      <c r="N1886" s="21">
        <f>ROUNDDOWN(ROUND(B1886*0.2042,2),0)</f>
        <v/>
      </c>
    </row>
    <row r="1887">
      <c r="A1887" t="inlineStr">
        <is>
          <t>照合 短期</t>
        </is>
      </c>
      <c r="B1887" s="21" t="n">
        <v>11000000</v>
      </c>
      <c r="C1887" s="22" t="n">
        <v>1</v>
      </c>
      <c r="D1887" s="22" t="n">
        <v>2</v>
      </c>
      <c r="E1887" s="22" t="n">
        <v>0</v>
      </c>
      <c r="F1887" s="21">
        <f>(IF(C1887&lt;=20,MAX(800000,400000*C1887),8000000+700000*(C1887-20))+IF(E1887=1,1000000,0))</f>
        <v/>
      </c>
      <c r="G1887" s="21">
        <f>IF(AND(D1887=3,C1887&lt;=5),MAX(0,B1887-F1887),IF(AND(D1887=2,C1887&lt;=5,MAX(0,B1887-F1887)&gt;3000000),1500000+MAX(0,B1887-F1887)-3000000,MAX(0,B1887-F1887)/2))</f>
        <v/>
      </c>
      <c r="H1887" s="21">
        <f>ROUNDDOWN(G1887,-3)</f>
        <v/>
      </c>
      <c r="I1887" s="21">
        <f>IF(H1887&lt;=0,0,ROUNDDOWN(ROUND((H1887*LOOKUP(H1887,{0,1950001,3300001,6950001,9000001,18000001,40000001},{0.05,0.1,0.2,0.23,0.33,0.4,0.45})-LOOKUP(H1887,{0,1950001,3300001,6950001,9000001,18000001,40000001},{0,97500,427500,636000,1536000,2796000,4796000}))*1.021,3),0))</f>
        <v/>
      </c>
      <c r="J1887" s="21">
        <f>ROUNDDOWN(ROUND(H1887*0.06,2),-2)</f>
        <v/>
      </c>
      <c r="K1887" s="21">
        <f>ROUNDDOWN(ROUND(H1887*0.04,2),-2)</f>
        <v/>
      </c>
      <c r="L1887" s="21">
        <f>I1887+J1887+K1887</f>
        <v/>
      </c>
      <c r="M1887" s="21">
        <f>B1887-L1887</f>
        <v/>
      </c>
      <c r="N1887" s="21">
        <f>ROUNDDOWN(ROUND(B1887*0.2042,2),0)</f>
        <v/>
      </c>
    </row>
    <row r="1888">
      <c r="A1888" t="inlineStr">
        <is>
          <t>照合 役員</t>
        </is>
      </c>
      <c r="B1888" s="21" t="n">
        <v>11000000</v>
      </c>
      <c r="C1888" s="22" t="n">
        <v>1</v>
      </c>
      <c r="D1888" s="22" t="n">
        <v>3</v>
      </c>
      <c r="E1888" s="22" t="n">
        <v>0</v>
      </c>
      <c r="F1888" s="21">
        <f>(IF(C1888&lt;=20,MAX(800000,400000*C1888),8000000+700000*(C1888-20))+IF(E1888=1,1000000,0))</f>
        <v/>
      </c>
      <c r="G1888" s="21">
        <f>IF(AND(D1888=3,C1888&lt;=5),MAX(0,B1888-F1888),IF(AND(D1888=2,C1888&lt;=5,MAX(0,B1888-F1888)&gt;3000000),1500000+MAX(0,B1888-F1888)-3000000,MAX(0,B1888-F1888)/2))</f>
        <v/>
      </c>
      <c r="H1888" s="21">
        <f>ROUNDDOWN(G1888,-3)</f>
        <v/>
      </c>
      <c r="I1888" s="21">
        <f>IF(H1888&lt;=0,0,ROUNDDOWN(ROUND((H1888*LOOKUP(H1888,{0,1950001,3300001,6950001,9000001,18000001,40000001},{0.05,0.1,0.2,0.23,0.33,0.4,0.45})-LOOKUP(H1888,{0,1950001,3300001,6950001,9000001,18000001,40000001},{0,97500,427500,636000,1536000,2796000,4796000}))*1.021,3),0))</f>
        <v/>
      </c>
      <c r="J1888" s="21">
        <f>ROUNDDOWN(ROUND(H1888*0.06,2),-2)</f>
        <v/>
      </c>
      <c r="K1888" s="21">
        <f>ROUNDDOWN(ROUND(H1888*0.04,2),-2)</f>
        <v/>
      </c>
      <c r="L1888" s="21">
        <f>I1888+J1888+K1888</f>
        <v/>
      </c>
      <c r="M1888" s="21">
        <f>B1888-L1888</f>
        <v/>
      </c>
      <c r="N1888" s="21">
        <f>ROUNDDOWN(ROUND(B1888*0.2042,2),0)</f>
        <v/>
      </c>
    </row>
    <row r="1889">
      <c r="A1889" t="inlineStr">
        <is>
          <t>照合 短期 障害</t>
        </is>
      </c>
      <c r="B1889" s="21" t="n">
        <v>11000000</v>
      </c>
      <c r="C1889" s="22" t="n">
        <v>1</v>
      </c>
      <c r="D1889" s="22" t="n">
        <v>2</v>
      </c>
      <c r="E1889" s="22" t="n">
        <v>1</v>
      </c>
      <c r="F1889" s="21">
        <f>(IF(C1889&lt;=20,MAX(800000,400000*C1889),8000000+700000*(C1889-20))+IF(E1889=1,1000000,0))</f>
        <v/>
      </c>
      <c r="G1889" s="21">
        <f>IF(AND(D1889=3,C1889&lt;=5),MAX(0,B1889-F1889),IF(AND(D1889=2,C1889&lt;=5,MAX(0,B1889-F1889)&gt;3000000),1500000+MAX(0,B1889-F1889)-3000000,MAX(0,B1889-F1889)/2))</f>
        <v/>
      </c>
      <c r="H1889" s="21">
        <f>ROUNDDOWN(G1889,-3)</f>
        <v/>
      </c>
      <c r="I1889" s="21">
        <f>IF(H1889&lt;=0,0,ROUNDDOWN(ROUND((H1889*LOOKUP(H1889,{0,1950001,3300001,6950001,9000001,18000001,40000001},{0.05,0.1,0.2,0.23,0.33,0.4,0.45})-LOOKUP(H1889,{0,1950001,3300001,6950001,9000001,18000001,40000001},{0,97500,427500,636000,1536000,2796000,4796000}))*1.021,3),0))</f>
        <v/>
      </c>
      <c r="J1889" s="21">
        <f>ROUNDDOWN(ROUND(H1889*0.06,2),-2)</f>
        <v/>
      </c>
      <c r="K1889" s="21">
        <f>ROUNDDOWN(ROUND(H1889*0.04,2),-2)</f>
        <v/>
      </c>
      <c r="L1889" s="21">
        <f>I1889+J1889+K1889</f>
        <v/>
      </c>
      <c r="M1889" s="21">
        <f>B1889-L1889</f>
        <v/>
      </c>
      <c r="N1889" s="21">
        <f>ROUNDDOWN(ROUND(B1889*0.2042,2),0)</f>
        <v/>
      </c>
    </row>
    <row r="1890">
      <c r="A1890" t="inlineStr">
        <is>
          <t>照合 短期</t>
        </is>
      </c>
      <c r="B1890" s="21" t="n">
        <v>11000000</v>
      </c>
      <c r="C1890" s="22" t="n">
        <v>2</v>
      </c>
      <c r="D1890" s="22" t="n">
        <v>2</v>
      </c>
      <c r="E1890" s="22" t="n">
        <v>0</v>
      </c>
      <c r="F1890" s="21">
        <f>(IF(C1890&lt;=20,MAX(800000,400000*C1890),8000000+700000*(C1890-20))+IF(E1890=1,1000000,0))</f>
        <v/>
      </c>
      <c r="G1890" s="21">
        <f>IF(AND(D1890=3,C1890&lt;=5),MAX(0,B1890-F1890),IF(AND(D1890=2,C1890&lt;=5,MAX(0,B1890-F1890)&gt;3000000),1500000+MAX(0,B1890-F1890)-3000000,MAX(0,B1890-F1890)/2))</f>
        <v/>
      </c>
      <c r="H1890" s="21">
        <f>ROUNDDOWN(G1890,-3)</f>
        <v/>
      </c>
      <c r="I1890" s="21">
        <f>IF(H1890&lt;=0,0,ROUNDDOWN(ROUND((H1890*LOOKUP(H1890,{0,1950001,3300001,6950001,9000001,18000001,40000001},{0.05,0.1,0.2,0.23,0.33,0.4,0.45})-LOOKUP(H1890,{0,1950001,3300001,6950001,9000001,18000001,40000001},{0,97500,427500,636000,1536000,2796000,4796000}))*1.021,3),0))</f>
        <v/>
      </c>
      <c r="J1890" s="21">
        <f>ROUNDDOWN(ROUND(H1890*0.06,2),-2)</f>
        <v/>
      </c>
      <c r="K1890" s="21">
        <f>ROUNDDOWN(ROUND(H1890*0.04,2),-2)</f>
        <v/>
      </c>
      <c r="L1890" s="21">
        <f>I1890+J1890+K1890</f>
        <v/>
      </c>
      <c r="M1890" s="21">
        <f>B1890-L1890</f>
        <v/>
      </c>
      <c r="N1890" s="21">
        <f>ROUNDDOWN(ROUND(B1890*0.2042,2),0)</f>
        <v/>
      </c>
    </row>
    <row r="1891">
      <c r="A1891" t="inlineStr">
        <is>
          <t>照合 役員</t>
        </is>
      </c>
      <c r="B1891" s="21" t="n">
        <v>11000000</v>
      </c>
      <c r="C1891" s="22" t="n">
        <v>2</v>
      </c>
      <c r="D1891" s="22" t="n">
        <v>3</v>
      </c>
      <c r="E1891" s="22" t="n">
        <v>0</v>
      </c>
      <c r="F1891" s="21">
        <f>(IF(C1891&lt;=20,MAX(800000,400000*C1891),8000000+700000*(C1891-20))+IF(E1891=1,1000000,0))</f>
        <v/>
      </c>
      <c r="G1891" s="21">
        <f>IF(AND(D1891=3,C1891&lt;=5),MAX(0,B1891-F1891),IF(AND(D1891=2,C1891&lt;=5,MAX(0,B1891-F1891)&gt;3000000),1500000+MAX(0,B1891-F1891)-3000000,MAX(0,B1891-F1891)/2))</f>
        <v/>
      </c>
      <c r="H1891" s="21">
        <f>ROUNDDOWN(G1891,-3)</f>
        <v/>
      </c>
      <c r="I1891" s="21">
        <f>IF(H1891&lt;=0,0,ROUNDDOWN(ROUND((H1891*LOOKUP(H1891,{0,1950001,3300001,6950001,9000001,18000001,40000001},{0.05,0.1,0.2,0.23,0.33,0.4,0.45})-LOOKUP(H1891,{0,1950001,3300001,6950001,9000001,18000001,40000001},{0,97500,427500,636000,1536000,2796000,4796000}))*1.021,3),0))</f>
        <v/>
      </c>
      <c r="J1891" s="21">
        <f>ROUNDDOWN(ROUND(H1891*0.06,2),-2)</f>
        <v/>
      </c>
      <c r="K1891" s="21">
        <f>ROUNDDOWN(ROUND(H1891*0.04,2),-2)</f>
        <v/>
      </c>
      <c r="L1891" s="21">
        <f>I1891+J1891+K1891</f>
        <v/>
      </c>
      <c r="M1891" s="21">
        <f>B1891-L1891</f>
        <v/>
      </c>
      <c r="N1891" s="21">
        <f>ROUNDDOWN(ROUND(B1891*0.2042,2),0)</f>
        <v/>
      </c>
    </row>
    <row r="1892">
      <c r="A1892" t="inlineStr">
        <is>
          <t>照合 短期 障害</t>
        </is>
      </c>
      <c r="B1892" s="21" t="n">
        <v>11000000</v>
      </c>
      <c r="C1892" s="22" t="n">
        <v>2</v>
      </c>
      <c r="D1892" s="22" t="n">
        <v>2</v>
      </c>
      <c r="E1892" s="22" t="n">
        <v>1</v>
      </c>
      <c r="F1892" s="21">
        <f>(IF(C1892&lt;=20,MAX(800000,400000*C1892),8000000+700000*(C1892-20))+IF(E1892=1,1000000,0))</f>
        <v/>
      </c>
      <c r="G1892" s="21">
        <f>IF(AND(D1892=3,C1892&lt;=5),MAX(0,B1892-F1892),IF(AND(D1892=2,C1892&lt;=5,MAX(0,B1892-F1892)&gt;3000000),1500000+MAX(0,B1892-F1892)-3000000,MAX(0,B1892-F1892)/2))</f>
        <v/>
      </c>
      <c r="H1892" s="21">
        <f>ROUNDDOWN(G1892,-3)</f>
        <v/>
      </c>
      <c r="I1892" s="21">
        <f>IF(H1892&lt;=0,0,ROUNDDOWN(ROUND((H1892*LOOKUP(H1892,{0,1950001,3300001,6950001,9000001,18000001,40000001},{0.05,0.1,0.2,0.23,0.33,0.4,0.45})-LOOKUP(H1892,{0,1950001,3300001,6950001,9000001,18000001,40000001},{0,97500,427500,636000,1536000,2796000,4796000}))*1.021,3),0))</f>
        <v/>
      </c>
      <c r="J1892" s="21">
        <f>ROUNDDOWN(ROUND(H1892*0.06,2),-2)</f>
        <v/>
      </c>
      <c r="K1892" s="21">
        <f>ROUNDDOWN(ROUND(H1892*0.04,2),-2)</f>
        <v/>
      </c>
      <c r="L1892" s="21">
        <f>I1892+J1892+K1892</f>
        <v/>
      </c>
      <c r="M1892" s="21">
        <f>B1892-L1892</f>
        <v/>
      </c>
      <c r="N1892" s="21">
        <f>ROUNDDOWN(ROUND(B1892*0.2042,2),0)</f>
        <v/>
      </c>
    </row>
    <row r="1893">
      <c r="A1893" t="inlineStr">
        <is>
          <t>照合 短期</t>
        </is>
      </c>
      <c r="B1893" s="21" t="n">
        <v>11000000</v>
      </c>
      <c r="C1893" s="22" t="n">
        <v>3</v>
      </c>
      <c r="D1893" s="22" t="n">
        <v>2</v>
      </c>
      <c r="E1893" s="22" t="n">
        <v>0</v>
      </c>
      <c r="F1893" s="21">
        <f>(IF(C1893&lt;=20,MAX(800000,400000*C1893),8000000+700000*(C1893-20))+IF(E1893=1,1000000,0))</f>
        <v/>
      </c>
      <c r="G1893" s="21">
        <f>IF(AND(D1893=3,C1893&lt;=5),MAX(0,B1893-F1893),IF(AND(D1893=2,C1893&lt;=5,MAX(0,B1893-F1893)&gt;3000000),1500000+MAX(0,B1893-F1893)-3000000,MAX(0,B1893-F1893)/2))</f>
        <v/>
      </c>
      <c r="H1893" s="21">
        <f>ROUNDDOWN(G1893,-3)</f>
        <v/>
      </c>
      <c r="I1893" s="21">
        <f>IF(H1893&lt;=0,0,ROUNDDOWN(ROUND((H1893*LOOKUP(H1893,{0,1950001,3300001,6950001,9000001,18000001,40000001},{0.05,0.1,0.2,0.23,0.33,0.4,0.45})-LOOKUP(H1893,{0,1950001,3300001,6950001,9000001,18000001,40000001},{0,97500,427500,636000,1536000,2796000,4796000}))*1.021,3),0))</f>
        <v/>
      </c>
      <c r="J1893" s="21">
        <f>ROUNDDOWN(ROUND(H1893*0.06,2),-2)</f>
        <v/>
      </c>
      <c r="K1893" s="21">
        <f>ROUNDDOWN(ROUND(H1893*0.04,2),-2)</f>
        <v/>
      </c>
      <c r="L1893" s="21">
        <f>I1893+J1893+K1893</f>
        <v/>
      </c>
      <c r="M1893" s="21">
        <f>B1893-L1893</f>
        <v/>
      </c>
      <c r="N1893" s="21">
        <f>ROUNDDOWN(ROUND(B1893*0.2042,2),0)</f>
        <v/>
      </c>
    </row>
    <row r="1894">
      <c r="A1894" t="inlineStr">
        <is>
          <t>照合 役員</t>
        </is>
      </c>
      <c r="B1894" s="21" t="n">
        <v>11000000</v>
      </c>
      <c r="C1894" s="22" t="n">
        <v>3</v>
      </c>
      <c r="D1894" s="22" t="n">
        <v>3</v>
      </c>
      <c r="E1894" s="22" t="n">
        <v>0</v>
      </c>
      <c r="F1894" s="21">
        <f>(IF(C1894&lt;=20,MAX(800000,400000*C1894),8000000+700000*(C1894-20))+IF(E1894=1,1000000,0))</f>
        <v/>
      </c>
      <c r="G1894" s="21">
        <f>IF(AND(D1894=3,C1894&lt;=5),MAX(0,B1894-F1894),IF(AND(D1894=2,C1894&lt;=5,MAX(0,B1894-F1894)&gt;3000000),1500000+MAX(0,B1894-F1894)-3000000,MAX(0,B1894-F1894)/2))</f>
        <v/>
      </c>
      <c r="H1894" s="21">
        <f>ROUNDDOWN(G1894,-3)</f>
        <v/>
      </c>
      <c r="I1894" s="21">
        <f>IF(H1894&lt;=0,0,ROUNDDOWN(ROUND((H1894*LOOKUP(H1894,{0,1950001,3300001,6950001,9000001,18000001,40000001},{0.05,0.1,0.2,0.23,0.33,0.4,0.45})-LOOKUP(H1894,{0,1950001,3300001,6950001,9000001,18000001,40000001},{0,97500,427500,636000,1536000,2796000,4796000}))*1.021,3),0))</f>
        <v/>
      </c>
      <c r="J1894" s="21">
        <f>ROUNDDOWN(ROUND(H1894*0.06,2),-2)</f>
        <v/>
      </c>
      <c r="K1894" s="21">
        <f>ROUNDDOWN(ROUND(H1894*0.04,2),-2)</f>
        <v/>
      </c>
      <c r="L1894" s="21">
        <f>I1894+J1894+K1894</f>
        <v/>
      </c>
      <c r="M1894" s="21">
        <f>B1894-L1894</f>
        <v/>
      </c>
      <c r="N1894" s="21">
        <f>ROUNDDOWN(ROUND(B1894*0.2042,2),0)</f>
        <v/>
      </c>
    </row>
    <row r="1895">
      <c r="A1895" t="inlineStr">
        <is>
          <t>照合 短期 障害</t>
        </is>
      </c>
      <c r="B1895" s="21" t="n">
        <v>11000000</v>
      </c>
      <c r="C1895" s="22" t="n">
        <v>3</v>
      </c>
      <c r="D1895" s="22" t="n">
        <v>2</v>
      </c>
      <c r="E1895" s="22" t="n">
        <v>1</v>
      </c>
      <c r="F1895" s="21">
        <f>(IF(C1895&lt;=20,MAX(800000,400000*C1895),8000000+700000*(C1895-20))+IF(E1895=1,1000000,0))</f>
        <v/>
      </c>
      <c r="G1895" s="21">
        <f>IF(AND(D1895=3,C1895&lt;=5),MAX(0,B1895-F1895),IF(AND(D1895=2,C1895&lt;=5,MAX(0,B1895-F1895)&gt;3000000),1500000+MAX(0,B1895-F1895)-3000000,MAX(0,B1895-F1895)/2))</f>
        <v/>
      </c>
      <c r="H1895" s="21">
        <f>ROUNDDOWN(G1895,-3)</f>
        <v/>
      </c>
      <c r="I1895" s="21">
        <f>IF(H1895&lt;=0,0,ROUNDDOWN(ROUND((H1895*LOOKUP(H1895,{0,1950001,3300001,6950001,9000001,18000001,40000001},{0.05,0.1,0.2,0.23,0.33,0.4,0.45})-LOOKUP(H1895,{0,1950001,3300001,6950001,9000001,18000001,40000001},{0,97500,427500,636000,1536000,2796000,4796000}))*1.021,3),0))</f>
        <v/>
      </c>
      <c r="J1895" s="21">
        <f>ROUNDDOWN(ROUND(H1895*0.06,2),-2)</f>
        <v/>
      </c>
      <c r="K1895" s="21">
        <f>ROUNDDOWN(ROUND(H1895*0.04,2),-2)</f>
        <v/>
      </c>
      <c r="L1895" s="21">
        <f>I1895+J1895+K1895</f>
        <v/>
      </c>
      <c r="M1895" s="21">
        <f>B1895-L1895</f>
        <v/>
      </c>
      <c r="N1895" s="21">
        <f>ROUNDDOWN(ROUND(B1895*0.2042,2),0)</f>
        <v/>
      </c>
    </row>
    <row r="1896">
      <c r="A1896" t="inlineStr">
        <is>
          <t>照合 短期</t>
        </is>
      </c>
      <c r="B1896" s="21" t="n">
        <v>11000000</v>
      </c>
      <c r="C1896" s="22" t="n">
        <v>4</v>
      </c>
      <c r="D1896" s="22" t="n">
        <v>2</v>
      </c>
      <c r="E1896" s="22" t="n">
        <v>0</v>
      </c>
      <c r="F1896" s="21">
        <f>(IF(C1896&lt;=20,MAX(800000,400000*C1896),8000000+700000*(C1896-20))+IF(E1896=1,1000000,0))</f>
        <v/>
      </c>
      <c r="G1896" s="21">
        <f>IF(AND(D1896=3,C1896&lt;=5),MAX(0,B1896-F1896),IF(AND(D1896=2,C1896&lt;=5,MAX(0,B1896-F1896)&gt;3000000),1500000+MAX(0,B1896-F1896)-3000000,MAX(0,B1896-F1896)/2))</f>
        <v/>
      </c>
      <c r="H1896" s="21">
        <f>ROUNDDOWN(G1896,-3)</f>
        <v/>
      </c>
      <c r="I1896" s="21">
        <f>IF(H1896&lt;=0,0,ROUNDDOWN(ROUND((H1896*LOOKUP(H1896,{0,1950001,3300001,6950001,9000001,18000001,40000001},{0.05,0.1,0.2,0.23,0.33,0.4,0.45})-LOOKUP(H1896,{0,1950001,3300001,6950001,9000001,18000001,40000001},{0,97500,427500,636000,1536000,2796000,4796000}))*1.021,3),0))</f>
        <v/>
      </c>
      <c r="J1896" s="21">
        <f>ROUNDDOWN(ROUND(H1896*0.06,2),-2)</f>
        <v/>
      </c>
      <c r="K1896" s="21">
        <f>ROUNDDOWN(ROUND(H1896*0.04,2),-2)</f>
        <v/>
      </c>
      <c r="L1896" s="21">
        <f>I1896+J1896+K1896</f>
        <v/>
      </c>
      <c r="M1896" s="21">
        <f>B1896-L1896</f>
        <v/>
      </c>
      <c r="N1896" s="21">
        <f>ROUNDDOWN(ROUND(B1896*0.2042,2),0)</f>
        <v/>
      </c>
    </row>
    <row r="1897">
      <c r="A1897" t="inlineStr">
        <is>
          <t>照合 役員</t>
        </is>
      </c>
      <c r="B1897" s="21" t="n">
        <v>11000000</v>
      </c>
      <c r="C1897" s="22" t="n">
        <v>4</v>
      </c>
      <c r="D1897" s="22" t="n">
        <v>3</v>
      </c>
      <c r="E1897" s="22" t="n">
        <v>0</v>
      </c>
      <c r="F1897" s="21">
        <f>(IF(C1897&lt;=20,MAX(800000,400000*C1897),8000000+700000*(C1897-20))+IF(E1897=1,1000000,0))</f>
        <v/>
      </c>
      <c r="G1897" s="21">
        <f>IF(AND(D1897=3,C1897&lt;=5),MAX(0,B1897-F1897),IF(AND(D1897=2,C1897&lt;=5,MAX(0,B1897-F1897)&gt;3000000),1500000+MAX(0,B1897-F1897)-3000000,MAX(0,B1897-F1897)/2))</f>
        <v/>
      </c>
      <c r="H1897" s="21">
        <f>ROUNDDOWN(G1897,-3)</f>
        <v/>
      </c>
      <c r="I1897" s="21">
        <f>IF(H1897&lt;=0,0,ROUNDDOWN(ROUND((H1897*LOOKUP(H1897,{0,1950001,3300001,6950001,9000001,18000001,40000001},{0.05,0.1,0.2,0.23,0.33,0.4,0.45})-LOOKUP(H1897,{0,1950001,3300001,6950001,9000001,18000001,40000001},{0,97500,427500,636000,1536000,2796000,4796000}))*1.021,3),0))</f>
        <v/>
      </c>
      <c r="J1897" s="21">
        <f>ROUNDDOWN(ROUND(H1897*0.06,2),-2)</f>
        <v/>
      </c>
      <c r="K1897" s="21">
        <f>ROUNDDOWN(ROUND(H1897*0.04,2),-2)</f>
        <v/>
      </c>
      <c r="L1897" s="21">
        <f>I1897+J1897+K1897</f>
        <v/>
      </c>
      <c r="M1897" s="21">
        <f>B1897-L1897</f>
        <v/>
      </c>
      <c r="N1897" s="21">
        <f>ROUNDDOWN(ROUND(B1897*0.2042,2),0)</f>
        <v/>
      </c>
    </row>
    <row r="1898">
      <c r="A1898" t="inlineStr">
        <is>
          <t>照合 短期 障害</t>
        </is>
      </c>
      <c r="B1898" s="21" t="n">
        <v>11000000</v>
      </c>
      <c r="C1898" s="22" t="n">
        <v>4</v>
      </c>
      <c r="D1898" s="22" t="n">
        <v>2</v>
      </c>
      <c r="E1898" s="22" t="n">
        <v>1</v>
      </c>
      <c r="F1898" s="21">
        <f>(IF(C1898&lt;=20,MAX(800000,400000*C1898),8000000+700000*(C1898-20))+IF(E1898=1,1000000,0))</f>
        <v/>
      </c>
      <c r="G1898" s="21">
        <f>IF(AND(D1898=3,C1898&lt;=5),MAX(0,B1898-F1898),IF(AND(D1898=2,C1898&lt;=5,MAX(0,B1898-F1898)&gt;3000000),1500000+MAX(0,B1898-F1898)-3000000,MAX(0,B1898-F1898)/2))</f>
        <v/>
      </c>
      <c r="H1898" s="21">
        <f>ROUNDDOWN(G1898,-3)</f>
        <v/>
      </c>
      <c r="I1898" s="21">
        <f>IF(H1898&lt;=0,0,ROUNDDOWN(ROUND((H1898*LOOKUP(H1898,{0,1950001,3300001,6950001,9000001,18000001,40000001},{0.05,0.1,0.2,0.23,0.33,0.4,0.45})-LOOKUP(H1898,{0,1950001,3300001,6950001,9000001,18000001,40000001},{0,97500,427500,636000,1536000,2796000,4796000}))*1.021,3),0))</f>
        <v/>
      </c>
      <c r="J1898" s="21">
        <f>ROUNDDOWN(ROUND(H1898*0.06,2),-2)</f>
        <v/>
      </c>
      <c r="K1898" s="21">
        <f>ROUNDDOWN(ROUND(H1898*0.04,2),-2)</f>
        <v/>
      </c>
      <c r="L1898" s="21">
        <f>I1898+J1898+K1898</f>
        <v/>
      </c>
      <c r="M1898" s="21">
        <f>B1898-L1898</f>
        <v/>
      </c>
      <c r="N1898" s="21">
        <f>ROUNDDOWN(ROUND(B1898*0.2042,2),0)</f>
        <v/>
      </c>
    </row>
    <row r="1899">
      <c r="A1899" t="inlineStr">
        <is>
          <t>照合 短期</t>
        </is>
      </c>
      <c r="B1899" s="21" t="n">
        <v>11000000</v>
      </c>
      <c r="C1899" s="22" t="n">
        <v>5</v>
      </c>
      <c r="D1899" s="22" t="n">
        <v>2</v>
      </c>
      <c r="E1899" s="22" t="n">
        <v>0</v>
      </c>
      <c r="F1899" s="21">
        <f>(IF(C1899&lt;=20,MAX(800000,400000*C1899),8000000+700000*(C1899-20))+IF(E1899=1,1000000,0))</f>
        <v/>
      </c>
      <c r="G1899" s="21">
        <f>IF(AND(D1899=3,C1899&lt;=5),MAX(0,B1899-F1899),IF(AND(D1899=2,C1899&lt;=5,MAX(0,B1899-F1899)&gt;3000000),1500000+MAX(0,B1899-F1899)-3000000,MAX(0,B1899-F1899)/2))</f>
        <v/>
      </c>
      <c r="H1899" s="21">
        <f>ROUNDDOWN(G1899,-3)</f>
        <v/>
      </c>
      <c r="I1899" s="21">
        <f>IF(H1899&lt;=0,0,ROUNDDOWN(ROUND((H1899*LOOKUP(H1899,{0,1950001,3300001,6950001,9000001,18000001,40000001},{0.05,0.1,0.2,0.23,0.33,0.4,0.45})-LOOKUP(H1899,{0,1950001,3300001,6950001,9000001,18000001,40000001},{0,97500,427500,636000,1536000,2796000,4796000}))*1.021,3),0))</f>
        <v/>
      </c>
      <c r="J1899" s="21">
        <f>ROUNDDOWN(ROUND(H1899*0.06,2),-2)</f>
        <v/>
      </c>
      <c r="K1899" s="21">
        <f>ROUNDDOWN(ROUND(H1899*0.04,2),-2)</f>
        <v/>
      </c>
      <c r="L1899" s="21">
        <f>I1899+J1899+K1899</f>
        <v/>
      </c>
      <c r="M1899" s="21">
        <f>B1899-L1899</f>
        <v/>
      </c>
      <c r="N1899" s="21">
        <f>ROUNDDOWN(ROUND(B1899*0.2042,2),0)</f>
        <v/>
      </c>
    </row>
    <row r="1900">
      <c r="A1900" t="inlineStr">
        <is>
          <t>照合 役員</t>
        </is>
      </c>
      <c r="B1900" s="21" t="n">
        <v>11000000</v>
      </c>
      <c r="C1900" s="22" t="n">
        <v>5</v>
      </c>
      <c r="D1900" s="22" t="n">
        <v>3</v>
      </c>
      <c r="E1900" s="22" t="n">
        <v>0</v>
      </c>
      <c r="F1900" s="21">
        <f>(IF(C1900&lt;=20,MAX(800000,400000*C1900),8000000+700000*(C1900-20))+IF(E1900=1,1000000,0))</f>
        <v/>
      </c>
      <c r="G1900" s="21">
        <f>IF(AND(D1900=3,C1900&lt;=5),MAX(0,B1900-F1900),IF(AND(D1900=2,C1900&lt;=5,MAX(0,B1900-F1900)&gt;3000000),1500000+MAX(0,B1900-F1900)-3000000,MAX(0,B1900-F1900)/2))</f>
        <v/>
      </c>
      <c r="H1900" s="21">
        <f>ROUNDDOWN(G1900,-3)</f>
        <v/>
      </c>
      <c r="I1900" s="21">
        <f>IF(H1900&lt;=0,0,ROUNDDOWN(ROUND((H1900*LOOKUP(H1900,{0,1950001,3300001,6950001,9000001,18000001,40000001},{0.05,0.1,0.2,0.23,0.33,0.4,0.45})-LOOKUP(H1900,{0,1950001,3300001,6950001,9000001,18000001,40000001},{0,97500,427500,636000,1536000,2796000,4796000}))*1.021,3),0))</f>
        <v/>
      </c>
      <c r="J1900" s="21">
        <f>ROUNDDOWN(ROUND(H1900*0.06,2),-2)</f>
        <v/>
      </c>
      <c r="K1900" s="21">
        <f>ROUNDDOWN(ROUND(H1900*0.04,2),-2)</f>
        <v/>
      </c>
      <c r="L1900" s="21">
        <f>I1900+J1900+K1900</f>
        <v/>
      </c>
      <c r="M1900" s="21">
        <f>B1900-L1900</f>
        <v/>
      </c>
      <c r="N1900" s="21">
        <f>ROUNDDOWN(ROUND(B1900*0.2042,2),0)</f>
        <v/>
      </c>
    </row>
    <row r="1901">
      <c r="A1901" t="inlineStr">
        <is>
          <t>照合 短期 障害</t>
        </is>
      </c>
      <c r="B1901" s="21" t="n">
        <v>11000000</v>
      </c>
      <c r="C1901" s="22" t="n">
        <v>5</v>
      </c>
      <c r="D1901" s="22" t="n">
        <v>2</v>
      </c>
      <c r="E1901" s="22" t="n">
        <v>1</v>
      </c>
      <c r="F1901" s="21">
        <f>(IF(C1901&lt;=20,MAX(800000,400000*C1901),8000000+700000*(C1901-20))+IF(E1901=1,1000000,0))</f>
        <v/>
      </c>
      <c r="G1901" s="21">
        <f>IF(AND(D1901=3,C1901&lt;=5),MAX(0,B1901-F1901),IF(AND(D1901=2,C1901&lt;=5,MAX(0,B1901-F1901)&gt;3000000),1500000+MAX(0,B1901-F1901)-3000000,MAX(0,B1901-F1901)/2))</f>
        <v/>
      </c>
      <c r="H1901" s="21">
        <f>ROUNDDOWN(G1901,-3)</f>
        <v/>
      </c>
      <c r="I1901" s="21">
        <f>IF(H1901&lt;=0,0,ROUNDDOWN(ROUND((H1901*LOOKUP(H1901,{0,1950001,3300001,6950001,9000001,18000001,40000001},{0.05,0.1,0.2,0.23,0.33,0.4,0.45})-LOOKUP(H1901,{0,1950001,3300001,6950001,9000001,18000001,40000001},{0,97500,427500,636000,1536000,2796000,4796000}))*1.021,3),0))</f>
        <v/>
      </c>
      <c r="J1901" s="21">
        <f>ROUNDDOWN(ROUND(H1901*0.06,2),-2)</f>
        <v/>
      </c>
      <c r="K1901" s="21">
        <f>ROUNDDOWN(ROUND(H1901*0.04,2),-2)</f>
        <v/>
      </c>
      <c r="L1901" s="21">
        <f>I1901+J1901+K1901</f>
        <v/>
      </c>
      <c r="M1901" s="21">
        <f>B1901-L1901</f>
        <v/>
      </c>
      <c r="N1901" s="21">
        <f>ROUNDDOWN(ROUND(B1901*0.2042,2),0)</f>
        <v/>
      </c>
    </row>
    <row r="1902">
      <c r="A1902" t="inlineStr">
        <is>
          <t>照合 障害</t>
        </is>
      </c>
      <c r="B1902" s="21" t="n">
        <v>11000000</v>
      </c>
      <c r="C1902" s="22" t="n">
        <v>25</v>
      </c>
      <c r="D1902" s="22" t="n">
        <v>1</v>
      </c>
      <c r="E1902" s="22" t="n">
        <v>1</v>
      </c>
      <c r="F1902" s="21">
        <f>(IF(C1902&lt;=20,MAX(800000,400000*C1902),8000000+700000*(C1902-20))+IF(E1902=1,1000000,0))</f>
        <v/>
      </c>
      <c r="G1902" s="21">
        <f>IF(AND(D1902=3,C1902&lt;=5),MAX(0,B1902-F1902),IF(AND(D1902=2,C1902&lt;=5,MAX(0,B1902-F1902)&gt;3000000),1500000+MAX(0,B1902-F1902)-3000000,MAX(0,B1902-F1902)/2))</f>
        <v/>
      </c>
      <c r="H1902" s="21">
        <f>ROUNDDOWN(G1902,-3)</f>
        <v/>
      </c>
      <c r="I1902" s="21">
        <f>IF(H1902&lt;=0,0,ROUNDDOWN(ROUND((H1902*LOOKUP(H1902,{0,1950001,3300001,6950001,9000001,18000001,40000001},{0.05,0.1,0.2,0.23,0.33,0.4,0.45})-LOOKUP(H1902,{0,1950001,3300001,6950001,9000001,18000001,40000001},{0,97500,427500,636000,1536000,2796000,4796000}))*1.021,3),0))</f>
        <v/>
      </c>
      <c r="J1902" s="21">
        <f>ROUNDDOWN(ROUND(H1902*0.06,2),-2)</f>
        <v/>
      </c>
      <c r="K1902" s="21">
        <f>ROUNDDOWN(ROUND(H1902*0.04,2),-2)</f>
        <v/>
      </c>
      <c r="L1902" s="21">
        <f>I1902+J1902+K1902</f>
        <v/>
      </c>
      <c r="M1902" s="21">
        <f>B1902-L1902</f>
        <v/>
      </c>
      <c r="N1902" s="21">
        <f>ROUNDDOWN(ROUND(B1902*0.2042,2),0)</f>
        <v/>
      </c>
    </row>
    <row r="1903">
      <c r="A1903" t="inlineStr">
        <is>
          <t>照合 一般</t>
        </is>
      </c>
      <c r="B1903" s="21" t="n">
        <v>11500000</v>
      </c>
      <c r="C1903" s="22" t="n">
        <v>1</v>
      </c>
      <c r="D1903" s="22" t="n">
        <v>1</v>
      </c>
      <c r="E1903" s="22" t="n">
        <v>0</v>
      </c>
      <c r="F1903" s="21">
        <f>(IF(C1903&lt;=20,MAX(800000,400000*C1903),8000000+700000*(C1903-20))+IF(E1903=1,1000000,0))</f>
        <v/>
      </c>
      <c r="G1903" s="21">
        <f>IF(AND(D1903=3,C1903&lt;=5),MAX(0,B1903-F1903),IF(AND(D1903=2,C1903&lt;=5,MAX(0,B1903-F1903)&gt;3000000),1500000+MAX(0,B1903-F1903)-3000000,MAX(0,B1903-F1903)/2))</f>
        <v/>
      </c>
      <c r="H1903" s="21">
        <f>ROUNDDOWN(G1903,-3)</f>
        <v/>
      </c>
      <c r="I1903" s="21">
        <f>IF(H1903&lt;=0,0,ROUNDDOWN(ROUND((H1903*LOOKUP(H1903,{0,1950001,3300001,6950001,9000001,18000001,40000001},{0.05,0.1,0.2,0.23,0.33,0.4,0.45})-LOOKUP(H1903,{0,1950001,3300001,6950001,9000001,18000001,40000001},{0,97500,427500,636000,1536000,2796000,4796000}))*1.021,3),0))</f>
        <v/>
      </c>
      <c r="J1903" s="21">
        <f>ROUNDDOWN(ROUND(H1903*0.06,2),-2)</f>
        <v/>
      </c>
      <c r="K1903" s="21">
        <f>ROUNDDOWN(ROUND(H1903*0.04,2),-2)</f>
        <v/>
      </c>
      <c r="L1903" s="21">
        <f>I1903+J1903+K1903</f>
        <v/>
      </c>
      <c r="M1903" s="21">
        <f>B1903-L1903</f>
        <v/>
      </c>
      <c r="N1903" s="21">
        <f>ROUNDDOWN(ROUND(B1903*0.2042,2),0)</f>
        <v/>
      </c>
    </row>
    <row r="1904">
      <c r="A1904" t="inlineStr">
        <is>
          <t>照合 一般</t>
        </is>
      </c>
      <c r="B1904" s="21" t="n">
        <v>11500000</v>
      </c>
      <c r="C1904" s="22" t="n">
        <v>2</v>
      </c>
      <c r="D1904" s="22" t="n">
        <v>1</v>
      </c>
      <c r="E1904" s="22" t="n">
        <v>0</v>
      </c>
      <c r="F1904" s="21">
        <f>(IF(C1904&lt;=20,MAX(800000,400000*C1904),8000000+700000*(C1904-20))+IF(E1904=1,1000000,0))</f>
        <v/>
      </c>
      <c r="G1904" s="21">
        <f>IF(AND(D1904=3,C1904&lt;=5),MAX(0,B1904-F1904),IF(AND(D1904=2,C1904&lt;=5,MAX(0,B1904-F1904)&gt;3000000),1500000+MAX(0,B1904-F1904)-3000000,MAX(0,B1904-F1904)/2))</f>
        <v/>
      </c>
      <c r="H1904" s="21">
        <f>ROUNDDOWN(G1904,-3)</f>
        <v/>
      </c>
      <c r="I1904" s="21">
        <f>IF(H1904&lt;=0,0,ROUNDDOWN(ROUND((H1904*LOOKUP(H1904,{0,1950001,3300001,6950001,9000001,18000001,40000001},{0.05,0.1,0.2,0.23,0.33,0.4,0.45})-LOOKUP(H1904,{0,1950001,3300001,6950001,9000001,18000001,40000001},{0,97500,427500,636000,1536000,2796000,4796000}))*1.021,3),0))</f>
        <v/>
      </c>
      <c r="J1904" s="21">
        <f>ROUNDDOWN(ROUND(H1904*0.06,2),-2)</f>
        <v/>
      </c>
      <c r="K1904" s="21">
        <f>ROUNDDOWN(ROUND(H1904*0.04,2),-2)</f>
        <v/>
      </c>
      <c r="L1904" s="21">
        <f>I1904+J1904+K1904</f>
        <v/>
      </c>
      <c r="M1904" s="21">
        <f>B1904-L1904</f>
        <v/>
      </c>
      <c r="N1904" s="21">
        <f>ROUNDDOWN(ROUND(B1904*0.2042,2),0)</f>
        <v/>
      </c>
    </row>
    <row r="1905">
      <c r="A1905" t="inlineStr">
        <is>
          <t>照合 一般</t>
        </is>
      </c>
      <c r="B1905" s="21" t="n">
        <v>11500000</v>
      </c>
      <c r="C1905" s="22" t="n">
        <v>3</v>
      </c>
      <c r="D1905" s="22" t="n">
        <v>1</v>
      </c>
      <c r="E1905" s="22" t="n">
        <v>0</v>
      </c>
      <c r="F1905" s="21">
        <f>(IF(C1905&lt;=20,MAX(800000,400000*C1905),8000000+700000*(C1905-20))+IF(E1905=1,1000000,0))</f>
        <v/>
      </c>
      <c r="G1905" s="21">
        <f>IF(AND(D1905=3,C1905&lt;=5),MAX(0,B1905-F1905),IF(AND(D1905=2,C1905&lt;=5,MAX(0,B1905-F1905)&gt;3000000),1500000+MAX(0,B1905-F1905)-3000000,MAX(0,B1905-F1905)/2))</f>
        <v/>
      </c>
      <c r="H1905" s="21">
        <f>ROUNDDOWN(G1905,-3)</f>
        <v/>
      </c>
      <c r="I1905" s="21">
        <f>IF(H1905&lt;=0,0,ROUNDDOWN(ROUND((H1905*LOOKUP(H1905,{0,1950001,3300001,6950001,9000001,18000001,40000001},{0.05,0.1,0.2,0.23,0.33,0.4,0.45})-LOOKUP(H1905,{0,1950001,3300001,6950001,9000001,18000001,40000001},{0,97500,427500,636000,1536000,2796000,4796000}))*1.021,3),0))</f>
        <v/>
      </c>
      <c r="J1905" s="21">
        <f>ROUNDDOWN(ROUND(H1905*0.06,2),-2)</f>
        <v/>
      </c>
      <c r="K1905" s="21">
        <f>ROUNDDOWN(ROUND(H1905*0.04,2),-2)</f>
        <v/>
      </c>
      <c r="L1905" s="21">
        <f>I1905+J1905+K1905</f>
        <v/>
      </c>
      <c r="M1905" s="21">
        <f>B1905-L1905</f>
        <v/>
      </c>
      <c r="N1905" s="21">
        <f>ROUNDDOWN(ROUND(B1905*0.2042,2),0)</f>
        <v/>
      </c>
    </row>
    <row r="1906">
      <c r="A1906" t="inlineStr">
        <is>
          <t>照合 一般</t>
        </is>
      </c>
      <c r="B1906" s="21" t="n">
        <v>11500000</v>
      </c>
      <c r="C1906" s="22" t="n">
        <v>4</v>
      </c>
      <c r="D1906" s="22" t="n">
        <v>1</v>
      </c>
      <c r="E1906" s="22" t="n">
        <v>0</v>
      </c>
      <c r="F1906" s="21">
        <f>(IF(C1906&lt;=20,MAX(800000,400000*C1906),8000000+700000*(C1906-20))+IF(E1906=1,1000000,0))</f>
        <v/>
      </c>
      <c r="G1906" s="21">
        <f>IF(AND(D1906=3,C1906&lt;=5),MAX(0,B1906-F1906),IF(AND(D1906=2,C1906&lt;=5,MAX(0,B1906-F1906)&gt;3000000),1500000+MAX(0,B1906-F1906)-3000000,MAX(0,B1906-F1906)/2))</f>
        <v/>
      </c>
      <c r="H1906" s="21">
        <f>ROUNDDOWN(G1906,-3)</f>
        <v/>
      </c>
      <c r="I1906" s="21">
        <f>IF(H1906&lt;=0,0,ROUNDDOWN(ROUND((H1906*LOOKUP(H1906,{0,1950001,3300001,6950001,9000001,18000001,40000001},{0.05,0.1,0.2,0.23,0.33,0.4,0.45})-LOOKUP(H1906,{0,1950001,3300001,6950001,9000001,18000001,40000001},{0,97500,427500,636000,1536000,2796000,4796000}))*1.021,3),0))</f>
        <v/>
      </c>
      <c r="J1906" s="21">
        <f>ROUNDDOWN(ROUND(H1906*0.06,2),-2)</f>
        <v/>
      </c>
      <c r="K1906" s="21">
        <f>ROUNDDOWN(ROUND(H1906*0.04,2),-2)</f>
        <v/>
      </c>
      <c r="L1906" s="21">
        <f>I1906+J1906+K1906</f>
        <v/>
      </c>
      <c r="M1906" s="21">
        <f>B1906-L1906</f>
        <v/>
      </c>
      <c r="N1906" s="21">
        <f>ROUNDDOWN(ROUND(B1906*0.2042,2),0)</f>
        <v/>
      </c>
    </row>
    <row r="1907">
      <c r="A1907" t="inlineStr">
        <is>
          <t>照合 一般</t>
        </is>
      </c>
      <c r="B1907" s="21" t="n">
        <v>11500000</v>
      </c>
      <c r="C1907" s="22" t="n">
        <v>5</v>
      </c>
      <c r="D1907" s="22" t="n">
        <v>1</v>
      </c>
      <c r="E1907" s="22" t="n">
        <v>0</v>
      </c>
      <c r="F1907" s="21">
        <f>(IF(C1907&lt;=20,MAX(800000,400000*C1907),8000000+700000*(C1907-20))+IF(E1907=1,1000000,0))</f>
        <v/>
      </c>
      <c r="G1907" s="21">
        <f>IF(AND(D1907=3,C1907&lt;=5),MAX(0,B1907-F1907),IF(AND(D1907=2,C1907&lt;=5,MAX(0,B1907-F1907)&gt;3000000),1500000+MAX(0,B1907-F1907)-3000000,MAX(0,B1907-F1907)/2))</f>
        <v/>
      </c>
      <c r="H1907" s="21">
        <f>ROUNDDOWN(G1907,-3)</f>
        <v/>
      </c>
      <c r="I1907" s="21">
        <f>IF(H1907&lt;=0,0,ROUNDDOWN(ROUND((H1907*LOOKUP(H1907,{0,1950001,3300001,6950001,9000001,18000001,40000001},{0.05,0.1,0.2,0.23,0.33,0.4,0.45})-LOOKUP(H1907,{0,1950001,3300001,6950001,9000001,18000001,40000001},{0,97500,427500,636000,1536000,2796000,4796000}))*1.021,3),0))</f>
        <v/>
      </c>
      <c r="J1907" s="21">
        <f>ROUNDDOWN(ROUND(H1907*0.06,2),-2)</f>
        <v/>
      </c>
      <c r="K1907" s="21">
        <f>ROUNDDOWN(ROUND(H1907*0.04,2),-2)</f>
        <v/>
      </c>
      <c r="L1907" s="21">
        <f>I1907+J1907+K1907</f>
        <v/>
      </c>
      <c r="M1907" s="21">
        <f>B1907-L1907</f>
        <v/>
      </c>
      <c r="N1907" s="21">
        <f>ROUNDDOWN(ROUND(B1907*0.2042,2),0)</f>
        <v/>
      </c>
    </row>
    <row r="1908">
      <c r="A1908" t="inlineStr">
        <is>
          <t>照合 一般</t>
        </is>
      </c>
      <c r="B1908" s="21" t="n">
        <v>11500000</v>
      </c>
      <c r="C1908" s="22" t="n">
        <v>6</v>
      </c>
      <c r="D1908" s="22" t="n">
        <v>1</v>
      </c>
      <c r="E1908" s="22" t="n">
        <v>0</v>
      </c>
      <c r="F1908" s="21">
        <f>(IF(C1908&lt;=20,MAX(800000,400000*C1908),8000000+700000*(C1908-20))+IF(E1908=1,1000000,0))</f>
        <v/>
      </c>
      <c r="G1908" s="21">
        <f>IF(AND(D1908=3,C1908&lt;=5),MAX(0,B1908-F1908),IF(AND(D1908=2,C1908&lt;=5,MAX(0,B1908-F1908)&gt;3000000),1500000+MAX(0,B1908-F1908)-3000000,MAX(0,B1908-F1908)/2))</f>
        <v/>
      </c>
      <c r="H1908" s="21">
        <f>ROUNDDOWN(G1908,-3)</f>
        <v/>
      </c>
      <c r="I1908" s="21">
        <f>IF(H1908&lt;=0,0,ROUNDDOWN(ROUND((H1908*LOOKUP(H1908,{0,1950001,3300001,6950001,9000001,18000001,40000001},{0.05,0.1,0.2,0.23,0.33,0.4,0.45})-LOOKUP(H1908,{0,1950001,3300001,6950001,9000001,18000001,40000001},{0,97500,427500,636000,1536000,2796000,4796000}))*1.021,3),0))</f>
        <v/>
      </c>
      <c r="J1908" s="21">
        <f>ROUNDDOWN(ROUND(H1908*0.06,2),-2)</f>
        <v/>
      </c>
      <c r="K1908" s="21">
        <f>ROUNDDOWN(ROUND(H1908*0.04,2),-2)</f>
        <v/>
      </c>
      <c r="L1908" s="21">
        <f>I1908+J1908+K1908</f>
        <v/>
      </c>
      <c r="M1908" s="21">
        <f>B1908-L1908</f>
        <v/>
      </c>
      <c r="N1908" s="21">
        <f>ROUNDDOWN(ROUND(B1908*0.2042,2),0)</f>
        <v/>
      </c>
    </row>
    <row r="1909">
      <c r="A1909" t="inlineStr">
        <is>
          <t>照合 一般</t>
        </is>
      </c>
      <c r="B1909" s="21" t="n">
        <v>11500000</v>
      </c>
      <c r="C1909" s="22" t="n">
        <v>7</v>
      </c>
      <c r="D1909" s="22" t="n">
        <v>1</v>
      </c>
      <c r="E1909" s="22" t="n">
        <v>0</v>
      </c>
      <c r="F1909" s="21">
        <f>(IF(C1909&lt;=20,MAX(800000,400000*C1909),8000000+700000*(C1909-20))+IF(E1909=1,1000000,0))</f>
        <v/>
      </c>
      <c r="G1909" s="21">
        <f>IF(AND(D1909=3,C1909&lt;=5),MAX(0,B1909-F1909),IF(AND(D1909=2,C1909&lt;=5,MAX(0,B1909-F1909)&gt;3000000),1500000+MAX(0,B1909-F1909)-3000000,MAX(0,B1909-F1909)/2))</f>
        <v/>
      </c>
      <c r="H1909" s="21">
        <f>ROUNDDOWN(G1909,-3)</f>
        <v/>
      </c>
      <c r="I1909" s="21">
        <f>IF(H1909&lt;=0,0,ROUNDDOWN(ROUND((H1909*LOOKUP(H1909,{0,1950001,3300001,6950001,9000001,18000001,40000001},{0.05,0.1,0.2,0.23,0.33,0.4,0.45})-LOOKUP(H1909,{0,1950001,3300001,6950001,9000001,18000001,40000001},{0,97500,427500,636000,1536000,2796000,4796000}))*1.021,3),0))</f>
        <v/>
      </c>
      <c r="J1909" s="21">
        <f>ROUNDDOWN(ROUND(H1909*0.06,2),-2)</f>
        <v/>
      </c>
      <c r="K1909" s="21">
        <f>ROUNDDOWN(ROUND(H1909*0.04,2),-2)</f>
        <v/>
      </c>
      <c r="L1909" s="21">
        <f>I1909+J1909+K1909</f>
        <v/>
      </c>
      <c r="M1909" s="21">
        <f>B1909-L1909</f>
        <v/>
      </c>
      <c r="N1909" s="21">
        <f>ROUNDDOWN(ROUND(B1909*0.2042,2),0)</f>
        <v/>
      </c>
    </row>
    <row r="1910">
      <c r="A1910" t="inlineStr">
        <is>
          <t>照合 一般</t>
        </is>
      </c>
      <c r="B1910" s="21" t="n">
        <v>11500000</v>
      </c>
      <c r="C1910" s="22" t="n">
        <v>8</v>
      </c>
      <c r="D1910" s="22" t="n">
        <v>1</v>
      </c>
      <c r="E1910" s="22" t="n">
        <v>0</v>
      </c>
      <c r="F1910" s="21">
        <f>(IF(C1910&lt;=20,MAX(800000,400000*C1910),8000000+700000*(C1910-20))+IF(E1910=1,1000000,0))</f>
        <v/>
      </c>
      <c r="G1910" s="21">
        <f>IF(AND(D1910=3,C1910&lt;=5),MAX(0,B1910-F1910),IF(AND(D1910=2,C1910&lt;=5,MAX(0,B1910-F1910)&gt;3000000),1500000+MAX(0,B1910-F1910)-3000000,MAX(0,B1910-F1910)/2))</f>
        <v/>
      </c>
      <c r="H1910" s="21">
        <f>ROUNDDOWN(G1910,-3)</f>
        <v/>
      </c>
      <c r="I1910" s="21">
        <f>IF(H1910&lt;=0,0,ROUNDDOWN(ROUND((H1910*LOOKUP(H1910,{0,1950001,3300001,6950001,9000001,18000001,40000001},{0.05,0.1,0.2,0.23,0.33,0.4,0.45})-LOOKUP(H1910,{0,1950001,3300001,6950001,9000001,18000001,40000001},{0,97500,427500,636000,1536000,2796000,4796000}))*1.021,3),0))</f>
        <v/>
      </c>
      <c r="J1910" s="21">
        <f>ROUNDDOWN(ROUND(H1910*0.06,2),-2)</f>
        <v/>
      </c>
      <c r="K1910" s="21">
        <f>ROUNDDOWN(ROUND(H1910*0.04,2),-2)</f>
        <v/>
      </c>
      <c r="L1910" s="21">
        <f>I1910+J1910+K1910</f>
        <v/>
      </c>
      <c r="M1910" s="21">
        <f>B1910-L1910</f>
        <v/>
      </c>
      <c r="N1910" s="21">
        <f>ROUNDDOWN(ROUND(B1910*0.2042,2),0)</f>
        <v/>
      </c>
    </row>
    <row r="1911">
      <c r="A1911" t="inlineStr">
        <is>
          <t>照合 一般</t>
        </is>
      </c>
      <c r="B1911" s="21" t="n">
        <v>11500000</v>
      </c>
      <c r="C1911" s="22" t="n">
        <v>9</v>
      </c>
      <c r="D1911" s="22" t="n">
        <v>1</v>
      </c>
      <c r="E1911" s="22" t="n">
        <v>0</v>
      </c>
      <c r="F1911" s="21">
        <f>(IF(C1911&lt;=20,MAX(800000,400000*C1911),8000000+700000*(C1911-20))+IF(E1911=1,1000000,0))</f>
        <v/>
      </c>
      <c r="G1911" s="21">
        <f>IF(AND(D1911=3,C1911&lt;=5),MAX(0,B1911-F1911),IF(AND(D1911=2,C1911&lt;=5,MAX(0,B1911-F1911)&gt;3000000),1500000+MAX(0,B1911-F1911)-3000000,MAX(0,B1911-F1911)/2))</f>
        <v/>
      </c>
      <c r="H1911" s="21">
        <f>ROUNDDOWN(G1911,-3)</f>
        <v/>
      </c>
      <c r="I1911" s="21">
        <f>IF(H1911&lt;=0,0,ROUNDDOWN(ROUND((H1911*LOOKUP(H1911,{0,1950001,3300001,6950001,9000001,18000001,40000001},{0.05,0.1,0.2,0.23,0.33,0.4,0.45})-LOOKUP(H1911,{0,1950001,3300001,6950001,9000001,18000001,40000001},{0,97500,427500,636000,1536000,2796000,4796000}))*1.021,3),0))</f>
        <v/>
      </c>
      <c r="J1911" s="21">
        <f>ROUNDDOWN(ROUND(H1911*0.06,2),-2)</f>
        <v/>
      </c>
      <c r="K1911" s="21">
        <f>ROUNDDOWN(ROUND(H1911*0.04,2),-2)</f>
        <v/>
      </c>
      <c r="L1911" s="21">
        <f>I1911+J1911+K1911</f>
        <v/>
      </c>
      <c r="M1911" s="21">
        <f>B1911-L1911</f>
        <v/>
      </c>
      <c r="N1911" s="21">
        <f>ROUNDDOWN(ROUND(B1911*0.2042,2),0)</f>
        <v/>
      </c>
    </row>
    <row r="1912">
      <c r="A1912" t="inlineStr">
        <is>
          <t>照合 一般</t>
        </is>
      </c>
      <c r="B1912" s="21" t="n">
        <v>11500000</v>
      </c>
      <c r="C1912" s="22" t="n">
        <v>10</v>
      </c>
      <c r="D1912" s="22" t="n">
        <v>1</v>
      </c>
      <c r="E1912" s="22" t="n">
        <v>0</v>
      </c>
      <c r="F1912" s="21">
        <f>(IF(C1912&lt;=20,MAX(800000,400000*C1912),8000000+700000*(C1912-20))+IF(E1912=1,1000000,0))</f>
        <v/>
      </c>
      <c r="G1912" s="21">
        <f>IF(AND(D1912=3,C1912&lt;=5),MAX(0,B1912-F1912),IF(AND(D1912=2,C1912&lt;=5,MAX(0,B1912-F1912)&gt;3000000),1500000+MAX(0,B1912-F1912)-3000000,MAX(0,B1912-F1912)/2))</f>
        <v/>
      </c>
      <c r="H1912" s="21">
        <f>ROUNDDOWN(G1912,-3)</f>
        <v/>
      </c>
      <c r="I1912" s="21">
        <f>IF(H1912&lt;=0,0,ROUNDDOWN(ROUND((H1912*LOOKUP(H1912,{0,1950001,3300001,6950001,9000001,18000001,40000001},{0.05,0.1,0.2,0.23,0.33,0.4,0.45})-LOOKUP(H1912,{0,1950001,3300001,6950001,9000001,18000001,40000001},{0,97500,427500,636000,1536000,2796000,4796000}))*1.021,3),0))</f>
        <v/>
      </c>
      <c r="J1912" s="21">
        <f>ROUNDDOWN(ROUND(H1912*0.06,2),-2)</f>
        <v/>
      </c>
      <c r="K1912" s="21">
        <f>ROUNDDOWN(ROUND(H1912*0.04,2),-2)</f>
        <v/>
      </c>
      <c r="L1912" s="21">
        <f>I1912+J1912+K1912</f>
        <v/>
      </c>
      <c r="M1912" s="21">
        <f>B1912-L1912</f>
        <v/>
      </c>
      <c r="N1912" s="21">
        <f>ROUNDDOWN(ROUND(B1912*0.2042,2),0)</f>
        <v/>
      </c>
    </row>
    <row r="1913">
      <c r="A1913" t="inlineStr">
        <is>
          <t>照合 一般</t>
        </is>
      </c>
      <c r="B1913" s="21" t="n">
        <v>11500000</v>
      </c>
      <c r="C1913" s="22" t="n">
        <v>11</v>
      </c>
      <c r="D1913" s="22" t="n">
        <v>1</v>
      </c>
      <c r="E1913" s="22" t="n">
        <v>0</v>
      </c>
      <c r="F1913" s="21">
        <f>(IF(C1913&lt;=20,MAX(800000,400000*C1913),8000000+700000*(C1913-20))+IF(E1913=1,1000000,0))</f>
        <v/>
      </c>
      <c r="G1913" s="21">
        <f>IF(AND(D1913=3,C1913&lt;=5),MAX(0,B1913-F1913),IF(AND(D1913=2,C1913&lt;=5,MAX(0,B1913-F1913)&gt;3000000),1500000+MAX(0,B1913-F1913)-3000000,MAX(0,B1913-F1913)/2))</f>
        <v/>
      </c>
      <c r="H1913" s="21">
        <f>ROUNDDOWN(G1913,-3)</f>
        <v/>
      </c>
      <c r="I1913" s="21">
        <f>IF(H1913&lt;=0,0,ROUNDDOWN(ROUND((H1913*LOOKUP(H1913,{0,1950001,3300001,6950001,9000001,18000001,40000001},{0.05,0.1,0.2,0.23,0.33,0.4,0.45})-LOOKUP(H1913,{0,1950001,3300001,6950001,9000001,18000001,40000001},{0,97500,427500,636000,1536000,2796000,4796000}))*1.021,3),0))</f>
        <v/>
      </c>
      <c r="J1913" s="21">
        <f>ROUNDDOWN(ROUND(H1913*0.06,2),-2)</f>
        <v/>
      </c>
      <c r="K1913" s="21">
        <f>ROUNDDOWN(ROUND(H1913*0.04,2),-2)</f>
        <v/>
      </c>
      <c r="L1913" s="21">
        <f>I1913+J1913+K1913</f>
        <v/>
      </c>
      <c r="M1913" s="21">
        <f>B1913-L1913</f>
        <v/>
      </c>
      <c r="N1913" s="21">
        <f>ROUNDDOWN(ROUND(B1913*0.2042,2),0)</f>
        <v/>
      </c>
    </row>
    <row r="1914">
      <c r="A1914" t="inlineStr">
        <is>
          <t>照合 一般</t>
        </is>
      </c>
      <c r="B1914" s="21" t="n">
        <v>11500000</v>
      </c>
      <c r="C1914" s="22" t="n">
        <v>12</v>
      </c>
      <c r="D1914" s="22" t="n">
        <v>1</v>
      </c>
      <c r="E1914" s="22" t="n">
        <v>0</v>
      </c>
      <c r="F1914" s="21">
        <f>(IF(C1914&lt;=20,MAX(800000,400000*C1914),8000000+700000*(C1914-20))+IF(E1914=1,1000000,0))</f>
        <v/>
      </c>
      <c r="G1914" s="21">
        <f>IF(AND(D1914=3,C1914&lt;=5),MAX(0,B1914-F1914),IF(AND(D1914=2,C1914&lt;=5,MAX(0,B1914-F1914)&gt;3000000),1500000+MAX(0,B1914-F1914)-3000000,MAX(0,B1914-F1914)/2))</f>
        <v/>
      </c>
      <c r="H1914" s="21">
        <f>ROUNDDOWN(G1914,-3)</f>
        <v/>
      </c>
      <c r="I1914" s="21">
        <f>IF(H1914&lt;=0,0,ROUNDDOWN(ROUND((H1914*LOOKUP(H1914,{0,1950001,3300001,6950001,9000001,18000001,40000001},{0.05,0.1,0.2,0.23,0.33,0.4,0.45})-LOOKUP(H1914,{0,1950001,3300001,6950001,9000001,18000001,40000001},{0,97500,427500,636000,1536000,2796000,4796000}))*1.021,3),0))</f>
        <v/>
      </c>
      <c r="J1914" s="21">
        <f>ROUNDDOWN(ROUND(H1914*0.06,2),-2)</f>
        <v/>
      </c>
      <c r="K1914" s="21">
        <f>ROUNDDOWN(ROUND(H1914*0.04,2),-2)</f>
        <v/>
      </c>
      <c r="L1914" s="21">
        <f>I1914+J1914+K1914</f>
        <v/>
      </c>
      <c r="M1914" s="21">
        <f>B1914-L1914</f>
        <v/>
      </c>
      <c r="N1914" s="21">
        <f>ROUNDDOWN(ROUND(B1914*0.2042,2),0)</f>
        <v/>
      </c>
    </row>
    <row r="1915">
      <c r="A1915" t="inlineStr">
        <is>
          <t>照合 一般</t>
        </is>
      </c>
      <c r="B1915" s="21" t="n">
        <v>11500000</v>
      </c>
      <c r="C1915" s="22" t="n">
        <v>13</v>
      </c>
      <c r="D1915" s="22" t="n">
        <v>1</v>
      </c>
      <c r="E1915" s="22" t="n">
        <v>0</v>
      </c>
      <c r="F1915" s="21">
        <f>(IF(C1915&lt;=20,MAX(800000,400000*C1915),8000000+700000*(C1915-20))+IF(E1915=1,1000000,0))</f>
        <v/>
      </c>
      <c r="G1915" s="21">
        <f>IF(AND(D1915=3,C1915&lt;=5),MAX(0,B1915-F1915),IF(AND(D1915=2,C1915&lt;=5,MAX(0,B1915-F1915)&gt;3000000),1500000+MAX(0,B1915-F1915)-3000000,MAX(0,B1915-F1915)/2))</f>
        <v/>
      </c>
      <c r="H1915" s="21">
        <f>ROUNDDOWN(G1915,-3)</f>
        <v/>
      </c>
      <c r="I1915" s="21">
        <f>IF(H1915&lt;=0,0,ROUNDDOWN(ROUND((H1915*LOOKUP(H1915,{0,1950001,3300001,6950001,9000001,18000001,40000001},{0.05,0.1,0.2,0.23,0.33,0.4,0.45})-LOOKUP(H1915,{0,1950001,3300001,6950001,9000001,18000001,40000001},{0,97500,427500,636000,1536000,2796000,4796000}))*1.021,3),0))</f>
        <v/>
      </c>
      <c r="J1915" s="21">
        <f>ROUNDDOWN(ROUND(H1915*0.06,2),-2)</f>
        <v/>
      </c>
      <c r="K1915" s="21">
        <f>ROUNDDOWN(ROUND(H1915*0.04,2),-2)</f>
        <v/>
      </c>
      <c r="L1915" s="21">
        <f>I1915+J1915+K1915</f>
        <v/>
      </c>
      <c r="M1915" s="21">
        <f>B1915-L1915</f>
        <v/>
      </c>
      <c r="N1915" s="21">
        <f>ROUNDDOWN(ROUND(B1915*0.2042,2),0)</f>
        <v/>
      </c>
    </row>
    <row r="1916">
      <c r="A1916" t="inlineStr">
        <is>
          <t>照合 一般</t>
        </is>
      </c>
      <c r="B1916" s="21" t="n">
        <v>11500000</v>
      </c>
      <c r="C1916" s="22" t="n">
        <v>14</v>
      </c>
      <c r="D1916" s="22" t="n">
        <v>1</v>
      </c>
      <c r="E1916" s="22" t="n">
        <v>0</v>
      </c>
      <c r="F1916" s="21">
        <f>(IF(C1916&lt;=20,MAX(800000,400000*C1916),8000000+700000*(C1916-20))+IF(E1916=1,1000000,0))</f>
        <v/>
      </c>
      <c r="G1916" s="21">
        <f>IF(AND(D1916=3,C1916&lt;=5),MAX(0,B1916-F1916),IF(AND(D1916=2,C1916&lt;=5,MAX(0,B1916-F1916)&gt;3000000),1500000+MAX(0,B1916-F1916)-3000000,MAX(0,B1916-F1916)/2))</f>
        <v/>
      </c>
      <c r="H1916" s="21">
        <f>ROUNDDOWN(G1916,-3)</f>
        <v/>
      </c>
      <c r="I1916" s="21">
        <f>IF(H1916&lt;=0,0,ROUNDDOWN(ROUND((H1916*LOOKUP(H1916,{0,1950001,3300001,6950001,9000001,18000001,40000001},{0.05,0.1,0.2,0.23,0.33,0.4,0.45})-LOOKUP(H1916,{0,1950001,3300001,6950001,9000001,18000001,40000001},{0,97500,427500,636000,1536000,2796000,4796000}))*1.021,3),0))</f>
        <v/>
      </c>
      <c r="J1916" s="21">
        <f>ROUNDDOWN(ROUND(H1916*0.06,2),-2)</f>
        <v/>
      </c>
      <c r="K1916" s="21">
        <f>ROUNDDOWN(ROUND(H1916*0.04,2),-2)</f>
        <v/>
      </c>
      <c r="L1916" s="21">
        <f>I1916+J1916+K1916</f>
        <v/>
      </c>
      <c r="M1916" s="21">
        <f>B1916-L1916</f>
        <v/>
      </c>
      <c r="N1916" s="21">
        <f>ROUNDDOWN(ROUND(B1916*0.2042,2),0)</f>
        <v/>
      </c>
    </row>
    <row r="1917">
      <c r="A1917" t="inlineStr">
        <is>
          <t>照合 一般</t>
        </is>
      </c>
      <c r="B1917" s="21" t="n">
        <v>11500000</v>
      </c>
      <c r="C1917" s="22" t="n">
        <v>15</v>
      </c>
      <c r="D1917" s="22" t="n">
        <v>1</v>
      </c>
      <c r="E1917" s="22" t="n">
        <v>0</v>
      </c>
      <c r="F1917" s="21">
        <f>(IF(C1917&lt;=20,MAX(800000,400000*C1917),8000000+700000*(C1917-20))+IF(E1917=1,1000000,0))</f>
        <v/>
      </c>
      <c r="G1917" s="21">
        <f>IF(AND(D1917=3,C1917&lt;=5),MAX(0,B1917-F1917),IF(AND(D1917=2,C1917&lt;=5,MAX(0,B1917-F1917)&gt;3000000),1500000+MAX(0,B1917-F1917)-3000000,MAX(0,B1917-F1917)/2))</f>
        <v/>
      </c>
      <c r="H1917" s="21">
        <f>ROUNDDOWN(G1917,-3)</f>
        <v/>
      </c>
      <c r="I1917" s="21">
        <f>IF(H1917&lt;=0,0,ROUNDDOWN(ROUND((H1917*LOOKUP(H1917,{0,1950001,3300001,6950001,9000001,18000001,40000001},{0.05,0.1,0.2,0.23,0.33,0.4,0.45})-LOOKUP(H1917,{0,1950001,3300001,6950001,9000001,18000001,40000001},{0,97500,427500,636000,1536000,2796000,4796000}))*1.021,3),0))</f>
        <v/>
      </c>
      <c r="J1917" s="21">
        <f>ROUNDDOWN(ROUND(H1917*0.06,2),-2)</f>
        <v/>
      </c>
      <c r="K1917" s="21">
        <f>ROUNDDOWN(ROUND(H1917*0.04,2),-2)</f>
        <v/>
      </c>
      <c r="L1917" s="21">
        <f>I1917+J1917+K1917</f>
        <v/>
      </c>
      <c r="M1917" s="21">
        <f>B1917-L1917</f>
        <v/>
      </c>
      <c r="N1917" s="21">
        <f>ROUNDDOWN(ROUND(B1917*0.2042,2),0)</f>
        <v/>
      </c>
    </row>
    <row r="1918">
      <c r="A1918" t="inlineStr">
        <is>
          <t>照合 一般</t>
        </is>
      </c>
      <c r="B1918" s="21" t="n">
        <v>11500000</v>
      </c>
      <c r="C1918" s="22" t="n">
        <v>16</v>
      </c>
      <c r="D1918" s="22" t="n">
        <v>1</v>
      </c>
      <c r="E1918" s="22" t="n">
        <v>0</v>
      </c>
      <c r="F1918" s="21">
        <f>(IF(C1918&lt;=20,MAX(800000,400000*C1918),8000000+700000*(C1918-20))+IF(E1918=1,1000000,0))</f>
        <v/>
      </c>
      <c r="G1918" s="21">
        <f>IF(AND(D1918=3,C1918&lt;=5),MAX(0,B1918-F1918),IF(AND(D1918=2,C1918&lt;=5,MAX(0,B1918-F1918)&gt;3000000),1500000+MAX(0,B1918-F1918)-3000000,MAX(0,B1918-F1918)/2))</f>
        <v/>
      </c>
      <c r="H1918" s="21">
        <f>ROUNDDOWN(G1918,-3)</f>
        <v/>
      </c>
      <c r="I1918" s="21">
        <f>IF(H1918&lt;=0,0,ROUNDDOWN(ROUND((H1918*LOOKUP(H1918,{0,1950001,3300001,6950001,9000001,18000001,40000001},{0.05,0.1,0.2,0.23,0.33,0.4,0.45})-LOOKUP(H1918,{0,1950001,3300001,6950001,9000001,18000001,40000001},{0,97500,427500,636000,1536000,2796000,4796000}))*1.021,3),0))</f>
        <v/>
      </c>
      <c r="J1918" s="21">
        <f>ROUNDDOWN(ROUND(H1918*0.06,2),-2)</f>
        <v/>
      </c>
      <c r="K1918" s="21">
        <f>ROUNDDOWN(ROUND(H1918*0.04,2),-2)</f>
        <v/>
      </c>
      <c r="L1918" s="21">
        <f>I1918+J1918+K1918</f>
        <v/>
      </c>
      <c r="M1918" s="21">
        <f>B1918-L1918</f>
        <v/>
      </c>
      <c r="N1918" s="21">
        <f>ROUNDDOWN(ROUND(B1918*0.2042,2),0)</f>
        <v/>
      </c>
    </row>
    <row r="1919">
      <c r="A1919" t="inlineStr">
        <is>
          <t>照合 一般</t>
        </is>
      </c>
      <c r="B1919" s="21" t="n">
        <v>11500000</v>
      </c>
      <c r="C1919" s="22" t="n">
        <v>17</v>
      </c>
      <c r="D1919" s="22" t="n">
        <v>1</v>
      </c>
      <c r="E1919" s="22" t="n">
        <v>0</v>
      </c>
      <c r="F1919" s="21">
        <f>(IF(C1919&lt;=20,MAX(800000,400000*C1919),8000000+700000*(C1919-20))+IF(E1919=1,1000000,0))</f>
        <v/>
      </c>
      <c r="G1919" s="21">
        <f>IF(AND(D1919=3,C1919&lt;=5),MAX(0,B1919-F1919),IF(AND(D1919=2,C1919&lt;=5,MAX(0,B1919-F1919)&gt;3000000),1500000+MAX(0,B1919-F1919)-3000000,MAX(0,B1919-F1919)/2))</f>
        <v/>
      </c>
      <c r="H1919" s="21">
        <f>ROUNDDOWN(G1919,-3)</f>
        <v/>
      </c>
      <c r="I1919" s="21">
        <f>IF(H1919&lt;=0,0,ROUNDDOWN(ROUND((H1919*LOOKUP(H1919,{0,1950001,3300001,6950001,9000001,18000001,40000001},{0.05,0.1,0.2,0.23,0.33,0.4,0.45})-LOOKUP(H1919,{0,1950001,3300001,6950001,9000001,18000001,40000001},{0,97500,427500,636000,1536000,2796000,4796000}))*1.021,3),0))</f>
        <v/>
      </c>
      <c r="J1919" s="21">
        <f>ROUNDDOWN(ROUND(H1919*0.06,2),-2)</f>
        <v/>
      </c>
      <c r="K1919" s="21">
        <f>ROUNDDOWN(ROUND(H1919*0.04,2),-2)</f>
        <v/>
      </c>
      <c r="L1919" s="21">
        <f>I1919+J1919+K1919</f>
        <v/>
      </c>
      <c r="M1919" s="21">
        <f>B1919-L1919</f>
        <v/>
      </c>
      <c r="N1919" s="21">
        <f>ROUNDDOWN(ROUND(B1919*0.2042,2),0)</f>
        <v/>
      </c>
    </row>
    <row r="1920">
      <c r="A1920" t="inlineStr">
        <is>
          <t>照合 一般</t>
        </is>
      </c>
      <c r="B1920" s="21" t="n">
        <v>11500000</v>
      </c>
      <c r="C1920" s="22" t="n">
        <v>18</v>
      </c>
      <c r="D1920" s="22" t="n">
        <v>1</v>
      </c>
      <c r="E1920" s="22" t="n">
        <v>0</v>
      </c>
      <c r="F1920" s="21">
        <f>(IF(C1920&lt;=20,MAX(800000,400000*C1920),8000000+700000*(C1920-20))+IF(E1920=1,1000000,0))</f>
        <v/>
      </c>
      <c r="G1920" s="21">
        <f>IF(AND(D1920=3,C1920&lt;=5),MAX(0,B1920-F1920),IF(AND(D1920=2,C1920&lt;=5,MAX(0,B1920-F1920)&gt;3000000),1500000+MAX(0,B1920-F1920)-3000000,MAX(0,B1920-F1920)/2))</f>
        <v/>
      </c>
      <c r="H1920" s="21">
        <f>ROUNDDOWN(G1920,-3)</f>
        <v/>
      </c>
      <c r="I1920" s="21">
        <f>IF(H1920&lt;=0,0,ROUNDDOWN(ROUND((H1920*LOOKUP(H1920,{0,1950001,3300001,6950001,9000001,18000001,40000001},{0.05,0.1,0.2,0.23,0.33,0.4,0.45})-LOOKUP(H1920,{0,1950001,3300001,6950001,9000001,18000001,40000001},{0,97500,427500,636000,1536000,2796000,4796000}))*1.021,3),0))</f>
        <v/>
      </c>
      <c r="J1920" s="21">
        <f>ROUNDDOWN(ROUND(H1920*0.06,2),-2)</f>
        <v/>
      </c>
      <c r="K1920" s="21">
        <f>ROUNDDOWN(ROUND(H1920*0.04,2),-2)</f>
        <v/>
      </c>
      <c r="L1920" s="21">
        <f>I1920+J1920+K1920</f>
        <v/>
      </c>
      <c r="M1920" s="21">
        <f>B1920-L1920</f>
        <v/>
      </c>
      <c r="N1920" s="21">
        <f>ROUNDDOWN(ROUND(B1920*0.2042,2),0)</f>
        <v/>
      </c>
    </row>
    <row r="1921">
      <c r="A1921" t="inlineStr">
        <is>
          <t>照合 一般</t>
        </is>
      </c>
      <c r="B1921" s="21" t="n">
        <v>11500000</v>
      </c>
      <c r="C1921" s="22" t="n">
        <v>19</v>
      </c>
      <c r="D1921" s="22" t="n">
        <v>1</v>
      </c>
      <c r="E1921" s="22" t="n">
        <v>0</v>
      </c>
      <c r="F1921" s="21">
        <f>(IF(C1921&lt;=20,MAX(800000,400000*C1921),8000000+700000*(C1921-20))+IF(E1921=1,1000000,0))</f>
        <v/>
      </c>
      <c r="G1921" s="21">
        <f>IF(AND(D1921=3,C1921&lt;=5),MAX(0,B1921-F1921),IF(AND(D1921=2,C1921&lt;=5,MAX(0,B1921-F1921)&gt;3000000),1500000+MAX(0,B1921-F1921)-3000000,MAX(0,B1921-F1921)/2))</f>
        <v/>
      </c>
      <c r="H1921" s="21">
        <f>ROUNDDOWN(G1921,-3)</f>
        <v/>
      </c>
      <c r="I1921" s="21">
        <f>IF(H1921&lt;=0,0,ROUNDDOWN(ROUND((H1921*LOOKUP(H1921,{0,1950001,3300001,6950001,9000001,18000001,40000001},{0.05,0.1,0.2,0.23,0.33,0.4,0.45})-LOOKUP(H1921,{0,1950001,3300001,6950001,9000001,18000001,40000001},{0,97500,427500,636000,1536000,2796000,4796000}))*1.021,3),0))</f>
        <v/>
      </c>
      <c r="J1921" s="21">
        <f>ROUNDDOWN(ROUND(H1921*0.06,2),-2)</f>
        <v/>
      </c>
      <c r="K1921" s="21">
        <f>ROUNDDOWN(ROUND(H1921*0.04,2),-2)</f>
        <v/>
      </c>
      <c r="L1921" s="21">
        <f>I1921+J1921+K1921</f>
        <v/>
      </c>
      <c r="M1921" s="21">
        <f>B1921-L1921</f>
        <v/>
      </c>
      <c r="N1921" s="21">
        <f>ROUNDDOWN(ROUND(B1921*0.2042,2),0)</f>
        <v/>
      </c>
    </row>
    <row r="1922">
      <c r="A1922" t="inlineStr">
        <is>
          <t>照合 一般</t>
        </is>
      </c>
      <c r="B1922" s="21" t="n">
        <v>11500000</v>
      </c>
      <c r="C1922" s="22" t="n">
        <v>20</v>
      </c>
      <c r="D1922" s="22" t="n">
        <v>1</v>
      </c>
      <c r="E1922" s="22" t="n">
        <v>0</v>
      </c>
      <c r="F1922" s="21">
        <f>(IF(C1922&lt;=20,MAX(800000,400000*C1922),8000000+700000*(C1922-20))+IF(E1922=1,1000000,0))</f>
        <v/>
      </c>
      <c r="G1922" s="21">
        <f>IF(AND(D1922=3,C1922&lt;=5),MAX(0,B1922-F1922),IF(AND(D1922=2,C1922&lt;=5,MAX(0,B1922-F1922)&gt;3000000),1500000+MAX(0,B1922-F1922)-3000000,MAX(0,B1922-F1922)/2))</f>
        <v/>
      </c>
      <c r="H1922" s="21">
        <f>ROUNDDOWN(G1922,-3)</f>
        <v/>
      </c>
      <c r="I1922" s="21">
        <f>IF(H1922&lt;=0,0,ROUNDDOWN(ROUND((H1922*LOOKUP(H1922,{0,1950001,3300001,6950001,9000001,18000001,40000001},{0.05,0.1,0.2,0.23,0.33,0.4,0.45})-LOOKUP(H1922,{0,1950001,3300001,6950001,9000001,18000001,40000001},{0,97500,427500,636000,1536000,2796000,4796000}))*1.021,3),0))</f>
        <v/>
      </c>
      <c r="J1922" s="21">
        <f>ROUNDDOWN(ROUND(H1922*0.06,2),-2)</f>
        <v/>
      </c>
      <c r="K1922" s="21">
        <f>ROUNDDOWN(ROUND(H1922*0.04,2),-2)</f>
        <v/>
      </c>
      <c r="L1922" s="21">
        <f>I1922+J1922+K1922</f>
        <v/>
      </c>
      <c r="M1922" s="21">
        <f>B1922-L1922</f>
        <v/>
      </c>
      <c r="N1922" s="21">
        <f>ROUNDDOWN(ROUND(B1922*0.2042,2),0)</f>
        <v/>
      </c>
    </row>
    <row r="1923">
      <c r="A1923" t="inlineStr">
        <is>
          <t>照合 一般</t>
        </is>
      </c>
      <c r="B1923" s="21" t="n">
        <v>11500000</v>
      </c>
      <c r="C1923" s="22" t="n">
        <v>21</v>
      </c>
      <c r="D1923" s="22" t="n">
        <v>1</v>
      </c>
      <c r="E1923" s="22" t="n">
        <v>0</v>
      </c>
      <c r="F1923" s="21">
        <f>(IF(C1923&lt;=20,MAX(800000,400000*C1923),8000000+700000*(C1923-20))+IF(E1923=1,1000000,0))</f>
        <v/>
      </c>
      <c r="G1923" s="21">
        <f>IF(AND(D1923=3,C1923&lt;=5),MAX(0,B1923-F1923),IF(AND(D1923=2,C1923&lt;=5,MAX(0,B1923-F1923)&gt;3000000),1500000+MAX(0,B1923-F1923)-3000000,MAX(0,B1923-F1923)/2))</f>
        <v/>
      </c>
      <c r="H1923" s="21">
        <f>ROUNDDOWN(G1923,-3)</f>
        <v/>
      </c>
      <c r="I1923" s="21">
        <f>IF(H1923&lt;=0,0,ROUNDDOWN(ROUND((H1923*LOOKUP(H1923,{0,1950001,3300001,6950001,9000001,18000001,40000001},{0.05,0.1,0.2,0.23,0.33,0.4,0.45})-LOOKUP(H1923,{0,1950001,3300001,6950001,9000001,18000001,40000001},{0,97500,427500,636000,1536000,2796000,4796000}))*1.021,3),0))</f>
        <v/>
      </c>
      <c r="J1923" s="21">
        <f>ROUNDDOWN(ROUND(H1923*0.06,2),-2)</f>
        <v/>
      </c>
      <c r="K1923" s="21">
        <f>ROUNDDOWN(ROUND(H1923*0.04,2),-2)</f>
        <v/>
      </c>
      <c r="L1923" s="21">
        <f>I1923+J1923+K1923</f>
        <v/>
      </c>
      <c r="M1923" s="21">
        <f>B1923-L1923</f>
        <v/>
      </c>
      <c r="N1923" s="21">
        <f>ROUNDDOWN(ROUND(B1923*0.2042,2),0)</f>
        <v/>
      </c>
    </row>
    <row r="1924">
      <c r="A1924" t="inlineStr">
        <is>
          <t>照合 一般</t>
        </is>
      </c>
      <c r="B1924" s="21" t="n">
        <v>11500000</v>
      </c>
      <c r="C1924" s="22" t="n">
        <v>22</v>
      </c>
      <c r="D1924" s="22" t="n">
        <v>1</v>
      </c>
      <c r="E1924" s="22" t="n">
        <v>0</v>
      </c>
      <c r="F1924" s="21">
        <f>(IF(C1924&lt;=20,MAX(800000,400000*C1924),8000000+700000*(C1924-20))+IF(E1924=1,1000000,0))</f>
        <v/>
      </c>
      <c r="G1924" s="21">
        <f>IF(AND(D1924=3,C1924&lt;=5),MAX(0,B1924-F1924),IF(AND(D1924=2,C1924&lt;=5,MAX(0,B1924-F1924)&gt;3000000),1500000+MAX(0,B1924-F1924)-3000000,MAX(0,B1924-F1924)/2))</f>
        <v/>
      </c>
      <c r="H1924" s="21">
        <f>ROUNDDOWN(G1924,-3)</f>
        <v/>
      </c>
      <c r="I1924" s="21">
        <f>IF(H1924&lt;=0,0,ROUNDDOWN(ROUND((H1924*LOOKUP(H1924,{0,1950001,3300001,6950001,9000001,18000001,40000001},{0.05,0.1,0.2,0.23,0.33,0.4,0.45})-LOOKUP(H1924,{0,1950001,3300001,6950001,9000001,18000001,40000001},{0,97500,427500,636000,1536000,2796000,4796000}))*1.021,3),0))</f>
        <v/>
      </c>
      <c r="J1924" s="21">
        <f>ROUNDDOWN(ROUND(H1924*0.06,2),-2)</f>
        <v/>
      </c>
      <c r="K1924" s="21">
        <f>ROUNDDOWN(ROUND(H1924*0.04,2),-2)</f>
        <v/>
      </c>
      <c r="L1924" s="21">
        <f>I1924+J1924+K1924</f>
        <v/>
      </c>
      <c r="M1924" s="21">
        <f>B1924-L1924</f>
        <v/>
      </c>
      <c r="N1924" s="21">
        <f>ROUNDDOWN(ROUND(B1924*0.2042,2),0)</f>
        <v/>
      </c>
    </row>
    <row r="1925">
      <c r="A1925" t="inlineStr">
        <is>
          <t>照合 一般</t>
        </is>
      </c>
      <c r="B1925" s="21" t="n">
        <v>11500000</v>
      </c>
      <c r="C1925" s="22" t="n">
        <v>23</v>
      </c>
      <c r="D1925" s="22" t="n">
        <v>1</v>
      </c>
      <c r="E1925" s="22" t="n">
        <v>0</v>
      </c>
      <c r="F1925" s="21">
        <f>(IF(C1925&lt;=20,MAX(800000,400000*C1925),8000000+700000*(C1925-20))+IF(E1925=1,1000000,0))</f>
        <v/>
      </c>
      <c r="G1925" s="21">
        <f>IF(AND(D1925=3,C1925&lt;=5),MAX(0,B1925-F1925),IF(AND(D1925=2,C1925&lt;=5,MAX(0,B1925-F1925)&gt;3000000),1500000+MAX(0,B1925-F1925)-3000000,MAX(0,B1925-F1925)/2))</f>
        <v/>
      </c>
      <c r="H1925" s="21">
        <f>ROUNDDOWN(G1925,-3)</f>
        <v/>
      </c>
      <c r="I1925" s="21">
        <f>IF(H1925&lt;=0,0,ROUNDDOWN(ROUND((H1925*LOOKUP(H1925,{0,1950001,3300001,6950001,9000001,18000001,40000001},{0.05,0.1,0.2,0.23,0.33,0.4,0.45})-LOOKUP(H1925,{0,1950001,3300001,6950001,9000001,18000001,40000001},{0,97500,427500,636000,1536000,2796000,4796000}))*1.021,3),0))</f>
        <v/>
      </c>
      <c r="J1925" s="21">
        <f>ROUNDDOWN(ROUND(H1925*0.06,2),-2)</f>
        <v/>
      </c>
      <c r="K1925" s="21">
        <f>ROUNDDOWN(ROUND(H1925*0.04,2),-2)</f>
        <v/>
      </c>
      <c r="L1925" s="21">
        <f>I1925+J1925+K1925</f>
        <v/>
      </c>
      <c r="M1925" s="21">
        <f>B1925-L1925</f>
        <v/>
      </c>
      <c r="N1925" s="21">
        <f>ROUNDDOWN(ROUND(B1925*0.2042,2),0)</f>
        <v/>
      </c>
    </row>
    <row r="1926">
      <c r="A1926" t="inlineStr">
        <is>
          <t>照合 一般</t>
        </is>
      </c>
      <c r="B1926" s="21" t="n">
        <v>11500000</v>
      </c>
      <c r="C1926" s="22" t="n">
        <v>24</v>
      </c>
      <c r="D1926" s="22" t="n">
        <v>1</v>
      </c>
      <c r="E1926" s="22" t="n">
        <v>0</v>
      </c>
      <c r="F1926" s="21">
        <f>(IF(C1926&lt;=20,MAX(800000,400000*C1926),8000000+700000*(C1926-20))+IF(E1926=1,1000000,0))</f>
        <v/>
      </c>
      <c r="G1926" s="21">
        <f>IF(AND(D1926=3,C1926&lt;=5),MAX(0,B1926-F1926),IF(AND(D1926=2,C1926&lt;=5,MAX(0,B1926-F1926)&gt;3000000),1500000+MAX(0,B1926-F1926)-3000000,MAX(0,B1926-F1926)/2))</f>
        <v/>
      </c>
      <c r="H1926" s="21">
        <f>ROUNDDOWN(G1926,-3)</f>
        <v/>
      </c>
      <c r="I1926" s="21">
        <f>IF(H1926&lt;=0,0,ROUNDDOWN(ROUND((H1926*LOOKUP(H1926,{0,1950001,3300001,6950001,9000001,18000001,40000001},{0.05,0.1,0.2,0.23,0.33,0.4,0.45})-LOOKUP(H1926,{0,1950001,3300001,6950001,9000001,18000001,40000001},{0,97500,427500,636000,1536000,2796000,4796000}))*1.021,3),0))</f>
        <v/>
      </c>
      <c r="J1926" s="21">
        <f>ROUNDDOWN(ROUND(H1926*0.06,2),-2)</f>
        <v/>
      </c>
      <c r="K1926" s="21">
        <f>ROUNDDOWN(ROUND(H1926*0.04,2),-2)</f>
        <v/>
      </c>
      <c r="L1926" s="21">
        <f>I1926+J1926+K1926</f>
        <v/>
      </c>
      <c r="M1926" s="21">
        <f>B1926-L1926</f>
        <v/>
      </c>
      <c r="N1926" s="21">
        <f>ROUNDDOWN(ROUND(B1926*0.2042,2),0)</f>
        <v/>
      </c>
    </row>
    <row r="1927">
      <c r="A1927" t="inlineStr">
        <is>
          <t>照合 一般</t>
        </is>
      </c>
      <c r="B1927" s="21" t="n">
        <v>11500000</v>
      </c>
      <c r="C1927" s="22" t="n">
        <v>25</v>
      </c>
      <c r="D1927" s="22" t="n">
        <v>1</v>
      </c>
      <c r="E1927" s="22" t="n">
        <v>0</v>
      </c>
      <c r="F1927" s="21">
        <f>(IF(C1927&lt;=20,MAX(800000,400000*C1927),8000000+700000*(C1927-20))+IF(E1927=1,1000000,0))</f>
        <v/>
      </c>
      <c r="G1927" s="21">
        <f>IF(AND(D1927=3,C1927&lt;=5),MAX(0,B1927-F1927),IF(AND(D1927=2,C1927&lt;=5,MAX(0,B1927-F1927)&gt;3000000),1500000+MAX(0,B1927-F1927)-3000000,MAX(0,B1927-F1927)/2))</f>
        <v/>
      </c>
      <c r="H1927" s="21">
        <f>ROUNDDOWN(G1927,-3)</f>
        <v/>
      </c>
      <c r="I1927" s="21">
        <f>IF(H1927&lt;=0,0,ROUNDDOWN(ROUND((H1927*LOOKUP(H1927,{0,1950001,3300001,6950001,9000001,18000001,40000001},{0.05,0.1,0.2,0.23,0.33,0.4,0.45})-LOOKUP(H1927,{0,1950001,3300001,6950001,9000001,18000001,40000001},{0,97500,427500,636000,1536000,2796000,4796000}))*1.021,3),0))</f>
        <v/>
      </c>
      <c r="J1927" s="21">
        <f>ROUNDDOWN(ROUND(H1927*0.06,2),-2)</f>
        <v/>
      </c>
      <c r="K1927" s="21">
        <f>ROUNDDOWN(ROUND(H1927*0.04,2),-2)</f>
        <v/>
      </c>
      <c r="L1927" s="21">
        <f>I1927+J1927+K1927</f>
        <v/>
      </c>
      <c r="M1927" s="21">
        <f>B1927-L1927</f>
        <v/>
      </c>
      <c r="N1927" s="21">
        <f>ROUNDDOWN(ROUND(B1927*0.2042,2),0)</f>
        <v/>
      </c>
    </row>
    <row r="1928">
      <c r="A1928" t="inlineStr">
        <is>
          <t>照合 一般</t>
        </is>
      </c>
      <c r="B1928" s="21" t="n">
        <v>11500000</v>
      </c>
      <c r="C1928" s="22" t="n">
        <v>26</v>
      </c>
      <c r="D1928" s="22" t="n">
        <v>1</v>
      </c>
      <c r="E1928" s="22" t="n">
        <v>0</v>
      </c>
      <c r="F1928" s="21">
        <f>(IF(C1928&lt;=20,MAX(800000,400000*C1928),8000000+700000*(C1928-20))+IF(E1928=1,1000000,0))</f>
        <v/>
      </c>
      <c r="G1928" s="21">
        <f>IF(AND(D1928=3,C1928&lt;=5),MAX(0,B1928-F1928),IF(AND(D1928=2,C1928&lt;=5,MAX(0,B1928-F1928)&gt;3000000),1500000+MAX(0,B1928-F1928)-3000000,MAX(0,B1928-F1928)/2))</f>
        <v/>
      </c>
      <c r="H1928" s="21">
        <f>ROUNDDOWN(G1928,-3)</f>
        <v/>
      </c>
      <c r="I1928" s="21">
        <f>IF(H1928&lt;=0,0,ROUNDDOWN(ROUND((H1928*LOOKUP(H1928,{0,1950001,3300001,6950001,9000001,18000001,40000001},{0.05,0.1,0.2,0.23,0.33,0.4,0.45})-LOOKUP(H1928,{0,1950001,3300001,6950001,9000001,18000001,40000001},{0,97500,427500,636000,1536000,2796000,4796000}))*1.021,3),0))</f>
        <v/>
      </c>
      <c r="J1928" s="21">
        <f>ROUNDDOWN(ROUND(H1928*0.06,2),-2)</f>
        <v/>
      </c>
      <c r="K1928" s="21">
        <f>ROUNDDOWN(ROUND(H1928*0.04,2),-2)</f>
        <v/>
      </c>
      <c r="L1928" s="21">
        <f>I1928+J1928+K1928</f>
        <v/>
      </c>
      <c r="M1928" s="21">
        <f>B1928-L1928</f>
        <v/>
      </c>
      <c r="N1928" s="21">
        <f>ROUNDDOWN(ROUND(B1928*0.2042,2),0)</f>
        <v/>
      </c>
    </row>
    <row r="1929">
      <c r="A1929" t="inlineStr">
        <is>
          <t>照合 一般</t>
        </is>
      </c>
      <c r="B1929" s="21" t="n">
        <v>11500000</v>
      </c>
      <c r="C1929" s="22" t="n">
        <v>27</v>
      </c>
      <c r="D1929" s="22" t="n">
        <v>1</v>
      </c>
      <c r="E1929" s="22" t="n">
        <v>0</v>
      </c>
      <c r="F1929" s="21">
        <f>(IF(C1929&lt;=20,MAX(800000,400000*C1929),8000000+700000*(C1929-20))+IF(E1929=1,1000000,0))</f>
        <v/>
      </c>
      <c r="G1929" s="21">
        <f>IF(AND(D1929=3,C1929&lt;=5),MAX(0,B1929-F1929),IF(AND(D1929=2,C1929&lt;=5,MAX(0,B1929-F1929)&gt;3000000),1500000+MAX(0,B1929-F1929)-3000000,MAX(0,B1929-F1929)/2))</f>
        <v/>
      </c>
      <c r="H1929" s="21">
        <f>ROUNDDOWN(G1929,-3)</f>
        <v/>
      </c>
      <c r="I1929" s="21">
        <f>IF(H1929&lt;=0,0,ROUNDDOWN(ROUND((H1929*LOOKUP(H1929,{0,1950001,3300001,6950001,9000001,18000001,40000001},{0.05,0.1,0.2,0.23,0.33,0.4,0.45})-LOOKUP(H1929,{0,1950001,3300001,6950001,9000001,18000001,40000001},{0,97500,427500,636000,1536000,2796000,4796000}))*1.021,3),0))</f>
        <v/>
      </c>
      <c r="J1929" s="21">
        <f>ROUNDDOWN(ROUND(H1929*0.06,2),-2)</f>
        <v/>
      </c>
      <c r="K1929" s="21">
        <f>ROUNDDOWN(ROUND(H1929*0.04,2),-2)</f>
        <v/>
      </c>
      <c r="L1929" s="21">
        <f>I1929+J1929+K1929</f>
        <v/>
      </c>
      <c r="M1929" s="21">
        <f>B1929-L1929</f>
        <v/>
      </c>
      <c r="N1929" s="21">
        <f>ROUNDDOWN(ROUND(B1929*0.2042,2),0)</f>
        <v/>
      </c>
    </row>
    <row r="1930">
      <c r="A1930" t="inlineStr">
        <is>
          <t>照合 一般</t>
        </is>
      </c>
      <c r="B1930" s="21" t="n">
        <v>11500000</v>
      </c>
      <c r="C1930" s="22" t="n">
        <v>28</v>
      </c>
      <c r="D1930" s="22" t="n">
        <v>1</v>
      </c>
      <c r="E1930" s="22" t="n">
        <v>0</v>
      </c>
      <c r="F1930" s="21">
        <f>(IF(C1930&lt;=20,MAX(800000,400000*C1930),8000000+700000*(C1930-20))+IF(E1930=1,1000000,0))</f>
        <v/>
      </c>
      <c r="G1930" s="21">
        <f>IF(AND(D1930=3,C1930&lt;=5),MAX(0,B1930-F1930),IF(AND(D1930=2,C1930&lt;=5,MAX(0,B1930-F1930)&gt;3000000),1500000+MAX(0,B1930-F1930)-3000000,MAX(0,B1930-F1930)/2))</f>
        <v/>
      </c>
      <c r="H1930" s="21">
        <f>ROUNDDOWN(G1930,-3)</f>
        <v/>
      </c>
      <c r="I1930" s="21">
        <f>IF(H1930&lt;=0,0,ROUNDDOWN(ROUND((H1930*LOOKUP(H1930,{0,1950001,3300001,6950001,9000001,18000001,40000001},{0.05,0.1,0.2,0.23,0.33,0.4,0.45})-LOOKUP(H1930,{0,1950001,3300001,6950001,9000001,18000001,40000001},{0,97500,427500,636000,1536000,2796000,4796000}))*1.021,3),0))</f>
        <v/>
      </c>
      <c r="J1930" s="21">
        <f>ROUNDDOWN(ROUND(H1930*0.06,2),-2)</f>
        <v/>
      </c>
      <c r="K1930" s="21">
        <f>ROUNDDOWN(ROUND(H1930*0.04,2),-2)</f>
        <v/>
      </c>
      <c r="L1930" s="21">
        <f>I1930+J1930+K1930</f>
        <v/>
      </c>
      <c r="M1930" s="21">
        <f>B1930-L1930</f>
        <v/>
      </c>
      <c r="N1930" s="21">
        <f>ROUNDDOWN(ROUND(B1930*0.2042,2),0)</f>
        <v/>
      </c>
    </row>
    <row r="1931">
      <c r="A1931" t="inlineStr">
        <is>
          <t>照合 一般</t>
        </is>
      </c>
      <c r="B1931" s="21" t="n">
        <v>11500000</v>
      </c>
      <c r="C1931" s="22" t="n">
        <v>29</v>
      </c>
      <c r="D1931" s="22" t="n">
        <v>1</v>
      </c>
      <c r="E1931" s="22" t="n">
        <v>0</v>
      </c>
      <c r="F1931" s="21">
        <f>(IF(C1931&lt;=20,MAX(800000,400000*C1931),8000000+700000*(C1931-20))+IF(E1931=1,1000000,0))</f>
        <v/>
      </c>
      <c r="G1931" s="21">
        <f>IF(AND(D1931=3,C1931&lt;=5),MAX(0,B1931-F1931),IF(AND(D1931=2,C1931&lt;=5,MAX(0,B1931-F1931)&gt;3000000),1500000+MAX(0,B1931-F1931)-3000000,MAX(0,B1931-F1931)/2))</f>
        <v/>
      </c>
      <c r="H1931" s="21">
        <f>ROUNDDOWN(G1931,-3)</f>
        <v/>
      </c>
      <c r="I1931" s="21">
        <f>IF(H1931&lt;=0,0,ROUNDDOWN(ROUND((H1931*LOOKUP(H1931,{0,1950001,3300001,6950001,9000001,18000001,40000001},{0.05,0.1,0.2,0.23,0.33,0.4,0.45})-LOOKUP(H1931,{0,1950001,3300001,6950001,9000001,18000001,40000001},{0,97500,427500,636000,1536000,2796000,4796000}))*1.021,3),0))</f>
        <v/>
      </c>
      <c r="J1931" s="21">
        <f>ROUNDDOWN(ROUND(H1931*0.06,2),-2)</f>
        <v/>
      </c>
      <c r="K1931" s="21">
        <f>ROUNDDOWN(ROUND(H1931*0.04,2),-2)</f>
        <v/>
      </c>
      <c r="L1931" s="21">
        <f>I1931+J1931+K1931</f>
        <v/>
      </c>
      <c r="M1931" s="21">
        <f>B1931-L1931</f>
        <v/>
      </c>
      <c r="N1931" s="21">
        <f>ROUNDDOWN(ROUND(B1931*0.2042,2),0)</f>
        <v/>
      </c>
    </row>
    <row r="1932">
      <c r="A1932" t="inlineStr">
        <is>
          <t>照合 一般</t>
        </is>
      </c>
      <c r="B1932" s="21" t="n">
        <v>11500000</v>
      </c>
      <c r="C1932" s="22" t="n">
        <v>30</v>
      </c>
      <c r="D1932" s="22" t="n">
        <v>1</v>
      </c>
      <c r="E1932" s="22" t="n">
        <v>0</v>
      </c>
      <c r="F1932" s="21">
        <f>(IF(C1932&lt;=20,MAX(800000,400000*C1932),8000000+700000*(C1932-20))+IF(E1932=1,1000000,0))</f>
        <v/>
      </c>
      <c r="G1932" s="21">
        <f>IF(AND(D1932=3,C1932&lt;=5),MAX(0,B1932-F1932),IF(AND(D1932=2,C1932&lt;=5,MAX(0,B1932-F1932)&gt;3000000),1500000+MAX(0,B1932-F1932)-3000000,MAX(0,B1932-F1932)/2))</f>
        <v/>
      </c>
      <c r="H1932" s="21">
        <f>ROUNDDOWN(G1932,-3)</f>
        <v/>
      </c>
      <c r="I1932" s="21">
        <f>IF(H1932&lt;=0,0,ROUNDDOWN(ROUND((H1932*LOOKUP(H1932,{0,1950001,3300001,6950001,9000001,18000001,40000001},{0.05,0.1,0.2,0.23,0.33,0.4,0.45})-LOOKUP(H1932,{0,1950001,3300001,6950001,9000001,18000001,40000001},{0,97500,427500,636000,1536000,2796000,4796000}))*1.021,3),0))</f>
        <v/>
      </c>
      <c r="J1932" s="21">
        <f>ROUNDDOWN(ROUND(H1932*0.06,2),-2)</f>
        <v/>
      </c>
      <c r="K1932" s="21">
        <f>ROUNDDOWN(ROUND(H1932*0.04,2),-2)</f>
        <v/>
      </c>
      <c r="L1932" s="21">
        <f>I1932+J1932+K1932</f>
        <v/>
      </c>
      <c r="M1932" s="21">
        <f>B1932-L1932</f>
        <v/>
      </c>
      <c r="N1932" s="21">
        <f>ROUNDDOWN(ROUND(B1932*0.2042,2),0)</f>
        <v/>
      </c>
    </row>
    <row r="1933">
      <c r="A1933" t="inlineStr">
        <is>
          <t>照合 一般</t>
        </is>
      </c>
      <c r="B1933" s="21" t="n">
        <v>11500000</v>
      </c>
      <c r="C1933" s="22" t="n">
        <v>31</v>
      </c>
      <c r="D1933" s="22" t="n">
        <v>1</v>
      </c>
      <c r="E1933" s="22" t="n">
        <v>0</v>
      </c>
      <c r="F1933" s="21">
        <f>(IF(C1933&lt;=20,MAX(800000,400000*C1933),8000000+700000*(C1933-20))+IF(E1933=1,1000000,0))</f>
        <v/>
      </c>
      <c r="G1933" s="21">
        <f>IF(AND(D1933=3,C1933&lt;=5),MAX(0,B1933-F1933),IF(AND(D1933=2,C1933&lt;=5,MAX(0,B1933-F1933)&gt;3000000),1500000+MAX(0,B1933-F1933)-3000000,MAX(0,B1933-F1933)/2))</f>
        <v/>
      </c>
      <c r="H1933" s="21">
        <f>ROUNDDOWN(G1933,-3)</f>
        <v/>
      </c>
      <c r="I1933" s="21">
        <f>IF(H1933&lt;=0,0,ROUNDDOWN(ROUND((H1933*LOOKUP(H1933,{0,1950001,3300001,6950001,9000001,18000001,40000001},{0.05,0.1,0.2,0.23,0.33,0.4,0.45})-LOOKUP(H1933,{0,1950001,3300001,6950001,9000001,18000001,40000001},{0,97500,427500,636000,1536000,2796000,4796000}))*1.021,3),0))</f>
        <v/>
      </c>
      <c r="J1933" s="21">
        <f>ROUNDDOWN(ROUND(H1933*0.06,2),-2)</f>
        <v/>
      </c>
      <c r="K1933" s="21">
        <f>ROUNDDOWN(ROUND(H1933*0.04,2),-2)</f>
        <v/>
      </c>
      <c r="L1933" s="21">
        <f>I1933+J1933+K1933</f>
        <v/>
      </c>
      <c r="M1933" s="21">
        <f>B1933-L1933</f>
        <v/>
      </c>
      <c r="N1933" s="21">
        <f>ROUNDDOWN(ROUND(B1933*0.2042,2),0)</f>
        <v/>
      </c>
    </row>
    <row r="1934">
      <c r="A1934" t="inlineStr">
        <is>
          <t>照合 一般</t>
        </is>
      </c>
      <c r="B1934" s="21" t="n">
        <v>11500000</v>
      </c>
      <c r="C1934" s="22" t="n">
        <v>32</v>
      </c>
      <c r="D1934" s="22" t="n">
        <v>1</v>
      </c>
      <c r="E1934" s="22" t="n">
        <v>0</v>
      </c>
      <c r="F1934" s="21">
        <f>(IF(C1934&lt;=20,MAX(800000,400000*C1934),8000000+700000*(C1934-20))+IF(E1934=1,1000000,0))</f>
        <v/>
      </c>
      <c r="G1934" s="21">
        <f>IF(AND(D1934=3,C1934&lt;=5),MAX(0,B1934-F1934),IF(AND(D1934=2,C1934&lt;=5,MAX(0,B1934-F1934)&gt;3000000),1500000+MAX(0,B1934-F1934)-3000000,MAX(0,B1934-F1934)/2))</f>
        <v/>
      </c>
      <c r="H1934" s="21">
        <f>ROUNDDOWN(G1934,-3)</f>
        <v/>
      </c>
      <c r="I1934" s="21">
        <f>IF(H1934&lt;=0,0,ROUNDDOWN(ROUND((H1934*LOOKUP(H1934,{0,1950001,3300001,6950001,9000001,18000001,40000001},{0.05,0.1,0.2,0.23,0.33,0.4,0.45})-LOOKUP(H1934,{0,1950001,3300001,6950001,9000001,18000001,40000001},{0,97500,427500,636000,1536000,2796000,4796000}))*1.021,3),0))</f>
        <v/>
      </c>
      <c r="J1934" s="21">
        <f>ROUNDDOWN(ROUND(H1934*0.06,2),-2)</f>
        <v/>
      </c>
      <c r="K1934" s="21">
        <f>ROUNDDOWN(ROUND(H1934*0.04,2),-2)</f>
        <v/>
      </c>
      <c r="L1934" s="21">
        <f>I1934+J1934+K1934</f>
        <v/>
      </c>
      <c r="M1934" s="21">
        <f>B1934-L1934</f>
        <v/>
      </c>
      <c r="N1934" s="21">
        <f>ROUNDDOWN(ROUND(B1934*0.2042,2),0)</f>
        <v/>
      </c>
    </row>
    <row r="1935">
      <c r="A1935" t="inlineStr">
        <is>
          <t>照合 一般</t>
        </is>
      </c>
      <c r="B1935" s="21" t="n">
        <v>11500000</v>
      </c>
      <c r="C1935" s="22" t="n">
        <v>33</v>
      </c>
      <c r="D1935" s="22" t="n">
        <v>1</v>
      </c>
      <c r="E1935" s="22" t="n">
        <v>0</v>
      </c>
      <c r="F1935" s="21">
        <f>(IF(C1935&lt;=20,MAX(800000,400000*C1935),8000000+700000*(C1935-20))+IF(E1935=1,1000000,0))</f>
        <v/>
      </c>
      <c r="G1935" s="21">
        <f>IF(AND(D1935=3,C1935&lt;=5),MAX(0,B1935-F1935),IF(AND(D1935=2,C1935&lt;=5,MAX(0,B1935-F1935)&gt;3000000),1500000+MAX(0,B1935-F1935)-3000000,MAX(0,B1935-F1935)/2))</f>
        <v/>
      </c>
      <c r="H1935" s="21">
        <f>ROUNDDOWN(G1935,-3)</f>
        <v/>
      </c>
      <c r="I1935" s="21">
        <f>IF(H1935&lt;=0,0,ROUNDDOWN(ROUND((H1935*LOOKUP(H1935,{0,1950001,3300001,6950001,9000001,18000001,40000001},{0.05,0.1,0.2,0.23,0.33,0.4,0.45})-LOOKUP(H1935,{0,1950001,3300001,6950001,9000001,18000001,40000001},{0,97500,427500,636000,1536000,2796000,4796000}))*1.021,3),0))</f>
        <v/>
      </c>
      <c r="J1935" s="21">
        <f>ROUNDDOWN(ROUND(H1935*0.06,2),-2)</f>
        <v/>
      </c>
      <c r="K1935" s="21">
        <f>ROUNDDOWN(ROUND(H1935*0.04,2),-2)</f>
        <v/>
      </c>
      <c r="L1935" s="21">
        <f>I1935+J1935+K1935</f>
        <v/>
      </c>
      <c r="M1935" s="21">
        <f>B1935-L1935</f>
        <v/>
      </c>
      <c r="N1935" s="21">
        <f>ROUNDDOWN(ROUND(B1935*0.2042,2),0)</f>
        <v/>
      </c>
    </row>
    <row r="1936">
      <c r="A1936" t="inlineStr">
        <is>
          <t>照合 一般</t>
        </is>
      </c>
      <c r="B1936" s="21" t="n">
        <v>11500000</v>
      </c>
      <c r="C1936" s="22" t="n">
        <v>34</v>
      </c>
      <c r="D1936" s="22" t="n">
        <v>1</v>
      </c>
      <c r="E1936" s="22" t="n">
        <v>0</v>
      </c>
      <c r="F1936" s="21">
        <f>(IF(C1936&lt;=20,MAX(800000,400000*C1936),8000000+700000*(C1936-20))+IF(E1936=1,1000000,0))</f>
        <v/>
      </c>
      <c r="G1936" s="21">
        <f>IF(AND(D1936=3,C1936&lt;=5),MAX(0,B1936-F1936),IF(AND(D1936=2,C1936&lt;=5,MAX(0,B1936-F1936)&gt;3000000),1500000+MAX(0,B1936-F1936)-3000000,MAX(0,B1936-F1936)/2))</f>
        <v/>
      </c>
      <c r="H1936" s="21">
        <f>ROUNDDOWN(G1936,-3)</f>
        <v/>
      </c>
      <c r="I1936" s="21">
        <f>IF(H1936&lt;=0,0,ROUNDDOWN(ROUND((H1936*LOOKUP(H1936,{0,1950001,3300001,6950001,9000001,18000001,40000001},{0.05,0.1,0.2,0.23,0.33,0.4,0.45})-LOOKUP(H1936,{0,1950001,3300001,6950001,9000001,18000001,40000001},{0,97500,427500,636000,1536000,2796000,4796000}))*1.021,3),0))</f>
        <v/>
      </c>
      <c r="J1936" s="21">
        <f>ROUNDDOWN(ROUND(H1936*0.06,2),-2)</f>
        <v/>
      </c>
      <c r="K1936" s="21">
        <f>ROUNDDOWN(ROUND(H1936*0.04,2),-2)</f>
        <v/>
      </c>
      <c r="L1936" s="21">
        <f>I1936+J1936+K1936</f>
        <v/>
      </c>
      <c r="M1936" s="21">
        <f>B1936-L1936</f>
        <v/>
      </c>
      <c r="N1936" s="21">
        <f>ROUNDDOWN(ROUND(B1936*0.2042,2),0)</f>
        <v/>
      </c>
    </row>
    <row r="1937">
      <c r="A1937" t="inlineStr">
        <is>
          <t>照合 一般</t>
        </is>
      </c>
      <c r="B1937" s="21" t="n">
        <v>11500000</v>
      </c>
      <c r="C1937" s="22" t="n">
        <v>35</v>
      </c>
      <c r="D1937" s="22" t="n">
        <v>1</v>
      </c>
      <c r="E1937" s="22" t="n">
        <v>0</v>
      </c>
      <c r="F1937" s="21">
        <f>(IF(C1937&lt;=20,MAX(800000,400000*C1937),8000000+700000*(C1937-20))+IF(E1937=1,1000000,0))</f>
        <v/>
      </c>
      <c r="G1937" s="21">
        <f>IF(AND(D1937=3,C1937&lt;=5),MAX(0,B1937-F1937),IF(AND(D1937=2,C1937&lt;=5,MAX(0,B1937-F1937)&gt;3000000),1500000+MAX(0,B1937-F1937)-3000000,MAX(0,B1937-F1937)/2))</f>
        <v/>
      </c>
      <c r="H1937" s="21">
        <f>ROUNDDOWN(G1937,-3)</f>
        <v/>
      </c>
      <c r="I1937" s="21">
        <f>IF(H1937&lt;=0,0,ROUNDDOWN(ROUND((H1937*LOOKUP(H1937,{0,1950001,3300001,6950001,9000001,18000001,40000001},{0.05,0.1,0.2,0.23,0.33,0.4,0.45})-LOOKUP(H1937,{0,1950001,3300001,6950001,9000001,18000001,40000001},{0,97500,427500,636000,1536000,2796000,4796000}))*1.021,3),0))</f>
        <v/>
      </c>
      <c r="J1937" s="21">
        <f>ROUNDDOWN(ROUND(H1937*0.06,2),-2)</f>
        <v/>
      </c>
      <c r="K1937" s="21">
        <f>ROUNDDOWN(ROUND(H1937*0.04,2),-2)</f>
        <v/>
      </c>
      <c r="L1937" s="21">
        <f>I1937+J1937+K1937</f>
        <v/>
      </c>
      <c r="M1937" s="21">
        <f>B1937-L1937</f>
        <v/>
      </c>
      <c r="N1937" s="21">
        <f>ROUNDDOWN(ROUND(B1937*0.2042,2),0)</f>
        <v/>
      </c>
    </row>
    <row r="1938">
      <c r="A1938" t="inlineStr">
        <is>
          <t>照合 一般</t>
        </is>
      </c>
      <c r="B1938" s="21" t="n">
        <v>11500000</v>
      </c>
      <c r="C1938" s="22" t="n">
        <v>36</v>
      </c>
      <c r="D1938" s="22" t="n">
        <v>1</v>
      </c>
      <c r="E1938" s="22" t="n">
        <v>0</v>
      </c>
      <c r="F1938" s="21">
        <f>(IF(C1938&lt;=20,MAX(800000,400000*C1938),8000000+700000*(C1938-20))+IF(E1938=1,1000000,0))</f>
        <v/>
      </c>
      <c r="G1938" s="21">
        <f>IF(AND(D1938=3,C1938&lt;=5),MAX(0,B1938-F1938),IF(AND(D1938=2,C1938&lt;=5,MAX(0,B1938-F1938)&gt;3000000),1500000+MAX(0,B1938-F1938)-3000000,MAX(0,B1938-F1938)/2))</f>
        <v/>
      </c>
      <c r="H1938" s="21">
        <f>ROUNDDOWN(G1938,-3)</f>
        <v/>
      </c>
      <c r="I1938" s="21">
        <f>IF(H1938&lt;=0,0,ROUNDDOWN(ROUND((H1938*LOOKUP(H1938,{0,1950001,3300001,6950001,9000001,18000001,40000001},{0.05,0.1,0.2,0.23,0.33,0.4,0.45})-LOOKUP(H1938,{0,1950001,3300001,6950001,9000001,18000001,40000001},{0,97500,427500,636000,1536000,2796000,4796000}))*1.021,3),0))</f>
        <v/>
      </c>
      <c r="J1938" s="21">
        <f>ROUNDDOWN(ROUND(H1938*0.06,2),-2)</f>
        <v/>
      </c>
      <c r="K1938" s="21">
        <f>ROUNDDOWN(ROUND(H1938*0.04,2),-2)</f>
        <v/>
      </c>
      <c r="L1938" s="21">
        <f>I1938+J1938+K1938</f>
        <v/>
      </c>
      <c r="M1938" s="21">
        <f>B1938-L1938</f>
        <v/>
      </c>
      <c r="N1938" s="21">
        <f>ROUNDDOWN(ROUND(B1938*0.2042,2),0)</f>
        <v/>
      </c>
    </row>
    <row r="1939">
      <c r="A1939" t="inlineStr">
        <is>
          <t>照合 一般</t>
        </is>
      </c>
      <c r="B1939" s="21" t="n">
        <v>11500000</v>
      </c>
      <c r="C1939" s="22" t="n">
        <v>37</v>
      </c>
      <c r="D1939" s="22" t="n">
        <v>1</v>
      </c>
      <c r="E1939" s="22" t="n">
        <v>0</v>
      </c>
      <c r="F1939" s="21">
        <f>(IF(C1939&lt;=20,MAX(800000,400000*C1939),8000000+700000*(C1939-20))+IF(E1939=1,1000000,0))</f>
        <v/>
      </c>
      <c r="G1939" s="21">
        <f>IF(AND(D1939=3,C1939&lt;=5),MAX(0,B1939-F1939),IF(AND(D1939=2,C1939&lt;=5,MAX(0,B1939-F1939)&gt;3000000),1500000+MAX(0,B1939-F1939)-3000000,MAX(0,B1939-F1939)/2))</f>
        <v/>
      </c>
      <c r="H1939" s="21">
        <f>ROUNDDOWN(G1939,-3)</f>
        <v/>
      </c>
      <c r="I1939" s="21">
        <f>IF(H1939&lt;=0,0,ROUNDDOWN(ROUND((H1939*LOOKUP(H1939,{0,1950001,3300001,6950001,9000001,18000001,40000001},{0.05,0.1,0.2,0.23,0.33,0.4,0.45})-LOOKUP(H1939,{0,1950001,3300001,6950001,9000001,18000001,40000001},{0,97500,427500,636000,1536000,2796000,4796000}))*1.021,3),0))</f>
        <v/>
      </c>
      <c r="J1939" s="21">
        <f>ROUNDDOWN(ROUND(H1939*0.06,2),-2)</f>
        <v/>
      </c>
      <c r="K1939" s="21">
        <f>ROUNDDOWN(ROUND(H1939*0.04,2),-2)</f>
        <v/>
      </c>
      <c r="L1939" s="21">
        <f>I1939+J1939+K1939</f>
        <v/>
      </c>
      <c r="M1939" s="21">
        <f>B1939-L1939</f>
        <v/>
      </c>
      <c r="N1939" s="21">
        <f>ROUNDDOWN(ROUND(B1939*0.2042,2),0)</f>
        <v/>
      </c>
    </row>
    <row r="1940">
      <c r="A1940" t="inlineStr">
        <is>
          <t>照合 一般</t>
        </is>
      </c>
      <c r="B1940" s="21" t="n">
        <v>11500000</v>
      </c>
      <c r="C1940" s="22" t="n">
        <v>38</v>
      </c>
      <c r="D1940" s="22" t="n">
        <v>1</v>
      </c>
      <c r="E1940" s="22" t="n">
        <v>0</v>
      </c>
      <c r="F1940" s="21">
        <f>(IF(C1940&lt;=20,MAX(800000,400000*C1940),8000000+700000*(C1940-20))+IF(E1940=1,1000000,0))</f>
        <v/>
      </c>
      <c r="G1940" s="21">
        <f>IF(AND(D1940=3,C1940&lt;=5),MAX(0,B1940-F1940),IF(AND(D1940=2,C1940&lt;=5,MAX(0,B1940-F1940)&gt;3000000),1500000+MAX(0,B1940-F1940)-3000000,MAX(0,B1940-F1940)/2))</f>
        <v/>
      </c>
      <c r="H1940" s="21">
        <f>ROUNDDOWN(G1940,-3)</f>
        <v/>
      </c>
      <c r="I1940" s="21">
        <f>IF(H1940&lt;=0,0,ROUNDDOWN(ROUND((H1940*LOOKUP(H1940,{0,1950001,3300001,6950001,9000001,18000001,40000001},{0.05,0.1,0.2,0.23,0.33,0.4,0.45})-LOOKUP(H1940,{0,1950001,3300001,6950001,9000001,18000001,40000001},{0,97500,427500,636000,1536000,2796000,4796000}))*1.021,3),0))</f>
        <v/>
      </c>
      <c r="J1940" s="21">
        <f>ROUNDDOWN(ROUND(H1940*0.06,2),-2)</f>
        <v/>
      </c>
      <c r="K1940" s="21">
        <f>ROUNDDOWN(ROUND(H1940*0.04,2),-2)</f>
        <v/>
      </c>
      <c r="L1940" s="21">
        <f>I1940+J1940+K1940</f>
        <v/>
      </c>
      <c r="M1940" s="21">
        <f>B1940-L1940</f>
        <v/>
      </c>
      <c r="N1940" s="21">
        <f>ROUNDDOWN(ROUND(B1940*0.2042,2),0)</f>
        <v/>
      </c>
    </row>
    <row r="1941">
      <c r="A1941" t="inlineStr">
        <is>
          <t>照合 一般</t>
        </is>
      </c>
      <c r="B1941" s="21" t="n">
        <v>11500000</v>
      </c>
      <c r="C1941" s="22" t="n">
        <v>39</v>
      </c>
      <c r="D1941" s="22" t="n">
        <v>1</v>
      </c>
      <c r="E1941" s="22" t="n">
        <v>0</v>
      </c>
      <c r="F1941" s="21">
        <f>(IF(C1941&lt;=20,MAX(800000,400000*C1941),8000000+700000*(C1941-20))+IF(E1941=1,1000000,0))</f>
        <v/>
      </c>
      <c r="G1941" s="21">
        <f>IF(AND(D1941=3,C1941&lt;=5),MAX(0,B1941-F1941),IF(AND(D1941=2,C1941&lt;=5,MAX(0,B1941-F1941)&gt;3000000),1500000+MAX(0,B1941-F1941)-3000000,MAX(0,B1941-F1941)/2))</f>
        <v/>
      </c>
      <c r="H1941" s="21">
        <f>ROUNDDOWN(G1941,-3)</f>
        <v/>
      </c>
      <c r="I1941" s="21">
        <f>IF(H1941&lt;=0,0,ROUNDDOWN(ROUND((H1941*LOOKUP(H1941,{0,1950001,3300001,6950001,9000001,18000001,40000001},{0.05,0.1,0.2,0.23,0.33,0.4,0.45})-LOOKUP(H1941,{0,1950001,3300001,6950001,9000001,18000001,40000001},{0,97500,427500,636000,1536000,2796000,4796000}))*1.021,3),0))</f>
        <v/>
      </c>
      <c r="J1941" s="21">
        <f>ROUNDDOWN(ROUND(H1941*0.06,2),-2)</f>
        <v/>
      </c>
      <c r="K1941" s="21">
        <f>ROUNDDOWN(ROUND(H1941*0.04,2),-2)</f>
        <v/>
      </c>
      <c r="L1941" s="21">
        <f>I1941+J1941+K1941</f>
        <v/>
      </c>
      <c r="M1941" s="21">
        <f>B1941-L1941</f>
        <v/>
      </c>
      <c r="N1941" s="21">
        <f>ROUNDDOWN(ROUND(B1941*0.2042,2),0)</f>
        <v/>
      </c>
    </row>
    <row r="1942">
      <c r="A1942" t="inlineStr">
        <is>
          <t>照合 一般</t>
        </is>
      </c>
      <c r="B1942" s="21" t="n">
        <v>11500000</v>
      </c>
      <c r="C1942" s="22" t="n">
        <v>40</v>
      </c>
      <c r="D1942" s="22" t="n">
        <v>1</v>
      </c>
      <c r="E1942" s="22" t="n">
        <v>0</v>
      </c>
      <c r="F1942" s="21">
        <f>(IF(C1942&lt;=20,MAX(800000,400000*C1942),8000000+700000*(C1942-20))+IF(E1942=1,1000000,0))</f>
        <v/>
      </c>
      <c r="G1942" s="21">
        <f>IF(AND(D1942=3,C1942&lt;=5),MAX(0,B1942-F1942),IF(AND(D1942=2,C1942&lt;=5,MAX(0,B1942-F1942)&gt;3000000),1500000+MAX(0,B1942-F1942)-3000000,MAX(0,B1942-F1942)/2))</f>
        <v/>
      </c>
      <c r="H1942" s="21">
        <f>ROUNDDOWN(G1942,-3)</f>
        <v/>
      </c>
      <c r="I1942" s="21">
        <f>IF(H1942&lt;=0,0,ROUNDDOWN(ROUND((H1942*LOOKUP(H1942,{0,1950001,3300001,6950001,9000001,18000001,40000001},{0.05,0.1,0.2,0.23,0.33,0.4,0.45})-LOOKUP(H1942,{0,1950001,3300001,6950001,9000001,18000001,40000001},{0,97500,427500,636000,1536000,2796000,4796000}))*1.021,3),0))</f>
        <v/>
      </c>
      <c r="J1942" s="21">
        <f>ROUNDDOWN(ROUND(H1942*0.06,2),-2)</f>
        <v/>
      </c>
      <c r="K1942" s="21">
        <f>ROUNDDOWN(ROUND(H1942*0.04,2),-2)</f>
        <v/>
      </c>
      <c r="L1942" s="21">
        <f>I1942+J1942+K1942</f>
        <v/>
      </c>
      <c r="M1942" s="21">
        <f>B1942-L1942</f>
        <v/>
      </c>
      <c r="N1942" s="21">
        <f>ROUNDDOWN(ROUND(B1942*0.2042,2),0)</f>
        <v/>
      </c>
    </row>
    <row r="1943">
      <c r="A1943" t="inlineStr">
        <is>
          <t>照合 一般</t>
        </is>
      </c>
      <c r="B1943" s="21" t="n">
        <v>11500000</v>
      </c>
      <c r="C1943" s="22" t="n">
        <v>41</v>
      </c>
      <c r="D1943" s="22" t="n">
        <v>1</v>
      </c>
      <c r="E1943" s="22" t="n">
        <v>0</v>
      </c>
      <c r="F1943" s="21">
        <f>(IF(C1943&lt;=20,MAX(800000,400000*C1943),8000000+700000*(C1943-20))+IF(E1943=1,1000000,0))</f>
        <v/>
      </c>
      <c r="G1943" s="21">
        <f>IF(AND(D1943=3,C1943&lt;=5),MAX(0,B1943-F1943),IF(AND(D1943=2,C1943&lt;=5,MAX(0,B1943-F1943)&gt;3000000),1500000+MAX(0,B1943-F1943)-3000000,MAX(0,B1943-F1943)/2))</f>
        <v/>
      </c>
      <c r="H1943" s="21">
        <f>ROUNDDOWN(G1943,-3)</f>
        <v/>
      </c>
      <c r="I1943" s="21">
        <f>IF(H1943&lt;=0,0,ROUNDDOWN(ROUND((H1943*LOOKUP(H1943,{0,1950001,3300001,6950001,9000001,18000001,40000001},{0.05,0.1,0.2,0.23,0.33,0.4,0.45})-LOOKUP(H1943,{0,1950001,3300001,6950001,9000001,18000001,40000001},{0,97500,427500,636000,1536000,2796000,4796000}))*1.021,3),0))</f>
        <v/>
      </c>
      <c r="J1943" s="21">
        <f>ROUNDDOWN(ROUND(H1943*0.06,2),-2)</f>
        <v/>
      </c>
      <c r="K1943" s="21">
        <f>ROUNDDOWN(ROUND(H1943*0.04,2),-2)</f>
        <v/>
      </c>
      <c r="L1943" s="21">
        <f>I1943+J1943+K1943</f>
        <v/>
      </c>
      <c r="M1943" s="21">
        <f>B1943-L1943</f>
        <v/>
      </c>
      <c r="N1943" s="21">
        <f>ROUNDDOWN(ROUND(B1943*0.2042,2),0)</f>
        <v/>
      </c>
    </row>
    <row r="1944">
      <c r="A1944" t="inlineStr">
        <is>
          <t>照合 一般</t>
        </is>
      </c>
      <c r="B1944" s="21" t="n">
        <v>11500000</v>
      </c>
      <c r="C1944" s="22" t="n">
        <v>42</v>
      </c>
      <c r="D1944" s="22" t="n">
        <v>1</v>
      </c>
      <c r="E1944" s="22" t="n">
        <v>0</v>
      </c>
      <c r="F1944" s="21">
        <f>(IF(C1944&lt;=20,MAX(800000,400000*C1944),8000000+700000*(C1944-20))+IF(E1944=1,1000000,0))</f>
        <v/>
      </c>
      <c r="G1944" s="21">
        <f>IF(AND(D1944=3,C1944&lt;=5),MAX(0,B1944-F1944),IF(AND(D1944=2,C1944&lt;=5,MAX(0,B1944-F1944)&gt;3000000),1500000+MAX(0,B1944-F1944)-3000000,MAX(0,B1944-F1944)/2))</f>
        <v/>
      </c>
      <c r="H1944" s="21">
        <f>ROUNDDOWN(G1944,-3)</f>
        <v/>
      </c>
      <c r="I1944" s="21">
        <f>IF(H1944&lt;=0,0,ROUNDDOWN(ROUND((H1944*LOOKUP(H1944,{0,1950001,3300001,6950001,9000001,18000001,40000001},{0.05,0.1,0.2,0.23,0.33,0.4,0.45})-LOOKUP(H1944,{0,1950001,3300001,6950001,9000001,18000001,40000001},{0,97500,427500,636000,1536000,2796000,4796000}))*1.021,3),0))</f>
        <v/>
      </c>
      <c r="J1944" s="21">
        <f>ROUNDDOWN(ROUND(H1944*0.06,2),-2)</f>
        <v/>
      </c>
      <c r="K1944" s="21">
        <f>ROUNDDOWN(ROUND(H1944*0.04,2),-2)</f>
        <v/>
      </c>
      <c r="L1944" s="21">
        <f>I1944+J1944+K1944</f>
        <v/>
      </c>
      <c r="M1944" s="21">
        <f>B1944-L1944</f>
        <v/>
      </c>
      <c r="N1944" s="21">
        <f>ROUNDDOWN(ROUND(B1944*0.2042,2),0)</f>
        <v/>
      </c>
    </row>
    <row r="1945">
      <c r="A1945" t="inlineStr">
        <is>
          <t>照合 一般</t>
        </is>
      </c>
      <c r="B1945" s="21" t="n">
        <v>11500000</v>
      </c>
      <c r="C1945" s="22" t="n">
        <v>43</v>
      </c>
      <c r="D1945" s="22" t="n">
        <v>1</v>
      </c>
      <c r="E1945" s="22" t="n">
        <v>0</v>
      </c>
      <c r="F1945" s="21">
        <f>(IF(C1945&lt;=20,MAX(800000,400000*C1945),8000000+700000*(C1945-20))+IF(E1945=1,1000000,0))</f>
        <v/>
      </c>
      <c r="G1945" s="21">
        <f>IF(AND(D1945=3,C1945&lt;=5),MAX(0,B1945-F1945),IF(AND(D1945=2,C1945&lt;=5,MAX(0,B1945-F1945)&gt;3000000),1500000+MAX(0,B1945-F1945)-3000000,MAX(0,B1945-F1945)/2))</f>
        <v/>
      </c>
      <c r="H1945" s="21">
        <f>ROUNDDOWN(G1945,-3)</f>
        <v/>
      </c>
      <c r="I1945" s="21">
        <f>IF(H1945&lt;=0,0,ROUNDDOWN(ROUND((H1945*LOOKUP(H1945,{0,1950001,3300001,6950001,9000001,18000001,40000001},{0.05,0.1,0.2,0.23,0.33,0.4,0.45})-LOOKUP(H1945,{0,1950001,3300001,6950001,9000001,18000001,40000001},{0,97500,427500,636000,1536000,2796000,4796000}))*1.021,3),0))</f>
        <v/>
      </c>
      <c r="J1945" s="21">
        <f>ROUNDDOWN(ROUND(H1945*0.06,2),-2)</f>
        <v/>
      </c>
      <c r="K1945" s="21">
        <f>ROUNDDOWN(ROUND(H1945*0.04,2),-2)</f>
        <v/>
      </c>
      <c r="L1945" s="21">
        <f>I1945+J1945+K1945</f>
        <v/>
      </c>
      <c r="M1945" s="21">
        <f>B1945-L1945</f>
        <v/>
      </c>
      <c r="N1945" s="21">
        <f>ROUNDDOWN(ROUND(B1945*0.2042,2),0)</f>
        <v/>
      </c>
    </row>
    <row r="1946">
      <c r="A1946" t="inlineStr">
        <is>
          <t>照合 一般</t>
        </is>
      </c>
      <c r="B1946" s="21" t="n">
        <v>11500000</v>
      </c>
      <c r="C1946" s="22" t="n">
        <v>44</v>
      </c>
      <c r="D1946" s="22" t="n">
        <v>1</v>
      </c>
      <c r="E1946" s="22" t="n">
        <v>0</v>
      </c>
      <c r="F1946" s="21">
        <f>(IF(C1946&lt;=20,MAX(800000,400000*C1946),8000000+700000*(C1946-20))+IF(E1946=1,1000000,0))</f>
        <v/>
      </c>
      <c r="G1946" s="21">
        <f>IF(AND(D1946=3,C1946&lt;=5),MAX(0,B1946-F1946),IF(AND(D1946=2,C1946&lt;=5,MAX(0,B1946-F1946)&gt;3000000),1500000+MAX(0,B1946-F1946)-3000000,MAX(0,B1946-F1946)/2))</f>
        <v/>
      </c>
      <c r="H1946" s="21">
        <f>ROUNDDOWN(G1946,-3)</f>
        <v/>
      </c>
      <c r="I1946" s="21">
        <f>IF(H1946&lt;=0,0,ROUNDDOWN(ROUND((H1946*LOOKUP(H1946,{0,1950001,3300001,6950001,9000001,18000001,40000001},{0.05,0.1,0.2,0.23,0.33,0.4,0.45})-LOOKUP(H1946,{0,1950001,3300001,6950001,9000001,18000001,40000001},{0,97500,427500,636000,1536000,2796000,4796000}))*1.021,3),0))</f>
        <v/>
      </c>
      <c r="J1946" s="21">
        <f>ROUNDDOWN(ROUND(H1946*0.06,2),-2)</f>
        <v/>
      </c>
      <c r="K1946" s="21">
        <f>ROUNDDOWN(ROUND(H1946*0.04,2),-2)</f>
        <v/>
      </c>
      <c r="L1946" s="21">
        <f>I1946+J1946+K1946</f>
        <v/>
      </c>
      <c r="M1946" s="21">
        <f>B1946-L1946</f>
        <v/>
      </c>
      <c r="N1946" s="21">
        <f>ROUNDDOWN(ROUND(B1946*0.2042,2),0)</f>
        <v/>
      </c>
    </row>
    <row r="1947">
      <c r="A1947" t="inlineStr">
        <is>
          <t>照合 一般</t>
        </is>
      </c>
      <c r="B1947" s="21" t="n">
        <v>11500000</v>
      </c>
      <c r="C1947" s="22" t="n">
        <v>45</v>
      </c>
      <c r="D1947" s="22" t="n">
        <v>1</v>
      </c>
      <c r="E1947" s="22" t="n">
        <v>0</v>
      </c>
      <c r="F1947" s="21">
        <f>(IF(C1947&lt;=20,MAX(800000,400000*C1947),8000000+700000*(C1947-20))+IF(E1947=1,1000000,0))</f>
        <v/>
      </c>
      <c r="G1947" s="21">
        <f>IF(AND(D1947=3,C1947&lt;=5),MAX(0,B1947-F1947),IF(AND(D1947=2,C1947&lt;=5,MAX(0,B1947-F1947)&gt;3000000),1500000+MAX(0,B1947-F1947)-3000000,MAX(0,B1947-F1947)/2))</f>
        <v/>
      </c>
      <c r="H1947" s="21">
        <f>ROUNDDOWN(G1947,-3)</f>
        <v/>
      </c>
      <c r="I1947" s="21">
        <f>IF(H1947&lt;=0,0,ROUNDDOWN(ROUND((H1947*LOOKUP(H1947,{0,1950001,3300001,6950001,9000001,18000001,40000001},{0.05,0.1,0.2,0.23,0.33,0.4,0.45})-LOOKUP(H1947,{0,1950001,3300001,6950001,9000001,18000001,40000001},{0,97500,427500,636000,1536000,2796000,4796000}))*1.021,3),0))</f>
        <v/>
      </c>
      <c r="J1947" s="21">
        <f>ROUNDDOWN(ROUND(H1947*0.06,2),-2)</f>
        <v/>
      </c>
      <c r="K1947" s="21">
        <f>ROUNDDOWN(ROUND(H1947*0.04,2),-2)</f>
        <v/>
      </c>
      <c r="L1947" s="21">
        <f>I1947+J1947+K1947</f>
        <v/>
      </c>
      <c r="M1947" s="21">
        <f>B1947-L1947</f>
        <v/>
      </c>
      <c r="N1947" s="21">
        <f>ROUNDDOWN(ROUND(B1947*0.2042,2),0)</f>
        <v/>
      </c>
    </row>
    <row r="1948">
      <c r="A1948" t="inlineStr">
        <is>
          <t>照合 短期</t>
        </is>
      </c>
      <c r="B1948" s="21" t="n">
        <v>11500000</v>
      </c>
      <c r="C1948" s="22" t="n">
        <v>1</v>
      </c>
      <c r="D1948" s="22" t="n">
        <v>2</v>
      </c>
      <c r="E1948" s="22" t="n">
        <v>0</v>
      </c>
      <c r="F1948" s="21">
        <f>(IF(C1948&lt;=20,MAX(800000,400000*C1948),8000000+700000*(C1948-20))+IF(E1948=1,1000000,0))</f>
        <v/>
      </c>
      <c r="G1948" s="21">
        <f>IF(AND(D1948=3,C1948&lt;=5),MAX(0,B1948-F1948),IF(AND(D1948=2,C1948&lt;=5,MAX(0,B1948-F1948)&gt;3000000),1500000+MAX(0,B1948-F1948)-3000000,MAX(0,B1948-F1948)/2))</f>
        <v/>
      </c>
      <c r="H1948" s="21">
        <f>ROUNDDOWN(G1948,-3)</f>
        <v/>
      </c>
      <c r="I1948" s="21">
        <f>IF(H1948&lt;=0,0,ROUNDDOWN(ROUND((H1948*LOOKUP(H1948,{0,1950001,3300001,6950001,9000001,18000001,40000001},{0.05,0.1,0.2,0.23,0.33,0.4,0.45})-LOOKUP(H1948,{0,1950001,3300001,6950001,9000001,18000001,40000001},{0,97500,427500,636000,1536000,2796000,4796000}))*1.021,3),0))</f>
        <v/>
      </c>
      <c r="J1948" s="21">
        <f>ROUNDDOWN(ROUND(H1948*0.06,2),-2)</f>
        <v/>
      </c>
      <c r="K1948" s="21">
        <f>ROUNDDOWN(ROUND(H1948*0.04,2),-2)</f>
        <v/>
      </c>
      <c r="L1948" s="21">
        <f>I1948+J1948+K1948</f>
        <v/>
      </c>
      <c r="M1948" s="21">
        <f>B1948-L1948</f>
        <v/>
      </c>
      <c r="N1948" s="21">
        <f>ROUNDDOWN(ROUND(B1948*0.2042,2),0)</f>
        <v/>
      </c>
    </row>
    <row r="1949">
      <c r="A1949" t="inlineStr">
        <is>
          <t>照合 役員</t>
        </is>
      </c>
      <c r="B1949" s="21" t="n">
        <v>11500000</v>
      </c>
      <c r="C1949" s="22" t="n">
        <v>1</v>
      </c>
      <c r="D1949" s="22" t="n">
        <v>3</v>
      </c>
      <c r="E1949" s="22" t="n">
        <v>0</v>
      </c>
      <c r="F1949" s="21">
        <f>(IF(C1949&lt;=20,MAX(800000,400000*C1949),8000000+700000*(C1949-20))+IF(E1949=1,1000000,0))</f>
        <v/>
      </c>
      <c r="G1949" s="21">
        <f>IF(AND(D1949=3,C1949&lt;=5),MAX(0,B1949-F1949),IF(AND(D1949=2,C1949&lt;=5,MAX(0,B1949-F1949)&gt;3000000),1500000+MAX(0,B1949-F1949)-3000000,MAX(0,B1949-F1949)/2))</f>
        <v/>
      </c>
      <c r="H1949" s="21">
        <f>ROUNDDOWN(G1949,-3)</f>
        <v/>
      </c>
      <c r="I1949" s="21">
        <f>IF(H1949&lt;=0,0,ROUNDDOWN(ROUND((H1949*LOOKUP(H1949,{0,1950001,3300001,6950001,9000001,18000001,40000001},{0.05,0.1,0.2,0.23,0.33,0.4,0.45})-LOOKUP(H1949,{0,1950001,3300001,6950001,9000001,18000001,40000001},{0,97500,427500,636000,1536000,2796000,4796000}))*1.021,3),0))</f>
        <v/>
      </c>
      <c r="J1949" s="21">
        <f>ROUNDDOWN(ROUND(H1949*0.06,2),-2)</f>
        <v/>
      </c>
      <c r="K1949" s="21">
        <f>ROUNDDOWN(ROUND(H1949*0.04,2),-2)</f>
        <v/>
      </c>
      <c r="L1949" s="21">
        <f>I1949+J1949+K1949</f>
        <v/>
      </c>
      <c r="M1949" s="21">
        <f>B1949-L1949</f>
        <v/>
      </c>
      <c r="N1949" s="21">
        <f>ROUNDDOWN(ROUND(B1949*0.2042,2),0)</f>
        <v/>
      </c>
    </row>
    <row r="1950">
      <c r="A1950" t="inlineStr">
        <is>
          <t>照合 短期 障害</t>
        </is>
      </c>
      <c r="B1950" s="21" t="n">
        <v>11500000</v>
      </c>
      <c r="C1950" s="22" t="n">
        <v>1</v>
      </c>
      <c r="D1950" s="22" t="n">
        <v>2</v>
      </c>
      <c r="E1950" s="22" t="n">
        <v>1</v>
      </c>
      <c r="F1950" s="21">
        <f>(IF(C1950&lt;=20,MAX(800000,400000*C1950),8000000+700000*(C1950-20))+IF(E1950=1,1000000,0))</f>
        <v/>
      </c>
      <c r="G1950" s="21">
        <f>IF(AND(D1950=3,C1950&lt;=5),MAX(0,B1950-F1950),IF(AND(D1950=2,C1950&lt;=5,MAX(0,B1950-F1950)&gt;3000000),1500000+MAX(0,B1950-F1950)-3000000,MAX(0,B1950-F1950)/2))</f>
        <v/>
      </c>
      <c r="H1950" s="21">
        <f>ROUNDDOWN(G1950,-3)</f>
        <v/>
      </c>
      <c r="I1950" s="21">
        <f>IF(H1950&lt;=0,0,ROUNDDOWN(ROUND((H1950*LOOKUP(H1950,{0,1950001,3300001,6950001,9000001,18000001,40000001},{0.05,0.1,0.2,0.23,0.33,0.4,0.45})-LOOKUP(H1950,{0,1950001,3300001,6950001,9000001,18000001,40000001},{0,97500,427500,636000,1536000,2796000,4796000}))*1.021,3),0))</f>
        <v/>
      </c>
      <c r="J1950" s="21">
        <f>ROUNDDOWN(ROUND(H1950*0.06,2),-2)</f>
        <v/>
      </c>
      <c r="K1950" s="21">
        <f>ROUNDDOWN(ROUND(H1950*0.04,2),-2)</f>
        <v/>
      </c>
      <c r="L1950" s="21">
        <f>I1950+J1950+K1950</f>
        <v/>
      </c>
      <c r="M1950" s="21">
        <f>B1950-L1950</f>
        <v/>
      </c>
      <c r="N1950" s="21">
        <f>ROUNDDOWN(ROUND(B1950*0.2042,2),0)</f>
        <v/>
      </c>
    </row>
    <row r="1951">
      <c r="A1951" t="inlineStr">
        <is>
          <t>照合 短期</t>
        </is>
      </c>
      <c r="B1951" s="21" t="n">
        <v>11500000</v>
      </c>
      <c r="C1951" s="22" t="n">
        <v>2</v>
      </c>
      <c r="D1951" s="22" t="n">
        <v>2</v>
      </c>
      <c r="E1951" s="22" t="n">
        <v>0</v>
      </c>
      <c r="F1951" s="21">
        <f>(IF(C1951&lt;=20,MAX(800000,400000*C1951),8000000+700000*(C1951-20))+IF(E1951=1,1000000,0))</f>
        <v/>
      </c>
      <c r="G1951" s="21">
        <f>IF(AND(D1951=3,C1951&lt;=5),MAX(0,B1951-F1951),IF(AND(D1951=2,C1951&lt;=5,MAX(0,B1951-F1951)&gt;3000000),1500000+MAX(0,B1951-F1951)-3000000,MAX(0,B1951-F1951)/2))</f>
        <v/>
      </c>
      <c r="H1951" s="21">
        <f>ROUNDDOWN(G1951,-3)</f>
        <v/>
      </c>
      <c r="I1951" s="21">
        <f>IF(H1951&lt;=0,0,ROUNDDOWN(ROUND((H1951*LOOKUP(H1951,{0,1950001,3300001,6950001,9000001,18000001,40000001},{0.05,0.1,0.2,0.23,0.33,0.4,0.45})-LOOKUP(H1951,{0,1950001,3300001,6950001,9000001,18000001,40000001},{0,97500,427500,636000,1536000,2796000,4796000}))*1.021,3),0))</f>
        <v/>
      </c>
      <c r="J1951" s="21">
        <f>ROUNDDOWN(ROUND(H1951*0.06,2),-2)</f>
        <v/>
      </c>
      <c r="K1951" s="21">
        <f>ROUNDDOWN(ROUND(H1951*0.04,2),-2)</f>
        <v/>
      </c>
      <c r="L1951" s="21">
        <f>I1951+J1951+K1951</f>
        <v/>
      </c>
      <c r="M1951" s="21">
        <f>B1951-L1951</f>
        <v/>
      </c>
      <c r="N1951" s="21">
        <f>ROUNDDOWN(ROUND(B1951*0.2042,2),0)</f>
        <v/>
      </c>
    </row>
    <row r="1952">
      <c r="A1952" t="inlineStr">
        <is>
          <t>照合 役員</t>
        </is>
      </c>
      <c r="B1952" s="21" t="n">
        <v>11500000</v>
      </c>
      <c r="C1952" s="22" t="n">
        <v>2</v>
      </c>
      <c r="D1952" s="22" t="n">
        <v>3</v>
      </c>
      <c r="E1952" s="22" t="n">
        <v>0</v>
      </c>
      <c r="F1952" s="21">
        <f>(IF(C1952&lt;=20,MAX(800000,400000*C1952),8000000+700000*(C1952-20))+IF(E1952=1,1000000,0))</f>
        <v/>
      </c>
      <c r="G1952" s="21">
        <f>IF(AND(D1952=3,C1952&lt;=5),MAX(0,B1952-F1952),IF(AND(D1952=2,C1952&lt;=5,MAX(0,B1952-F1952)&gt;3000000),1500000+MAX(0,B1952-F1952)-3000000,MAX(0,B1952-F1952)/2))</f>
        <v/>
      </c>
      <c r="H1952" s="21">
        <f>ROUNDDOWN(G1952,-3)</f>
        <v/>
      </c>
      <c r="I1952" s="21">
        <f>IF(H1952&lt;=0,0,ROUNDDOWN(ROUND((H1952*LOOKUP(H1952,{0,1950001,3300001,6950001,9000001,18000001,40000001},{0.05,0.1,0.2,0.23,0.33,0.4,0.45})-LOOKUP(H1952,{0,1950001,3300001,6950001,9000001,18000001,40000001},{0,97500,427500,636000,1536000,2796000,4796000}))*1.021,3),0))</f>
        <v/>
      </c>
      <c r="J1952" s="21">
        <f>ROUNDDOWN(ROUND(H1952*0.06,2),-2)</f>
        <v/>
      </c>
      <c r="K1952" s="21">
        <f>ROUNDDOWN(ROUND(H1952*0.04,2),-2)</f>
        <v/>
      </c>
      <c r="L1952" s="21">
        <f>I1952+J1952+K1952</f>
        <v/>
      </c>
      <c r="M1952" s="21">
        <f>B1952-L1952</f>
        <v/>
      </c>
      <c r="N1952" s="21">
        <f>ROUNDDOWN(ROUND(B1952*0.2042,2),0)</f>
        <v/>
      </c>
    </row>
    <row r="1953">
      <c r="A1953" t="inlineStr">
        <is>
          <t>照合 短期 障害</t>
        </is>
      </c>
      <c r="B1953" s="21" t="n">
        <v>11500000</v>
      </c>
      <c r="C1953" s="22" t="n">
        <v>2</v>
      </c>
      <c r="D1953" s="22" t="n">
        <v>2</v>
      </c>
      <c r="E1953" s="22" t="n">
        <v>1</v>
      </c>
      <c r="F1953" s="21">
        <f>(IF(C1953&lt;=20,MAX(800000,400000*C1953),8000000+700000*(C1953-20))+IF(E1953=1,1000000,0))</f>
        <v/>
      </c>
      <c r="G1953" s="21">
        <f>IF(AND(D1953=3,C1953&lt;=5),MAX(0,B1953-F1953),IF(AND(D1953=2,C1953&lt;=5,MAX(0,B1953-F1953)&gt;3000000),1500000+MAX(0,B1953-F1953)-3000000,MAX(0,B1953-F1953)/2))</f>
        <v/>
      </c>
      <c r="H1953" s="21">
        <f>ROUNDDOWN(G1953,-3)</f>
        <v/>
      </c>
      <c r="I1953" s="21">
        <f>IF(H1953&lt;=0,0,ROUNDDOWN(ROUND((H1953*LOOKUP(H1953,{0,1950001,3300001,6950001,9000001,18000001,40000001},{0.05,0.1,0.2,0.23,0.33,0.4,0.45})-LOOKUP(H1953,{0,1950001,3300001,6950001,9000001,18000001,40000001},{0,97500,427500,636000,1536000,2796000,4796000}))*1.021,3),0))</f>
        <v/>
      </c>
      <c r="J1953" s="21">
        <f>ROUNDDOWN(ROUND(H1953*0.06,2),-2)</f>
        <v/>
      </c>
      <c r="K1953" s="21">
        <f>ROUNDDOWN(ROUND(H1953*0.04,2),-2)</f>
        <v/>
      </c>
      <c r="L1953" s="21">
        <f>I1953+J1953+K1953</f>
        <v/>
      </c>
      <c r="M1953" s="21">
        <f>B1953-L1953</f>
        <v/>
      </c>
      <c r="N1953" s="21">
        <f>ROUNDDOWN(ROUND(B1953*0.2042,2),0)</f>
        <v/>
      </c>
    </row>
    <row r="1954">
      <c r="A1954" t="inlineStr">
        <is>
          <t>照合 短期</t>
        </is>
      </c>
      <c r="B1954" s="21" t="n">
        <v>11500000</v>
      </c>
      <c r="C1954" s="22" t="n">
        <v>3</v>
      </c>
      <c r="D1954" s="22" t="n">
        <v>2</v>
      </c>
      <c r="E1954" s="22" t="n">
        <v>0</v>
      </c>
      <c r="F1954" s="21">
        <f>(IF(C1954&lt;=20,MAX(800000,400000*C1954),8000000+700000*(C1954-20))+IF(E1954=1,1000000,0))</f>
        <v/>
      </c>
      <c r="G1954" s="21">
        <f>IF(AND(D1954=3,C1954&lt;=5),MAX(0,B1954-F1954),IF(AND(D1954=2,C1954&lt;=5,MAX(0,B1954-F1954)&gt;3000000),1500000+MAX(0,B1954-F1954)-3000000,MAX(0,B1954-F1954)/2))</f>
        <v/>
      </c>
      <c r="H1954" s="21">
        <f>ROUNDDOWN(G1954,-3)</f>
        <v/>
      </c>
      <c r="I1954" s="21">
        <f>IF(H1954&lt;=0,0,ROUNDDOWN(ROUND((H1954*LOOKUP(H1954,{0,1950001,3300001,6950001,9000001,18000001,40000001},{0.05,0.1,0.2,0.23,0.33,0.4,0.45})-LOOKUP(H1954,{0,1950001,3300001,6950001,9000001,18000001,40000001},{0,97500,427500,636000,1536000,2796000,4796000}))*1.021,3),0))</f>
        <v/>
      </c>
      <c r="J1954" s="21">
        <f>ROUNDDOWN(ROUND(H1954*0.06,2),-2)</f>
        <v/>
      </c>
      <c r="K1954" s="21">
        <f>ROUNDDOWN(ROUND(H1954*0.04,2),-2)</f>
        <v/>
      </c>
      <c r="L1954" s="21">
        <f>I1954+J1954+K1954</f>
        <v/>
      </c>
      <c r="M1954" s="21">
        <f>B1954-L1954</f>
        <v/>
      </c>
      <c r="N1954" s="21">
        <f>ROUNDDOWN(ROUND(B1954*0.2042,2),0)</f>
        <v/>
      </c>
    </row>
    <row r="1955">
      <c r="A1955" t="inlineStr">
        <is>
          <t>照合 役員</t>
        </is>
      </c>
      <c r="B1955" s="21" t="n">
        <v>11500000</v>
      </c>
      <c r="C1955" s="22" t="n">
        <v>3</v>
      </c>
      <c r="D1955" s="22" t="n">
        <v>3</v>
      </c>
      <c r="E1955" s="22" t="n">
        <v>0</v>
      </c>
      <c r="F1955" s="21">
        <f>(IF(C1955&lt;=20,MAX(800000,400000*C1955),8000000+700000*(C1955-20))+IF(E1955=1,1000000,0))</f>
        <v/>
      </c>
      <c r="G1955" s="21">
        <f>IF(AND(D1955=3,C1955&lt;=5),MAX(0,B1955-F1955),IF(AND(D1955=2,C1955&lt;=5,MAX(0,B1955-F1955)&gt;3000000),1500000+MAX(0,B1955-F1955)-3000000,MAX(0,B1955-F1955)/2))</f>
        <v/>
      </c>
      <c r="H1955" s="21">
        <f>ROUNDDOWN(G1955,-3)</f>
        <v/>
      </c>
      <c r="I1955" s="21">
        <f>IF(H1955&lt;=0,0,ROUNDDOWN(ROUND((H1955*LOOKUP(H1955,{0,1950001,3300001,6950001,9000001,18000001,40000001},{0.05,0.1,0.2,0.23,0.33,0.4,0.45})-LOOKUP(H1955,{0,1950001,3300001,6950001,9000001,18000001,40000001},{0,97500,427500,636000,1536000,2796000,4796000}))*1.021,3),0))</f>
        <v/>
      </c>
      <c r="J1955" s="21">
        <f>ROUNDDOWN(ROUND(H1955*0.06,2),-2)</f>
        <v/>
      </c>
      <c r="K1955" s="21">
        <f>ROUNDDOWN(ROUND(H1955*0.04,2),-2)</f>
        <v/>
      </c>
      <c r="L1955" s="21">
        <f>I1955+J1955+K1955</f>
        <v/>
      </c>
      <c r="M1955" s="21">
        <f>B1955-L1955</f>
        <v/>
      </c>
      <c r="N1955" s="21">
        <f>ROUNDDOWN(ROUND(B1955*0.2042,2),0)</f>
        <v/>
      </c>
    </row>
    <row r="1956">
      <c r="A1956" t="inlineStr">
        <is>
          <t>照合 短期 障害</t>
        </is>
      </c>
      <c r="B1956" s="21" t="n">
        <v>11500000</v>
      </c>
      <c r="C1956" s="22" t="n">
        <v>3</v>
      </c>
      <c r="D1956" s="22" t="n">
        <v>2</v>
      </c>
      <c r="E1956" s="22" t="n">
        <v>1</v>
      </c>
      <c r="F1956" s="21">
        <f>(IF(C1956&lt;=20,MAX(800000,400000*C1956),8000000+700000*(C1956-20))+IF(E1956=1,1000000,0))</f>
        <v/>
      </c>
      <c r="G1956" s="21">
        <f>IF(AND(D1956=3,C1956&lt;=5),MAX(0,B1956-F1956),IF(AND(D1956=2,C1956&lt;=5,MAX(0,B1956-F1956)&gt;3000000),1500000+MAX(0,B1956-F1956)-3000000,MAX(0,B1956-F1956)/2))</f>
        <v/>
      </c>
      <c r="H1956" s="21">
        <f>ROUNDDOWN(G1956,-3)</f>
        <v/>
      </c>
      <c r="I1956" s="21">
        <f>IF(H1956&lt;=0,0,ROUNDDOWN(ROUND((H1956*LOOKUP(H1956,{0,1950001,3300001,6950001,9000001,18000001,40000001},{0.05,0.1,0.2,0.23,0.33,0.4,0.45})-LOOKUP(H1956,{0,1950001,3300001,6950001,9000001,18000001,40000001},{0,97500,427500,636000,1536000,2796000,4796000}))*1.021,3),0))</f>
        <v/>
      </c>
      <c r="J1956" s="21">
        <f>ROUNDDOWN(ROUND(H1956*0.06,2),-2)</f>
        <v/>
      </c>
      <c r="K1956" s="21">
        <f>ROUNDDOWN(ROUND(H1956*0.04,2),-2)</f>
        <v/>
      </c>
      <c r="L1956" s="21">
        <f>I1956+J1956+K1956</f>
        <v/>
      </c>
      <c r="M1956" s="21">
        <f>B1956-L1956</f>
        <v/>
      </c>
      <c r="N1956" s="21">
        <f>ROUNDDOWN(ROUND(B1956*0.2042,2),0)</f>
        <v/>
      </c>
    </row>
    <row r="1957">
      <c r="A1957" t="inlineStr">
        <is>
          <t>照合 短期</t>
        </is>
      </c>
      <c r="B1957" s="21" t="n">
        <v>11500000</v>
      </c>
      <c r="C1957" s="22" t="n">
        <v>4</v>
      </c>
      <c r="D1957" s="22" t="n">
        <v>2</v>
      </c>
      <c r="E1957" s="22" t="n">
        <v>0</v>
      </c>
      <c r="F1957" s="21">
        <f>(IF(C1957&lt;=20,MAX(800000,400000*C1957),8000000+700000*(C1957-20))+IF(E1957=1,1000000,0))</f>
        <v/>
      </c>
      <c r="G1957" s="21">
        <f>IF(AND(D1957=3,C1957&lt;=5),MAX(0,B1957-F1957),IF(AND(D1957=2,C1957&lt;=5,MAX(0,B1957-F1957)&gt;3000000),1500000+MAX(0,B1957-F1957)-3000000,MAX(0,B1957-F1957)/2))</f>
        <v/>
      </c>
      <c r="H1957" s="21">
        <f>ROUNDDOWN(G1957,-3)</f>
        <v/>
      </c>
      <c r="I1957" s="21">
        <f>IF(H1957&lt;=0,0,ROUNDDOWN(ROUND((H1957*LOOKUP(H1957,{0,1950001,3300001,6950001,9000001,18000001,40000001},{0.05,0.1,0.2,0.23,0.33,0.4,0.45})-LOOKUP(H1957,{0,1950001,3300001,6950001,9000001,18000001,40000001},{0,97500,427500,636000,1536000,2796000,4796000}))*1.021,3),0))</f>
        <v/>
      </c>
      <c r="J1957" s="21">
        <f>ROUNDDOWN(ROUND(H1957*0.06,2),-2)</f>
        <v/>
      </c>
      <c r="K1957" s="21">
        <f>ROUNDDOWN(ROUND(H1957*0.04,2),-2)</f>
        <v/>
      </c>
      <c r="L1957" s="21">
        <f>I1957+J1957+K1957</f>
        <v/>
      </c>
      <c r="M1957" s="21">
        <f>B1957-L1957</f>
        <v/>
      </c>
      <c r="N1957" s="21">
        <f>ROUNDDOWN(ROUND(B1957*0.2042,2),0)</f>
        <v/>
      </c>
    </row>
    <row r="1958">
      <c r="A1958" t="inlineStr">
        <is>
          <t>照合 役員</t>
        </is>
      </c>
      <c r="B1958" s="21" t="n">
        <v>11500000</v>
      </c>
      <c r="C1958" s="22" t="n">
        <v>4</v>
      </c>
      <c r="D1958" s="22" t="n">
        <v>3</v>
      </c>
      <c r="E1958" s="22" t="n">
        <v>0</v>
      </c>
      <c r="F1958" s="21">
        <f>(IF(C1958&lt;=20,MAX(800000,400000*C1958),8000000+700000*(C1958-20))+IF(E1958=1,1000000,0))</f>
        <v/>
      </c>
      <c r="G1958" s="21">
        <f>IF(AND(D1958=3,C1958&lt;=5),MAX(0,B1958-F1958),IF(AND(D1958=2,C1958&lt;=5,MAX(0,B1958-F1958)&gt;3000000),1500000+MAX(0,B1958-F1958)-3000000,MAX(0,B1958-F1958)/2))</f>
        <v/>
      </c>
      <c r="H1958" s="21">
        <f>ROUNDDOWN(G1958,-3)</f>
        <v/>
      </c>
      <c r="I1958" s="21">
        <f>IF(H1958&lt;=0,0,ROUNDDOWN(ROUND((H1958*LOOKUP(H1958,{0,1950001,3300001,6950001,9000001,18000001,40000001},{0.05,0.1,0.2,0.23,0.33,0.4,0.45})-LOOKUP(H1958,{0,1950001,3300001,6950001,9000001,18000001,40000001},{0,97500,427500,636000,1536000,2796000,4796000}))*1.021,3),0))</f>
        <v/>
      </c>
      <c r="J1958" s="21">
        <f>ROUNDDOWN(ROUND(H1958*0.06,2),-2)</f>
        <v/>
      </c>
      <c r="K1958" s="21">
        <f>ROUNDDOWN(ROUND(H1958*0.04,2),-2)</f>
        <v/>
      </c>
      <c r="L1958" s="21">
        <f>I1958+J1958+K1958</f>
        <v/>
      </c>
      <c r="M1958" s="21">
        <f>B1958-L1958</f>
        <v/>
      </c>
      <c r="N1958" s="21">
        <f>ROUNDDOWN(ROUND(B1958*0.2042,2),0)</f>
        <v/>
      </c>
    </row>
    <row r="1959">
      <c r="A1959" t="inlineStr">
        <is>
          <t>照合 短期 障害</t>
        </is>
      </c>
      <c r="B1959" s="21" t="n">
        <v>11500000</v>
      </c>
      <c r="C1959" s="22" t="n">
        <v>4</v>
      </c>
      <c r="D1959" s="22" t="n">
        <v>2</v>
      </c>
      <c r="E1959" s="22" t="n">
        <v>1</v>
      </c>
      <c r="F1959" s="21">
        <f>(IF(C1959&lt;=20,MAX(800000,400000*C1959),8000000+700000*(C1959-20))+IF(E1959=1,1000000,0))</f>
        <v/>
      </c>
      <c r="G1959" s="21">
        <f>IF(AND(D1959=3,C1959&lt;=5),MAX(0,B1959-F1959),IF(AND(D1959=2,C1959&lt;=5,MAX(0,B1959-F1959)&gt;3000000),1500000+MAX(0,B1959-F1959)-3000000,MAX(0,B1959-F1959)/2))</f>
        <v/>
      </c>
      <c r="H1959" s="21">
        <f>ROUNDDOWN(G1959,-3)</f>
        <v/>
      </c>
      <c r="I1959" s="21">
        <f>IF(H1959&lt;=0,0,ROUNDDOWN(ROUND((H1959*LOOKUP(H1959,{0,1950001,3300001,6950001,9000001,18000001,40000001},{0.05,0.1,0.2,0.23,0.33,0.4,0.45})-LOOKUP(H1959,{0,1950001,3300001,6950001,9000001,18000001,40000001},{0,97500,427500,636000,1536000,2796000,4796000}))*1.021,3),0))</f>
        <v/>
      </c>
      <c r="J1959" s="21">
        <f>ROUNDDOWN(ROUND(H1959*0.06,2),-2)</f>
        <v/>
      </c>
      <c r="K1959" s="21">
        <f>ROUNDDOWN(ROUND(H1959*0.04,2),-2)</f>
        <v/>
      </c>
      <c r="L1959" s="21">
        <f>I1959+J1959+K1959</f>
        <v/>
      </c>
      <c r="M1959" s="21">
        <f>B1959-L1959</f>
        <v/>
      </c>
      <c r="N1959" s="21">
        <f>ROUNDDOWN(ROUND(B1959*0.2042,2),0)</f>
        <v/>
      </c>
    </row>
    <row r="1960">
      <c r="A1960" t="inlineStr">
        <is>
          <t>照合 短期</t>
        </is>
      </c>
      <c r="B1960" s="21" t="n">
        <v>11500000</v>
      </c>
      <c r="C1960" s="22" t="n">
        <v>5</v>
      </c>
      <c r="D1960" s="22" t="n">
        <v>2</v>
      </c>
      <c r="E1960" s="22" t="n">
        <v>0</v>
      </c>
      <c r="F1960" s="21">
        <f>(IF(C1960&lt;=20,MAX(800000,400000*C1960),8000000+700000*(C1960-20))+IF(E1960=1,1000000,0))</f>
        <v/>
      </c>
      <c r="G1960" s="21">
        <f>IF(AND(D1960=3,C1960&lt;=5),MAX(0,B1960-F1960),IF(AND(D1960=2,C1960&lt;=5,MAX(0,B1960-F1960)&gt;3000000),1500000+MAX(0,B1960-F1960)-3000000,MAX(0,B1960-F1960)/2))</f>
        <v/>
      </c>
      <c r="H1960" s="21">
        <f>ROUNDDOWN(G1960,-3)</f>
        <v/>
      </c>
      <c r="I1960" s="21">
        <f>IF(H1960&lt;=0,0,ROUNDDOWN(ROUND((H1960*LOOKUP(H1960,{0,1950001,3300001,6950001,9000001,18000001,40000001},{0.05,0.1,0.2,0.23,0.33,0.4,0.45})-LOOKUP(H1960,{0,1950001,3300001,6950001,9000001,18000001,40000001},{0,97500,427500,636000,1536000,2796000,4796000}))*1.021,3),0))</f>
        <v/>
      </c>
      <c r="J1960" s="21">
        <f>ROUNDDOWN(ROUND(H1960*0.06,2),-2)</f>
        <v/>
      </c>
      <c r="K1960" s="21">
        <f>ROUNDDOWN(ROUND(H1960*0.04,2),-2)</f>
        <v/>
      </c>
      <c r="L1960" s="21">
        <f>I1960+J1960+K1960</f>
        <v/>
      </c>
      <c r="M1960" s="21">
        <f>B1960-L1960</f>
        <v/>
      </c>
      <c r="N1960" s="21">
        <f>ROUNDDOWN(ROUND(B1960*0.2042,2),0)</f>
        <v/>
      </c>
    </row>
    <row r="1961">
      <c r="A1961" t="inlineStr">
        <is>
          <t>照合 役員</t>
        </is>
      </c>
      <c r="B1961" s="21" t="n">
        <v>11500000</v>
      </c>
      <c r="C1961" s="22" t="n">
        <v>5</v>
      </c>
      <c r="D1961" s="22" t="n">
        <v>3</v>
      </c>
      <c r="E1961" s="22" t="n">
        <v>0</v>
      </c>
      <c r="F1961" s="21">
        <f>(IF(C1961&lt;=20,MAX(800000,400000*C1961),8000000+700000*(C1961-20))+IF(E1961=1,1000000,0))</f>
        <v/>
      </c>
      <c r="G1961" s="21">
        <f>IF(AND(D1961=3,C1961&lt;=5),MAX(0,B1961-F1961),IF(AND(D1961=2,C1961&lt;=5,MAX(0,B1961-F1961)&gt;3000000),1500000+MAX(0,B1961-F1961)-3000000,MAX(0,B1961-F1961)/2))</f>
        <v/>
      </c>
      <c r="H1961" s="21">
        <f>ROUNDDOWN(G1961,-3)</f>
        <v/>
      </c>
      <c r="I1961" s="21">
        <f>IF(H1961&lt;=0,0,ROUNDDOWN(ROUND((H1961*LOOKUP(H1961,{0,1950001,3300001,6950001,9000001,18000001,40000001},{0.05,0.1,0.2,0.23,0.33,0.4,0.45})-LOOKUP(H1961,{0,1950001,3300001,6950001,9000001,18000001,40000001},{0,97500,427500,636000,1536000,2796000,4796000}))*1.021,3),0))</f>
        <v/>
      </c>
      <c r="J1961" s="21">
        <f>ROUNDDOWN(ROUND(H1961*0.06,2),-2)</f>
        <v/>
      </c>
      <c r="K1961" s="21">
        <f>ROUNDDOWN(ROUND(H1961*0.04,2),-2)</f>
        <v/>
      </c>
      <c r="L1961" s="21">
        <f>I1961+J1961+K1961</f>
        <v/>
      </c>
      <c r="M1961" s="21">
        <f>B1961-L1961</f>
        <v/>
      </c>
      <c r="N1961" s="21">
        <f>ROUNDDOWN(ROUND(B1961*0.2042,2),0)</f>
        <v/>
      </c>
    </row>
    <row r="1962">
      <c r="A1962" t="inlineStr">
        <is>
          <t>照合 短期 障害</t>
        </is>
      </c>
      <c r="B1962" s="21" t="n">
        <v>11500000</v>
      </c>
      <c r="C1962" s="22" t="n">
        <v>5</v>
      </c>
      <c r="D1962" s="22" t="n">
        <v>2</v>
      </c>
      <c r="E1962" s="22" t="n">
        <v>1</v>
      </c>
      <c r="F1962" s="21">
        <f>(IF(C1962&lt;=20,MAX(800000,400000*C1962),8000000+700000*(C1962-20))+IF(E1962=1,1000000,0))</f>
        <v/>
      </c>
      <c r="G1962" s="21">
        <f>IF(AND(D1962=3,C1962&lt;=5),MAX(0,B1962-F1962),IF(AND(D1962=2,C1962&lt;=5,MAX(0,B1962-F1962)&gt;3000000),1500000+MAX(0,B1962-F1962)-3000000,MAX(0,B1962-F1962)/2))</f>
        <v/>
      </c>
      <c r="H1962" s="21">
        <f>ROUNDDOWN(G1962,-3)</f>
        <v/>
      </c>
      <c r="I1962" s="21">
        <f>IF(H1962&lt;=0,0,ROUNDDOWN(ROUND((H1962*LOOKUP(H1962,{0,1950001,3300001,6950001,9000001,18000001,40000001},{0.05,0.1,0.2,0.23,0.33,0.4,0.45})-LOOKUP(H1962,{0,1950001,3300001,6950001,9000001,18000001,40000001},{0,97500,427500,636000,1536000,2796000,4796000}))*1.021,3),0))</f>
        <v/>
      </c>
      <c r="J1962" s="21">
        <f>ROUNDDOWN(ROUND(H1962*0.06,2),-2)</f>
        <v/>
      </c>
      <c r="K1962" s="21">
        <f>ROUNDDOWN(ROUND(H1962*0.04,2),-2)</f>
        <v/>
      </c>
      <c r="L1962" s="21">
        <f>I1962+J1962+K1962</f>
        <v/>
      </c>
      <c r="M1962" s="21">
        <f>B1962-L1962</f>
        <v/>
      </c>
      <c r="N1962" s="21">
        <f>ROUNDDOWN(ROUND(B1962*0.2042,2),0)</f>
        <v/>
      </c>
    </row>
    <row r="1963">
      <c r="A1963" t="inlineStr">
        <is>
          <t>照合 障害</t>
        </is>
      </c>
      <c r="B1963" s="21" t="n">
        <v>11500000</v>
      </c>
      <c r="C1963" s="22" t="n">
        <v>25</v>
      </c>
      <c r="D1963" s="22" t="n">
        <v>1</v>
      </c>
      <c r="E1963" s="22" t="n">
        <v>1</v>
      </c>
      <c r="F1963" s="21">
        <f>(IF(C1963&lt;=20,MAX(800000,400000*C1963),8000000+700000*(C1963-20))+IF(E1963=1,1000000,0))</f>
        <v/>
      </c>
      <c r="G1963" s="21">
        <f>IF(AND(D1963=3,C1963&lt;=5),MAX(0,B1963-F1963),IF(AND(D1963=2,C1963&lt;=5,MAX(0,B1963-F1963)&gt;3000000),1500000+MAX(0,B1963-F1963)-3000000,MAX(0,B1963-F1963)/2))</f>
        <v/>
      </c>
      <c r="H1963" s="21">
        <f>ROUNDDOWN(G1963,-3)</f>
        <v/>
      </c>
      <c r="I1963" s="21">
        <f>IF(H1963&lt;=0,0,ROUNDDOWN(ROUND((H1963*LOOKUP(H1963,{0,1950001,3300001,6950001,9000001,18000001,40000001},{0.05,0.1,0.2,0.23,0.33,0.4,0.45})-LOOKUP(H1963,{0,1950001,3300001,6950001,9000001,18000001,40000001},{0,97500,427500,636000,1536000,2796000,4796000}))*1.021,3),0))</f>
        <v/>
      </c>
      <c r="J1963" s="21">
        <f>ROUNDDOWN(ROUND(H1963*0.06,2),-2)</f>
        <v/>
      </c>
      <c r="K1963" s="21">
        <f>ROUNDDOWN(ROUND(H1963*0.04,2),-2)</f>
        <v/>
      </c>
      <c r="L1963" s="21">
        <f>I1963+J1963+K1963</f>
        <v/>
      </c>
      <c r="M1963" s="21">
        <f>B1963-L1963</f>
        <v/>
      </c>
      <c r="N1963" s="21">
        <f>ROUNDDOWN(ROUND(B1963*0.2042,2),0)</f>
        <v/>
      </c>
    </row>
    <row r="1964">
      <c r="A1964" t="inlineStr">
        <is>
          <t>照合 一般</t>
        </is>
      </c>
      <c r="B1964" s="21" t="n">
        <v>12000000</v>
      </c>
      <c r="C1964" s="22" t="n">
        <v>1</v>
      </c>
      <c r="D1964" s="22" t="n">
        <v>1</v>
      </c>
      <c r="E1964" s="22" t="n">
        <v>0</v>
      </c>
      <c r="F1964" s="21">
        <f>(IF(C1964&lt;=20,MAX(800000,400000*C1964),8000000+700000*(C1964-20))+IF(E1964=1,1000000,0))</f>
        <v/>
      </c>
      <c r="G1964" s="21">
        <f>IF(AND(D1964=3,C1964&lt;=5),MAX(0,B1964-F1964),IF(AND(D1964=2,C1964&lt;=5,MAX(0,B1964-F1964)&gt;3000000),1500000+MAX(0,B1964-F1964)-3000000,MAX(0,B1964-F1964)/2))</f>
        <v/>
      </c>
      <c r="H1964" s="21">
        <f>ROUNDDOWN(G1964,-3)</f>
        <v/>
      </c>
      <c r="I1964" s="21">
        <f>IF(H1964&lt;=0,0,ROUNDDOWN(ROUND((H1964*LOOKUP(H1964,{0,1950001,3300001,6950001,9000001,18000001,40000001},{0.05,0.1,0.2,0.23,0.33,0.4,0.45})-LOOKUP(H1964,{0,1950001,3300001,6950001,9000001,18000001,40000001},{0,97500,427500,636000,1536000,2796000,4796000}))*1.021,3),0))</f>
        <v/>
      </c>
      <c r="J1964" s="21">
        <f>ROUNDDOWN(ROUND(H1964*0.06,2),-2)</f>
        <v/>
      </c>
      <c r="K1964" s="21">
        <f>ROUNDDOWN(ROUND(H1964*0.04,2),-2)</f>
        <v/>
      </c>
      <c r="L1964" s="21">
        <f>I1964+J1964+K1964</f>
        <v/>
      </c>
      <c r="M1964" s="21">
        <f>B1964-L1964</f>
        <v/>
      </c>
      <c r="N1964" s="21">
        <f>ROUNDDOWN(ROUND(B1964*0.2042,2),0)</f>
        <v/>
      </c>
    </row>
    <row r="1965">
      <c r="A1965" t="inlineStr">
        <is>
          <t>照合 一般</t>
        </is>
      </c>
      <c r="B1965" s="21" t="n">
        <v>12000000</v>
      </c>
      <c r="C1965" s="22" t="n">
        <v>2</v>
      </c>
      <c r="D1965" s="22" t="n">
        <v>1</v>
      </c>
      <c r="E1965" s="22" t="n">
        <v>0</v>
      </c>
      <c r="F1965" s="21">
        <f>(IF(C1965&lt;=20,MAX(800000,400000*C1965),8000000+700000*(C1965-20))+IF(E1965=1,1000000,0))</f>
        <v/>
      </c>
      <c r="G1965" s="21">
        <f>IF(AND(D1965=3,C1965&lt;=5),MAX(0,B1965-F1965),IF(AND(D1965=2,C1965&lt;=5,MAX(0,B1965-F1965)&gt;3000000),1500000+MAX(0,B1965-F1965)-3000000,MAX(0,B1965-F1965)/2))</f>
        <v/>
      </c>
      <c r="H1965" s="21">
        <f>ROUNDDOWN(G1965,-3)</f>
        <v/>
      </c>
      <c r="I1965" s="21">
        <f>IF(H1965&lt;=0,0,ROUNDDOWN(ROUND((H1965*LOOKUP(H1965,{0,1950001,3300001,6950001,9000001,18000001,40000001},{0.05,0.1,0.2,0.23,0.33,0.4,0.45})-LOOKUP(H1965,{0,1950001,3300001,6950001,9000001,18000001,40000001},{0,97500,427500,636000,1536000,2796000,4796000}))*1.021,3),0))</f>
        <v/>
      </c>
      <c r="J1965" s="21">
        <f>ROUNDDOWN(ROUND(H1965*0.06,2),-2)</f>
        <v/>
      </c>
      <c r="K1965" s="21">
        <f>ROUNDDOWN(ROUND(H1965*0.04,2),-2)</f>
        <v/>
      </c>
      <c r="L1965" s="21">
        <f>I1965+J1965+K1965</f>
        <v/>
      </c>
      <c r="M1965" s="21">
        <f>B1965-L1965</f>
        <v/>
      </c>
      <c r="N1965" s="21">
        <f>ROUNDDOWN(ROUND(B1965*0.2042,2),0)</f>
        <v/>
      </c>
    </row>
    <row r="1966">
      <c r="A1966" t="inlineStr">
        <is>
          <t>照合 一般</t>
        </is>
      </c>
      <c r="B1966" s="21" t="n">
        <v>12000000</v>
      </c>
      <c r="C1966" s="22" t="n">
        <v>3</v>
      </c>
      <c r="D1966" s="22" t="n">
        <v>1</v>
      </c>
      <c r="E1966" s="22" t="n">
        <v>0</v>
      </c>
      <c r="F1966" s="21">
        <f>(IF(C1966&lt;=20,MAX(800000,400000*C1966),8000000+700000*(C1966-20))+IF(E1966=1,1000000,0))</f>
        <v/>
      </c>
      <c r="G1966" s="21">
        <f>IF(AND(D1966=3,C1966&lt;=5),MAX(0,B1966-F1966),IF(AND(D1966=2,C1966&lt;=5,MAX(0,B1966-F1966)&gt;3000000),1500000+MAX(0,B1966-F1966)-3000000,MAX(0,B1966-F1966)/2))</f>
        <v/>
      </c>
      <c r="H1966" s="21">
        <f>ROUNDDOWN(G1966,-3)</f>
        <v/>
      </c>
      <c r="I1966" s="21">
        <f>IF(H1966&lt;=0,0,ROUNDDOWN(ROUND((H1966*LOOKUP(H1966,{0,1950001,3300001,6950001,9000001,18000001,40000001},{0.05,0.1,0.2,0.23,0.33,0.4,0.45})-LOOKUP(H1966,{0,1950001,3300001,6950001,9000001,18000001,40000001},{0,97500,427500,636000,1536000,2796000,4796000}))*1.021,3),0))</f>
        <v/>
      </c>
      <c r="J1966" s="21">
        <f>ROUNDDOWN(ROUND(H1966*0.06,2),-2)</f>
        <v/>
      </c>
      <c r="K1966" s="21">
        <f>ROUNDDOWN(ROUND(H1966*0.04,2),-2)</f>
        <v/>
      </c>
      <c r="L1966" s="21">
        <f>I1966+J1966+K1966</f>
        <v/>
      </c>
      <c r="M1966" s="21">
        <f>B1966-L1966</f>
        <v/>
      </c>
      <c r="N1966" s="21">
        <f>ROUNDDOWN(ROUND(B1966*0.2042,2),0)</f>
        <v/>
      </c>
    </row>
    <row r="1967">
      <c r="A1967" t="inlineStr">
        <is>
          <t>照合 一般</t>
        </is>
      </c>
      <c r="B1967" s="21" t="n">
        <v>12000000</v>
      </c>
      <c r="C1967" s="22" t="n">
        <v>4</v>
      </c>
      <c r="D1967" s="22" t="n">
        <v>1</v>
      </c>
      <c r="E1967" s="22" t="n">
        <v>0</v>
      </c>
      <c r="F1967" s="21">
        <f>(IF(C1967&lt;=20,MAX(800000,400000*C1967),8000000+700000*(C1967-20))+IF(E1967=1,1000000,0))</f>
        <v/>
      </c>
      <c r="G1967" s="21">
        <f>IF(AND(D1967=3,C1967&lt;=5),MAX(0,B1967-F1967),IF(AND(D1967=2,C1967&lt;=5,MAX(0,B1967-F1967)&gt;3000000),1500000+MAX(0,B1967-F1967)-3000000,MAX(0,B1967-F1967)/2))</f>
        <v/>
      </c>
      <c r="H1967" s="21">
        <f>ROUNDDOWN(G1967,-3)</f>
        <v/>
      </c>
      <c r="I1967" s="21">
        <f>IF(H1967&lt;=0,0,ROUNDDOWN(ROUND((H1967*LOOKUP(H1967,{0,1950001,3300001,6950001,9000001,18000001,40000001},{0.05,0.1,0.2,0.23,0.33,0.4,0.45})-LOOKUP(H1967,{0,1950001,3300001,6950001,9000001,18000001,40000001},{0,97500,427500,636000,1536000,2796000,4796000}))*1.021,3),0))</f>
        <v/>
      </c>
      <c r="J1967" s="21">
        <f>ROUNDDOWN(ROUND(H1967*0.06,2),-2)</f>
        <v/>
      </c>
      <c r="K1967" s="21">
        <f>ROUNDDOWN(ROUND(H1967*0.04,2),-2)</f>
        <v/>
      </c>
      <c r="L1967" s="21">
        <f>I1967+J1967+K1967</f>
        <v/>
      </c>
      <c r="M1967" s="21">
        <f>B1967-L1967</f>
        <v/>
      </c>
      <c r="N1967" s="21">
        <f>ROUNDDOWN(ROUND(B1967*0.2042,2),0)</f>
        <v/>
      </c>
    </row>
    <row r="1968">
      <c r="A1968" t="inlineStr">
        <is>
          <t>照合 一般</t>
        </is>
      </c>
      <c r="B1968" s="21" t="n">
        <v>12000000</v>
      </c>
      <c r="C1968" s="22" t="n">
        <v>5</v>
      </c>
      <c r="D1968" s="22" t="n">
        <v>1</v>
      </c>
      <c r="E1968" s="22" t="n">
        <v>0</v>
      </c>
      <c r="F1968" s="21">
        <f>(IF(C1968&lt;=20,MAX(800000,400000*C1968),8000000+700000*(C1968-20))+IF(E1968=1,1000000,0))</f>
        <v/>
      </c>
      <c r="G1968" s="21">
        <f>IF(AND(D1968=3,C1968&lt;=5),MAX(0,B1968-F1968),IF(AND(D1968=2,C1968&lt;=5,MAX(0,B1968-F1968)&gt;3000000),1500000+MAX(0,B1968-F1968)-3000000,MAX(0,B1968-F1968)/2))</f>
        <v/>
      </c>
      <c r="H1968" s="21">
        <f>ROUNDDOWN(G1968,-3)</f>
        <v/>
      </c>
      <c r="I1968" s="21">
        <f>IF(H1968&lt;=0,0,ROUNDDOWN(ROUND((H1968*LOOKUP(H1968,{0,1950001,3300001,6950001,9000001,18000001,40000001},{0.05,0.1,0.2,0.23,0.33,0.4,0.45})-LOOKUP(H1968,{0,1950001,3300001,6950001,9000001,18000001,40000001},{0,97500,427500,636000,1536000,2796000,4796000}))*1.021,3),0))</f>
        <v/>
      </c>
      <c r="J1968" s="21">
        <f>ROUNDDOWN(ROUND(H1968*0.06,2),-2)</f>
        <v/>
      </c>
      <c r="K1968" s="21">
        <f>ROUNDDOWN(ROUND(H1968*0.04,2),-2)</f>
        <v/>
      </c>
      <c r="L1968" s="21">
        <f>I1968+J1968+K1968</f>
        <v/>
      </c>
      <c r="M1968" s="21">
        <f>B1968-L1968</f>
        <v/>
      </c>
      <c r="N1968" s="21">
        <f>ROUNDDOWN(ROUND(B1968*0.2042,2),0)</f>
        <v/>
      </c>
    </row>
    <row r="1969">
      <c r="A1969" t="inlineStr">
        <is>
          <t>照合 一般</t>
        </is>
      </c>
      <c r="B1969" s="21" t="n">
        <v>12000000</v>
      </c>
      <c r="C1969" s="22" t="n">
        <v>6</v>
      </c>
      <c r="D1969" s="22" t="n">
        <v>1</v>
      </c>
      <c r="E1969" s="22" t="n">
        <v>0</v>
      </c>
      <c r="F1969" s="21">
        <f>(IF(C1969&lt;=20,MAX(800000,400000*C1969),8000000+700000*(C1969-20))+IF(E1969=1,1000000,0))</f>
        <v/>
      </c>
      <c r="G1969" s="21">
        <f>IF(AND(D1969=3,C1969&lt;=5),MAX(0,B1969-F1969),IF(AND(D1969=2,C1969&lt;=5,MAX(0,B1969-F1969)&gt;3000000),1500000+MAX(0,B1969-F1969)-3000000,MAX(0,B1969-F1969)/2))</f>
        <v/>
      </c>
      <c r="H1969" s="21">
        <f>ROUNDDOWN(G1969,-3)</f>
        <v/>
      </c>
      <c r="I1969" s="21">
        <f>IF(H1969&lt;=0,0,ROUNDDOWN(ROUND((H1969*LOOKUP(H1969,{0,1950001,3300001,6950001,9000001,18000001,40000001},{0.05,0.1,0.2,0.23,0.33,0.4,0.45})-LOOKUP(H1969,{0,1950001,3300001,6950001,9000001,18000001,40000001},{0,97500,427500,636000,1536000,2796000,4796000}))*1.021,3),0))</f>
        <v/>
      </c>
      <c r="J1969" s="21">
        <f>ROUNDDOWN(ROUND(H1969*0.06,2),-2)</f>
        <v/>
      </c>
      <c r="K1969" s="21">
        <f>ROUNDDOWN(ROUND(H1969*0.04,2),-2)</f>
        <v/>
      </c>
      <c r="L1969" s="21">
        <f>I1969+J1969+K1969</f>
        <v/>
      </c>
      <c r="M1969" s="21">
        <f>B1969-L1969</f>
        <v/>
      </c>
      <c r="N1969" s="21">
        <f>ROUNDDOWN(ROUND(B1969*0.2042,2),0)</f>
        <v/>
      </c>
    </row>
    <row r="1970">
      <c r="A1970" t="inlineStr">
        <is>
          <t>照合 一般</t>
        </is>
      </c>
      <c r="B1970" s="21" t="n">
        <v>12000000</v>
      </c>
      <c r="C1970" s="22" t="n">
        <v>7</v>
      </c>
      <c r="D1970" s="22" t="n">
        <v>1</v>
      </c>
      <c r="E1970" s="22" t="n">
        <v>0</v>
      </c>
      <c r="F1970" s="21">
        <f>(IF(C1970&lt;=20,MAX(800000,400000*C1970),8000000+700000*(C1970-20))+IF(E1970=1,1000000,0))</f>
        <v/>
      </c>
      <c r="G1970" s="21">
        <f>IF(AND(D1970=3,C1970&lt;=5),MAX(0,B1970-F1970),IF(AND(D1970=2,C1970&lt;=5,MAX(0,B1970-F1970)&gt;3000000),1500000+MAX(0,B1970-F1970)-3000000,MAX(0,B1970-F1970)/2))</f>
        <v/>
      </c>
      <c r="H1970" s="21">
        <f>ROUNDDOWN(G1970,-3)</f>
        <v/>
      </c>
      <c r="I1970" s="21">
        <f>IF(H1970&lt;=0,0,ROUNDDOWN(ROUND((H1970*LOOKUP(H1970,{0,1950001,3300001,6950001,9000001,18000001,40000001},{0.05,0.1,0.2,0.23,0.33,0.4,0.45})-LOOKUP(H1970,{0,1950001,3300001,6950001,9000001,18000001,40000001},{0,97500,427500,636000,1536000,2796000,4796000}))*1.021,3),0))</f>
        <v/>
      </c>
      <c r="J1970" s="21">
        <f>ROUNDDOWN(ROUND(H1970*0.06,2),-2)</f>
        <v/>
      </c>
      <c r="K1970" s="21">
        <f>ROUNDDOWN(ROUND(H1970*0.04,2),-2)</f>
        <v/>
      </c>
      <c r="L1970" s="21">
        <f>I1970+J1970+K1970</f>
        <v/>
      </c>
      <c r="M1970" s="21">
        <f>B1970-L1970</f>
        <v/>
      </c>
      <c r="N1970" s="21">
        <f>ROUNDDOWN(ROUND(B1970*0.2042,2),0)</f>
        <v/>
      </c>
    </row>
    <row r="1971">
      <c r="A1971" t="inlineStr">
        <is>
          <t>照合 一般</t>
        </is>
      </c>
      <c r="B1971" s="21" t="n">
        <v>12000000</v>
      </c>
      <c r="C1971" s="22" t="n">
        <v>8</v>
      </c>
      <c r="D1971" s="22" t="n">
        <v>1</v>
      </c>
      <c r="E1971" s="22" t="n">
        <v>0</v>
      </c>
      <c r="F1971" s="21">
        <f>(IF(C1971&lt;=20,MAX(800000,400000*C1971),8000000+700000*(C1971-20))+IF(E1971=1,1000000,0))</f>
        <v/>
      </c>
      <c r="G1971" s="21">
        <f>IF(AND(D1971=3,C1971&lt;=5),MAX(0,B1971-F1971),IF(AND(D1971=2,C1971&lt;=5,MAX(0,B1971-F1971)&gt;3000000),1500000+MAX(0,B1971-F1971)-3000000,MAX(0,B1971-F1971)/2))</f>
        <v/>
      </c>
      <c r="H1971" s="21">
        <f>ROUNDDOWN(G1971,-3)</f>
        <v/>
      </c>
      <c r="I1971" s="21">
        <f>IF(H1971&lt;=0,0,ROUNDDOWN(ROUND((H1971*LOOKUP(H1971,{0,1950001,3300001,6950001,9000001,18000001,40000001},{0.05,0.1,0.2,0.23,0.33,0.4,0.45})-LOOKUP(H1971,{0,1950001,3300001,6950001,9000001,18000001,40000001},{0,97500,427500,636000,1536000,2796000,4796000}))*1.021,3),0))</f>
        <v/>
      </c>
      <c r="J1971" s="21">
        <f>ROUNDDOWN(ROUND(H1971*0.06,2),-2)</f>
        <v/>
      </c>
      <c r="K1971" s="21">
        <f>ROUNDDOWN(ROUND(H1971*0.04,2),-2)</f>
        <v/>
      </c>
      <c r="L1971" s="21">
        <f>I1971+J1971+K1971</f>
        <v/>
      </c>
      <c r="M1971" s="21">
        <f>B1971-L1971</f>
        <v/>
      </c>
      <c r="N1971" s="21">
        <f>ROUNDDOWN(ROUND(B1971*0.2042,2),0)</f>
        <v/>
      </c>
    </row>
    <row r="1972">
      <c r="A1972" t="inlineStr">
        <is>
          <t>照合 一般</t>
        </is>
      </c>
      <c r="B1972" s="21" t="n">
        <v>12000000</v>
      </c>
      <c r="C1972" s="22" t="n">
        <v>9</v>
      </c>
      <c r="D1972" s="22" t="n">
        <v>1</v>
      </c>
      <c r="E1972" s="22" t="n">
        <v>0</v>
      </c>
      <c r="F1972" s="21">
        <f>(IF(C1972&lt;=20,MAX(800000,400000*C1972),8000000+700000*(C1972-20))+IF(E1972=1,1000000,0))</f>
        <v/>
      </c>
      <c r="G1972" s="21">
        <f>IF(AND(D1972=3,C1972&lt;=5),MAX(0,B1972-F1972),IF(AND(D1972=2,C1972&lt;=5,MAX(0,B1972-F1972)&gt;3000000),1500000+MAX(0,B1972-F1972)-3000000,MAX(0,B1972-F1972)/2))</f>
        <v/>
      </c>
      <c r="H1972" s="21">
        <f>ROUNDDOWN(G1972,-3)</f>
        <v/>
      </c>
      <c r="I1972" s="21">
        <f>IF(H1972&lt;=0,0,ROUNDDOWN(ROUND((H1972*LOOKUP(H1972,{0,1950001,3300001,6950001,9000001,18000001,40000001},{0.05,0.1,0.2,0.23,0.33,0.4,0.45})-LOOKUP(H1972,{0,1950001,3300001,6950001,9000001,18000001,40000001},{0,97500,427500,636000,1536000,2796000,4796000}))*1.021,3),0))</f>
        <v/>
      </c>
      <c r="J1972" s="21">
        <f>ROUNDDOWN(ROUND(H1972*0.06,2),-2)</f>
        <v/>
      </c>
      <c r="K1972" s="21">
        <f>ROUNDDOWN(ROUND(H1972*0.04,2),-2)</f>
        <v/>
      </c>
      <c r="L1972" s="21">
        <f>I1972+J1972+K1972</f>
        <v/>
      </c>
      <c r="M1972" s="21">
        <f>B1972-L1972</f>
        <v/>
      </c>
      <c r="N1972" s="21">
        <f>ROUNDDOWN(ROUND(B1972*0.2042,2),0)</f>
        <v/>
      </c>
    </row>
    <row r="1973">
      <c r="A1973" t="inlineStr">
        <is>
          <t>照合 一般</t>
        </is>
      </c>
      <c r="B1973" s="21" t="n">
        <v>12000000</v>
      </c>
      <c r="C1973" s="22" t="n">
        <v>10</v>
      </c>
      <c r="D1973" s="22" t="n">
        <v>1</v>
      </c>
      <c r="E1973" s="22" t="n">
        <v>0</v>
      </c>
      <c r="F1973" s="21">
        <f>(IF(C1973&lt;=20,MAX(800000,400000*C1973),8000000+700000*(C1973-20))+IF(E1973=1,1000000,0))</f>
        <v/>
      </c>
      <c r="G1973" s="21">
        <f>IF(AND(D1973=3,C1973&lt;=5),MAX(0,B1973-F1973),IF(AND(D1973=2,C1973&lt;=5,MAX(0,B1973-F1973)&gt;3000000),1500000+MAX(0,B1973-F1973)-3000000,MAX(0,B1973-F1973)/2))</f>
        <v/>
      </c>
      <c r="H1973" s="21">
        <f>ROUNDDOWN(G1973,-3)</f>
        <v/>
      </c>
      <c r="I1973" s="21">
        <f>IF(H1973&lt;=0,0,ROUNDDOWN(ROUND((H1973*LOOKUP(H1973,{0,1950001,3300001,6950001,9000001,18000001,40000001},{0.05,0.1,0.2,0.23,0.33,0.4,0.45})-LOOKUP(H1973,{0,1950001,3300001,6950001,9000001,18000001,40000001},{0,97500,427500,636000,1536000,2796000,4796000}))*1.021,3),0))</f>
        <v/>
      </c>
      <c r="J1973" s="21">
        <f>ROUNDDOWN(ROUND(H1973*0.06,2),-2)</f>
        <v/>
      </c>
      <c r="K1973" s="21">
        <f>ROUNDDOWN(ROUND(H1973*0.04,2),-2)</f>
        <v/>
      </c>
      <c r="L1973" s="21">
        <f>I1973+J1973+K1973</f>
        <v/>
      </c>
      <c r="M1973" s="21">
        <f>B1973-L1973</f>
        <v/>
      </c>
      <c r="N1973" s="21">
        <f>ROUNDDOWN(ROUND(B1973*0.2042,2),0)</f>
        <v/>
      </c>
    </row>
    <row r="1974">
      <c r="A1974" t="inlineStr">
        <is>
          <t>照合 一般</t>
        </is>
      </c>
      <c r="B1974" s="21" t="n">
        <v>12000000</v>
      </c>
      <c r="C1974" s="22" t="n">
        <v>11</v>
      </c>
      <c r="D1974" s="22" t="n">
        <v>1</v>
      </c>
      <c r="E1974" s="22" t="n">
        <v>0</v>
      </c>
      <c r="F1974" s="21">
        <f>(IF(C1974&lt;=20,MAX(800000,400000*C1974),8000000+700000*(C1974-20))+IF(E1974=1,1000000,0))</f>
        <v/>
      </c>
      <c r="G1974" s="21">
        <f>IF(AND(D1974=3,C1974&lt;=5),MAX(0,B1974-F1974),IF(AND(D1974=2,C1974&lt;=5,MAX(0,B1974-F1974)&gt;3000000),1500000+MAX(0,B1974-F1974)-3000000,MAX(0,B1974-F1974)/2))</f>
        <v/>
      </c>
      <c r="H1974" s="21">
        <f>ROUNDDOWN(G1974,-3)</f>
        <v/>
      </c>
      <c r="I1974" s="21">
        <f>IF(H1974&lt;=0,0,ROUNDDOWN(ROUND((H1974*LOOKUP(H1974,{0,1950001,3300001,6950001,9000001,18000001,40000001},{0.05,0.1,0.2,0.23,0.33,0.4,0.45})-LOOKUP(H1974,{0,1950001,3300001,6950001,9000001,18000001,40000001},{0,97500,427500,636000,1536000,2796000,4796000}))*1.021,3),0))</f>
        <v/>
      </c>
      <c r="J1974" s="21">
        <f>ROUNDDOWN(ROUND(H1974*0.06,2),-2)</f>
        <v/>
      </c>
      <c r="K1974" s="21">
        <f>ROUNDDOWN(ROUND(H1974*0.04,2),-2)</f>
        <v/>
      </c>
      <c r="L1974" s="21">
        <f>I1974+J1974+K1974</f>
        <v/>
      </c>
      <c r="M1974" s="21">
        <f>B1974-L1974</f>
        <v/>
      </c>
      <c r="N1974" s="21">
        <f>ROUNDDOWN(ROUND(B1974*0.2042,2),0)</f>
        <v/>
      </c>
    </row>
    <row r="1975">
      <c r="A1975" t="inlineStr">
        <is>
          <t>照合 一般</t>
        </is>
      </c>
      <c r="B1975" s="21" t="n">
        <v>12000000</v>
      </c>
      <c r="C1975" s="22" t="n">
        <v>12</v>
      </c>
      <c r="D1975" s="22" t="n">
        <v>1</v>
      </c>
      <c r="E1975" s="22" t="n">
        <v>0</v>
      </c>
      <c r="F1975" s="21">
        <f>(IF(C1975&lt;=20,MAX(800000,400000*C1975),8000000+700000*(C1975-20))+IF(E1975=1,1000000,0))</f>
        <v/>
      </c>
      <c r="G1975" s="21">
        <f>IF(AND(D1975=3,C1975&lt;=5),MAX(0,B1975-F1975),IF(AND(D1975=2,C1975&lt;=5,MAX(0,B1975-F1975)&gt;3000000),1500000+MAX(0,B1975-F1975)-3000000,MAX(0,B1975-F1975)/2))</f>
        <v/>
      </c>
      <c r="H1975" s="21">
        <f>ROUNDDOWN(G1975,-3)</f>
        <v/>
      </c>
      <c r="I1975" s="21">
        <f>IF(H1975&lt;=0,0,ROUNDDOWN(ROUND((H1975*LOOKUP(H1975,{0,1950001,3300001,6950001,9000001,18000001,40000001},{0.05,0.1,0.2,0.23,0.33,0.4,0.45})-LOOKUP(H1975,{0,1950001,3300001,6950001,9000001,18000001,40000001},{0,97500,427500,636000,1536000,2796000,4796000}))*1.021,3),0))</f>
        <v/>
      </c>
      <c r="J1975" s="21">
        <f>ROUNDDOWN(ROUND(H1975*0.06,2),-2)</f>
        <v/>
      </c>
      <c r="K1975" s="21">
        <f>ROUNDDOWN(ROUND(H1975*0.04,2),-2)</f>
        <v/>
      </c>
      <c r="L1975" s="21">
        <f>I1975+J1975+K1975</f>
        <v/>
      </c>
      <c r="M1975" s="21">
        <f>B1975-L1975</f>
        <v/>
      </c>
      <c r="N1975" s="21">
        <f>ROUNDDOWN(ROUND(B1975*0.2042,2),0)</f>
        <v/>
      </c>
    </row>
    <row r="1976">
      <c r="A1976" t="inlineStr">
        <is>
          <t>照合 一般</t>
        </is>
      </c>
      <c r="B1976" s="21" t="n">
        <v>12000000</v>
      </c>
      <c r="C1976" s="22" t="n">
        <v>13</v>
      </c>
      <c r="D1976" s="22" t="n">
        <v>1</v>
      </c>
      <c r="E1976" s="22" t="n">
        <v>0</v>
      </c>
      <c r="F1976" s="21">
        <f>(IF(C1976&lt;=20,MAX(800000,400000*C1976),8000000+700000*(C1976-20))+IF(E1976=1,1000000,0))</f>
        <v/>
      </c>
      <c r="G1976" s="21">
        <f>IF(AND(D1976=3,C1976&lt;=5),MAX(0,B1976-F1976),IF(AND(D1976=2,C1976&lt;=5,MAX(0,B1976-F1976)&gt;3000000),1500000+MAX(0,B1976-F1976)-3000000,MAX(0,B1976-F1976)/2))</f>
        <v/>
      </c>
      <c r="H1976" s="21">
        <f>ROUNDDOWN(G1976,-3)</f>
        <v/>
      </c>
      <c r="I1976" s="21">
        <f>IF(H1976&lt;=0,0,ROUNDDOWN(ROUND((H1976*LOOKUP(H1976,{0,1950001,3300001,6950001,9000001,18000001,40000001},{0.05,0.1,0.2,0.23,0.33,0.4,0.45})-LOOKUP(H1976,{0,1950001,3300001,6950001,9000001,18000001,40000001},{0,97500,427500,636000,1536000,2796000,4796000}))*1.021,3),0))</f>
        <v/>
      </c>
      <c r="J1976" s="21">
        <f>ROUNDDOWN(ROUND(H1976*0.06,2),-2)</f>
        <v/>
      </c>
      <c r="K1976" s="21">
        <f>ROUNDDOWN(ROUND(H1976*0.04,2),-2)</f>
        <v/>
      </c>
      <c r="L1976" s="21">
        <f>I1976+J1976+K1976</f>
        <v/>
      </c>
      <c r="M1976" s="21">
        <f>B1976-L1976</f>
        <v/>
      </c>
      <c r="N1976" s="21">
        <f>ROUNDDOWN(ROUND(B1976*0.2042,2),0)</f>
        <v/>
      </c>
    </row>
    <row r="1977">
      <c r="A1977" t="inlineStr">
        <is>
          <t>照合 一般</t>
        </is>
      </c>
      <c r="B1977" s="21" t="n">
        <v>12000000</v>
      </c>
      <c r="C1977" s="22" t="n">
        <v>14</v>
      </c>
      <c r="D1977" s="22" t="n">
        <v>1</v>
      </c>
      <c r="E1977" s="22" t="n">
        <v>0</v>
      </c>
      <c r="F1977" s="21">
        <f>(IF(C1977&lt;=20,MAX(800000,400000*C1977),8000000+700000*(C1977-20))+IF(E1977=1,1000000,0))</f>
        <v/>
      </c>
      <c r="G1977" s="21">
        <f>IF(AND(D1977=3,C1977&lt;=5),MAX(0,B1977-F1977),IF(AND(D1977=2,C1977&lt;=5,MAX(0,B1977-F1977)&gt;3000000),1500000+MAX(0,B1977-F1977)-3000000,MAX(0,B1977-F1977)/2))</f>
        <v/>
      </c>
      <c r="H1977" s="21">
        <f>ROUNDDOWN(G1977,-3)</f>
        <v/>
      </c>
      <c r="I1977" s="21">
        <f>IF(H1977&lt;=0,0,ROUNDDOWN(ROUND((H1977*LOOKUP(H1977,{0,1950001,3300001,6950001,9000001,18000001,40000001},{0.05,0.1,0.2,0.23,0.33,0.4,0.45})-LOOKUP(H1977,{0,1950001,3300001,6950001,9000001,18000001,40000001},{0,97500,427500,636000,1536000,2796000,4796000}))*1.021,3),0))</f>
        <v/>
      </c>
      <c r="J1977" s="21">
        <f>ROUNDDOWN(ROUND(H1977*0.06,2),-2)</f>
        <v/>
      </c>
      <c r="K1977" s="21">
        <f>ROUNDDOWN(ROUND(H1977*0.04,2),-2)</f>
        <v/>
      </c>
      <c r="L1977" s="21">
        <f>I1977+J1977+K1977</f>
        <v/>
      </c>
      <c r="M1977" s="21">
        <f>B1977-L1977</f>
        <v/>
      </c>
      <c r="N1977" s="21">
        <f>ROUNDDOWN(ROUND(B1977*0.2042,2),0)</f>
        <v/>
      </c>
    </row>
    <row r="1978">
      <c r="A1978" t="inlineStr">
        <is>
          <t>照合 一般</t>
        </is>
      </c>
      <c r="B1978" s="21" t="n">
        <v>12000000</v>
      </c>
      <c r="C1978" s="22" t="n">
        <v>15</v>
      </c>
      <c r="D1978" s="22" t="n">
        <v>1</v>
      </c>
      <c r="E1978" s="22" t="n">
        <v>0</v>
      </c>
      <c r="F1978" s="21">
        <f>(IF(C1978&lt;=20,MAX(800000,400000*C1978),8000000+700000*(C1978-20))+IF(E1978=1,1000000,0))</f>
        <v/>
      </c>
      <c r="G1978" s="21">
        <f>IF(AND(D1978=3,C1978&lt;=5),MAX(0,B1978-F1978),IF(AND(D1978=2,C1978&lt;=5,MAX(0,B1978-F1978)&gt;3000000),1500000+MAX(0,B1978-F1978)-3000000,MAX(0,B1978-F1978)/2))</f>
        <v/>
      </c>
      <c r="H1978" s="21">
        <f>ROUNDDOWN(G1978,-3)</f>
        <v/>
      </c>
      <c r="I1978" s="21">
        <f>IF(H1978&lt;=0,0,ROUNDDOWN(ROUND((H1978*LOOKUP(H1978,{0,1950001,3300001,6950001,9000001,18000001,40000001},{0.05,0.1,0.2,0.23,0.33,0.4,0.45})-LOOKUP(H1978,{0,1950001,3300001,6950001,9000001,18000001,40000001},{0,97500,427500,636000,1536000,2796000,4796000}))*1.021,3),0))</f>
        <v/>
      </c>
      <c r="J1978" s="21">
        <f>ROUNDDOWN(ROUND(H1978*0.06,2),-2)</f>
        <v/>
      </c>
      <c r="K1978" s="21">
        <f>ROUNDDOWN(ROUND(H1978*0.04,2),-2)</f>
        <v/>
      </c>
      <c r="L1978" s="21">
        <f>I1978+J1978+K1978</f>
        <v/>
      </c>
      <c r="M1978" s="21">
        <f>B1978-L1978</f>
        <v/>
      </c>
      <c r="N1978" s="21">
        <f>ROUNDDOWN(ROUND(B1978*0.2042,2),0)</f>
        <v/>
      </c>
    </row>
    <row r="1979">
      <c r="A1979" t="inlineStr">
        <is>
          <t>照合 一般</t>
        </is>
      </c>
      <c r="B1979" s="21" t="n">
        <v>12000000</v>
      </c>
      <c r="C1979" s="22" t="n">
        <v>16</v>
      </c>
      <c r="D1979" s="22" t="n">
        <v>1</v>
      </c>
      <c r="E1979" s="22" t="n">
        <v>0</v>
      </c>
      <c r="F1979" s="21">
        <f>(IF(C1979&lt;=20,MAX(800000,400000*C1979),8000000+700000*(C1979-20))+IF(E1979=1,1000000,0))</f>
        <v/>
      </c>
      <c r="G1979" s="21">
        <f>IF(AND(D1979=3,C1979&lt;=5),MAX(0,B1979-F1979),IF(AND(D1979=2,C1979&lt;=5,MAX(0,B1979-F1979)&gt;3000000),1500000+MAX(0,B1979-F1979)-3000000,MAX(0,B1979-F1979)/2))</f>
        <v/>
      </c>
      <c r="H1979" s="21">
        <f>ROUNDDOWN(G1979,-3)</f>
        <v/>
      </c>
      <c r="I1979" s="21">
        <f>IF(H1979&lt;=0,0,ROUNDDOWN(ROUND((H1979*LOOKUP(H1979,{0,1950001,3300001,6950001,9000001,18000001,40000001},{0.05,0.1,0.2,0.23,0.33,0.4,0.45})-LOOKUP(H1979,{0,1950001,3300001,6950001,9000001,18000001,40000001},{0,97500,427500,636000,1536000,2796000,4796000}))*1.021,3),0))</f>
        <v/>
      </c>
      <c r="J1979" s="21">
        <f>ROUNDDOWN(ROUND(H1979*0.06,2),-2)</f>
        <v/>
      </c>
      <c r="K1979" s="21">
        <f>ROUNDDOWN(ROUND(H1979*0.04,2),-2)</f>
        <v/>
      </c>
      <c r="L1979" s="21">
        <f>I1979+J1979+K1979</f>
        <v/>
      </c>
      <c r="M1979" s="21">
        <f>B1979-L1979</f>
        <v/>
      </c>
      <c r="N1979" s="21">
        <f>ROUNDDOWN(ROUND(B1979*0.2042,2),0)</f>
        <v/>
      </c>
    </row>
    <row r="1980">
      <c r="A1980" t="inlineStr">
        <is>
          <t>照合 一般</t>
        </is>
      </c>
      <c r="B1980" s="21" t="n">
        <v>12000000</v>
      </c>
      <c r="C1980" s="22" t="n">
        <v>17</v>
      </c>
      <c r="D1980" s="22" t="n">
        <v>1</v>
      </c>
      <c r="E1980" s="22" t="n">
        <v>0</v>
      </c>
      <c r="F1980" s="21">
        <f>(IF(C1980&lt;=20,MAX(800000,400000*C1980),8000000+700000*(C1980-20))+IF(E1980=1,1000000,0))</f>
        <v/>
      </c>
      <c r="G1980" s="21">
        <f>IF(AND(D1980=3,C1980&lt;=5),MAX(0,B1980-F1980),IF(AND(D1980=2,C1980&lt;=5,MAX(0,B1980-F1980)&gt;3000000),1500000+MAX(0,B1980-F1980)-3000000,MAX(0,B1980-F1980)/2))</f>
        <v/>
      </c>
      <c r="H1980" s="21">
        <f>ROUNDDOWN(G1980,-3)</f>
        <v/>
      </c>
      <c r="I1980" s="21">
        <f>IF(H1980&lt;=0,0,ROUNDDOWN(ROUND((H1980*LOOKUP(H1980,{0,1950001,3300001,6950001,9000001,18000001,40000001},{0.05,0.1,0.2,0.23,0.33,0.4,0.45})-LOOKUP(H1980,{0,1950001,3300001,6950001,9000001,18000001,40000001},{0,97500,427500,636000,1536000,2796000,4796000}))*1.021,3),0))</f>
        <v/>
      </c>
      <c r="J1980" s="21">
        <f>ROUNDDOWN(ROUND(H1980*0.06,2),-2)</f>
        <v/>
      </c>
      <c r="K1980" s="21">
        <f>ROUNDDOWN(ROUND(H1980*0.04,2),-2)</f>
        <v/>
      </c>
      <c r="L1980" s="21">
        <f>I1980+J1980+K1980</f>
        <v/>
      </c>
      <c r="M1980" s="21">
        <f>B1980-L1980</f>
        <v/>
      </c>
      <c r="N1980" s="21">
        <f>ROUNDDOWN(ROUND(B1980*0.2042,2),0)</f>
        <v/>
      </c>
    </row>
    <row r="1981">
      <c r="A1981" t="inlineStr">
        <is>
          <t>照合 一般</t>
        </is>
      </c>
      <c r="B1981" s="21" t="n">
        <v>12000000</v>
      </c>
      <c r="C1981" s="22" t="n">
        <v>18</v>
      </c>
      <c r="D1981" s="22" t="n">
        <v>1</v>
      </c>
      <c r="E1981" s="22" t="n">
        <v>0</v>
      </c>
      <c r="F1981" s="21">
        <f>(IF(C1981&lt;=20,MAX(800000,400000*C1981),8000000+700000*(C1981-20))+IF(E1981=1,1000000,0))</f>
        <v/>
      </c>
      <c r="G1981" s="21">
        <f>IF(AND(D1981=3,C1981&lt;=5),MAX(0,B1981-F1981),IF(AND(D1981=2,C1981&lt;=5,MAX(0,B1981-F1981)&gt;3000000),1500000+MAX(0,B1981-F1981)-3000000,MAX(0,B1981-F1981)/2))</f>
        <v/>
      </c>
      <c r="H1981" s="21">
        <f>ROUNDDOWN(G1981,-3)</f>
        <v/>
      </c>
      <c r="I1981" s="21">
        <f>IF(H1981&lt;=0,0,ROUNDDOWN(ROUND((H1981*LOOKUP(H1981,{0,1950001,3300001,6950001,9000001,18000001,40000001},{0.05,0.1,0.2,0.23,0.33,0.4,0.45})-LOOKUP(H1981,{0,1950001,3300001,6950001,9000001,18000001,40000001},{0,97500,427500,636000,1536000,2796000,4796000}))*1.021,3),0))</f>
        <v/>
      </c>
      <c r="J1981" s="21">
        <f>ROUNDDOWN(ROUND(H1981*0.06,2),-2)</f>
        <v/>
      </c>
      <c r="K1981" s="21">
        <f>ROUNDDOWN(ROUND(H1981*0.04,2),-2)</f>
        <v/>
      </c>
      <c r="L1981" s="21">
        <f>I1981+J1981+K1981</f>
        <v/>
      </c>
      <c r="M1981" s="21">
        <f>B1981-L1981</f>
        <v/>
      </c>
      <c r="N1981" s="21">
        <f>ROUNDDOWN(ROUND(B1981*0.2042,2),0)</f>
        <v/>
      </c>
    </row>
    <row r="1982">
      <c r="A1982" t="inlineStr">
        <is>
          <t>照合 一般</t>
        </is>
      </c>
      <c r="B1982" s="21" t="n">
        <v>12000000</v>
      </c>
      <c r="C1982" s="22" t="n">
        <v>19</v>
      </c>
      <c r="D1982" s="22" t="n">
        <v>1</v>
      </c>
      <c r="E1982" s="22" t="n">
        <v>0</v>
      </c>
      <c r="F1982" s="21">
        <f>(IF(C1982&lt;=20,MAX(800000,400000*C1982),8000000+700000*(C1982-20))+IF(E1982=1,1000000,0))</f>
        <v/>
      </c>
      <c r="G1982" s="21">
        <f>IF(AND(D1982=3,C1982&lt;=5),MAX(0,B1982-F1982),IF(AND(D1982=2,C1982&lt;=5,MAX(0,B1982-F1982)&gt;3000000),1500000+MAX(0,B1982-F1982)-3000000,MAX(0,B1982-F1982)/2))</f>
        <v/>
      </c>
      <c r="H1982" s="21">
        <f>ROUNDDOWN(G1982,-3)</f>
        <v/>
      </c>
      <c r="I1982" s="21">
        <f>IF(H1982&lt;=0,0,ROUNDDOWN(ROUND((H1982*LOOKUP(H1982,{0,1950001,3300001,6950001,9000001,18000001,40000001},{0.05,0.1,0.2,0.23,0.33,0.4,0.45})-LOOKUP(H1982,{0,1950001,3300001,6950001,9000001,18000001,40000001},{0,97500,427500,636000,1536000,2796000,4796000}))*1.021,3),0))</f>
        <v/>
      </c>
      <c r="J1982" s="21">
        <f>ROUNDDOWN(ROUND(H1982*0.06,2),-2)</f>
        <v/>
      </c>
      <c r="K1982" s="21">
        <f>ROUNDDOWN(ROUND(H1982*0.04,2),-2)</f>
        <v/>
      </c>
      <c r="L1982" s="21">
        <f>I1982+J1982+K1982</f>
        <v/>
      </c>
      <c r="M1982" s="21">
        <f>B1982-L1982</f>
        <v/>
      </c>
      <c r="N1982" s="21">
        <f>ROUNDDOWN(ROUND(B1982*0.2042,2),0)</f>
        <v/>
      </c>
    </row>
    <row r="1983">
      <c r="A1983" t="inlineStr">
        <is>
          <t>照合 一般</t>
        </is>
      </c>
      <c r="B1983" s="21" t="n">
        <v>12000000</v>
      </c>
      <c r="C1983" s="22" t="n">
        <v>20</v>
      </c>
      <c r="D1983" s="22" t="n">
        <v>1</v>
      </c>
      <c r="E1983" s="22" t="n">
        <v>0</v>
      </c>
      <c r="F1983" s="21">
        <f>(IF(C1983&lt;=20,MAX(800000,400000*C1983),8000000+700000*(C1983-20))+IF(E1983=1,1000000,0))</f>
        <v/>
      </c>
      <c r="G1983" s="21">
        <f>IF(AND(D1983=3,C1983&lt;=5),MAX(0,B1983-F1983),IF(AND(D1983=2,C1983&lt;=5,MAX(0,B1983-F1983)&gt;3000000),1500000+MAX(0,B1983-F1983)-3000000,MAX(0,B1983-F1983)/2))</f>
        <v/>
      </c>
      <c r="H1983" s="21">
        <f>ROUNDDOWN(G1983,-3)</f>
        <v/>
      </c>
      <c r="I1983" s="21">
        <f>IF(H1983&lt;=0,0,ROUNDDOWN(ROUND((H1983*LOOKUP(H1983,{0,1950001,3300001,6950001,9000001,18000001,40000001},{0.05,0.1,0.2,0.23,0.33,0.4,0.45})-LOOKUP(H1983,{0,1950001,3300001,6950001,9000001,18000001,40000001},{0,97500,427500,636000,1536000,2796000,4796000}))*1.021,3),0))</f>
        <v/>
      </c>
      <c r="J1983" s="21">
        <f>ROUNDDOWN(ROUND(H1983*0.06,2),-2)</f>
        <v/>
      </c>
      <c r="K1983" s="21">
        <f>ROUNDDOWN(ROUND(H1983*0.04,2),-2)</f>
        <v/>
      </c>
      <c r="L1983" s="21">
        <f>I1983+J1983+K1983</f>
        <v/>
      </c>
      <c r="M1983" s="21">
        <f>B1983-L1983</f>
        <v/>
      </c>
      <c r="N1983" s="21">
        <f>ROUNDDOWN(ROUND(B1983*0.2042,2),0)</f>
        <v/>
      </c>
    </row>
    <row r="1984">
      <c r="A1984" t="inlineStr">
        <is>
          <t>照合 一般</t>
        </is>
      </c>
      <c r="B1984" s="21" t="n">
        <v>12000000</v>
      </c>
      <c r="C1984" s="22" t="n">
        <v>21</v>
      </c>
      <c r="D1984" s="22" t="n">
        <v>1</v>
      </c>
      <c r="E1984" s="22" t="n">
        <v>0</v>
      </c>
      <c r="F1984" s="21">
        <f>(IF(C1984&lt;=20,MAX(800000,400000*C1984),8000000+700000*(C1984-20))+IF(E1984=1,1000000,0))</f>
        <v/>
      </c>
      <c r="G1984" s="21">
        <f>IF(AND(D1984=3,C1984&lt;=5),MAX(0,B1984-F1984),IF(AND(D1984=2,C1984&lt;=5,MAX(0,B1984-F1984)&gt;3000000),1500000+MAX(0,B1984-F1984)-3000000,MAX(0,B1984-F1984)/2))</f>
        <v/>
      </c>
      <c r="H1984" s="21">
        <f>ROUNDDOWN(G1984,-3)</f>
        <v/>
      </c>
      <c r="I1984" s="21">
        <f>IF(H1984&lt;=0,0,ROUNDDOWN(ROUND((H1984*LOOKUP(H1984,{0,1950001,3300001,6950001,9000001,18000001,40000001},{0.05,0.1,0.2,0.23,0.33,0.4,0.45})-LOOKUP(H1984,{0,1950001,3300001,6950001,9000001,18000001,40000001},{0,97500,427500,636000,1536000,2796000,4796000}))*1.021,3),0))</f>
        <v/>
      </c>
      <c r="J1984" s="21">
        <f>ROUNDDOWN(ROUND(H1984*0.06,2),-2)</f>
        <v/>
      </c>
      <c r="K1984" s="21">
        <f>ROUNDDOWN(ROUND(H1984*0.04,2),-2)</f>
        <v/>
      </c>
      <c r="L1984" s="21">
        <f>I1984+J1984+K1984</f>
        <v/>
      </c>
      <c r="M1984" s="21">
        <f>B1984-L1984</f>
        <v/>
      </c>
      <c r="N1984" s="21">
        <f>ROUNDDOWN(ROUND(B1984*0.2042,2),0)</f>
        <v/>
      </c>
    </row>
    <row r="1985">
      <c r="A1985" t="inlineStr">
        <is>
          <t>照合 一般</t>
        </is>
      </c>
      <c r="B1985" s="21" t="n">
        <v>12000000</v>
      </c>
      <c r="C1985" s="22" t="n">
        <v>22</v>
      </c>
      <c r="D1985" s="22" t="n">
        <v>1</v>
      </c>
      <c r="E1985" s="22" t="n">
        <v>0</v>
      </c>
      <c r="F1985" s="21">
        <f>(IF(C1985&lt;=20,MAX(800000,400000*C1985),8000000+700000*(C1985-20))+IF(E1985=1,1000000,0))</f>
        <v/>
      </c>
      <c r="G1985" s="21">
        <f>IF(AND(D1985=3,C1985&lt;=5),MAX(0,B1985-F1985),IF(AND(D1985=2,C1985&lt;=5,MAX(0,B1985-F1985)&gt;3000000),1500000+MAX(0,B1985-F1985)-3000000,MAX(0,B1985-F1985)/2))</f>
        <v/>
      </c>
      <c r="H1985" s="21">
        <f>ROUNDDOWN(G1985,-3)</f>
        <v/>
      </c>
      <c r="I1985" s="21">
        <f>IF(H1985&lt;=0,0,ROUNDDOWN(ROUND((H1985*LOOKUP(H1985,{0,1950001,3300001,6950001,9000001,18000001,40000001},{0.05,0.1,0.2,0.23,0.33,0.4,0.45})-LOOKUP(H1985,{0,1950001,3300001,6950001,9000001,18000001,40000001},{0,97500,427500,636000,1536000,2796000,4796000}))*1.021,3),0))</f>
        <v/>
      </c>
      <c r="J1985" s="21">
        <f>ROUNDDOWN(ROUND(H1985*0.06,2),-2)</f>
        <v/>
      </c>
      <c r="K1985" s="21">
        <f>ROUNDDOWN(ROUND(H1985*0.04,2),-2)</f>
        <v/>
      </c>
      <c r="L1985" s="21">
        <f>I1985+J1985+K1985</f>
        <v/>
      </c>
      <c r="M1985" s="21">
        <f>B1985-L1985</f>
        <v/>
      </c>
      <c r="N1985" s="21">
        <f>ROUNDDOWN(ROUND(B1985*0.2042,2),0)</f>
        <v/>
      </c>
    </row>
    <row r="1986">
      <c r="A1986" t="inlineStr">
        <is>
          <t>照合 一般</t>
        </is>
      </c>
      <c r="B1986" s="21" t="n">
        <v>12000000</v>
      </c>
      <c r="C1986" s="22" t="n">
        <v>23</v>
      </c>
      <c r="D1986" s="22" t="n">
        <v>1</v>
      </c>
      <c r="E1986" s="22" t="n">
        <v>0</v>
      </c>
      <c r="F1986" s="21">
        <f>(IF(C1986&lt;=20,MAX(800000,400000*C1986),8000000+700000*(C1986-20))+IF(E1986=1,1000000,0))</f>
        <v/>
      </c>
      <c r="G1986" s="21">
        <f>IF(AND(D1986=3,C1986&lt;=5),MAX(0,B1986-F1986),IF(AND(D1986=2,C1986&lt;=5,MAX(0,B1986-F1986)&gt;3000000),1500000+MAX(0,B1986-F1986)-3000000,MAX(0,B1986-F1986)/2))</f>
        <v/>
      </c>
      <c r="H1986" s="21">
        <f>ROUNDDOWN(G1986,-3)</f>
        <v/>
      </c>
      <c r="I1986" s="21">
        <f>IF(H1986&lt;=0,0,ROUNDDOWN(ROUND((H1986*LOOKUP(H1986,{0,1950001,3300001,6950001,9000001,18000001,40000001},{0.05,0.1,0.2,0.23,0.33,0.4,0.45})-LOOKUP(H1986,{0,1950001,3300001,6950001,9000001,18000001,40000001},{0,97500,427500,636000,1536000,2796000,4796000}))*1.021,3),0))</f>
        <v/>
      </c>
      <c r="J1986" s="21">
        <f>ROUNDDOWN(ROUND(H1986*0.06,2),-2)</f>
        <v/>
      </c>
      <c r="K1986" s="21">
        <f>ROUNDDOWN(ROUND(H1986*0.04,2),-2)</f>
        <v/>
      </c>
      <c r="L1986" s="21">
        <f>I1986+J1986+K1986</f>
        <v/>
      </c>
      <c r="M1986" s="21">
        <f>B1986-L1986</f>
        <v/>
      </c>
      <c r="N1986" s="21">
        <f>ROUNDDOWN(ROUND(B1986*0.2042,2),0)</f>
        <v/>
      </c>
    </row>
    <row r="1987">
      <c r="A1987" t="inlineStr">
        <is>
          <t>照合 一般</t>
        </is>
      </c>
      <c r="B1987" s="21" t="n">
        <v>12000000</v>
      </c>
      <c r="C1987" s="22" t="n">
        <v>24</v>
      </c>
      <c r="D1987" s="22" t="n">
        <v>1</v>
      </c>
      <c r="E1987" s="22" t="n">
        <v>0</v>
      </c>
      <c r="F1987" s="21">
        <f>(IF(C1987&lt;=20,MAX(800000,400000*C1987),8000000+700000*(C1987-20))+IF(E1987=1,1000000,0))</f>
        <v/>
      </c>
      <c r="G1987" s="21">
        <f>IF(AND(D1987=3,C1987&lt;=5),MAX(0,B1987-F1987),IF(AND(D1987=2,C1987&lt;=5,MAX(0,B1987-F1987)&gt;3000000),1500000+MAX(0,B1987-F1987)-3000000,MAX(0,B1987-F1987)/2))</f>
        <v/>
      </c>
      <c r="H1987" s="21">
        <f>ROUNDDOWN(G1987,-3)</f>
        <v/>
      </c>
      <c r="I1987" s="21">
        <f>IF(H1987&lt;=0,0,ROUNDDOWN(ROUND((H1987*LOOKUP(H1987,{0,1950001,3300001,6950001,9000001,18000001,40000001},{0.05,0.1,0.2,0.23,0.33,0.4,0.45})-LOOKUP(H1987,{0,1950001,3300001,6950001,9000001,18000001,40000001},{0,97500,427500,636000,1536000,2796000,4796000}))*1.021,3),0))</f>
        <v/>
      </c>
      <c r="J1987" s="21">
        <f>ROUNDDOWN(ROUND(H1987*0.06,2),-2)</f>
        <v/>
      </c>
      <c r="K1987" s="21">
        <f>ROUNDDOWN(ROUND(H1987*0.04,2),-2)</f>
        <v/>
      </c>
      <c r="L1987" s="21">
        <f>I1987+J1987+K1987</f>
        <v/>
      </c>
      <c r="M1987" s="21">
        <f>B1987-L1987</f>
        <v/>
      </c>
      <c r="N1987" s="21">
        <f>ROUNDDOWN(ROUND(B1987*0.2042,2),0)</f>
        <v/>
      </c>
    </row>
    <row r="1988">
      <c r="A1988" t="inlineStr">
        <is>
          <t>照合 一般</t>
        </is>
      </c>
      <c r="B1988" s="21" t="n">
        <v>12000000</v>
      </c>
      <c r="C1988" s="22" t="n">
        <v>25</v>
      </c>
      <c r="D1988" s="22" t="n">
        <v>1</v>
      </c>
      <c r="E1988" s="22" t="n">
        <v>0</v>
      </c>
      <c r="F1988" s="21">
        <f>(IF(C1988&lt;=20,MAX(800000,400000*C1988),8000000+700000*(C1988-20))+IF(E1988=1,1000000,0))</f>
        <v/>
      </c>
      <c r="G1988" s="21">
        <f>IF(AND(D1988=3,C1988&lt;=5),MAX(0,B1988-F1988),IF(AND(D1988=2,C1988&lt;=5,MAX(0,B1988-F1988)&gt;3000000),1500000+MAX(0,B1988-F1988)-3000000,MAX(0,B1988-F1988)/2))</f>
        <v/>
      </c>
      <c r="H1988" s="21">
        <f>ROUNDDOWN(G1988,-3)</f>
        <v/>
      </c>
      <c r="I1988" s="21">
        <f>IF(H1988&lt;=0,0,ROUNDDOWN(ROUND((H1988*LOOKUP(H1988,{0,1950001,3300001,6950001,9000001,18000001,40000001},{0.05,0.1,0.2,0.23,0.33,0.4,0.45})-LOOKUP(H1988,{0,1950001,3300001,6950001,9000001,18000001,40000001},{0,97500,427500,636000,1536000,2796000,4796000}))*1.021,3),0))</f>
        <v/>
      </c>
      <c r="J1988" s="21">
        <f>ROUNDDOWN(ROUND(H1988*0.06,2),-2)</f>
        <v/>
      </c>
      <c r="K1988" s="21">
        <f>ROUNDDOWN(ROUND(H1988*0.04,2),-2)</f>
        <v/>
      </c>
      <c r="L1988" s="21">
        <f>I1988+J1988+K1988</f>
        <v/>
      </c>
      <c r="M1988" s="21">
        <f>B1988-L1988</f>
        <v/>
      </c>
      <c r="N1988" s="21">
        <f>ROUNDDOWN(ROUND(B1988*0.2042,2),0)</f>
        <v/>
      </c>
    </row>
    <row r="1989">
      <c r="A1989" t="inlineStr">
        <is>
          <t>照合 一般</t>
        </is>
      </c>
      <c r="B1989" s="21" t="n">
        <v>12000000</v>
      </c>
      <c r="C1989" s="22" t="n">
        <v>26</v>
      </c>
      <c r="D1989" s="22" t="n">
        <v>1</v>
      </c>
      <c r="E1989" s="22" t="n">
        <v>0</v>
      </c>
      <c r="F1989" s="21">
        <f>(IF(C1989&lt;=20,MAX(800000,400000*C1989),8000000+700000*(C1989-20))+IF(E1989=1,1000000,0))</f>
        <v/>
      </c>
      <c r="G1989" s="21">
        <f>IF(AND(D1989=3,C1989&lt;=5),MAX(0,B1989-F1989),IF(AND(D1989=2,C1989&lt;=5,MAX(0,B1989-F1989)&gt;3000000),1500000+MAX(0,B1989-F1989)-3000000,MAX(0,B1989-F1989)/2))</f>
        <v/>
      </c>
      <c r="H1989" s="21">
        <f>ROUNDDOWN(G1989,-3)</f>
        <v/>
      </c>
      <c r="I1989" s="21">
        <f>IF(H1989&lt;=0,0,ROUNDDOWN(ROUND((H1989*LOOKUP(H1989,{0,1950001,3300001,6950001,9000001,18000001,40000001},{0.05,0.1,0.2,0.23,0.33,0.4,0.45})-LOOKUP(H1989,{0,1950001,3300001,6950001,9000001,18000001,40000001},{0,97500,427500,636000,1536000,2796000,4796000}))*1.021,3),0))</f>
        <v/>
      </c>
      <c r="J1989" s="21">
        <f>ROUNDDOWN(ROUND(H1989*0.06,2),-2)</f>
        <v/>
      </c>
      <c r="K1989" s="21">
        <f>ROUNDDOWN(ROUND(H1989*0.04,2),-2)</f>
        <v/>
      </c>
      <c r="L1989" s="21">
        <f>I1989+J1989+K1989</f>
        <v/>
      </c>
      <c r="M1989" s="21">
        <f>B1989-L1989</f>
        <v/>
      </c>
      <c r="N1989" s="21">
        <f>ROUNDDOWN(ROUND(B1989*0.2042,2),0)</f>
        <v/>
      </c>
    </row>
    <row r="1990">
      <c r="A1990" t="inlineStr">
        <is>
          <t>照合 一般</t>
        </is>
      </c>
      <c r="B1990" s="21" t="n">
        <v>12000000</v>
      </c>
      <c r="C1990" s="22" t="n">
        <v>27</v>
      </c>
      <c r="D1990" s="22" t="n">
        <v>1</v>
      </c>
      <c r="E1990" s="22" t="n">
        <v>0</v>
      </c>
      <c r="F1990" s="21">
        <f>(IF(C1990&lt;=20,MAX(800000,400000*C1990),8000000+700000*(C1990-20))+IF(E1990=1,1000000,0))</f>
        <v/>
      </c>
      <c r="G1990" s="21">
        <f>IF(AND(D1990=3,C1990&lt;=5),MAX(0,B1990-F1990),IF(AND(D1990=2,C1990&lt;=5,MAX(0,B1990-F1990)&gt;3000000),1500000+MAX(0,B1990-F1990)-3000000,MAX(0,B1990-F1990)/2))</f>
        <v/>
      </c>
      <c r="H1990" s="21">
        <f>ROUNDDOWN(G1990,-3)</f>
        <v/>
      </c>
      <c r="I1990" s="21">
        <f>IF(H1990&lt;=0,0,ROUNDDOWN(ROUND((H1990*LOOKUP(H1990,{0,1950001,3300001,6950001,9000001,18000001,40000001},{0.05,0.1,0.2,0.23,0.33,0.4,0.45})-LOOKUP(H1990,{0,1950001,3300001,6950001,9000001,18000001,40000001},{0,97500,427500,636000,1536000,2796000,4796000}))*1.021,3),0))</f>
        <v/>
      </c>
      <c r="J1990" s="21">
        <f>ROUNDDOWN(ROUND(H1990*0.06,2),-2)</f>
        <v/>
      </c>
      <c r="K1990" s="21">
        <f>ROUNDDOWN(ROUND(H1990*0.04,2),-2)</f>
        <v/>
      </c>
      <c r="L1990" s="21">
        <f>I1990+J1990+K1990</f>
        <v/>
      </c>
      <c r="M1990" s="21">
        <f>B1990-L1990</f>
        <v/>
      </c>
      <c r="N1990" s="21">
        <f>ROUNDDOWN(ROUND(B1990*0.2042,2),0)</f>
        <v/>
      </c>
    </row>
    <row r="1991">
      <c r="A1991" t="inlineStr">
        <is>
          <t>照合 一般</t>
        </is>
      </c>
      <c r="B1991" s="21" t="n">
        <v>12000000</v>
      </c>
      <c r="C1991" s="22" t="n">
        <v>28</v>
      </c>
      <c r="D1991" s="22" t="n">
        <v>1</v>
      </c>
      <c r="E1991" s="22" t="n">
        <v>0</v>
      </c>
      <c r="F1991" s="21">
        <f>(IF(C1991&lt;=20,MAX(800000,400000*C1991),8000000+700000*(C1991-20))+IF(E1991=1,1000000,0))</f>
        <v/>
      </c>
      <c r="G1991" s="21">
        <f>IF(AND(D1991=3,C1991&lt;=5),MAX(0,B1991-F1991),IF(AND(D1991=2,C1991&lt;=5,MAX(0,B1991-F1991)&gt;3000000),1500000+MAX(0,B1991-F1991)-3000000,MAX(0,B1991-F1991)/2))</f>
        <v/>
      </c>
      <c r="H1991" s="21">
        <f>ROUNDDOWN(G1991,-3)</f>
        <v/>
      </c>
      <c r="I1991" s="21">
        <f>IF(H1991&lt;=0,0,ROUNDDOWN(ROUND((H1991*LOOKUP(H1991,{0,1950001,3300001,6950001,9000001,18000001,40000001},{0.05,0.1,0.2,0.23,0.33,0.4,0.45})-LOOKUP(H1991,{0,1950001,3300001,6950001,9000001,18000001,40000001},{0,97500,427500,636000,1536000,2796000,4796000}))*1.021,3),0))</f>
        <v/>
      </c>
      <c r="J1991" s="21">
        <f>ROUNDDOWN(ROUND(H1991*0.06,2),-2)</f>
        <v/>
      </c>
      <c r="K1991" s="21">
        <f>ROUNDDOWN(ROUND(H1991*0.04,2),-2)</f>
        <v/>
      </c>
      <c r="L1991" s="21">
        <f>I1991+J1991+K1991</f>
        <v/>
      </c>
      <c r="M1991" s="21">
        <f>B1991-L1991</f>
        <v/>
      </c>
      <c r="N1991" s="21">
        <f>ROUNDDOWN(ROUND(B1991*0.2042,2),0)</f>
        <v/>
      </c>
    </row>
    <row r="1992">
      <c r="A1992" t="inlineStr">
        <is>
          <t>照合 一般</t>
        </is>
      </c>
      <c r="B1992" s="21" t="n">
        <v>12000000</v>
      </c>
      <c r="C1992" s="22" t="n">
        <v>29</v>
      </c>
      <c r="D1992" s="22" t="n">
        <v>1</v>
      </c>
      <c r="E1992" s="22" t="n">
        <v>0</v>
      </c>
      <c r="F1992" s="21">
        <f>(IF(C1992&lt;=20,MAX(800000,400000*C1992),8000000+700000*(C1992-20))+IF(E1992=1,1000000,0))</f>
        <v/>
      </c>
      <c r="G1992" s="21">
        <f>IF(AND(D1992=3,C1992&lt;=5),MAX(0,B1992-F1992),IF(AND(D1992=2,C1992&lt;=5,MAX(0,B1992-F1992)&gt;3000000),1500000+MAX(0,B1992-F1992)-3000000,MAX(0,B1992-F1992)/2))</f>
        <v/>
      </c>
      <c r="H1992" s="21">
        <f>ROUNDDOWN(G1992,-3)</f>
        <v/>
      </c>
      <c r="I1992" s="21">
        <f>IF(H1992&lt;=0,0,ROUNDDOWN(ROUND((H1992*LOOKUP(H1992,{0,1950001,3300001,6950001,9000001,18000001,40000001},{0.05,0.1,0.2,0.23,0.33,0.4,0.45})-LOOKUP(H1992,{0,1950001,3300001,6950001,9000001,18000001,40000001},{0,97500,427500,636000,1536000,2796000,4796000}))*1.021,3),0))</f>
        <v/>
      </c>
      <c r="J1992" s="21">
        <f>ROUNDDOWN(ROUND(H1992*0.06,2),-2)</f>
        <v/>
      </c>
      <c r="K1992" s="21">
        <f>ROUNDDOWN(ROUND(H1992*0.04,2),-2)</f>
        <v/>
      </c>
      <c r="L1992" s="21">
        <f>I1992+J1992+K1992</f>
        <v/>
      </c>
      <c r="M1992" s="21">
        <f>B1992-L1992</f>
        <v/>
      </c>
      <c r="N1992" s="21">
        <f>ROUNDDOWN(ROUND(B1992*0.2042,2),0)</f>
        <v/>
      </c>
    </row>
    <row r="1993">
      <c r="A1993" t="inlineStr">
        <is>
          <t>照合 一般</t>
        </is>
      </c>
      <c r="B1993" s="21" t="n">
        <v>12000000</v>
      </c>
      <c r="C1993" s="22" t="n">
        <v>30</v>
      </c>
      <c r="D1993" s="22" t="n">
        <v>1</v>
      </c>
      <c r="E1993" s="22" t="n">
        <v>0</v>
      </c>
      <c r="F1993" s="21">
        <f>(IF(C1993&lt;=20,MAX(800000,400000*C1993),8000000+700000*(C1993-20))+IF(E1993=1,1000000,0))</f>
        <v/>
      </c>
      <c r="G1993" s="21">
        <f>IF(AND(D1993=3,C1993&lt;=5),MAX(0,B1993-F1993),IF(AND(D1993=2,C1993&lt;=5,MAX(0,B1993-F1993)&gt;3000000),1500000+MAX(0,B1993-F1993)-3000000,MAX(0,B1993-F1993)/2))</f>
        <v/>
      </c>
      <c r="H1993" s="21">
        <f>ROUNDDOWN(G1993,-3)</f>
        <v/>
      </c>
      <c r="I1993" s="21">
        <f>IF(H1993&lt;=0,0,ROUNDDOWN(ROUND((H1993*LOOKUP(H1993,{0,1950001,3300001,6950001,9000001,18000001,40000001},{0.05,0.1,0.2,0.23,0.33,0.4,0.45})-LOOKUP(H1993,{0,1950001,3300001,6950001,9000001,18000001,40000001},{0,97500,427500,636000,1536000,2796000,4796000}))*1.021,3),0))</f>
        <v/>
      </c>
      <c r="J1993" s="21">
        <f>ROUNDDOWN(ROUND(H1993*0.06,2),-2)</f>
        <v/>
      </c>
      <c r="K1993" s="21">
        <f>ROUNDDOWN(ROUND(H1993*0.04,2),-2)</f>
        <v/>
      </c>
      <c r="L1993" s="21">
        <f>I1993+J1993+K1993</f>
        <v/>
      </c>
      <c r="M1993" s="21">
        <f>B1993-L1993</f>
        <v/>
      </c>
      <c r="N1993" s="21">
        <f>ROUNDDOWN(ROUND(B1993*0.2042,2),0)</f>
        <v/>
      </c>
    </row>
    <row r="1994">
      <c r="A1994" t="inlineStr">
        <is>
          <t>照合 一般</t>
        </is>
      </c>
      <c r="B1994" s="21" t="n">
        <v>12000000</v>
      </c>
      <c r="C1994" s="22" t="n">
        <v>31</v>
      </c>
      <c r="D1994" s="22" t="n">
        <v>1</v>
      </c>
      <c r="E1994" s="22" t="n">
        <v>0</v>
      </c>
      <c r="F1994" s="21">
        <f>(IF(C1994&lt;=20,MAX(800000,400000*C1994),8000000+700000*(C1994-20))+IF(E1994=1,1000000,0))</f>
        <v/>
      </c>
      <c r="G1994" s="21">
        <f>IF(AND(D1994=3,C1994&lt;=5),MAX(0,B1994-F1994),IF(AND(D1994=2,C1994&lt;=5,MAX(0,B1994-F1994)&gt;3000000),1500000+MAX(0,B1994-F1994)-3000000,MAX(0,B1994-F1994)/2))</f>
        <v/>
      </c>
      <c r="H1994" s="21">
        <f>ROUNDDOWN(G1994,-3)</f>
        <v/>
      </c>
      <c r="I1994" s="21">
        <f>IF(H1994&lt;=0,0,ROUNDDOWN(ROUND((H1994*LOOKUP(H1994,{0,1950001,3300001,6950001,9000001,18000001,40000001},{0.05,0.1,0.2,0.23,0.33,0.4,0.45})-LOOKUP(H1994,{0,1950001,3300001,6950001,9000001,18000001,40000001},{0,97500,427500,636000,1536000,2796000,4796000}))*1.021,3),0))</f>
        <v/>
      </c>
      <c r="J1994" s="21">
        <f>ROUNDDOWN(ROUND(H1994*0.06,2),-2)</f>
        <v/>
      </c>
      <c r="K1994" s="21">
        <f>ROUNDDOWN(ROUND(H1994*0.04,2),-2)</f>
        <v/>
      </c>
      <c r="L1994" s="21">
        <f>I1994+J1994+K1994</f>
        <v/>
      </c>
      <c r="M1994" s="21">
        <f>B1994-L1994</f>
        <v/>
      </c>
      <c r="N1994" s="21">
        <f>ROUNDDOWN(ROUND(B1994*0.2042,2),0)</f>
        <v/>
      </c>
    </row>
    <row r="1995">
      <c r="A1995" t="inlineStr">
        <is>
          <t>照合 一般</t>
        </is>
      </c>
      <c r="B1995" s="21" t="n">
        <v>12000000</v>
      </c>
      <c r="C1995" s="22" t="n">
        <v>32</v>
      </c>
      <c r="D1995" s="22" t="n">
        <v>1</v>
      </c>
      <c r="E1995" s="22" t="n">
        <v>0</v>
      </c>
      <c r="F1995" s="21">
        <f>(IF(C1995&lt;=20,MAX(800000,400000*C1995),8000000+700000*(C1995-20))+IF(E1995=1,1000000,0))</f>
        <v/>
      </c>
      <c r="G1995" s="21">
        <f>IF(AND(D1995=3,C1995&lt;=5),MAX(0,B1995-F1995),IF(AND(D1995=2,C1995&lt;=5,MAX(0,B1995-F1995)&gt;3000000),1500000+MAX(0,B1995-F1995)-3000000,MAX(0,B1995-F1995)/2))</f>
        <v/>
      </c>
      <c r="H1995" s="21">
        <f>ROUNDDOWN(G1995,-3)</f>
        <v/>
      </c>
      <c r="I1995" s="21">
        <f>IF(H1995&lt;=0,0,ROUNDDOWN(ROUND((H1995*LOOKUP(H1995,{0,1950001,3300001,6950001,9000001,18000001,40000001},{0.05,0.1,0.2,0.23,0.33,0.4,0.45})-LOOKUP(H1995,{0,1950001,3300001,6950001,9000001,18000001,40000001},{0,97500,427500,636000,1536000,2796000,4796000}))*1.021,3),0))</f>
        <v/>
      </c>
      <c r="J1995" s="21">
        <f>ROUNDDOWN(ROUND(H1995*0.06,2),-2)</f>
        <v/>
      </c>
      <c r="K1995" s="21">
        <f>ROUNDDOWN(ROUND(H1995*0.04,2),-2)</f>
        <v/>
      </c>
      <c r="L1995" s="21">
        <f>I1995+J1995+K1995</f>
        <v/>
      </c>
      <c r="M1995" s="21">
        <f>B1995-L1995</f>
        <v/>
      </c>
      <c r="N1995" s="21">
        <f>ROUNDDOWN(ROUND(B1995*0.2042,2),0)</f>
        <v/>
      </c>
    </row>
    <row r="1996">
      <c r="A1996" t="inlineStr">
        <is>
          <t>照合 一般</t>
        </is>
      </c>
      <c r="B1996" s="21" t="n">
        <v>12000000</v>
      </c>
      <c r="C1996" s="22" t="n">
        <v>33</v>
      </c>
      <c r="D1996" s="22" t="n">
        <v>1</v>
      </c>
      <c r="E1996" s="22" t="n">
        <v>0</v>
      </c>
      <c r="F1996" s="21">
        <f>(IF(C1996&lt;=20,MAX(800000,400000*C1996),8000000+700000*(C1996-20))+IF(E1996=1,1000000,0))</f>
        <v/>
      </c>
      <c r="G1996" s="21">
        <f>IF(AND(D1996=3,C1996&lt;=5),MAX(0,B1996-F1996),IF(AND(D1996=2,C1996&lt;=5,MAX(0,B1996-F1996)&gt;3000000),1500000+MAX(0,B1996-F1996)-3000000,MAX(0,B1996-F1996)/2))</f>
        <v/>
      </c>
      <c r="H1996" s="21">
        <f>ROUNDDOWN(G1996,-3)</f>
        <v/>
      </c>
      <c r="I1996" s="21">
        <f>IF(H1996&lt;=0,0,ROUNDDOWN(ROUND((H1996*LOOKUP(H1996,{0,1950001,3300001,6950001,9000001,18000001,40000001},{0.05,0.1,0.2,0.23,0.33,0.4,0.45})-LOOKUP(H1996,{0,1950001,3300001,6950001,9000001,18000001,40000001},{0,97500,427500,636000,1536000,2796000,4796000}))*1.021,3),0))</f>
        <v/>
      </c>
      <c r="J1996" s="21">
        <f>ROUNDDOWN(ROUND(H1996*0.06,2),-2)</f>
        <v/>
      </c>
      <c r="K1996" s="21">
        <f>ROUNDDOWN(ROUND(H1996*0.04,2),-2)</f>
        <v/>
      </c>
      <c r="L1996" s="21">
        <f>I1996+J1996+K1996</f>
        <v/>
      </c>
      <c r="M1996" s="21">
        <f>B1996-L1996</f>
        <v/>
      </c>
      <c r="N1996" s="21">
        <f>ROUNDDOWN(ROUND(B1996*0.2042,2),0)</f>
        <v/>
      </c>
    </row>
    <row r="1997">
      <c r="A1997" t="inlineStr">
        <is>
          <t>照合 一般</t>
        </is>
      </c>
      <c r="B1997" s="21" t="n">
        <v>12000000</v>
      </c>
      <c r="C1997" s="22" t="n">
        <v>34</v>
      </c>
      <c r="D1997" s="22" t="n">
        <v>1</v>
      </c>
      <c r="E1997" s="22" t="n">
        <v>0</v>
      </c>
      <c r="F1997" s="21">
        <f>(IF(C1997&lt;=20,MAX(800000,400000*C1997),8000000+700000*(C1997-20))+IF(E1997=1,1000000,0))</f>
        <v/>
      </c>
      <c r="G1997" s="21">
        <f>IF(AND(D1997=3,C1997&lt;=5),MAX(0,B1997-F1997),IF(AND(D1997=2,C1997&lt;=5,MAX(0,B1997-F1997)&gt;3000000),1500000+MAX(0,B1997-F1997)-3000000,MAX(0,B1997-F1997)/2))</f>
        <v/>
      </c>
      <c r="H1997" s="21">
        <f>ROUNDDOWN(G1997,-3)</f>
        <v/>
      </c>
      <c r="I1997" s="21">
        <f>IF(H1997&lt;=0,0,ROUNDDOWN(ROUND((H1997*LOOKUP(H1997,{0,1950001,3300001,6950001,9000001,18000001,40000001},{0.05,0.1,0.2,0.23,0.33,0.4,0.45})-LOOKUP(H1997,{0,1950001,3300001,6950001,9000001,18000001,40000001},{0,97500,427500,636000,1536000,2796000,4796000}))*1.021,3),0))</f>
        <v/>
      </c>
      <c r="J1997" s="21">
        <f>ROUNDDOWN(ROUND(H1997*0.06,2),-2)</f>
        <v/>
      </c>
      <c r="K1997" s="21">
        <f>ROUNDDOWN(ROUND(H1997*0.04,2),-2)</f>
        <v/>
      </c>
      <c r="L1997" s="21">
        <f>I1997+J1997+K1997</f>
        <v/>
      </c>
      <c r="M1997" s="21">
        <f>B1997-L1997</f>
        <v/>
      </c>
      <c r="N1997" s="21">
        <f>ROUNDDOWN(ROUND(B1997*0.2042,2),0)</f>
        <v/>
      </c>
    </row>
    <row r="1998">
      <c r="A1998" t="inlineStr">
        <is>
          <t>照合 一般</t>
        </is>
      </c>
      <c r="B1998" s="21" t="n">
        <v>12000000</v>
      </c>
      <c r="C1998" s="22" t="n">
        <v>35</v>
      </c>
      <c r="D1998" s="22" t="n">
        <v>1</v>
      </c>
      <c r="E1998" s="22" t="n">
        <v>0</v>
      </c>
      <c r="F1998" s="21">
        <f>(IF(C1998&lt;=20,MAX(800000,400000*C1998),8000000+700000*(C1998-20))+IF(E1998=1,1000000,0))</f>
        <v/>
      </c>
      <c r="G1998" s="21">
        <f>IF(AND(D1998=3,C1998&lt;=5),MAX(0,B1998-F1998),IF(AND(D1998=2,C1998&lt;=5,MAX(0,B1998-F1998)&gt;3000000),1500000+MAX(0,B1998-F1998)-3000000,MAX(0,B1998-F1998)/2))</f>
        <v/>
      </c>
      <c r="H1998" s="21">
        <f>ROUNDDOWN(G1998,-3)</f>
        <v/>
      </c>
      <c r="I1998" s="21">
        <f>IF(H1998&lt;=0,0,ROUNDDOWN(ROUND((H1998*LOOKUP(H1998,{0,1950001,3300001,6950001,9000001,18000001,40000001},{0.05,0.1,0.2,0.23,0.33,0.4,0.45})-LOOKUP(H1998,{0,1950001,3300001,6950001,9000001,18000001,40000001},{0,97500,427500,636000,1536000,2796000,4796000}))*1.021,3),0))</f>
        <v/>
      </c>
      <c r="J1998" s="21">
        <f>ROUNDDOWN(ROUND(H1998*0.06,2),-2)</f>
        <v/>
      </c>
      <c r="K1998" s="21">
        <f>ROUNDDOWN(ROUND(H1998*0.04,2),-2)</f>
        <v/>
      </c>
      <c r="L1998" s="21">
        <f>I1998+J1998+K1998</f>
        <v/>
      </c>
      <c r="M1998" s="21">
        <f>B1998-L1998</f>
        <v/>
      </c>
      <c r="N1998" s="21">
        <f>ROUNDDOWN(ROUND(B1998*0.2042,2),0)</f>
        <v/>
      </c>
    </row>
    <row r="1999">
      <c r="A1999" t="inlineStr">
        <is>
          <t>照合 一般</t>
        </is>
      </c>
      <c r="B1999" s="21" t="n">
        <v>12000000</v>
      </c>
      <c r="C1999" s="22" t="n">
        <v>36</v>
      </c>
      <c r="D1999" s="22" t="n">
        <v>1</v>
      </c>
      <c r="E1999" s="22" t="n">
        <v>0</v>
      </c>
      <c r="F1999" s="21">
        <f>(IF(C1999&lt;=20,MAX(800000,400000*C1999),8000000+700000*(C1999-20))+IF(E1999=1,1000000,0))</f>
        <v/>
      </c>
      <c r="G1999" s="21">
        <f>IF(AND(D1999=3,C1999&lt;=5),MAX(0,B1999-F1999),IF(AND(D1999=2,C1999&lt;=5,MAX(0,B1999-F1999)&gt;3000000),1500000+MAX(0,B1999-F1999)-3000000,MAX(0,B1999-F1999)/2))</f>
        <v/>
      </c>
      <c r="H1999" s="21">
        <f>ROUNDDOWN(G1999,-3)</f>
        <v/>
      </c>
      <c r="I1999" s="21">
        <f>IF(H1999&lt;=0,0,ROUNDDOWN(ROUND((H1999*LOOKUP(H1999,{0,1950001,3300001,6950001,9000001,18000001,40000001},{0.05,0.1,0.2,0.23,0.33,0.4,0.45})-LOOKUP(H1999,{0,1950001,3300001,6950001,9000001,18000001,40000001},{0,97500,427500,636000,1536000,2796000,4796000}))*1.021,3),0))</f>
        <v/>
      </c>
      <c r="J1999" s="21">
        <f>ROUNDDOWN(ROUND(H1999*0.06,2),-2)</f>
        <v/>
      </c>
      <c r="K1999" s="21">
        <f>ROUNDDOWN(ROUND(H1999*0.04,2),-2)</f>
        <v/>
      </c>
      <c r="L1999" s="21">
        <f>I1999+J1999+K1999</f>
        <v/>
      </c>
      <c r="M1999" s="21">
        <f>B1999-L1999</f>
        <v/>
      </c>
      <c r="N1999" s="21">
        <f>ROUNDDOWN(ROUND(B1999*0.2042,2),0)</f>
        <v/>
      </c>
    </row>
    <row r="2000">
      <c r="A2000" t="inlineStr">
        <is>
          <t>照合 一般</t>
        </is>
      </c>
      <c r="B2000" s="21" t="n">
        <v>12000000</v>
      </c>
      <c r="C2000" s="22" t="n">
        <v>37</v>
      </c>
      <c r="D2000" s="22" t="n">
        <v>1</v>
      </c>
      <c r="E2000" s="22" t="n">
        <v>0</v>
      </c>
      <c r="F2000" s="21">
        <f>(IF(C2000&lt;=20,MAX(800000,400000*C2000),8000000+700000*(C2000-20))+IF(E2000=1,1000000,0))</f>
        <v/>
      </c>
      <c r="G2000" s="21">
        <f>IF(AND(D2000=3,C2000&lt;=5),MAX(0,B2000-F2000),IF(AND(D2000=2,C2000&lt;=5,MAX(0,B2000-F2000)&gt;3000000),1500000+MAX(0,B2000-F2000)-3000000,MAX(0,B2000-F2000)/2))</f>
        <v/>
      </c>
      <c r="H2000" s="21">
        <f>ROUNDDOWN(G2000,-3)</f>
        <v/>
      </c>
      <c r="I2000" s="21">
        <f>IF(H2000&lt;=0,0,ROUNDDOWN(ROUND((H2000*LOOKUP(H2000,{0,1950001,3300001,6950001,9000001,18000001,40000001},{0.05,0.1,0.2,0.23,0.33,0.4,0.45})-LOOKUP(H2000,{0,1950001,3300001,6950001,9000001,18000001,40000001},{0,97500,427500,636000,1536000,2796000,4796000}))*1.021,3),0))</f>
        <v/>
      </c>
      <c r="J2000" s="21">
        <f>ROUNDDOWN(ROUND(H2000*0.06,2),-2)</f>
        <v/>
      </c>
      <c r="K2000" s="21">
        <f>ROUNDDOWN(ROUND(H2000*0.04,2),-2)</f>
        <v/>
      </c>
      <c r="L2000" s="21">
        <f>I2000+J2000+K2000</f>
        <v/>
      </c>
      <c r="M2000" s="21">
        <f>B2000-L2000</f>
        <v/>
      </c>
      <c r="N2000" s="21">
        <f>ROUNDDOWN(ROUND(B2000*0.2042,2),0)</f>
        <v/>
      </c>
    </row>
    <row r="2001">
      <c r="A2001" t="inlineStr">
        <is>
          <t>照合 一般</t>
        </is>
      </c>
      <c r="B2001" s="21" t="n">
        <v>12000000</v>
      </c>
      <c r="C2001" s="22" t="n">
        <v>38</v>
      </c>
      <c r="D2001" s="22" t="n">
        <v>1</v>
      </c>
      <c r="E2001" s="22" t="n">
        <v>0</v>
      </c>
      <c r="F2001" s="21">
        <f>(IF(C2001&lt;=20,MAX(800000,400000*C2001),8000000+700000*(C2001-20))+IF(E2001=1,1000000,0))</f>
        <v/>
      </c>
      <c r="G2001" s="21">
        <f>IF(AND(D2001=3,C2001&lt;=5),MAX(0,B2001-F2001),IF(AND(D2001=2,C2001&lt;=5,MAX(0,B2001-F2001)&gt;3000000),1500000+MAX(0,B2001-F2001)-3000000,MAX(0,B2001-F2001)/2))</f>
        <v/>
      </c>
      <c r="H2001" s="21">
        <f>ROUNDDOWN(G2001,-3)</f>
        <v/>
      </c>
      <c r="I2001" s="21">
        <f>IF(H2001&lt;=0,0,ROUNDDOWN(ROUND((H2001*LOOKUP(H2001,{0,1950001,3300001,6950001,9000001,18000001,40000001},{0.05,0.1,0.2,0.23,0.33,0.4,0.45})-LOOKUP(H2001,{0,1950001,3300001,6950001,9000001,18000001,40000001},{0,97500,427500,636000,1536000,2796000,4796000}))*1.021,3),0))</f>
        <v/>
      </c>
      <c r="J2001" s="21">
        <f>ROUNDDOWN(ROUND(H2001*0.06,2),-2)</f>
        <v/>
      </c>
      <c r="K2001" s="21">
        <f>ROUNDDOWN(ROUND(H2001*0.04,2),-2)</f>
        <v/>
      </c>
      <c r="L2001" s="21">
        <f>I2001+J2001+K2001</f>
        <v/>
      </c>
      <c r="M2001" s="21">
        <f>B2001-L2001</f>
        <v/>
      </c>
      <c r="N2001" s="21">
        <f>ROUNDDOWN(ROUND(B2001*0.2042,2),0)</f>
        <v/>
      </c>
    </row>
    <row r="2002">
      <c r="A2002" t="inlineStr">
        <is>
          <t>照合 一般</t>
        </is>
      </c>
      <c r="B2002" s="21" t="n">
        <v>12000000</v>
      </c>
      <c r="C2002" s="22" t="n">
        <v>39</v>
      </c>
      <c r="D2002" s="22" t="n">
        <v>1</v>
      </c>
      <c r="E2002" s="22" t="n">
        <v>0</v>
      </c>
      <c r="F2002" s="21">
        <f>(IF(C2002&lt;=20,MAX(800000,400000*C2002),8000000+700000*(C2002-20))+IF(E2002=1,1000000,0))</f>
        <v/>
      </c>
      <c r="G2002" s="21">
        <f>IF(AND(D2002=3,C2002&lt;=5),MAX(0,B2002-F2002),IF(AND(D2002=2,C2002&lt;=5,MAX(0,B2002-F2002)&gt;3000000),1500000+MAX(0,B2002-F2002)-3000000,MAX(0,B2002-F2002)/2))</f>
        <v/>
      </c>
      <c r="H2002" s="21">
        <f>ROUNDDOWN(G2002,-3)</f>
        <v/>
      </c>
      <c r="I2002" s="21">
        <f>IF(H2002&lt;=0,0,ROUNDDOWN(ROUND((H2002*LOOKUP(H2002,{0,1950001,3300001,6950001,9000001,18000001,40000001},{0.05,0.1,0.2,0.23,0.33,0.4,0.45})-LOOKUP(H2002,{0,1950001,3300001,6950001,9000001,18000001,40000001},{0,97500,427500,636000,1536000,2796000,4796000}))*1.021,3),0))</f>
        <v/>
      </c>
      <c r="J2002" s="21">
        <f>ROUNDDOWN(ROUND(H2002*0.06,2),-2)</f>
        <v/>
      </c>
      <c r="K2002" s="21">
        <f>ROUNDDOWN(ROUND(H2002*0.04,2),-2)</f>
        <v/>
      </c>
      <c r="L2002" s="21">
        <f>I2002+J2002+K2002</f>
        <v/>
      </c>
      <c r="M2002" s="21">
        <f>B2002-L2002</f>
        <v/>
      </c>
      <c r="N2002" s="21">
        <f>ROUNDDOWN(ROUND(B2002*0.2042,2),0)</f>
        <v/>
      </c>
    </row>
    <row r="2003">
      <c r="A2003" t="inlineStr">
        <is>
          <t>照合 一般</t>
        </is>
      </c>
      <c r="B2003" s="21" t="n">
        <v>12000000</v>
      </c>
      <c r="C2003" s="22" t="n">
        <v>40</v>
      </c>
      <c r="D2003" s="22" t="n">
        <v>1</v>
      </c>
      <c r="E2003" s="22" t="n">
        <v>0</v>
      </c>
      <c r="F2003" s="21">
        <f>(IF(C2003&lt;=20,MAX(800000,400000*C2003),8000000+700000*(C2003-20))+IF(E2003=1,1000000,0))</f>
        <v/>
      </c>
      <c r="G2003" s="21">
        <f>IF(AND(D2003=3,C2003&lt;=5),MAX(0,B2003-F2003),IF(AND(D2003=2,C2003&lt;=5,MAX(0,B2003-F2003)&gt;3000000),1500000+MAX(0,B2003-F2003)-3000000,MAX(0,B2003-F2003)/2))</f>
        <v/>
      </c>
      <c r="H2003" s="21">
        <f>ROUNDDOWN(G2003,-3)</f>
        <v/>
      </c>
      <c r="I2003" s="21">
        <f>IF(H2003&lt;=0,0,ROUNDDOWN(ROUND((H2003*LOOKUP(H2003,{0,1950001,3300001,6950001,9000001,18000001,40000001},{0.05,0.1,0.2,0.23,0.33,0.4,0.45})-LOOKUP(H2003,{0,1950001,3300001,6950001,9000001,18000001,40000001},{0,97500,427500,636000,1536000,2796000,4796000}))*1.021,3),0))</f>
        <v/>
      </c>
      <c r="J2003" s="21">
        <f>ROUNDDOWN(ROUND(H2003*0.06,2),-2)</f>
        <v/>
      </c>
      <c r="K2003" s="21">
        <f>ROUNDDOWN(ROUND(H2003*0.04,2),-2)</f>
        <v/>
      </c>
      <c r="L2003" s="21">
        <f>I2003+J2003+K2003</f>
        <v/>
      </c>
      <c r="M2003" s="21">
        <f>B2003-L2003</f>
        <v/>
      </c>
      <c r="N2003" s="21">
        <f>ROUNDDOWN(ROUND(B2003*0.2042,2),0)</f>
        <v/>
      </c>
    </row>
    <row r="2004">
      <c r="A2004" t="inlineStr">
        <is>
          <t>照合 一般</t>
        </is>
      </c>
      <c r="B2004" s="21" t="n">
        <v>12000000</v>
      </c>
      <c r="C2004" s="22" t="n">
        <v>41</v>
      </c>
      <c r="D2004" s="22" t="n">
        <v>1</v>
      </c>
      <c r="E2004" s="22" t="n">
        <v>0</v>
      </c>
      <c r="F2004" s="21">
        <f>(IF(C2004&lt;=20,MAX(800000,400000*C2004),8000000+700000*(C2004-20))+IF(E2004=1,1000000,0))</f>
        <v/>
      </c>
      <c r="G2004" s="21">
        <f>IF(AND(D2004=3,C2004&lt;=5),MAX(0,B2004-F2004),IF(AND(D2004=2,C2004&lt;=5,MAX(0,B2004-F2004)&gt;3000000),1500000+MAX(0,B2004-F2004)-3000000,MAX(0,B2004-F2004)/2))</f>
        <v/>
      </c>
      <c r="H2004" s="21">
        <f>ROUNDDOWN(G2004,-3)</f>
        <v/>
      </c>
      <c r="I2004" s="21">
        <f>IF(H2004&lt;=0,0,ROUNDDOWN(ROUND((H2004*LOOKUP(H2004,{0,1950001,3300001,6950001,9000001,18000001,40000001},{0.05,0.1,0.2,0.23,0.33,0.4,0.45})-LOOKUP(H2004,{0,1950001,3300001,6950001,9000001,18000001,40000001},{0,97500,427500,636000,1536000,2796000,4796000}))*1.021,3),0))</f>
        <v/>
      </c>
      <c r="J2004" s="21">
        <f>ROUNDDOWN(ROUND(H2004*0.06,2),-2)</f>
        <v/>
      </c>
      <c r="K2004" s="21">
        <f>ROUNDDOWN(ROUND(H2004*0.04,2),-2)</f>
        <v/>
      </c>
      <c r="L2004" s="21">
        <f>I2004+J2004+K2004</f>
        <v/>
      </c>
      <c r="M2004" s="21">
        <f>B2004-L2004</f>
        <v/>
      </c>
      <c r="N2004" s="21">
        <f>ROUNDDOWN(ROUND(B2004*0.2042,2),0)</f>
        <v/>
      </c>
    </row>
    <row r="2005">
      <c r="A2005" t="inlineStr">
        <is>
          <t>照合 一般</t>
        </is>
      </c>
      <c r="B2005" s="21" t="n">
        <v>12000000</v>
      </c>
      <c r="C2005" s="22" t="n">
        <v>42</v>
      </c>
      <c r="D2005" s="22" t="n">
        <v>1</v>
      </c>
      <c r="E2005" s="22" t="n">
        <v>0</v>
      </c>
      <c r="F2005" s="21">
        <f>(IF(C2005&lt;=20,MAX(800000,400000*C2005),8000000+700000*(C2005-20))+IF(E2005=1,1000000,0))</f>
        <v/>
      </c>
      <c r="G2005" s="21">
        <f>IF(AND(D2005=3,C2005&lt;=5),MAX(0,B2005-F2005),IF(AND(D2005=2,C2005&lt;=5,MAX(0,B2005-F2005)&gt;3000000),1500000+MAX(0,B2005-F2005)-3000000,MAX(0,B2005-F2005)/2))</f>
        <v/>
      </c>
      <c r="H2005" s="21">
        <f>ROUNDDOWN(G2005,-3)</f>
        <v/>
      </c>
      <c r="I2005" s="21">
        <f>IF(H2005&lt;=0,0,ROUNDDOWN(ROUND((H2005*LOOKUP(H2005,{0,1950001,3300001,6950001,9000001,18000001,40000001},{0.05,0.1,0.2,0.23,0.33,0.4,0.45})-LOOKUP(H2005,{0,1950001,3300001,6950001,9000001,18000001,40000001},{0,97500,427500,636000,1536000,2796000,4796000}))*1.021,3),0))</f>
        <v/>
      </c>
      <c r="J2005" s="21">
        <f>ROUNDDOWN(ROUND(H2005*0.06,2),-2)</f>
        <v/>
      </c>
      <c r="K2005" s="21">
        <f>ROUNDDOWN(ROUND(H2005*0.04,2),-2)</f>
        <v/>
      </c>
      <c r="L2005" s="21">
        <f>I2005+J2005+K2005</f>
        <v/>
      </c>
      <c r="M2005" s="21">
        <f>B2005-L2005</f>
        <v/>
      </c>
      <c r="N2005" s="21">
        <f>ROUNDDOWN(ROUND(B2005*0.2042,2),0)</f>
        <v/>
      </c>
    </row>
    <row r="2006">
      <c r="A2006" t="inlineStr">
        <is>
          <t>照合 一般</t>
        </is>
      </c>
      <c r="B2006" s="21" t="n">
        <v>12000000</v>
      </c>
      <c r="C2006" s="22" t="n">
        <v>43</v>
      </c>
      <c r="D2006" s="22" t="n">
        <v>1</v>
      </c>
      <c r="E2006" s="22" t="n">
        <v>0</v>
      </c>
      <c r="F2006" s="21">
        <f>(IF(C2006&lt;=20,MAX(800000,400000*C2006),8000000+700000*(C2006-20))+IF(E2006=1,1000000,0))</f>
        <v/>
      </c>
      <c r="G2006" s="21">
        <f>IF(AND(D2006=3,C2006&lt;=5),MAX(0,B2006-F2006),IF(AND(D2006=2,C2006&lt;=5,MAX(0,B2006-F2006)&gt;3000000),1500000+MAX(0,B2006-F2006)-3000000,MAX(0,B2006-F2006)/2))</f>
        <v/>
      </c>
      <c r="H2006" s="21">
        <f>ROUNDDOWN(G2006,-3)</f>
        <v/>
      </c>
      <c r="I2006" s="21">
        <f>IF(H2006&lt;=0,0,ROUNDDOWN(ROUND((H2006*LOOKUP(H2006,{0,1950001,3300001,6950001,9000001,18000001,40000001},{0.05,0.1,0.2,0.23,0.33,0.4,0.45})-LOOKUP(H2006,{0,1950001,3300001,6950001,9000001,18000001,40000001},{0,97500,427500,636000,1536000,2796000,4796000}))*1.021,3),0))</f>
        <v/>
      </c>
      <c r="J2006" s="21">
        <f>ROUNDDOWN(ROUND(H2006*0.06,2),-2)</f>
        <v/>
      </c>
      <c r="K2006" s="21">
        <f>ROUNDDOWN(ROUND(H2006*0.04,2),-2)</f>
        <v/>
      </c>
      <c r="L2006" s="21">
        <f>I2006+J2006+K2006</f>
        <v/>
      </c>
      <c r="M2006" s="21">
        <f>B2006-L2006</f>
        <v/>
      </c>
      <c r="N2006" s="21">
        <f>ROUNDDOWN(ROUND(B2006*0.2042,2),0)</f>
        <v/>
      </c>
    </row>
    <row r="2007">
      <c r="A2007" t="inlineStr">
        <is>
          <t>照合 一般</t>
        </is>
      </c>
      <c r="B2007" s="21" t="n">
        <v>12000000</v>
      </c>
      <c r="C2007" s="22" t="n">
        <v>44</v>
      </c>
      <c r="D2007" s="22" t="n">
        <v>1</v>
      </c>
      <c r="E2007" s="22" t="n">
        <v>0</v>
      </c>
      <c r="F2007" s="21">
        <f>(IF(C2007&lt;=20,MAX(800000,400000*C2007),8000000+700000*(C2007-20))+IF(E2007=1,1000000,0))</f>
        <v/>
      </c>
      <c r="G2007" s="21">
        <f>IF(AND(D2007=3,C2007&lt;=5),MAX(0,B2007-F2007),IF(AND(D2007=2,C2007&lt;=5,MAX(0,B2007-F2007)&gt;3000000),1500000+MAX(0,B2007-F2007)-3000000,MAX(0,B2007-F2007)/2))</f>
        <v/>
      </c>
      <c r="H2007" s="21">
        <f>ROUNDDOWN(G2007,-3)</f>
        <v/>
      </c>
      <c r="I2007" s="21">
        <f>IF(H2007&lt;=0,0,ROUNDDOWN(ROUND((H2007*LOOKUP(H2007,{0,1950001,3300001,6950001,9000001,18000001,40000001},{0.05,0.1,0.2,0.23,0.33,0.4,0.45})-LOOKUP(H2007,{0,1950001,3300001,6950001,9000001,18000001,40000001},{0,97500,427500,636000,1536000,2796000,4796000}))*1.021,3),0))</f>
        <v/>
      </c>
      <c r="J2007" s="21">
        <f>ROUNDDOWN(ROUND(H2007*0.06,2),-2)</f>
        <v/>
      </c>
      <c r="K2007" s="21">
        <f>ROUNDDOWN(ROUND(H2007*0.04,2),-2)</f>
        <v/>
      </c>
      <c r="L2007" s="21">
        <f>I2007+J2007+K2007</f>
        <v/>
      </c>
      <c r="M2007" s="21">
        <f>B2007-L2007</f>
        <v/>
      </c>
      <c r="N2007" s="21">
        <f>ROUNDDOWN(ROUND(B2007*0.2042,2),0)</f>
        <v/>
      </c>
    </row>
    <row r="2008">
      <c r="A2008" t="inlineStr">
        <is>
          <t>照合 一般</t>
        </is>
      </c>
      <c r="B2008" s="21" t="n">
        <v>12000000</v>
      </c>
      <c r="C2008" s="22" t="n">
        <v>45</v>
      </c>
      <c r="D2008" s="22" t="n">
        <v>1</v>
      </c>
      <c r="E2008" s="22" t="n">
        <v>0</v>
      </c>
      <c r="F2008" s="21">
        <f>(IF(C2008&lt;=20,MAX(800000,400000*C2008),8000000+700000*(C2008-20))+IF(E2008=1,1000000,0))</f>
        <v/>
      </c>
      <c r="G2008" s="21">
        <f>IF(AND(D2008=3,C2008&lt;=5),MAX(0,B2008-F2008),IF(AND(D2008=2,C2008&lt;=5,MAX(0,B2008-F2008)&gt;3000000),1500000+MAX(0,B2008-F2008)-3000000,MAX(0,B2008-F2008)/2))</f>
        <v/>
      </c>
      <c r="H2008" s="21">
        <f>ROUNDDOWN(G2008,-3)</f>
        <v/>
      </c>
      <c r="I2008" s="21">
        <f>IF(H2008&lt;=0,0,ROUNDDOWN(ROUND((H2008*LOOKUP(H2008,{0,1950001,3300001,6950001,9000001,18000001,40000001},{0.05,0.1,0.2,0.23,0.33,0.4,0.45})-LOOKUP(H2008,{0,1950001,3300001,6950001,9000001,18000001,40000001},{0,97500,427500,636000,1536000,2796000,4796000}))*1.021,3),0))</f>
        <v/>
      </c>
      <c r="J2008" s="21">
        <f>ROUNDDOWN(ROUND(H2008*0.06,2),-2)</f>
        <v/>
      </c>
      <c r="K2008" s="21">
        <f>ROUNDDOWN(ROUND(H2008*0.04,2),-2)</f>
        <v/>
      </c>
      <c r="L2008" s="21">
        <f>I2008+J2008+K2008</f>
        <v/>
      </c>
      <c r="M2008" s="21">
        <f>B2008-L2008</f>
        <v/>
      </c>
      <c r="N2008" s="21">
        <f>ROUNDDOWN(ROUND(B2008*0.2042,2),0)</f>
        <v/>
      </c>
    </row>
    <row r="2009">
      <c r="A2009" t="inlineStr">
        <is>
          <t>照合 短期</t>
        </is>
      </c>
      <c r="B2009" s="21" t="n">
        <v>12000000</v>
      </c>
      <c r="C2009" s="22" t="n">
        <v>1</v>
      </c>
      <c r="D2009" s="22" t="n">
        <v>2</v>
      </c>
      <c r="E2009" s="22" t="n">
        <v>0</v>
      </c>
      <c r="F2009" s="21">
        <f>(IF(C2009&lt;=20,MAX(800000,400000*C2009),8000000+700000*(C2009-20))+IF(E2009=1,1000000,0))</f>
        <v/>
      </c>
      <c r="G2009" s="21">
        <f>IF(AND(D2009=3,C2009&lt;=5),MAX(0,B2009-F2009),IF(AND(D2009=2,C2009&lt;=5,MAX(0,B2009-F2009)&gt;3000000),1500000+MAX(0,B2009-F2009)-3000000,MAX(0,B2009-F2009)/2))</f>
        <v/>
      </c>
      <c r="H2009" s="21">
        <f>ROUNDDOWN(G2009,-3)</f>
        <v/>
      </c>
      <c r="I2009" s="21">
        <f>IF(H2009&lt;=0,0,ROUNDDOWN(ROUND((H2009*LOOKUP(H2009,{0,1950001,3300001,6950001,9000001,18000001,40000001},{0.05,0.1,0.2,0.23,0.33,0.4,0.45})-LOOKUP(H2009,{0,1950001,3300001,6950001,9000001,18000001,40000001},{0,97500,427500,636000,1536000,2796000,4796000}))*1.021,3),0))</f>
        <v/>
      </c>
      <c r="J2009" s="21">
        <f>ROUNDDOWN(ROUND(H2009*0.06,2),-2)</f>
        <v/>
      </c>
      <c r="K2009" s="21">
        <f>ROUNDDOWN(ROUND(H2009*0.04,2),-2)</f>
        <v/>
      </c>
      <c r="L2009" s="21">
        <f>I2009+J2009+K2009</f>
        <v/>
      </c>
      <c r="M2009" s="21">
        <f>B2009-L2009</f>
        <v/>
      </c>
      <c r="N2009" s="21">
        <f>ROUNDDOWN(ROUND(B2009*0.2042,2),0)</f>
        <v/>
      </c>
    </row>
    <row r="2010">
      <c r="A2010" t="inlineStr">
        <is>
          <t>照合 役員</t>
        </is>
      </c>
      <c r="B2010" s="21" t="n">
        <v>12000000</v>
      </c>
      <c r="C2010" s="22" t="n">
        <v>1</v>
      </c>
      <c r="D2010" s="22" t="n">
        <v>3</v>
      </c>
      <c r="E2010" s="22" t="n">
        <v>0</v>
      </c>
      <c r="F2010" s="21">
        <f>(IF(C2010&lt;=20,MAX(800000,400000*C2010),8000000+700000*(C2010-20))+IF(E2010=1,1000000,0))</f>
        <v/>
      </c>
      <c r="G2010" s="21">
        <f>IF(AND(D2010=3,C2010&lt;=5),MAX(0,B2010-F2010),IF(AND(D2010=2,C2010&lt;=5,MAX(0,B2010-F2010)&gt;3000000),1500000+MAX(0,B2010-F2010)-3000000,MAX(0,B2010-F2010)/2))</f>
        <v/>
      </c>
      <c r="H2010" s="21">
        <f>ROUNDDOWN(G2010,-3)</f>
        <v/>
      </c>
      <c r="I2010" s="21">
        <f>IF(H2010&lt;=0,0,ROUNDDOWN(ROUND((H2010*LOOKUP(H2010,{0,1950001,3300001,6950001,9000001,18000001,40000001},{0.05,0.1,0.2,0.23,0.33,0.4,0.45})-LOOKUP(H2010,{0,1950001,3300001,6950001,9000001,18000001,40000001},{0,97500,427500,636000,1536000,2796000,4796000}))*1.021,3),0))</f>
        <v/>
      </c>
      <c r="J2010" s="21">
        <f>ROUNDDOWN(ROUND(H2010*0.06,2),-2)</f>
        <v/>
      </c>
      <c r="K2010" s="21">
        <f>ROUNDDOWN(ROUND(H2010*0.04,2),-2)</f>
        <v/>
      </c>
      <c r="L2010" s="21">
        <f>I2010+J2010+K2010</f>
        <v/>
      </c>
      <c r="M2010" s="21">
        <f>B2010-L2010</f>
        <v/>
      </c>
      <c r="N2010" s="21">
        <f>ROUNDDOWN(ROUND(B2010*0.2042,2),0)</f>
        <v/>
      </c>
    </row>
    <row r="2011">
      <c r="A2011" t="inlineStr">
        <is>
          <t>照合 短期 障害</t>
        </is>
      </c>
      <c r="B2011" s="21" t="n">
        <v>12000000</v>
      </c>
      <c r="C2011" s="22" t="n">
        <v>1</v>
      </c>
      <c r="D2011" s="22" t="n">
        <v>2</v>
      </c>
      <c r="E2011" s="22" t="n">
        <v>1</v>
      </c>
      <c r="F2011" s="21">
        <f>(IF(C2011&lt;=20,MAX(800000,400000*C2011),8000000+700000*(C2011-20))+IF(E2011=1,1000000,0))</f>
        <v/>
      </c>
      <c r="G2011" s="21">
        <f>IF(AND(D2011=3,C2011&lt;=5),MAX(0,B2011-F2011),IF(AND(D2011=2,C2011&lt;=5,MAX(0,B2011-F2011)&gt;3000000),1500000+MAX(0,B2011-F2011)-3000000,MAX(0,B2011-F2011)/2))</f>
        <v/>
      </c>
      <c r="H2011" s="21">
        <f>ROUNDDOWN(G2011,-3)</f>
        <v/>
      </c>
      <c r="I2011" s="21">
        <f>IF(H2011&lt;=0,0,ROUNDDOWN(ROUND((H2011*LOOKUP(H2011,{0,1950001,3300001,6950001,9000001,18000001,40000001},{0.05,0.1,0.2,0.23,0.33,0.4,0.45})-LOOKUP(H2011,{0,1950001,3300001,6950001,9000001,18000001,40000001},{0,97500,427500,636000,1536000,2796000,4796000}))*1.021,3),0))</f>
        <v/>
      </c>
      <c r="J2011" s="21">
        <f>ROUNDDOWN(ROUND(H2011*0.06,2),-2)</f>
        <v/>
      </c>
      <c r="K2011" s="21">
        <f>ROUNDDOWN(ROUND(H2011*0.04,2),-2)</f>
        <v/>
      </c>
      <c r="L2011" s="21">
        <f>I2011+J2011+K2011</f>
        <v/>
      </c>
      <c r="M2011" s="21">
        <f>B2011-L2011</f>
        <v/>
      </c>
      <c r="N2011" s="21">
        <f>ROUNDDOWN(ROUND(B2011*0.2042,2),0)</f>
        <v/>
      </c>
    </row>
    <row r="2012">
      <c r="A2012" t="inlineStr">
        <is>
          <t>照合 短期</t>
        </is>
      </c>
      <c r="B2012" s="21" t="n">
        <v>12000000</v>
      </c>
      <c r="C2012" s="22" t="n">
        <v>2</v>
      </c>
      <c r="D2012" s="22" t="n">
        <v>2</v>
      </c>
      <c r="E2012" s="22" t="n">
        <v>0</v>
      </c>
      <c r="F2012" s="21">
        <f>(IF(C2012&lt;=20,MAX(800000,400000*C2012),8000000+700000*(C2012-20))+IF(E2012=1,1000000,0))</f>
        <v/>
      </c>
      <c r="G2012" s="21">
        <f>IF(AND(D2012=3,C2012&lt;=5),MAX(0,B2012-F2012),IF(AND(D2012=2,C2012&lt;=5,MAX(0,B2012-F2012)&gt;3000000),1500000+MAX(0,B2012-F2012)-3000000,MAX(0,B2012-F2012)/2))</f>
        <v/>
      </c>
      <c r="H2012" s="21">
        <f>ROUNDDOWN(G2012,-3)</f>
        <v/>
      </c>
      <c r="I2012" s="21">
        <f>IF(H2012&lt;=0,0,ROUNDDOWN(ROUND((H2012*LOOKUP(H2012,{0,1950001,3300001,6950001,9000001,18000001,40000001},{0.05,0.1,0.2,0.23,0.33,0.4,0.45})-LOOKUP(H2012,{0,1950001,3300001,6950001,9000001,18000001,40000001},{0,97500,427500,636000,1536000,2796000,4796000}))*1.021,3),0))</f>
        <v/>
      </c>
      <c r="J2012" s="21">
        <f>ROUNDDOWN(ROUND(H2012*0.06,2),-2)</f>
        <v/>
      </c>
      <c r="K2012" s="21">
        <f>ROUNDDOWN(ROUND(H2012*0.04,2),-2)</f>
        <v/>
      </c>
      <c r="L2012" s="21">
        <f>I2012+J2012+K2012</f>
        <v/>
      </c>
      <c r="M2012" s="21">
        <f>B2012-L2012</f>
        <v/>
      </c>
      <c r="N2012" s="21">
        <f>ROUNDDOWN(ROUND(B2012*0.2042,2),0)</f>
        <v/>
      </c>
    </row>
    <row r="2013">
      <c r="A2013" t="inlineStr">
        <is>
          <t>照合 役員</t>
        </is>
      </c>
      <c r="B2013" s="21" t="n">
        <v>12000000</v>
      </c>
      <c r="C2013" s="22" t="n">
        <v>2</v>
      </c>
      <c r="D2013" s="22" t="n">
        <v>3</v>
      </c>
      <c r="E2013" s="22" t="n">
        <v>0</v>
      </c>
      <c r="F2013" s="21">
        <f>(IF(C2013&lt;=20,MAX(800000,400000*C2013),8000000+700000*(C2013-20))+IF(E2013=1,1000000,0))</f>
        <v/>
      </c>
      <c r="G2013" s="21">
        <f>IF(AND(D2013=3,C2013&lt;=5),MAX(0,B2013-F2013),IF(AND(D2013=2,C2013&lt;=5,MAX(0,B2013-F2013)&gt;3000000),1500000+MAX(0,B2013-F2013)-3000000,MAX(0,B2013-F2013)/2))</f>
        <v/>
      </c>
      <c r="H2013" s="21">
        <f>ROUNDDOWN(G2013,-3)</f>
        <v/>
      </c>
      <c r="I2013" s="21">
        <f>IF(H2013&lt;=0,0,ROUNDDOWN(ROUND((H2013*LOOKUP(H2013,{0,1950001,3300001,6950001,9000001,18000001,40000001},{0.05,0.1,0.2,0.23,0.33,0.4,0.45})-LOOKUP(H2013,{0,1950001,3300001,6950001,9000001,18000001,40000001},{0,97500,427500,636000,1536000,2796000,4796000}))*1.021,3),0))</f>
        <v/>
      </c>
      <c r="J2013" s="21">
        <f>ROUNDDOWN(ROUND(H2013*0.06,2),-2)</f>
        <v/>
      </c>
      <c r="K2013" s="21">
        <f>ROUNDDOWN(ROUND(H2013*0.04,2),-2)</f>
        <v/>
      </c>
      <c r="L2013" s="21">
        <f>I2013+J2013+K2013</f>
        <v/>
      </c>
      <c r="M2013" s="21">
        <f>B2013-L2013</f>
        <v/>
      </c>
      <c r="N2013" s="21">
        <f>ROUNDDOWN(ROUND(B2013*0.2042,2),0)</f>
        <v/>
      </c>
    </row>
    <row r="2014">
      <c r="A2014" t="inlineStr">
        <is>
          <t>照合 短期 障害</t>
        </is>
      </c>
      <c r="B2014" s="21" t="n">
        <v>12000000</v>
      </c>
      <c r="C2014" s="22" t="n">
        <v>2</v>
      </c>
      <c r="D2014" s="22" t="n">
        <v>2</v>
      </c>
      <c r="E2014" s="22" t="n">
        <v>1</v>
      </c>
      <c r="F2014" s="21">
        <f>(IF(C2014&lt;=20,MAX(800000,400000*C2014),8000000+700000*(C2014-20))+IF(E2014=1,1000000,0))</f>
        <v/>
      </c>
      <c r="G2014" s="21">
        <f>IF(AND(D2014=3,C2014&lt;=5),MAX(0,B2014-F2014),IF(AND(D2014=2,C2014&lt;=5,MAX(0,B2014-F2014)&gt;3000000),1500000+MAX(0,B2014-F2014)-3000000,MAX(0,B2014-F2014)/2))</f>
        <v/>
      </c>
      <c r="H2014" s="21">
        <f>ROUNDDOWN(G2014,-3)</f>
        <v/>
      </c>
      <c r="I2014" s="21">
        <f>IF(H2014&lt;=0,0,ROUNDDOWN(ROUND((H2014*LOOKUP(H2014,{0,1950001,3300001,6950001,9000001,18000001,40000001},{0.05,0.1,0.2,0.23,0.33,0.4,0.45})-LOOKUP(H2014,{0,1950001,3300001,6950001,9000001,18000001,40000001},{0,97500,427500,636000,1536000,2796000,4796000}))*1.021,3),0))</f>
        <v/>
      </c>
      <c r="J2014" s="21">
        <f>ROUNDDOWN(ROUND(H2014*0.06,2),-2)</f>
        <v/>
      </c>
      <c r="K2014" s="21">
        <f>ROUNDDOWN(ROUND(H2014*0.04,2),-2)</f>
        <v/>
      </c>
      <c r="L2014" s="21">
        <f>I2014+J2014+K2014</f>
        <v/>
      </c>
      <c r="M2014" s="21">
        <f>B2014-L2014</f>
        <v/>
      </c>
      <c r="N2014" s="21">
        <f>ROUNDDOWN(ROUND(B2014*0.2042,2),0)</f>
        <v/>
      </c>
    </row>
    <row r="2015">
      <c r="A2015" t="inlineStr">
        <is>
          <t>照合 短期</t>
        </is>
      </c>
      <c r="B2015" s="21" t="n">
        <v>12000000</v>
      </c>
      <c r="C2015" s="22" t="n">
        <v>3</v>
      </c>
      <c r="D2015" s="22" t="n">
        <v>2</v>
      </c>
      <c r="E2015" s="22" t="n">
        <v>0</v>
      </c>
      <c r="F2015" s="21">
        <f>(IF(C2015&lt;=20,MAX(800000,400000*C2015),8000000+700000*(C2015-20))+IF(E2015=1,1000000,0))</f>
        <v/>
      </c>
      <c r="G2015" s="21">
        <f>IF(AND(D2015=3,C2015&lt;=5),MAX(0,B2015-F2015),IF(AND(D2015=2,C2015&lt;=5,MAX(0,B2015-F2015)&gt;3000000),1500000+MAX(0,B2015-F2015)-3000000,MAX(0,B2015-F2015)/2))</f>
        <v/>
      </c>
      <c r="H2015" s="21">
        <f>ROUNDDOWN(G2015,-3)</f>
        <v/>
      </c>
      <c r="I2015" s="21">
        <f>IF(H2015&lt;=0,0,ROUNDDOWN(ROUND((H2015*LOOKUP(H2015,{0,1950001,3300001,6950001,9000001,18000001,40000001},{0.05,0.1,0.2,0.23,0.33,0.4,0.45})-LOOKUP(H2015,{0,1950001,3300001,6950001,9000001,18000001,40000001},{0,97500,427500,636000,1536000,2796000,4796000}))*1.021,3),0))</f>
        <v/>
      </c>
      <c r="J2015" s="21">
        <f>ROUNDDOWN(ROUND(H2015*0.06,2),-2)</f>
        <v/>
      </c>
      <c r="K2015" s="21">
        <f>ROUNDDOWN(ROUND(H2015*0.04,2),-2)</f>
        <v/>
      </c>
      <c r="L2015" s="21">
        <f>I2015+J2015+K2015</f>
        <v/>
      </c>
      <c r="M2015" s="21">
        <f>B2015-L2015</f>
        <v/>
      </c>
      <c r="N2015" s="21">
        <f>ROUNDDOWN(ROUND(B2015*0.2042,2),0)</f>
        <v/>
      </c>
    </row>
    <row r="2016">
      <c r="A2016" t="inlineStr">
        <is>
          <t>照合 役員</t>
        </is>
      </c>
      <c r="B2016" s="21" t="n">
        <v>12000000</v>
      </c>
      <c r="C2016" s="22" t="n">
        <v>3</v>
      </c>
      <c r="D2016" s="22" t="n">
        <v>3</v>
      </c>
      <c r="E2016" s="22" t="n">
        <v>0</v>
      </c>
      <c r="F2016" s="21">
        <f>(IF(C2016&lt;=20,MAX(800000,400000*C2016),8000000+700000*(C2016-20))+IF(E2016=1,1000000,0))</f>
        <v/>
      </c>
      <c r="G2016" s="21">
        <f>IF(AND(D2016=3,C2016&lt;=5),MAX(0,B2016-F2016),IF(AND(D2016=2,C2016&lt;=5,MAX(0,B2016-F2016)&gt;3000000),1500000+MAX(0,B2016-F2016)-3000000,MAX(0,B2016-F2016)/2))</f>
        <v/>
      </c>
      <c r="H2016" s="21">
        <f>ROUNDDOWN(G2016,-3)</f>
        <v/>
      </c>
      <c r="I2016" s="21">
        <f>IF(H2016&lt;=0,0,ROUNDDOWN(ROUND((H2016*LOOKUP(H2016,{0,1950001,3300001,6950001,9000001,18000001,40000001},{0.05,0.1,0.2,0.23,0.33,0.4,0.45})-LOOKUP(H2016,{0,1950001,3300001,6950001,9000001,18000001,40000001},{0,97500,427500,636000,1536000,2796000,4796000}))*1.021,3),0))</f>
        <v/>
      </c>
      <c r="J2016" s="21">
        <f>ROUNDDOWN(ROUND(H2016*0.06,2),-2)</f>
        <v/>
      </c>
      <c r="K2016" s="21">
        <f>ROUNDDOWN(ROUND(H2016*0.04,2),-2)</f>
        <v/>
      </c>
      <c r="L2016" s="21">
        <f>I2016+J2016+K2016</f>
        <v/>
      </c>
      <c r="M2016" s="21">
        <f>B2016-L2016</f>
        <v/>
      </c>
      <c r="N2016" s="21">
        <f>ROUNDDOWN(ROUND(B2016*0.2042,2),0)</f>
        <v/>
      </c>
    </row>
    <row r="2017">
      <c r="A2017" t="inlineStr">
        <is>
          <t>照合 短期 障害</t>
        </is>
      </c>
      <c r="B2017" s="21" t="n">
        <v>12000000</v>
      </c>
      <c r="C2017" s="22" t="n">
        <v>3</v>
      </c>
      <c r="D2017" s="22" t="n">
        <v>2</v>
      </c>
      <c r="E2017" s="22" t="n">
        <v>1</v>
      </c>
      <c r="F2017" s="21">
        <f>(IF(C2017&lt;=20,MAX(800000,400000*C2017),8000000+700000*(C2017-20))+IF(E2017=1,1000000,0))</f>
        <v/>
      </c>
      <c r="G2017" s="21">
        <f>IF(AND(D2017=3,C2017&lt;=5),MAX(0,B2017-F2017),IF(AND(D2017=2,C2017&lt;=5,MAX(0,B2017-F2017)&gt;3000000),1500000+MAX(0,B2017-F2017)-3000000,MAX(0,B2017-F2017)/2))</f>
        <v/>
      </c>
      <c r="H2017" s="21">
        <f>ROUNDDOWN(G2017,-3)</f>
        <v/>
      </c>
      <c r="I2017" s="21">
        <f>IF(H2017&lt;=0,0,ROUNDDOWN(ROUND((H2017*LOOKUP(H2017,{0,1950001,3300001,6950001,9000001,18000001,40000001},{0.05,0.1,0.2,0.23,0.33,0.4,0.45})-LOOKUP(H2017,{0,1950001,3300001,6950001,9000001,18000001,40000001},{0,97500,427500,636000,1536000,2796000,4796000}))*1.021,3),0))</f>
        <v/>
      </c>
      <c r="J2017" s="21">
        <f>ROUNDDOWN(ROUND(H2017*0.06,2),-2)</f>
        <v/>
      </c>
      <c r="K2017" s="21">
        <f>ROUNDDOWN(ROUND(H2017*0.04,2),-2)</f>
        <v/>
      </c>
      <c r="L2017" s="21">
        <f>I2017+J2017+K2017</f>
        <v/>
      </c>
      <c r="M2017" s="21">
        <f>B2017-L2017</f>
        <v/>
      </c>
      <c r="N2017" s="21">
        <f>ROUNDDOWN(ROUND(B2017*0.2042,2),0)</f>
        <v/>
      </c>
    </row>
    <row r="2018">
      <c r="A2018" t="inlineStr">
        <is>
          <t>照合 短期</t>
        </is>
      </c>
      <c r="B2018" s="21" t="n">
        <v>12000000</v>
      </c>
      <c r="C2018" s="22" t="n">
        <v>4</v>
      </c>
      <c r="D2018" s="22" t="n">
        <v>2</v>
      </c>
      <c r="E2018" s="22" t="n">
        <v>0</v>
      </c>
      <c r="F2018" s="21">
        <f>(IF(C2018&lt;=20,MAX(800000,400000*C2018),8000000+700000*(C2018-20))+IF(E2018=1,1000000,0))</f>
        <v/>
      </c>
      <c r="G2018" s="21">
        <f>IF(AND(D2018=3,C2018&lt;=5),MAX(0,B2018-F2018),IF(AND(D2018=2,C2018&lt;=5,MAX(0,B2018-F2018)&gt;3000000),1500000+MAX(0,B2018-F2018)-3000000,MAX(0,B2018-F2018)/2))</f>
        <v/>
      </c>
      <c r="H2018" s="21">
        <f>ROUNDDOWN(G2018,-3)</f>
        <v/>
      </c>
      <c r="I2018" s="21">
        <f>IF(H2018&lt;=0,0,ROUNDDOWN(ROUND((H2018*LOOKUP(H2018,{0,1950001,3300001,6950001,9000001,18000001,40000001},{0.05,0.1,0.2,0.23,0.33,0.4,0.45})-LOOKUP(H2018,{0,1950001,3300001,6950001,9000001,18000001,40000001},{0,97500,427500,636000,1536000,2796000,4796000}))*1.021,3),0))</f>
        <v/>
      </c>
      <c r="J2018" s="21">
        <f>ROUNDDOWN(ROUND(H2018*0.06,2),-2)</f>
        <v/>
      </c>
      <c r="K2018" s="21">
        <f>ROUNDDOWN(ROUND(H2018*0.04,2),-2)</f>
        <v/>
      </c>
      <c r="L2018" s="21">
        <f>I2018+J2018+K2018</f>
        <v/>
      </c>
      <c r="M2018" s="21">
        <f>B2018-L2018</f>
        <v/>
      </c>
      <c r="N2018" s="21">
        <f>ROUNDDOWN(ROUND(B2018*0.2042,2),0)</f>
        <v/>
      </c>
    </row>
    <row r="2019">
      <c r="A2019" t="inlineStr">
        <is>
          <t>照合 役員</t>
        </is>
      </c>
      <c r="B2019" s="21" t="n">
        <v>12000000</v>
      </c>
      <c r="C2019" s="22" t="n">
        <v>4</v>
      </c>
      <c r="D2019" s="22" t="n">
        <v>3</v>
      </c>
      <c r="E2019" s="22" t="n">
        <v>0</v>
      </c>
      <c r="F2019" s="21">
        <f>(IF(C2019&lt;=20,MAX(800000,400000*C2019),8000000+700000*(C2019-20))+IF(E2019=1,1000000,0))</f>
        <v/>
      </c>
      <c r="G2019" s="21">
        <f>IF(AND(D2019=3,C2019&lt;=5),MAX(0,B2019-F2019),IF(AND(D2019=2,C2019&lt;=5,MAX(0,B2019-F2019)&gt;3000000),1500000+MAX(0,B2019-F2019)-3000000,MAX(0,B2019-F2019)/2))</f>
        <v/>
      </c>
      <c r="H2019" s="21">
        <f>ROUNDDOWN(G2019,-3)</f>
        <v/>
      </c>
      <c r="I2019" s="21">
        <f>IF(H2019&lt;=0,0,ROUNDDOWN(ROUND((H2019*LOOKUP(H2019,{0,1950001,3300001,6950001,9000001,18000001,40000001},{0.05,0.1,0.2,0.23,0.33,0.4,0.45})-LOOKUP(H2019,{0,1950001,3300001,6950001,9000001,18000001,40000001},{0,97500,427500,636000,1536000,2796000,4796000}))*1.021,3),0))</f>
        <v/>
      </c>
      <c r="J2019" s="21">
        <f>ROUNDDOWN(ROUND(H2019*0.06,2),-2)</f>
        <v/>
      </c>
      <c r="K2019" s="21">
        <f>ROUNDDOWN(ROUND(H2019*0.04,2),-2)</f>
        <v/>
      </c>
      <c r="L2019" s="21">
        <f>I2019+J2019+K2019</f>
        <v/>
      </c>
      <c r="M2019" s="21">
        <f>B2019-L2019</f>
        <v/>
      </c>
      <c r="N2019" s="21">
        <f>ROUNDDOWN(ROUND(B2019*0.2042,2),0)</f>
        <v/>
      </c>
    </row>
    <row r="2020">
      <c r="A2020" t="inlineStr">
        <is>
          <t>照合 短期 障害</t>
        </is>
      </c>
      <c r="B2020" s="21" t="n">
        <v>12000000</v>
      </c>
      <c r="C2020" s="22" t="n">
        <v>4</v>
      </c>
      <c r="D2020" s="22" t="n">
        <v>2</v>
      </c>
      <c r="E2020" s="22" t="n">
        <v>1</v>
      </c>
      <c r="F2020" s="21">
        <f>(IF(C2020&lt;=20,MAX(800000,400000*C2020),8000000+700000*(C2020-20))+IF(E2020=1,1000000,0))</f>
        <v/>
      </c>
      <c r="G2020" s="21">
        <f>IF(AND(D2020=3,C2020&lt;=5),MAX(0,B2020-F2020),IF(AND(D2020=2,C2020&lt;=5,MAX(0,B2020-F2020)&gt;3000000),1500000+MAX(0,B2020-F2020)-3000000,MAX(0,B2020-F2020)/2))</f>
        <v/>
      </c>
      <c r="H2020" s="21">
        <f>ROUNDDOWN(G2020,-3)</f>
        <v/>
      </c>
      <c r="I2020" s="21">
        <f>IF(H2020&lt;=0,0,ROUNDDOWN(ROUND((H2020*LOOKUP(H2020,{0,1950001,3300001,6950001,9000001,18000001,40000001},{0.05,0.1,0.2,0.23,0.33,0.4,0.45})-LOOKUP(H2020,{0,1950001,3300001,6950001,9000001,18000001,40000001},{0,97500,427500,636000,1536000,2796000,4796000}))*1.021,3),0))</f>
        <v/>
      </c>
      <c r="J2020" s="21">
        <f>ROUNDDOWN(ROUND(H2020*0.06,2),-2)</f>
        <v/>
      </c>
      <c r="K2020" s="21">
        <f>ROUNDDOWN(ROUND(H2020*0.04,2),-2)</f>
        <v/>
      </c>
      <c r="L2020" s="21">
        <f>I2020+J2020+K2020</f>
        <v/>
      </c>
      <c r="M2020" s="21">
        <f>B2020-L2020</f>
        <v/>
      </c>
      <c r="N2020" s="21">
        <f>ROUNDDOWN(ROUND(B2020*0.2042,2),0)</f>
        <v/>
      </c>
    </row>
    <row r="2021">
      <c r="A2021" t="inlineStr">
        <is>
          <t>照合 短期</t>
        </is>
      </c>
      <c r="B2021" s="21" t="n">
        <v>12000000</v>
      </c>
      <c r="C2021" s="22" t="n">
        <v>5</v>
      </c>
      <c r="D2021" s="22" t="n">
        <v>2</v>
      </c>
      <c r="E2021" s="22" t="n">
        <v>0</v>
      </c>
      <c r="F2021" s="21">
        <f>(IF(C2021&lt;=20,MAX(800000,400000*C2021),8000000+700000*(C2021-20))+IF(E2021=1,1000000,0))</f>
        <v/>
      </c>
      <c r="G2021" s="21">
        <f>IF(AND(D2021=3,C2021&lt;=5),MAX(0,B2021-F2021),IF(AND(D2021=2,C2021&lt;=5,MAX(0,B2021-F2021)&gt;3000000),1500000+MAX(0,B2021-F2021)-3000000,MAX(0,B2021-F2021)/2))</f>
        <v/>
      </c>
      <c r="H2021" s="21">
        <f>ROUNDDOWN(G2021,-3)</f>
        <v/>
      </c>
      <c r="I2021" s="21">
        <f>IF(H2021&lt;=0,0,ROUNDDOWN(ROUND((H2021*LOOKUP(H2021,{0,1950001,3300001,6950001,9000001,18000001,40000001},{0.05,0.1,0.2,0.23,0.33,0.4,0.45})-LOOKUP(H2021,{0,1950001,3300001,6950001,9000001,18000001,40000001},{0,97500,427500,636000,1536000,2796000,4796000}))*1.021,3),0))</f>
        <v/>
      </c>
      <c r="J2021" s="21">
        <f>ROUNDDOWN(ROUND(H2021*0.06,2),-2)</f>
        <v/>
      </c>
      <c r="K2021" s="21">
        <f>ROUNDDOWN(ROUND(H2021*0.04,2),-2)</f>
        <v/>
      </c>
      <c r="L2021" s="21">
        <f>I2021+J2021+K2021</f>
        <v/>
      </c>
      <c r="M2021" s="21">
        <f>B2021-L2021</f>
        <v/>
      </c>
      <c r="N2021" s="21">
        <f>ROUNDDOWN(ROUND(B2021*0.2042,2),0)</f>
        <v/>
      </c>
    </row>
    <row r="2022">
      <c r="A2022" t="inlineStr">
        <is>
          <t>照合 役員</t>
        </is>
      </c>
      <c r="B2022" s="21" t="n">
        <v>12000000</v>
      </c>
      <c r="C2022" s="22" t="n">
        <v>5</v>
      </c>
      <c r="D2022" s="22" t="n">
        <v>3</v>
      </c>
      <c r="E2022" s="22" t="n">
        <v>0</v>
      </c>
      <c r="F2022" s="21">
        <f>(IF(C2022&lt;=20,MAX(800000,400000*C2022),8000000+700000*(C2022-20))+IF(E2022=1,1000000,0))</f>
        <v/>
      </c>
      <c r="G2022" s="21">
        <f>IF(AND(D2022=3,C2022&lt;=5),MAX(0,B2022-F2022),IF(AND(D2022=2,C2022&lt;=5,MAX(0,B2022-F2022)&gt;3000000),1500000+MAX(0,B2022-F2022)-3000000,MAX(0,B2022-F2022)/2))</f>
        <v/>
      </c>
      <c r="H2022" s="21">
        <f>ROUNDDOWN(G2022,-3)</f>
        <v/>
      </c>
      <c r="I2022" s="21">
        <f>IF(H2022&lt;=0,0,ROUNDDOWN(ROUND((H2022*LOOKUP(H2022,{0,1950001,3300001,6950001,9000001,18000001,40000001},{0.05,0.1,0.2,0.23,0.33,0.4,0.45})-LOOKUP(H2022,{0,1950001,3300001,6950001,9000001,18000001,40000001},{0,97500,427500,636000,1536000,2796000,4796000}))*1.021,3),0))</f>
        <v/>
      </c>
      <c r="J2022" s="21">
        <f>ROUNDDOWN(ROUND(H2022*0.06,2),-2)</f>
        <v/>
      </c>
      <c r="K2022" s="21">
        <f>ROUNDDOWN(ROUND(H2022*0.04,2),-2)</f>
        <v/>
      </c>
      <c r="L2022" s="21">
        <f>I2022+J2022+K2022</f>
        <v/>
      </c>
      <c r="M2022" s="21">
        <f>B2022-L2022</f>
        <v/>
      </c>
      <c r="N2022" s="21">
        <f>ROUNDDOWN(ROUND(B2022*0.2042,2),0)</f>
        <v/>
      </c>
    </row>
    <row r="2023">
      <c r="A2023" t="inlineStr">
        <is>
          <t>照合 短期 障害</t>
        </is>
      </c>
      <c r="B2023" s="21" t="n">
        <v>12000000</v>
      </c>
      <c r="C2023" s="22" t="n">
        <v>5</v>
      </c>
      <c r="D2023" s="22" t="n">
        <v>2</v>
      </c>
      <c r="E2023" s="22" t="n">
        <v>1</v>
      </c>
      <c r="F2023" s="21">
        <f>(IF(C2023&lt;=20,MAX(800000,400000*C2023),8000000+700000*(C2023-20))+IF(E2023=1,1000000,0))</f>
        <v/>
      </c>
      <c r="G2023" s="21">
        <f>IF(AND(D2023=3,C2023&lt;=5),MAX(0,B2023-F2023),IF(AND(D2023=2,C2023&lt;=5,MAX(0,B2023-F2023)&gt;3000000),1500000+MAX(0,B2023-F2023)-3000000,MAX(0,B2023-F2023)/2))</f>
        <v/>
      </c>
      <c r="H2023" s="21">
        <f>ROUNDDOWN(G2023,-3)</f>
        <v/>
      </c>
      <c r="I2023" s="21">
        <f>IF(H2023&lt;=0,0,ROUNDDOWN(ROUND((H2023*LOOKUP(H2023,{0,1950001,3300001,6950001,9000001,18000001,40000001},{0.05,0.1,0.2,0.23,0.33,0.4,0.45})-LOOKUP(H2023,{0,1950001,3300001,6950001,9000001,18000001,40000001},{0,97500,427500,636000,1536000,2796000,4796000}))*1.021,3),0))</f>
        <v/>
      </c>
      <c r="J2023" s="21">
        <f>ROUNDDOWN(ROUND(H2023*0.06,2),-2)</f>
        <v/>
      </c>
      <c r="K2023" s="21">
        <f>ROUNDDOWN(ROUND(H2023*0.04,2),-2)</f>
        <v/>
      </c>
      <c r="L2023" s="21">
        <f>I2023+J2023+K2023</f>
        <v/>
      </c>
      <c r="M2023" s="21">
        <f>B2023-L2023</f>
        <v/>
      </c>
      <c r="N2023" s="21">
        <f>ROUNDDOWN(ROUND(B2023*0.2042,2),0)</f>
        <v/>
      </c>
    </row>
    <row r="2024">
      <c r="A2024" t="inlineStr">
        <is>
          <t>照合 障害</t>
        </is>
      </c>
      <c r="B2024" s="21" t="n">
        <v>12000000</v>
      </c>
      <c r="C2024" s="22" t="n">
        <v>25</v>
      </c>
      <c r="D2024" s="22" t="n">
        <v>1</v>
      </c>
      <c r="E2024" s="22" t="n">
        <v>1</v>
      </c>
      <c r="F2024" s="21">
        <f>(IF(C2024&lt;=20,MAX(800000,400000*C2024),8000000+700000*(C2024-20))+IF(E2024=1,1000000,0))</f>
        <v/>
      </c>
      <c r="G2024" s="21">
        <f>IF(AND(D2024=3,C2024&lt;=5),MAX(0,B2024-F2024),IF(AND(D2024=2,C2024&lt;=5,MAX(0,B2024-F2024)&gt;3000000),1500000+MAX(0,B2024-F2024)-3000000,MAX(0,B2024-F2024)/2))</f>
        <v/>
      </c>
      <c r="H2024" s="21">
        <f>ROUNDDOWN(G2024,-3)</f>
        <v/>
      </c>
      <c r="I2024" s="21">
        <f>IF(H2024&lt;=0,0,ROUNDDOWN(ROUND((H2024*LOOKUP(H2024,{0,1950001,3300001,6950001,9000001,18000001,40000001},{0.05,0.1,0.2,0.23,0.33,0.4,0.45})-LOOKUP(H2024,{0,1950001,3300001,6950001,9000001,18000001,40000001},{0,97500,427500,636000,1536000,2796000,4796000}))*1.021,3),0))</f>
        <v/>
      </c>
      <c r="J2024" s="21">
        <f>ROUNDDOWN(ROUND(H2024*0.06,2),-2)</f>
        <v/>
      </c>
      <c r="K2024" s="21">
        <f>ROUNDDOWN(ROUND(H2024*0.04,2),-2)</f>
        <v/>
      </c>
      <c r="L2024" s="21">
        <f>I2024+J2024+K2024</f>
        <v/>
      </c>
      <c r="M2024" s="21">
        <f>B2024-L2024</f>
        <v/>
      </c>
      <c r="N2024" s="21">
        <f>ROUNDDOWN(ROUND(B2024*0.2042,2),0)</f>
        <v/>
      </c>
    </row>
    <row r="2025">
      <c r="A2025" t="inlineStr">
        <is>
          <t>照合 一般</t>
        </is>
      </c>
      <c r="B2025" s="21" t="n">
        <v>12500000</v>
      </c>
      <c r="C2025" s="22" t="n">
        <v>1</v>
      </c>
      <c r="D2025" s="22" t="n">
        <v>1</v>
      </c>
      <c r="E2025" s="22" t="n">
        <v>0</v>
      </c>
      <c r="F2025" s="21">
        <f>(IF(C2025&lt;=20,MAX(800000,400000*C2025),8000000+700000*(C2025-20))+IF(E2025=1,1000000,0))</f>
        <v/>
      </c>
      <c r="G2025" s="21">
        <f>IF(AND(D2025=3,C2025&lt;=5),MAX(0,B2025-F2025),IF(AND(D2025=2,C2025&lt;=5,MAX(0,B2025-F2025)&gt;3000000),1500000+MAX(0,B2025-F2025)-3000000,MAX(0,B2025-F2025)/2))</f>
        <v/>
      </c>
      <c r="H2025" s="21">
        <f>ROUNDDOWN(G2025,-3)</f>
        <v/>
      </c>
      <c r="I2025" s="21">
        <f>IF(H2025&lt;=0,0,ROUNDDOWN(ROUND((H2025*LOOKUP(H2025,{0,1950001,3300001,6950001,9000001,18000001,40000001},{0.05,0.1,0.2,0.23,0.33,0.4,0.45})-LOOKUP(H2025,{0,1950001,3300001,6950001,9000001,18000001,40000001},{0,97500,427500,636000,1536000,2796000,4796000}))*1.021,3),0))</f>
        <v/>
      </c>
      <c r="J2025" s="21">
        <f>ROUNDDOWN(ROUND(H2025*0.06,2),-2)</f>
        <v/>
      </c>
      <c r="K2025" s="21">
        <f>ROUNDDOWN(ROUND(H2025*0.04,2),-2)</f>
        <v/>
      </c>
      <c r="L2025" s="21">
        <f>I2025+J2025+K2025</f>
        <v/>
      </c>
      <c r="M2025" s="21">
        <f>B2025-L2025</f>
        <v/>
      </c>
      <c r="N2025" s="21">
        <f>ROUNDDOWN(ROUND(B2025*0.2042,2),0)</f>
        <v/>
      </c>
    </row>
    <row r="2026">
      <c r="A2026" t="inlineStr">
        <is>
          <t>照合 一般</t>
        </is>
      </c>
      <c r="B2026" s="21" t="n">
        <v>12500000</v>
      </c>
      <c r="C2026" s="22" t="n">
        <v>2</v>
      </c>
      <c r="D2026" s="22" t="n">
        <v>1</v>
      </c>
      <c r="E2026" s="22" t="n">
        <v>0</v>
      </c>
      <c r="F2026" s="21">
        <f>(IF(C2026&lt;=20,MAX(800000,400000*C2026),8000000+700000*(C2026-20))+IF(E2026=1,1000000,0))</f>
        <v/>
      </c>
      <c r="G2026" s="21">
        <f>IF(AND(D2026=3,C2026&lt;=5),MAX(0,B2026-F2026),IF(AND(D2026=2,C2026&lt;=5,MAX(0,B2026-F2026)&gt;3000000),1500000+MAX(0,B2026-F2026)-3000000,MAX(0,B2026-F2026)/2))</f>
        <v/>
      </c>
      <c r="H2026" s="21">
        <f>ROUNDDOWN(G2026,-3)</f>
        <v/>
      </c>
      <c r="I2026" s="21">
        <f>IF(H2026&lt;=0,0,ROUNDDOWN(ROUND((H2026*LOOKUP(H2026,{0,1950001,3300001,6950001,9000001,18000001,40000001},{0.05,0.1,0.2,0.23,0.33,0.4,0.45})-LOOKUP(H2026,{0,1950001,3300001,6950001,9000001,18000001,40000001},{0,97500,427500,636000,1536000,2796000,4796000}))*1.021,3),0))</f>
        <v/>
      </c>
      <c r="J2026" s="21">
        <f>ROUNDDOWN(ROUND(H2026*0.06,2),-2)</f>
        <v/>
      </c>
      <c r="K2026" s="21">
        <f>ROUNDDOWN(ROUND(H2026*0.04,2),-2)</f>
        <v/>
      </c>
      <c r="L2026" s="21">
        <f>I2026+J2026+K2026</f>
        <v/>
      </c>
      <c r="M2026" s="21">
        <f>B2026-L2026</f>
        <v/>
      </c>
      <c r="N2026" s="21">
        <f>ROUNDDOWN(ROUND(B2026*0.2042,2),0)</f>
        <v/>
      </c>
    </row>
    <row r="2027">
      <c r="A2027" t="inlineStr">
        <is>
          <t>照合 一般</t>
        </is>
      </c>
      <c r="B2027" s="21" t="n">
        <v>12500000</v>
      </c>
      <c r="C2027" s="22" t="n">
        <v>3</v>
      </c>
      <c r="D2027" s="22" t="n">
        <v>1</v>
      </c>
      <c r="E2027" s="22" t="n">
        <v>0</v>
      </c>
      <c r="F2027" s="21">
        <f>(IF(C2027&lt;=20,MAX(800000,400000*C2027),8000000+700000*(C2027-20))+IF(E2027=1,1000000,0))</f>
        <v/>
      </c>
      <c r="G2027" s="21">
        <f>IF(AND(D2027=3,C2027&lt;=5),MAX(0,B2027-F2027),IF(AND(D2027=2,C2027&lt;=5,MAX(0,B2027-F2027)&gt;3000000),1500000+MAX(0,B2027-F2027)-3000000,MAX(0,B2027-F2027)/2))</f>
        <v/>
      </c>
      <c r="H2027" s="21">
        <f>ROUNDDOWN(G2027,-3)</f>
        <v/>
      </c>
      <c r="I2027" s="21">
        <f>IF(H2027&lt;=0,0,ROUNDDOWN(ROUND((H2027*LOOKUP(H2027,{0,1950001,3300001,6950001,9000001,18000001,40000001},{0.05,0.1,0.2,0.23,0.33,0.4,0.45})-LOOKUP(H2027,{0,1950001,3300001,6950001,9000001,18000001,40000001},{0,97500,427500,636000,1536000,2796000,4796000}))*1.021,3),0))</f>
        <v/>
      </c>
      <c r="J2027" s="21">
        <f>ROUNDDOWN(ROUND(H2027*0.06,2),-2)</f>
        <v/>
      </c>
      <c r="K2027" s="21">
        <f>ROUNDDOWN(ROUND(H2027*0.04,2),-2)</f>
        <v/>
      </c>
      <c r="L2027" s="21">
        <f>I2027+J2027+K2027</f>
        <v/>
      </c>
      <c r="M2027" s="21">
        <f>B2027-L2027</f>
        <v/>
      </c>
      <c r="N2027" s="21">
        <f>ROUNDDOWN(ROUND(B2027*0.2042,2),0)</f>
        <v/>
      </c>
    </row>
    <row r="2028">
      <c r="A2028" t="inlineStr">
        <is>
          <t>照合 一般</t>
        </is>
      </c>
      <c r="B2028" s="21" t="n">
        <v>12500000</v>
      </c>
      <c r="C2028" s="22" t="n">
        <v>4</v>
      </c>
      <c r="D2028" s="22" t="n">
        <v>1</v>
      </c>
      <c r="E2028" s="22" t="n">
        <v>0</v>
      </c>
      <c r="F2028" s="21">
        <f>(IF(C2028&lt;=20,MAX(800000,400000*C2028),8000000+700000*(C2028-20))+IF(E2028=1,1000000,0))</f>
        <v/>
      </c>
      <c r="G2028" s="21">
        <f>IF(AND(D2028=3,C2028&lt;=5),MAX(0,B2028-F2028),IF(AND(D2028=2,C2028&lt;=5,MAX(0,B2028-F2028)&gt;3000000),1500000+MAX(0,B2028-F2028)-3000000,MAX(0,B2028-F2028)/2))</f>
        <v/>
      </c>
      <c r="H2028" s="21">
        <f>ROUNDDOWN(G2028,-3)</f>
        <v/>
      </c>
      <c r="I2028" s="21">
        <f>IF(H2028&lt;=0,0,ROUNDDOWN(ROUND((H2028*LOOKUP(H2028,{0,1950001,3300001,6950001,9000001,18000001,40000001},{0.05,0.1,0.2,0.23,0.33,0.4,0.45})-LOOKUP(H2028,{0,1950001,3300001,6950001,9000001,18000001,40000001},{0,97500,427500,636000,1536000,2796000,4796000}))*1.021,3),0))</f>
        <v/>
      </c>
      <c r="J2028" s="21">
        <f>ROUNDDOWN(ROUND(H2028*0.06,2),-2)</f>
        <v/>
      </c>
      <c r="K2028" s="21">
        <f>ROUNDDOWN(ROUND(H2028*0.04,2),-2)</f>
        <v/>
      </c>
      <c r="L2028" s="21">
        <f>I2028+J2028+K2028</f>
        <v/>
      </c>
      <c r="M2028" s="21">
        <f>B2028-L2028</f>
        <v/>
      </c>
      <c r="N2028" s="21">
        <f>ROUNDDOWN(ROUND(B2028*0.2042,2),0)</f>
        <v/>
      </c>
    </row>
    <row r="2029">
      <c r="A2029" t="inlineStr">
        <is>
          <t>照合 一般</t>
        </is>
      </c>
      <c r="B2029" s="21" t="n">
        <v>12500000</v>
      </c>
      <c r="C2029" s="22" t="n">
        <v>5</v>
      </c>
      <c r="D2029" s="22" t="n">
        <v>1</v>
      </c>
      <c r="E2029" s="22" t="n">
        <v>0</v>
      </c>
      <c r="F2029" s="21">
        <f>(IF(C2029&lt;=20,MAX(800000,400000*C2029),8000000+700000*(C2029-20))+IF(E2029=1,1000000,0))</f>
        <v/>
      </c>
      <c r="G2029" s="21">
        <f>IF(AND(D2029=3,C2029&lt;=5),MAX(0,B2029-F2029),IF(AND(D2029=2,C2029&lt;=5,MAX(0,B2029-F2029)&gt;3000000),1500000+MAX(0,B2029-F2029)-3000000,MAX(0,B2029-F2029)/2))</f>
        <v/>
      </c>
      <c r="H2029" s="21">
        <f>ROUNDDOWN(G2029,-3)</f>
        <v/>
      </c>
      <c r="I2029" s="21">
        <f>IF(H2029&lt;=0,0,ROUNDDOWN(ROUND((H2029*LOOKUP(H2029,{0,1950001,3300001,6950001,9000001,18000001,40000001},{0.05,0.1,0.2,0.23,0.33,0.4,0.45})-LOOKUP(H2029,{0,1950001,3300001,6950001,9000001,18000001,40000001},{0,97500,427500,636000,1536000,2796000,4796000}))*1.021,3),0))</f>
        <v/>
      </c>
      <c r="J2029" s="21">
        <f>ROUNDDOWN(ROUND(H2029*0.06,2),-2)</f>
        <v/>
      </c>
      <c r="K2029" s="21">
        <f>ROUNDDOWN(ROUND(H2029*0.04,2),-2)</f>
        <v/>
      </c>
      <c r="L2029" s="21">
        <f>I2029+J2029+K2029</f>
        <v/>
      </c>
      <c r="M2029" s="21">
        <f>B2029-L2029</f>
        <v/>
      </c>
      <c r="N2029" s="21">
        <f>ROUNDDOWN(ROUND(B2029*0.2042,2),0)</f>
        <v/>
      </c>
    </row>
    <row r="2030">
      <c r="A2030" t="inlineStr">
        <is>
          <t>照合 一般</t>
        </is>
      </c>
      <c r="B2030" s="21" t="n">
        <v>12500000</v>
      </c>
      <c r="C2030" s="22" t="n">
        <v>6</v>
      </c>
      <c r="D2030" s="22" t="n">
        <v>1</v>
      </c>
      <c r="E2030" s="22" t="n">
        <v>0</v>
      </c>
      <c r="F2030" s="21">
        <f>(IF(C2030&lt;=20,MAX(800000,400000*C2030),8000000+700000*(C2030-20))+IF(E2030=1,1000000,0))</f>
        <v/>
      </c>
      <c r="G2030" s="21">
        <f>IF(AND(D2030=3,C2030&lt;=5),MAX(0,B2030-F2030),IF(AND(D2030=2,C2030&lt;=5,MAX(0,B2030-F2030)&gt;3000000),1500000+MAX(0,B2030-F2030)-3000000,MAX(0,B2030-F2030)/2))</f>
        <v/>
      </c>
      <c r="H2030" s="21">
        <f>ROUNDDOWN(G2030,-3)</f>
        <v/>
      </c>
      <c r="I2030" s="21">
        <f>IF(H2030&lt;=0,0,ROUNDDOWN(ROUND((H2030*LOOKUP(H2030,{0,1950001,3300001,6950001,9000001,18000001,40000001},{0.05,0.1,0.2,0.23,0.33,0.4,0.45})-LOOKUP(H2030,{0,1950001,3300001,6950001,9000001,18000001,40000001},{0,97500,427500,636000,1536000,2796000,4796000}))*1.021,3),0))</f>
        <v/>
      </c>
      <c r="J2030" s="21">
        <f>ROUNDDOWN(ROUND(H2030*0.06,2),-2)</f>
        <v/>
      </c>
      <c r="K2030" s="21">
        <f>ROUNDDOWN(ROUND(H2030*0.04,2),-2)</f>
        <v/>
      </c>
      <c r="L2030" s="21">
        <f>I2030+J2030+K2030</f>
        <v/>
      </c>
      <c r="M2030" s="21">
        <f>B2030-L2030</f>
        <v/>
      </c>
      <c r="N2030" s="21">
        <f>ROUNDDOWN(ROUND(B2030*0.2042,2),0)</f>
        <v/>
      </c>
    </row>
    <row r="2031">
      <c r="A2031" t="inlineStr">
        <is>
          <t>照合 一般</t>
        </is>
      </c>
      <c r="B2031" s="21" t="n">
        <v>12500000</v>
      </c>
      <c r="C2031" s="22" t="n">
        <v>7</v>
      </c>
      <c r="D2031" s="22" t="n">
        <v>1</v>
      </c>
      <c r="E2031" s="22" t="n">
        <v>0</v>
      </c>
      <c r="F2031" s="21">
        <f>(IF(C2031&lt;=20,MAX(800000,400000*C2031),8000000+700000*(C2031-20))+IF(E2031=1,1000000,0))</f>
        <v/>
      </c>
      <c r="G2031" s="21">
        <f>IF(AND(D2031=3,C2031&lt;=5),MAX(0,B2031-F2031),IF(AND(D2031=2,C2031&lt;=5,MAX(0,B2031-F2031)&gt;3000000),1500000+MAX(0,B2031-F2031)-3000000,MAX(0,B2031-F2031)/2))</f>
        <v/>
      </c>
      <c r="H2031" s="21">
        <f>ROUNDDOWN(G2031,-3)</f>
        <v/>
      </c>
      <c r="I2031" s="21">
        <f>IF(H2031&lt;=0,0,ROUNDDOWN(ROUND((H2031*LOOKUP(H2031,{0,1950001,3300001,6950001,9000001,18000001,40000001},{0.05,0.1,0.2,0.23,0.33,0.4,0.45})-LOOKUP(H2031,{0,1950001,3300001,6950001,9000001,18000001,40000001},{0,97500,427500,636000,1536000,2796000,4796000}))*1.021,3),0))</f>
        <v/>
      </c>
      <c r="J2031" s="21">
        <f>ROUNDDOWN(ROUND(H2031*0.06,2),-2)</f>
        <v/>
      </c>
      <c r="K2031" s="21">
        <f>ROUNDDOWN(ROUND(H2031*0.04,2),-2)</f>
        <v/>
      </c>
      <c r="L2031" s="21">
        <f>I2031+J2031+K2031</f>
        <v/>
      </c>
      <c r="M2031" s="21">
        <f>B2031-L2031</f>
        <v/>
      </c>
      <c r="N2031" s="21">
        <f>ROUNDDOWN(ROUND(B2031*0.2042,2),0)</f>
        <v/>
      </c>
    </row>
    <row r="2032">
      <c r="A2032" t="inlineStr">
        <is>
          <t>照合 一般</t>
        </is>
      </c>
      <c r="B2032" s="21" t="n">
        <v>12500000</v>
      </c>
      <c r="C2032" s="22" t="n">
        <v>8</v>
      </c>
      <c r="D2032" s="22" t="n">
        <v>1</v>
      </c>
      <c r="E2032" s="22" t="n">
        <v>0</v>
      </c>
      <c r="F2032" s="21">
        <f>(IF(C2032&lt;=20,MAX(800000,400000*C2032),8000000+700000*(C2032-20))+IF(E2032=1,1000000,0))</f>
        <v/>
      </c>
      <c r="G2032" s="21">
        <f>IF(AND(D2032=3,C2032&lt;=5),MAX(0,B2032-F2032),IF(AND(D2032=2,C2032&lt;=5,MAX(0,B2032-F2032)&gt;3000000),1500000+MAX(0,B2032-F2032)-3000000,MAX(0,B2032-F2032)/2))</f>
        <v/>
      </c>
      <c r="H2032" s="21">
        <f>ROUNDDOWN(G2032,-3)</f>
        <v/>
      </c>
      <c r="I2032" s="21">
        <f>IF(H2032&lt;=0,0,ROUNDDOWN(ROUND((H2032*LOOKUP(H2032,{0,1950001,3300001,6950001,9000001,18000001,40000001},{0.05,0.1,0.2,0.23,0.33,0.4,0.45})-LOOKUP(H2032,{0,1950001,3300001,6950001,9000001,18000001,40000001},{0,97500,427500,636000,1536000,2796000,4796000}))*1.021,3),0))</f>
        <v/>
      </c>
      <c r="J2032" s="21">
        <f>ROUNDDOWN(ROUND(H2032*0.06,2),-2)</f>
        <v/>
      </c>
      <c r="K2032" s="21">
        <f>ROUNDDOWN(ROUND(H2032*0.04,2),-2)</f>
        <v/>
      </c>
      <c r="L2032" s="21">
        <f>I2032+J2032+K2032</f>
        <v/>
      </c>
      <c r="M2032" s="21">
        <f>B2032-L2032</f>
        <v/>
      </c>
      <c r="N2032" s="21">
        <f>ROUNDDOWN(ROUND(B2032*0.2042,2),0)</f>
        <v/>
      </c>
    </row>
    <row r="2033">
      <c r="A2033" t="inlineStr">
        <is>
          <t>照合 一般</t>
        </is>
      </c>
      <c r="B2033" s="21" t="n">
        <v>12500000</v>
      </c>
      <c r="C2033" s="22" t="n">
        <v>9</v>
      </c>
      <c r="D2033" s="22" t="n">
        <v>1</v>
      </c>
      <c r="E2033" s="22" t="n">
        <v>0</v>
      </c>
      <c r="F2033" s="21">
        <f>(IF(C2033&lt;=20,MAX(800000,400000*C2033),8000000+700000*(C2033-20))+IF(E2033=1,1000000,0))</f>
        <v/>
      </c>
      <c r="G2033" s="21">
        <f>IF(AND(D2033=3,C2033&lt;=5),MAX(0,B2033-F2033),IF(AND(D2033=2,C2033&lt;=5,MAX(0,B2033-F2033)&gt;3000000),1500000+MAX(0,B2033-F2033)-3000000,MAX(0,B2033-F2033)/2))</f>
        <v/>
      </c>
      <c r="H2033" s="21">
        <f>ROUNDDOWN(G2033,-3)</f>
        <v/>
      </c>
      <c r="I2033" s="21">
        <f>IF(H2033&lt;=0,0,ROUNDDOWN(ROUND((H2033*LOOKUP(H2033,{0,1950001,3300001,6950001,9000001,18000001,40000001},{0.05,0.1,0.2,0.23,0.33,0.4,0.45})-LOOKUP(H2033,{0,1950001,3300001,6950001,9000001,18000001,40000001},{0,97500,427500,636000,1536000,2796000,4796000}))*1.021,3),0))</f>
        <v/>
      </c>
      <c r="J2033" s="21">
        <f>ROUNDDOWN(ROUND(H2033*0.06,2),-2)</f>
        <v/>
      </c>
      <c r="K2033" s="21">
        <f>ROUNDDOWN(ROUND(H2033*0.04,2),-2)</f>
        <v/>
      </c>
      <c r="L2033" s="21">
        <f>I2033+J2033+K2033</f>
        <v/>
      </c>
      <c r="M2033" s="21">
        <f>B2033-L2033</f>
        <v/>
      </c>
      <c r="N2033" s="21">
        <f>ROUNDDOWN(ROUND(B2033*0.2042,2),0)</f>
        <v/>
      </c>
    </row>
    <row r="2034">
      <c r="A2034" t="inlineStr">
        <is>
          <t>照合 一般</t>
        </is>
      </c>
      <c r="B2034" s="21" t="n">
        <v>12500000</v>
      </c>
      <c r="C2034" s="22" t="n">
        <v>10</v>
      </c>
      <c r="D2034" s="22" t="n">
        <v>1</v>
      </c>
      <c r="E2034" s="22" t="n">
        <v>0</v>
      </c>
      <c r="F2034" s="21">
        <f>(IF(C2034&lt;=20,MAX(800000,400000*C2034),8000000+700000*(C2034-20))+IF(E2034=1,1000000,0))</f>
        <v/>
      </c>
      <c r="G2034" s="21">
        <f>IF(AND(D2034=3,C2034&lt;=5),MAX(0,B2034-F2034),IF(AND(D2034=2,C2034&lt;=5,MAX(0,B2034-F2034)&gt;3000000),1500000+MAX(0,B2034-F2034)-3000000,MAX(0,B2034-F2034)/2))</f>
        <v/>
      </c>
      <c r="H2034" s="21">
        <f>ROUNDDOWN(G2034,-3)</f>
        <v/>
      </c>
      <c r="I2034" s="21">
        <f>IF(H2034&lt;=0,0,ROUNDDOWN(ROUND((H2034*LOOKUP(H2034,{0,1950001,3300001,6950001,9000001,18000001,40000001},{0.05,0.1,0.2,0.23,0.33,0.4,0.45})-LOOKUP(H2034,{0,1950001,3300001,6950001,9000001,18000001,40000001},{0,97500,427500,636000,1536000,2796000,4796000}))*1.021,3),0))</f>
        <v/>
      </c>
      <c r="J2034" s="21">
        <f>ROUNDDOWN(ROUND(H2034*0.06,2),-2)</f>
        <v/>
      </c>
      <c r="K2034" s="21">
        <f>ROUNDDOWN(ROUND(H2034*0.04,2),-2)</f>
        <v/>
      </c>
      <c r="L2034" s="21">
        <f>I2034+J2034+K2034</f>
        <v/>
      </c>
      <c r="M2034" s="21">
        <f>B2034-L2034</f>
        <v/>
      </c>
      <c r="N2034" s="21">
        <f>ROUNDDOWN(ROUND(B2034*0.2042,2),0)</f>
        <v/>
      </c>
    </row>
    <row r="2035">
      <c r="A2035" t="inlineStr">
        <is>
          <t>照合 一般</t>
        </is>
      </c>
      <c r="B2035" s="21" t="n">
        <v>12500000</v>
      </c>
      <c r="C2035" s="22" t="n">
        <v>11</v>
      </c>
      <c r="D2035" s="22" t="n">
        <v>1</v>
      </c>
      <c r="E2035" s="22" t="n">
        <v>0</v>
      </c>
      <c r="F2035" s="21">
        <f>(IF(C2035&lt;=20,MAX(800000,400000*C2035),8000000+700000*(C2035-20))+IF(E2035=1,1000000,0))</f>
        <v/>
      </c>
      <c r="G2035" s="21">
        <f>IF(AND(D2035=3,C2035&lt;=5),MAX(0,B2035-F2035),IF(AND(D2035=2,C2035&lt;=5,MAX(0,B2035-F2035)&gt;3000000),1500000+MAX(0,B2035-F2035)-3000000,MAX(0,B2035-F2035)/2))</f>
        <v/>
      </c>
      <c r="H2035" s="21">
        <f>ROUNDDOWN(G2035,-3)</f>
        <v/>
      </c>
      <c r="I2035" s="21">
        <f>IF(H2035&lt;=0,0,ROUNDDOWN(ROUND((H2035*LOOKUP(H2035,{0,1950001,3300001,6950001,9000001,18000001,40000001},{0.05,0.1,0.2,0.23,0.33,0.4,0.45})-LOOKUP(H2035,{0,1950001,3300001,6950001,9000001,18000001,40000001},{0,97500,427500,636000,1536000,2796000,4796000}))*1.021,3),0))</f>
        <v/>
      </c>
      <c r="J2035" s="21">
        <f>ROUNDDOWN(ROUND(H2035*0.06,2),-2)</f>
        <v/>
      </c>
      <c r="K2035" s="21">
        <f>ROUNDDOWN(ROUND(H2035*0.04,2),-2)</f>
        <v/>
      </c>
      <c r="L2035" s="21">
        <f>I2035+J2035+K2035</f>
        <v/>
      </c>
      <c r="M2035" s="21">
        <f>B2035-L2035</f>
        <v/>
      </c>
      <c r="N2035" s="21">
        <f>ROUNDDOWN(ROUND(B2035*0.2042,2),0)</f>
        <v/>
      </c>
    </row>
    <row r="2036">
      <c r="A2036" t="inlineStr">
        <is>
          <t>照合 一般</t>
        </is>
      </c>
      <c r="B2036" s="21" t="n">
        <v>12500000</v>
      </c>
      <c r="C2036" s="22" t="n">
        <v>12</v>
      </c>
      <c r="D2036" s="22" t="n">
        <v>1</v>
      </c>
      <c r="E2036" s="22" t="n">
        <v>0</v>
      </c>
      <c r="F2036" s="21">
        <f>(IF(C2036&lt;=20,MAX(800000,400000*C2036),8000000+700000*(C2036-20))+IF(E2036=1,1000000,0))</f>
        <v/>
      </c>
      <c r="G2036" s="21">
        <f>IF(AND(D2036=3,C2036&lt;=5),MAX(0,B2036-F2036),IF(AND(D2036=2,C2036&lt;=5,MAX(0,B2036-F2036)&gt;3000000),1500000+MAX(0,B2036-F2036)-3000000,MAX(0,B2036-F2036)/2))</f>
        <v/>
      </c>
      <c r="H2036" s="21">
        <f>ROUNDDOWN(G2036,-3)</f>
        <v/>
      </c>
      <c r="I2036" s="21">
        <f>IF(H2036&lt;=0,0,ROUNDDOWN(ROUND((H2036*LOOKUP(H2036,{0,1950001,3300001,6950001,9000001,18000001,40000001},{0.05,0.1,0.2,0.23,0.33,0.4,0.45})-LOOKUP(H2036,{0,1950001,3300001,6950001,9000001,18000001,40000001},{0,97500,427500,636000,1536000,2796000,4796000}))*1.021,3),0))</f>
        <v/>
      </c>
      <c r="J2036" s="21">
        <f>ROUNDDOWN(ROUND(H2036*0.06,2),-2)</f>
        <v/>
      </c>
      <c r="K2036" s="21">
        <f>ROUNDDOWN(ROUND(H2036*0.04,2),-2)</f>
        <v/>
      </c>
      <c r="L2036" s="21">
        <f>I2036+J2036+K2036</f>
        <v/>
      </c>
      <c r="M2036" s="21">
        <f>B2036-L2036</f>
        <v/>
      </c>
      <c r="N2036" s="21">
        <f>ROUNDDOWN(ROUND(B2036*0.2042,2),0)</f>
        <v/>
      </c>
    </row>
    <row r="2037">
      <c r="A2037" t="inlineStr">
        <is>
          <t>照合 一般</t>
        </is>
      </c>
      <c r="B2037" s="21" t="n">
        <v>12500000</v>
      </c>
      <c r="C2037" s="22" t="n">
        <v>13</v>
      </c>
      <c r="D2037" s="22" t="n">
        <v>1</v>
      </c>
      <c r="E2037" s="22" t="n">
        <v>0</v>
      </c>
      <c r="F2037" s="21">
        <f>(IF(C2037&lt;=20,MAX(800000,400000*C2037),8000000+700000*(C2037-20))+IF(E2037=1,1000000,0))</f>
        <v/>
      </c>
      <c r="G2037" s="21">
        <f>IF(AND(D2037=3,C2037&lt;=5),MAX(0,B2037-F2037),IF(AND(D2037=2,C2037&lt;=5,MAX(0,B2037-F2037)&gt;3000000),1500000+MAX(0,B2037-F2037)-3000000,MAX(0,B2037-F2037)/2))</f>
        <v/>
      </c>
      <c r="H2037" s="21">
        <f>ROUNDDOWN(G2037,-3)</f>
        <v/>
      </c>
      <c r="I2037" s="21">
        <f>IF(H2037&lt;=0,0,ROUNDDOWN(ROUND((H2037*LOOKUP(H2037,{0,1950001,3300001,6950001,9000001,18000001,40000001},{0.05,0.1,0.2,0.23,0.33,0.4,0.45})-LOOKUP(H2037,{0,1950001,3300001,6950001,9000001,18000001,40000001},{0,97500,427500,636000,1536000,2796000,4796000}))*1.021,3),0))</f>
        <v/>
      </c>
      <c r="J2037" s="21">
        <f>ROUNDDOWN(ROUND(H2037*0.06,2),-2)</f>
        <v/>
      </c>
      <c r="K2037" s="21">
        <f>ROUNDDOWN(ROUND(H2037*0.04,2),-2)</f>
        <v/>
      </c>
      <c r="L2037" s="21">
        <f>I2037+J2037+K2037</f>
        <v/>
      </c>
      <c r="M2037" s="21">
        <f>B2037-L2037</f>
        <v/>
      </c>
      <c r="N2037" s="21">
        <f>ROUNDDOWN(ROUND(B2037*0.2042,2),0)</f>
        <v/>
      </c>
    </row>
    <row r="2038">
      <c r="A2038" t="inlineStr">
        <is>
          <t>照合 一般</t>
        </is>
      </c>
      <c r="B2038" s="21" t="n">
        <v>12500000</v>
      </c>
      <c r="C2038" s="22" t="n">
        <v>14</v>
      </c>
      <c r="D2038" s="22" t="n">
        <v>1</v>
      </c>
      <c r="E2038" s="22" t="n">
        <v>0</v>
      </c>
      <c r="F2038" s="21">
        <f>(IF(C2038&lt;=20,MAX(800000,400000*C2038),8000000+700000*(C2038-20))+IF(E2038=1,1000000,0))</f>
        <v/>
      </c>
      <c r="G2038" s="21">
        <f>IF(AND(D2038=3,C2038&lt;=5),MAX(0,B2038-F2038),IF(AND(D2038=2,C2038&lt;=5,MAX(0,B2038-F2038)&gt;3000000),1500000+MAX(0,B2038-F2038)-3000000,MAX(0,B2038-F2038)/2))</f>
        <v/>
      </c>
      <c r="H2038" s="21">
        <f>ROUNDDOWN(G2038,-3)</f>
        <v/>
      </c>
      <c r="I2038" s="21">
        <f>IF(H2038&lt;=0,0,ROUNDDOWN(ROUND((H2038*LOOKUP(H2038,{0,1950001,3300001,6950001,9000001,18000001,40000001},{0.05,0.1,0.2,0.23,0.33,0.4,0.45})-LOOKUP(H2038,{0,1950001,3300001,6950001,9000001,18000001,40000001},{0,97500,427500,636000,1536000,2796000,4796000}))*1.021,3),0))</f>
        <v/>
      </c>
      <c r="J2038" s="21">
        <f>ROUNDDOWN(ROUND(H2038*0.06,2),-2)</f>
        <v/>
      </c>
      <c r="K2038" s="21">
        <f>ROUNDDOWN(ROUND(H2038*0.04,2),-2)</f>
        <v/>
      </c>
      <c r="L2038" s="21">
        <f>I2038+J2038+K2038</f>
        <v/>
      </c>
      <c r="M2038" s="21">
        <f>B2038-L2038</f>
        <v/>
      </c>
      <c r="N2038" s="21">
        <f>ROUNDDOWN(ROUND(B2038*0.2042,2),0)</f>
        <v/>
      </c>
    </row>
    <row r="2039">
      <c r="A2039" t="inlineStr">
        <is>
          <t>照合 一般</t>
        </is>
      </c>
      <c r="B2039" s="21" t="n">
        <v>12500000</v>
      </c>
      <c r="C2039" s="22" t="n">
        <v>15</v>
      </c>
      <c r="D2039" s="22" t="n">
        <v>1</v>
      </c>
      <c r="E2039" s="22" t="n">
        <v>0</v>
      </c>
      <c r="F2039" s="21">
        <f>(IF(C2039&lt;=20,MAX(800000,400000*C2039),8000000+700000*(C2039-20))+IF(E2039=1,1000000,0))</f>
        <v/>
      </c>
      <c r="G2039" s="21">
        <f>IF(AND(D2039=3,C2039&lt;=5),MAX(0,B2039-F2039),IF(AND(D2039=2,C2039&lt;=5,MAX(0,B2039-F2039)&gt;3000000),1500000+MAX(0,B2039-F2039)-3000000,MAX(0,B2039-F2039)/2))</f>
        <v/>
      </c>
      <c r="H2039" s="21">
        <f>ROUNDDOWN(G2039,-3)</f>
        <v/>
      </c>
      <c r="I2039" s="21">
        <f>IF(H2039&lt;=0,0,ROUNDDOWN(ROUND((H2039*LOOKUP(H2039,{0,1950001,3300001,6950001,9000001,18000001,40000001},{0.05,0.1,0.2,0.23,0.33,0.4,0.45})-LOOKUP(H2039,{0,1950001,3300001,6950001,9000001,18000001,40000001},{0,97500,427500,636000,1536000,2796000,4796000}))*1.021,3),0))</f>
        <v/>
      </c>
      <c r="J2039" s="21">
        <f>ROUNDDOWN(ROUND(H2039*0.06,2),-2)</f>
        <v/>
      </c>
      <c r="K2039" s="21">
        <f>ROUNDDOWN(ROUND(H2039*0.04,2),-2)</f>
        <v/>
      </c>
      <c r="L2039" s="21">
        <f>I2039+J2039+K2039</f>
        <v/>
      </c>
      <c r="M2039" s="21">
        <f>B2039-L2039</f>
        <v/>
      </c>
      <c r="N2039" s="21">
        <f>ROUNDDOWN(ROUND(B2039*0.2042,2),0)</f>
        <v/>
      </c>
    </row>
    <row r="2040">
      <c r="A2040" t="inlineStr">
        <is>
          <t>照合 一般</t>
        </is>
      </c>
      <c r="B2040" s="21" t="n">
        <v>12500000</v>
      </c>
      <c r="C2040" s="22" t="n">
        <v>16</v>
      </c>
      <c r="D2040" s="22" t="n">
        <v>1</v>
      </c>
      <c r="E2040" s="22" t="n">
        <v>0</v>
      </c>
      <c r="F2040" s="21">
        <f>(IF(C2040&lt;=20,MAX(800000,400000*C2040),8000000+700000*(C2040-20))+IF(E2040=1,1000000,0))</f>
        <v/>
      </c>
      <c r="G2040" s="21">
        <f>IF(AND(D2040=3,C2040&lt;=5),MAX(0,B2040-F2040),IF(AND(D2040=2,C2040&lt;=5,MAX(0,B2040-F2040)&gt;3000000),1500000+MAX(0,B2040-F2040)-3000000,MAX(0,B2040-F2040)/2))</f>
        <v/>
      </c>
      <c r="H2040" s="21">
        <f>ROUNDDOWN(G2040,-3)</f>
        <v/>
      </c>
      <c r="I2040" s="21">
        <f>IF(H2040&lt;=0,0,ROUNDDOWN(ROUND((H2040*LOOKUP(H2040,{0,1950001,3300001,6950001,9000001,18000001,40000001},{0.05,0.1,0.2,0.23,0.33,0.4,0.45})-LOOKUP(H2040,{0,1950001,3300001,6950001,9000001,18000001,40000001},{0,97500,427500,636000,1536000,2796000,4796000}))*1.021,3),0))</f>
        <v/>
      </c>
      <c r="J2040" s="21">
        <f>ROUNDDOWN(ROUND(H2040*0.06,2),-2)</f>
        <v/>
      </c>
      <c r="K2040" s="21">
        <f>ROUNDDOWN(ROUND(H2040*0.04,2),-2)</f>
        <v/>
      </c>
      <c r="L2040" s="21">
        <f>I2040+J2040+K2040</f>
        <v/>
      </c>
      <c r="M2040" s="21">
        <f>B2040-L2040</f>
        <v/>
      </c>
      <c r="N2040" s="21">
        <f>ROUNDDOWN(ROUND(B2040*0.2042,2),0)</f>
        <v/>
      </c>
    </row>
    <row r="2041">
      <c r="A2041" t="inlineStr">
        <is>
          <t>照合 一般</t>
        </is>
      </c>
      <c r="B2041" s="21" t="n">
        <v>12500000</v>
      </c>
      <c r="C2041" s="22" t="n">
        <v>17</v>
      </c>
      <c r="D2041" s="22" t="n">
        <v>1</v>
      </c>
      <c r="E2041" s="22" t="n">
        <v>0</v>
      </c>
      <c r="F2041" s="21">
        <f>(IF(C2041&lt;=20,MAX(800000,400000*C2041),8000000+700000*(C2041-20))+IF(E2041=1,1000000,0))</f>
        <v/>
      </c>
      <c r="G2041" s="21">
        <f>IF(AND(D2041=3,C2041&lt;=5),MAX(0,B2041-F2041),IF(AND(D2041=2,C2041&lt;=5,MAX(0,B2041-F2041)&gt;3000000),1500000+MAX(0,B2041-F2041)-3000000,MAX(0,B2041-F2041)/2))</f>
        <v/>
      </c>
      <c r="H2041" s="21">
        <f>ROUNDDOWN(G2041,-3)</f>
        <v/>
      </c>
      <c r="I2041" s="21">
        <f>IF(H2041&lt;=0,0,ROUNDDOWN(ROUND((H2041*LOOKUP(H2041,{0,1950001,3300001,6950001,9000001,18000001,40000001},{0.05,0.1,0.2,0.23,0.33,0.4,0.45})-LOOKUP(H2041,{0,1950001,3300001,6950001,9000001,18000001,40000001},{0,97500,427500,636000,1536000,2796000,4796000}))*1.021,3),0))</f>
        <v/>
      </c>
      <c r="J2041" s="21">
        <f>ROUNDDOWN(ROUND(H2041*0.06,2),-2)</f>
        <v/>
      </c>
      <c r="K2041" s="21">
        <f>ROUNDDOWN(ROUND(H2041*0.04,2),-2)</f>
        <v/>
      </c>
      <c r="L2041" s="21">
        <f>I2041+J2041+K2041</f>
        <v/>
      </c>
      <c r="M2041" s="21">
        <f>B2041-L2041</f>
        <v/>
      </c>
      <c r="N2041" s="21">
        <f>ROUNDDOWN(ROUND(B2041*0.2042,2),0)</f>
        <v/>
      </c>
    </row>
    <row r="2042">
      <c r="A2042" t="inlineStr">
        <is>
          <t>照合 一般</t>
        </is>
      </c>
      <c r="B2042" s="21" t="n">
        <v>12500000</v>
      </c>
      <c r="C2042" s="22" t="n">
        <v>18</v>
      </c>
      <c r="D2042" s="22" t="n">
        <v>1</v>
      </c>
      <c r="E2042" s="22" t="n">
        <v>0</v>
      </c>
      <c r="F2042" s="21">
        <f>(IF(C2042&lt;=20,MAX(800000,400000*C2042),8000000+700000*(C2042-20))+IF(E2042=1,1000000,0))</f>
        <v/>
      </c>
      <c r="G2042" s="21">
        <f>IF(AND(D2042=3,C2042&lt;=5),MAX(0,B2042-F2042),IF(AND(D2042=2,C2042&lt;=5,MAX(0,B2042-F2042)&gt;3000000),1500000+MAX(0,B2042-F2042)-3000000,MAX(0,B2042-F2042)/2))</f>
        <v/>
      </c>
      <c r="H2042" s="21">
        <f>ROUNDDOWN(G2042,-3)</f>
        <v/>
      </c>
      <c r="I2042" s="21">
        <f>IF(H2042&lt;=0,0,ROUNDDOWN(ROUND((H2042*LOOKUP(H2042,{0,1950001,3300001,6950001,9000001,18000001,40000001},{0.05,0.1,0.2,0.23,0.33,0.4,0.45})-LOOKUP(H2042,{0,1950001,3300001,6950001,9000001,18000001,40000001},{0,97500,427500,636000,1536000,2796000,4796000}))*1.021,3),0))</f>
        <v/>
      </c>
      <c r="J2042" s="21">
        <f>ROUNDDOWN(ROUND(H2042*0.06,2),-2)</f>
        <v/>
      </c>
      <c r="K2042" s="21">
        <f>ROUNDDOWN(ROUND(H2042*0.04,2),-2)</f>
        <v/>
      </c>
      <c r="L2042" s="21">
        <f>I2042+J2042+K2042</f>
        <v/>
      </c>
      <c r="M2042" s="21">
        <f>B2042-L2042</f>
        <v/>
      </c>
      <c r="N2042" s="21">
        <f>ROUNDDOWN(ROUND(B2042*0.2042,2),0)</f>
        <v/>
      </c>
    </row>
    <row r="2043">
      <c r="A2043" t="inlineStr">
        <is>
          <t>照合 一般</t>
        </is>
      </c>
      <c r="B2043" s="21" t="n">
        <v>12500000</v>
      </c>
      <c r="C2043" s="22" t="n">
        <v>19</v>
      </c>
      <c r="D2043" s="22" t="n">
        <v>1</v>
      </c>
      <c r="E2043" s="22" t="n">
        <v>0</v>
      </c>
      <c r="F2043" s="21">
        <f>(IF(C2043&lt;=20,MAX(800000,400000*C2043),8000000+700000*(C2043-20))+IF(E2043=1,1000000,0))</f>
        <v/>
      </c>
      <c r="G2043" s="21">
        <f>IF(AND(D2043=3,C2043&lt;=5),MAX(0,B2043-F2043),IF(AND(D2043=2,C2043&lt;=5,MAX(0,B2043-F2043)&gt;3000000),1500000+MAX(0,B2043-F2043)-3000000,MAX(0,B2043-F2043)/2))</f>
        <v/>
      </c>
      <c r="H2043" s="21">
        <f>ROUNDDOWN(G2043,-3)</f>
        <v/>
      </c>
      <c r="I2043" s="21">
        <f>IF(H2043&lt;=0,0,ROUNDDOWN(ROUND((H2043*LOOKUP(H2043,{0,1950001,3300001,6950001,9000001,18000001,40000001},{0.05,0.1,0.2,0.23,0.33,0.4,0.45})-LOOKUP(H2043,{0,1950001,3300001,6950001,9000001,18000001,40000001},{0,97500,427500,636000,1536000,2796000,4796000}))*1.021,3),0))</f>
        <v/>
      </c>
      <c r="J2043" s="21">
        <f>ROUNDDOWN(ROUND(H2043*0.06,2),-2)</f>
        <v/>
      </c>
      <c r="K2043" s="21">
        <f>ROUNDDOWN(ROUND(H2043*0.04,2),-2)</f>
        <v/>
      </c>
      <c r="L2043" s="21">
        <f>I2043+J2043+K2043</f>
        <v/>
      </c>
      <c r="M2043" s="21">
        <f>B2043-L2043</f>
        <v/>
      </c>
      <c r="N2043" s="21">
        <f>ROUNDDOWN(ROUND(B2043*0.2042,2),0)</f>
        <v/>
      </c>
    </row>
    <row r="2044">
      <c r="A2044" t="inlineStr">
        <is>
          <t>照合 一般</t>
        </is>
      </c>
      <c r="B2044" s="21" t="n">
        <v>12500000</v>
      </c>
      <c r="C2044" s="22" t="n">
        <v>20</v>
      </c>
      <c r="D2044" s="22" t="n">
        <v>1</v>
      </c>
      <c r="E2044" s="22" t="n">
        <v>0</v>
      </c>
      <c r="F2044" s="21">
        <f>(IF(C2044&lt;=20,MAX(800000,400000*C2044),8000000+700000*(C2044-20))+IF(E2044=1,1000000,0))</f>
        <v/>
      </c>
      <c r="G2044" s="21">
        <f>IF(AND(D2044=3,C2044&lt;=5),MAX(0,B2044-F2044),IF(AND(D2044=2,C2044&lt;=5,MAX(0,B2044-F2044)&gt;3000000),1500000+MAX(0,B2044-F2044)-3000000,MAX(0,B2044-F2044)/2))</f>
        <v/>
      </c>
      <c r="H2044" s="21">
        <f>ROUNDDOWN(G2044,-3)</f>
        <v/>
      </c>
      <c r="I2044" s="21">
        <f>IF(H2044&lt;=0,0,ROUNDDOWN(ROUND((H2044*LOOKUP(H2044,{0,1950001,3300001,6950001,9000001,18000001,40000001},{0.05,0.1,0.2,0.23,0.33,0.4,0.45})-LOOKUP(H2044,{0,1950001,3300001,6950001,9000001,18000001,40000001},{0,97500,427500,636000,1536000,2796000,4796000}))*1.021,3),0))</f>
        <v/>
      </c>
      <c r="J2044" s="21">
        <f>ROUNDDOWN(ROUND(H2044*0.06,2),-2)</f>
        <v/>
      </c>
      <c r="K2044" s="21">
        <f>ROUNDDOWN(ROUND(H2044*0.04,2),-2)</f>
        <v/>
      </c>
      <c r="L2044" s="21">
        <f>I2044+J2044+K2044</f>
        <v/>
      </c>
      <c r="M2044" s="21">
        <f>B2044-L2044</f>
        <v/>
      </c>
      <c r="N2044" s="21">
        <f>ROUNDDOWN(ROUND(B2044*0.2042,2),0)</f>
        <v/>
      </c>
    </row>
    <row r="2045">
      <c r="A2045" t="inlineStr">
        <is>
          <t>照合 一般</t>
        </is>
      </c>
      <c r="B2045" s="21" t="n">
        <v>12500000</v>
      </c>
      <c r="C2045" s="22" t="n">
        <v>21</v>
      </c>
      <c r="D2045" s="22" t="n">
        <v>1</v>
      </c>
      <c r="E2045" s="22" t="n">
        <v>0</v>
      </c>
      <c r="F2045" s="21">
        <f>(IF(C2045&lt;=20,MAX(800000,400000*C2045),8000000+700000*(C2045-20))+IF(E2045=1,1000000,0))</f>
        <v/>
      </c>
      <c r="G2045" s="21">
        <f>IF(AND(D2045=3,C2045&lt;=5),MAX(0,B2045-F2045),IF(AND(D2045=2,C2045&lt;=5,MAX(0,B2045-F2045)&gt;3000000),1500000+MAX(0,B2045-F2045)-3000000,MAX(0,B2045-F2045)/2))</f>
        <v/>
      </c>
      <c r="H2045" s="21">
        <f>ROUNDDOWN(G2045,-3)</f>
        <v/>
      </c>
      <c r="I2045" s="21">
        <f>IF(H2045&lt;=0,0,ROUNDDOWN(ROUND((H2045*LOOKUP(H2045,{0,1950001,3300001,6950001,9000001,18000001,40000001},{0.05,0.1,0.2,0.23,0.33,0.4,0.45})-LOOKUP(H2045,{0,1950001,3300001,6950001,9000001,18000001,40000001},{0,97500,427500,636000,1536000,2796000,4796000}))*1.021,3),0))</f>
        <v/>
      </c>
      <c r="J2045" s="21">
        <f>ROUNDDOWN(ROUND(H2045*0.06,2),-2)</f>
        <v/>
      </c>
      <c r="K2045" s="21">
        <f>ROUNDDOWN(ROUND(H2045*0.04,2),-2)</f>
        <v/>
      </c>
      <c r="L2045" s="21">
        <f>I2045+J2045+K2045</f>
        <v/>
      </c>
      <c r="M2045" s="21">
        <f>B2045-L2045</f>
        <v/>
      </c>
      <c r="N2045" s="21">
        <f>ROUNDDOWN(ROUND(B2045*0.2042,2),0)</f>
        <v/>
      </c>
    </row>
    <row r="2046">
      <c r="A2046" t="inlineStr">
        <is>
          <t>照合 一般</t>
        </is>
      </c>
      <c r="B2046" s="21" t="n">
        <v>12500000</v>
      </c>
      <c r="C2046" s="22" t="n">
        <v>22</v>
      </c>
      <c r="D2046" s="22" t="n">
        <v>1</v>
      </c>
      <c r="E2046" s="22" t="n">
        <v>0</v>
      </c>
      <c r="F2046" s="21">
        <f>(IF(C2046&lt;=20,MAX(800000,400000*C2046),8000000+700000*(C2046-20))+IF(E2046=1,1000000,0))</f>
        <v/>
      </c>
      <c r="G2046" s="21">
        <f>IF(AND(D2046=3,C2046&lt;=5),MAX(0,B2046-F2046),IF(AND(D2046=2,C2046&lt;=5,MAX(0,B2046-F2046)&gt;3000000),1500000+MAX(0,B2046-F2046)-3000000,MAX(0,B2046-F2046)/2))</f>
        <v/>
      </c>
      <c r="H2046" s="21">
        <f>ROUNDDOWN(G2046,-3)</f>
        <v/>
      </c>
      <c r="I2046" s="21">
        <f>IF(H2046&lt;=0,0,ROUNDDOWN(ROUND((H2046*LOOKUP(H2046,{0,1950001,3300001,6950001,9000001,18000001,40000001},{0.05,0.1,0.2,0.23,0.33,0.4,0.45})-LOOKUP(H2046,{0,1950001,3300001,6950001,9000001,18000001,40000001},{0,97500,427500,636000,1536000,2796000,4796000}))*1.021,3),0))</f>
        <v/>
      </c>
      <c r="J2046" s="21">
        <f>ROUNDDOWN(ROUND(H2046*0.06,2),-2)</f>
        <v/>
      </c>
      <c r="K2046" s="21">
        <f>ROUNDDOWN(ROUND(H2046*0.04,2),-2)</f>
        <v/>
      </c>
      <c r="L2046" s="21">
        <f>I2046+J2046+K2046</f>
        <v/>
      </c>
      <c r="M2046" s="21">
        <f>B2046-L2046</f>
        <v/>
      </c>
      <c r="N2046" s="21">
        <f>ROUNDDOWN(ROUND(B2046*0.2042,2),0)</f>
        <v/>
      </c>
    </row>
    <row r="2047">
      <c r="A2047" t="inlineStr">
        <is>
          <t>照合 一般</t>
        </is>
      </c>
      <c r="B2047" s="21" t="n">
        <v>12500000</v>
      </c>
      <c r="C2047" s="22" t="n">
        <v>23</v>
      </c>
      <c r="D2047" s="22" t="n">
        <v>1</v>
      </c>
      <c r="E2047" s="22" t="n">
        <v>0</v>
      </c>
      <c r="F2047" s="21">
        <f>(IF(C2047&lt;=20,MAX(800000,400000*C2047),8000000+700000*(C2047-20))+IF(E2047=1,1000000,0))</f>
        <v/>
      </c>
      <c r="G2047" s="21">
        <f>IF(AND(D2047=3,C2047&lt;=5),MAX(0,B2047-F2047),IF(AND(D2047=2,C2047&lt;=5,MAX(0,B2047-F2047)&gt;3000000),1500000+MAX(0,B2047-F2047)-3000000,MAX(0,B2047-F2047)/2))</f>
        <v/>
      </c>
      <c r="H2047" s="21">
        <f>ROUNDDOWN(G2047,-3)</f>
        <v/>
      </c>
      <c r="I2047" s="21">
        <f>IF(H2047&lt;=0,0,ROUNDDOWN(ROUND((H2047*LOOKUP(H2047,{0,1950001,3300001,6950001,9000001,18000001,40000001},{0.05,0.1,0.2,0.23,0.33,0.4,0.45})-LOOKUP(H2047,{0,1950001,3300001,6950001,9000001,18000001,40000001},{0,97500,427500,636000,1536000,2796000,4796000}))*1.021,3),0))</f>
        <v/>
      </c>
      <c r="J2047" s="21">
        <f>ROUNDDOWN(ROUND(H2047*0.06,2),-2)</f>
        <v/>
      </c>
      <c r="K2047" s="21">
        <f>ROUNDDOWN(ROUND(H2047*0.04,2),-2)</f>
        <v/>
      </c>
      <c r="L2047" s="21">
        <f>I2047+J2047+K2047</f>
        <v/>
      </c>
      <c r="M2047" s="21">
        <f>B2047-L2047</f>
        <v/>
      </c>
      <c r="N2047" s="21">
        <f>ROUNDDOWN(ROUND(B2047*0.2042,2),0)</f>
        <v/>
      </c>
    </row>
    <row r="2048">
      <c r="A2048" t="inlineStr">
        <is>
          <t>照合 一般</t>
        </is>
      </c>
      <c r="B2048" s="21" t="n">
        <v>12500000</v>
      </c>
      <c r="C2048" s="22" t="n">
        <v>24</v>
      </c>
      <c r="D2048" s="22" t="n">
        <v>1</v>
      </c>
      <c r="E2048" s="22" t="n">
        <v>0</v>
      </c>
      <c r="F2048" s="21">
        <f>(IF(C2048&lt;=20,MAX(800000,400000*C2048),8000000+700000*(C2048-20))+IF(E2048=1,1000000,0))</f>
        <v/>
      </c>
      <c r="G2048" s="21">
        <f>IF(AND(D2048=3,C2048&lt;=5),MAX(0,B2048-F2048),IF(AND(D2048=2,C2048&lt;=5,MAX(0,B2048-F2048)&gt;3000000),1500000+MAX(0,B2048-F2048)-3000000,MAX(0,B2048-F2048)/2))</f>
        <v/>
      </c>
      <c r="H2048" s="21">
        <f>ROUNDDOWN(G2048,-3)</f>
        <v/>
      </c>
      <c r="I2048" s="21">
        <f>IF(H2048&lt;=0,0,ROUNDDOWN(ROUND((H2048*LOOKUP(H2048,{0,1950001,3300001,6950001,9000001,18000001,40000001},{0.05,0.1,0.2,0.23,0.33,0.4,0.45})-LOOKUP(H2048,{0,1950001,3300001,6950001,9000001,18000001,40000001},{0,97500,427500,636000,1536000,2796000,4796000}))*1.021,3),0))</f>
        <v/>
      </c>
      <c r="J2048" s="21">
        <f>ROUNDDOWN(ROUND(H2048*0.06,2),-2)</f>
        <v/>
      </c>
      <c r="K2048" s="21">
        <f>ROUNDDOWN(ROUND(H2048*0.04,2),-2)</f>
        <v/>
      </c>
      <c r="L2048" s="21">
        <f>I2048+J2048+K2048</f>
        <v/>
      </c>
      <c r="M2048" s="21">
        <f>B2048-L2048</f>
        <v/>
      </c>
      <c r="N2048" s="21">
        <f>ROUNDDOWN(ROUND(B2048*0.2042,2),0)</f>
        <v/>
      </c>
    </row>
    <row r="2049">
      <c r="A2049" t="inlineStr">
        <is>
          <t>照合 一般</t>
        </is>
      </c>
      <c r="B2049" s="21" t="n">
        <v>12500000</v>
      </c>
      <c r="C2049" s="22" t="n">
        <v>25</v>
      </c>
      <c r="D2049" s="22" t="n">
        <v>1</v>
      </c>
      <c r="E2049" s="22" t="n">
        <v>0</v>
      </c>
      <c r="F2049" s="21">
        <f>(IF(C2049&lt;=20,MAX(800000,400000*C2049),8000000+700000*(C2049-20))+IF(E2049=1,1000000,0))</f>
        <v/>
      </c>
      <c r="G2049" s="21">
        <f>IF(AND(D2049=3,C2049&lt;=5),MAX(0,B2049-F2049),IF(AND(D2049=2,C2049&lt;=5,MAX(0,B2049-F2049)&gt;3000000),1500000+MAX(0,B2049-F2049)-3000000,MAX(0,B2049-F2049)/2))</f>
        <v/>
      </c>
      <c r="H2049" s="21">
        <f>ROUNDDOWN(G2049,-3)</f>
        <v/>
      </c>
      <c r="I2049" s="21">
        <f>IF(H2049&lt;=0,0,ROUNDDOWN(ROUND((H2049*LOOKUP(H2049,{0,1950001,3300001,6950001,9000001,18000001,40000001},{0.05,0.1,0.2,0.23,0.33,0.4,0.45})-LOOKUP(H2049,{0,1950001,3300001,6950001,9000001,18000001,40000001},{0,97500,427500,636000,1536000,2796000,4796000}))*1.021,3),0))</f>
        <v/>
      </c>
      <c r="J2049" s="21">
        <f>ROUNDDOWN(ROUND(H2049*0.06,2),-2)</f>
        <v/>
      </c>
      <c r="K2049" s="21">
        <f>ROUNDDOWN(ROUND(H2049*0.04,2),-2)</f>
        <v/>
      </c>
      <c r="L2049" s="21">
        <f>I2049+J2049+K2049</f>
        <v/>
      </c>
      <c r="M2049" s="21">
        <f>B2049-L2049</f>
        <v/>
      </c>
      <c r="N2049" s="21">
        <f>ROUNDDOWN(ROUND(B2049*0.2042,2),0)</f>
        <v/>
      </c>
    </row>
    <row r="2050">
      <c r="A2050" t="inlineStr">
        <is>
          <t>照合 一般</t>
        </is>
      </c>
      <c r="B2050" s="21" t="n">
        <v>12500000</v>
      </c>
      <c r="C2050" s="22" t="n">
        <v>26</v>
      </c>
      <c r="D2050" s="22" t="n">
        <v>1</v>
      </c>
      <c r="E2050" s="22" t="n">
        <v>0</v>
      </c>
      <c r="F2050" s="21">
        <f>(IF(C2050&lt;=20,MAX(800000,400000*C2050),8000000+700000*(C2050-20))+IF(E2050=1,1000000,0))</f>
        <v/>
      </c>
      <c r="G2050" s="21">
        <f>IF(AND(D2050=3,C2050&lt;=5),MAX(0,B2050-F2050),IF(AND(D2050=2,C2050&lt;=5,MAX(0,B2050-F2050)&gt;3000000),1500000+MAX(0,B2050-F2050)-3000000,MAX(0,B2050-F2050)/2))</f>
        <v/>
      </c>
      <c r="H2050" s="21">
        <f>ROUNDDOWN(G2050,-3)</f>
        <v/>
      </c>
      <c r="I2050" s="21">
        <f>IF(H2050&lt;=0,0,ROUNDDOWN(ROUND((H2050*LOOKUP(H2050,{0,1950001,3300001,6950001,9000001,18000001,40000001},{0.05,0.1,0.2,0.23,0.33,0.4,0.45})-LOOKUP(H2050,{0,1950001,3300001,6950001,9000001,18000001,40000001},{0,97500,427500,636000,1536000,2796000,4796000}))*1.021,3),0))</f>
        <v/>
      </c>
      <c r="J2050" s="21">
        <f>ROUNDDOWN(ROUND(H2050*0.06,2),-2)</f>
        <v/>
      </c>
      <c r="K2050" s="21">
        <f>ROUNDDOWN(ROUND(H2050*0.04,2),-2)</f>
        <v/>
      </c>
      <c r="L2050" s="21">
        <f>I2050+J2050+K2050</f>
        <v/>
      </c>
      <c r="M2050" s="21">
        <f>B2050-L2050</f>
        <v/>
      </c>
      <c r="N2050" s="21">
        <f>ROUNDDOWN(ROUND(B2050*0.2042,2),0)</f>
        <v/>
      </c>
    </row>
    <row r="2051">
      <c r="A2051" t="inlineStr">
        <is>
          <t>照合 一般</t>
        </is>
      </c>
      <c r="B2051" s="21" t="n">
        <v>12500000</v>
      </c>
      <c r="C2051" s="22" t="n">
        <v>27</v>
      </c>
      <c r="D2051" s="22" t="n">
        <v>1</v>
      </c>
      <c r="E2051" s="22" t="n">
        <v>0</v>
      </c>
      <c r="F2051" s="21">
        <f>(IF(C2051&lt;=20,MAX(800000,400000*C2051),8000000+700000*(C2051-20))+IF(E2051=1,1000000,0))</f>
        <v/>
      </c>
      <c r="G2051" s="21">
        <f>IF(AND(D2051=3,C2051&lt;=5),MAX(0,B2051-F2051),IF(AND(D2051=2,C2051&lt;=5,MAX(0,B2051-F2051)&gt;3000000),1500000+MAX(0,B2051-F2051)-3000000,MAX(0,B2051-F2051)/2))</f>
        <v/>
      </c>
      <c r="H2051" s="21">
        <f>ROUNDDOWN(G2051,-3)</f>
        <v/>
      </c>
      <c r="I2051" s="21">
        <f>IF(H2051&lt;=0,0,ROUNDDOWN(ROUND((H2051*LOOKUP(H2051,{0,1950001,3300001,6950001,9000001,18000001,40000001},{0.05,0.1,0.2,0.23,0.33,0.4,0.45})-LOOKUP(H2051,{0,1950001,3300001,6950001,9000001,18000001,40000001},{0,97500,427500,636000,1536000,2796000,4796000}))*1.021,3),0))</f>
        <v/>
      </c>
      <c r="J2051" s="21">
        <f>ROUNDDOWN(ROUND(H2051*0.06,2),-2)</f>
        <v/>
      </c>
      <c r="K2051" s="21">
        <f>ROUNDDOWN(ROUND(H2051*0.04,2),-2)</f>
        <v/>
      </c>
      <c r="L2051" s="21">
        <f>I2051+J2051+K2051</f>
        <v/>
      </c>
      <c r="M2051" s="21">
        <f>B2051-L2051</f>
        <v/>
      </c>
      <c r="N2051" s="21">
        <f>ROUNDDOWN(ROUND(B2051*0.2042,2),0)</f>
        <v/>
      </c>
    </row>
    <row r="2052">
      <c r="A2052" t="inlineStr">
        <is>
          <t>照合 一般</t>
        </is>
      </c>
      <c r="B2052" s="21" t="n">
        <v>12500000</v>
      </c>
      <c r="C2052" s="22" t="n">
        <v>28</v>
      </c>
      <c r="D2052" s="22" t="n">
        <v>1</v>
      </c>
      <c r="E2052" s="22" t="n">
        <v>0</v>
      </c>
      <c r="F2052" s="21">
        <f>(IF(C2052&lt;=20,MAX(800000,400000*C2052),8000000+700000*(C2052-20))+IF(E2052=1,1000000,0))</f>
        <v/>
      </c>
      <c r="G2052" s="21">
        <f>IF(AND(D2052=3,C2052&lt;=5),MAX(0,B2052-F2052),IF(AND(D2052=2,C2052&lt;=5,MAX(0,B2052-F2052)&gt;3000000),1500000+MAX(0,B2052-F2052)-3000000,MAX(0,B2052-F2052)/2))</f>
        <v/>
      </c>
      <c r="H2052" s="21">
        <f>ROUNDDOWN(G2052,-3)</f>
        <v/>
      </c>
      <c r="I2052" s="21">
        <f>IF(H2052&lt;=0,0,ROUNDDOWN(ROUND((H2052*LOOKUP(H2052,{0,1950001,3300001,6950001,9000001,18000001,40000001},{0.05,0.1,0.2,0.23,0.33,0.4,0.45})-LOOKUP(H2052,{0,1950001,3300001,6950001,9000001,18000001,40000001},{0,97500,427500,636000,1536000,2796000,4796000}))*1.021,3),0))</f>
        <v/>
      </c>
      <c r="J2052" s="21">
        <f>ROUNDDOWN(ROUND(H2052*0.06,2),-2)</f>
        <v/>
      </c>
      <c r="K2052" s="21">
        <f>ROUNDDOWN(ROUND(H2052*0.04,2),-2)</f>
        <v/>
      </c>
      <c r="L2052" s="21">
        <f>I2052+J2052+K2052</f>
        <v/>
      </c>
      <c r="M2052" s="21">
        <f>B2052-L2052</f>
        <v/>
      </c>
      <c r="N2052" s="21">
        <f>ROUNDDOWN(ROUND(B2052*0.2042,2),0)</f>
        <v/>
      </c>
    </row>
    <row r="2053">
      <c r="A2053" t="inlineStr">
        <is>
          <t>照合 一般</t>
        </is>
      </c>
      <c r="B2053" s="21" t="n">
        <v>12500000</v>
      </c>
      <c r="C2053" s="22" t="n">
        <v>29</v>
      </c>
      <c r="D2053" s="22" t="n">
        <v>1</v>
      </c>
      <c r="E2053" s="22" t="n">
        <v>0</v>
      </c>
      <c r="F2053" s="21">
        <f>(IF(C2053&lt;=20,MAX(800000,400000*C2053),8000000+700000*(C2053-20))+IF(E2053=1,1000000,0))</f>
        <v/>
      </c>
      <c r="G2053" s="21">
        <f>IF(AND(D2053=3,C2053&lt;=5),MAX(0,B2053-F2053),IF(AND(D2053=2,C2053&lt;=5,MAX(0,B2053-F2053)&gt;3000000),1500000+MAX(0,B2053-F2053)-3000000,MAX(0,B2053-F2053)/2))</f>
        <v/>
      </c>
      <c r="H2053" s="21">
        <f>ROUNDDOWN(G2053,-3)</f>
        <v/>
      </c>
      <c r="I2053" s="21">
        <f>IF(H2053&lt;=0,0,ROUNDDOWN(ROUND((H2053*LOOKUP(H2053,{0,1950001,3300001,6950001,9000001,18000001,40000001},{0.05,0.1,0.2,0.23,0.33,0.4,0.45})-LOOKUP(H2053,{0,1950001,3300001,6950001,9000001,18000001,40000001},{0,97500,427500,636000,1536000,2796000,4796000}))*1.021,3),0))</f>
        <v/>
      </c>
      <c r="J2053" s="21">
        <f>ROUNDDOWN(ROUND(H2053*0.06,2),-2)</f>
        <v/>
      </c>
      <c r="K2053" s="21">
        <f>ROUNDDOWN(ROUND(H2053*0.04,2),-2)</f>
        <v/>
      </c>
      <c r="L2053" s="21">
        <f>I2053+J2053+K2053</f>
        <v/>
      </c>
      <c r="M2053" s="21">
        <f>B2053-L2053</f>
        <v/>
      </c>
      <c r="N2053" s="21">
        <f>ROUNDDOWN(ROUND(B2053*0.2042,2),0)</f>
        <v/>
      </c>
    </row>
    <row r="2054">
      <c r="A2054" t="inlineStr">
        <is>
          <t>照合 一般</t>
        </is>
      </c>
      <c r="B2054" s="21" t="n">
        <v>12500000</v>
      </c>
      <c r="C2054" s="22" t="n">
        <v>30</v>
      </c>
      <c r="D2054" s="22" t="n">
        <v>1</v>
      </c>
      <c r="E2054" s="22" t="n">
        <v>0</v>
      </c>
      <c r="F2054" s="21">
        <f>(IF(C2054&lt;=20,MAX(800000,400000*C2054),8000000+700000*(C2054-20))+IF(E2054=1,1000000,0))</f>
        <v/>
      </c>
      <c r="G2054" s="21">
        <f>IF(AND(D2054=3,C2054&lt;=5),MAX(0,B2054-F2054),IF(AND(D2054=2,C2054&lt;=5,MAX(0,B2054-F2054)&gt;3000000),1500000+MAX(0,B2054-F2054)-3000000,MAX(0,B2054-F2054)/2))</f>
        <v/>
      </c>
      <c r="H2054" s="21">
        <f>ROUNDDOWN(G2054,-3)</f>
        <v/>
      </c>
      <c r="I2054" s="21">
        <f>IF(H2054&lt;=0,0,ROUNDDOWN(ROUND((H2054*LOOKUP(H2054,{0,1950001,3300001,6950001,9000001,18000001,40000001},{0.05,0.1,0.2,0.23,0.33,0.4,0.45})-LOOKUP(H2054,{0,1950001,3300001,6950001,9000001,18000001,40000001},{0,97500,427500,636000,1536000,2796000,4796000}))*1.021,3),0))</f>
        <v/>
      </c>
      <c r="J2054" s="21">
        <f>ROUNDDOWN(ROUND(H2054*0.06,2),-2)</f>
        <v/>
      </c>
      <c r="K2054" s="21">
        <f>ROUNDDOWN(ROUND(H2054*0.04,2),-2)</f>
        <v/>
      </c>
      <c r="L2054" s="21">
        <f>I2054+J2054+K2054</f>
        <v/>
      </c>
      <c r="M2054" s="21">
        <f>B2054-L2054</f>
        <v/>
      </c>
      <c r="N2054" s="21">
        <f>ROUNDDOWN(ROUND(B2054*0.2042,2),0)</f>
        <v/>
      </c>
    </row>
    <row r="2055">
      <c r="A2055" t="inlineStr">
        <is>
          <t>照合 一般</t>
        </is>
      </c>
      <c r="B2055" s="21" t="n">
        <v>12500000</v>
      </c>
      <c r="C2055" s="22" t="n">
        <v>31</v>
      </c>
      <c r="D2055" s="22" t="n">
        <v>1</v>
      </c>
      <c r="E2055" s="22" t="n">
        <v>0</v>
      </c>
      <c r="F2055" s="21">
        <f>(IF(C2055&lt;=20,MAX(800000,400000*C2055),8000000+700000*(C2055-20))+IF(E2055=1,1000000,0))</f>
        <v/>
      </c>
      <c r="G2055" s="21">
        <f>IF(AND(D2055=3,C2055&lt;=5),MAX(0,B2055-F2055),IF(AND(D2055=2,C2055&lt;=5,MAX(0,B2055-F2055)&gt;3000000),1500000+MAX(0,B2055-F2055)-3000000,MAX(0,B2055-F2055)/2))</f>
        <v/>
      </c>
      <c r="H2055" s="21">
        <f>ROUNDDOWN(G2055,-3)</f>
        <v/>
      </c>
      <c r="I2055" s="21">
        <f>IF(H2055&lt;=0,0,ROUNDDOWN(ROUND((H2055*LOOKUP(H2055,{0,1950001,3300001,6950001,9000001,18000001,40000001},{0.05,0.1,0.2,0.23,0.33,0.4,0.45})-LOOKUP(H2055,{0,1950001,3300001,6950001,9000001,18000001,40000001},{0,97500,427500,636000,1536000,2796000,4796000}))*1.021,3),0))</f>
        <v/>
      </c>
      <c r="J2055" s="21">
        <f>ROUNDDOWN(ROUND(H2055*0.06,2),-2)</f>
        <v/>
      </c>
      <c r="K2055" s="21">
        <f>ROUNDDOWN(ROUND(H2055*0.04,2),-2)</f>
        <v/>
      </c>
      <c r="L2055" s="21">
        <f>I2055+J2055+K2055</f>
        <v/>
      </c>
      <c r="M2055" s="21">
        <f>B2055-L2055</f>
        <v/>
      </c>
      <c r="N2055" s="21">
        <f>ROUNDDOWN(ROUND(B2055*0.2042,2),0)</f>
        <v/>
      </c>
    </row>
    <row r="2056">
      <c r="A2056" t="inlineStr">
        <is>
          <t>照合 一般</t>
        </is>
      </c>
      <c r="B2056" s="21" t="n">
        <v>12500000</v>
      </c>
      <c r="C2056" s="22" t="n">
        <v>32</v>
      </c>
      <c r="D2056" s="22" t="n">
        <v>1</v>
      </c>
      <c r="E2056" s="22" t="n">
        <v>0</v>
      </c>
      <c r="F2056" s="21">
        <f>(IF(C2056&lt;=20,MAX(800000,400000*C2056),8000000+700000*(C2056-20))+IF(E2056=1,1000000,0))</f>
        <v/>
      </c>
      <c r="G2056" s="21">
        <f>IF(AND(D2056=3,C2056&lt;=5),MAX(0,B2056-F2056),IF(AND(D2056=2,C2056&lt;=5,MAX(0,B2056-F2056)&gt;3000000),1500000+MAX(0,B2056-F2056)-3000000,MAX(0,B2056-F2056)/2))</f>
        <v/>
      </c>
      <c r="H2056" s="21">
        <f>ROUNDDOWN(G2056,-3)</f>
        <v/>
      </c>
      <c r="I2056" s="21">
        <f>IF(H2056&lt;=0,0,ROUNDDOWN(ROUND((H2056*LOOKUP(H2056,{0,1950001,3300001,6950001,9000001,18000001,40000001},{0.05,0.1,0.2,0.23,0.33,0.4,0.45})-LOOKUP(H2056,{0,1950001,3300001,6950001,9000001,18000001,40000001},{0,97500,427500,636000,1536000,2796000,4796000}))*1.021,3),0))</f>
        <v/>
      </c>
      <c r="J2056" s="21">
        <f>ROUNDDOWN(ROUND(H2056*0.06,2),-2)</f>
        <v/>
      </c>
      <c r="K2056" s="21">
        <f>ROUNDDOWN(ROUND(H2056*0.04,2),-2)</f>
        <v/>
      </c>
      <c r="L2056" s="21">
        <f>I2056+J2056+K2056</f>
        <v/>
      </c>
      <c r="M2056" s="21">
        <f>B2056-L2056</f>
        <v/>
      </c>
      <c r="N2056" s="21">
        <f>ROUNDDOWN(ROUND(B2056*0.2042,2),0)</f>
        <v/>
      </c>
    </row>
    <row r="2057">
      <c r="A2057" t="inlineStr">
        <is>
          <t>照合 一般</t>
        </is>
      </c>
      <c r="B2057" s="21" t="n">
        <v>12500000</v>
      </c>
      <c r="C2057" s="22" t="n">
        <v>33</v>
      </c>
      <c r="D2057" s="22" t="n">
        <v>1</v>
      </c>
      <c r="E2057" s="22" t="n">
        <v>0</v>
      </c>
      <c r="F2057" s="21">
        <f>(IF(C2057&lt;=20,MAX(800000,400000*C2057),8000000+700000*(C2057-20))+IF(E2057=1,1000000,0))</f>
        <v/>
      </c>
      <c r="G2057" s="21">
        <f>IF(AND(D2057=3,C2057&lt;=5),MAX(0,B2057-F2057),IF(AND(D2057=2,C2057&lt;=5,MAX(0,B2057-F2057)&gt;3000000),1500000+MAX(0,B2057-F2057)-3000000,MAX(0,B2057-F2057)/2))</f>
        <v/>
      </c>
      <c r="H2057" s="21">
        <f>ROUNDDOWN(G2057,-3)</f>
        <v/>
      </c>
      <c r="I2057" s="21">
        <f>IF(H2057&lt;=0,0,ROUNDDOWN(ROUND((H2057*LOOKUP(H2057,{0,1950001,3300001,6950001,9000001,18000001,40000001},{0.05,0.1,0.2,0.23,0.33,0.4,0.45})-LOOKUP(H2057,{0,1950001,3300001,6950001,9000001,18000001,40000001},{0,97500,427500,636000,1536000,2796000,4796000}))*1.021,3),0))</f>
        <v/>
      </c>
      <c r="J2057" s="21">
        <f>ROUNDDOWN(ROUND(H2057*0.06,2),-2)</f>
        <v/>
      </c>
      <c r="K2057" s="21">
        <f>ROUNDDOWN(ROUND(H2057*0.04,2),-2)</f>
        <v/>
      </c>
      <c r="L2057" s="21">
        <f>I2057+J2057+K2057</f>
        <v/>
      </c>
      <c r="M2057" s="21">
        <f>B2057-L2057</f>
        <v/>
      </c>
      <c r="N2057" s="21">
        <f>ROUNDDOWN(ROUND(B2057*0.2042,2),0)</f>
        <v/>
      </c>
    </row>
    <row r="2058">
      <c r="A2058" t="inlineStr">
        <is>
          <t>照合 一般</t>
        </is>
      </c>
      <c r="B2058" s="21" t="n">
        <v>12500000</v>
      </c>
      <c r="C2058" s="22" t="n">
        <v>34</v>
      </c>
      <c r="D2058" s="22" t="n">
        <v>1</v>
      </c>
      <c r="E2058" s="22" t="n">
        <v>0</v>
      </c>
      <c r="F2058" s="21">
        <f>(IF(C2058&lt;=20,MAX(800000,400000*C2058),8000000+700000*(C2058-20))+IF(E2058=1,1000000,0))</f>
        <v/>
      </c>
      <c r="G2058" s="21">
        <f>IF(AND(D2058=3,C2058&lt;=5),MAX(0,B2058-F2058),IF(AND(D2058=2,C2058&lt;=5,MAX(0,B2058-F2058)&gt;3000000),1500000+MAX(0,B2058-F2058)-3000000,MAX(0,B2058-F2058)/2))</f>
        <v/>
      </c>
      <c r="H2058" s="21">
        <f>ROUNDDOWN(G2058,-3)</f>
        <v/>
      </c>
      <c r="I2058" s="21">
        <f>IF(H2058&lt;=0,0,ROUNDDOWN(ROUND((H2058*LOOKUP(H2058,{0,1950001,3300001,6950001,9000001,18000001,40000001},{0.05,0.1,0.2,0.23,0.33,0.4,0.45})-LOOKUP(H2058,{0,1950001,3300001,6950001,9000001,18000001,40000001},{0,97500,427500,636000,1536000,2796000,4796000}))*1.021,3),0))</f>
        <v/>
      </c>
      <c r="J2058" s="21">
        <f>ROUNDDOWN(ROUND(H2058*0.06,2),-2)</f>
        <v/>
      </c>
      <c r="K2058" s="21">
        <f>ROUNDDOWN(ROUND(H2058*0.04,2),-2)</f>
        <v/>
      </c>
      <c r="L2058" s="21">
        <f>I2058+J2058+K2058</f>
        <v/>
      </c>
      <c r="M2058" s="21">
        <f>B2058-L2058</f>
        <v/>
      </c>
      <c r="N2058" s="21">
        <f>ROUNDDOWN(ROUND(B2058*0.2042,2),0)</f>
        <v/>
      </c>
    </row>
    <row r="2059">
      <c r="A2059" t="inlineStr">
        <is>
          <t>照合 一般</t>
        </is>
      </c>
      <c r="B2059" s="21" t="n">
        <v>12500000</v>
      </c>
      <c r="C2059" s="22" t="n">
        <v>35</v>
      </c>
      <c r="D2059" s="22" t="n">
        <v>1</v>
      </c>
      <c r="E2059" s="22" t="n">
        <v>0</v>
      </c>
      <c r="F2059" s="21">
        <f>(IF(C2059&lt;=20,MAX(800000,400000*C2059),8000000+700000*(C2059-20))+IF(E2059=1,1000000,0))</f>
        <v/>
      </c>
      <c r="G2059" s="21">
        <f>IF(AND(D2059=3,C2059&lt;=5),MAX(0,B2059-F2059),IF(AND(D2059=2,C2059&lt;=5,MAX(0,B2059-F2059)&gt;3000000),1500000+MAX(0,B2059-F2059)-3000000,MAX(0,B2059-F2059)/2))</f>
        <v/>
      </c>
      <c r="H2059" s="21">
        <f>ROUNDDOWN(G2059,-3)</f>
        <v/>
      </c>
      <c r="I2059" s="21">
        <f>IF(H2059&lt;=0,0,ROUNDDOWN(ROUND((H2059*LOOKUP(H2059,{0,1950001,3300001,6950001,9000001,18000001,40000001},{0.05,0.1,0.2,0.23,0.33,0.4,0.45})-LOOKUP(H2059,{0,1950001,3300001,6950001,9000001,18000001,40000001},{0,97500,427500,636000,1536000,2796000,4796000}))*1.021,3),0))</f>
        <v/>
      </c>
      <c r="J2059" s="21">
        <f>ROUNDDOWN(ROUND(H2059*0.06,2),-2)</f>
        <v/>
      </c>
      <c r="K2059" s="21">
        <f>ROUNDDOWN(ROUND(H2059*0.04,2),-2)</f>
        <v/>
      </c>
      <c r="L2059" s="21">
        <f>I2059+J2059+K2059</f>
        <v/>
      </c>
      <c r="M2059" s="21">
        <f>B2059-L2059</f>
        <v/>
      </c>
      <c r="N2059" s="21">
        <f>ROUNDDOWN(ROUND(B2059*0.2042,2),0)</f>
        <v/>
      </c>
    </row>
    <row r="2060">
      <c r="A2060" t="inlineStr">
        <is>
          <t>照合 一般</t>
        </is>
      </c>
      <c r="B2060" s="21" t="n">
        <v>12500000</v>
      </c>
      <c r="C2060" s="22" t="n">
        <v>36</v>
      </c>
      <c r="D2060" s="22" t="n">
        <v>1</v>
      </c>
      <c r="E2060" s="22" t="n">
        <v>0</v>
      </c>
      <c r="F2060" s="21">
        <f>(IF(C2060&lt;=20,MAX(800000,400000*C2060),8000000+700000*(C2060-20))+IF(E2060=1,1000000,0))</f>
        <v/>
      </c>
      <c r="G2060" s="21">
        <f>IF(AND(D2060=3,C2060&lt;=5),MAX(0,B2060-F2060),IF(AND(D2060=2,C2060&lt;=5,MAX(0,B2060-F2060)&gt;3000000),1500000+MAX(0,B2060-F2060)-3000000,MAX(0,B2060-F2060)/2))</f>
        <v/>
      </c>
      <c r="H2060" s="21">
        <f>ROUNDDOWN(G2060,-3)</f>
        <v/>
      </c>
      <c r="I2060" s="21">
        <f>IF(H2060&lt;=0,0,ROUNDDOWN(ROUND((H2060*LOOKUP(H2060,{0,1950001,3300001,6950001,9000001,18000001,40000001},{0.05,0.1,0.2,0.23,0.33,0.4,0.45})-LOOKUP(H2060,{0,1950001,3300001,6950001,9000001,18000001,40000001},{0,97500,427500,636000,1536000,2796000,4796000}))*1.021,3),0))</f>
        <v/>
      </c>
      <c r="J2060" s="21">
        <f>ROUNDDOWN(ROUND(H2060*0.06,2),-2)</f>
        <v/>
      </c>
      <c r="K2060" s="21">
        <f>ROUNDDOWN(ROUND(H2060*0.04,2),-2)</f>
        <v/>
      </c>
      <c r="L2060" s="21">
        <f>I2060+J2060+K2060</f>
        <v/>
      </c>
      <c r="M2060" s="21">
        <f>B2060-L2060</f>
        <v/>
      </c>
      <c r="N2060" s="21">
        <f>ROUNDDOWN(ROUND(B2060*0.2042,2),0)</f>
        <v/>
      </c>
    </row>
    <row r="2061">
      <c r="A2061" t="inlineStr">
        <is>
          <t>照合 一般</t>
        </is>
      </c>
      <c r="B2061" s="21" t="n">
        <v>12500000</v>
      </c>
      <c r="C2061" s="22" t="n">
        <v>37</v>
      </c>
      <c r="D2061" s="22" t="n">
        <v>1</v>
      </c>
      <c r="E2061" s="22" t="n">
        <v>0</v>
      </c>
      <c r="F2061" s="21">
        <f>(IF(C2061&lt;=20,MAX(800000,400000*C2061),8000000+700000*(C2061-20))+IF(E2061=1,1000000,0))</f>
        <v/>
      </c>
      <c r="G2061" s="21">
        <f>IF(AND(D2061=3,C2061&lt;=5),MAX(0,B2061-F2061),IF(AND(D2061=2,C2061&lt;=5,MAX(0,B2061-F2061)&gt;3000000),1500000+MAX(0,B2061-F2061)-3000000,MAX(0,B2061-F2061)/2))</f>
        <v/>
      </c>
      <c r="H2061" s="21">
        <f>ROUNDDOWN(G2061,-3)</f>
        <v/>
      </c>
      <c r="I2061" s="21">
        <f>IF(H2061&lt;=0,0,ROUNDDOWN(ROUND((H2061*LOOKUP(H2061,{0,1950001,3300001,6950001,9000001,18000001,40000001},{0.05,0.1,0.2,0.23,0.33,0.4,0.45})-LOOKUP(H2061,{0,1950001,3300001,6950001,9000001,18000001,40000001},{0,97500,427500,636000,1536000,2796000,4796000}))*1.021,3),0))</f>
        <v/>
      </c>
      <c r="J2061" s="21">
        <f>ROUNDDOWN(ROUND(H2061*0.06,2),-2)</f>
        <v/>
      </c>
      <c r="K2061" s="21">
        <f>ROUNDDOWN(ROUND(H2061*0.04,2),-2)</f>
        <v/>
      </c>
      <c r="L2061" s="21">
        <f>I2061+J2061+K2061</f>
        <v/>
      </c>
      <c r="M2061" s="21">
        <f>B2061-L2061</f>
        <v/>
      </c>
      <c r="N2061" s="21">
        <f>ROUNDDOWN(ROUND(B2061*0.2042,2),0)</f>
        <v/>
      </c>
    </row>
    <row r="2062">
      <c r="A2062" t="inlineStr">
        <is>
          <t>照合 一般</t>
        </is>
      </c>
      <c r="B2062" s="21" t="n">
        <v>12500000</v>
      </c>
      <c r="C2062" s="22" t="n">
        <v>38</v>
      </c>
      <c r="D2062" s="22" t="n">
        <v>1</v>
      </c>
      <c r="E2062" s="22" t="n">
        <v>0</v>
      </c>
      <c r="F2062" s="21">
        <f>(IF(C2062&lt;=20,MAX(800000,400000*C2062),8000000+700000*(C2062-20))+IF(E2062=1,1000000,0))</f>
        <v/>
      </c>
      <c r="G2062" s="21">
        <f>IF(AND(D2062=3,C2062&lt;=5),MAX(0,B2062-F2062),IF(AND(D2062=2,C2062&lt;=5,MAX(0,B2062-F2062)&gt;3000000),1500000+MAX(0,B2062-F2062)-3000000,MAX(0,B2062-F2062)/2))</f>
        <v/>
      </c>
      <c r="H2062" s="21">
        <f>ROUNDDOWN(G2062,-3)</f>
        <v/>
      </c>
      <c r="I2062" s="21">
        <f>IF(H2062&lt;=0,0,ROUNDDOWN(ROUND((H2062*LOOKUP(H2062,{0,1950001,3300001,6950001,9000001,18000001,40000001},{0.05,0.1,0.2,0.23,0.33,0.4,0.45})-LOOKUP(H2062,{0,1950001,3300001,6950001,9000001,18000001,40000001},{0,97500,427500,636000,1536000,2796000,4796000}))*1.021,3),0))</f>
        <v/>
      </c>
      <c r="J2062" s="21">
        <f>ROUNDDOWN(ROUND(H2062*0.06,2),-2)</f>
        <v/>
      </c>
      <c r="K2062" s="21">
        <f>ROUNDDOWN(ROUND(H2062*0.04,2),-2)</f>
        <v/>
      </c>
      <c r="L2062" s="21">
        <f>I2062+J2062+K2062</f>
        <v/>
      </c>
      <c r="M2062" s="21">
        <f>B2062-L2062</f>
        <v/>
      </c>
      <c r="N2062" s="21">
        <f>ROUNDDOWN(ROUND(B2062*0.2042,2),0)</f>
        <v/>
      </c>
    </row>
    <row r="2063">
      <c r="A2063" t="inlineStr">
        <is>
          <t>照合 一般</t>
        </is>
      </c>
      <c r="B2063" s="21" t="n">
        <v>12500000</v>
      </c>
      <c r="C2063" s="22" t="n">
        <v>39</v>
      </c>
      <c r="D2063" s="22" t="n">
        <v>1</v>
      </c>
      <c r="E2063" s="22" t="n">
        <v>0</v>
      </c>
      <c r="F2063" s="21">
        <f>(IF(C2063&lt;=20,MAX(800000,400000*C2063),8000000+700000*(C2063-20))+IF(E2063=1,1000000,0))</f>
        <v/>
      </c>
      <c r="G2063" s="21">
        <f>IF(AND(D2063=3,C2063&lt;=5),MAX(0,B2063-F2063),IF(AND(D2063=2,C2063&lt;=5,MAX(0,B2063-F2063)&gt;3000000),1500000+MAX(0,B2063-F2063)-3000000,MAX(0,B2063-F2063)/2))</f>
        <v/>
      </c>
      <c r="H2063" s="21">
        <f>ROUNDDOWN(G2063,-3)</f>
        <v/>
      </c>
      <c r="I2063" s="21">
        <f>IF(H2063&lt;=0,0,ROUNDDOWN(ROUND((H2063*LOOKUP(H2063,{0,1950001,3300001,6950001,9000001,18000001,40000001},{0.05,0.1,0.2,0.23,0.33,0.4,0.45})-LOOKUP(H2063,{0,1950001,3300001,6950001,9000001,18000001,40000001},{0,97500,427500,636000,1536000,2796000,4796000}))*1.021,3),0))</f>
        <v/>
      </c>
      <c r="J2063" s="21">
        <f>ROUNDDOWN(ROUND(H2063*0.06,2),-2)</f>
        <v/>
      </c>
      <c r="K2063" s="21">
        <f>ROUNDDOWN(ROUND(H2063*0.04,2),-2)</f>
        <v/>
      </c>
      <c r="L2063" s="21">
        <f>I2063+J2063+K2063</f>
        <v/>
      </c>
      <c r="M2063" s="21">
        <f>B2063-L2063</f>
        <v/>
      </c>
      <c r="N2063" s="21">
        <f>ROUNDDOWN(ROUND(B2063*0.2042,2),0)</f>
        <v/>
      </c>
    </row>
    <row r="2064">
      <c r="A2064" t="inlineStr">
        <is>
          <t>照合 一般</t>
        </is>
      </c>
      <c r="B2064" s="21" t="n">
        <v>12500000</v>
      </c>
      <c r="C2064" s="22" t="n">
        <v>40</v>
      </c>
      <c r="D2064" s="22" t="n">
        <v>1</v>
      </c>
      <c r="E2064" s="22" t="n">
        <v>0</v>
      </c>
      <c r="F2064" s="21">
        <f>(IF(C2064&lt;=20,MAX(800000,400000*C2064),8000000+700000*(C2064-20))+IF(E2064=1,1000000,0))</f>
        <v/>
      </c>
      <c r="G2064" s="21">
        <f>IF(AND(D2064=3,C2064&lt;=5),MAX(0,B2064-F2064),IF(AND(D2064=2,C2064&lt;=5,MAX(0,B2064-F2064)&gt;3000000),1500000+MAX(0,B2064-F2064)-3000000,MAX(0,B2064-F2064)/2))</f>
        <v/>
      </c>
      <c r="H2064" s="21">
        <f>ROUNDDOWN(G2064,-3)</f>
        <v/>
      </c>
      <c r="I2064" s="21">
        <f>IF(H2064&lt;=0,0,ROUNDDOWN(ROUND((H2064*LOOKUP(H2064,{0,1950001,3300001,6950001,9000001,18000001,40000001},{0.05,0.1,0.2,0.23,0.33,0.4,0.45})-LOOKUP(H2064,{0,1950001,3300001,6950001,9000001,18000001,40000001},{0,97500,427500,636000,1536000,2796000,4796000}))*1.021,3),0))</f>
        <v/>
      </c>
      <c r="J2064" s="21">
        <f>ROUNDDOWN(ROUND(H2064*0.06,2),-2)</f>
        <v/>
      </c>
      <c r="K2064" s="21">
        <f>ROUNDDOWN(ROUND(H2064*0.04,2),-2)</f>
        <v/>
      </c>
      <c r="L2064" s="21">
        <f>I2064+J2064+K2064</f>
        <v/>
      </c>
      <c r="M2064" s="21">
        <f>B2064-L2064</f>
        <v/>
      </c>
      <c r="N2064" s="21">
        <f>ROUNDDOWN(ROUND(B2064*0.2042,2),0)</f>
        <v/>
      </c>
    </row>
    <row r="2065">
      <c r="A2065" t="inlineStr">
        <is>
          <t>照合 一般</t>
        </is>
      </c>
      <c r="B2065" s="21" t="n">
        <v>12500000</v>
      </c>
      <c r="C2065" s="22" t="n">
        <v>41</v>
      </c>
      <c r="D2065" s="22" t="n">
        <v>1</v>
      </c>
      <c r="E2065" s="22" t="n">
        <v>0</v>
      </c>
      <c r="F2065" s="21">
        <f>(IF(C2065&lt;=20,MAX(800000,400000*C2065),8000000+700000*(C2065-20))+IF(E2065=1,1000000,0))</f>
        <v/>
      </c>
      <c r="G2065" s="21">
        <f>IF(AND(D2065=3,C2065&lt;=5),MAX(0,B2065-F2065),IF(AND(D2065=2,C2065&lt;=5,MAX(0,B2065-F2065)&gt;3000000),1500000+MAX(0,B2065-F2065)-3000000,MAX(0,B2065-F2065)/2))</f>
        <v/>
      </c>
      <c r="H2065" s="21">
        <f>ROUNDDOWN(G2065,-3)</f>
        <v/>
      </c>
      <c r="I2065" s="21">
        <f>IF(H2065&lt;=0,0,ROUNDDOWN(ROUND((H2065*LOOKUP(H2065,{0,1950001,3300001,6950001,9000001,18000001,40000001},{0.05,0.1,0.2,0.23,0.33,0.4,0.45})-LOOKUP(H2065,{0,1950001,3300001,6950001,9000001,18000001,40000001},{0,97500,427500,636000,1536000,2796000,4796000}))*1.021,3),0))</f>
        <v/>
      </c>
      <c r="J2065" s="21">
        <f>ROUNDDOWN(ROUND(H2065*0.06,2),-2)</f>
        <v/>
      </c>
      <c r="K2065" s="21">
        <f>ROUNDDOWN(ROUND(H2065*0.04,2),-2)</f>
        <v/>
      </c>
      <c r="L2065" s="21">
        <f>I2065+J2065+K2065</f>
        <v/>
      </c>
      <c r="M2065" s="21">
        <f>B2065-L2065</f>
        <v/>
      </c>
      <c r="N2065" s="21">
        <f>ROUNDDOWN(ROUND(B2065*0.2042,2),0)</f>
        <v/>
      </c>
    </row>
    <row r="2066">
      <c r="A2066" t="inlineStr">
        <is>
          <t>照合 一般</t>
        </is>
      </c>
      <c r="B2066" s="21" t="n">
        <v>12500000</v>
      </c>
      <c r="C2066" s="22" t="n">
        <v>42</v>
      </c>
      <c r="D2066" s="22" t="n">
        <v>1</v>
      </c>
      <c r="E2066" s="22" t="n">
        <v>0</v>
      </c>
      <c r="F2066" s="21">
        <f>(IF(C2066&lt;=20,MAX(800000,400000*C2066),8000000+700000*(C2066-20))+IF(E2066=1,1000000,0))</f>
        <v/>
      </c>
      <c r="G2066" s="21">
        <f>IF(AND(D2066=3,C2066&lt;=5),MAX(0,B2066-F2066),IF(AND(D2066=2,C2066&lt;=5,MAX(0,B2066-F2066)&gt;3000000),1500000+MAX(0,B2066-F2066)-3000000,MAX(0,B2066-F2066)/2))</f>
        <v/>
      </c>
      <c r="H2066" s="21">
        <f>ROUNDDOWN(G2066,-3)</f>
        <v/>
      </c>
      <c r="I2066" s="21">
        <f>IF(H2066&lt;=0,0,ROUNDDOWN(ROUND((H2066*LOOKUP(H2066,{0,1950001,3300001,6950001,9000001,18000001,40000001},{0.05,0.1,0.2,0.23,0.33,0.4,0.45})-LOOKUP(H2066,{0,1950001,3300001,6950001,9000001,18000001,40000001},{0,97500,427500,636000,1536000,2796000,4796000}))*1.021,3),0))</f>
        <v/>
      </c>
      <c r="J2066" s="21">
        <f>ROUNDDOWN(ROUND(H2066*0.06,2),-2)</f>
        <v/>
      </c>
      <c r="K2066" s="21">
        <f>ROUNDDOWN(ROUND(H2066*0.04,2),-2)</f>
        <v/>
      </c>
      <c r="L2066" s="21">
        <f>I2066+J2066+K2066</f>
        <v/>
      </c>
      <c r="M2066" s="21">
        <f>B2066-L2066</f>
        <v/>
      </c>
      <c r="N2066" s="21">
        <f>ROUNDDOWN(ROUND(B2066*0.2042,2),0)</f>
        <v/>
      </c>
    </row>
    <row r="2067">
      <c r="A2067" t="inlineStr">
        <is>
          <t>照合 一般</t>
        </is>
      </c>
      <c r="B2067" s="21" t="n">
        <v>12500000</v>
      </c>
      <c r="C2067" s="22" t="n">
        <v>43</v>
      </c>
      <c r="D2067" s="22" t="n">
        <v>1</v>
      </c>
      <c r="E2067" s="22" t="n">
        <v>0</v>
      </c>
      <c r="F2067" s="21">
        <f>(IF(C2067&lt;=20,MAX(800000,400000*C2067),8000000+700000*(C2067-20))+IF(E2067=1,1000000,0))</f>
        <v/>
      </c>
      <c r="G2067" s="21">
        <f>IF(AND(D2067=3,C2067&lt;=5),MAX(0,B2067-F2067),IF(AND(D2067=2,C2067&lt;=5,MAX(0,B2067-F2067)&gt;3000000),1500000+MAX(0,B2067-F2067)-3000000,MAX(0,B2067-F2067)/2))</f>
        <v/>
      </c>
      <c r="H2067" s="21">
        <f>ROUNDDOWN(G2067,-3)</f>
        <v/>
      </c>
      <c r="I2067" s="21">
        <f>IF(H2067&lt;=0,0,ROUNDDOWN(ROUND((H2067*LOOKUP(H2067,{0,1950001,3300001,6950001,9000001,18000001,40000001},{0.05,0.1,0.2,0.23,0.33,0.4,0.45})-LOOKUP(H2067,{0,1950001,3300001,6950001,9000001,18000001,40000001},{0,97500,427500,636000,1536000,2796000,4796000}))*1.021,3),0))</f>
        <v/>
      </c>
      <c r="J2067" s="21">
        <f>ROUNDDOWN(ROUND(H2067*0.06,2),-2)</f>
        <v/>
      </c>
      <c r="K2067" s="21">
        <f>ROUNDDOWN(ROUND(H2067*0.04,2),-2)</f>
        <v/>
      </c>
      <c r="L2067" s="21">
        <f>I2067+J2067+K2067</f>
        <v/>
      </c>
      <c r="M2067" s="21">
        <f>B2067-L2067</f>
        <v/>
      </c>
      <c r="N2067" s="21">
        <f>ROUNDDOWN(ROUND(B2067*0.2042,2),0)</f>
        <v/>
      </c>
    </row>
    <row r="2068">
      <c r="A2068" t="inlineStr">
        <is>
          <t>照合 一般</t>
        </is>
      </c>
      <c r="B2068" s="21" t="n">
        <v>12500000</v>
      </c>
      <c r="C2068" s="22" t="n">
        <v>44</v>
      </c>
      <c r="D2068" s="22" t="n">
        <v>1</v>
      </c>
      <c r="E2068" s="22" t="n">
        <v>0</v>
      </c>
      <c r="F2068" s="21">
        <f>(IF(C2068&lt;=20,MAX(800000,400000*C2068),8000000+700000*(C2068-20))+IF(E2068=1,1000000,0))</f>
        <v/>
      </c>
      <c r="G2068" s="21">
        <f>IF(AND(D2068=3,C2068&lt;=5),MAX(0,B2068-F2068),IF(AND(D2068=2,C2068&lt;=5,MAX(0,B2068-F2068)&gt;3000000),1500000+MAX(0,B2068-F2068)-3000000,MAX(0,B2068-F2068)/2))</f>
        <v/>
      </c>
      <c r="H2068" s="21">
        <f>ROUNDDOWN(G2068,-3)</f>
        <v/>
      </c>
      <c r="I2068" s="21">
        <f>IF(H2068&lt;=0,0,ROUNDDOWN(ROUND((H2068*LOOKUP(H2068,{0,1950001,3300001,6950001,9000001,18000001,40000001},{0.05,0.1,0.2,0.23,0.33,0.4,0.45})-LOOKUP(H2068,{0,1950001,3300001,6950001,9000001,18000001,40000001},{0,97500,427500,636000,1536000,2796000,4796000}))*1.021,3),0))</f>
        <v/>
      </c>
      <c r="J2068" s="21">
        <f>ROUNDDOWN(ROUND(H2068*0.06,2),-2)</f>
        <v/>
      </c>
      <c r="K2068" s="21">
        <f>ROUNDDOWN(ROUND(H2068*0.04,2),-2)</f>
        <v/>
      </c>
      <c r="L2068" s="21">
        <f>I2068+J2068+K2068</f>
        <v/>
      </c>
      <c r="M2068" s="21">
        <f>B2068-L2068</f>
        <v/>
      </c>
      <c r="N2068" s="21">
        <f>ROUNDDOWN(ROUND(B2068*0.2042,2),0)</f>
        <v/>
      </c>
    </row>
    <row r="2069">
      <c r="A2069" t="inlineStr">
        <is>
          <t>照合 一般</t>
        </is>
      </c>
      <c r="B2069" s="21" t="n">
        <v>12500000</v>
      </c>
      <c r="C2069" s="22" t="n">
        <v>45</v>
      </c>
      <c r="D2069" s="22" t="n">
        <v>1</v>
      </c>
      <c r="E2069" s="22" t="n">
        <v>0</v>
      </c>
      <c r="F2069" s="21">
        <f>(IF(C2069&lt;=20,MAX(800000,400000*C2069),8000000+700000*(C2069-20))+IF(E2069=1,1000000,0))</f>
        <v/>
      </c>
      <c r="G2069" s="21">
        <f>IF(AND(D2069=3,C2069&lt;=5),MAX(0,B2069-F2069),IF(AND(D2069=2,C2069&lt;=5,MAX(0,B2069-F2069)&gt;3000000),1500000+MAX(0,B2069-F2069)-3000000,MAX(0,B2069-F2069)/2))</f>
        <v/>
      </c>
      <c r="H2069" s="21">
        <f>ROUNDDOWN(G2069,-3)</f>
        <v/>
      </c>
      <c r="I2069" s="21">
        <f>IF(H2069&lt;=0,0,ROUNDDOWN(ROUND((H2069*LOOKUP(H2069,{0,1950001,3300001,6950001,9000001,18000001,40000001},{0.05,0.1,0.2,0.23,0.33,0.4,0.45})-LOOKUP(H2069,{0,1950001,3300001,6950001,9000001,18000001,40000001},{0,97500,427500,636000,1536000,2796000,4796000}))*1.021,3),0))</f>
        <v/>
      </c>
      <c r="J2069" s="21">
        <f>ROUNDDOWN(ROUND(H2069*0.06,2),-2)</f>
        <v/>
      </c>
      <c r="K2069" s="21">
        <f>ROUNDDOWN(ROUND(H2069*0.04,2),-2)</f>
        <v/>
      </c>
      <c r="L2069" s="21">
        <f>I2069+J2069+K2069</f>
        <v/>
      </c>
      <c r="M2069" s="21">
        <f>B2069-L2069</f>
        <v/>
      </c>
      <c r="N2069" s="21">
        <f>ROUNDDOWN(ROUND(B2069*0.2042,2),0)</f>
        <v/>
      </c>
    </row>
    <row r="2070">
      <c r="A2070" t="inlineStr">
        <is>
          <t>照合 短期</t>
        </is>
      </c>
      <c r="B2070" s="21" t="n">
        <v>12500000</v>
      </c>
      <c r="C2070" s="22" t="n">
        <v>1</v>
      </c>
      <c r="D2070" s="22" t="n">
        <v>2</v>
      </c>
      <c r="E2070" s="22" t="n">
        <v>0</v>
      </c>
      <c r="F2070" s="21">
        <f>(IF(C2070&lt;=20,MAX(800000,400000*C2070),8000000+700000*(C2070-20))+IF(E2070=1,1000000,0))</f>
        <v/>
      </c>
      <c r="G2070" s="21">
        <f>IF(AND(D2070=3,C2070&lt;=5),MAX(0,B2070-F2070),IF(AND(D2070=2,C2070&lt;=5,MAX(0,B2070-F2070)&gt;3000000),1500000+MAX(0,B2070-F2070)-3000000,MAX(0,B2070-F2070)/2))</f>
        <v/>
      </c>
      <c r="H2070" s="21">
        <f>ROUNDDOWN(G2070,-3)</f>
        <v/>
      </c>
      <c r="I2070" s="21">
        <f>IF(H2070&lt;=0,0,ROUNDDOWN(ROUND((H2070*LOOKUP(H2070,{0,1950001,3300001,6950001,9000001,18000001,40000001},{0.05,0.1,0.2,0.23,0.33,0.4,0.45})-LOOKUP(H2070,{0,1950001,3300001,6950001,9000001,18000001,40000001},{0,97500,427500,636000,1536000,2796000,4796000}))*1.021,3),0))</f>
        <v/>
      </c>
      <c r="J2070" s="21">
        <f>ROUNDDOWN(ROUND(H2070*0.06,2),-2)</f>
        <v/>
      </c>
      <c r="K2070" s="21">
        <f>ROUNDDOWN(ROUND(H2070*0.04,2),-2)</f>
        <v/>
      </c>
      <c r="L2070" s="21">
        <f>I2070+J2070+K2070</f>
        <v/>
      </c>
      <c r="M2070" s="21">
        <f>B2070-L2070</f>
        <v/>
      </c>
      <c r="N2070" s="21">
        <f>ROUNDDOWN(ROUND(B2070*0.2042,2),0)</f>
        <v/>
      </c>
    </row>
    <row r="2071">
      <c r="A2071" t="inlineStr">
        <is>
          <t>照合 役員</t>
        </is>
      </c>
      <c r="B2071" s="21" t="n">
        <v>12500000</v>
      </c>
      <c r="C2071" s="22" t="n">
        <v>1</v>
      </c>
      <c r="D2071" s="22" t="n">
        <v>3</v>
      </c>
      <c r="E2071" s="22" t="n">
        <v>0</v>
      </c>
      <c r="F2071" s="21">
        <f>(IF(C2071&lt;=20,MAX(800000,400000*C2071),8000000+700000*(C2071-20))+IF(E2071=1,1000000,0))</f>
        <v/>
      </c>
      <c r="G2071" s="21">
        <f>IF(AND(D2071=3,C2071&lt;=5),MAX(0,B2071-F2071),IF(AND(D2071=2,C2071&lt;=5,MAX(0,B2071-F2071)&gt;3000000),1500000+MAX(0,B2071-F2071)-3000000,MAX(0,B2071-F2071)/2))</f>
        <v/>
      </c>
      <c r="H2071" s="21">
        <f>ROUNDDOWN(G2071,-3)</f>
        <v/>
      </c>
      <c r="I2071" s="21">
        <f>IF(H2071&lt;=0,0,ROUNDDOWN(ROUND((H2071*LOOKUP(H2071,{0,1950001,3300001,6950001,9000001,18000001,40000001},{0.05,0.1,0.2,0.23,0.33,0.4,0.45})-LOOKUP(H2071,{0,1950001,3300001,6950001,9000001,18000001,40000001},{0,97500,427500,636000,1536000,2796000,4796000}))*1.021,3),0))</f>
        <v/>
      </c>
      <c r="J2071" s="21">
        <f>ROUNDDOWN(ROUND(H2071*0.06,2),-2)</f>
        <v/>
      </c>
      <c r="K2071" s="21">
        <f>ROUNDDOWN(ROUND(H2071*0.04,2),-2)</f>
        <v/>
      </c>
      <c r="L2071" s="21">
        <f>I2071+J2071+K2071</f>
        <v/>
      </c>
      <c r="M2071" s="21">
        <f>B2071-L2071</f>
        <v/>
      </c>
      <c r="N2071" s="21">
        <f>ROUNDDOWN(ROUND(B2071*0.2042,2),0)</f>
        <v/>
      </c>
    </row>
    <row r="2072">
      <c r="A2072" t="inlineStr">
        <is>
          <t>照合 短期 障害</t>
        </is>
      </c>
      <c r="B2072" s="21" t="n">
        <v>12500000</v>
      </c>
      <c r="C2072" s="22" t="n">
        <v>1</v>
      </c>
      <c r="D2072" s="22" t="n">
        <v>2</v>
      </c>
      <c r="E2072" s="22" t="n">
        <v>1</v>
      </c>
      <c r="F2072" s="21">
        <f>(IF(C2072&lt;=20,MAX(800000,400000*C2072),8000000+700000*(C2072-20))+IF(E2072=1,1000000,0))</f>
        <v/>
      </c>
      <c r="G2072" s="21">
        <f>IF(AND(D2072=3,C2072&lt;=5),MAX(0,B2072-F2072),IF(AND(D2072=2,C2072&lt;=5,MAX(0,B2072-F2072)&gt;3000000),1500000+MAX(0,B2072-F2072)-3000000,MAX(0,B2072-F2072)/2))</f>
        <v/>
      </c>
      <c r="H2072" s="21">
        <f>ROUNDDOWN(G2072,-3)</f>
        <v/>
      </c>
      <c r="I2072" s="21">
        <f>IF(H2072&lt;=0,0,ROUNDDOWN(ROUND((H2072*LOOKUP(H2072,{0,1950001,3300001,6950001,9000001,18000001,40000001},{0.05,0.1,0.2,0.23,0.33,0.4,0.45})-LOOKUP(H2072,{0,1950001,3300001,6950001,9000001,18000001,40000001},{0,97500,427500,636000,1536000,2796000,4796000}))*1.021,3),0))</f>
        <v/>
      </c>
      <c r="J2072" s="21">
        <f>ROUNDDOWN(ROUND(H2072*0.06,2),-2)</f>
        <v/>
      </c>
      <c r="K2072" s="21">
        <f>ROUNDDOWN(ROUND(H2072*0.04,2),-2)</f>
        <v/>
      </c>
      <c r="L2072" s="21">
        <f>I2072+J2072+K2072</f>
        <v/>
      </c>
      <c r="M2072" s="21">
        <f>B2072-L2072</f>
        <v/>
      </c>
      <c r="N2072" s="21">
        <f>ROUNDDOWN(ROUND(B2072*0.2042,2),0)</f>
        <v/>
      </c>
    </row>
    <row r="2073">
      <c r="A2073" t="inlineStr">
        <is>
          <t>照合 短期</t>
        </is>
      </c>
      <c r="B2073" s="21" t="n">
        <v>12500000</v>
      </c>
      <c r="C2073" s="22" t="n">
        <v>2</v>
      </c>
      <c r="D2073" s="22" t="n">
        <v>2</v>
      </c>
      <c r="E2073" s="22" t="n">
        <v>0</v>
      </c>
      <c r="F2073" s="21">
        <f>(IF(C2073&lt;=20,MAX(800000,400000*C2073),8000000+700000*(C2073-20))+IF(E2073=1,1000000,0))</f>
        <v/>
      </c>
      <c r="G2073" s="21">
        <f>IF(AND(D2073=3,C2073&lt;=5),MAX(0,B2073-F2073),IF(AND(D2073=2,C2073&lt;=5,MAX(0,B2073-F2073)&gt;3000000),1500000+MAX(0,B2073-F2073)-3000000,MAX(0,B2073-F2073)/2))</f>
        <v/>
      </c>
      <c r="H2073" s="21">
        <f>ROUNDDOWN(G2073,-3)</f>
        <v/>
      </c>
      <c r="I2073" s="21">
        <f>IF(H2073&lt;=0,0,ROUNDDOWN(ROUND((H2073*LOOKUP(H2073,{0,1950001,3300001,6950001,9000001,18000001,40000001},{0.05,0.1,0.2,0.23,0.33,0.4,0.45})-LOOKUP(H2073,{0,1950001,3300001,6950001,9000001,18000001,40000001},{0,97500,427500,636000,1536000,2796000,4796000}))*1.021,3),0))</f>
        <v/>
      </c>
      <c r="J2073" s="21">
        <f>ROUNDDOWN(ROUND(H2073*0.06,2),-2)</f>
        <v/>
      </c>
      <c r="K2073" s="21">
        <f>ROUNDDOWN(ROUND(H2073*0.04,2),-2)</f>
        <v/>
      </c>
      <c r="L2073" s="21">
        <f>I2073+J2073+K2073</f>
        <v/>
      </c>
      <c r="M2073" s="21">
        <f>B2073-L2073</f>
        <v/>
      </c>
      <c r="N2073" s="21">
        <f>ROUNDDOWN(ROUND(B2073*0.2042,2),0)</f>
        <v/>
      </c>
    </row>
    <row r="2074">
      <c r="A2074" t="inlineStr">
        <is>
          <t>照合 役員</t>
        </is>
      </c>
      <c r="B2074" s="21" t="n">
        <v>12500000</v>
      </c>
      <c r="C2074" s="22" t="n">
        <v>2</v>
      </c>
      <c r="D2074" s="22" t="n">
        <v>3</v>
      </c>
      <c r="E2074" s="22" t="n">
        <v>0</v>
      </c>
      <c r="F2074" s="21">
        <f>(IF(C2074&lt;=20,MAX(800000,400000*C2074),8000000+700000*(C2074-20))+IF(E2074=1,1000000,0))</f>
        <v/>
      </c>
      <c r="G2074" s="21">
        <f>IF(AND(D2074=3,C2074&lt;=5),MAX(0,B2074-F2074),IF(AND(D2074=2,C2074&lt;=5,MAX(0,B2074-F2074)&gt;3000000),1500000+MAX(0,B2074-F2074)-3000000,MAX(0,B2074-F2074)/2))</f>
        <v/>
      </c>
      <c r="H2074" s="21">
        <f>ROUNDDOWN(G2074,-3)</f>
        <v/>
      </c>
      <c r="I2074" s="21">
        <f>IF(H2074&lt;=0,0,ROUNDDOWN(ROUND((H2074*LOOKUP(H2074,{0,1950001,3300001,6950001,9000001,18000001,40000001},{0.05,0.1,0.2,0.23,0.33,0.4,0.45})-LOOKUP(H2074,{0,1950001,3300001,6950001,9000001,18000001,40000001},{0,97500,427500,636000,1536000,2796000,4796000}))*1.021,3),0))</f>
        <v/>
      </c>
      <c r="J2074" s="21">
        <f>ROUNDDOWN(ROUND(H2074*0.06,2),-2)</f>
        <v/>
      </c>
      <c r="K2074" s="21">
        <f>ROUNDDOWN(ROUND(H2074*0.04,2),-2)</f>
        <v/>
      </c>
      <c r="L2074" s="21">
        <f>I2074+J2074+K2074</f>
        <v/>
      </c>
      <c r="M2074" s="21">
        <f>B2074-L2074</f>
        <v/>
      </c>
      <c r="N2074" s="21">
        <f>ROUNDDOWN(ROUND(B2074*0.2042,2),0)</f>
        <v/>
      </c>
    </row>
    <row r="2075">
      <c r="A2075" t="inlineStr">
        <is>
          <t>照合 短期 障害</t>
        </is>
      </c>
      <c r="B2075" s="21" t="n">
        <v>12500000</v>
      </c>
      <c r="C2075" s="22" t="n">
        <v>2</v>
      </c>
      <c r="D2075" s="22" t="n">
        <v>2</v>
      </c>
      <c r="E2075" s="22" t="n">
        <v>1</v>
      </c>
      <c r="F2075" s="21">
        <f>(IF(C2075&lt;=20,MAX(800000,400000*C2075),8000000+700000*(C2075-20))+IF(E2075=1,1000000,0))</f>
        <v/>
      </c>
      <c r="G2075" s="21">
        <f>IF(AND(D2075=3,C2075&lt;=5),MAX(0,B2075-F2075),IF(AND(D2075=2,C2075&lt;=5,MAX(0,B2075-F2075)&gt;3000000),1500000+MAX(0,B2075-F2075)-3000000,MAX(0,B2075-F2075)/2))</f>
        <v/>
      </c>
      <c r="H2075" s="21">
        <f>ROUNDDOWN(G2075,-3)</f>
        <v/>
      </c>
      <c r="I2075" s="21">
        <f>IF(H2075&lt;=0,0,ROUNDDOWN(ROUND((H2075*LOOKUP(H2075,{0,1950001,3300001,6950001,9000001,18000001,40000001},{0.05,0.1,0.2,0.23,0.33,0.4,0.45})-LOOKUP(H2075,{0,1950001,3300001,6950001,9000001,18000001,40000001},{0,97500,427500,636000,1536000,2796000,4796000}))*1.021,3),0))</f>
        <v/>
      </c>
      <c r="J2075" s="21">
        <f>ROUNDDOWN(ROUND(H2075*0.06,2),-2)</f>
        <v/>
      </c>
      <c r="K2075" s="21">
        <f>ROUNDDOWN(ROUND(H2075*0.04,2),-2)</f>
        <v/>
      </c>
      <c r="L2075" s="21">
        <f>I2075+J2075+K2075</f>
        <v/>
      </c>
      <c r="M2075" s="21">
        <f>B2075-L2075</f>
        <v/>
      </c>
      <c r="N2075" s="21">
        <f>ROUNDDOWN(ROUND(B2075*0.2042,2),0)</f>
        <v/>
      </c>
    </row>
    <row r="2076">
      <c r="A2076" t="inlineStr">
        <is>
          <t>照合 短期</t>
        </is>
      </c>
      <c r="B2076" s="21" t="n">
        <v>12500000</v>
      </c>
      <c r="C2076" s="22" t="n">
        <v>3</v>
      </c>
      <c r="D2076" s="22" t="n">
        <v>2</v>
      </c>
      <c r="E2076" s="22" t="n">
        <v>0</v>
      </c>
      <c r="F2076" s="21">
        <f>(IF(C2076&lt;=20,MAX(800000,400000*C2076),8000000+700000*(C2076-20))+IF(E2076=1,1000000,0))</f>
        <v/>
      </c>
      <c r="G2076" s="21">
        <f>IF(AND(D2076=3,C2076&lt;=5),MAX(0,B2076-F2076),IF(AND(D2076=2,C2076&lt;=5,MAX(0,B2076-F2076)&gt;3000000),1500000+MAX(0,B2076-F2076)-3000000,MAX(0,B2076-F2076)/2))</f>
        <v/>
      </c>
      <c r="H2076" s="21">
        <f>ROUNDDOWN(G2076,-3)</f>
        <v/>
      </c>
      <c r="I2076" s="21">
        <f>IF(H2076&lt;=0,0,ROUNDDOWN(ROUND((H2076*LOOKUP(H2076,{0,1950001,3300001,6950001,9000001,18000001,40000001},{0.05,0.1,0.2,0.23,0.33,0.4,0.45})-LOOKUP(H2076,{0,1950001,3300001,6950001,9000001,18000001,40000001},{0,97500,427500,636000,1536000,2796000,4796000}))*1.021,3),0))</f>
        <v/>
      </c>
      <c r="J2076" s="21">
        <f>ROUNDDOWN(ROUND(H2076*0.06,2),-2)</f>
        <v/>
      </c>
      <c r="K2076" s="21">
        <f>ROUNDDOWN(ROUND(H2076*0.04,2),-2)</f>
        <v/>
      </c>
      <c r="L2076" s="21">
        <f>I2076+J2076+K2076</f>
        <v/>
      </c>
      <c r="M2076" s="21">
        <f>B2076-L2076</f>
        <v/>
      </c>
      <c r="N2076" s="21">
        <f>ROUNDDOWN(ROUND(B2076*0.2042,2),0)</f>
        <v/>
      </c>
    </row>
    <row r="2077">
      <c r="A2077" t="inlineStr">
        <is>
          <t>照合 役員</t>
        </is>
      </c>
      <c r="B2077" s="21" t="n">
        <v>12500000</v>
      </c>
      <c r="C2077" s="22" t="n">
        <v>3</v>
      </c>
      <c r="D2077" s="22" t="n">
        <v>3</v>
      </c>
      <c r="E2077" s="22" t="n">
        <v>0</v>
      </c>
      <c r="F2077" s="21">
        <f>(IF(C2077&lt;=20,MAX(800000,400000*C2077),8000000+700000*(C2077-20))+IF(E2077=1,1000000,0))</f>
        <v/>
      </c>
      <c r="G2077" s="21">
        <f>IF(AND(D2077=3,C2077&lt;=5),MAX(0,B2077-F2077),IF(AND(D2077=2,C2077&lt;=5,MAX(0,B2077-F2077)&gt;3000000),1500000+MAX(0,B2077-F2077)-3000000,MAX(0,B2077-F2077)/2))</f>
        <v/>
      </c>
      <c r="H2077" s="21">
        <f>ROUNDDOWN(G2077,-3)</f>
        <v/>
      </c>
      <c r="I2077" s="21">
        <f>IF(H2077&lt;=0,0,ROUNDDOWN(ROUND((H2077*LOOKUP(H2077,{0,1950001,3300001,6950001,9000001,18000001,40000001},{0.05,0.1,0.2,0.23,0.33,0.4,0.45})-LOOKUP(H2077,{0,1950001,3300001,6950001,9000001,18000001,40000001},{0,97500,427500,636000,1536000,2796000,4796000}))*1.021,3),0))</f>
        <v/>
      </c>
      <c r="J2077" s="21">
        <f>ROUNDDOWN(ROUND(H2077*0.06,2),-2)</f>
        <v/>
      </c>
      <c r="K2077" s="21">
        <f>ROUNDDOWN(ROUND(H2077*0.04,2),-2)</f>
        <v/>
      </c>
      <c r="L2077" s="21">
        <f>I2077+J2077+K2077</f>
        <v/>
      </c>
      <c r="M2077" s="21">
        <f>B2077-L2077</f>
        <v/>
      </c>
      <c r="N2077" s="21">
        <f>ROUNDDOWN(ROUND(B2077*0.2042,2),0)</f>
        <v/>
      </c>
    </row>
    <row r="2078">
      <c r="A2078" t="inlineStr">
        <is>
          <t>照合 短期 障害</t>
        </is>
      </c>
      <c r="B2078" s="21" t="n">
        <v>12500000</v>
      </c>
      <c r="C2078" s="22" t="n">
        <v>3</v>
      </c>
      <c r="D2078" s="22" t="n">
        <v>2</v>
      </c>
      <c r="E2078" s="22" t="n">
        <v>1</v>
      </c>
      <c r="F2078" s="21">
        <f>(IF(C2078&lt;=20,MAX(800000,400000*C2078),8000000+700000*(C2078-20))+IF(E2078=1,1000000,0))</f>
        <v/>
      </c>
      <c r="G2078" s="21">
        <f>IF(AND(D2078=3,C2078&lt;=5),MAX(0,B2078-F2078),IF(AND(D2078=2,C2078&lt;=5,MAX(0,B2078-F2078)&gt;3000000),1500000+MAX(0,B2078-F2078)-3000000,MAX(0,B2078-F2078)/2))</f>
        <v/>
      </c>
      <c r="H2078" s="21">
        <f>ROUNDDOWN(G2078,-3)</f>
        <v/>
      </c>
      <c r="I2078" s="21">
        <f>IF(H2078&lt;=0,0,ROUNDDOWN(ROUND((H2078*LOOKUP(H2078,{0,1950001,3300001,6950001,9000001,18000001,40000001},{0.05,0.1,0.2,0.23,0.33,0.4,0.45})-LOOKUP(H2078,{0,1950001,3300001,6950001,9000001,18000001,40000001},{0,97500,427500,636000,1536000,2796000,4796000}))*1.021,3),0))</f>
        <v/>
      </c>
      <c r="J2078" s="21">
        <f>ROUNDDOWN(ROUND(H2078*0.06,2),-2)</f>
        <v/>
      </c>
      <c r="K2078" s="21">
        <f>ROUNDDOWN(ROUND(H2078*0.04,2),-2)</f>
        <v/>
      </c>
      <c r="L2078" s="21">
        <f>I2078+J2078+K2078</f>
        <v/>
      </c>
      <c r="M2078" s="21">
        <f>B2078-L2078</f>
        <v/>
      </c>
      <c r="N2078" s="21">
        <f>ROUNDDOWN(ROUND(B2078*0.2042,2),0)</f>
        <v/>
      </c>
    </row>
    <row r="2079">
      <c r="A2079" t="inlineStr">
        <is>
          <t>照合 短期</t>
        </is>
      </c>
      <c r="B2079" s="21" t="n">
        <v>12500000</v>
      </c>
      <c r="C2079" s="22" t="n">
        <v>4</v>
      </c>
      <c r="D2079" s="22" t="n">
        <v>2</v>
      </c>
      <c r="E2079" s="22" t="n">
        <v>0</v>
      </c>
      <c r="F2079" s="21">
        <f>(IF(C2079&lt;=20,MAX(800000,400000*C2079),8000000+700000*(C2079-20))+IF(E2079=1,1000000,0))</f>
        <v/>
      </c>
      <c r="G2079" s="21">
        <f>IF(AND(D2079=3,C2079&lt;=5),MAX(0,B2079-F2079),IF(AND(D2079=2,C2079&lt;=5,MAX(0,B2079-F2079)&gt;3000000),1500000+MAX(0,B2079-F2079)-3000000,MAX(0,B2079-F2079)/2))</f>
        <v/>
      </c>
      <c r="H2079" s="21">
        <f>ROUNDDOWN(G2079,-3)</f>
        <v/>
      </c>
      <c r="I2079" s="21">
        <f>IF(H2079&lt;=0,0,ROUNDDOWN(ROUND((H2079*LOOKUP(H2079,{0,1950001,3300001,6950001,9000001,18000001,40000001},{0.05,0.1,0.2,0.23,0.33,0.4,0.45})-LOOKUP(H2079,{0,1950001,3300001,6950001,9000001,18000001,40000001},{0,97500,427500,636000,1536000,2796000,4796000}))*1.021,3),0))</f>
        <v/>
      </c>
      <c r="J2079" s="21">
        <f>ROUNDDOWN(ROUND(H2079*0.06,2),-2)</f>
        <v/>
      </c>
      <c r="K2079" s="21">
        <f>ROUNDDOWN(ROUND(H2079*0.04,2),-2)</f>
        <v/>
      </c>
      <c r="L2079" s="21">
        <f>I2079+J2079+K2079</f>
        <v/>
      </c>
      <c r="M2079" s="21">
        <f>B2079-L2079</f>
        <v/>
      </c>
      <c r="N2079" s="21">
        <f>ROUNDDOWN(ROUND(B2079*0.2042,2),0)</f>
        <v/>
      </c>
    </row>
    <row r="2080">
      <c r="A2080" t="inlineStr">
        <is>
          <t>照合 役員</t>
        </is>
      </c>
      <c r="B2080" s="21" t="n">
        <v>12500000</v>
      </c>
      <c r="C2080" s="22" t="n">
        <v>4</v>
      </c>
      <c r="D2080" s="22" t="n">
        <v>3</v>
      </c>
      <c r="E2080" s="22" t="n">
        <v>0</v>
      </c>
      <c r="F2080" s="21">
        <f>(IF(C2080&lt;=20,MAX(800000,400000*C2080),8000000+700000*(C2080-20))+IF(E2080=1,1000000,0))</f>
        <v/>
      </c>
      <c r="G2080" s="21">
        <f>IF(AND(D2080=3,C2080&lt;=5),MAX(0,B2080-F2080),IF(AND(D2080=2,C2080&lt;=5,MAX(0,B2080-F2080)&gt;3000000),1500000+MAX(0,B2080-F2080)-3000000,MAX(0,B2080-F2080)/2))</f>
        <v/>
      </c>
      <c r="H2080" s="21">
        <f>ROUNDDOWN(G2080,-3)</f>
        <v/>
      </c>
      <c r="I2080" s="21">
        <f>IF(H2080&lt;=0,0,ROUNDDOWN(ROUND((H2080*LOOKUP(H2080,{0,1950001,3300001,6950001,9000001,18000001,40000001},{0.05,0.1,0.2,0.23,0.33,0.4,0.45})-LOOKUP(H2080,{0,1950001,3300001,6950001,9000001,18000001,40000001},{0,97500,427500,636000,1536000,2796000,4796000}))*1.021,3),0))</f>
        <v/>
      </c>
      <c r="J2080" s="21">
        <f>ROUNDDOWN(ROUND(H2080*0.06,2),-2)</f>
        <v/>
      </c>
      <c r="K2080" s="21">
        <f>ROUNDDOWN(ROUND(H2080*0.04,2),-2)</f>
        <v/>
      </c>
      <c r="L2080" s="21">
        <f>I2080+J2080+K2080</f>
        <v/>
      </c>
      <c r="M2080" s="21">
        <f>B2080-L2080</f>
        <v/>
      </c>
      <c r="N2080" s="21">
        <f>ROUNDDOWN(ROUND(B2080*0.2042,2),0)</f>
        <v/>
      </c>
    </row>
    <row r="2081">
      <c r="A2081" t="inlineStr">
        <is>
          <t>照合 短期 障害</t>
        </is>
      </c>
      <c r="B2081" s="21" t="n">
        <v>12500000</v>
      </c>
      <c r="C2081" s="22" t="n">
        <v>4</v>
      </c>
      <c r="D2081" s="22" t="n">
        <v>2</v>
      </c>
      <c r="E2081" s="22" t="n">
        <v>1</v>
      </c>
      <c r="F2081" s="21">
        <f>(IF(C2081&lt;=20,MAX(800000,400000*C2081),8000000+700000*(C2081-20))+IF(E2081=1,1000000,0))</f>
        <v/>
      </c>
      <c r="G2081" s="21">
        <f>IF(AND(D2081=3,C2081&lt;=5),MAX(0,B2081-F2081),IF(AND(D2081=2,C2081&lt;=5,MAX(0,B2081-F2081)&gt;3000000),1500000+MAX(0,B2081-F2081)-3000000,MAX(0,B2081-F2081)/2))</f>
        <v/>
      </c>
      <c r="H2081" s="21">
        <f>ROUNDDOWN(G2081,-3)</f>
        <v/>
      </c>
      <c r="I2081" s="21">
        <f>IF(H2081&lt;=0,0,ROUNDDOWN(ROUND((H2081*LOOKUP(H2081,{0,1950001,3300001,6950001,9000001,18000001,40000001},{0.05,0.1,0.2,0.23,0.33,0.4,0.45})-LOOKUP(H2081,{0,1950001,3300001,6950001,9000001,18000001,40000001},{0,97500,427500,636000,1536000,2796000,4796000}))*1.021,3),0))</f>
        <v/>
      </c>
      <c r="J2081" s="21">
        <f>ROUNDDOWN(ROUND(H2081*0.06,2),-2)</f>
        <v/>
      </c>
      <c r="K2081" s="21">
        <f>ROUNDDOWN(ROUND(H2081*0.04,2),-2)</f>
        <v/>
      </c>
      <c r="L2081" s="21">
        <f>I2081+J2081+K2081</f>
        <v/>
      </c>
      <c r="M2081" s="21">
        <f>B2081-L2081</f>
        <v/>
      </c>
      <c r="N2081" s="21">
        <f>ROUNDDOWN(ROUND(B2081*0.2042,2),0)</f>
        <v/>
      </c>
    </row>
    <row r="2082">
      <c r="A2082" t="inlineStr">
        <is>
          <t>照合 短期</t>
        </is>
      </c>
      <c r="B2082" s="21" t="n">
        <v>12500000</v>
      </c>
      <c r="C2082" s="22" t="n">
        <v>5</v>
      </c>
      <c r="D2082" s="22" t="n">
        <v>2</v>
      </c>
      <c r="E2082" s="22" t="n">
        <v>0</v>
      </c>
      <c r="F2082" s="21">
        <f>(IF(C2082&lt;=20,MAX(800000,400000*C2082),8000000+700000*(C2082-20))+IF(E2082=1,1000000,0))</f>
        <v/>
      </c>
      <c r="G2082" s="21">
        <f>IF(AND(D2082=3,C2082&lt;=5),MAX(0,B2082-F2082),IF(AND(D2082=2,C2082&lt;=5,MAX(0,B2082-F2082)&gt;3000000),1500000+MAX(0,B2082-F2082)-3000000,MAX(0,B2082-F2082)/2))</f>
        <v/>
      </c>
      <c r="H2082" s="21">
        <f>ROUNDDOWN(G2082,-3)</f>
        <v/>
      </c>
      <c r="I2082" s="21">
        <f>IF(H2082&lt;=0,0,ROUNDDOWN(ROUND((H2082*LOOKUP(H2082,{0,1950001,3300001,6950001,9000001,18000001,40000001},{0.05,0.1,0.2,0.23,0.33,0.4,0.45})-LOOKUP(H2082,{0,1950001,3300001,6950001,9000001,18000001,40000001},{0,97500,427500,636000,1536000,2796000,4796000}))*1.021,3),0))</f>
        <v/>
      </c>
      <c r="J2082" s="21">
        <f>ROUNDDOWN(ROUND(H2082*0.06,2),-2)</f>
        <v/>
      </c>
      <c r="K2082" s="21">
        <f>ROUNDDOWN(ROUND(H2082*0.04,2),-2)</f>
        <v/>
      </c>
      <c r="L2082" s="21">
        <f>I2082+J2082+K2082</f>
        <v/>
      </c>
      <c r="M2082" s="21">
        <f>B2082-L2082</f>
        <v/>
      </c>
      <c r="N2082" s="21">
        <f>ROUNDDOWN(ROUND(B2082*0.2042,2),0)</f>
        <v/>
      </c>
    </row>
    <row r="2083">
      <c r="A2083" t="inlineStr">
        <is>
          <t>照合 役員</t>
        </is>
      </c>
      <c r="B2083" s="21" t="n">
        <v>12500000</v>
      </c>
      <c r="C2083" s="22" t="n">
        <v>5</v>
      </c>
      <c r="D2083" s="22" t="n">
        <v>3</v>
      </c>
      <c r="E2083" s="22" t="n">
        <v>0</v>
      </c>
      <c r="F2083" s="21">
        <f>(IF(C2083&lt;=20,MAX(800000,400000*C2083),8000000+700000*(C2083-20))+IF(E2083=1,1000000,0))</f>
        <v/>
      </c>
      <c r="G2083" s="21">
        <f>IF(AND(D2083=3,C2083&lt;=5),MAX(0,B2083-F2083),IF(AND(D2083=2,C2083&lt;=5,MAX(0,B2083-F2083)&gt;3000000),1500000+MAX(0,B2083-F2083)-3000000,MAX(0,B2083-F2083)/2))</f>
        <v/>
      </c>
      <c r="H2083" s="21">
        <f>ROUNDDOWN(G2083,-3)</f>
        <v/>
      </c>
      <c r="I2083" s="21">
        <f>IF(H2083&lt;=0,0,ROUNDDOWN(ROUND((H2083*LOOKUP(H2083,{0,1950001,3300001,6950001,9000001,18000001,40000001},{0.05,0.1,0.2,0.23,0.33,0.4,0.45})-LOOKUP(H2083,{0,1950001,3300001,6950001,9000001,18000001,40000001},{0,97500,427500,636000,1536000,2796000,4796000}))*1.021,3),0))</f>
        <v/>
      </c>
      <c r="J2083" s="21">
        <f>ROUNDDOWN(ROUND(H2083*0.06,2),-2)</f>
        <v/>
      </c>
      <c r="K2083" s="21">
        <f>ROUNDDOWN(ROUND(H2083*0.04,2),-2)</f>
        <v/>
      </c>
      <c r="L2083" s="21">
        <f>I2083+J2083+K2083</f>
        <v/>
      </c>
      <c r="M2083" s="21">
        <f>B2083-L2083</f>
        <v/>
      </c>
      <c r="N2083" s="21">
        <f>ROUNDDOWN(ROUND(B2083*0.2042,2),0)</f>
        <v/>
      </c>
    </row>
    <row r="2084">
      <c r="A2084" t="inlineStr">
        <is>
          <t>照合 短期 障害</t>
        </is>
      </c>
      <c r="B2084" s="21" t="n">
        <v>12500000</v>
      </c>
      <c r="C2084" s="22" t="n">
        <v>5</v>
      </c>
      <c r="D2084" s="22" t="n">
        <v>2</v>
      </c>
      <c r="E2084" s="22" t="n">
        <v>1</v>
      </c>
      <c r="F2084" s="21">
        <f>(IF(C2084&lt;=20,MAX(800000,400000*C2084),8000000+700000*(C2084-20))+IF(E2084=1,1000000,0))</f>
        <v/>
      </c>
      <c r="G2084" s="21">
        <f>IF(AND(D2084=3,C2084&lt;=5),MAX(0,B2084-F2084),IF(AND(D2084=2,C2084&lt;=5,MAX(0,B2084-F2084)&gt;3000000),1500000+MAX(0,B2084-F2084)-3000000,MAX(0,B2084-F2084)/2))</f>
        <v/>
      </c>
      <c r="H2084" s="21">
        <f>ROUNDDOWN(G2084,-3)</f>
        <v/>
      </c>
      <c r="I2084" s="21">
        <f>IF(H2084&lt;=0,0,ROUNDDOWN(ROUND((H2084*LOOKUP(H2084,{0,1950001,3300001,6950001,9000001,18000001,40000001},{0.05,0.1,0.2,0.23,0.33,0.4,0.45})-LOOKUP(H2084,{0,1950001,3300001,6950001,9000001,18000001,40000001},{0,97500,427500,636000,1536000,2796000,4796000}))*1.021,3),0))</f>
        <v/>
      </c>
      <c r="J2084" s="21">
        <f>ROUNDDOWN(ROUND(H2084*0.06,2),-2)</f>
        <v/>
      </c>
      <c r="K2084" s="21">
        <f>ROUNDDOWN(ROUND(H2084*0.04,2),-2)</f>
        <v/>
      </c>
      <c r="L2084" s="21">
        <f>I2084+J2084+K2084</f>
        <v/>
      </c>
      <c r="M2084" s="21">
        <f>B2084-L2084</f>
        <v/>
      </c>
      <c r="N2084" s="21">
        <f>ROUNDDOWN(ROUND(B2084*0.2042,2),0)</f>
        <v/>
      </c>
    </row>
    <row r="2085">
      <c r="A2085" t="inlineStr">
        <is>
          <t>照合 障害</t>
        </is>
      </c>
      <c r="B2085" s="21" t="n">
        <v>12500000</v>
      </c>
      <c r="C2085" s="22" t="n">
        <v>25</v>
      </c>
      <c r="D2085" s="22" t="n">
        <v>1</v>
      </c>
      <c r="E2085" s="22" t="n">
        <v>1</v>
      </c>
      <c r="F2085" s="21">
        <f>(IF(C2085&lt;=20,MAX(800000,400000*C2085),8000000+700000*(C2085-20))+IF(E2085=1,1000000,0))</f>
        <v/>
      </c>
      <c r="G2085" s="21">
        <f>IF(AND(D2085=3,C2085&lt;=5),MAX(0,B2085-F2085),IF(AND(D2085=2,C2085&lt;=5,MAX(0,B2085-F2085)&gt;3000000),1500000+MAX(0,B2085-F2085)-3000000,MAX(0,B2085-F2085)/2))</f>
        <v/>
      </c>
      <c r="H2085" s="21">
        <f>ROUNDDOWN(G2085,-3)</f>
        <v/>
      </c>
      <c r="I2085" s="21">
        <f>IF(H2085&lt;=0,0,ROUNDDOWN(ROUND((H2085*LOOKUP(H2085,{0,1950001,3300001,6950001,9000001,18000001,40000001},{0.05,0.1,0.2,0.23,0.33,0.4,0.45})-LOOKUP(H2085,{0,1950001,3300001,6950001,9000001,18000001,40000001},{0,97500,427500,636000,1536000,2796000,4796000}))*1.021,3),0))</f>
        <v/>
      </c>
      <c r="J2085" s="21">
        <f>ROUNDDOWN(ROUND(H2085*0.06,2),-2)</f>
        <v/>
      </c>
      <c r="K2085" s="21">
        <f>ROUNDDOWN(ROUND(H2085*0.04,2),-2)</f>
        <v/>
      </c>
      <c r="L2085" s="21">
        <f>I2085+J2085+K2085</f>
        <v/>
      </c>
      <c r="M2085" s="21">
        <f>B2085-L2085</f>
        <v/>
      </c>
      <c r="N2085" s="21">
        <f>ROUNDDOWN(ROUND(B2085*0.2042,2),0)</f>
        <v/>
      </c>
    </row>
    <row r="2086">
      <c r="A2086" t="inlineStr">
        <is>
          <t>照合 一般</t>
        </is>
      </c>
      <c r="B2086" s="21" t="n">
        <v>13000000</v>
      </c>
      <c r="C2086" s="22" t="n">
        <v>1</v>
      </c>
      <c r="D2086" s="22" t="n">
        <v>1</v>
      </c>
      <c r="E2086" s="22" t="n">
        <v>0</v>
      </c>
      <c r="F2086" s="21">
        <f>(IF(C2086&lt;=20,MAX(800000,400000*C2086),8000000+700000*(C2086-20))+IF(E2086=1,1000000,0))</f>
        <v/>
      </c>
      <c r="G2086" s="21">
        <f>IF(AND(D2086=3,C2086&lt;=5),MAX(0,B2086-F2086),IF(AND(D2086=2,C2086&lt;=5,MAX(0,B2086-F2086)&gt;3000000),1500000+MAX(0,B2086-F2086)-3000000,MAX(0,B2086-F2086)/2))</f>
        <v/>
      </c>
      <c r="H2086" s="21">
        <f>ROUNDDOWN(G2086,-3)</f>
        <v/>
      </c>
      <c r="I2086" s="21">
        <f>IF(H2086&lt;=0,0,ROUNDDOWN(ROUND((H2086*LOOKUP(H2086,{0,1950001,3300001,6950001,9000001,18000001,40000001},{0.05,0.1,0.2,0.23,0.33,0.4,0.45})-LOOKUP(H2086,{0,1950001,3300001,6950001,9000001,18000001,40000001},{0,97500,427500,636000,1536000,2796000,4796000}))*1.021,3),0))</f>
        <v/>
      </c>
      <c r="J2086" s="21">
        <f>ROUNDDOWN(ROUND(H2086*0.06,2),-2)</f>
        <v/>
      </c>
      <c r="K2086" s="21">
        <f>ROUNDDOWN(ROUND(H2086*0.04,2),-2)</f>
        <v/>
      </c>
      <c r="L2086" s="21">
        <f>I2086+J2086+K2086</f>
        <v/>
      </c>
      <c r="M2086" s="21">
        <f>B2086-L2086</f>
        <v/>
      </c>
      <c r="N2086" s="21">
        <f>ROUNDDOWN(ROUND(B2086*0.2042,2),0)</f>
        <v/>
      </c>
    </row>
    <row r="2087">
      <c r="A2087" t="inlineStr">
        <is>
          <t>照合 一般</t>
        </is>
      </c>
      <c r="B2087" s="21" t="n">
        <v>13000000</v>
      </c>
      <c r="C2087" s="22" t="n">
        <v>2</v>
      </c>
      <c r="D2087" s="22" t="n">
        <v>1</v>
      </c>
      <c r="E2087" s="22" t="n">
        <v>0</v>
      </c>
      <c r="F2087" s="21">
        <f>(IF(C2087&lt;=20,MAX(800000,400000*C2087),8000000+700000*(C2087-20))+IF(E2087=1,1000000,0))</f>
        <v/>
      </c>
      <c r="G2087" s="21">
        <f>IF(AND(D2087=3,C2087&lt;=5),MAX(0,B2087-F2087),IF(AND(D2087=2,C2087&lt;=5,MAX(0,B2087-F2087)&gt;3000000),1500000+MAX(0,B2087-F2087)-3000000,MAX(0,B2087-F2087)/2))</f>
        <v/>
      </c>
      <c r="H2087" s="21">
        <f>ROUNDDOWN(G2087,-3)</f>
        <v/>
      </c>
      <c r="I2087" s="21">
        <f>IF(H2087&lt;=0,0,ROUNDDOWN(ROUND((H2087*LOOKUP(H2087,{0,1950001,3300001,6950001,9000001,18000001,40000001},{0.05,0.1,0.2,0.23,0.33,0.4,0.45})-LOOKUP(H2087,{0,1950001,3300001,6950001,9000001,18000001,40000001},{0,97500,427500,636000,1536000,2796000,4796000}))*1.021,3),0))</f>
        <v/>
      </c>
      <c r="J2087" s="21">
        <f>ROUNDDOWN(ROUND(H2087*0.06,2),-2)</f>
        <v/>
      </c>
      <c r="K2087" s="21">
        <f>ROUNDDOWN(ROUND(H2087*0.04,2),-2)</f>
        <v/>
      </c>
      <c r="L2087" s="21">
        <f>I2087+J2087+K2087</f>
        <v/>
      </c>
      <c r="M2087" s="21">
        <f>B2087-L2087</f>
        <v/>
      </c>
      <c r="N2087" s="21">
        <f>ROUNDDOWN(ROUND(B2087*0.2042,2),0)</f>
        <v/>
      </c>
    </row>
    <row r="2088">
      <c r="A2088" t="inlineStr">
        <is>
          <t>照合 一般</t>
        </is>
      </c>
      <c r="B2088" s="21" t="n">
        <v>13000000</v>
      </c>
      <c r="C2088" s="22" t="n">
        <v>3</v>
      </c>
      <c r="D2088" s="22" t="n">
        <v>1</v>
      </c>
      <c r="E2088" s="22" t="n">
        <v>0</v>
      </c>
      <c r="F2088" s="21">
        <f>(IF(C2088&lt;=20,MAX(800000,400000*C2088),8000000+700000*(C2088-20))+IF(E2088=1,1000000,0))</f>
        <v/>
      </c>
      <c r="G2088" s="21">
        <f>IF(AND(D2088=3,C2088&lt;=5),MAX(0,B2088-F2088),IF(AND(D2088=2,C2088&lt;=5,MAX(0,B2088-F2088)&gt;3000000),1500000+MAX(0,B2088-F2088)-3000000,MAX(0,B2088-F2088)/2))</f>
        <v/>
      </c>
      <c r="H2088" s="21">
        <f>ROUNDDOWN(G2088,-3)</f>
        <v/>
      </c>
      <c r="I2088" s="21">
        <f>IF(H2088&lt;=0,0,ROUNDDOWN(ROUND((H2088*LOOKUP(H2088,{0,1950001,3300001,6950001,9000001,18000001,40000001},{0.05,0.1,0.2,0.23,0.33,0.4,0.45})-LOOKUP(H2088,{0,1950001,3300001,6950001,9000001,18000001,40000001},{0,97500,427500,636000,1536000,2796000,4796000}))*1.021,3),0))</f>
        <v/>
      </c>
      <c r="J2088" s="21">
        <f>ROUNDDOWN(ROUND(H2088*0.06,2),-2)</f>
        <v/>
      </c>
      <c r="K2088" s="21">
        <f>ROUNDDOWN(ROUND(H2088*0.04,2),-2)</f>
        <v/>
      </c>
      <c r="L2088" s="21">
        <f>I2088+J2088+K2088</f>
        <v/>
      </c>
      <c r="M2088" s="21">
        <f>B2088-L2088</f>
        <v/>
      </c>
      <c r="N2088" s="21">
        <f>ROUNDDOWN(ROUND(B2088*0.2042,2),0)</f>
        <v/>
      </c>
    </row>
    <row r="2089">
      <c r="A2089" t="inlineStr">
        <is>
          <t>照合 一般</t>
        </is>
      </c>
      <c r="B2089" s="21" t="n">
        <v>13000000</v>
      </c>
      <c r="C2089" s="22" t="n">
        <v>4</v>
      </c>
      <c r="D2089" s="22" t="n">
        <v>1</v>
      </c>
      <c r="E2089" s="22" t="n">
        <v>0</v>
      </c>
      <c r="F2089" s="21">
        <f>(IF(C2089&lt;=20,MAX(800000,400000*C2089),8000000+700000*(C2089-20))+IF(E2089=1,1000000,0))</f>
        <v/>
      </c>
      <c r="G2089" s="21">
        <f>IF(AND(D2089=3,C2089&lt;=5),MAX(0,B2089-F2089),IF(AND(D2089=2,C2089&lt;=5,MAX(0,B2089-F2089)&gt;3000000),1500000+MAX(0,B2089-F2089)-3000000,MAX(0,B2089-F2089)/2))</f>
        <v/>
      </c>
      <c r="H2089" s="21">
        <f>ROUNDDOWN(G2089,-3)</f>
        <v/>
      </c>
      <c r="I2089" s="21">
        <f>IF(H2089&lt;=0,0,ROUNDDOWN(ROUND((H2089*LOOKUP(H2089,{0,1950001,3300001,6950001,9000001,18000001,40000001},{0.05,0.1,0.2,0.23,0.33,0.4,0.45})-LOOKUP(H2089,{0,1950001,3300001,6950001,9000001,18000001,40000001},{0,97500,427500,636000,1536000,2796000,4796000}))*1.021,3),0))</f>
        <v/>
      </c>
      <c r="J2089" s="21">
        <f>ROUNDDOWN(ROUND(H2089*0.06,2),-2)</f>
        <v/>
      </c>
      <c r="K2089" s="21">
        <f>ROUNDDOWN(ROUND(H2089*0.04,2),-2)</f>
        <v/>
      </c>
      <c r="L2089" s="21">
        <f>I2089+J2089+K2089</f>
        <v/>
      </c>
      <c r="M2089" s="21">
        <f>B2089-L2089</f>
        <v/>
      </c>
      <c r="N2089" s="21">
        <f>ROUNDDOWN(ROUND(B2089*0.2042,2),0)</f>
        <v/>
      </c>
    </row>
    <row r="2090">
      <c r="A2090" t="inlineStr">
        <is>
          <t>照合 一般</t>
        </is>
      </c>
      <c r="B2090" s="21" t="n">
        <v>13000000</v>
      </c>
      <c r="C2090" s="22" t="n">
        <v>5</v>
      </c>
      <c r="D2090" s="22" t="n">
        <v>1</v>
      </c>
      <c r="E2090" s="22" t="n">
        <v>0</v>
      </c>
      <c r="F2090" s="21">
        <f>(IF(C2090&lt;=20,MAX(800000,400000*C2090),8000000+700000*(C2090-20))+IF(E2090=1,1000000,0))</f>
        <v/>
      </c>
      <c r="G2090" s="21">
        <f>IF(AND(D2090=3,C2090&lt;=5),MAX(0,B2090-F2090),IF(AND(D2090=2,C2090&lt;=5,MAX(0,B2090-F2090)&gt;3000000),1500000+MAX(0,B2090-F2090)-3000000,MAX(0,B2090-F2090)/2))</f>
        <v/>
      </c>
      <c r="H2090" s="21">
        <f>ROUNDDOWN(G2090,-3)</f>
        <v/>
      </c>
      <c r="I2090" s="21">
        <f>IF(H2090&lt;=0,0,ROUNDDOWN(ROUND((H2090*LOOKUP(H2090,{0,1950001,3300001,6950001,9000001,18000001,40000001},{0.05,0.1,0.2,0.23,0.33,0.4,0.45})-LOOKUP(H2090,{0,1950001,3300001,6950001,9000001,18000001,40000001},{0,97500,427500,636000,1536000,2796000,4796000}))*1.021,3),0))</f>
        <v/>
      </c>
      <c r="J2090" s="21">
        <f>ROUNDDOWN(ROUND(H2090*0.06,2),-2)</f>
        <v/>
      </c>
      <c r="K2090" s="21">
        <f>ROUNDDOWN(ROUND(H2090*0.04,2),-2)</f>
        <v/>
      </c>
      <c r="L2090" s="21">
        <f>I2090+J2090+K2090</f>
        <v/>
      </c>
      <c r="M2090" s="21">
        <f>B2090-L2090</f>
        <v/>
      </c>
      <c r="N2090" s="21">
        <f>ROUNDDOWN(ROUND(B2090*0.2042,2),0)</f>
        <v/>
      </c>
    </row>
    <row r="2091">
      <c r="A2091" t="inlineStr">
        <is>
          <t>照合 一般</t>
        </is>
      </c>
      <c r="B2091" s="21" t="n">
        <v>13000000</v>
      </c>
      <c r="C2091" s="22" t="n">
        <v>6</v>
      </c>
      <c r="D2091" s="22" t="n">
        <v>1</v>
      </c>
      <c r="E2091" s="22" t="n">
        <v>0</v>
      </c>
      <c r="F2091" s="21">
        <f>(IF(C2091&lt;=20,MAX(800000,400000*C2091),8000000+700000*(C2091-20))+IF(E2091=1,1000000,0))</f>
        <v/>
      </c>
      <c r="G2091" s="21">
        <f>IF(AND(D2091=3,C2091&lt;=5),MAX(0,B2091-F2091),IF(AND(D2091=2,C2091&lt;=5,MAX(0,B2091-F2091)&gt;3000000),1500000+MAX(0,B2091-F2091)-3000000,MAX(0,B2091-F2091)/2))</f>
        <v/>
      </c>
      <c r="H2091" s="21">
        <f>ROUNDDOWN(G2091,-3)</f>
        <v/>
      </c>
      <c r="I2091" s="21">
        <f>IF(H2091&lt;=0,0,ROUNDDOWN(ROUND((H2091*LOOKUP(H2091,{0,1950001,3300001,6950001,9000001,18000001,40000001},{0.05,0.1,0.2,0.23,0.33,0.4,0.45})-LOOKUP(H2091,{0,1950001,3300001,6950001,9000001,18000001,40000001},{0,97500,427500,636000,1536000,2796000,4796000}))*1.021,3),0))</f>
        <v/>
      </c>
      <c r="J2091" s="21">
        <f>ROUNDDOWN(ROUND(H2091*0.06,2),-2)</f>
        <v/>
      </c>
      <c r="K2091" s="21">
        <f>ROUNDDOWN(ROUND(H2091*0.04,2),-2)</f>
        <v/>
      </c>
      <c r="L2091" s="21">
        <f>I2091+J2091+K2091</f>
        <v/>
      </c>
      <c r="M2091" s="21">
        <f>B2091-L2091</f>
        <v/>
      </c>
      <c r="N2091" s="21">
        <f>ROUNDDOWN(ROUND(B2091*0.2042,2),0)</f>
        <v/>
      </c>
    </row>
    <row r="2092">
      <c r="A2092" t="inlineStr">
        <is>
          <t>照合 一般</t>
        </is>
      </c>
      <c r="B2092" s="21" t="n">
        <v>13000000</v>
      </c>
      <c r="C2092" s="22" t="n">
        <v>7</v>
      </c>
      <c r="D2092" s="22" t="n">
        <v>1</v>
      </c>
      <c r="E2092" s="22" t="n">
        <v>0</v>
      </c>
      <c r="F2092" s="21">
        <f>(IF(C2092&lt;=20,MAX(800000,400000*C2092),8000000+700000*(C2092-20))+IF(E2092=1,1000000,0))</f>
        <v/>
      </c>
      <c r="G2092" s="21">
        <f>IF(AND(D2092=3,C2092&lt;=5),MAX(0,B2092-F2092),IF(AND(D2092=2,C2092&lt;=5,MAX(0,B2092-F2092)&gt;3000000),1500000+MAX(0,B2092-F2092)-3000000,MAX(0,B2092-F2092)/2))</f>
        <v/>
      </c>
      <c r="H2092" s="21">
        <f>ROUNDDOWN(G2092,-3)</f>
        <v/>
      </c>
      <c r="I2092" s="21">
        <f>IF(H2092&lt;=0,0,ROUNDDOWN(ROUND((H2092*LOOKUP(H2092,{0,1950001,3300001,6950001,9000001,18000001,40000001},{0.05,0.1,0.2,0.23,0.33,0.4,0.45})-LOOKUP(H2092,{0,1950001,3300001,6950001,9000001,18000001,40000001},{0,97500,427500,636000,1536000,2796000,4796000}))*1.021,3),0))</f>
        <v/>
      </c>
      <c r="J2092" s="21">
        <f>ROUNDDOWN(ROUND(H2092*0.06,2),-2)</f>
        <v/>
      </c>
      <c r="K2092" s="21">
        <f>ROUNDDOWN(ROUND(H2092*0.04,2),-2)</f>
        <v/>
      </c>
      <c r="L2092" s="21">
        <f>I2092+J2092+K2092</f>
        <v/>
      </c>
      <c r="M2092" s="21">
        <f>B2092-L2092</f>
        <v/>
      </c>
      <c r="N2092" s="21">
        <f>ROUNDDOWN(ROUND(B2092*0.2042,2),0)</f>
        <v/>
      </c>
    </row>
    <row r="2093">
      <c r="A2093" t="inlineStr">
        <is>
          <t>照合 一般</t>
        </is>
      </c>
      <c r="B2093" s="21" t="n">
        <v>13000000</v>
      </c>
      <c r="C2093" s="22" t="n">
        <v>8</v>
      </c>
      <c r="D2093" s="22" t="n">
        <v>1</v>
      </c>
      <c r="E2093" s="22" t="n">
        <v>0</v>
      </c>
      <c r="F2093" s="21">
        <f>(IF(C2093&lt;=20,MAX(800000,400000*C2093),8000000+700000*(C2093-20))+IF(E2093=1,1000000,0))</f>
        <v/>
      </c>
      <c r="G2093" s="21">
        <f>IF(AND(D2093=3,C2093&lt;=5),MAX(0,B2093-F2093),IF(AND(D2093=2,C2093&lt;=5,MAX(0,B2093-F2093)&gt;3000000),1500000+MAX(0,B2093-F2093)-3000000,MAX(0,B2093-F2093)/2))</f>
        <v/>
      </c>
      <c r="H2093" s="21">
        <f>ROUNDDOWN(G2093,-3)</f>
        <v/>
      </c>
      <c r="I2093" s="21">
        <f>IF(H2093&lt;=0,0,ROUNDDOWN(ROUND((H2093*LOOKUP(H2093,{0,1950001,3300001,6950001,9000001,18000001,40000001},{0.05,0.1,0.2,0.23,0.33,0.4,0.45})-LOOKUP(H2093,{0,1950001,3300001,6950001,9000001,18000001,40000001},{0,97500,427500,636000,1536000,2796000,4796000}))*1.021,3),0))</f>
        <v/>
      </c>
      <c r="J2093" s="21">
        <f>ROUNDDOWN(ROUND(H2093*0.06,2),-2)</f>
        <v/>
      </c>
      <c r="K2093" s="21">
        <f>ROUNDDOWN(ROUND(H2093*0.04,2),-2)</f>
        <v/>
      </c>
      <c r="L2093" s="21">
        <f>I2093+J2093+K2093</f>
        <v/>
      </c>
      <c r="M2093" s="21">
        <f>B2093-L2093</f>
        <v/>
      </c>
      <c r="N2093" s="21">
        <f>ROUNDDOWN(ROUND(B2093*0.2042,2),0)</f>
        <v/>
      </c>
    </row>
    <row r="2094">
      <c r="A2094" t="inlineStr">
        <is>
          <t>照合 一般</t>
        </is>
      </c>
      <c r="B2094" s="21" t="n">
        <v>13000000</v>
      </c>
      <c r="C2094" s="22" t="n">
        <v>9</v>
      </c>
      <c r="D2094" s="22" t="n">
        <v>1</v>
      </c>
      <c r="E2094" s="22" t="n">
        <v>0</v>
      </c>
      <c r="F2094" s="21">
        <f>(IF(C2094&lt;=20,MAX(800000,400000*C2094),8000000+700000*(C2094-20))+IF(E2094=1,1000000,0))</f>
        <v/>
      </c>
      <c r="G2094" s="21">
        <f>IF(AND(D2094=3,C2094&lt;=5),MAX(0,B2094-F2094),IF(AND(D2094=2,C2094&lt;=5,MAX(0,B2094-F2094)&gt;3000000),1500000+MAX(0,B2094-F2094)-3000000,MAX(0,B2094-F2094)/2))</f>
        <v/>
      </c>
      <c r="H2094" s="21">
        <f>ROUNDDOWN(G2094,-3)</f>
        <v/>
      </c>
      <c r="I2094" s="21">
        <f>IF(H2094&lt;=0,0,ROUNDDOWN(ROUND((H2094*LOOKUP(H2094,{0,1950001,3300001,6950001,9000001,18000001,40000001},{0.05,0.1,0.2,0.23,0.33,0.4,0.45})-LOOKUP(H2094,{0,1950001,3300001,6950001,9000001,18000001,40000001},{0,97500,427500,636000,1536000,2796000,4796000}))*1.021,3),0))</f>
        <v/>
      </c>
      <c r="J2094" s="21">
        <f>ROUNDDOWN(ROUND(H2094*0.06,2),-2)</f>
        <v/>
      </c>
      <c r="K2094" s="21">
        <f>ROUNDDOWN(ROUND(H2094*0.04,2),-2)</f>
        <v/>
      </c>
      <c r="L2094" s="21">
        <f>I2094+J2094+K2094</f>
        <v/>
      </c>
      <c r="M2094" s="21">
        <f>B2094-L2094</f>
        <v/>
      </c>
      <c r="N2094" s="21">
        <f>ROUNDDOWN(ROUND(B2094*0.2042,2),0)</f>
        <v/>
      </c>
    </row>
    <row r="2095">
      <c r="A2095" t="inlineStr">
        <is>
          <t>照合 一般</t>
        </is>
      </c>
      <c r="B2095" s="21" t="n">
        <v>13000000</v>
      </c>
      <c r="C2095" s="22" t="n">
        <v>10</v>
      </c>
      <c r="D2095" s="22" t="n">
        <v>1</v>
      </c>
      <c r="E2095" s="22" t="n">
        <v>0</v>
      </c>
      <c r="F2095" s="21">
        <f>(IF(C2095&lt;=20,MAX(800000,400000*C2095),8000000+700000*(C2095-20))+IF(E2095=1,1000000,0))</f>
        <v/>
      </c>
      <c r="G2095" s="21">
        <f>IF(AND(D2095=3,C2095&lt;=5),MAX(0,B2095-F2095),IF(AND(D2095=2,C2095&lt;=5,MAX(0,B2095-F2095)&gt;3000000),1500000+MAX(0,B2095-F2095)-3000000,MAX(0,B2095-F2095)/2))</f>
        <v/>
      </c>
      <c r="H2095" s="21">
        <f>ROUNDDOWN(G2095,-3)</f>
        <v/>
      </c>
      <c r="I2095" s="21">
        <f>IF(H2095&lt;=0,0,ROUNDDOWN(ROUND((H2095*LOOKUP(H2095,{0,1950001,3300001,6950001,9000001,18000001,40000001},{0.05,0.1,0.2,0.23,0.33,0.4,0.45})-LOOKUP(H2095,{0,1950001,3300001,6950001,9000001,18000001,40000001},{0,97500,427500,636000,1536000,2796000,4796000}))*1.021,3),0))</f>
        <v/>
      </c>
      <c r="J2095" s="21">
        <f>ROUNDDOWN(ROUND(H2095*0.06,2),-2)</f>
        <v/>
      </c>
      <c r="K2095" s="21">
        <f>ROUNDDOWN(ROUND(H2095*0.04,2),-2)</f>
        <v/>
      </c>
      <c r="L2095" s="21">
        <f>I2095+J2095+K2095</f>
        <v/>
      </c>
      <c r="M2095" s="21">
        <f>B2095-L2095</f>
        <v/>
      </c>
      <c r="N2095" s="21">
        <f>ROUNDDOWN(ROUND(B2095*0.2042,2),0)</f>
        <v/>
      </c>
    </row>
    <row r="2096">
      <c r="A2096" t="inlineStr">
        <is>
          <t>照合 一般</t>
        </is>
      </c>
      <c r="B2096" s="21" t="n">
        <v>13000000</v>
      </c>
      <c r="C2096" s="22" t="n">
        <v>11</v>
      </c>
      <c r="D2096" s="22" t="n">
        <v>1</v>
      </c>
      <c r="E2096" s="22" t="n">
        <v>0</v>
      </c>
      <c r="F2096" s="21">
        <f>(IF(C2096&lt;=20,MAX(800000,400000*C2096),8000000+700000*(C2096-20))+IF(E2096=1,1000000,0))</f>
        <v/>
      </c>
      <c r="G2096" s="21">
        <f>IF(AND(D2096=3,C2096&lt;=5),MAX(0,B2096-F2096),IF(AND(D2096=2,C2096&lt;=5,MAX(0,B2096-F2096)&gt;3000000),1500000+MAX(0,B2096-F2096)-3000000,MAX(0,B2096-F2096)/2))</f>
        <v/>
      </c>
      <c r="H2096" s="21">
        <f>ROUNDDOWN(G2096,-3)</f>
        <v/>
      </c>
      <c r="I2096" s="21">
        <f>IF(H2096&lt;=0,0,ROUNDDOWN(ROUND((H2096*LOOKUP(H2096,{0,1950001,3300001,6950001,9000001,18000001,40000001},{0.05,0.1,0.2,0.23,0.33,0.4,0.45})-LOOKUP(H2096,{0,1950001,3300001,6950001,9000001,18000001,40000001},{0,97500,427500,636000,1536000,2796000,4796000}))*1.021,3),0))</f>
        <v/>
      </c>
      <c r="J2096" s="21">
        <f>ROUNDDOWN(ROUND(H2096*0.06,2),-2)</f>
        <v/>
      </c>
      <c r="K2096" s="21">
        <f>ROUNDDOWN(ROUND(H2096*0.04,2),-2)</f>
        <v/>
      </c>
      <c r="L2096" s="21">
        <f>I2096+J2096+K2096</f>
        <v/>
      </c>
      <c r="M2096" s="21">
        <f>B2096-L2096</f>
        <v/>
      </c>
      <c r="N2096" s="21">
        <f>ROUNDDOWN(ROUND(B2096*0.2042,2),0)</f>
        <v/>
      </c>
    </row>
    <row r="2097">
      <c r="A2097" t="inlineStr">
        <is>
          <t>照合 一般</t>
        </is>
      </c>
      <c r="B2097" s="21" t="n">
        <v>13000000</v>
      </c>
      <c r="C2097" s="22" t="n">
        <v>12</v>
      </c>
      <c r="D2097" s="22" t="n">
        <v>1</v>
      </c>
      <c r="E2097" s="22" t="n">
        <v>0</v>
      </c>
      <c r="F2097" s="21">
        <f>(IF(C2097&lt;=20,MAX(800000,400000*C2097),8000000+700000*(C2097-20))+IF(E2097=1,1000000,0))</f>
        <v/>
      </c>
      <c r="G2097" s="21">
        <f>IF(AND(D2097=3,C2097&lt;=5),MAX(0,B2097-F2097),IF(AND(D2097=2,C2097&lt;=5,MAX(0,B2097-F2097)&gt;3000000),1500000+MAX(0,B2097-F2097)-3000000,MAX(0,B2097-F2097)/2))</f>
        <v/>
      </c>
      <c r="H2097" s="21">
        <f>ROUNDDOWN(G2097,-3)</f>
        <v/>
      </c>
      <c r="I2097" s="21">
        <f>IF(H2097&lt;=0,0,ROUNDDOWN(ROUND((H2097*LOOKUP(H2097,{0,1950001,3300001,6950001,9000001,18000001,40000001},{0.05,0.1,0.2,0.23,0.33,0.4,0.45})-LOOKUP(H2097,{0,1950001,3300001,6950001,9000001,18000001,40000001},{0,97500,427500,636000,1536000,2796000,4796000}))*1.021,3),0))</f>
        <v/>
      </c>
      <c r="J2097" s="21">
        <f>ROUNDDOWN(ROUND(H2097*0.06,2),-2)</f>
        <v/>
      </c>
      <c r="K2097" s="21">
        <f>ROUNDDOWN(ROUND(H2097*0.04,2),-2)</f>
        <v/>
      </c>
      <c r="L2097" s="21">
        <f>I2097+J2097+K2097</f>
        <v/>
      </c>
      <c r="M2097" s="21">
        <f>B2097-L2097</f>
        <v/>
      </c>
      <c r="N2097" s="21">
        <f>ROUNDDOWN(ROUND(B2097*0.2042,2),0)</f>
        <v/>
      </c>
    </row>
    <row r="2098">
      <c r="A2098" t="inlineStr">
        <is>
          <t>照合 一般</t>
        </is>
      </c>
      <c r="B2098" s="21" t="n">
        <v>13000000</v>
      </c>
      <c r="C2098" s="22" t="n">
        <v>13</v>
      </c>
      <c r="D2098" s="22" t="n">
        <v>1</v>
      </c>
      <c r="E2098" s="22" t="n">
        <v>0</v>
      </c>
      <c r="F2098" s="21">
        <f>(IF(C2098&lt;=20,MAX(800000,400000*C2098),8000000+700000*(C2098-20))+IF(E2098=1,1000000,0))</f>
        <v/>
      </c>
      <c r="G2098" s="21">
        <f>IF(AND(D2098=3,C2098&lt;=5),MAX(0,B2098-F2098),IF(AND(D2098=2,C2098&lt;=5,MAX(0,B2098-F2098)&gt;3000000),1500000+MAX(0,B2098-F2098)-3000000,MAX(0,B2098-F2098)/2))</f>
        <v/>
      </c>
      <c r="H2098" s="21">
        <f>ROUNDDOWN(G2098,-3)</f>
        <v/>
      </c>
      <c r="I2098" s="21">
        <f>IF(H2098&lt;=0,0,ROUNDDOWN(ROUND((H2098*LOOKUP(H2098,{0,1950001,3300001,6950001,9000001,18000001,40000001},{0.05,0.1,0.2,0.23,0.33,0.4,0.45})-LOOKUP(H2098,{0,1950001,3300001,6950001,9000001,18000001,40000001},{0,97500,427500,636000,1536000,2796000,4796000}))*1.021,3),0))</f>
        <v/>
      </c>
      <c r="J2098" s="21">
        <f>ROUNDDOWN(ROUND(H2098*0.06,2),-2)</f>
        <v/>
      </c>
      <c r="K2098" s="21">
        <f>ROUNDDOWN(ROUND(H2098*0.04,2),-2)</f>
        <v/>
      </c>
      <c r="L2098" s="21">
        <f>I2098+J2098+K2098</f>
        <v/>
      </c>
      <c r="M2098" s="21">
        <f>B2098-L2098</f>
        <v/>
      </c>
      <c r="N2098" s="21">
        <f>ROUNDDOWN(ROUND(B2098*0.2042,2),0)</f>
        <v/>
      </c>
    </row>
    <row r="2099">
      <c r="A2099" t="inlineStr">
        <is>
          <t>照合 一般</t>
        </is>
      </c>
      <c r="B2099" s="21" t="n">
        <v>13000000</v>
      </c>
      <c r="C2099" s="22" t="n">
        <v>14</v>
      </c>
      <c r="D2099" s="22" t="n">
        <v>1</v>
      </c>
      <c r="E2099" s="22" t="n">
        <v>0</v>
      </c>
      <c r="F2099" s="21">
        <f>(IF(C2099&lt;=20,MAX(800000,400000*C2099),8000000+700000*(C2099-20))+IF(E2099=1,1000000,0))</f>
        <v/>
      </c>
      <c r="G2099" s="21">
        <f>IF(AND(D2099=3,C2099&lt;=5),MAX(0,B2099-F2099),IF(AND(D2099=2,C2099&lt;=5,MAX(0,B2099-F2099)&gt;3000000),1500000+MAX(0,B2099-F2099)-3000000,MAX(0,B2099-F2099)/2))</f>
        <v/>
      </c>
      <c r="H2099" s="21">
        <f>ROUNDDOWN(G2099,-3)</f>
        <v/>
      </c>
      <c r="I2099" s="21">
        <f>IF(H2099&lt;=0,0,ROUNDDOWN(ROUND((H2099*LOOKUP(H2099,{0,1950001,3300001,6950001,9000001,18000001,40000001},{0.05,0.1,0.2,0.23,0.33,0.4,0.45})-LOOKUP(H2099,{0,1950001,3300001,6950001,9000001,18000001,40000001},{0,97500,427500,636000,1536000,2796000,4796000}))*1.021,3),0))</f>
        <v/>
      </c>
      <c r="J2099" s="21">
        <f>ROUNDDOWN(ROUND(H2099*0.06,2),-2)</f>
        <v/>
      </c>
      <c r="K2099" s="21">
        <f>ROUNDDOWN(ROUND(H2099*0.04,2),-2)</f>
        <v/>
      </c>
      <c r="L2099" s="21">
        <f>I2099+J2099+K2099</f>
        <v/>
      </c>
      <c r="M2099" s="21">
        <f>B2099-L2099</f>
        <v/>
      </c>
      <c r="N2099" s="21">
        <f>ROUNDDOWN(ROUND(B2099*0.2042,2),0)</f>
        <v/>
      </c>
    </row>
    <row r="2100">
      <c r="A2100" t="inlineStr">
        <is>
          <t>照合 一般</t>
        </is>
      </c>
      <c r="B2100" s="21" t="n">
        <v>13000000</v>
      </c>
      <c r="C2100" s="22" t="n">
        <v>15</v>
      </c>
      <c r="D2100" s="22" t="n">
        <v>1</v>
      </c>
      <c r="E2100" s="22" t="n">
        <v>0</v>
      </c>
      <c r="F2100" s="21">
        <f>(IF(C2100&lt;=20,MAX(800000,400000*C2100),8000000+700000*(C2100-20))+IF(E2100=1,1000000,0))</f>
        <v/>
      </c>
      <c r="G2100" s="21">
        <f>IF(AND(D2100=3,C2100&lt;=5),MAX(0,B2100-F2100),IF(AND(D2100=2,C2100&lt;=5,MAX(0,B2100-F2100)&gt;3000000),1500000+MAX(0,B2100-F2100)-3000000,MAX(0,B2100-F2100)/2))</f>
        <v/>
      </c>
      <c r="H2100" s="21">
        <f>ROUNDDOWN(G2100,-3)</f>
        <v/>
      </c>
      <c r="I2100" s="21">
        <f>IF(H2100&lt;=0,0,ROUNDDOWN(ROUND((H2100*LOOKUP(H2100,{0,1950001,3300001,6950001,9000001,18000001,40000001},{0.05,0.1,0.2,0.23,0.33,0.4,0.45})-LOOKUP(H2100,{0,1950001,3300001,6950001,9000001,18000001,40000001},{0,97500,427500,636000,1536000,2796000,4796000}))*1.021,3),0))</f>
        <v/>
      </c>
      <c r="J2100" s="21">
        <f>ROUNDDOWN(ROUND(H2100*0.06,2),-2)</f>
        <v/>
      </c>
      <c r="K2100" s="21">
        <f>ROUNDDOWN(ROUND(H2100*0.04,2),-2)</f>
        <v/>
      </c>
      <c r="L2100" s="21">
        <f>I2100+J2100+K2100</f>
        <v/>
      </c>
      <c r="M2100" s="21">
        <f>B2100-L2100</f>
        <v/>
      </c>
      <c r="N2100" s="21">
        <f>ROUNDDOWN(ROUND(B2100*0.2042,2),0)</f>
        <v/>
      </c>
    </row>
    <row r="2101">
      <c r="A2101" t="inlineStr">
        <is>
          <t>照合 一般</t>
        </is>
      </c>
      <c r="B2101" s="21" t="n">
        <v>13000000</v>
      </c>
      <c r="C2101" s="22" t="n">
        <v>16</v>
      </c>
      <c r="D2101" s="22" t="n">
        <v>1</v>
      </c>
      <c r="E2101" s="22" t="n">
        <v>0</v>
      </c>
      <c r="F2101" s="21">
        <f>(IF(C2101&lt;=20,MAX(800000,400000*C2101),8000000+700000*(C2101-20))+IF(E2101=1,1000000,0))</f>
        <v/>
      </c>
      <c r="G2101" s="21">
        <f>IF(AND(D2101=3,C2101&lt;=5),MAX(0,B2101-F2101),IF(AND(D2101=2,C2101&lt;=5,MAX(0,B2101-F2101)&gt;3000000),1500000+MAX(0,B2101-F2101)-3000000,MAX(0,B2101-F2101)/2))</f>
        <v/>
      </c>
      <c r="H2101" s="21">
        <f>ROUNDDOWN(G2101,-3)</f>
        <v/>
      </c>
      <c r="I2101" s="21">
        <f>IF(H2101&lt;=0,0,ROUNDDOWN(ROUND((H2101*LOOKUP(H2101,{0,1950001,3300001,6950001,9000001,18000001,40000001},{0.05,0.1,0.2,0.23,0.33,0.4,0.45})-LOOKUP(H2101,{0,1950001,3300001,6950001,9000001,18000001,40000001},{0,97500,427500,636000,1536000,2796000,4796000}))*1.021,3),0))</f>
        <v/>
      </c>
      <c r="J2101" s="21">
        <f>ROUNDDOWN(ROUND(H2101*0.06,2),-2)</f>
        <v/>
      </c>
      <c r="K2101" s="21">
        <f>ROUNDDOWN(ROUND(H2101*0.04,2),-2)</f>
        <v/>
      </c>
      <c r="L2101" s="21">
        <f>I2101+J2101+K2101</f>
        <v/>
      </c>
      <c r="M2101" s="21">
        <f>B2101-L2101</f>
        <v/>
      </c>
      <c r="N2101" s="21">
        <f>ROUNDDOWN(ROUND(B2101*0.2042,2),0)</f>
        <v/>
      </c>
    </row>
    <row r="2102">
      <c r="A2102" t="inlineStr">
        <is>
          <t>照合 一般</t>
        </is>
      </c>
      <c r="B2102" s="21" t="n">
        <v>13000000</v>
      </c>
      <c r="C2102" s="22" t="n">
        <v>17</v>
      </c>
      <c r="D2102" s="22" t="n">
        <v>1</v>
      </c>
      <c r="E2102" s="22" t="n">
        <v>0</v>
      </c>
      <c r="F2102" s="21">
        <f>(IF(C2102&lt;=20,MAX(800000,400000*C2102),8000000+700000*(C2102-20))+IF(E2102=1,1000000,0))</f>
        <v/>
      </c>
      <c r="G2102" s="21">
        <f>IF(AND(D2102=3,C2102&lt;=5),MAX(0,B2102-F2102),IF(AND(D2102=2,C2102&lt;=5,MAX(0,B2102-F2102)&gt;3000000),1500000+MAX(0,B2102-F2102)-3000000,MAX(0,B2102-F2102)/2))</f>
        <v/>
      </c>
      <c r="H2102" s="21">
        <f>ROUNDDOWN(G2102,-3)</f>
        <v/>
      </c>
      <c r="I2102" s="21">
        <f>IF(H2102&lt;=0,0,ROUNDDOWN(ROUND((H2102*LOOKUP(H2102,{0,1950001,3300001,6950001,9000001,18000001,40000001},{0.05,0.1,0.2,0.23,0.33,0.4,0.45})-LOOKUP(H2102,{0,1950001,3300001,6950001,9000001,18000001,40000001},{0,97500,427500,636000,1536000,2796000,4796000}))*1.021,3),0))</f>
        <v/>
      </c>
      <c r="J2102" s="21">
        <f>ROUNDDOWN(ROUND(H2102*0.06,2),-2)</f>
        <v/>
      </c>
      <c r="K2102" s="21">
        <f>ROUNDDOWN(ROUND(H2102*0.04,2),-2)</f>
        <v/>
      </c>
      <c r="L2102" s="21">
        <f>I2102+J2102+K2102</f>
        <v/>
      </c>
      <c r="M2102" s="21">
        <f>B2102-L2102</f>
        <v/>
      </c>
      <c r="N2102" s="21">
        <f>ROUNDDOWN(ROUND(B2102*0.2042,2),0)</f>
        <v/>
      </c>
    </row>
    <row r="2103">
      <c r="A2103" t="inlineStr">
        <is>
          <t>照合 一般</t>
        </is>
      </c>
      <c r="B2103" s="21" t="n">
        <v>13000000</v>
      </c>
      <c r="C2103" s="22" t="n">
        <v>18</v>
      </c>
      <c r="D2103" s="22" t="n">
        <v>1</v>
      </c>
      <c r="E2103" s="22" t="n">
        <v>0</v>
      </c>
      <c r="F2103" s="21">
        <f>(IF(C2103&lt;=20,MAX(800000,400000*C2103),8000000+700000*(C2103-20))+IF(E2103=1,1000000,0))</f>
        <v/>
      </c>
      <c r="G2103" s="21">
        <f>IF(AND(D2103=3,C2103&lt;=5),MAX(0,B2103-F2103),IF(AND(D2103=2,C2103&lt;=5,MAX(0,B2103-F2103)&gt;3000000),1500000+MAX(0,B2103-F2103)-3000000,MAX(0,B2103-F2103)/2))</f>
        <v/>
      </c>
      <c r="H2103" s="21">
        <f>ROUNDDOWN(G2103,-3)</f>
        <v/>
      </c>
      <c r="I2103" s="21">
        <f>IF(H2103&lt;=0,0,ROUNDDOWN(ROUND((H2103*LOOKUP(H2103,{0,1950001,3300001,6950001,9000001,18000001,40000001},{0.05,0.1,0.2,0.23,0.33,0.4,0.45})-LOOKUP(H2103,{0,1950001,3300001,6950001,9000001,18000001,40000001},{0,97500,427500,636000,1536000,2796000,4796000}))*1.021,3),0))</f>
        <v/>
      </c>
      <c r="J2103" s="21">
        <f>ROUNDDOWN(ROUND(H2103*0.06,2),-2)</f>
        <v/>
      </c>
      <c r="K2103" s="21">
        <f>ROUNDDOWN(ROUND(H2103*0.04,2),-2)</f>
        <v/>
      </c>
      <c r="L2103" s="21">
        <f>I2103+J2103+K2103</f>
        <v/>
      </c>
      <c r="M2103" s="21">
        <f>B2103-L2103</f>
        <v/>
      </c>
      <c r="N2103" s="21">
        <f>ROUNDDOWN(ROUND(B2103*0.2042,2),0)</f>
        <v/>
      </c>
    </row>
    <row r="2104">
      <c r="A2104" t="inlineStr">
        <is>
          <t>照合 一般</t>
        </is>
      </c>
      <c r="B2104" s="21" t="n">
        <v>13000000</v>
      </c>
      <c r="C2104" s="22" t="n">
        <v>19</v>
      </c>
      <c r="D2104" s="22" t="n">
        <v>1</v>
      </c>
      <c r="E2104" s="22" t="n">
        <v>0</v>
      </c>
      <c r="F2104" s="21">
        <f>(IF(C2104&lt;=20,MAX(800000,400000*C2104),8000000+700000*(C2104-20))+IF(E2104=1,1000000,0))</f>
        <v/>
      </c>
      <c r="G2104" s="21">
        <f>IF(AND(D2104=3,C2104&lt;=5),MAX(0,B2104-F2104),IF(AND(D2104=2,C2104&lt;=5,MAX(0,B2104-F2104)&gt;3000000),1500000+MAX(0,B2104-F2104)-3000000,MAX(0,B2104-F2104)/2))</f>
        <v/>
      </c>
      <c r="H2104" s="21">
        <f>ROUNDDOWN(G2104,-3)</f>
        <v/>
      </c>
      <c r="I2104" s="21">
        <f>IF(H2104&lt;=0,0,ROUNDDOWN(ROUND((H2104*LOOKUP(H2104,{0,1950001,3300001,6950001,9000001,18000001,40000001},{0.05,0.1,0.2,0.23,0.33,0.4,0.45})-LOOKUP(H2104,{0,1950001,3300001,6950001,9000001,18000001,40000001},{0,97500,427500,636000,1536000,2796000,4796000}))*1.021,3),0))</f>
        <v/>
      </c>
      <c r="J2104" s="21">
        <f>ROUNDDOWN(ROUND(H2104*0.06,2),-2)</f>
        <v/>
      </c>
      <c r="K2104" s="21">
        <f>ROUNDDOWN(ROUND(H2104*0.04,2),-2)</f>
        <v/>
      </c>
      <c r="L2104" s="21">
        <f>I2104+J2104+K2104</f>
        <v/>
      </c>
      <c r="M2104" s="21">
        <f>B2104-L2104</f>
        <v/>
      </c>
      <c r="N2104" s="21">
        <f>ROUNDDOWN(ROUND(B2104*0.2042,2),0)</f>
        <v/>
      </c>
    </row>
    <row r="2105">
      <c r="A2105" t="inlineStr">
        <is>
          <t>照合 一般</t>
        </is>
      </c>
      <c r="B2105" s="21" t="n">
        <v>13000000</v>
      </c>
      <c r="C2105" s="22" t="n">
        <v>20</v>
      </c>
      <c r="D2105" s="22" t="n">
        <v>1</v>
      </c>
      <c r="E2105" s="22" t="n">
        <v>0</v>
      </c>
      <c r="F2105" s="21">
        <f>(IF(C2105&lt;=20,MAX(800000,400000*C2105),8000000+700000*(C2105-20))+IF(E2105=1,1000000,0))</f>
        <v/>
      </c>
      <c r="G2105" s="21">
        <f>IF(AND(D2105=3,C2105&lt;=5),MAX(0,B2105-F2105),IF(AND(D2105=2,C2105&lt;=5,MAX(0,B2105-F2105)&gt;3000000),1500000+MAX(0,B2105-F2105)-3000000,MAX(0,B2105-F2105)/2))</f>
        <v/>
      </c>
      <c r="H2105" s="21">
        <f>ROUNDDOWN(G2105,-3)</f>
        <v/>
      </c>
      <c r="I2105" s="21">
        <f>IF(H2105&lt;=0,0,ROUNDDOWN(ROUND((H2105*LOOKUP(H2105,{0,1950001,3300001,6950001,9000001,18000001,40000001},{0.05,0.1,0.2,0.23,0.33,0.4,0.45})-LOOKUP(H2105,{0,1950001,3300001,6950001,9000001,18000001,40000001},{0,97500,427500,636000,1536000,2796000,4796000}))*1.021,3),0))</f>
        <v/>
      </c>
      <c r="J2105" s="21">
        <f>ROUNDDOWN(ROUND(H2105*0.06,2),-2)</f>
        <v/>
      </c>
      <c r="K2105" s="21">
        <f>ROUNDDOWN(ROUND(H2105*0.04,2),-2)</f>
        <v/>
      </c>
      <c r="L2105" s="21">
        <f>I2105+J2105+K2105</f>
        <v/>
      </c>
      <c r="M2105" s="21">
        <f>B2105-L2105</f>
        <v/>
      </c>
      <c r="N2105" s="21">
        <f>ROUNDDOWN(ROUND(B2105*0.2042,2),0)</f>
        <v/>
      </c>
    </row>
    <row r="2106">
      <c r="A2106" t="inlineStr">
        <is>
          <t>照合 一般</t>
        </is>
      </c>
      <c r="B2106" s="21" t="n">
        <v>13000000</v>
      </c>
      <c r="C2106" s="22" t="n">
        <v>21</v>
      </c>
      <c r="D2106" s="22" t="n">
        <v>1</v>
      </c>
      <c r="E2106" s="22" t="n">
        <v>0</v>
      </c>
      <c r="F2106" s="21">
        <f>(IF(C2106&lt;=20,MAX(800000,400000*C2106),8000000+700000*(C2106-20))+IF(E2106=1,1000000,0))</f>
        <v/>
      </c>
      <c r="G2106" s="21">
        <f>IF(AND(D2106=3,C2106&lt;=5),MAX(0,B2106-F2106),IF(AND(D2106=2,C2106&lt;=5,MAX(0,B2106-F2106)&gt;3000000),1500000+MAX(0,B2106-F2106)-3000000,MAX(0,B2106-F2106)/2))</f>
        <v/>
      </c>
      <c r="H2106" s="21">
        <f>ROUNDDOWN(G2106,-3)</f>
        <v/>
      </c>
      <c r="I2106" s="21">
        <f>IF(H2106&lt;=0,0,ROUNDDOWN(ROUND((H2106*LOOKUP(H2106,{0,1950001,3300001,6950001,9000001,18000001,40000001},{0.05,0.1,0.2,0.23,0.33,0.4,0.45})-LOOKUP(H2106,{0,1950001,3300001,6950001,9000001,18000001,40000001},{0,97500,427500,636000,1536000,2796000,4796000}))*1.021,3),0))</f>
        <v/>
      </c>
      <c r="J2106" s="21">
        <f>ROUNDDOWN(ROUND(H2106*0.06,2),-2)</f>
        <v/>
      </c>
      <c r="K2106" s="21">
        <f>ROUNDDOWN(ROUND(H2106*0.04,2),-2)</f>
        <v/>
      </c>
      <c r="L2106" s="21">
        <f>I2106+J2106+K2106</f>
        <v/>
      </c>
      <c r="M2106" s="21">
        <f>B2106-L2106</f>
        <v/>
      </c>
      <c r="N2106" s="21">
        <f>ROUNDDOWN(ROUND(B2106*0.2042,2),0)</f>
        <v/>
      </c>
    </row>
    <row r="2107">
      <c r="A2107" t="inlineStr">
        <is>
          <t>照合 一般</t>
        </is>
      </c>
      <c r="B2107" s="21" t="n">
        <v>13000000</v>
      </c>
      <c r="C2107" s="22" t="n">
        <v>22</v>
      </c>
      <c r="D2107" s="22" t="n">
        <v>1</v>
      </c>
      <c r="E2107" s="22" t="n">
        <v>0</v>
      </c>
      <c r="F2107" s="21">
        <f>(IF(C2107&lt;=20,MAX(800000,400000*C2107),8000000+700000*(C2107-20))+IF(E2107=1,1000000,0))</f>
        <v/>
      </c>
      <c r="G2107" s="21">
        <f>IF(AND(D2107=3,C2107&lt;=5),MAX(0,B2107-F2107),IF(AND(D2107=2,C2107&lt;=5,MAX(0,B2107-F2107)&gt;3000000),1500000+MAX(0,B2107-F2107)-3000000,MAX(0,B2107-F2107)/2))</f>
        <v/>
      </c>
      <c r="H2107" s="21">
        <f>ROUNDDOWN(G2107,-3)</f>
        <v/>
      </c>
      <c r="I2107" s="21">
        <f>IF(H2107&lt;=0,0,ROUNDDOWN(ROUND((H2107*LOOKUP(H2107,{0,1950001,3300001,6950001,9000001,18000001,40000001},{0.05,0.1,0.2,0.23,0.33,0.4,0.45})-LOOKUP(H2107,{0,1950001,3300001,6950001,9000001,18000001,40000001},{0,97500,427500,636000,1536000,2796000,4796000}))*1.021,3),0))</f>
        <v/>
      </c>
      <c r="J2107" s="21">
        <f>ROUNDDOWN(ROUND(H2107*0.06,2),-2)</f>
        <v/>
      </c>
      <c r="K2107" s="21">
        <f>ROUNDDOWN(ROUND(H2107*0.04,2),-2)</f>
        <v/>
      </c>
      <c r="L2107" s="21">
        <f>I2107+J2107+K2107</f>
        <v/>
      </c>
      <c r="M2107" s="21">
        <f>B2107-L2107</f>
        <v/>
      </c>
      <c r="N2107" s="21">
        <f>ROUNDDOWN(ROUND(B2107*0.2042,2),0)</f>
        <v/>
      </c>
    </row>
    <row r="2108">
      <c r="A2108" t="inlineStr">
        <is>
          <t>照合 一般</t>
        </is>
      </c>
      <c r="B2108" s="21" t="n">
        <v>13000000</v>
      </c>
      <c r="C2108" s="22" t="n">
        <v>23</v>
      </c>
      <c r="D2108" s="22" t="n">
        <v>1</v>
      </c>
      <c r="E2108" s="22" t="n">
        <v>0</v>
      </c>
      <c r="F2108" s="21">
        <f>(IF(C2108&lt;=20,MAX(800000,400000*C2108),8000000+700000*(C2108-20))+IF(E2108=1,1000000,0))</f>
        <v/>
      </c>
      <c r="G2108" s="21">
        <f>IF(AND(D2108=3,C2108&lt;=5),MAX(0,B2108-F2108),IF(AND(D2108=2,C2108&lt;=5,MAX(0,B2108-F2108)&gt;3000000),1500000+MAX(0,B2108-F2108)-3000000,MAX(0,B2108-F2108)/2))</f>
        <v/>
      </c>
      <c r="H2108" s="21">
        <f>ROUNDDOWN(G2108,-3)</f>
        <v/>
      </c>
      <c r="I2108" s="21">
        <f>IF(H2108&lt;=0,0,ROUNDDOWN(ROUND((H2108*LOOKUP(H2108,{0,1950001,3300001,6950001,9000001,18000001,40000001},{0.05,0.1,0.2,0.23,0.33,0.4,0.45})-LOOKUP(H2108,{0,1950001,3300001,6950001,9000001,18000001,40000001},{0,97500,427500,636000,1536000,2796000,4796000}))*1.021,3),0))</f>
        <v/>
      </c>
      <c r="J2108" s="21">
        <f>ROUNDDOWN(ROUND(H2108*0.06,2),-2)</f>
        <v/>
      </c>
      <c r="K2108" s="21">
        <f>ROUNDDOWN(ROUND(H2108*0.04,2),-2)</f>
        <v/>
      </c>
      <c r="L2108" s="21">
        <f>I2108+J2108+K2108</f>
        <v/>
      </c>
      <c r="M2108" s="21">
        <f>B2108-L2108</f>
        <v/>
      </c>
      <c r="N2108" s="21">
        <f>ROUNDDOWN(ROUND(B2108*0.2042,2),0)</f>
        <v/>
      </c>
    </row>
    <row r="2109">
      <c r="A2109" t="inlineStr">
        <is>
          <t>照合 一般</t>
        </is>
      </c>
      <c r="B2109" s="21" t="n">
        <v>13000000</v>
      </c>
      <c r="C2109" s="22" t="n">
        <v>24</v>
      </c>
      <c r="D2109" s="22" t="n">
        <v>1</v>
      </c>
      <c r="E2109" s="22" t="n">
        <v>0</v>
      </c>
      <c r="F2109" s="21">
        <f>(IF(C2109&lt;=20,MAX(800000,400000*C2109),8000000+700000*(C2109-20))+IF(E2109=1,1000000,0))</f>
        <v/>
      </c>
      <c r="G2109" s="21">
        <f>IF(AND(D2109=3,C2109&lt;=5),MAX(0,B2109-F2109),IF(AND(D2109=2,C2109&lt;=5,MAX(0,B2109-F2109)&gt;3000000),1500000+MAX(0,B2109-F2109)-3000000,MAX(0,B2109-F2109)/2))</f>
        <v/>
      </c>
      <c r="H2109" s="21">
        <f>ROUNDDOWN(G2109,-3)</f>
        <v/>
      </c>
      <c r="I2109" s="21">
        <f>IF(H2109&lt;=0,0,ROUNDDOWN(ROUND((H2109*LOOKUP(H2109,{0,1950001,3300001,6950001,9000001,18000001,40000001},{0.05,0.1,0.2,0.23,0.33,0.4,0.45})-LOOKUP(H2109,{0,1950001,3300001,6950001,9000001,18000001,40000001},{0,97500,427500,636000,1536000,2796000,4796000}))*1.021,3),0))</f>
        <v/>
      </c>
      <c r="J2109" s="21">
        <f>ROUNDDOWN(ROUND(H2109*0.06,2),-2)</f>
        <v/>
      </c>
      <c r="K2109" s="21">
        <f>ROUNDDOWN(ROUND(H2109*0.04,2),-2)</f>
        <v/>
      </c>
      <c r="L2109" s="21">
        <f>I2109+J2109+K2109</f>
        <v/>
      </c>
      <c r="M2109" s="21">
        <f>B2109-L2109</f>
        <v/>
      </c>
      <c r="N2109" s="21">
        <f>ROUNDDOWN(ROUND(B2109*0.2042,2),0)</f>
        <v/>
      </c>
    </row>
    <row r="2110">
      <c r="A2110" t="inlineStr">
        <is>
          <t>照合 一般</t>
        </is>
      </c>
      <c r="B2110" s="21" t="n">
        <v>13000000</v>
      </c>
      <c r="C2110" s="22" t="n">
        <v>25</v>
      </c>
      <c r="D2110" s="22" t="n">
        <v>1</v>
      </c>
      <c r="E2110" s="22" t="n">
        <v>0</v>
      </c>
      <c r="F2110" s="21">
        <f>(IF(C2110&lt;=20,MAX(800000,400000*C2110),8000000+700000*(C2110-20))+IF(E2110=1,1000000,0))</f>
        <v/>
      </c>
      <c r="G2110" s="21">
        <f>IF(AND(D2110=3,C2110&lt;=5),MAX(0,B2110-F2110),IF(AND(D2110=2,C2110&lt;=5,MAX(0,B2110-F2110)&gt;3000000),1500000+MAX(0,B2110-F2110)-3000000,MAX(0,B2110-F2110)/2))</f>
        <v/>
      </c>
      <c r="H2110" s="21">
        <f>ROUNDDOWN(G2110,-3)</f>
        <v/>
      </c>
      <c r="I2110" s="21">
        <f>IF(H2110&lt;=0,0,ROUNDDOWN(ROUND((H2110*LOOKUP(H2110,{0,1950001,3300001,6950001,9000001,18000001,40000001},{0.05,0.1,0.2,0.23,0.33,0.4,0.45})-LOOKUP(H2110,{0,1950001,3300001,6950001,9000001,18000001,40000001},{0,97500,427500,636000,1536000,2796000,4796000}))*1.021,3),0))</f>
        <v/>
      </c>
      <c r="J2110" s="21">
        <f>ROUNDDOWN(ROUND(H2110*0.06,2),-2)</f>
        <v/>
      </c>
      <c r="K2110" s="21">
        <f>ROUNDDOWN(ROUND(H2110*0.04,2),-2)</f>
        <v/>
      </c>
      <c r="L2110" s="21">
        <f>I2110+J2110+K2110</f>
        <v/>
      </c>
      <c r="M2110" s="21">
        <f>B2110-L2110</f>
        <v/>
      </c>
      <c r="N2110" s="21">
        <f>ROUNDDOWN(ROUND(B2110*0.2042,2),0)</f>
        <v/>
      </c>
    </row>
    <row r="2111">
      <c r="A2111" t="inlineStr">
        <is>
          <t>照合 一般</t>
        </is>
      </c>
      <c r="B2111" s="21" t="n">
        <v>13000000</v>
      </c>
      <c r="C2111" s="22" t="n">
        <v>26</v>
      </c>
      <c r="D2111" s="22" t="n">
        <v>1</v>
      </c>
      <c r="E2111" s="22" t="n">
        <v>0</v>
      </c>
      <c r="F2111" s="21">
        <f>(IF(C2111&lt;=20,MAX(800000,400000*C2111),8000000+700000*(C2111-20))+IF(E2111=1,1000000,0))</f>
        <v/>
      </c>
      <c r="G2111" s="21">
        <f>IF(AND(D2111=3,C2111&lt;=5),MAX(0,B2111-F2111),IF(AND(D2111=2,C2111&lt;=5,MAX(0,B2111-F2111)&gt;3000000),1500000+MAX(0,B2111-F2111)-3000000,MAX(0,B2111-F2111)/2))</f>
        <v/>
      </c>
      <c r="H2111" s="21">
        <f>ROUNDDOWN(G2111,-3)</f>
        <v/>
      </c>
      <c r="I2111" s="21">
        <f>IF(H2111&lt;=0,0,ROUNDDOWN(ROUND((H2111*LOOKUP(H2111,{0,1950001,3300001,6950001,9000001,18000001,40000001},{0.05,0.1,0.2,0.23,0.33,0.4,0.45})-LOOKUP(H2111,{0,1950001,3300001,6950001,9000001,18000001,40000001},{0,97500,427500,636000,1536000,2796000,4796000}))*1.021,3),0))</f>
        <v/>
      </c>
      <c r="J2111" s="21">
        <f>ROUNDDOWN(ROUND(H2111*0.06,2),-2)</f>
        <v/>
      </c>
      <c r="K2111" s="21">
        <f>ROUNDDOWN(ROUND(H2111*0.04,2),-2)</f>
        <v/>
      </c>
      <c r="L2111" s="21">
        <f>I2111+J2111+K2111</f>
        <v/>
      </c>
      <c r="M2111" s="21">
        <f>B2111-L2111</f>
        <v/>
      </c>
      <c r="N2111" s="21">
        <f>ROUNDDOWN(ROUND(B2111*0.2042,2),0)</f>
        <v/>
      </c>
    </row>
    <row r="2112">
      <c r="A2112" t="inlineStr">
        <is>
          <t>照合 一般</t>
        </is>
      </c>
      <c r="B2112" s="21" t="n">
        <v>13000000</v>
      </c>
      <c r="C2112" s="22" t="n">
        <v>27</v>
      </c>
      <c r="D2112" s="22" t="n">
        <v>1</v>
      </c>
      <c r="E2112" s="22" t="n">
        <v>0</v>
      </c>
      <c r="F2112" s="21">
        <f>(IF(C2112&lt;=20,MAX(800000,400000*C2112),8000000+700000*(C2112-20))+IF(E2112=1,1000000,0))</f>
        <v/>
      </c>
      <c r="G2112" s="21">
        <f>IF(AND(D2112=3,C2112&lt;=5),MAX(0,B2112-F2112),IF(AND(D2112=2,C2112&lt;=5,MAX(0,B2112-F2112)&gt;3000000),1500000+MAX(0,B2112-F2112)-3000000,MAX(0,B2112-F2112)/2))</f>
        <v/>
      </c>
      <c r="H2112" s="21">
        <f>ROUNDDOWN(G2112,-3)</f>
        <v/>
      </c>
      <c r="I2112" s="21">
        <f>IF(H2112&lt;=0,0,ROUNDDOWN(ROUND((H2112*LOOKUP(H2112,{0,1950001,3300001,6950001,9000001,18000001,40000001},{0.05,0.1,0.2,0.23,0.33,0.4,0.45})-LOOKUP(H2112,{0,1950001,3300001,6950001,9000001,18000001,40000001},{0,97500,427500,636000,1536000,2796000,4796000}))*1.021,3),0))</f>
        <v/>
      </c>
      <c r="J2112" s="21">
        <f>ROUNDDOWN(ROUND(H2112*0.06,2),-2)</f>
        <v/>
      </c>
      <c r="K2112" s="21">
        <f>ROUNDDOWN(ROUND(H2112*0.04,2),-2)</f>
        <v/>
      </c>
      <c r="L2112" s="21">
        <f>I2112+J2112+K2112</f>
        <v/>
      </c>
      <c r="M2112" s="21">
        <f>B2112-L2112</f>
        <v/>
      </c>
      <c r="N2112" s="21">
        <f>ROUNDDOWN(ROUND(B2112*0.2042,2),0)</f>
        <v/>
      </c>
    </row>
    <row r="2113">
      <c r="A2113" t="inlineStr">
        <is>
          <t>照合 一般</t>
        </is>
      </c>
      <c r="B2113" s="21" t="n">
        <v>13000000</v>
      </c>
      <c r="C2113" s="22" t="n">
        <v>28</v>
      </c>
      <c r="D2113" s="22" t="n">
        <v>1</v>
      </c>
      <c r="E2113" s="22" t="n">
        <v>0</v>
      </c>
      <c r="F2113" s="21">
        <f>(IF(C2113&lt;=20,MAX(800000,400000*C2113),8000000+700000*(C2113-20))+IF(E2113=1,1000000,0))</f>
        <v/>
      </c>
      <c r="G2113" s="21">
        <f>IF(AND(D2113=3,C2113&lt;=5),MAX(0,B2113-F2113),IF(AND(D2113=2,C2113&lt;=5,MAX(0,B2113-F2113)&gt;3000000),1500000+MAX(0,B2113-F2113)-3000000,MAX(0,B2113-F2113)/2))</f>
        <v/>
      </c>
      <c r="H2113" s="21">
        <f>ROUNDDOWN(G2113,-3)</f>
        <v/>
      </c>
      <c r="I2113" s="21">
        <f>IF(H2113&lt;=0,0,ROUNDDOWN(ROUND((H2113*LOOKUP(H2113,{0,1950001,3300001,6950001,9000001,18000001,40000001},{0.05,0.1,0.2,0.23,0.33,0.4,0.45})-LOOKUP(H2113,{0,1950001,3300001,6950001,9000001,18000001,40000001},{0,97500,427500,636000,1536000,2796000,4796000}))*1.021,3),0))</f>
        <v/>
      </c>
      <c r="J2113" s="21">
        <f>ROUNDDOWN(ROUND(H2113*0.06,2),-2)</f>
        <v/>
      </c>
      <c r="K2113" s="21">
        <f>ROUNDDOWN(ROUND(H2113*0.04,2),-2)</f>
        <v/>
      </c>
      <c r="L2113" s="21">
        <f>I2113+J2113+K2113</f>
        <v/>
      </c>
      <c r="M2113" s="21">
        <f>B2113-L2113</f>
        <v/>
      </c>
      <c r="N2113" s="21">
        <f>ROUNDDOWN(ROUND(B2113*0.2042,2),0)</f>
        <v/>
      </c>
    </row>
    <row r="2114">
      <c r="A2114" t="inlineStr">
        <is>
          <t>照合 一般</t>
        </is>
      </c>
      <c r="B2114" s="21" t="n">
        <v>13000000</v>
      </c>
      <c r="C2114" s="22" t="n">
        <v>29</v>
      </c>
      <c r="D2114" s="22" t="n">
        <v>1</v>
      </c>
      <c r="E2114" s="22" t="n">
        <v>0</v>
      </c>
      <c r="F2114" s="21">
        <f>(IF(C2114&lt;=20,MAX(800000,400000*C2114),8000000+700000*(C2114-20))+IF(E2114=1,1000000,0))</f>
        <v/>
      </c>
      <c r="G2114" s="21">
        <f>IF(AND(D2114=3,C2114&lt;=5),MAX(0,B2114-F2114),IF(AND(D2114=2,C2114&lt;=5,MAX(0,B2114-F2114)&gt;3000000),1500000+MAX(0,B2114-F2114)-3000000,MAX(0,B2114-F2114)/2))</f>
        <v/>
      </c>
      <c r="H2114" s="21">
        <f>ROUNDDOWN(G2114,-3)</f>
        <v/>
      </c>
      <c r="I2114" s="21">
        <f>IF(H2114&lt;=0,0,ROUNDDOWN(ROUND((H2114*LOOKUP(H2114,{0,1950001,3300001,6950001,9000001,18000001,40000001},{0.05,0.1,0.2,0.23,0.33,0.4,0.45})-LOOKUP(H2114,{0,1950001,3300001,6950001,9000001,18000001,40000001},{0,97500,427500,636000,1536000,2796000,4796000}))*1.021,3),0))</f>
        <v/>
      </c>
      <c r="J2114" s="21">
        <f>ROUNDDOWN(ROUND(H2114*0.06,2),-2)</f>
        <v/>
      </c>
      <c r="K2114" s="21">
        <f>ROUNDDOWN(ROUND(H2114*0.04,2),-2)</f>
        <v/>
      </c>
      <c r="L2114" s="21">
        <f>I2114+J2114+K2114</f>
        <v/>
      </c>
      <c r="M2114" s="21">
        <f>B2114-L2114</f>
        <v/>
      </c>
      <c r="N2114" s="21">
        <f>ROUNDDOWN(ROUND(B2114*0.2042,2),0)</f>
        <v/>
      </c>
    </row>
    <row r="2115">
      <c r="A2115" t="inlineStr">
        <is>
          <t>照合 一般</t>
        </is>
      </c>
      <c r="B2115" s="21" t="n">
        <v>13000000</v>
      </c>
      <c r="C2115" s="22" t="n">
        <v>30</v>
      </c>
      <c r="D2115" s="22" t="n">
        <v>1</v>
      </c>
      <c r="E2115" s="22" t="n">
        <v>0</v>
      </c>
      <c r="F2115" s="21">
        <f>(IF(C2115&lt;=20,MAX(800000,400000*C2115),8000000+700000*(C2115-20))+IF(E2115=1,1000000,0))</f>
        <v/>
      </c>
      <c r="G2115" s="21">
        <f>IF(AND(D2115=3,C2115&lt;=5),MAX(0,B2115-F2115),IF(AND(D2115=2,C2115&lt;=5,MAX(0,B2115-F2115)&gt;3000000),1500000+MAX(0,B2115-F2115)-3000000,MAX(0,B2115-F2115)/2))</f>
        <v/>
      </c>
      <c r="H2115" s="21">
        <f>ROUNDDOWN(G2115,-3)</f>
        <v/>
      </c>
      <c r="I2115" s="21">
        <f>IF(H2115&lt;=0,0,ROUNDDOWN(ROUND((H2115*LOOKUP(H2115,{0,1950001,3300001,6950001,9000001,18000001,40000001},{0.05,0.1,0.2,0.23,0.33,0.4,0.45})-LOOKUP(H2115,{0,1950001,3300001,6950001,9000001,18000001,40000001},{0,97500,427500,636000,1536000,2796000,4796000}))*1.021,3),0))</f>
        <v/>
      </c>
      <c r="J2115" s="21">
        <f>ROUNDDOWN(ROUND(H2115*0.06,2),-2)</f>
        <v/>
      </c>
      <c r="K2115" s="21">
        <f>ROUNDDOWN(ROUND(H2115*0.04,2),-2)</f>
        <v/>
      </c>
      <c r="L2115" s="21">
        <f>I2115+J2115+K2115</f>
        <v/>
      </c>
      <c r="M2115" s="21">
        <f>B2115-L2115</f>
        <v/>
      </c>
      <c r="N2115" s="21">
        <f>ROUNDDOWN(ROUND(B2115*0.2042,2),0)</f>
        <v/>
      </c>
    </row>
    <row r="2116">
      <c r="A2116" t="inlineStr">
        <is>
          <t>照合 一般</t>
        </is>
      </c>
      <c r="B2116" s="21" t="n">
        <v>13000000</v>
      </c>
      <c r="C2116" s="22" t="n">
        <v>31</v>
      </c>
      <c r="D2116" s="22" t="n">
        <v>1</v>
      </c>
      <c r="E2116" s="22" t="n">
        <v>0</v>
      </c>
      <c r="F2116" s="21">
        <f>(IF(C2116&lt;=20,MAX(800000,400000*C2116),8000000+700000*(C2116-20))+IF(E2116=1,1000000,0))</f>
        <v/>
      </c>
      <c r="G2116" s="21">
        <f>IF(AND(D2116=3,C2116&lt;=5),MAX(0,B2116-F2116),IF(AND(D2116=2,C2116&lt;=5,MAX(0,B2116-F2116)&gt;3000000),1500000+MAX(0,B2116-F2116)-3000000,MAX(0,B2116-F2116)/2))</f>
        <v/>
      </c>
      <c r="H2116" s="21">
        <f>ROUNDDOWN(G2116,-3)</f>
        <v/>
      </c>
      <c r="I2116" s="21">
        <f>IF(H2116&lt;=0,0,ROUNDDOWN(ROUND((H2116*LOOKUP(H2116,{0,1950001,3300001,6950001,9000001,18000001,40000001},{0.05,0.1,0.2,0.23,0.33,0.4,0.45})-LOOKUP(H2116,{0,1950001,3300001,6950001,9000001,18000001,40000001},{0,97500,427500,636000,1536000,2796000,4796000}))*1.021,3),0))</f>
        <v/>
      </c>
      <c r="J2116" s="21">
        <f>ROUNDDOWN(ROUND(H2116*0.06,2),-2)</f>
        <v/>
      </c>
      <c r="K2116" s="21">
        <f>ROUNDDOWN(ROUND(H2116*0.04,2),-2)</f>
        <v/>
      </c>
      <c r="L2116" s="21">
        <f>I2116+J2116+K2116</f>
        <v/>
      </c>
      <c r="M2116" s="21">
        <f>B2116-L2116</f>
        <v/>
      </c>
      <c r="N2116" s="21">
        <f>ROUNDDOWN(ROUND(B2116*0.2042,2),0)</f>
        <v/>
      </c>
    </row>
    <row r="2117">
      <c r="A2117" t="inlineStr">
        <is>
          <t>照合 一般</t>
        </is>
      </c>
      <c r="B2117" s="21" t="n">
        <v>13000000</v>
      </c>
      <c r="C2117" s="22" t="n">
        <v>32</v>
      </c>
      <c r="D2117" s="22" t="n">
        <v>1</v>
      </c>
      <c r="E2117" s="22" t="n">
        <v>0</v>
      </c>
      <c r="F2117" s="21">
        <f>(IF(C2117&lt;=20,MAX(800000,400000*C2117),8000000+700000*(C2117-20))+IF(E2117=1,1000000,0))</f>
        <v/>
      </c>
      <c r="G2117" s="21">
        <f>IF(AND(D2117=3,C2117&lt;=5),MAX(0,B2117-F2117),IF(AND(D2117=2,C2117&lt;=5,MAX(0,B2117-F2117)&gt;3000000),1500000+MAX(0,B2117-F2117)-3000000,MAX(0,B2117-F2117)/2))</f>
        <v/>
      </c>
      <c r="H2117" s="21">
        <f>ROUNDDOWN(G2117,-3)</f>
        <v/>
      </c>
      <c r="I2117" s="21">
        <f>IF(H2117&lt;=0,0,ROUNDDOWN(ROUND((H2117*LOOKUP(H2117,{0,1950001,3300001,6950001,9000001,18000001,40000001},{0.05,0.1,0.2,0.23,0.33,0.4,0.45})-LOOKUP(H2117,{0,1950001,3300001,6950001,9000001,18000001,40000001},{0,97500,427500,636000,1536000,2796000,4796000}))*1.021,3),0))</f>
        <v/>
      </c>
      <c r="J2117" s="21">
        <f>ROUNDDOWN(ROUND(H2117*0.06,2),-2)</f>
        <v/>
      </c>
      <c r="K2117" s="21">
        <f>ROUNDDOWN(ROUND(H2117*0.04,2),-2)</f>
        <v/>
      </c>
      <c r="L2117" s="21">
        <f>I2117+J2117+K2117</f>
        <v/>
      </c>
      <c r="M2117" s="21">
        <f>B2117-L2117</f>
        <v/>
      </c>
      <c r="N2117" s="21">
        <f>ROUNDDOWN(ROUND(B2117*0.2042,2),0)</f>
        <v/>
      </c>
    </row>
    <row r="2118">
      <c r="A2118" t="inlineStr">
        <is>
          <t>照合 一般</t>
        </is>
      </c>
      <c r="B2118" s="21" t="n">
        <v>13000000</v>
      </c>
      <c r="C2118" s="22" t="n">
        <v>33</v>
      </c>
      <c r="D2118" s="22" t="n">
        <v>1</v>
      </c>
      <c r="E2118" s="22" t="n">
        <v>0</v>
      </c>
      <c r="F2118" s="21">
        <f>(IF(C2118&lt;=20,MAX(800000,400000*C2118),8000000+700000*(C2118-20))+IF(E2118=1,1000000,0))</f>
        <v/>
      </c>
      <c r="G2118" s="21">
        <f>IF(AND(D2118=3,C2118&lt;=5),MAX(0,B2118-F2118),IF(AND(D2118=2,C2118&lt;=5,MAX(0,B2118-F2118)&gt;3000000),1500000+MAX(0,B2118-F2118)-3000000,MAX(0,B2118-F2118)/2))</f>
        <v/>
      </c>
      <c r="H2118" s="21">
        <f>ROUNDDOWN(G2118,-3)</f>
        <v/>
      </c>
      <c r="I2118" s="21">
        <f>IF(H2118&lt;=0,0,ROUNDDOWN(ROUND((H2118*LOOKUP(H2118,{0,1950001,3300001,6950001,9000001,18000001,40000001},{0.05,0.1,0.2,0.23,0.33,0.4,0.45})-LOOKUP(H2118,{0,1950001,3300001,6950001,9000001,18000001,40000001},{0,97500,427500,636000,1536000,2796000,4796000}))*1.021,3),0))</f>
        <v/>
      </c>
      <c r="J2118" s="21">
        <f>ROUNDDOWN(ROUND(H2118*0.06,2),-2)</f>
        <v/>
      </c>
      <c r="K2118" s="21">
        <f>ROUNDDOWN(ROUND(H2118*0.04,2),-2)</f>
        <v/>
      </c>
      <c r="L2118" s="21">
        <f>I2118+J2118+K2118</f>
        <v/>
      </c>
      <c r="M2118" s="21">
        <f>B2118-L2118</f>
        <v/>
      </c>
      <c r="N2118" s="21">
        <f>ROUNDDOWN(ROUND(B2118*0.2042,2),0)</f>
        <v/>
      </c>
    </row>
    <row r="2119">
      <c r="A2119" t="inlineStr">
        <is>
          <t>照合 一般</t>
        </is>
      </c>
      <c r="B2119" s="21" t="n">
        <v>13000000</v>
      </c>
      <c r="C2119" s="22" t="n">
        <v>34</v>
      </c>
      <c r="D2119" s="22" t="n">
        <v>1</v>
      </c>
      <c r="E2119" s="22" t="n">
        <v>0</v>
      </c>
      <c r="F2119" s="21">
        <f>(IF(C2119&lt;=20,MAX(800000,400000*C2119),8000000+700000*(C2119-20))+IF(E2119=1,1000000,0))</f>
        <v/>
      </c>
      <c r="G2119" s="21">
        <f>IF(AND(D2119=3,C2119&lt;=5),MAX(0,B2119-F2119),IF(AND(D2119=2,C2119&lt;=5,MAX(0,B2119-F2119)&gt;3000000),1500000+MAX(0,B2119-F2119)-3000000,MAX(0,B2119-F2119)/2))</f>
        <v/>
      </c>
      <c r="H2119" s="21">
        <f>ROUNDDOWN(G2119,-3)</f>
        <v/>
      </c>
      <c r="I2119" s="21">
        <f>IF(H2119&lt;=0,0,ROUNDDOWN(ROUND((H2119*LOOKUP(H2119,{0,1950001,3300001,6950001,9000001,18000001,40000001},{0.05,0.1,0.2,0.23,0.33,0.4,0.45})-LOOKUP(H2119,{0,1950001,3300001,6950001,9000001,18000001,40000001},{0,97500,427500,636000,1536000,2796000,4796000}))*1.021,3),0))</f>
        <v/>
      </c>
      <c r="J2119" s="21">
        <f>ROUNDDOWN(ROUND(H2119*0.06,2),-2)</f>
        <v/>
      </c>
      <c r="K2119" s="21">
        <f>ROUNDDOWN(ROUND(H2119*0.04,2),-2)</f>
        <v/>
      </c>
      <c r="L2119" s="21">
        <f>I2119+J2119+K2119</f>
        <v/>
      </c>
      <c r="M2119" s="21">
        <f>B2119-L2119</f>
        <v/>
      </c>
      <c r="N2119" s="21">
        <f>ROUNDDOWN(ROUND(B2119*0.2042,2),0)</f>
        <v/>
      </c>
    </row>
    <row r="2120">
      <c r="A2120" t="inlineStr">
        <is>
          <t>照合 一般</t>
        </is>
      </c>
      <c r="B2120" s="21" t="n">
        <v>13000000</v>
      </c>
      <c r="C2120" s="22" t="n">
        <v>35</v>
      </c>
      <c r="D2120" s="22" t="n">
        <v>1</v>
      </c>
      <c r="E2120" s="22" t="n">
        <v>0</v>
      </c>
      <c r="F2120" s="21">
        <f>(IF(C2120&lt;=20,MAX(800000,400000*C2120),8000000+700000*(C2120-20))+IF(E2120=1,1000000,0))</f>
        <v/>
      </c>
      <c r="G2120" s="21">
        <f>IF(AND(D2120=3,C2120&lt;=5),MAX(0,B2120-F2120),IF(AND(D2120=2,C2120&lt;=5,MAX(0,B2120-F2120)&gt;3000000),1500000+MAX(0,B2120-F2120)-3000000,MAX(0,B2120-F2120)/2))</f>
        <v/>
      </c>
      <c r="H2120" s="21">
        <f>ROUNDDOWN(G2120,-3)</f>
        <v/>
      </c>
      <c r="I2120" s="21">
        <f>IF(H2120&lt;=0,0,ROUNDDOWN(ROUND((H2120*LOOKUP(H2120,{0,1950001,3300001,6950001,9000001,18000001,40000001},{0.05,0.1,0.2,0.23,0.33,0.4,0.45})-LOOKUP(H2120,{0,1950001,3300001,6950001,9000001,18000001,40000001},{0,97500,427500,636000,1536000,2796000,4796000}))*1.021,3),0))</f>
        <v/>
      </c>
      <c r="J2120" s="21">
        <f>ROUNDDOWN(ROUND(H2120*0.06,2),-2)</f>
        <v/>
      </c>
      <c r="K2120" s="21">
        <f>ROUNDDOWN(ROUND(H2120*0.04,2),-2)</f>
        <v/>
      </c>
      <c r="L2120" s="21">
        <f>I2120+J2120+K2120</f>
        <v/>
      </c>
      <c r="M2120" s="21">
        <f>B2120-L2120</f>
        <v/>
      </c>
      <c r="N2120" s="21">
        <f>ROUNDDOWN(ROUND(B2120*0.2042,2),0)</f>
        <v/>
      </c>
    </row>
    <row r="2121">
      <c r="A2121" t="inlineStr">
        <is>
          <t>照合 一般</t>
        </is>
      </c>
      <c r="B2121" s="21" t="n">
        <v>13000000</v>
      </c>
      <c r="C2121" s="22" t="n">
        <v>36</v>
      </c>
      <c r="D2121" s="22" t="n">
        <v>1</v>
      </c>
      <c r="E2121" s="22" t="n">
        <v>0</v>
      </c>
      <c r="F2121" s="21">
        <f>(IF(C2121&lt;=20,MAX(800000,400000*C2121),8000000+700000*(C2121-20))+IF(E2121=1,1000000,0))</f>
        <v/>
      </c>
      <c r="G2121" s="21">
        <f>IF(AND(D2121=3,C2121&lt;=5),MAX(0,B2121-F2121),IF(AND(D2121=2,C2121&lt;=5,MAX(0,B2121-F2121)&gt;3000000),1500000+MAX(0,B2121-F2121)-3000000,MAX(0,B2121-F2121)/2))</f>
        <v/>
      </c>
      <c r="H2121" s="21">
        <f>ROUNDDOWN(G2121,-3)</f>
        <v/>
      </c>
      <c r="I2121" s="21">
        <f>IF(H2121&lt;=0,0,ROUNDDOWN(ROUND((H2121*LOOKUP(H2121,{0,1950001,3300001,6950001,9000001,18000001,40000001},{0.05,0.1,0.2,0.23,0.33,0.4,0.45})-LOOKUP(H2121,{0,1950001,3300001,6950001,9000001,18000001,40000001},{0,97500,427500,636000,1536000,2796000,4796000}))*1.021,3),0))</f>
        <v/>
      </c>
      <c r="J2121" s="21">
        <f>ROUNDDOWN(ROUND(H2121*0.06,2),-2)</f>
        <v/>
      </c>
      <c r="K2121" s="21">
        <f>ROUNDDOWN(ROUND(H2121*0.04,2),-2)</f>
        <v/>
      </c>
      <c r="L2121" s="21">
        <f>I2121+J2121+K2121</f>
        <v/>
      </c>
      <c r="M2121" s="21">
        <f>B2121-L2121</f>
        <v/>
      </c>
      <c r="N2121" s="21">
        <f>ROUNDDOWN(ROUND(B2121*0.2042,2),0)</f>
        <v/>
      </c>
    </row>
    <row r="2122">
      <c r="A2122" t="inlineStr">
        <is>
          <t>照合 一般</t>
        </is>
      </c>
      <c r="B2122" s="21" t="n">
        <v>13000000</v>
      </c>
      <c r="C2122" s="22" t="n">
        <v>37</v>
      </c>
      <c r="D2122" s="22" t="n">
        <v>1</v>
      </c>
      <c r="E2122" s="22" t="n">
        <v>0</v>
      </c>
      <c r="F2122" s="21">
        <f>(IF(C2122&lt;=20,MAX(800000,400000*C2122),8000000+700000*(C2122-20))+IF(E2122=1,1000000,0))</f>
        <v/>
      </c>
      <c r="G2122" s="21">
        <f>IF(AND(D2122=3,C2122&lt;=5),MAX(0,B2122-F2122),IF(AND(D2122=2,C2122&lt;=5,MAX(0,B2122-F2122)&gt;3000000),1500000+MAX(0,B2122-F2122)-3000000,MAX(0,B2122-F2122)/2))</f>
        <v/>
      </c>
      <c r="H2122" s="21">
        <f>ROUNDDOWN(G2122,-3)</f>
        <v/>
      </c>
      <c r="I2122" s="21">
        <f>IF(H2122&lt;=0,0,ROUNDDOWN(ROUND((H2122*LOOKUP(H2122,{0,1950001,3300001,6950001,9000001,18000001,40000001},{0.05,0.1,0.2,0.23,0.33,0.4,0.45})-LOOKUP(H2122,{0,1950001,3300001,6950001,9000001,18000001,40000001},{0,97500,427500,636000,1536000,2796000,4796000}))*1.021,3),0))</f>
        <v/>
      </c>
      <c r="J2122" s="21">
        <f>ROUNDDOWN(ROUND(H2122*0.06,2),-2)</f>
        <v/>
      </c>
      <c r="K2122" s="21">
        <f>ROUNDDOWN(ROUND(H2122*0.04,2),-2)</f>
        <v/>
      </c>
      <c r="L2122" s="21">
        <f>I2122+J2122+K2122</f>
        <v/>
      </c>
      <c r="M2122" s="21">
        <f>B2122-L2122</f>
        <v/>
      </c>
      <c r="N2122" s="21">
        <f>ROUNDDOWN(ROUND(B2122*0.2042,2),0)</f>
        <v/>
      </c>
    </row>
    <row r="2123">
      <c r="A2123" t="inlineStr">
        <is>
          <t>照合 一般</t>
        </is>
      </c>
      <c r="B2123" s="21" t="n">
        <v>13000000</v>
      </c>
      <c r="C2123" s="22" t="n">
        <v>38</v>
      </c>
      <c r="D2123" s="22" t="n">
        <v>1</v>
      </c>
      <c r="E2123" s="22" t="n">
        <v>0</v>
      </c>
      <c r="F2123" s="21">
        <f>(IF(C2123&lt;=20,MAX(800000,400000*C2123),8000000+700000*(C2123-20))+IF(E2123=1,1000000,0))</f>
        <v/>
      </c>
      <c r="G2123" s="21">
        <f>IF(AND(D2123=3,C2123&lt;=5),MAX(0,B2123-F2123),IF(AND(D2123=2,C2123&lt;=5,MAX(0,B2123-F2123)&gt;3000000),1500000+MAX(0,B2123-F2123)-3000000,MAX(0,B2123-F2123)/2))</f>
        <v/>
      </c>
      <c r="H2123" s="21">
        <f>ROUNDDOWN(G2123,-3)</f>
        <v/>
      </c>
      <c r="I2123" s="21">
        <f>IF(H2123&lt;=0,0,ROUNDDOWN(ROUND((H2123*LOOKUP(H2123,{0,1950001,3300001,6950001,9000001,18000001,40000001},{0.05,0.1,0.2,0.23,0.33,0.4,0.45})-LOOKUP(H2123,{0,1950001,3300001,6950001,9000001,18000001,40000001},{0,97500,427500,636000,1536000,2796000,4796000}))*1.021,3),0))</f>
        <v/>
      </c>
      <c r="J2123" s="21">
        <f>ROUNDDOWN(ROUND(H2123*0.06,2),-2)</f>
        <v/>
      </c>
      <c r="K2123" s="21">
        <f>ROUNDDOWN(ROUND(H2123*0.04,2),-2)</f>
        <v/>
      </c>
      <c r="L2123" s="21">
        <f>I2123+J2123+K2123</f>
        <v/>
      </c>
      <c r="M2123" s="21">
        <f>B2123-L2123</f>
        <v/>
      </c>
      <c r="N2123" s="21">
        <f>ROUNDDOWN(ROUND(B2123*0.2042,2),0)</f>
        <v/>
      </c>
    </row>
    <row r="2124">
      <c r="A2124" t="inlineStr">
        <is>
          <t>照合 一般</t>
        </is>
      </c>
      <c r="B2124" s="21" t="n">
        <v>13000000</v>
      </c>
      <c r="C2124" s="22" t="n">
        <v>39</v>
      </c>
      <c r="D2124" s="22" t="n">
        <v>1</v>
      </c>
      <c r="E2124" s="22" t="n">
        <v>0</v>
      </c>
      <c r="F2124" s="21">
        <f>(IF(C2124&lt;=20,MAX(800000,400000*C2124),8000000+700000*(C2124-20))+IF(E2124=1,1000000,0))</f>
        <v/>
      </c>
      <c r="G2124" s="21">
        <f>IF(AND(D2124=3,C2124&lt;=5),MAX(0,B2124-F2124),IF(AND(D2124=2,C2124&lt;=5,MAX(0,B2124-F2124)&gt;3000000),1500000+MAX(0,B2124-F2124)-3000000,MAX(0,B2124-F2124)/2))</f>
        <v/>
      </c>
      <c r="H2124" s="21">
        <f>ROUNDDOWN(G2124,-3)</f>
        <v/>
      </c>
      <c r="I2124" s="21">
        <f>IF(H2124&lt;=0,0,ROUNDDOWN(ROUND((H2124*LOOKUP(H2124,{0,1950001,3300001,6950001,9000001,18000001,40000001},{0.05,0.1,0.2,0.23,0.33,0.4,0.45})-LOOKUP(H2124,{0,1950001,3300001,6950001,9000001,18000001,40000001},{0,97500,427500,636000,1536000,2796000,4796000}))*1.021,3),0))</f>
        <v/>
      </c>
      <c r="J2124" s="21">
        <f>ROUNDDOWN(ROUND(H2124*0.06,2),-2)</f>
        <v/>
      </c>
      <c r="K2124" s="21">
        <f>ROUNDDOWN(ROUND(H2124*0.04,2),-2)</f>
        <v/>
      </c>
      <c r="L2124" s="21">
        <f>I2124+J2124+K2124</f>
        <v/>
      </c>
      <c r="M2124" s="21">
        <f>B2124-L2124</f>
        <v/>
      </c>
      <c r="N2124" s="21">
        <f>ROUNDDOWN(ROUND(B2124*0.2042,2),0)</f>
        <v/>
      </c>
    </row>
    <row r="2125">
      <c r="A2125" t="inlineStr">
        <is>
          <t>照合 一般</t>
        </is>
      </c>
      <c r="B2125" s="21" t="n">
        <v>13000000</v>
      </c>
      <c r="C2125" s="22" t="n">
        <v>40</v>
      </c>
      <c r="D2125" s="22" t="n">
        <v>1</v>
      </c>
      <c r="E2125" s="22" t="n">
        <v>0</v>
      </c>
      <c r="F2125" s="21">
        <f>(IF(C2125&lt;=20,MAX(800000,400000*C2125),8000000+700000*(C2125-20))+IF(E2125=1,1000000,0))</f>
        <v/>
      </c>
      <c r="G2125" s="21">
        <f>IF(AND(D2125=3,C2125&lt;=5),MAX(0,B2125-F2125),IF(AND(D2125=2,C2125&lt;=5,MAX(0,B2125-F2125)&gt;3000000),1500000+MAX(0,B2125-F2125)-3000000,MAX(0,B2125-F2125)/2))</f>
        <v/>
      </c>
      <c r="H2125" s="21">
        <f>ROUNDDOWN(G2125,-3)</f>
        <v/>
      </c>
      <c r="I2125" s="21">
        <f>IF(H2125&lt;=0,0,ROUNDDOWN(ROUND((H2125*LOOKUP(H2125,{0,1950001,3300001,6950001,9000001,18000001,40000001},{0.05,0.1,0.2,0.23,0.33,0.4,0.45})-LOOKUP(H2125,{0,1950001,3300001,6950001,9000001,18000001,40000001},{0,97500,427500,636000,1536000,2796000,4796000}))*1.021,3),0))</f>
        <v/>
      </c>
      <c r="J2125" s="21">
        <f>ROUNDDOWN(ROUND(H2125*0.06,2),-2)</f>
        <v/>
      </c>
      <c r="K2125" s="21">
        <f>ROUNDDOWN(ROUND(H2125*0.04,2),-2)</f>
        <v/>
      </c>
      <c r="L2125" s="21">
        <f>I2125+J2125+K2125</f>
        <v/>
      </c>
      <c r="M2125" s="21">
        <f>B2125-L2125</f>
        <v/>
      </c>
      <c r="N2125" s="21">
        <f>ROUNDDOWN(ROUND(B2125*0.2042,2),0)</f>
        <v/>
      </c>
    </row>
    <row r="2126">
      <c r="A2126" t="inlineStr">
        <is>
          <t>照合 一般</t>
        </is>
      </c>
      <c r="B2126" s="21" t="n">
        <v>13000000</v>
      </c>
      <c r="C2126" s="22" t="n">
        <v>41</v>
      </c>
      <c r="D2126" s="22" t="n">
        <v>1</v>
      </c>
      <c r="E2126" s="22" t="n">
        <v>0</v>
      </c>
      <c r="F2126" s="21">
        <f>(IF(C2126&lt;=20,MAX(800000,400000*C2126),8000000+700000*(C2126-20))+IF(E2126=1,1000000,0))</f>
        <v/>
      </c>
      <c r="G2126" s="21">
        <f>IF(AND(D2126=3,C2126&lt;=5),MAX(0,B2126-F2126),IF(AND(D2126=2,C2126&lt;=5,MAX(0,B2126-F2126)&gt;3000000),1500000+MAX(0,B2126-F2126)-3000000,MAX(0,B2126-F2126)/2))</f>
        <v/>
      </c>
      <c r="H2126" s="21">
        <f>ROUNDDOWN(G2126,-3)</f>
        <v/>
      </c>
      <c r="I2126" s="21">
        <f>IF(H2126&lt;=0,0,ROUNDDOWN(ROUND((H2126*LOOKUP(H2126,{0,1950001,3300001,6950001,9000001,18000001,40000001},{0.05,0.1,0.2,0.23,0.33,0.4,0.45})-LOOKUP(H2126,{0,1950001,3300001,6950001,9000001,18000001,40000001},{0,97500,427500,636000,1536000,2796000,4796000}))*1.021,3),0))</f>
        <v/>
      </c>
      <c r="J2126" s="21">
        <f>ROUNDDOWN(ROUND(H2126*0.06,2),-2)</f>
        <v/>
      </c>
      <c r="K2126" s="21">
        <f>ROUNDDOWN(ROUND(H2126*0.04,2),-2)</f>
        <v/>
      </c>
      <c r="L2126" s="21">
        <f>I2126+J2126+K2126</f>
        <v/>
      </c>
      <c r="M2126" s="21">
        <f>B2126-L2126</f>
        <v/>
      </c>
      <c r="N2126" s="21">
        <f>ROUNDDOWN(ROUND(B2126*0.2042,2),0)</f>
        <v/>
      </c>
    </row>
    <row r="2127">
      <c r="A2127" t="inlineStr">
        <is>
          <t>照合 一般</t>
        </is>
      </c>
      <c r="B2127" s="21" t="n">
        <v>13000000</v>
      </c>
      <c r="C2127" s="22" t="n">
        <v>42</v>
      </c>
      <c r="D2127" s="22" t="n">
        <v>1</v>
      </c>
      <c r="E2127" s="22" t="n">
        <v>0</v>
      </c>
      <c r="F2127" s="21">
        <f>(IF(C2127&lt;=20,MAX(800000,400000*C2127),8000000+700000*(C2127-20))+IF(E2127=1,1000000,0))</f>
        <v/>
      </c>
      <c r="G2127" s="21">
        <f>IF(AND(D2127=3,C2127&lt;=5),MAX(0,B2127-F2127),IF(AND(D2127=2,C2127&lt;=5,MAX(0,B2127-F2127)&gt;3000000),1500000+MAX(0,B2127-F2127)-3000000,MAX(0,B2127-F2127)/2))</f>
        <v/>
      </c>
      <c r="H2127" s="21">
        <f>ROUNDDOWN(G2127,-3)</f>
        <v/>
      </c>
      <c r="I2127" s="21">
        <f>IF(H2127&lt;=0,0,ROUNDDOWN(ROUND((H2127*LOOKUP(H2127,{0,1950001,3300001,6950001,9000001,18000001,40000001},{0.05,0.1,0.2,0.23,0.33,0.4,0.45})-LOOKUP(H2127,{0,1950001,3300001,6950001,9000001,18000001,40000001},{0,97500,427500,636000,1536000,2796000,4796000}))*1.021,3),0))</f>
        <v/>
      </c>
      <c r="J2127" s="21">
        <f>ROUNDDOWN(ROUND(H2127*0.06,2),-2)</f>
        <v/>
      </c>
      <c r="K2127" s="21">
        <f>ROUNDDOWN(ROUND(H2127*0.04,2),-2)</f>
        <v/>
      </c>
      <c r="L2127" s="21">
        <f>I2127+J2127+K2127</f>
        <v/>
      </c>
      <c r="M2127" s="21">
        <f>B2127-L2127</f>
        <v/>
      </c>
      <c r="N2127" s="21">
        <f>ROUNDDOWN(ROUND(B2127*0.2042,2),0)</f>
        <v/>
      </c>
    </row>
    <row r="2128">
      <c r="A2128" t="inlineStr">
        <is>
          <t>照合 一般</t>
        </is>
      </c>
      <c r="B2128" s="21" t="n">
        <v>13000000</v>
      </c>
      <c r="C2128" s="22" t="n">
        <v>43</v>
      </c>
      <c r="D2128" s="22" t="n">
        <v>1</v>
      </c>
      <c r="E2128" s="22" t="n">
        <v>0</v>
      </c>
      <c r="F2128" s="21">
        <f>(IF(C2128&lt;=20,MAX(800000,400000*C2128),8000000+700000*(C2128-20))+IF(E2128=1,1000000,0))</f>
        <v/>
      </c>
      <c r="G2128" s="21">
        <f>IF(AND(D2128=3,C2128&lt;=5),MAX(0,B2128-F2128),IF(AND(D2128=2,C2128&lt;=5,MAX(0,B2128-F2128)&gt;3000000),1500000+MAX(0,B2128-F2128)-3000000,MAX(0,B2128-F2128)/2))</f>
        <v/>
      </c>
      <c r="H2128" s="21">
        <f>ROUNDDOWN(G2128,-3)</f>
        <v/>
      </c>
      <c r="I2128" s="21">
        <f>IF(H2128&lt;=0,0,ROUNDDOWN(ROUND((H2128*LOOKUP(H2128,{0,1950001,3300001,6950001,9000001,18000001,40000001},{0.05,0.1,0.2,0.23,0.33,0.4,0.45})-LOOKUP(H2128,{0,1950001,3300001,6950001,9000001,18000001,40000001},{0,97500,427500,636000,1536000,2796000,4796000}))*1.021,3),0))</f>
        <v/>
      </c>
      <c r="J2128" s="21">
        <f>ROUNDDOWN(ROUND(H2128*0.06,2),-2)</f>
        <v/>
      </c>
      <c r="K2128" s="21">
        <f>ROUNDDOWN(ROUND(H2128*0.04,2),-2)</f>
        <v/>
      </c>
      <c r="L2128" s="21">
        <f>I2128+J2128+K2128</f>
        <v/>
      </c>
      <c r="M2128" s="21">
        <f>B2128-L2128</f>
        <v/>
      </c>
      <c r="N2128" s="21">
        <f>ROUNDDOWN(ROUND(B2128*0.2042,2),0)</f>
        <v/>
      </c>
    </row>
    <row r="2129">
      <c r="A2129" t="inlineStr">
        <is>
          <t>照合 一般</t>
        </is>
      </c>
      <c r="B2129" s="21" t="n">
        <v>13000000</v>
      </c>
      <c r="C2129" s="22" t="n">
        <v>44</v>
      </c>
      <c r="D2129" s="22" t="n">
        <v>1</v>
      </c>
      <c r="E2129" s="22" t="n">
        <v>0</v>
      </c>
      <c r="F2129" s="21">
        <f>(IF(C2129&lt;=20,MAX(800000,400000*C2129),8000000+700000*(C2129-20))+IF(E2129=1,1000000,0))</f>
        <v/>
      </c>
      <c r="G2129" s="21">
        <f>IF(AND(D2129=3,C2129&lt;=5),MAX(0,B2129-F2129),IF(AND(D2129=2,C2129&lt;=5,MAX(0,B2129-F2129)&gt;3000000),1500000+MAX(0,B2129-F2129)-3000000,MAX(0,B2129-F2129)/2))</f>
        <v/>
      </c>
      <c r="H2129" s="21">
        <f>ROUNDDOWN(G2129,-3)</f>
        <v/>
      </c>
      <c r="I2129" s="21">
        <f>IF(H2129&lt;=0,0,ROUNDDOWN(ROUND((H2129*LOOKUP(H2129,{0,1950001,3300001,6950001,9000001,18000001,40000001},{0.05,0.1,0.2,0.23,0.33,0.4,0.45})-LOOKUP(H2129,{0,1950001,3300001,6950001,9000001,18000001,40000001},{0,97500,427500,636000,1536000,2796000,4796000}))*1.021,3),0))</f>
        <v/>
      </c>
      <c r="J2129" s="21">
        <f>ROUNDDOWN(ROUND(H2129*0.06,2),-2)</f>
        <v/>
      </c>
      <c r="K2129" s="21">
        <f>ROUNDDOWN(ROUND(H2129*0.04,2),-2)</f>
        <v/>
      </c>
      <c r="L2129" s="21">
        <f>I2129+J2129+K2129</f>
        <v/>
      </c>
      <c r="M2129" s="21">
        <f>B2129-L2129</f>
        <v/>
      </c>
      <c r="N2129" s="21">
        <f>ROUNDDOWN(ROUND(B2129*0.2042,2),0)</f>
        <v/>
      </c>
    </row>
    <row r="2130">
      <c r="A2130" t="inlineStr">
        <is>
          <t>照合 一般</t>
        </is>
      </c>
      <c r="B2130" s="21" t="n">
        <v>13000000</v>
      </c>
      <c r="C2130" s="22" t="n">
        <v>45</v>
      </c>
      <c r="D2130" s="22" t="n">
        <v>1</v>
      </c>
      <c r="E2130" s="22" t="n">
        <v>0</v>
      </c>
      <c r="F2130" s="21">
        <f>(IF(C2130&lt;=20,MAX(800000,400000*C2130),8000000+700000*(C2130-20))+IF(E2130=1,1000000,0))</f>
        <v/>
      </c>
      <c r="G2130" s="21">
        <f>IF(AND(D2130=3,C2130&lt;=5),MAX(0,B2130-F2130),IF(AND(D2130=2,C2130&lt;=5,MAX(0,B2130-F2130)&gt;3000000),1500000+MAX(0,B2130-F2130)-3000000,MAX(0,B2130-F2130)/2))</f>
        <v/>
      </c>
      <c r="H2130" s="21">
        <f>ROUNDDOWN(G2130,-3)</f>
        <v/>
      </c>
      <c r="I2130" s="21">
        <f>IF(H2130&lt;=0,0,ROUNDDOWN(ROUND((H2130*LOOKUP(H2130,{0,1950001,3300001,6950001,9000001,18000001,40000001},{0.05,0.1,0.2,0.23,0.33,0.4,0.45})-LOOKUP(H2130,{0,1950001,3300001,6950001,9000001,18000001,40000001},{0,97500,427500,636000,1536000,2796000,4796000}))*1.021,3),0))</f>
        <v/>
      </c>
      <c r="J2130" s="21">
        <f>ROUNDDOWN(ROUND(H2130*0.06,2),-2)</f>
        <v/>
      </c>
      <c r="K2130" s="21">
        <f>ROUNDDOWN(ROUND(H2130*0.04,2),-2)</f>
        <v/>
      </c>
      <c r="L2130" s="21">
        <f>I2130+J2130+K2130</f>
        <v/>
      </c>
      <c r="M2130" s="21">
        <f>B2130-L2130</f>
        <v/>
      </c>
      <c r="N2130" s="21">
        <f>ROUNDDOWN(ROUND(B2130*0.2042,2),0)</f>
        <v/>
      </c>
    </row>
    <row r="2131">
      <c r="A2131" t="inlineStr">
        <is>
          <t>照合 短期</t>
        </is>
      </c>
      <c r="B2131" s="21" t="n">
        <v>13000000</v>
      </c>
      <c r="C2131" s="22" t="n">
        <v>1</v>
      </c>
      <c r="D2131" s="22" t="n">
        <v>2</v>
      </c>
      <c r="E2131" s="22" t="n">
        <v>0</v>
      </c>
      <c r="F2131" s="21">
        <f>(IF(C2131&lt;=20,MAX(800000,400000*C2131),8000000+700000*(C2131-20))+IF(E2131=1,1000000,0))</f>
        <v/>
      </c>
      <c r="G2131" s="21">
        <f>IF(AND(D2131=3,C2131&lt;=5),MAX(0,B2131-F2131),IF(AND(D2131=2,C2131&lt;=5,MAX(0,B2131-F2131)&gt;3000000),1500000+MAX(0,B2131-F2131)-3000000,MAX(0,B2131-F2131)/2))</f>
        <v/>
      </c>
      <c r="H2131" s="21">
        <f>ROUNDDOWN(G2131,-3)</f>
        <v/>
      </c>
      <c r="I2131" s="21">
        <f>IF(H2131&lt;=0,0,ROUNDDOWN(ROUND((H2131*LOOKUP(H2131,{0,1950001,3300001,6950001,9000001,18000001,40000001},{0.05,0.1,0.2,0.23,0.33,0.4,0.45})-LOOKUP(H2131,{0,1950001,3300001,6950001,9000001,18000001,40000001},{0,97500,427500,636000,1536000,2796000,4796000}))*1.021,3),0))</f>
        <v/>
      </c>
      <c r="J2131" s="21">
        <f>ROUNDDOWN(ROUND(H2131*0.06,2),-2)</f>
        <v/>
      </c>
      <c r="K2131" s="21">
        <f>ROUNDDOWN(ROUND(H2131*0.04,2),-2)</f>
        <v/>
      </c>
      <c r="L2131" s="21">
        <f>I2131+J2131+K2131</f>
        <v/>
      </c>
      <c r="M2131" s="21">
        <f>B2131-L2131</f>
        <v/>
      </c>
      <c r="N2131" s="21">
        <f>ROUNDDOWN(ROUND(B2131*0.2042,2),0)</f>
        <v/>
      </c>
    </row>
    <row r="2132">
      <c r="A2132" t="inlineStr">
        <is>
          <t>照合 役員</t>
        </is>
      </c>
      <c r="B2132" s="21" t="n">
        <v>13000000</v>
      </c>
      <c r="C2132" s="22" t="n">
        <v>1</v>
      </c>
      <c r="D2132" s="22" t="n">
        <v>3</v>
      </c>
      <c r="E2132" s="22" t="n">
        <v>0</v>
      </c>
      <c r="F2132" s="21">
        <f>(IF(C2132&lt;=20,MAX(800000,400000*C2132),8000000+700000*(C2132-20))+IF(E2132=1,1000000,0))</f>
        <v/>
      </c>
      <c r="G2132" s="21">
        <f>IF(AND(D2132=3,C2132&lt;=5),MAX(0,B2132-F2132),IF(AND(D2132=2,C2132&lt;=5,MAX(0,B2132-F2132)&gt;3000000),1500000+MAX(0,B2132-F2132)-3000000,MAX(0,B2132-F2132)/2))</f>
        <v/>
      </c>
      <c r="H2132" s="21">
        <f>ROUNDDOWN(G2132,-3)</f>
        <v/>
      </c>
      <c r="I2132" s="21">
        <f>IF(H2132&lt;=0,0,ROUNDDOWN(ROUND((H2132*LOOKUP(H2132,{0,1950001,3300001,6950001,9000001,18000001,40000001},{0.05,0.1,0.2,0.23,0.33,0.4,0.45})-LOOKUP(H2132,{0,1950001,3300001,6950001,9000001,18000001,40000001},{0,97500,427500,636000,1536000,2796000,4796000}))*1.021,3),0))</f>
        <v/>
      </c>
      <c r="J2132" s="21">
        <f>ROUNDDOWN(ROUND(H2132*0.06,2),-2)</f>
        <v/>
      </c>
      <c r="K2132" s="21">
        <f>ROUNDDOWN(ROUND(H2132*0.04,2),-2)</f>
        <v/>
      </c>
      <c r="L2132" s="21">
        <f>I2132+J2132+K2132</f>
        <v/>
      </c>
      <c r="M2132" s="21">
        <f>B2132-L2132</f>
        <v/>
      </c>
      <c r="N2132" s="21">
        <f>ROUNDDOWN(ROUND(B2132*0.2042,2),0)</f>
        <v/>
      </c>
    </row>
    <row r="2133">
      <c r="A2133" t="inlineStr">
        <is>
          <t>照合 短期 障害</t>
        </is>
      </c>
      <c r="B2133" s="21" t="n">
        <v>13000000</v>
      </c>
      <c r="C2133" s="22" t="n">
        <v>1</v>
      </c>
      <c r="D2133" s="22" t="n">
        <v>2</v>
      </c>
      <c r="E2133" s="22" t="n">
        <v>1</v>
      </c>
      <c r="F2133" s="21">
        <f>(IF(C2133&lt;=20,MAX(800000,400000*C2133),8000000+700000*(C2133-20))+IF(E2133=1,1000000,0))</f>
        <v/>
      </c>
      <c r="G2133" s="21">
        <f>IF(AND(D2133=3,C2133&lt;=5),MAX(0,B2133-F2133),IF(AND(D2133=2,C2133&lt;=5,MAX(0,B2133-F2133)&gt;3000000),1500000+MAX(0,B2133-F2133)-3000000,MAX(0,B2133-F2133)/2))</f>
        <v/>
      </c>
      <c r="H2133" s="21">
        <f>ROUNDDOWN(G2133,-3)</f>
        <v/>
      </c>
      <c r="I2133" s="21">
        <f>IF(H2133&lt;=0,0,ROUNDDOWN(ROUND((H2133*LOOKUP(H2133,{0,1950001,3300001,6950001,9000001,18000001,40000001},{0.05,0.1,0.2,0.23,0.33,0.4,0.45})-LOOKUP(H2133,{0,1950001,3300001,6950001,9000001,18000001,40000001},{0,97500,427500,636000,1536000,2796000,4796000}))*1.021,3),0))</f>
        <v/>
      </c>
      <c r="J2133" s="21">
        <f>ROUNDDOWN(ROUND(H2133*0.06,2),-2)</f>
        <v/>
      </c>
      <c r="K2133" s="21">
        <f>ROUNDDOWN(ROUND(H2133*0.04,2),-2)</f>
        <v/>
      </c>
      <c r="L2133" s="21">
        <f>I2133+J2133+K2133</f>
        <v/>
      </c>
      <c r="M2133" s="21">
        <f>B2133-L2133</f>
        <v/>
      </c>
      <c r="N2133" s="21">
        <f>ROUNDDOWN(ROUND(B2133*0.2042,2),0)</f>
        <v/>
      </c>
    </row>
    <row r="2134">
      <c r="A2134" t="inlineStr">
        <is>
          <t>照合 短期</t>
        </is>
      </c>
      <c r="B2134" s="21" t="n">
        <v>13000000</v>
      </c>
      <c r="C2134" s="22" t="n">
        <v>2</v>
      </c>
      <c r="D2134" s="22" t="n">
        <v>2</v>
      </c>
      <c r="E2134" s="22" t="n">
        <v>0</v>
      </c>
      <c r="F2134" s="21">
        <f>(IF(C2134&lt;=20,MAX(800000,400000*C2134),8000000+700000*(C2134-20))+IF(E2134=1,1000000,0))</f>
        <v/>
      </c>
      <c r="G2134" s="21">
        <f>IF(AND(D2134=3,C2134&lt;=5),MAX(0,B2134-F2134),IF(AND(D2134=2,C2134&lt;=5,MAX(0,B2134-F2134)&gt;3000000),1500000+MAX(0,B2134-F2134)-3000000,MAX(0,B2134-F2134)/2))</f>
        <v/>
      </c>
      <c r="H2134" s="21">
        <f>ROUNDDOWN(G2134,-3)</f>
        <v/>
      </c>
      <c r="I2134" s="21">
        <f>IF(H2134&lt;=0,0,ROUNDDOWN(ROUND((H2134*LOOKUP(H2134,{0,1950001,3300001,6950001,9000001,18000001,40000001},{0.05,0.1,0.2,0.23,0.33,0.4,0.45})-LOOKUP(H2134,{0,1950001,3300001,6950001,9000001,18000001,40000001},{0,97500,427500,636000,1536000,2796000,4796000}))*1.021,3),0))</f>
        <v/>
      </c>
      <c r="J2134" s="21">
        <f>ROUNDDOWN(ROUND(H2134*0.06,2),-2)</f>
        <v/>
      </c>
      <c r="K2134" s="21">
        <f>ROUNDDOWN(ROUND(H2134*0.04,2),-2)</f>
        <v/>
      </c>
      <c r="L2134" s="21">
        <f>I2134+J2134+K2134</f>
        <v/>
      </c>
      <c r="M2134" s="21">
        <f>B2134-L2134</f>
        <v/>
      </c>
      <c r="N2134" s="21">
        <f>ROUNDDOWN(ROUND(B2134*0.2042,2),0)</f>
        <v/>
      </c>
    </row>
    <row r="2135">
      <c r="A2135" t="inlineStr">
        <is>
          <t>照合 役員</t>
        </is>
      </c>
      <c r="B2135" s="21" t="n">
        <v>13000000</v>
      </c>
      <c r="C2135" s="22" t="n">
        <v>2</v>
      </c>
      <c r="D2135" s="22" t="n">
        <v>3</v>
      </c>
      <c r="E2135" s="22" t="n">
        <v>0</v>
      </c>
      <c r="F2135" s="21">
        <f>(IF(C2135&lt;=20,MAX(800000,400000*C2135),8000000+700000*(C2135-20))+IF(E2135=1,1000000,0))</f>
        <v/>
      </c>
      <c r="G2135" s="21">
        <f>IF(AND(D2135=3,C2135&lt;=5),MAX(0,B2135-F2135),IF(AND(D2135=2,C2135&lt;=5,MAX(0,B2135-F2135)&gt;3000000),1500000+MAX(0,B2135-F2135)-3000000,MAX(0,B2135-F2135)/2))</f>
        <v/>
      </c>
      <c r="H2135" s="21">
        <f>ROUNDDOWN(G2135,-3)</f>
        <v/>
      </c>
      <c r="I2135" s="21">
        <f>IF(H2135&lt;=0,0,ROUNDDOWN(ROUND((H2135*LOOKUP(H2135,{0,1950001,3300001,6950001,9000001,18000001,40000001},{0.05,0.1,0.2,0.23,0.33,0.4,0.45})-LOOKUP(H2135,{0,1950001,3300001,6950001,9000001,18000001,40000001},{0,97500,427500,636000,1536000,2796000,4796000}))*1.021,3),0))</f>
        <v/>
      </c>
      <c r="J2135" s="21">
        <f>ROUNDDOWN(ROUND(H2135*0.06,2),-2)</f>
        <v/>
      </c>
      <c r="K2135" s="21">
        <f>ROUNDDOWN(ROUND(H2135*0.04,2),-2)</f>
        <v/>
      </c>
      <c r="L2135" s="21">
        <f>I2135+J2135+K2135</f>
        <v/>
      </c>
      <c r="M2135" s="21">
        <f>B2135-L2135</f>
        <v/>
      </c>
      <c r="N2135" s="21">
        <f>ROUNDDOWN(ROUND(B2135*0.2042,2),0)</f>
        <v/>
      </c>
    </row>
    <row r="2136">
      <c r="A2136" t="inlineStr">
        <is>
          <t>照合 短期 障害</t>
        </is>
      </c>
      <c r="B2136" s="21" t="n">
        <v>13000000</v>
      </c>
      <c r="C2136" s="22" t="n">
        <v>2</v>
      </c>
      <c r="D2136" s="22" t="n">
        <v>2</v>
      </c>
      <c r="E2136" s="22" t="n">
        <v>1</v>
      </c>
      <c r="F2136" s="21">
        <f>(IF(C2136&lt;=20,MAX(800000,400000*C2136),8000000+700000*(C2136-20))+IF(E2136=1,1000000,0))</f>
        <v/>
      </c>
      <c r="G2136" s="21">
        <f>IF(AND(D2136=3,C2136&lt;=5),MAX(0,B2136-F2136),IF(AND(D2136=2,C2136&lt;=5,MAX(0,B2136-F2136)&gt;3000000),1500000+MAX(0,B2136-F2136)-3000000,MAX(0,B2136-F2136)/2))</f>
        <v/>
      </c>
      <c r="H2136" s="21">
        <f>ROUNDDOWN(G2136,-3)</f>
        <v/>
      </c>
      <c r="I2136" s="21">
        <f>IF(H2136&lt;=0,0,ROUNDDOWN(ROUND((H2136*LOOKUP(H2136,{0,1950001,3300001,6950001,9000001,18000001,40000001},{0.05,0.1,0.2,0.23,0.33,0.4,0.45})-LOOKUP(H2136,{0,1950001,3300001,6950001,9000001,18000001,40000001},{0,97500,427500,636000,1536000,2796000,4796000}))*1.021,3),0))</f>
        <v/>
      </c>
      <c r="J2136" s="21">
        <f>ROUNDDOWN(ROUND(H2136*0.06,2),-2)</f>
        <v/>
      </c>
      <c r="K2136" s="21">
        <f>ROUNDDOWN(ROUND(H2136*0.04,2),-2)</f>
        <v/>
      </c>
      <c r="L2136" s="21">
        <f>I2136+J2136+K2136</f>
        <v/>
      </c>
      <c r="M2136" s="21">
        <f>B2136-L2136</f>
        <v/>
      </c>
      <c r="N2136" s="21">
        <f>ROUNDDOWN(ROUND(B2136*0.2042,2),0)</f>
        <v/>
      </c>
    </row>
    <row r="2137">
      <c r="A2137" t="inlineStr">
        <is>
          <t>照合 短期</t>
        </is>
      </c>
      <c r="B2137" s="21" t="n">
        <v>13000000</v>
      </c>
      <c r="C2137" s="22" t="n">
        <v>3</v>
      </c>
      <c r="D2137" s="22" t="n">
        <v>2</v>
      </c>
      <c r="E2137" s="22" t="n">
        <v>0</v>
      </c>
      <c r="F2137" s="21">
        <f>(IF(C2137&lt;=20,MAX(800000,400000*C2137),8000000+700000*(C2137-20))+IF(E2137=1,1000000,0))</f>
        <v/>
      </c>
      <c r="G2137" s="21">
        <f>IF(AND(D2137=3,C2137&lt;=5),MAX(0,B2137-F2137),IF(AND(D2137=2,C2137&lt;=5,MAX(0,B2137-F2137)&gt;3000000),1500000+MAX(0,B2137-F2137)-3000000,MAX(0,B2137-F2137)/2))</f>
        <v/>
      </c>
      <c r="H2137" s="21">
        <f>ROUNDDOWN(G2137,-3)</f>
        <v/>
      </c>
      <c r="I2137" s="21">
        <f>IF(H2137&lt;=0,0,ROUNDDOWN(ROUND((H2137*LOOKUP(H2137,{0,1950001,3300001,6950001,9000001,18000001,40000001},{0.05,0.1,0.2,0.23,0.33,0.4,0.45})-LOOKUP(H2137,{0,1950001,3300001,6950001,9000001,18000001,40000001},{0,97500,427500,636000,1536000,2796000,4796000}))*1.021,3),0))</f>
        <v/>
      </c>
      <c r="J2137" s="21">
        <f>ROUNDDOWN(ROUND(H2137*0.06,2),-2)</f>
        <v/>
      </c>
      <c r="K2137" s="21">
        <f>ROUNDDOWN(ROUND(H2137*0.04,2),-2)</f>
        <v/>
      </c>
      <c r="L2137" s="21">
        <f>I2137+J2137+K2137</f>
        <v/>
      </c>
      <c r="M2137" s="21">
        <f>B2137-L2137</f>
        <v/>
      </c>
      <c r="N2137" s="21">
        <f>ROUNDDOWN(ROUND(B2137*0.2042,2),0)</f>
        <v/>
      </c>
    </row>
    <row r="2138">
      <c r="A2138" t="inlineStr">
        <is>
          <t>照合 役員</t>
        </is>
      </c>
      <c r="B2138" s="21" t="n">
        <v>13000000</v>
      </c>
      <c r="C2138" s="22" t="n">
        <v>3</v>
      </c>
      <c r="D2138" s="22" t="n">
        <v>3</v>
      </c>
      <c r="E2138" s="22" t="n">
        <v>0</v>
      </c>
      <c r="F2138" s="21">
        <f>(IF(C2138&lt;=20,MAX(800000,400000*C2138),8000000+700000*(C2138-20))+IF(E2138=1,1000000,0))</f>
        <v/>
      </c>
      <c r="G2138" s="21">
        <f>IF(AND(D2138=3,C2138&lt;=5),MAX(0,B2138-F2138),IF(AND(D2138=2,C2138&lt;=5,MAX(0,B2138-F2138)&gt;3000000),1500000+MAX(0,B2138-F2138)-3000000,MAX(0,B2138-F2138)/2))</f>
        <v/>
      </c>
      <c r="H2138" s="21">
        <f>ROUNDDOWN(G2138,-3)</f>
        <v/>
      </c>
      <c r="I2138" s="21">
        <f>IF(H2138&lt;=0,0,ROUNDDOWN(ROUND((H2138*LOOKUP(H2138,{0,1950001,3300001,6950001,9000001,18000001,40000001},{0.05,0.1,0.2,0.23,0.33,0.4,0.45})-LOOKUP(H2138,{0,1950001,3300001,6950001,9000001,18000001,40000001},{0,97500,427500,636000,1536000,2796000,4796000}))*1.021,3),0))</f>
        <v/>
      </c>
      <c r="J2138" s="21">
        <f>ROUNDDOWN(ROUND(H2138*0.06,2),-2)</f>
        <v/>
      </c>
      <c r="K2138" s="21">
        <f>ROUNDDOWN(ROUND(H2138*0.04,2),-2)</f>
        <v/>
      </c>
      <c r="L2138" s="21">
        <f>I2138+J2138+K2138</f>
        <v/>
      </c>
      <c r="M2138" s="21">
        <f>B2138-L2138</f>
        <v/>
      </c>
      <c r="N2138" s="21">
        <f>ROUNDDOWN(ROUND(B2138*0.2042,2),0)</f>
        <v/>
      </c>
    </row>
    <row r="2139">
      <c r="A2139" t="inlineStr">
        <is>
          <t>照合 短期 障害</t>
        </is>
      </c>
      <c r="B2139" s="21" t="n">
        <v>13000000</v>
      </c>
      <c r="C2139" s="22" t="n">
        <v>3</v>
      </c>
      <c r="D2139" s="22" t="n">
        <v>2</v>
      </c>
      <c r="E2139" s="22" t="n">
        <v>1</v>
      </c>
      <c r="F2139" s="21">
        <f>(IF(C2139&lt;=20,MAX(800000,400000*C2139),8000000+700000*(C2139-20))+IF(E2139=1,1000000,0))</f>
        <v/>
      </c>
      <c r="G2139" s="21">
        <f>IF(AND(D2139=3,C2139&lt;=5),MAX(0,B2139-F2139),IF(AND(D2139=2,C2139&lt;=5,MAX(0,B2139-F2139)&gt;3000000),1500000+MAX(0,B2139-F2139)-3000000,MAX(0,B2139-F2139)/2))</f>
        <v/>
      </c>
      <c r="H2139" s="21">
        <f>ROUNDDOWN(G2139,-3)</f>
        <v/>
      </c>
      <c r="I2139" s="21">
        <f>IF(H2139&lt;=0,0,ROUNDDOWN(ROUND((H2139*LOOKUP(H2139,{0,1950001,3300001,6950001,9000001,18000001,40000001},{0.05,0.1,0.2,0.23,0.33,0.4,0.45})-LOOKUP(H2139,{0,1950001,3300001,6950001,9000001,18000001,40000001},{0,97500,427500,636000,1536000,2796000,4796000}))*1.021,3),0))</f>
        <v/>
      </c>
      <c r="J2139" s="21">
        <f>ROUNDDOWN(ROUND(H2139*0.06,2),-2)</f>
        <v/>
      </c>
      <c r="K2139" s="21">
        <f>ROUNDDOWN(ROUND(H2139*0.04,2),-2)</f>
        <v/>
      </c>
      <c r="L2139" s="21">
        <f>I2139+J2139+K2139</f>
        <v/>
      </c>
      <c r="M2139" s="21">
        <f>B2139-L2139</f>
        <v/>
      </c>
      <c r="N2139" s="21">
        <f>ROUNDDOWN(ROUND(B2139*0.2042,2),0)</f>
        <v/>
      </c>
    </row>
    <row r="2140">
      <c r="A2140" t="inlineStr">
        <is>
          <t>照合 短期</t>
        </is>
      </c>
      <c r="B2140" s="21" t="n">
        <v>13000000</v>
      </c>
      <c r="C2140" s="22" t="n">
        <v>4</v>
      </c>
      <c r="D2140" s="22" t="n">
        <v>2</v>
      </c>
      <c r="E2140" s="22" t="n">
        <v>0</v>
      </c>
      <c r="F2140" s="21">
        <f>(IF(C2140&lt;=20,MAX(800000,400000*C2140),8000000+700000*(C2140-20))+IF(E2140=1,1000000,0))</f>
        <v/>
      </c>
      <c r="G2140" s="21">
        <f>IF(AND(D2140=3,C2140&lt;=5),MAX(0,B2140-F2140),IF(AND(D2140=2,C2140&lt;=5,MAX(0,B2140-F2140)&gt;3000000),1500000+MAX(0,B2140-F2140)-3000000,MAX(0,B2140-F2140)/2))</f>
        <v/>
      </c>
      <c r="H2140" s="21">
        <f>ROUNDDOWN(G2140,-3)</f>
        <v/>
      </c>
      <c r="I2140" s="21">
        <f>IF(H2140&lt;=0,0,ROUNDDOWN(ROUND((H2140*LOOKUP(H2140,{0,1950001,3300001,6950001,9000001,18000001,40000001},{0.05,0.1,0.2,0.23,0.33,0.4,0.45})-LOOKUP(H2140,{0,1950001,3300001,6950001,9000001,18000001,40000001},{0,97500,427500,636000,1536000,2796000,4796000}))*1.021,3),0))</f>
        <v/>
      </c>
      <c r="J2140" s="21">
        <f>ROUNDDOWN(ROUND(H2140*0.06,2),-2)</f>
        <v/>
      </c>
      <c r="K2140" s="21">
        <f>ROUNDDOWN(ROUND(H2140*0.04,2),-2)</f>
        <v/>
      </c>
      <c r="L2140" s="21">
        <f>I2140+J2140+K2140</f>
        <v/>
      </c>
      <c r="M2140" s="21">
        <f>B2140-L2140</f>
        <v/>
      </c>
      <c r="N2140" s="21">
        <f>ROUNDDOWN(ROUND(B2140*0.2042,2),0)</f>
        <v/>
      </c>
    </row>
    <row r="2141">
      <c r="A2141" t="inlineStr">
        <is>
          <t>照合 役員</t>
        </is>
      </c>
      <c r="B2141" s="21" t="n">
        <v>13000000</v>
      </c>
      <c r="C2141" s="22" t="n">
        <v>4</v>
      </c>
      <c r="D2141" s="22" t="n">
        <v>3</v>
      </c>
      <c r="E2141" s="22" t="n">
        <v>0</v>
      </c>
      <c r="F2141" s="21">
        <f>(IF(C2141&lt;=20,MAX(800000,400000*C2141),8000000+700000*(C2141-20))+IF(E2141=1,1000000,0))</f>
        <v/>
      </c>
      <c r="G2141" s="21">
        <f>IF(AND(D2141=3,C2141&lt;=5),MAX(0,B2141-F2141),IF(AND(D2141=2,C2141&lt;=5,MAX(0,B2141-F2141)&gt;3000000),1500000+MAX(0,B2141-F2141)-3000000,MAX(0,B2141-F2141)/2))</f>
        <v/>
      </c>
      <c r="H2141" s="21">
        <f>ROUNDDOWN(G2141,-3)</f>
        <v/>
      </c>
      <c r="I2141" s="21">
        <f>IF(H2141&lt;=0,0,ROUNDDOWN(ROUND((H2141*LOOKUP(H2141,{0,1950001,3300001,6950001,9000001,18000001,40000001},{0.05,0.1,0.2,0.23,0.33,0.4,0.45})-LOOKUP(H2141,{0,1950001,3300001,6950001,9000001,18000001,40000001},{0,97500,427500,636000,1536000,2796000,4796000}))*1.021,3),0))</f>
        <v/>
      </c>
      <c r="J2141" s="21">
        <f>ROUNDDOWN(ROUND(H2141*0.06,2),-2)</f>
        <v/>
      </c>
      <c r="K2141" s="21">
        <f>ROUNDDOWN(ROUND(H2141*0.04,2),-2)</f>
        <v/>
      </c>
      <c r="L2141" s="21">
        <f>I2141+J2141+K2141</f>
        <v/>
      </c>
      <c r="M2141" s="21">
        <f>B2141-L2141</f>
        <v/>
      </c>
      <c r="N2141" s="21">
        <f>ROUNDDOWN(ROUND(B2141*0.2042,2),0)</f>
        <v/>
      </c>
    </row>
    <row r="2142">
      <c r="A2142" t="inlineStr">
        <is>
          <t>照合 短期 障害</t>
        </is>
      </c>
      <c r="B2142" s="21" t="n">
        <v>13000000</v>
      </c>
      <c r="C2142" s="22" t="n">
        <v>4</v>
      </c>
      <c r="D2142" s="22" t="n">
        <v>2</v>
      </c>
      <c r="E2142" s="22" t="n">
        <v>1</v>
      </c>
      <c r="F2142" s="21">
        <f>(IF(C2142&lt;=20,MAX(800000,400000*C2142),8000000+700000*(C2142-20))+IF(E2142=1,1000000,0))</f>
        <v/>
      </c>
      <c r="G2142" s="21">
        <f>IF(AND(D2142=3,C2142&lt;=5),MAX(0,B2142-F2142),IF(AND(D2142=2,C2142&lt;=5,MAX(0,B2142-F2142)&gt;3000000),1500000+MAX(0,B2142-F2142)-3000000,MAX(0,B2142-F2142)/2))</f>
        <v/>
      </c>
      <c r="H2142" s="21">
        <f>ROUNDDOWN(G2142,-3)</f>
        <v/>
      </c>
      <c r="I2142" s="21">
        <f>IF(H2142&lt;=0,0,ROUNDDOWN(ROUND((H2142*LOOKUP(H2142,{0,1950001,3300001,6950001,9000001,18000001,40000001},{0.05,0.1,0.2,0.23,0.33,0.4,0.45})-LOOKUP(H2142,{0,1950001,3300001,6950001,9000001,18000001,40000001},{0,97500,427500,636000,1536000,2796000,4796000}))*1.021,3),0))</f>
        <v/>
      </c>
      <c r="J2142" s="21">
        <f>ROUNDDOWN(ROUND(H2142*0.06,2),-2)</f>
        <v/>
      </c>
      <c r="K2142" s="21">
        <f>ROUNDDOWN(ROUND(H2142*0.04,2),-2)</f>
        <v/>
      </c>
      <c r="L2142" s="21">
        <f>I2142+J2142+K2142</f>
        <v/>
      </c>
      <c r="M2142" s="21">
        <f>B2142-L2142</f>
        <v/>
      </c>
      <c r="N2142" s="21">
        <f>ROUNDDOWN(ROUND(B2142*0.2042,2),0)</f>
        <v/>
      </c>
    </row>
    <row r="2143">
      <c r="A2143" t="inlineStr">
        <is>
          <t>照合 短期</t>
        </is>
      </c>
      <c r="B2143" s="21" t="n">
        <v>13000000</v>
      </c>
      <c r="C2143" s="22" t="n">
        <v>5</v>
      </c>
      <c r="D2143" s="22" t="n">
        <v>2</v>
      </c>
      <c r="E2143" s="22" t="n">
        <v>0</v>
      </c>
      <c r="F2143" s="21">
        <f>(IF(C2143&lt;=20,MAX(800000,400000*C2143),8000000+700000*(C2143-20))+IF(E2143=1,1000000,0))</f>
        <v/>
      </c>
      <c r="G2143" s="21">
        <f>IF(AND(D2143=3,C2143&lt;=5),MAX(0,B2143-F2143),IF(AND(D2143=2,C2143&lt;=5,MAX(0,B2143-F2143)&gt;3000000),1500000+MAX(0,B2143-F2143)-3000000,MAX(0,B2143-F2143)/2))</f>
        <v/>
      </c>
      <c r="H2143" s="21">
        <f>ROUNDDOWN(G2143,-3)</f>
        <v/>
      </c>
      <c r="I2143" s="21">
        <f>IF(H2143&lt;=0,0,ROUNDDOWN(ROUND((H2143*LOOKUP(H2143,{0,1950001,3300001,6950001,9000001,18000001,40000001},{0.05,0.1,0.2,0.23,0.33,0.4,0.45})-LOOKUP(H2143,{0,1950001,3300001,6950001,9000001,18000001,40000001},{0,97500,427500,636000,1536000,2796000,4796000}))*1.021,3),0))</f>
        <v/>
      </c>
      <c r="J2143" s="21">
        <f>ROUNDDOWN(ROUND(H2143*0.06,2),-2)</f>
        <v/>
      </c>
      <c r="K2143" s="21">
        <f>ROUNDDOWN(ROUND(H2143*0.04,2),-2)</f>
        <v/>
      </c>
      <c r="L2143" s="21">
        <f>I2143+J2143+K2143</f>
        <v/>
      </c>
      <c r="M2143" s="21">
        <f>B2143-L2143</f>
        <v/>
      </c>
      <c r="N2143" s="21">
        <f>ROUNDDOWN(ROUND(B2143*0.2042,2),0)</f>
        <v/>
      </c>
    </row>
    <row r="2144">
      <c r="A2144" t="inlineStr">
        <is>
          <t>照合 役員</t>
        </is>
      </c>
      <c r="B2144" s="21" t="n">
        <v>13000000</v>
      </c>
      <c r="C2144" s="22" t="n">
        <v>5</v>
      </c>
      <c r="D2144" s="22" t="n">
        <v>3</v>
      </c>
      <c r="E2144" s="22" t="n">
        <v>0</v>
      </c>
      <c r="F2144" s="21">
        <f>(IF(C2144&lt;=20,MAX(800000,400000*C2144),8000000+700000*(C2144-20))+IF(E2144=1,1000000,0))</f>
        <v/>
      </c>
      <c r="G2144" s="21">
        <f>IF(AND(D2144=3,C2144&lt;=5),MAX(0,B2144-F2144),IF(AND(D2144=2,C2144&lt;=5,MAX(0,B2144-F2144)&gt;3000000),1500000+MAX(0,B2144-F2144)-3000000,MAX(0,B2144-F2144)/2))</f>
        <v/>
      </c>
      <c r="H2144" s="21">
        <f>ROUNDDOWN(G2144,-3)</f>
        <v/>
      </c>
      <c r="I2144" s="21">
        <f>IF(H2144&lt;=0,0,ROUNDDOWN(ROUND((H2144*LOOKUP(H2144,{0,1950001,3300001,6950001,9000001,18000001,40000001},{0.05,0.1,0.2,0.23,0.33,0.4,0.45})-LOOKUP(H2144,{0,1950001,3300001,6950001,9000001,18000001,40000001},{0,97500,427500,636000,1536000,2796000,4796000}))*1.021,3),0))</f>
        <v/>
      </c>
      <c r="J2144" s="21">
        <f>ROUNDDOWN(ROUND(H2144*0.06,2),-2)</f>
        <v/>
      </c>
      <c r="K2144" s="21">
        <f>ROUNDDOWN(ROUND(H2144*0.04,2),-2)</f>
        <v/>
      </c>
      <c r="L2144" s="21">
        <f>I2144+J2144+K2144</f>
        <v/>
      </c>
      <c r="M2144" s="21">
        <f>B2144-L2144</f>
        <v/>
      </c>
      <c r="N2144" s="21">
        <f>ROUNDDOWN(ROUND(B2144*0.2042,2),0)</f>
        <v/>
      </c>
    </row>
    <row r="2145">
      <c r="A2145" t="inlineStr">
        <is>
          <t>照合 短期 障害</t>
        </is>
      </c>
      <c r="B2145" s="21" t="n">
        <v>13000000</v>
      </c>
      <c r="C2145" s="22" t="n">
        <v>5</v>
      </c>
      <c r="D2145" s="22" t="n">
        <v>2</v>
      </c>
      <c r="E2145" s="22" t="n">
        <v>1</v>
      </c>
      <c r="F2145" s="21">
        <f>(IF(C2145&lt;=20,MAX(800000,400000*C2145),8000000+700000*(C2145-20))+IF(E2145=1,1000000,0))</f>
        <v/>
      </c>
      <c r="G2145" s="21">
        <f>IF(AND(D2145=3,C2145&lt;=5),MAX(0,B2145-F2145),IF(AND(D2145=2,C2145&lt;=5,MAX(0,B2145-F2145)&gt;3000000),1500000+MAX(0,B2145-F2145)-3000000,MAX(0,B2145-F2145)/2))</f>
        <v/>
      </c>
      <c r="H2145" s="21">
        <f>ROUNDDOWN(G2145,-3)</f>
        <v/>
      </c>
      <c r="I2145" s="21">
        <f>IF(H2145&lt;=0,0,ROUNDDOWN(ROUND((H2145*LOOKUP(H2145,{0,1950001,3300001,6950001,9000001,18000001,40000001},{0.05,0.1,0.2,0.23,0.33,0.4,0.45})-LOOKUP(H2145,{0,1950001,3300001,6950001,9000001,18000001,40000001},{0,97500,427500,636000,1536000,2796000,4796000}))*1.021,3),0))</f>
        <v/>
      </c>
      <c r="J2145" s="21">
        <f>ROUNDDOWN(ROUND(H2145*0.06,2),-2)</f>
        <v/>
      </c>
      <c r="K2145" s="21">
        <f>ROUNDDOWN(ROUND(H2145*0.04,2),-2)</f>
        <v/>
      </c>
      <c r="L2145" s="21">
        <f>I2145+J2145+K2145</f>
        <v/>
      </c>
      <c r="M2145" s="21">
        <f>B2145-L2145</f>
        <v/>
      </c>
      <c r="N2145" s="21">
        <f>ROUNDDOWN(ROUND(B2145*0.2042,2),0)</f>
        <v/>
      </c>
    </row>
    <row r="2146">
      <c r="A2146" t="inlineStr">
        <is>
          <t>照合 障害</t>
        </is>
      </c>
      <c r="B2146" s="21" t="n">
        <v>13000000</v>
      </c>
      <c r="C2146" s="22" t="n">
        <v>25</v>
      </c>
      <c r="D2146" s="22" t="n">
        <v>1</v>
      </c>
      <c r="E2146" s="22" t="n">
        <v>1</v>
      </c>
      <c r="F2146" s="21">
        <f>(IF(C2146&lt;=20,MAX(800000,400000*C2146),8000000+700000*(C2146-20))+IF(E2146=1,1000000,0))</f>
        <v/>
      </c>
      <c r="G2146" s="21">
        <f>IF(AND(D2146=3,C2146&lt;=5),MAX(0,B2146-F2146),IF(AND(D2146=2,C2146&lt;=5,MAX(0,B2146-F2146)&gt;3000000),1500000+MAX(0,B2146-F2146)-3000000,MAX(0,B2146-F2146)/2))</f>
        <v/>
      </c>
      <c r="H2146" s="21">
        <f>ROUNDDOWN(G2146,-3)</f>
        <v/>
      </c>
      <c r="I2146" s="21">
        <f>IF(H2146&lt;=0,0,ROUNDDOWN(ROUND((H2146*LOOKUP(H2146,{0,1950001,3300001,6950001,9000001,18000001,40000001},{0.05,0.1,0.2,0.23,0.33,0.4,0.45})-LOOKUP(H2146,{0,1950001,3300001,6950001,9000001,18000001,40000001},{0,97500,427500,636000,1536000,2796000,4796000}))*1.021,3),0))</f>
        <v/>
      </c>
      <c r="J2146" s="21">
        <f>ROUNDDOWN(ROUND(H2146*0.06,2),-2)</f>
        <v/>
      </c>
      <c r="K2146" s="21">
        <f>ROUNDDOWN(ROUND(H2146*0.04,2),-2)</f>
        <v/>
      </c>
      <c r="L2146" s="21">
        <f>I2146+J2146+K2146</f>
        <v/>
      </c>
      <c r="M2146" s="21">
        <f>B2146-L2146</f>
        <v/>
      </c>
      <c r="N2146" s="21">
        <f>ROUNDDOWN(ROUND(B2146*0.2042,2),0)</f>
        <v/>
      </c>
    </row>
    <row r="2147">
      <c r="A2147" t="inlineStr">
        <is>
          <t>照合 一般</t>
        </is>
      </c>
      <c r="B2147" s="21" t="n">
        <v>13500000</v>
      </c>
      <c r="C2147" s="22" t="n">
        <v>1</v>
      </c>
      <c r="D2147" s="22" t="n">
        <v>1</v>
      </c>
      <c r="E2147" s="22" t="n">
        <v>0</v>
      </c>
      <c r="F2147" s="21">
        <f>(IF(C2147&lt;=20,MAX(800000,400000*C2147),8000000+700000*(C2147-20))+IF(E2147=1,1000000,0))</f>
        <v/>
      </c>
      <c r="G2147" s="21">
        <f>IF(AND(D2147=3,C2147&lt;=5),MAX(0,B2147-F2147),IF(AND(D2147=2,C2147&lt;=5,MAX(0,B2147-F2147)&gt;3000000),1500000+MAX(0,B2147-F2147)-3000000,MAX(0,B2147-F2147)/2))</f>
        <v/>
      </c>
      <c r="H2147" s="21">
        <f>ROUNDDOWN(G2147,-3)</f>
        <v/>
      </c>
      <c r="I2147" s="21">
        <f>IF(H2147&lt;=0,0,ROUNDDOWN(ROUND((H2147*LOOKUP(H2147,{0,1950001,3300001,6950001,9000001,18000001,40000001},{0.05,0.1,0.2,0.23,0.33,0.4,0.45})-LOOKUP(H2147,{0,1950001,3300001,6950001,9000001,18000001,40000001},{0,97500,427500,636000,1536000,2796000,4796000}))*1.021,3),0))</f>
        <v/>
      </c>
      <c r="J2147" s="21">
        <f>ROUNDDOWN(ROUND(H2147*0.06,2),-2)</f>
        <v/>
      </c>
      <c r="K2147" s="21">
        <f>ROUNDDOWN(ROUND(H2147*0.04,2),-2)</f>
        <v/>
      </c>
      <c r="L2147" s="21">
        <f>I2147+J2147+K2147</f>
        <v/>
      </c>
      <c r="M2147" s="21">
        <f>B2147-L2147</f>
        <v/>
      </c>
      <c r="N2147" s="21">
        <f>ROUNDDOWN(ROUND(B2147*0.2042,2),0)</f>
        <v/>
      </c>
    </row>
    <row r="2148">
      <c r="A2148" t="inlineStr">
        <is>
          <t>照合 一般</t>
        </is>
      </c>
      <c r="B2148" s="21" t="n">
        <v>13500000</v>
      </c>
      <c r="C2148" s="22" t="n">
        <v>2</v>
      </c>
      <c r="D2148" s="22" t="n">
        <v>1</v>
      </c>
      <c r="E2148" s="22" t="n">
        <v>0</v>
      </c>
      <c r="F2148" s="21">
        <f>(IF(C2148&lt;=20,MAX(800000,400000*C2148),8000000+700000*(C2148-20))+IF(E2148=1,1000000,0))</f>
        <v/>
      </c>
      <c r="G2148" s="21">
        <f>IF(AND(D2148=3,C2148&lt;=5),MAX(0,B2148-F2148),IF(AND(D2148=2,C2148&lt;=5,MAX(0,B2148-F2148)&gt;3000000),1500000+MAX(0,B2148-F2148)-3000000,MAX(0,B2148-F2148)/2))</f>
        <v/>
      </c>
      <c r="H2148" s="21">
        <f>ROUNDDOWN(G2148,-3)</f>
        <v/>
      </c>
      <c r="I2148" s="21">
        <f>IF(H2148&lt;=0,0,ROUNDDOWN(ROUND((H2148*LOOKUP(H2148,{0,1950001,3300001,6950001,9000001,18000001,40000001},{0.05,0.1,0.2,0.23,0.33,0.4,0.45})-LOOKUP(H2148,{0,1950001,3300001,6950001,9000001,18000001,40000001},{0,97500,427500,636000,1536000,2796000,4796000}))*1.021,3),0))</f>
        <v/>
      </c>
      <c r="J2148" s="21">
        <f>ROUNDDOWN(ROUND(H2148*0.06,2),-2)</f>
        <v/>
      </c>
      <c r="K2148" s="21">
        <f>ROUNDDOWN(ROUND(H2148*0.04,2),-2)</f>
        <v/>
      </c>
      <c r="L2148" s="21">
        <f>I2148+J2148+K2148</f>
        <v/>
      </c>
      <c r="M2148" s="21">
        <f>B2148-L2148</f>
        <v/>
      </c>
      <c r="N2148" s="21">
        <f>ROUNDDOWN(ROUND(B2148*0.2042,2),0)</f>
        <v/>
      </c>
    </row>
    <row r="2149">
      <c r="A2149" t="inlineStr">
        <is>
          <t>照合 一般</t>
        </is>
      </c>
      <c r="B2149" s="21" t="n">
        <v>13500000</v>
      </c>
      <c r="C2149" s="22" t="n">
        <v>3</v>
      </c>
      <c r="D2149" s="22" t="n">
        <v>1</v>
      </c>
      <c r="E2149" s="22" t="n">
        <v>0</v>
      </c>
      <c r="F2149" s="21">
        <f>(IF(C2149&lt;=20,MAX(800000,400000*C2149),8000000+700000*(C2149-20))+IF(E2149=1,1000000,0))</f>
        <v/>
      </c>
      <c r="G2149" s="21">
        <f>IF(AND(D2149=3,C2149&lt;=5),MAX(0,B2149-F2149),IF(AND(D2149=2,C2149&lt;=5,MAX(0,B2149-F2149)&gt;3000000),1500000+MAX(0,B2149-F2149)-3000000,MAX(0,B2149-F2149)/2))</f>
        <v/>
      </c>
      <c r="H2149" s="21">
        <f>ROUNDDOWN(G2149,-3)</f>
        <v/>
      </c>
      <c r="I2149" s="21">
        <f>IF(H2149&lt;=0,0,ROUNDDOWN(ROUND((H2149*LOOKUP(H2149,{0,1950001,3300001,6950001,9000001,18000001,40000001},{0.05,0.1,0.2,0.23,0.33,0.4,0.45})-LOOKUP(H2149,{0,1950001,3300001,6950001,9000001,18000001,40000001},{0,97500,427500,636000,1536000,2796000,4796000}))*1.021,3),0))</f>
        <v/>
      </c>
      <c r="J2149" s="21">
        <f>ROUNDDOWN(ROUND(H2149*0.06,2),-2)</f>
        <v/>
      </c>
      <c r="K2149" s="21">
        <f>ROUNDDOWN(ROUND(H2149*0.04,2),-2)</f>
        <v/>
      </c>
      <c r="L2149" s="21">
        <f>I2149+J2149+K2149</f>
        <v/>
      </c>
      <c r="M2149" s="21">
        <f>B2149-L2149</f>
        <v/>
      </c>
      <c r="N2149" s="21">
        <f>ROUNDDOWN(ROUND(B2149*0.2042,2),0)</f>
        <v/>
      </c>
    </row>
    <row r="2150">
      <c r="A2150" t="inlineStr">
        <is>
          <t>照合 一般</t>
        </is>
      </c>
      <c r="B2150" s="21" t="n">
        <v>13500000</v>
      </c>
      <c r="C2150" s="22" t="n">
        <v>4</v>
      </c>
      <c r="D2150" s="22" t="n">
        <v>1</v>
      </c>
      <c r="E2150" s="22" t="n">
        <v>0</v>
      </c>
      <c r="F2150" s="21">
        <f>(IF(C2150&lt;=20,MAX(800000,400000*C2150),8000000+700000*(C2150-20))+IF(E2150=1,1000000,0))</f>
        <v/>
      </c>
      <c r="G2150" s="21">
        <f>IF(AND(D2150=3,C2150&lt;=5),MAX(0,B2150-F2150),IF(AND(D2150=2,C2150&lt;=5,MAX(0,B2150-F2150)&gt;3000000),1500000+MAX(0,B2150-F2150)-3000000,MAX(0,B2150-F2150)/2))</f>
        <v/>
      </c>
      <c r="H2150" s="21">
        <f>ROUNDDOWN(G2150,-3)</f>
        <v/>
      </c>
      <c r="I2150" s="21">
        <f>IF(H2150&lt;=0,0,ROUNDDOWN(ROUND((H2150*LOOKUP(H2150,{0,1950001,3300001,6950001,9000001,18000001,40000001},{0.05,0.1,0.2,0.23,0.33,0.4,0.45})-LOOKUP(H2150,{0,1950001,3300001,6950001,9000001,18000001,40000001},{0,97500,427500,636000,1536000,2796000,4796000}))*1.021,3),0))</f>
        <v/>
      </c>
      <c r="J2150" s="21">
        <f>ROUNDDOWN(ROUND(H2150*0.06,2),-2)</f>
        <v/>
      </c>
      <c r="K2150" s="21">
        <f>ROUNDDOWN(ROUND(H2150*0.04,2),-2)</f>
        <v/>
      </c>
      <c r="L2150" s="21">
        <f>I2150+J2150+K2150</f>
        <v/>
      </c>
      <c r="M2150" s="21">
        <f>B2150-L2150</f>
        <v/>
      </c>
      <c r="N2150" s="21">
        <f>ROUNDDOWN(ROUND(B2150*0.2042,2),0)</f>
        <v/>
      </c>
    </row>
    <row r="2151">
      <c r="A2151" t="inlineStr">
        <is>
          <t>照合 一般</t>
        </is>
      </c>
      <c r="B2151" s="21" t="n">
        <v>13500000</v>
      </c>
      <c r="C2151" s="22" t="n">
        <v>5</v>
      </c>
      <c r="D2151" s="22" t="n">
        <v>1</v>
      </c>
      <c r="E2151" s="22" t="n">
        <v>0</v>
      </c>
      <c r="F2151" s="21">
        <f>(IF(C2151&lt;=20,MAX(800000,400000*C2151),8000000+700000*(C2151-20))+IF(E2151=1,1000000,0))</f>
        <v/>
      </c>
      <c r="G2151" s="21">
        <f>IF(AND(D2151=3,C2151&lt;=5),MAX(0,B2151-F2151),IF(AND(D2151=2,C2151&lt;=5,MAX(0,B2151-F2151)&gt;3000000),1500000+MAX(0,B2151-F2151)-3000000,MAX(0,B2151-F2151)/2))</f>
        <v/>
      </c>
      <c r="H2151" s="21">
        <f>ROUNDDOWN(G2151,-3)</f>
        <v/>
      </c>
      <c r="I2151" s="21">
        <f>IF(H2151&lt;=0,0,ROUNDDOWN(ROUND((H2151*LOOKUP(H2151,{0,1950001,3300001,6950001,9000001,18000001,40000001},{0.05,0.1,0.2,0.23,0.33,0.4,0.45})-LOOKUP(H2151,{0,1950001,3300001,6950001,9000001,18000001,40000001},{0,97500,427500,636000,1536000,2796000,4796000}))*1.021,3),0))</f>
        <v/>
      </c>
      <c r="J2151" s="21">
        <f>ROUNDDOWN(ROUND(H2151*0.06,2),-2)</f>
        <v/>
      </c>
      <c r="K2151" s="21">
        <f>ROUNDDOWN(ROUND(H2151*0.04,2),-2)</f>
        <v/>
      </c>
      <c r="L2151" s="21">
        <f>I2151+J2151+K2151</f>
        <v/>
      </c>
      <c r="M2151" s="21">
        <f>B2151-L2151</f>
        <v/>
      </c>
      <c r="N2151" s="21">
        <f>ROUNDDOWN(ROUND(B2151*0.2042,2),0)</f>
        <v/>
      </c>
    </row>
    <row r="2152">
      <c r="A2152" t="inlineStr">
        <is>
          <t>照合 一般</t>
        </is>
      </c>
      <c r="B2152" s="21" t="n">
        <v>13500000</v>
      </c>
      <c r="C2152" s="22" t="n">
        <v>6</v>
      </c>
      <c r="D2152" s="22" t="n">
        <v>1</v>
      </c>
      <c r="E2152" s="22" t="n">
        <v>0</v>
      </c>
      <c r="F2152" s="21">
        <f>(IF(C2152&lt;=20,MAX(800000,400000*C2152),8000000+700000*(C2152-20))+IF(E2152=1,1000000,0))</f>
        <v/>
      </c>
      <c r="G2152" s="21">
        <f>IF(AND(D2152=3,C2152&lt;=5),MAX(0,B2152-F2152),IF(AND(D2152=2,C2152&lt;=5,MAX(0,B2152-F2152)&gt;3000000),1500000+MAX(0,B2152-F2152)-3000000,MAX(0,B2152-F2152)/2))</f>
        <v/>
      </c>
      <c r="H2152" s="21">
        <f>ROUNDDOWN(G2152,-3)</f>
        <v/>
      </c>
      <c r="I2152" s="21">
        <f>IF(H2152&lt;=0,0,ROUNDDOWN(ROUND((H2152*LOOKUP(H2152,{0,1950001,3300001,6950001,9000001,18000001,40000001},{0.05,0.1,0.2,0.23,0.33,0.4,0.45})-LOOKUP(H2152,{0,1950001,3300001,6950001,9000001,18000001,40000001},{0,97500,427500,636000,1536000,2796000,4796000}))*1.021,3),0))</f>
        <v/>
      </c>
      <c r="J2152" s="21">
        <f>ROUNDDOWN(ROUND(H2152*0.06,2),-2)</f>
        <v/>
      </c>
      <c r="K2152" s="21">
        <f>ROUNDDOWN(ROUND(H2152*0.04,2),-2)</f>
        <v/>
      </c>
      <c r="L2152" s="21">
        <f>I2152+J2152+K2152</f>
        <v/>
      </c>
      <c r="M2152" s="21">
        <f>B2152-L2152</f>
        <v/>
      </c>
      <c r="N2152" s="21">
        <f>ROUNDDOWN(ROUND(B2152*0.2042,2),0)</f>
        <v/>
      </c>
    </row>
    <row r="2153">
      <c r="A2153" t="inlineStr">
        <is>
          <t>照合 一般</t>
        </is>
      </c>
      <c r="B2153" s="21" t="n">
        <v>13500000</v>
      </c>
      <c r="C2153" s="22" t="n">
        <v>7</v>
      </c>
      <c r="D2153" s="22" t="n">
        <v>1</v>
      </c>
      <c r="E2153" s="22" t="n">
        <v>0</v>
      </c>
      <c r="F2153" s="21">
        <f>(IF(C2153&lt;=20,MAX(800000,400000*C2153),8000000+700000*(C2153-20))+IF(E2153=1,1000000,0))</f>
        <v/>
      </c>
      <c r="G2153" s="21">
        <f>IF(AND(D2153=3,C2153&lt;=5),MAX(0,B2153-F2153),IF(AND(D2153=2,C2153&lt;=5,MAX(0,B2153-F2153)&gt;3000000),1500000+MAX(0,B2153-F2153)-3000000,MAX(0,B2153-F2153)/2))</f>
        <v/>
      </c>
      <c r="H2153" s="21">
        <f>ROUNDDOWN(G2153,-3)</f>
        <v/>
      </c>
      <c r="I2153" s="21">
        <f>IF(H2153&lt;=0,0,ROUNDDOWN(ROUND((H2153*LOOKUP(H2153,{0,1950001,3300001,6950001,9000001,18000001,40000001},{0.05,0.1,0.2,0.23,0.33,0.4,0.45})-LOOKUP(H2153,{0,1950001,3300001,6950001,9000001,18000001,40000001},{0,97500,427500,636000,1536000,2796000,4796000}))*1.021,3),0))</f>
        <v/>
      </c>
      <c r="J2153" s="21">
        <f>ROUNDDOWN(ROUND(H2153*0.06,2),-2)</f>
        <v/>
      </c>
      <c r="K2153" s="21">
        <f>ROUNDDOWN(ROUND(H2153*0.04,2),-2)</f>
        <v/>
      </c>
      <c r="L2153" s="21">
        <f>I2153+J2153+K2153</f>
        <v/>
      </c>
      <c r="M2153" s="21">
        <f>B2153-L2153</f>
        <v/>
      </c>
      <c r="N2153" s="21">
        <f>ROUNDDOWN(ROUND(B2153*0.2042,2),0)</f>
        <v/>
      </c>
    </row>
    <row r="2154">
      <c r="A2154" t="inlineStr">
        <is>
          <t>照合 一般</t>
        </is>
      </c>
      <c r="B2154" s="21" t="n">
        <v>13500000</v>
      </c>
      <c r="C2154" s="22" t="n">
        <v>8</v>
      </c>
      <c r="D2154" s="22" t="n">
        <v>1</v>
      </c>
      <c r="E2154" s="22" t="n">
        <v>0</v>
      </c>
      <c r="F2154" s="21">
        <f>(IF(C2154&lt;=20,MAX(800000,400000*C2154),8000000+700000*(C2154-20))+IF(E2154=1,1000000,0))</f>
        <v/>
      </c>
      <c r="G2154" s="21">
        <f>IF(AND(D2154=3,C2154&lt;=5),MAX(0,B2154-F2154),IF(AND(D2154=2,C2154&lt;=5,MAX(0,B2154-F2154)&gt;3000000),1500000+MAX(0,B2154-F2154)-3000000,MAX(0,B2154-F2154)/2))</f>
        <v/>
      </c>
      <c r="H2154" s="21">
        <f>ROUNDDOWN(G2154,-3)</f>
        <v/>
      </c>
      <c r="I2154" s="21">
        <f>IF(H2154&lt;=0,0,ROUNDDOWN(ROUND((H2154*LOOKUP(H2154,{0,1950001,3300001,6950001,9000001,18000001,40000001},{0.05,0.1,0.2,0.23,0.33,0.4,0.45})-LOOKUP(H2154,{0,1950001,3300001,6950001,9000001,18000001,40000001},{0,97500,427500,636000,1536000,2796000,4796000}))*1.021,3),0))</f>
        <v/>
      </c>
      <c r="J2154" s="21">
        <f>ROUNDDOWN(ROUND(H2154*0.06,2),-2)</f>
        <v/>
      </c>
      <c r="K2154" s="21">
        <f>ROUNDDOWN(ROUND(H2154*0.04,2),-2)</f>
        <v/>
      </c>
      <c r="L2154" s="21">
        <f>I2154+J2154+K2154</f>
        <v/>
      </c>
      <c r="M2154" s="21">
        <f>B2154-L2154</f>
        <v/>
      </c>
      <c r="N2154" s="21">
        <f>ROUNDDOWN(ROUND(B2154*0.2042,2),0)</f>
        <v/>
      </c>
    </row>
    <row r="2155">
      <c r="A2155" t="inlineStr">
        <is>
          <t>照合 一般</t>
        </is>
      </c>
      <c r="B2155" s="21" t="n">
        <v>13500000</v>
      </c>
      <c r="C2155" s="22" t="n">
        <v>9</v>
      </c>
      <c r="D2155" s="22" t="n">
        <v>1</v>
      </c>
      <c r="E2155" s="22" t="n">
        <v>0</v>
      </c>
      <c r="F2155" s="21">
        <f>(IF(C2155&lt;=20,MAX(800000,400000*C2155),8000000+700000*(C2155-20))+IF(E2155=1,1000000,0))</f>
        <v/>
      </c>
      <c r="G2155" s="21">
        <f>IF(AND(D2155=3,C2155&lt;=5),MAX(0,B2155-F2155),IF(AND(D2155=2,C2155&lt;=5,MAX(0,B2155-F2155)&gt;3000000),1500000+MAX(0,B2155-F2155)-3000000,MAX(0,B2155-F2155)/2))</f>
        <v/>
      </c>
      <c r="H2155" s="21">
        <f>ROUNDDOWN(G2155,-3)</f>
        <v/>
      </c>
      <c r="I2155" s="21">
        <f>IF(H2155&lt;=0,0,ROUNDDOWN(ROUND((H2155*LOOKUP(H2155,{0,1950001,3300001,6950001,9000001,18000001,40000001},{0.05,0.1,0.2,0.23,0.33,0.4,0.45})-LOOKUP(H2155,{0,1950001,3300001,6950001,9000001,18000001,40000001},{0,97500,427500,636000,1536000,2796000,4796000}))*1.021,3),0))</f>
        <v/>
      </c>
      <c r="J2155" s="21">
        <f>ROUNDDOWN(ROUND(H2155*0.06,2),-2)</f>
        <v/>
      </c>
      <c r="K2155" s="21">
        <f>ROUNDDOWN(ROUND(H2155*0.04,2),-2)</f>
        <v/>
      </c>
      <c r="L2155" s="21">
        <f>I2155+J2155+K2155</f>
        <v/>
      </c>
      <c r="M2155" s="21">
        <f>B2155-L2155</f>
        <v/>
      </c>
      <c r="N2155" s="21">
        <f>ROUNDDOWN(ROUND(B2155*0.2042,2),0)</f>
        <v/>
      </c>
    </row>
    <row r="2156">
      <c r="A2156" t="inlineStr">
        <is>
          <t>照合 一般</t>
        </is>
      </c>
      <c r="B2156" s="21" t="n">
        <v>13500000</v>
      </c>
      <c r="C2156" s="22" t="n">
        <v>10</v>
      </c>
      <c r="D2156" s="22" t="n">
        <v>1</v>
      </c>
      <c r="E2156" s="22" t="n">
        <v>0</v>
      </c>
      <c r="F2156" s="21">
        <f>(IF(C2156&lt;=20,MAX(800000,400000*C2156),8000000+700000*(C2156-20))+IF(E2156=1,1000000,0))</f>
        <v/>
      </c>
      <c r="G2156" s="21">
        <f>IF(AND(D2156=3,C2156&lt;=5),MAX(0,B2156-F2156),IF(AND(D2156=2,C2156&lt;=5,MAX(0,B2156-F2156)&gt;3000000),1500000+MAX(0,B2156-F2156)-3000000,MAX(0,B2156-F2156)/2))</f>
        <v/>
      </c>
      <c r="H2156" s="21">
        <f>ROUNDDOWN(G2156,-3)</f>
        <v/>
      </c>
      <c r="I2156" s="21">
        <f>IF(H2156&lt;=0,0,ROUNDDOWN(ROUND((H2156*LOOKUP(H2156,{0,1950001,3300001,6950001,9000001,18000001,40000001},{0.05,0.1,0.2,0.23,0.33,0.4,0.45})-LOOKUP(H2156,{0,1950001,3300001,6950001,9000001,18000001,40000001},{0,97500,427500,636000,1536000,2796000,4796000}))*1.021,3),0))</f>
        <v/>
      </c>
      <c r="J2156" s="21">
        <f>ROUNDDOWN(ROUND(H2156*0.06,2),-2)</f>
        <v/>
      </c>
      <c r="K2156" s="21">
        <f>ROUNDDOWN(ROUND(H2156*0.04,2),-2)</f>
        <v/>
      </c>
      <c r="L2156" s="21">
        <f>I2156+J2156+K2156</f>
        <v/>
      </c>
      <c r="M2156" s="21">
        <f>B2156-L2156</f>
        <v/>
      </c>
      <c r="N2156" s="21">
        <f>ROUNDDOWN(ROUND(B2156*0.2042,2),0)</f>
        <v/>
      </c>
    </row>
    <row r="2157">
      <c r="A2157" t="inlineStr">
        <is>
          <t>照合 一般</t>
        </is>
      </c>
      <c r="B2157" s="21" t="n">
        <v>13500000</v>
      </c>
      <c r="C2157" s="22" t="n">
        <v>11</v>
      </c>
      <c r="D2157" s="22" t="n">
        <v>1</v>
      </c>
      <c r="E2157" s="22" t="n">
        <v>0</v>
      </c>
      <c r="F2157" s="21">
        <f>(IF(C2157&lt;=20,MAX(800000,400000*C2157),8000000+700000*(C2157-20))+IF(E2157=1,1000000,0))</f>
        <v/>
      </c>
      <c r="G2157" s="21">
        <f>IF(AND(D2157=3,C2157&lt;=5),MAX(0,B2157-F2157),IF(AND(D2157=2,C2157&lt;=5,MAX(0,B2157-F2157)&gt;3000000),1500000+MAX(0,B2157-F2157)-3000000,MAX(0,B2157-F2157)/2))</f>
        <v/>
      </c>
      <c r="H2157" s="21">
        <f>ROUNDDOWN(G2157,-3)</f>
        <v/>
      </c>
      <c r="I2157" s="21">
        <f>IF(H2157&lt;=0,0,ROUNDDOWN(ROUND((H2157*LOOKUP(H2157,{0,1950001,3300001,6950001,9000001,18000001,40000001},{0.05,0.1,0.2,0.23,0.33,0.4,0.45})-LOOKUP(H2157,{0,1950001,3300001,6950001,9000001,18000001,40000001},{0,97500,427500,636000,1536000,2796000,4796000}))*1.021,3),0))</f>
        <v/>
      </c>
      <c r="J2157" s="21">
        <f>ROUNDDOWN(ROUND(H2157*0.06,2),-2)</f>
        <v/>
      </c>
      <c r="K2157" s="21">
        <f>ROUNDDOWN(ROUND(H2157*0.04,2),-2)</f>
        <v/>
      </c>
      <c r="L2157" s="21">
        <f>I2157+J2157+K2157</f>
        <v/>
      </c>
      <c r="M2157" s="21">
        <f>B2157-L2157</f>
        <v/>
      </c>
      <c r="N2157" s="21">
        <f>ROUNDDOWN(ROUND(B2157*0.2042,2),0)</f>
        <v/>
      </c>
    </row>
    <row r="2158">
      <c r="A2158" t="inlineStr">
        <is>
          <t>照合 一般</t>
        </is>
      </c>
      <c r="B2158" s="21" t="n">
        <v>13500000</v>
      </c>
      <c r="C2158" s="22" t="n">
        <v>12</v>
      </c>
      <c r="D2158" s="22" t="n">
        <v>1</v>
      </c>
      <c r="E2158" s="22" t="n">
        <v>0</v>
      </c>
      <c r="F2158" s="21">
        <f>(IF(C2158&lt;=20,MAX(800000,400000*C2158),8000000+700000*(C2158-20))+IF(E2158=1,1000000,0))</f>
        <v/>
      </c>
      <c r="G2158" s="21">
        <f>IF(AND(D2158=3,C2158&lt;=5),MAX(0,B2158-F2158),IF(AND(D2158=2,C2158&lt;=5,MAX(0,B2158-F2158)&gt;3000000),1500000+MAX(0,B2158-F2158)-3000000,MAX(0,B2158-F2158)/2))</f>
        <v/>
      </c>
      <c r="H2158" s="21">
        <f>ROUNDDOWN(G2158,-3)</f>
        <v/>
      </c>
      <c r="I2158" s="21">
        <f>IF(H2158&lt;=0,0,ROUNDDOWN(ROUND((H2158*LOOKUP(H2158,{0,1950001,3300001,6950001,9000001,18000001,40000001},{0.05,0.1,0.2,0.23,0.33,0.4,0.45})-LOOKUP(H2158,{0,1950001,3300001,6950001,9000001,18000001,40000001},{0,97500,427500,636000,1536000,2796000,4796000}))*1.021,3),0))</f>
        <v/>
      </c>
      <c r="J2158" s="21">
        <f>ROUNDDOWN(ROUND(H2158*0.06,2),-2)</f>
        <v/>
      </c>
      <c r="K2158" s="21">
        <f>ROUNDDOWN(ROUND(H2158*0.04,2),-2)</f>
        <v/>
      </c>
      <c r="L2158" s="21">
        <f>I2158+J2158+K2158</f>
        <v/>
      </c>
      <c r="M2158" s="21">
        <f>B2158-L2158</f>
        <v/>
      </c>
      <c r="N2158" s="21">
        <f>ROUNDDOWN(ROUND(B2158*0.2042,2),0)</f>
        <v/>
      </c>
    </row>
    <row r="2159">
      <c r="A2159" t="inlineStr">
        <is>
          <t>照合 一般</t>
        </is>
      </c>
      <c r="B2159" s="21" t="n">
        <v>13500000</v>
      </c>
      <c r="C2159" s="22" t="n">
        <v>13</v>
      </c>
      <c r="D2159" s="22" t="n">
        <v>1</v>
      </c>
      <c r="E2159" s="22" t="n">
        <v>0</v>
      </c>
      <c r="F2159" s="21">
        <f>(IF(C2159&lt;=20,MAX(800000,400000*C2159),8000000+700000*(C2159-20))+IF(E2159=1,1000000,0))</f>
        <v/>
      </c>
      <c r="G2159" s="21">
        <f>IF(AND(D2159=3,C2159&lt;=5),MAX(0,B2159-F2159),IF(AND(D2159=2,C2159&lt;=5,MAX(0,B2159-F2159)&gt;3000000),1500000+MAX(0,B2159-F2159)-3000000,MAX(0,B2159-F2159)/2))</f>
        <v/>
      </c>
      <c r="H2159" s="21">
        <f>ROUNDDOWN(G2159,-3)</f>
        <v/>
      </c>
      <c r="I2159" s="21">
        <f>IF(H2159&lt;=0,0,ROUNDDOWN(ROUND((H2159*LOOKUP(H2159,{0,1950001,3300001,6950001,9000001,18000001,40000001},{0.05,0.1,0.2,0.23,0.33,0.4,0.45})-LOOKUP(H2159,{0,1950001,3300001,6950001,9000001,18000001,40000001},{0,97500,427500,636000,1536000,2796000,4796000}))*1.021,3),0))</f>
        <v/>
      </c>
      <c r="J2159" s="21">
        <f>ROUNDDOWN(ROUND(H2159*0.06,2),-2)</f>
        <v/>
      </c>
      <c r="K2159" s="21">
        <f>ROUNDDOWN(ROUND(H2159*0.04,2),-2)</f>
        <v/>
      </c>
      <c r="L2159" s="21">
        <f>I2159+J2159+K2159</f>
        <v/>
      </c>
      <c r="M2159" s="21">
        <f>B2159-L2159</f>
        <v/>
      </c>
      <c r="N2159" s="21">
        <f>ROUNDDOWN(ROUND(B2159*0.2042,2),0)</f>
        <v/>
      </c>
    </row>
    <row r="2160">
      <c r="A2160" t="inlineStr">
        <is>
          <t>照合 一般</t>
        </is>
      </c>
      <c r="B2160" s="21" t="n">
        <v>13500000</v>
      </c>
      <c r="C2160" s="22" t="n">
        <v>14</v>
      </c>
      <c r="D2160" s="22" t="n">
        <v>1</v>
      </c>
      <c r="E2160" s="22" t="n">
        <v>0</v>
      </c>
      <c r="F2160" s="21">
        <f>(IF(C2160&lt;=20,MAX(800000,400000*C2160),8000000+700000*(C2160-20))+IF(E2160=1,1000000,0))</f>
        <v/>
      </c>
      <c r="G2160" s="21">
        <f>IF(AND(D2160=3,C2160&lt;=5),MAX(0,B2160-F2160),IF(AND(D2160=2,C2160&lt;=5,MAX(0,B2160-F2160)&gt;3000000),1500000+MAX(0,B2160-F2160)-3000000,MAX(0,B2160-F2160)/2))</f>
        <v/>
      </c>
      <c r="H2160" s="21">
        <f>ROUNDDOWN(G2160,-3)</f>
        <v/>
      </c>
      <c r="I2160" s="21">
        <f>IF(H2160&lt;=0,0,ROUNDDOWN(ROUND((H2160*LOOKUP(H2160,{0,1950001,3300001,6950001,9000001,18000001,40000001},{0.05,0.1,0.2,0.23,0.33,0.4,0.45})-LOOKUP(H2160,{0,1950001,3300001,6950001,9000001,18000001,40000001},{0,97500,427500,636000,1536000,2796000,4796000}))*1.021,3),0))</f>
        <v/>
      </c>
      <c r="J2160" s="21">
        <f>ROUNDDOWN(ROUND(H2160*0.06,2),-2)</f>
        <v/>
      </c>
      <c r="K2160" s="21">
        <f>ROUNDDOWN(ROUND(H2160*0.04,2),-2)</f>
        <v/>
      </c>
      <c r="L2160" s="21">
        <f>I2160+J2160+K2160</f>
        <v/>
      </c>
      <c r="M2160" s="21">
        <f>B2160-L2160</f>
        <v/>
      </c>
      <c r="N2160" s="21">
        <f>ROUNDDOWN(ROUND(B2160*0.2042,2),0)</f>
        <v/>
      </c>
    </row>
    <row r="2161">
      <c r="A2161" t="inlineStr">
        <is>
          <t>照合 一般</t>
        </is>
      </c>
      <c r="B2161" s="21" t="n">
        <v>13500000</v>
      </c>
      <c r="C2161" s="22" t="n">
        <v>15</v>
      </c>
      <c r="D2161" s="22" t="n">
        <v>1</v>
      </c>
      <c r="E2161" s="22" t="n">
        <v>0</v>
      </c>
      <c r="F2161" s="21">
        <f>(IF(C2161&lt;=20,MAX(800000,400000*C2161),8000000+700000*(C2161-20))+IF(E2161=1,1000000,0))</f>
        <v/>
      </c>
      <c r="G2161" s="21">
        <f>IF(AND(D2161=3,C2161&lt;=5),MAX(0,B2161-F2161),IF(AND(D2161=2,C2161&lt;=5,MAX(0,B2161-F2161)&gt;3000000),1500000+MAX(0,B2161-F2161)-3000000,MAX(0,B2161-F2161)/2))</f>
        <v/>
      </c>
      <c r="H2161" s="21">
        <f>ROUNDDOWN(G2161,-3)</f>
        <v/>
      </c>
      <c r="I2161" s="21">
        <f>IF(H2161&lt;=0,0,ROUNDDOWN(ROUND((H2161*LOOKUP(H2161,{0,1950001,3300001,6950001,9000001,18000001,40000001},{0.05,0.1,0.2,0.23,0.33,0.4,0.45})-LOOKUP(H2161,{0,1950001,3300001,6950001,9000001,18000001,40000001},{0,97500,427500,636000,1536000,2796000,4796000}))*1.021,3),0))</f>
        <v/>
      </c>
      <c r="J2161" s="21">
        <f>ROUNDDOWN(ROUND(H2161*0.06,2),-2)</f>
        <v/>
      </c>
      <c r="K2161" s="21">
        <f>ROUNDDOWN(ROUND(H2161*0.04,2),-2)</f>
        <v/>
      </c>
      <c r="L2161" s="21">
        <f>I2161+J2161+K2161</f>
        <v/>
      </c>
      <c r="M2161" s="21">
        <f>B2161-L2161</f>
        <v/>
      </c>
      <c r="N2161" s="21">
        <f>ROUNDDOWN(ROUND(B2161*0.2042,2),0)</f>
        <v/>
      </c>
    </row>
    <row r="2162">
      <c r="A2162" t="inlineStr">
        <is>
          <t>照合 一般</t>
        </is>
      </c>
      <c r="B2162" s="21" t="n">
        <v>13500000</v>
      </c>
      <c r="C2162" s="22" t="n">
        <v>16</v>
      </c>
      <c r="D2162" s="22" t="n">
        <v>1</v>
      </c>
      <c r="E2162" s="22" t="n">
        <v>0</v>
      </c>
      <c r="F2162" s="21">
        <f>(IF(C2162&lt;=20,MAX(800000,400000*C2162),8000000+700000*(C2162-20))+IF(E2162=1,1000000,0))</f>
        <v/>
      </c>
      <c r="G2162" s="21">
        <f>IF(AND(D2162=3,C2162&lt;=5),MAX(0,B2162-F2162),IF(AND(D2162=2,C2162&lt;=5,MAX(0,B2162-F2162)&gt;3000000),1500000+MAX(0,B2162-F2162)-3000000,MAX(0,B2162-F2162)/2))</f>
        <v/>
      </c>
      <c r="H2162" s="21">
        <f>ROUNDDOWN(G2162,-3)</f>
        <v/>
      </c>
      <c r="I2162" s="21">
        <f>IF(H2162&lt;=0,0,ROUNDDOWN(ROUND((H2162*LOOKUP(H2162,{0,1950001,3300001,6950001,9000001,18000001,40000001},{0.05,0.1,0.2,0.23,0.33,0.4,0.45})-LOOKUP(H2162,{0,1950001,3300001,6950001,9000001,18000001,40000001},{0,97500,427500,636000,1536000,2796000,4796000}))*1.021,3),0))</f>
        <v/>
      </c>
      <c r="J2162" s="21">
        <f>ROUNDDOWN(ROUND(H2162*0.06,2),-2)</f>
        <v/>
      </c>
      <c r="K2162" s="21">
        <f>ROUNDDOWN(ROUND(H2162*0.04,2),-2)</f>
        <v/>
      </c>
      <c r="L2162" s="21">
        <f>I2162+J2162+K2162</f>
        <v/>
      </c>
      <c r="M2162" s="21">
        <f>B2162-L2162</f>
        <v/>
      </c>
      <c r="N2162" s="21">
        <f>ROUNDDOWN(ROUND(B2162*0.2042,2),0)</f>
        <v/>
      </c>
    </row>
    <row r="2163">
      <c r="A2163" t="inlineStr">
        <is>
          <t>照合 一般</t>
        </is>
      </c>
      <c r="B2163" s="21" t="n">
        <v>13500000</v>
      </c>
      <c r="C2163" s="22" t="n">
        <v>17</v>
      </c>
      <c r="D2163" s="22" t="n">
        <v>1</v>
      </c>
      <c r="E2163" s="22" t="n">
        <v>0</v>
      </c>
      <c r="F2163" s="21">
        <f>(IF(C2163&lt;=20,MAX(800000,400000*C2163),8000000+700000*(C2163-20))+IF(E2163=1,1000000,0))</f>
        <v/>
      </c>
      <c r="G2163" s="21">
        <f>IF(AND(D2163=3,C2163&lt;=5),MAX(0,B2163-F2163),IF(AND(D2163=2,C2163&lt;=5,MAX(0,B2163-F2163)&gt;3000000),1500000+MAX(0,B2163-F2163)-3000000,MAX(0,B2163-F2163)/2))</f>
        <v/>
      </c>
      <c r="H2163" s="21">
        <f>ROUNDDOWN(G2163,-3)</f>
        <v/>
      </c>
      <c r="I2163" s="21">
        <f>IF(H2163&lt;=0,0,ROUNDDOWN(ROUND((H2163*LOOKUP(H2163,{0,1950001,3300001,6950001,9000001,18000001,40000001},{0.05,0.1,0.2,0.23,0.33,0.4,0.45})-LOOKUP(H2163,{0,1950001,3300001,6950001,9000001,18000001,40000001},{0,97500,427500,636000,1536000,2796000,4796000}))*1.021,3),0))</f>
        <v/>
      </c>
      <c r="J2163" s="21">
        <f>ROUNDDOWN(ROUND(H2163*0.06,2),-2)</f>
        <v/>
      </c>
      <c r="K2163" s="21">
        <f>ROUNDDOWN(ROUND(H2163*0.04,2),-2)</f>
        <v/>
      </c>
      <c r="L2163" s="21">
        <f>I2163+J2163+K2163</f>
        <v/>
      </c>
      <c r="M2163" s="21">
        <f>B2163-L2163</f>
        <v/>
      </c>
      <c r="N2163" s="21">
        <f>ROUNDDOWN(ROUND(B2163*0.2042,2),0)</f>
        <v/>
      </c>
    </row>
    <row r="2164">
      <c r="A2164" t="inlineStr">
        <is>
          <t>照合 一般</t>
        </is>
      </c>
      <c r="B2164" s="21" t="n">
        <v>13500000</v>
      </c>
      <c r="C2164" s="22" t="n">
        <v>18</v>
      </c>
      <c r="D2164" s="22" t="n">
        <v>1</v>
      </c>
      <c r="E2164" s="22" t="n">
        <v>0</v>
      </c>
      <c r="F2164" s="21">
        <f>(IF(C2164&lt;=20,MAX(800000,400000*C2164),8000000+700000*(C2164-20))+IF(E2164=1,1000000,0))</f>
        <v/>
      </c>
      <c r="G2164" s="21">
        <f>IF(AND(D2164=3,C2164&lt;=5),MAX(0,B2164-F2164),IF(AND(D2164=2,C2164&lt;=5,MAX(0,B2164-F2164)&gt;3000000),1500000+MAX(0,B2164-F2164)-3000000,MAX(0,B2164-F2164)/2))</f>
        <v/>
      </c>
      <c r="H2164" s="21">
        <f>ROUNDDOWN(G2164,-3)</f>
        <v/>
      </c>
      <c r="I2164" s="21">
        <f>IF(H2164&lt;=0,0,ROUNDDOWN(ROUND((H2164*LOOKUP(H2164,{0,1950001,3300001,6950001,9000001,18000001,40000001},{0.05,0.1,0.2,0.23,0.33,0.4,0.45})-LOOKUP(H2164,{0,1950001,3300001,6950001,9000001,18000001,40000001},{0,97500,427500,636000,1536000,2796000,4796000}))*1.021,3),0))</f>
        <v/>
      </c>
      <c r="J2164" s="21">
        <f>ROUNDDOWN(ROUND(H2164*0.06,2),-2)</f>
        <v/>
      </c>
      <c r="K2164" s="21">
        <f>ROUNDDOWN(ROUND(H2164*0.04,2),-2)</f>
        <v/>
      </c>
      <c r="L2164" s="21">
        <f>I2164+J2164+K2164</f>
        <v/>
      </c>
      <c r="M2164" s="21">
        <f>B2164-L2164</f>
        <v/>
      </c>
      <c r="N2164" s="21">
        <f>ROUNDDOWN(ROUND(B2164*0.2042,2),0)</f>
        <v/>
      </c>
    </row>
    <row r="2165">
      <c r="A2165" t="inlineStr">
        <is>
          <t>照合 一般</t>
        </is>
      </c>
      <c r="B2165" s="21" t="n">
        <v>13500000</v>
      </c>
      <c r="C2165" s="22" t="n">
        <v>19</v>
      </c>
      <c r="D2165" s="22" t="n">
        <v>1</v>
      </c>
      <c r="E2165" s="22" t="n">
        <v>0</v>
      </c>
      <c r="F2165" s="21">
        <f>(IF(C2165&lt;=20,MAX(800000,400000*C2165),8000000+700000*(C2165-20))+IF(E2165=1,1000000,0))</f>
        <v/>
      </c>
      <c r="G2165" s="21">
        <f>IF(AND(D2165=3,C2165&lt;=5),MAX(0,B2165-F2165),IF(AND(D2165=2,C2165&lt;=5,MAX(0,B2165-F2165)&gt;3000000),1500000+MAX(0,B2165-F2165)-3000000,MAX(0,B2165-F2165)/2))</f>
        <v/>
      </c>
      <c r="H2165" s="21">
        <f>ROUNDDOWN(G2165,-3)</f>
        <v/>
      </c>
      <c r="I2165" s="21">
        <f>IF(H2165&lt;=0,0,ROUNDDOWN(ROUND((H2165*LOOKUP(H2165,{0,1950001,3300001,6950001,9000001,18000001,40000001},{0.05,0.1,0.2,0.23,0.33,0.4,0.45})-LOOKUP(H2165,{0,1950001,3300001,6950001,9000001,18000001,40000001},{0,97500,427500,636000,1536000,2796000,4796000}))*1.021,3),0))</f>
        <v/>
      </c>
      <c r="J2165" s="21">
        <f>ROUNDDOWN(ROUND(H2165*0.06,2),-2)</f>
        <v/>
      </c>
      <c r="K2165" s="21">
        <f>ROUNDDOWN(ROUND(H2165*0.04,2),-2)</f>
        <v/>
      </c>
      <c r="L2165" s="21">
        <f>I2165+J2165+K2165</f>
        <v/>
      </c>
      <c r="M2165" s="21">
        <f>B2165-L2165</f>
        <v/>
      </c>
      <c r="N2165" s="21">
        <f>ROUNDDOWN(ROUND(B2165*0.2042,2),0)</f>
        <v/>
      </c>
    </row>
    <row r="2166">
      <c r="A2166" t="inlineStr">
        <is>
          <t>照合 一般</t>
        </is>
      </c>
      <c r="B2166" s="21" t="n">
        <v>13500000</v>
      </c>
      <c r="C2166" s="22" t="n">
        <v>20</v>
      </c>
      <c r="D2166" s="22" t="n">
        <v>1</v>
      </c>
      <c r="E2166" s="22" t="n">
        <v>0</v>
      </c>
      <c r="F2166" s="21">
        <f>(IF(C2166&lt;=20,MAX(800000,400000*C2166),8000000+700000*(C2166-20))+IF(E2166=1,1000000,0))</f>
        <v/>
      </c>
      <c r="G2166" s="21">
        <f>IF(AND(D2166=3,C2166&lt;=5),MAX(0,B2166-F2166),IF(AND(D2166=2,C2166&lt;=5,MAX(0,B2166-F2166)&gt;3000000),1500000+MAX(0,B2166-F2166)-3000000,MAX(0,B2166-F2166)/2))</f>
        <v/>
      </c>
      <c r="H2166" s="21">
        <f>ROUNDDOWN(G2166,-3)</f>
        <v/>
      </c>
      <c r="I2166" s="21">
        <f>IF(H2166&lt;=0,0,ROUNDDOWN(ROUND((H2166*LOOKUP(H2166,{0,1950001,3300001,6950001,9000001,18000001,40000001},{0.05,0.1,0.2,0.23,0.33,0.4,0.45})-LOOKUP(H2166,{0,1950001,3300001,6950001,9000001,18000001,40000001},{0,97500,427500,636000,1536000,2796000,4796000}))*1.021,3),0))</f>
        <v/>
      </c>
      <c r="J2166" s="21">
        <f>ROUNDDOWN(ROUND(H2166*0.06,2),-2)</f>
        <v/>
      </c>
      <c r="K2166" s="21">
        <f>ROUNDDOWN(ROUND(H2166*0.04,2),-2)</f>
        <v/>
      </c>
      <c r="L2166" s="21">
        <f>I2166+J2166+K2166</f>
        <v/>
      </c>
      <c r="M2166" s="21">
        <f>B2166-L2166</f>
        <v/>
      </c>
      <c r="N2166" s="21">
        <f>ROUNDDOWN(ROUND(B2166*0.2042,2),0)</f>
        <v/>
      </c>
    </row>
    <row r="2167">
      <c r="A2167" t="inlineStr">
        <is>
          <t>照合 一般</t>
        </is>
      </c>
      <c r="B2167" s="21" t="n">
        <v>13500000</v>
      </c>
      <c r="C2167" s="22" t="n">
        <v>21</v>
      </c>
      <c r="D2167" s="22" t="n">
        <v>1</v>
      </c>
      <c r="E2167" s="22" t="n">
        <v>0</v>
      </c>
      <c r="F2167" s="21">
        <f>(IF(C2167&lt;=20,MAX(800000,400000*C2167),8000000+700000*(C2167-20))+IF(E2167=1,1000000,0))</f>
        <v/>
      </c>
      <c r="G2167" s="21">
        <f>IF(AND(D2167=3,C2167&lt;=5),MAX(0,B2167-F2167),IF(AND(D2167=2,C2167&lt;=5,MAX(0,B2167-F2167)&gt;3000000),1500000+MAX(0,B2167-F2167)-3000000,MAX(0,B2167-F2167)/2))</f>
        <v/>
      </c>
      <c r="H2167" s="21">
        <f>ROUNDDOWN(G2167,-3)</f>
        <v/>
      </c>
      <c r="I2167" s="21">
        <f>IF(H2167&lt;=0,0,ROUNDDOWN(ROUND((H2167*LOOKUP(H2167,{0,1950001,3300001,6950001,9000001,18000001,40000001},{0.05,0.1,0.2,0.23,0.33,0.4,0.45})-LOOKUP(H2167,{0,1950001,3300001,6950001,9000001,18000001,40000001},{0,97500,427500,636000,1536000,2796000,4796000}))*1.021,3),0))</f>
        <v/>
      </c>
      <c r="J2167" s="21">
        <f>ROUNDDOWN(ROUND(H2167*0.06,2),-2)</f>
        <v/>
      </c>
      <c r="K2167" s="21">
        <f>ROUNDDOWN(ROUND(H2167*0.04,2),-2)</f>
        <v/>
      </c>
      <c r="L2167" s="21">
        <f>I2167+J2167+K2167</f>
        <v/>
      </c>
      <c r="M2167" s="21">
        <f>B2167-L2167</f>
        <v/>
      </c>
      <c r="N2167" s="21">
        <f>ROUNDDOWN(ROUND(B2167*0.2042,2),0)</f>
        <v/>
      </c>
    </row>
    <row r="2168">
      <c r="A2168" t="inlineStr">
        <is>
          <t>照合 一般</t>
        </is>
      </c>
      <c r="B2168" s="21" t="n">
        <v>13500000</v>
      </c>
      <c r="C2168" s="22" t="n">
        <v>22</v>
      </c>
      <c r="D2168" s="22" t="n">
        <v>1</v>
      </c>
      <c r="E2168" s="22" t="n">
        <v>0</v>
      </c>
      <c r="F2168" s="21">
        <f>(IF(C2168&lt;=20,MAX(800000,400000*C2168),8000000+700000*(C2168-20))+IF(E2168=1,1000000,0))</f>
        <v/>
      </c>
      <c r="G2168" s="21">
        <f>IF(AND(D2168=3,C2168&lt;=5),MAX(0,B2168-F2168),IF(AND(D2168=2,C2168&lt;=5,MAX(0,B2168-F2168)&gt;3000000),1500000+MAX(0,B2168-F2168)-3000000,MAX(0,B2168-F2168)/2))</f>
        <v/>
      </c>
      <c r="H2168" s="21">
        <f>ROUNDDOWN(G2168,-3)</f>
        <v/>
      </c>
      <c r="I2168" s="21">
        <f>IF(H2168&lt;=0,0,ROUNDDOWN(ROUND((H2168*LOOKUP(H2168,{0,1950001,3300001,6950001,9000001,18000001,40000001},{0.05,0.1,0.2,0.23,0.33,0.4,0.45})-LOOKUP(H2168,{0,1950001,3300001,6950001,9000001,18000001,40000001},{0,97500,427500,636000,1536000,2796000,4796000}))*1.021,3),0))</f>
        <v/>
      </c>
      <c r="J2168" s="21">
        <f>ROUNDDOWN(ROUND(H2168*0.06,2),-2)</f>
        <v/>
      </c>
      <c r="K2168" s="21">
        <f>ROUNDDOWN(ROUND(H2168*0.04,2),-2)</f>
        <v/>
      </c>
      <c r="L2168" s="21">
        <f>I2168+J2168+K2168</f>
        <v/>
      </c>
      <c r="M2168" s="21">
        <f>B2168-L2168</f>
        <v/>
      </c>
      <c r="N2168" s="21">
        <f>ROUNDDOWN(ROUND(B2168*0.2042,2),0)</f>
        <v/>
      </c>
    </row>
    <row r="2169">
      <c r="A2169" t="inlineStr">
        <is>
          <t>照合 一般</t>
        </is>
      </c>
      <c r="B2169" s="21" t="n">
        <v>13500000</v>
      </c>
      <c r="C2169" s="22" t="n">
        <v>23</v>
      </c>
      <c r="D2169" s="22" t="n">
        <v>1</v>
      </c>
      <c r="E2169" s="22" t="n">
        <v>0</v>
      </c>
      <c r="F2169" s="21">
        <f>(IF(C2169&lt;=20,MAX(800000,400000*C2169),8000000+700000*(C2169-20))+IF(E2169=1,1000000,0))</f>
        <v/>
      </c>
      <c r="G2169" s="21">
        <f>IF(AND(D2169=3,C2169&lt;=5),MAX(0,B2169-F2169),IF(AND(D2169=2,C2169&lt;=5,MAX(0,B2169-F2169)&gt;3000000),1500000+MAX(0,B2169-F2169)-3000000,MAX(0,B2169-F2169)/2))</f>
        <v/>
      </c>
      <c r="H2169" s="21">
        <f>ROUNDDOWN(G2169,-3)</f>
        <v/>
      </c>
      <c r="I2169" s="21">
        <f>IF(H2169&lt;=0,0,ROUNDDOWN(ROUND((H2169*LOOKUP(H2169,{0,1950001,3300001,6950001,9000001,18000001,40000001},{0.05,0.1,0.2,0.23,0.33,0.4,0.45})-LOOKUP(H2169,{0,1950001,3300001,6950001,9000001,18000001,40000001},{0,97500,427500,636000,1536000,2796000,4796000}))*1.021,3),0))</f>
        <v/>
      </c>
      <c r="J2169" s="21">
        <f>ROUNDDOWN(ROUND(H2169*0.06,2),-2)</f>
        <v/>
      </c>
      <c r="K2169" s="21">
        <f>ROUNDDOWN(ROUND(H2169*0.04,2),-2)</f>
        <v/>
      </c>
      <c r="L2169" s="21">
        <f>I2169+J2169+K2169</f>
        <v/>
      </c>
      <c r="M2169" s="21">
        <f>B2169-L2169</f>
        <v/>
      </c>
      <c r="N2169" s="21">
        <f>ROUNDDOWN(ROUND(B2169*0.2042,2),0)</f>
        <v/>
      </c>
    </row>
    <row r="2170">
      <c r="A2170" t="inlineStr">
        <is>
          <t>照合 一般</t>
        </is>
      </c>
      <c r="B2170" s="21" t="n">
        <v>13500000</v>
      </c>
      <c r="C2170" s="22" t="n">
        <v>24</v>
      </c>
      <c r="D2170" s="22" t="n">
        <v>1</v>
      </c>
      <c r="E2170" s="22" t="n">
        <v>0</v>
      </c>
      <c r="F2170" s="21">
        <f>(IF(C2170&lt;=20,MAX(800000,400000*C2170),8000000+700000*(C2170-20))+IF(E2170=1,1000000,0))</f>
        <v/>
      </c>
      <c r="G2170" s="21">
        <f>IF(AND(D2170=3,C2170&lt;=5),MAX(0,B2170-F2170),IF(AND(D2170=2,C2170&lt;=5,MAX(0,B2170-F2170)&gt;3000000),1500000+MAX(0,B2170-F2170)-3000000,MAX(0,B2170-F2170)/2))</f>
        <v/>
      </c>
      <c r="H2170" s="21">
        <f>ROUNDDOWN(G2170,-3)</f>
        <v/>
      </c>
      <c r="I2170" s="21">
        <f>IF(H2170&lt;=0,0,ROUNDDOWN(ROUND((H2170*LOOKUP(H2170,{0,1950001,3300001,6950001,9000001,18000001,40000001},{0.05,0.1,0.2,0.23,0.33,0.4,0.45})-LOOKUP(H2170,{0,1950001,3300001,6950001,9000001,18000001,40000001},{0,97500,427500,636000,1536000,2796000,4796000}))*1.021,3),0))</f>
        <v/>
      </c>
      <c r="J2170" s="21">
        <f>ROUNDDOWN(ROUND(H2170*0.06,2),-2)</f>
        <v/>
      </c>
      <c r="K2170" s="21">
        <f>ROUNDDOWN(ROUND(H2170*0.04,2),-2)</f>
        <v/>
      </c>
      <c r="L2170" s="21">
        <f>I2170+J2170+K2170</f>
        <v/>
      </c>
      <c r="M2170" s="21">
        <f>B2170-L2170</f>
        <v/>
      </c>
      <c r="N2170" s="21">
        <f>ROUNDDOWN(ROUND(B2170*0.2042,2),0)</f>
        <v/>
      </c>
    </row>
    <row r="2171">
      <c r="A2171" t="inlineStr">
        <is>
          <t>照合 一般</t>
        </is>
      </c>
      <c r="B2171" s="21" t="n">
        <v>13500000</v>
      </c>
      <c r="C2171" s="22" t="n">
        <v>25</v>
      </c>
      <c r="D2171" s="22" t="n">
        <v>1</v>
      </c>
      <c r="E2171" s="22" t="n">
        <v>0</v>
      </c>
      <c r="F2171" s="21">
        <f>(IF(C2171&lt;=20,MAX(800000,400000*C2171),8000000+700000*(C2171-20))+IF(E2171=1,1000000,0))</f>
        <v/>
      </c>
      <c r="G2171" s="21">
        <f>IF(AND(D2171=3,C2171&lt;=5),MAX(0,B2171-F2171),IF(AND(D2171=2,C2171&lt;=5,MAX(0,B2171-F2171)&gt;3000000),1500000+MAX(0,B2171-F2171)-3000000,MAX(0,B2171-F2171)/2))</f>
        <v/>
      </c>
      <c r="H2171" s="21">
        <f>ROUNDDOWN(G2171,-3)</f>
        <v/>
      </c>
      <c r="I2171" s="21">
        <f>IF(H2171&lt;=0,0,ROUNDDOWN(ROUND((H2171*LOOKUP(H2171,{0,1950001,3300001,6950001,9000001,18000001,40000001},{0.05,0.1,0.2,0.23,0.33,0.4,0.45})-LOOKUP(H2171,{0,1950001,3300001,6950001,9000001,18000001,40000001},{0,97500,427500,636000,1536000,2796000,4796000}))*1.021,3),0))</f>
        <v/>
      </c>
      <c r="J2171" s="21">
        <f>ROUNDDOWN(ROUND(H2171*0.06,2),-2)</f>
        <v/>
      </c>
      <c r="K2171" s="21">
        <f>ROUNDDOWN(ROUND(H2171*0.04,2),-2)</f>
        <v/>
      </c>
      <c r="L2171" s="21">
        <f>I2171+J2171+K2171</f>
        <v/>
      </c>
      <c r="M2171" s="21">
        <f>B2171-L2171</f>
        <v/>
      </c>
      <c r="N2171" s="21">
        <f>ROUNDDOWN(ROUND(B2171*0.2042,2),0)</f>
        <v/>
      </c>
    </row>
    <row r="2172">
      <c r="A2172" t="inlineStr">
        <is>
          <t>照合 一般</t>
        </is>
      </c>
      <c r="B2172" s="21" t="n">
        <v>13500000</v>
      </c>
      <c r="C2172" s="22" t="n">
        <v>26</v>
      </c>
      <c r="D2172" s="22" t="n">
        <v>1</v>
      </c>
      <c r="E2172" s="22" t="n">
        <v>0</v>
      </c>
      <c r="F2172" s="21">
        <f>(IF(C2172&lt;=20,MAX(800000,400000*C2172),8000000+700000*(C2172-20))+IF(E2172=1,1000000,0))</f>
        <v/>
      </c>
      <c r="G2172" s="21">
        <f>IF(AND(D2172=3,C2172&lt;=5),MAX(0,B2172-F2172),IF(AND(D2172=2,C2172&lt;=5,MAX(0,B2172-F2172)&gt;3000000),1500000+MAX(0,B2172-F2172)-3000000,MAX(0,B2172-F2172)/2))</f>
        <v/>
      </c>
      <c r="H2172" s="21">
        <f>ROUNDDOWN(G2172,-3)</f>
        <v/>
      </c>
      <c r="I2172" s="21">
        <f>IF(H2172&lt;=0,0,ROUNDDOWN(ROUND((H2172*LOOKUP(H2172,{0,1950001,3300001,6950001,9000001,18000001,40000001},{0.05,0.1,0.2,0.23,0.33,0.4,0.45})-LOOKUP(H2172,{0,1950001,3300001,6950001,9000001,18000001,40000001},{0,97500,427500,636000,1536000,2796000,4796000}))*1.021,3),0))</f>
        <v/>
      </c>
      <c r="J2172" s="21">
        <f>ROUNDDOWN(ROUND(H2172*0.06,2),-2)</f>
        <v/>
      </c>
      <c r="K2172" s="21">
        <f>ROUNDDOWN(ROUND(H2172*0.04,2),-2)</f>
        <v/>
      </c>
      <c r="L2172" s="21">
        <f>I2172+J2172+K2172</f>
        <v/>
      </c>
      <c r="M2172" s="21">
        <f>B2172-L2172</f>
        <v/>
      </c>
      <c r="N2172" s="21">
        <f>ROUNDDOWN(ROUND(B2172*0.2042,2),0)</f>
        <v/>
      </c>
    </row>
    <row r="2173">
      <c r="A2173" t="inlineStr">
        <is>
          <t>照合 一般</t>
        </is>
      </c>
      <c r="B2173" s="21" t="n">
        <v>13500000</v>
      </c>
      <c r="C2173" s="22" t="n">
        <v>27</v>
      </c>
      <c r="D2173" s="22" t="n">
        <v>1</v>
      </c>
      <c r="E2173" s="22" t="n">
        <v>0</v>
      </c>
      <c r="F2173" s="21">
        <f>(IF(C2173&lt;=20,MAX(800000,400000*C2173),8000000+700000*(C2173-20))+IF(E2173=1,1000000,0))</f>
        <v/>
      </c>
      <c r="G2173" s="21">
        <f>IF(AND(D2173=3,C2173&lt;=5),MAX(0,B2173-F2173),IF(AND(D2173=2,C2173&lt;=5,MAX(0,B2173-F2173)&gt;3000000),1500000+MAX(0,B2173-F2173)-3000000,MAX(0,B2173-F2173)/2))</f>
        <v/>
      </c>
      <c r="H2173" s="21">
        <f>ROUNDDOWN(G2173,-3)</f>
        <v/>
      </c>
      <c r="I2173" s="21">
        <f>IF(H2173&lt;=0,0,ROUNDDOWN(ROUND((H2173*LOOKUP(H2173,{0,1950001,3300001,6950001,9000001,18000001,40000001},{0.05,0.1,0.2,0.23,0.33,0.4,0.45})-LOOKUP(H2173,{0,1950001,3300001,6950001,9000001,18000001,40000001},{0,97500,427500,636000,1536000,2796000,4796000}))*1.021,3),0))</f>
        <v/>
      </c>
      <c r="J2173" s="21">
        <f>ROUNDDOWN(ROUND(H2173*0.06,2),-2)</f>
        <v/>
      </c>
      <c r="K2173" s="21">
        <f>ROUNDDOWN(ROUND(H2173*0.04,2),-2)</f>
        <v/>
      </c>
      <c r="L2173" s="21">
        <f>I2173+J2173+K2173</f>
        <v/>
      </c>
      <c r="M2173" s="21">
        <f>B2173-L2173</f>
        <v/>
      </c>
      <c r="N2173" s="21">
        <f>ROUNDDOWN(ROUND(B2173*0.2042,2),0)</f>
        <v/>
      </c>
    </row>
    <row r="2174">
      <c r="A2174" t="inlineStr">
        <is>
          <t>照合 一般</t>
        </is>
      </c>
      <c r="B2174" s="21" t="n">
        <v>13500000</v>
      </c>
      <c r="C2174" s="22" t="n">
        <v>28</v>
      </c>
      <c r="D2174" s="22" t="n">
        <v>1</v>
      </c>
      <c r="E2174" s="22" t="n">
        <v>0</v>
      </c>
      <c r="F2174" s="21">
        <f>(IF(C2174&lt;=20,MAX(800000,400000*C2174),8000000+700000*(C2174-20))+IF(E2174=1,1000000,0))</f>
        <v/>
      </c>
      <c r="G2174" s="21">
        <f>IF(AND(D2174=3,C2174&lt;=5),MAX(0,B2174-F2174),IF(AND(D2174=2,C2174&lt;=5,MAX(0,B2174-F2174)&gt;3000000),1500000+MAX(0,B2174-F2174)-3000000,MAX(0,B2174-F2174)/2))</f>
        <v/>
      </c>
      <c r="H2174" s="21">
        <f>ROUNDDOWN(G2174,-3)</f>
        <v/>
      </c>
      <c r="I2174" s="21">
        <f>IF(H2174&lt;=0,0,ROUNDDOWN(ROUND((H2174*LOOKUP(H2174,{0,1950001,3300001,6950001,9000001,18000001,40000001},{0.05,0.1,0.2,0.23,0.33,0.4,0.45})-LOOKUP(H2174,{0,1950001,3300001,6950001,9000001,18000001,40000001},{0,97500,427500,636000,1536000,2796000,4796000}))*1.021,3),0))</f>
        <v/>
      </c>
      <c r="J2174" s="21">
        <f>ROUNDDOWN(ROUND(H2174*0.06,2),-2)</f>
        <v/>
      </c>
      <c r="K2174" s="21">
        <f>ROUNDDOWN(ROUND(H2174*0.04,2),-2)</f>
        <v/>
      </c>
      <c r="L2174" s="21">
        <f>I2174+J2174+K2174</f>
        <v/>
      </c>
      <c r="M2174" s="21">
        <f>B2174-L2174</f>
        <v/>
      </c>
      <c r="N2174" s="21">
        <f>ROUNDDOWN(ROUND(B2174*0.2042,2),0)</f>
        <v/>
      </c>
    </row>
    <row r="2175">
      <c r="A2175" t="inlineStr">
        <is>
          <t>照合 一般</t>
        </is>
      </c>
      <c r="B2175" s="21" t="n">
        <v>13500000</v>
      </c>
      <c r="C2175" s="22" t="n">
        <v>29</v>
      </c>
      <c r="D2175" s="22" t="n">
        <v>1</v>
      </c>
      <c r="E2175" s="22" t="n">
        <v>0</v>
      </c>
      <c r="F2175" s="21">
        <f>(IF(C2175&lt;=20,MAX(800000,400000*C2175),8000000+700000*(C2175-20))+IF(E2175=1,1000000,0))</f>
        <v/>
      </c>
      <c r="G2175" s="21">
        <f>IF(AND(D2175=3,C2175&lt;=5),MAX(0,B2175-F2175),IF(AND(D2175=2,C2175&lt;=5,MAX(0,B2175-F2175)&gt;3000000),1500000+MAX(0,B2175-F2175)-3000000,MAX(0,B2175-F2175)/2))</f>
        <v/>
      </c>
      <c r="H2175" s="21">
        <f>ROUNDDOWN(G2175,-3)</f>
        <v/>
      </c>
      <c r="I2175" s="21">
        <f>IF(H2175&lt;=0,0,ROUNDDOWN(ROUND((H2175*LOOKUP(H2175,{0,1950001,3300001,6950001,9000001,18000001,40000001},{0.05,0.1,0.2,0.23,0.33,0.4,0.45})-LOOKUP(H2175,{0,1950001,3300001,6950001,9000001,18000001,40000001},{0,97500,427500,636000,1536000,2796000,4796000}))*1.021,3),0))</f>
        <v/>
      </c>
      <c r="J2175" s="21">
        <f>ROUNDDOWN(ROUND(H2175*0.06,2),-2)</f>
        <v/>
      </c>
      <c r="K2175" s="21">
        <f>ROUNDDOWN(ROUND(H2175*0.04,2),-2)</f>
        <v/>
      </c>
      <c r="L2175" s="21">
        <f>I2175+J2175+K2175</f>
        <v/>
      </c>
      <c r="M2175" s="21">
        <f>B2175-L2175</f>
        <v/>
      </c>
      <c r="N2175" s="21">
        <f>ROUNDDOWN(ROUND(B2175*0.2042,2),0)</f>
        <v/>
      </c>
    </row>
    <row r="2176">
      <c r="A2176" t="inlineStr">
        <is>
          <t>照合 一般</t>
        </is>
      </c>
      <c r="B2176" s="21" t="n">
        <v>13500000</v>
      </c>
      <c r="C2176" s="22" t="n">
        <v>30</v>
      </c>
      <c r="D2176" s="22" t="n">
        <v>1</v>
      </c>
      <c r="E2176" s="22" t="n">
        <v>0</v>
      </c>
      <c r="F2176" s="21">
        <f>(IF(C2176&lt;=20,MAX(800000,400000*C2176),8000000+700000*(C2176-20))+IF(E2176=1,1000000,0))</f>
        <v/>
      </c>
      <c r="G2176" s="21">
        <f>IF(AND(D2176=3,C2176&lt;=5),MAX(0,B2176-F2176),IF(AND(D2176=2,C2176&lt;=5,MAX(0,B2176-F2176)&gt;3000000),1500000+MAX(0,B2176-F2176)-3000000,MAX(0,B2176-F2176)/2))</f>
        <v/>
      </c>
      <c r="H2176" s="21">
        <f>ROUNDDOWN(G2176,-3)</f>
        <v/>
      </c>
      <c r="I2176" s="21">
        <f>IF(H2176&lt;=0,0,ROUNDDOWN(ROUND((H2176*LOOKUP(H2176,{0,1950001,3300001,6950001,9000001,18000001,40000001},{0.05,0.1,0.2,0.23,0.33,0.4,0.45})-LOOKUP(H2176,{0,1950001,3300001,6950001,9000001,18000001,40000001},{0,97500,427500,636000,1536000,2796000,4796000}))*1.021,3),0))</f>
        <v/>
      </c>
      <c r="J2176" s="21">
        <f>ROUNDDOWN(ROUND(H2176*0.06,2),-2)</f>
        <v/>
      </c>
      <c r="K2176" s="21">
        <f>ROUNDDOWN(ROUND(H2176*0.04,2),-2)</f>
        <v/>
      </c>
      <c r="L2176" s="21">
        <f>I2176+J2176+K2176</f>
        <v/>
      </c>
      <c r="M2176" s="21">
        <f>B2176-L2176</f>
        <v/>
      </c>
      <c r="N2176" s="21">
        <f>ROUNDDOWN(ROUND(B2176*0.2042,2),0)</f>
        <v/>
      </c>
    </row>
    <row r="2177">
      <c r="A2177" t="inlineStr">
        <is>
          <t>照合 一般</t>
        </is>
      </c>
      <c r="B2177" s="21" t="n">
        <v>13500000</v>
      </c>
      <c r="C2177" s="22" t="n">
        <v>31</v>
      </c>
      <c r="D2177" s="22" t="n">
        <v>1</v>
      </c>
      <c r="E2177" s="22" t="n">
        <v>0</v>
      </c>
      <c r="F2177" s="21">
        <f>(IF(C2177&lt;=20,MAX(800000,400000*C2177),8000000+700000*(C2177-20))+IF(E2177=1,1000000,0))</f>
        <v/>
      </c>
      <c r="G2177" s="21">
        <f>IF(AND(D2177=3,C2177&lt;=5),MAX(0,B2177-F2177),IF(AND(D2177=2,C2177&lt;=5,MAX(0,B2177-F2177)&gt;3000000),1500000+MAX(0,B2177-F2177)-3000000,MAX(0,B2177-F2177)/2))</f>
        <v/>
      </c>
      <c r="H2177" s="21">
        <f>ROUNDDOWN(G2177,-3)</f>
        <v/>
      </c>
      <c r="I2177" s="21">
        <f>IF(H2177&lt;=0,0,ROUNDDOWN(ROUND((H2177*LOOKUP(H2177,{0,1950001,3300001,6950001,9000001,18000001,40000001},{0.05,0.1,0.2,0.23,0.33,0.4,0.45})-LOOKUP(H2177,{0,1950001,3300001,6950001,9000001,18000001,40000001},{0,97500,427500,636000,1536000,2796000,4796000}))*1.021,3),0))</f>
        <v/>
      </c>
      <c r="J2177" s="21">
        <f>ROUNDDOWN(ROUND(H2177*0.06,2),-2)</f>
        <v/>
      </c>
      <c r="K2177" s="21">
        <f>ROUNDDOWN(ROUND(H2177*0.04,2),-2)</f>
        <v/>
      </c>
      <c r="L2177" s="21">
        <f>I2177+J2177+K2177</f>
        <v/>
      </c>
      <c r="M2177" s="21">
        <f>B2177-L2177</f>
        <v/>
      </c>
      <c r="N2177" s="21">
        <f>ROUNDDOWN(ROUND(B2177*0.2042,2),0)</f>
        <v/>
      </c>
    </row>
    <row r="2178">
      <c r="A2178" t="inlineStr">
        <is>
          <t>照合 一般</t>
        </is>
      </c>
      <c r="B2178" s="21" t="n">
        <v>13500000</v>
      </c>
      <c r="C2178" s="22" t="n">
        <v>32</v>
      </c>
      <c r="D2178" s="22" t="n">
        <v>1</v>
      </c>
      <c r="E2178" s="22" t="n">
        <v>0</v>
      </c>
      <c r="F2178" s="21">
        <f>(IF(C2178&lt;=20,MAX(800000,400000*C2178),8000000+700000*(C2178-20))+IF(E2178=1,1000000,0))</f>
        <v/>
      </c>
      <c r="G2178" s="21">
        <f>IF(AND(D2178=3,C2178&lt;=5),MAX(0,B2178-F2178),IF(AND(D2178=2,C2178&lt;=5,MAX(0,B2178-F2178)&gt;3000000),1500000+MAX(0,B2178-F2178)-3000000,MAX(0,B2178-F2178)/2))</f>
        <v/>
      </c>
      <c r="H2178" s="21">
        <f>ROUNDDOWN(G2178,-3)</f>
        <v/>
      </c>
      <c r="I2178" s="21">
        <f>IF(H2178&lt;=0,0,ROUNDDOWN(ROUND((H2178*LOOKUP(H2178,{0,1950001,3300001,6950001,9000001,18000001,40000001},{0.05,0.1,0.2,0.23,0.33,0.4,0.45})-LOOKUP(H2178,{0,1950001,3300001,6950001,9000001,18000001,40000001},{0,97500,427500,636000,1536000,2796000,4796000}))*1.021,3),0))</f>
        <v/>
      </c>
      <c r="J2178" s="21">
        <f>ROUNDDOWN(ROUND(H2178*0.06,2),-2)</f>
        <v/>
      </c>
      <c r="K2178" s="21">
        <f>ROUNDDOWN(ROUND(H2178*0.04,2),-2)</f>
        <v/>
      </c>
      <c r="L2178" s="21">
        <f>I2178+J2178+K2178</f>
        <v/>
      </c>
      <c r="M2178" s="21">
        <f>B2178-L2178</f>
        <v/>
      </c>
      <c r="N2178" s="21">
        <f>ROUNDDOWN(ROUND(B2178*0.2042,2),0)</f>
        <v/>
      </c>
    </row>
    <row r="2179">
      <c r="A2179" t="inlineStr">
        <is>
          <t>照合 一般</t>
        </is>
      </c>
      <c r="B2179" s="21" t="n">
        <v>13500000</v>
      </c>
      <c r="C2179" s="22" t="n">
        <v>33</v>
      </c>
      <c r="D2179" s="22" t="n">
        <v>1</v>
      </c>
      <c r="E2179" s="22" t="n">
        <v>0</v>
      </c>
      <c r="F2179" s="21">
        <f>(IF(C2179&lt;=20,MAX(800000,400000*C2179),8000000+700000*(C2179-20))+IF(E2179=1,1000000,0))</f>
        <v/>
      </c>
      <c r="G2179" s="21">
        <f>IF(AND(D2179=3,C2179&lt;=5),MAX(0,B2179-F2179),IF(AND(D2179=2,C2179&lt;=5,MAX(0,B2179-F2179)&gt;3000000),1500000+MAX(0,B2179-F2179)-3000000,MAX(0,B2179-F2179)/2))</f>
        <v/>
      </c>
      <c r="H2179" s="21">
        <f>ROUNDDOWN(G2179,-3)</f>
        <v/>
      </c>
      <c r="I2179" s="21">
        <f>IF(H2179&lt;=0,0,ROUNDDOWN(ROUND((H2179*LOOKUP(H2179,{0,1950001,3300001,6950001,9000001,18000001,40000001},{0.05,0.1,0.2,0.23,0.33,0.4,0.45})-LOOKUP(H2179,{0,1950001,3300001,6950001,9000001,18000001,40000001},{0,97500,427500,636000,1536000,2796000,4796000}))*1.021,3),0))</f>
        <v/>
      </c>
      <c r="J2179" s="21">
        <f>ROUNDDOWN(ROUND(H2179*0.06,2),-2)</f>
        <v/>
      </c>
      <c r="K2179" s="21">
        <f>ROUNDDOWN(ROUND(H2179*0.04,2),-2)</f>
        <v/>
      </c>
      <c r="L2179" s="21">
        <f>I2179+J2179+K2179</f>
        <v/>
      </c>
      <c r="M2179" s="21">
        <f>B2179-L2179</f>
        <v/>
      </c>
      <c r="N2179" s="21">
        <f>ROUNDDOWN(ROUND(B2179*0.2042,2),0)</f>
        <v/>
      </c>
    </row>
    <row r="2180">
      <c r="A2180" t="inlineStr">
        <is>
          <t>照合 一般</t>
        </is>
      </c>
      <c r="B2180" s="21" t="n">
        <v>13500000</v>
      </c>
      <c r="C2180" s="22" t="n">
        <v>34</v>
      </c>
      <c r="D2180" s="22" t="n">
        <v>1</v>
      </c>
      <c r="E2180" s="22" t="n">
        <v>0</v>
      </c>
      <c r="F2180" s="21">
        <f>(IF(C2180&lt;=20,MAX(800000,400000*C2180),8000000+700000*(C2180-20))+IF(E2180=1,1000000,0))</f>
        <v/>
      </c>
      <c r="G2180" s="21">
        <f>IF(AND(D2180=3,C2180&lt;=5),MAX(0,B2180-F2180),IF(AND(D2180=2,C2180&lt;=5,MAX(0,B2180-F2180)&gt;3000000),1500000+MAX(0,B2180-F2180)-3000000,MAX(0,B2180-F2180)/2))</f>
        <v/>
      </c>
      <c r="H2180" s="21">
        <f>ROUNDDOWN(G2180,-3)</f>
        <v/>
      </c>
      <c r="I2180" s="21">
        <f>IF(H2180&lt;=0,0,ROUNDDOWN(ROUND((H2180*LOOKUP(H2180,{0,1950001,3300001,6950001,9000001,18000001,40000001},{0.05,0.1,0.2,0.23,0.33,0.4,0.45})-LOOKUP(H2180,{0,1950001,3300001,6950001,9000001,18000001,40000001},{0,97500,427500,636000,1536000,2796000,4796000}))*1.021,3),0))</f>
        <v/>
      </c>
      <c r="J2180" s="21">
        <f>ROUNDDOWN(ROUND(H2180*0.06,2),-2)</f>
        <v/>
      </c>
      <c r="K2180" s="21">
        <f>ROUNDDOWN(ROUND(H2180*0.04,2),-2)</f>
        <v/>
      </c>
      <c r="L2180" s="21">
        <f>I2180+J2180+K2180</f>
        <v/>
      </c>
      <c r="M2180" s="21">
        <f>B2180-L2180</f>
        <v/>
      </c>
      <c r="N2180" s="21">
        <f>ROUNDDOWN(ROUND(B2180*0.2042,2),0)</f>
        <v/>
      </c>
    </row>
    <row r="2181">
      <c r="A2181" t="inlineStr">
        <is>
          <t>照合 一般</t>
        </is>
      </c>
      <c r="B2181" s="21" t="n">
        <v>13500000</v>
      </c>
      <c r="C2181" s="22" t="n">
        <v>35</v>
      </c>
      <c r="D2181" s="22" t="n">
        <v>1</v>
      </c>
      <c r="E2181" s="22" t="n">
        <v>0</v>
      </c>
      <c r="F2181" s="21">
        <f>(IF(C2181&lt;=20,MAX(800000,400000*C2181),8000000+700000*(C2181-20))+IF(E2181=1,1000000,0))</f>
        <v/>
      </c>
      <c r="G2181" s="21">
        <f>IF(AND(D2181=3,C2181&lt;=5),MAX(0,B2181-F2181),IF(AND(D2181=2,C2181&lt;=5,MAX(0,B2181-F2181)&gt;3000000),1500000+MAX(0,B2181-F2181)-3000000,MAX(0,B2181-F2181)/2))</f>
        <v/>
      </c>
      <c r="H2181" s="21">
        <f>ROUNDDOWN(G2181,-3)</f>
        <v/>
      </c>
      <c r="I2181" s="21">
        <f>IF(H2181&lt;=0,0,ROUNDDOWN(ROUND((H2181*LOOKUP(H2181,{0,1950001,3300001,6950001,9000001,18000001,40000001},{0.05,0.1,0.2,0.23,0.33,0.4,0.45})-LOOKUP(H2181,{0,1950001,3300001,6950001,9000001,18000001,40000001},{0,97500,427500,636000,1536000,2796000,4796000}))*1.021,3),0))</f>
        <v/>
      </c>
      <c r="J2181" s="21">
        <f>ROUNDDOWN(ROUND(H2181*0.06,2),-2)</f>
        <v/>
      </c>
      <c r="K2181" s="21">
        <f>ROUNDDOWN(ROUND(H2181*0.04,2),-2)</f>
        <v/>
      </c>
      <c r="L2181" s="21">
        <f>I2181+J2181+K2181</f>
        <v/>
      </c>
      <c r="M2181" s="21">
        <f>B2181-L2181</f>
        <v/>
      </c>
      <c r="N2181" s="21">
        <f>ROUNDDOWN(ROUND(B2181*0.2042,2),0)</f>
        <v/>
      </c>
    </row>
    <row r="2182">
      <c r="A2182" t="inlineStr">
        <is>
          <t>照合 一般</t>
        </is>
      </c>
      <c r="B2182" s="21" t="n">
        <v>13500000</v>
      </c>
      <c r="C2182" s="22" t="n">
        <v>36</v>
      </c>
      <c r="D2182" s="22" t="n">
        <v>1</v>
      </c>
      <c r="E2182" s="22" t="n">
        <v>0</v>
      </c>
      <c r="F2182" s="21">
        <f>(IF(C2182&lt;=20,MAX(800000,400000*C2182),8000000+700000*(C2182-20))+IF(E2182=1,1000000,0))</f>
        <v/>
      </c>
      <c r="G2182" s="21">
        <f>IF(AND(D2182=3,C2182&lt;=5),MAX(0,B2182-F2182),IF(AND(D2182=2,C2182&lt;=5,MAX(0,B2182-F2182)&gt;3000000),1500000+MAX(0,B2182-F2182)-3000000,MAX(0,B2182-F2182)/2))</f>
        <v/>
      </c>
      <c r="H2182" s="21">
        <f>ROUNDDOWN(G2182,-3)</f>
        <v/>
      </c>
      <c r="I2182" s="21">
        <f>IF(H2182&lt;=0,0,ROUNDDOWN(ROUND((H2182*LOOKUP(H2182,{0,1950001,3300001,6950001,9000001,18000001,40000001},{0.05,0.1,0.2,0.23,0.33,0.4,0.45})-LOOKUP(H2182,{0,1950001,3300001,6950001,9000001,18000001,40000001},{0,97500,427500,636000,1536000,2796000,4796000}))*1.021,3),0))</f>
        <v/>
      </c>
      <c r="J2182" s="21">
        <f>ROUNDDOWN(ROUND(H2182*0.06,2),-2)</f>
        <v/>
      </c>
      <c r="K2182" s="21">
        <f>ROUNDDOWN(ROUND(H2182*0.04,2),-2)</f>
        <v/>
      </c>
      <c r="L2182" s="21">
        <f>I2182+J2182+K2182</f>
        <v/>
      </c>
      <c r="M2182" s="21">
        <f>B2182-L2182</f>
        <v/>
      </c>
      <c r="N2182" s="21">
        <f>ROUNDDOWN(ROUND(B2182*0.2042,2),0)</f>
        <v/>
      </c>
    </row>
    <row r="2183">
      <c r="A2183" t="inlineStr">
        <is>
          <t>照合 一般</t>
        </is>
      </c>
      <c r="B2183" s="21" t="n">
        <v>13500000</v>
      </c>
      <c r="C2183" s="22" t="n">
        <v>37</v>
      </c>
      <c r="D2183" s="22" t="n">
        <v>1</v>
      </c>
      <c r="E2183" s="22" t="n">
        <v>0</v>
      </c>
      <c r="F2183" s="21">
        <f>(IF(C2183&lt;=20,MAX(800000,400000*C2183),8000000+700000*(C2183-20))+IF(E2183=1,1000000,0))</f>
        <v/>
      </c>
      <c r="G2183" s="21">
        <f>IF(AND(D2183=3,C2183&lt;=5),MAX(0,B2183-F2183),IF(AND(D2183=2,C2183&lt;=5,MAX(0,B2183-F2183)&gt;3000000),1500000+MAX(0,B2183-F2183)-3000000,MAX(0,B2183-F2183)/2))</f>
        <v/>
      </c>
      <c r="H2183" s="21">
        <f>ROUNDDOWN(G2183,-3)</f>
        <v/>
      </c>
      <c r="I2183" s="21">
        <f>IF(H2183&lt;=0,0,ROUNDDOWN(ROUND((H2183*LOOKUP(H2183,{0,1950001,3300001,6950001,9000001,18000001,40000001},{0.05,0.1,0.2,0.23,0.33,0.4,0.45})-LOOKUP(H2183,{0,1950001,3300001,6950001,9000001,18000001,40000001},{0,97500,427500,636000,1536000,2796000,4796000}))*1.021,3),0))</f>
        <v/>
      </c>
      <c r="J2183" s="21">
        <f>ROUNDDOWN(ROUND(H2183*0.06,2),-2)</f>
        <v/>
      </c>
      <c r="K2183" s="21">
        <f>ROUNDDOWN(ROUND(H2183*0.04,2),-2)</f>
        <v/>
      </c>
      <c r="L2183" s="21">
        <f>I2183+J2183+K2183</f>
        <v/>
      </c>
      <c r="M2183" s="21">
        <f>B2183-L2183</f>
        <v/>
      </c>
      <c r="N2183" s="21">
        <f>ROUNDDOWN(ROUND(B2183*0.2042,2),0)</f>
        <v/>
      </c>
    </row>
    <row r="2184">
      <c r="A2184" t="inlineStr">
        <is>
          <t>照合 一般</t>
        </is>
      </c>
      <c r="B2184" s="21" t="n">
        <v>13500000</v>
      </c>
      <c r="C2184" s="22" t="n">
        <v>38</v>
      </c>
      <c r="D2184" s="22" t="n">
        <v>1</v>
      </c>
      <c r="E2184" s="22" t="n">
        <v>0</v>
      </c>
      <c r="F2184" s="21">
        <f>(IF(C2184&lt;=20,MAX(800000,400000*C2184),8000000+700000*(C2184-20))+IF(E2184=1,1000000,0))</f>
        <v/>
      </c>
      <c r="G2184" s="21">
        <f>IF(AND(D2184=3,C2184&lt;=5),MAX(0,B2184-F2184),IF(AND(D2184=2,C2184&lt;=5,MAX(0,B2184-F2184)&gt;3000000),1500000+MAX(0,B2184-F2184)-3000000,MAX(0,B2184-F2184)/2))</f>
        <v/>
      </c>
      <c r="H2184" s="21">
        <f>ROUNDDOWN(G2184,-3)</f>
        <v/>
      </c>
      <c r="I2184" s="21">
        <f>IF(H2184&lt;=0,0,ROUNDDOWN(ROUND((H2184*LOOKUP(H2184,{0,1950001,3300001,6950001,9000001,18000001,40000001},{0.05,0.1,0.2,0.23,0.33,0.4,0.45})-LOOKUP(H2184,{0,1950001,3300001,6950001,9000001,18000001,40000001},{0,97500,427500,636000,1536000,2796000,4796000}))*1.021,3),0))</f>
        <v/>
      </c>
      <c r="J2184" s="21">
        <f>ROUNDDOWN(ROUND(H2184*0.06,2),-2)</f>
        <v/>
      </c>
      <c r="K2184" s="21">
        <f>ROUNDDOWN(ROUND(H2184*0.04,2),-2)</f>
        <v/>
      </c>
      <c r="L2184" s="21">
        <f>I2184+J2184+K2184</f>
        <v/>
      </c>
      <c r="M2184" s="21">
        <f>B2184-L2184</f>
        <v/>
      </c>
      <c r="N2184" s="21">
        <f>ROUNDDOWN(ROUND(B2184*0.2042,2),0)</f>
        <v/>
      </c>
    </row>
    <row r="2185">
      <c r="A2185" t="inlineStr">
        <is>
          <t>照合 一般</t>
        </is>
      </c>
      <c r="B2185" s="21" t="n">
        <v>13500000</v>
      </c>
      <c r="C2185" s="22" t="n">
        <v>39</v>
      </c>
      <c r="D2185" s="22" t="n">
        <v>1</v>
      </c>
      <c r="E2185" s="22" t="n">
        <v>0</v>
      </c>
      <c r="F2185" s="21">
        <f>(IF(C2185&lt;=20,MAX(800000,400000*C2185),8000000+700000*(C2185-20))+IF(E2185=1,1000000,0))</f>
        <v/>
      </c>
      <c r="G2185" s="21">
        <f>IF(AND(D2185=3,C2185&lt;=5),MAX(0,B2185-F2185),IF(AND(D2185=2,C2185&lt;=5,MAX(0,B2185-F2185)&gt;3000000),1500000+MAX(0,B2185-F2185)-3000000,MAX(0,B2185-F2185)/2))</f>
        <v/>
      </c>
      <c r="H2185" s="21">
        <f>ROUNDDOWN(G2185,-3)</f>
        <v/>
      </c>
      <c r="I2185" s="21">
        <f>IF(H2185&lt;=0,0,ROUNDDOWN(ROUND((H2185*LOOKUP(H2185,{0,1950001,3300001,6950001,9000001,18000001,40000001},{0.05,0.1,0.2,0.23,0.33,0.4,0.45})-LOOKUP(H2185,{0,1950001,3300001,6950001,9000001,18000001,40000001},{0,97500,427500,636000,1536000,2796000,4796000}))*1.021,3),0))</f>
        <v/>
      </c>
      <c r="J2185" s="21">
        <f>ROUNDDOWN(ROUND(H2185*0.06,2),-2)</f>
        <v/>
      </c>
      <c r="K2185" s="21">
        <f>ROUNDDOWN(ROUND(H2185*0.04,2),-2)</f>
        <v/>
      </c>
      <c r="L2185" s="21">
        <f>I2185+J2185+K2185</f>
        <v/>
      </c>
      <c r="M2185" s="21">
        <f>B2185-L2185</f>
        <v/>
      </c>
      <c r="N2185" s="21">
        <f>ROUNDDOWN(ROUND(B2185*0.2042,2),0)</f>
        <v/>
      </c>
    </row>
    <row r="2186">
      <c r="A2186" t="inlineStr">
        <is>
          <t>照合 一般</t>
        </is>
      </c>
      <c r="B2186" s="21" t="n">
        <v>13500000</v>
      </c>
      <c r="C2186" s="22" t="n">
        <v>40</v>
      </c>
      <c r="D2186" s="22" t="n">
        <v>1</v>
      </c>
      <c r="E2186" s="22" t="n">
        <v>0</v>
      </c>
      <c r="F2186" s="21">
        <f>(IF(C2186&lt;=20,MAX(800000,400000*C2186),8000000+700000*(C2186-20))+IF(E2186=1,1000000,0))</f>
        <v/>
      </c>
      <c r="G2186" s="21">
        <f>IF(AND(D2186=3,C2186&lt;=5),MAX(0,B2186-F2186),IF(AND(D2186=2,C2186&lt;=5,MAX(0,B2186-F2186)&gt;3000000),1500000+MAX(0,B2186-F2186)-3000000,MAX(0,B2186-F2186)/2))</f>
        <v/>
      </c>
      <c r="H2186" s="21">
        <f>ROUNDDOWN(G2186,-3)</f>
        <v/>
      </c>
      <c r="I2186" s="21">
        <f>IF(H2186&lt;=0,0,ROUNDDOWN(ROUND((H2186*LOOKUP(H2186,{0,1950001,3300001,6950001,9000001,18000001,40000001},{0.05,0.1,0.2,0.23,0.33,0.4,0.45})-LOOKUP(H2186,{0,1950001,3300001,6950001,9000001,18000001,40000001},{0,97500,427500,636000,1536000,2796000,4796000}))*1.021,3),0))</f>
        <v/>
      </c>
      <c r="J2186" s="21">
        <f>ROUNDDOWN(ROUND(H2186*0.06,2),-2)</f>
        <v/>
      </c>
      <c r="K2186" s="21">
        <f>ROUNDDOWN(ROUND(H2186*0.04,2),-2)</f>
        <v/>
      </c>
      <c r="L2186" s="21">
        <f>I2186+J2186+K2186</f>
        <v/>
      </c>
      <c r="M2186" s="21">
        <f>B2186-L2186</f>
        <v/>
      </c>
      <c r="N2186" s="21">
        <f>ROUNDDOWN(ROUND(B2186*0.2042,2),0)</f>
        <v/>
      </c>
    </row>
    <row r="2187">
      <c r="A2187" t="inlineStr">
        <is>
          <t>照合 一般</t>
        </is>
      </c>
      <c r="B2187" s="21" t="n">
        <v>13500000</v>
      </c>
      <c r="C2187" s="22" t="n">
        <v>41</v>
      </c>
      <c r="D2187" s="22" t="n">
        <v>1</v>
      </c>
      <c r="E2187" s="22" t="n">
        <v>0</v>
      </c>
      <c r="F2187" s="21">
        <f>(IF(C2187&lt;=20,MAX(800000,400000*C2187),8000000+700000*(C2187-20))+IF(E2187=1,1000000,0))</f>
        <v/>
      </c>
      <c r="G2187" s="21">
        <f>IF(AND(D2187=3,C2187&lt;=5),MAX(0,B2187-F2187),IF(AND(D2187=2,C2187&lt;=5,MAX(0,B2187-F2187)&gt;3000000),1500000+MAX(0,B2187-F2187)-3000000,MAX(0,B2187-F2187)/2))</f>
        <v/>
      </c>
      <c r="H2187" s="21">
        <f>ROUNDDOWN(G2187,-3)</f>
        <v/>
      </c>
      <c r="I2187" s="21">
        <f>IF(H2187&lt;=0,0,ROUNDDOWN(ROUND((H2187*LOOKUP(H2187,{0,1950001,3300001,6950001,9000001,18000001,40000001},{0.05,0.1,0.2,0.23,0.33,0.4,0.45})-LOOKUP(H2187,{0,1950001,3300001,6950001,9000001,18000001,40000001},{0,97500,427500,636000,1536000,2796000,4796000}))*1.021,3),0))</f>
        <v/>
      </c>
      <c r="J2187" s="21">
        <f>ROUNDDOWN(ROUND(H2187*0.06,2),-2)</f>
        <v/>
      </c>
      <c r="K2187" s="21">
        <f>ROUNDDOWN(ROUND(H2187*0.04,2),-2)</f>
        <v/>
      </c>
      <c r="L2187" s="21">
        <f>I2187+J2187+K2187</f>
        <v/>
      </c>
      <c r="M2187" s="21">
        <f>B2187-L2187</f>
        <v/>
      </c>
      <c r="N2187" s="21">
        <f>ROUNDDOWN(ROUND(B2187*0.2042,2),0)</f>
        <v/>
      </c>
    </row>
    <row r="2188">
      <c r="A2188" t="inlineStr">
        <is>
          <t>照合 一般</t>
        </is>
      </c>
      <c r="B2188" s="21" t="n">
        <v>13500000</v>
      </c>
      <c r="C2188" s="22" t="n">
        <v>42</v>
      </c>
      <c r="D2188" s="22" t="n">
        <v>1</v>
      </c>
      <c r="E2188" s="22" t="n">
        <v>0</v>
      </c>
      <c r="F2188" s="21">
        <f>(IF(C2188&lt;=20,MAX(800000,400000*C2188),8000000+700000*(C2188-20))+IF(E2188=1,1000000,0))</f>
        <v/>
      </c>
      <c r="G2188" s="21">
        <f>IF(AND(D2188=3,C2188&lt;=5),MAX(0,B2188-F2188),IF(AND(D2188=2,C2188&lt;=5,MAX(0,B2188-F2188)&gt;3000000),1500000+MAX(0,B2188-F2188)-3000000,MAX(0,B2188-F2188)/2))</f>
        <v/>
      </c>
      <c r="H2188" s="21">
        <f>ROUNDDOWN(G2188,-3)</f>
        <v/>
      </c>
      <c r="I2188" s="21">
        <f>IF(H2188&lt;=0,0,ROUNDDOWN(ROUND((H2188*LOOKUP(H2188,{0,1950001,3300001,6950001,9000001,18000001,40000001},{0.05,0.1,0.2,0.23,0.33,0.4,0.45})-LOOKUP(H2188,{0,1950001,3300001,6950001,9000001,18000001,40000001},{0,97500,427500,636000,1536000,2796000,4796000}))*1.021,3),0))</f>
        <v/>
      </c>
      <c r="J2188" s="21">
        <f>ROUNDDOWN(ROUND(H2188*0.06,2),-2)</f>
        <v/>
      </c>
      <c r="K2188" s="21">
        <f>ROUNDDOWN(ROUND(H2188*0.04,2),-2)</f>
        <v/>
      </c>
      <c r="L2188" s="21">
        <f>I2188+J2188+K2188</f>
        <v/>
      </c>
      <c r="M2188" s="21">
        <f>B2188-L2188</f>
        <v/>
      </c>
      <c r="N2188" s="21">
        <f>ROUNDDOWN(ROUND(B2188*0.2042,2),0)</f>
        <v/>
      </c>
    </row>
    <row r="2189">
      <c r="A2189" t="inlineStr">
        <is>
          <t>照合 一般</t>
        </is>
      </c>
      <c r="B2189" s="21" t="n">
        <v>13500000</v>
      </c>
      <c r="C2189" s="22" t="n">
        <v>43</v>
      </c>
      <c r="D2189" s="22" t="n">
        <v>1</v>
      </c>
      <c r="E2189" s="22" t="n">
        <v>0</v>
      </c>
      <c r="F2189" s="21">
        <f>(IF(C2189&lt;=20,MAX(800000,400000*C2189),8000000+700000*(C2189-20))+IF(E2189=1,1000000,0))</f>
        <v/>
      </c>
      <c r="G2189" s="21">
        <f>IF(AND(D2189=3,C2189&lt;=5),MAX(0,B2189-F2189),IF(AND(D2189=2,C2189&lt;=5,MAX(0,B2189-F2189)&gt;3000000),1500000+MAX(0,B2189-F2189)-3000000,MAX(0,B2189-F2189)/2))</f>
        <v/>
      </c>
      <c r="H2189" s="21">
        <f>ROUNDDOWN(G2189,-3)</f>
        <v/>
      </c>
      <c r="I2189" s="21">
        <f>IF(H2189&lt;=0,0,ROUNDDOWN(ROUND((H2189*LOOKUP(H2189,{0,1950001,3300001,6950001,9000001,18000001,40000001},{0.05,0.1,0.2,0.23,0.33,0.4,0.45})-LOOKUP(H2189,{0,1950001,3300001,6950001,9000001,18000001,40000001},{0,97500,427500,636000,1536000,2796000,4796000}))*1.021,3),0))</f>
        <v/>
      </c>
      <c r="J2189" s="21">
        <f>ROUNDDOWN(ROUND(H2189*0.06,2),-2)</f>
        <v/>
      </c>
      <c r="K2189" s="21">
        <f>ROUNDDOWN(ROUND(H2189*0.04,2),-2)</f>
        <v/>
      </c>
      <c r="L2189" s="21">
        <f>I2189+J2189+K2189</f>
        <v/>
      </c>
      <c r="M2189" s="21">
        <f>B2189-L2189</f>
        <v/>
      </c>
      <c r="N2189" s="21">
        <f>ROUNDDOWN(ROUND(B2189*0.2042,2),0)</f>
        <v/>
      </c>
    </row>
    <row r="2190">
      <c r="A2190" t="inlineStr">
        <is>
          <t>照合 一般</t>
        </is>
      </c>
      <c r="B2190" s="21" t="n">
        <v>13500000</v>
      </c>
      <c r="C2190" s="22" t="n">
        <v>44</v>
      </c>
      <c r="D2190" s="22" t="n">
        <v>1</v>
      </c>
      <c r="E2190" s="22" t="n">
        <v>0</v>
      </c>
      <c r="F2190" s="21">
        <f>(IF(C2190&lt;=20,MAX(800000,400000*C2190),8000000+700000*(C2190-20))+IF(E2190=1,1000000,0))</f>
        <v/>
      </c>
      <c r="G2190" s="21">
        <f>IF(AND(D2190=3,C2190&lt;=5),MAX(0,B2190-F2190),IF(AND(D2190=2,C2190&lt;=5,MAX(0,B2190-F2190)&gt;3000000),1500000+MAX(0,B2190-F2190)-3000000,MAX(0,B2190-F2190)/2))</f>
        <v/>
      </c>
      <c r="H2190" s="21">
        <f>ROUNDDOWN(G2190,-3)</f>
        <v/>
      </c>
      <c r="I2190" s="21">
        <f>IF(H2190&lt;=0,0,ROUNDDOWN(ROUND((H2190*LOOKUP(H2190,{0,1950001,3300001,6950001,9000001,18000001,40000001},{0.05,0.1,0.2,0.23,0.33,0.4,0.45})-LOOKUP(H2190,{0,1950001,3300001,6950001,9000001,18000001,40000001},{0,97500,427500,636000,1536000,2796000,4796000}))*1.021,3),0))</f>
        <v/>
      </c>
      <c r="J2190" s="21">
        <f>ROUNDDOWN(ROUND(H2190*0.06,2),-2)</f>
        <v/>
      </c>
      <c r="K2190" s="21">
        <f>ROUNDDOWN(ROUND(H2190*0.04,2),-2)</f>
        <v/>
      </c>
      <c r="L2190" s="21">
        <f>I2190+J2190+K2190</f>
        <v/>
      </c>
      <c r="M2190" s="21">
        <f>B2190-L2190</f>
        <v/>
      </c>
      <c r="N2190" s="21">
        <f>ROUNDDOWN(ROUND(B2190*0.2042,2),0)</f>
        <v/>
      </c>
    </row>
    <row r="2191">
      <c r="A2191" t="inlineStr">
        <is>
          <t>照合 一般</t>
        </is>
      </c>
      <c r="B2191" s="21" t="n">
        <v>13500000</v>
      </c>
      <c r="C2191" s="22" t="n">
        <v>45</v>
      </c>
      <c r="D2191" s="22" t="n">
        <v>1</v>
      </c>
      <c r="E2191" s="22" t="n">
        <v>0</v>
      </c>
      <c r="F2191" s="21">
        <f>(IF(C2191&lt;=20,MAX(800000,400000*C2191),8000000+700000*(C2191-20))+IF(E2191=1,1000000,0))</f>
        <v/>
      </c>
      <c r="G2191" s="21">
        <f>IF(AND(D2191=3,C2191&lt;=5),MAX(0,B2191-F2191),IF(AND(D2191=2,C2191&lt;=5,MAX(0,B2191-F2191)&gt;3000000),1500000+MAX(0,B2191-F2191)-3000000,MAX(0,B2191-F2191)/2))</f>
        <v/>
      </c>
      <c r="H2191" s="21">
        <f>ROUNDDOWN(G2191,-3)</f>
        <v/>
      </c>
      <c r="I2191" s="21">
        <f>IF(H2191&lt;=0,0,ROUNDDOWN(ROUND((H2191*LOOKUP(H2191,{0,1950001,3300001,6950001,9000001,18000001,40000001},{0.05,0.1,0.2,0.23,0.33,0.4,0.45})-LOOKUP(H2191,{0,1950001,3300001,6950001,9000001,18000001,40000001},{0,97500,427500,636000,1536000,2796000,4796000}))*1.021,3),0))</f>
        <v/>
      </c>
      <c r="J2191" s="21">
        <f>ROUNDDOWN(ROUND(H2191*0.06,2),-2)</f>
        <v/>
      </c>
      <c r="K2191" s="21">
        <f>ROUNDDOWN(ROUND(H2191*0.04,2),-2)</f>
        <v/>
      </c>
      <c r="L2191" s="21">
        <f>I2191+J2191+K2191</f>
        <v/>
      </c>
      <c r="M2191" s="21">
        <f>B2191-L2191</f>
        <v/>
      </c>
      <c r="N2191" s="21">
        <f>ROUNDDOWN(ROUND(B2191*0.2042,2),0)</f>
        <v/>
      </c>
    </row>
    <row r="2192">
      <c r="A2192" t="inlineStr">
        <is>
          <t>照合 短期</t>
        </is>
      </c>
      <c r="B2192" s="21" t="n">
        <v>13500000</v>
      </c>
      <c r="C2192" s="22" t="n">
        <v>1</v>
      </c>
      <c r="D2192" s="22" t="n">
        <v>2</v>
      </c>
      <c r="E2192" s="22" t="n">
        <v>0</v>
      </c>
      <c r="F2192" s="21">
        <f>(IF(C2192&lt;=20,MAX(800000,400000*C2192),8000000+700000*(C2192-20))+IF(E2192=1,1000000,0))</f>
        <v/>
      </c>
      <c r="G2192" s="21">
        <f>IF(AND(D2192=3,C2192&lt;=5),MAX(0,B2192-F2192),IF(AND(D2192=2,C2192&lt;=5,MAX(0,B2192-F2192)&gt;3000000),1500000+MAX(0,B2192-F2192)-3000000,MAX(0,B2192-F2192)/2))</f>
        <v/>
      </c>
      <c r="H2192" s="21">
        <f>ROUNDDOWN(G2192,-3)</f>
        <v/>
      </c>
      <c r="I2192" s="21">
        <f>IF(H2192&lt;=0,0,ROUNDDOWN(ROUND((H2192*LOOKUP(H2192,{0,1950001,3300001,6950001,9000001,18000001,40000001},{0.05,0.1,0.2,0.23,0.33,0.4,0.45})-LOOKUP(H2192,{0,1950001,3300001,6950001,9000001,18000001,40000001},{0,97500,427500,636000,1536000,2796000,4796000}))*1.021,3),0))</f>
        <v/>
      </c>
      <c r="J2192" s="21">
        <f>ROUNDDOWN(ROUND(H2192*0.06,2),-2)</f>
        <v/>
      </c>
      <c r="K2192" s="21">
        <f>ROUNDDOWN(ROUND(H2192*0.04,2),-2)</f>
        <v/>
      </c>
      <c r="L2192" s="21">
        <f>I2192+J2192+K2192</f>
        <v/>
      </c>
      <c r="M2192" s="21">
        <f>B2192-L2192</f>
        <v/>
      </c>
      <c r="N2192" s="21">
        <f>ROUNDDOWN(ROUND(B2192*0.2042,2),0)</f>
        <v/>
      </c>
    </row>
    <row r="2193">
      <c r="A2193" t="inlineStr">
        <is>
          <t>照合 役員</t>
        </is>
      </c>
      <c r="B2193" s="21" t="n">
        <v>13500000</v>
      </c>
      <c r="C2193" s="22" t="n">
        <v>1</v>
      </c>
      <c r="D2193" s="22" t="n">
        <v>3</v>
      </c>
      <c r="E2193" s="22" t="n">
        <v>0</v>
      </c>
      <c r="F2193" s="21">
        <f>(IF(C2193&lt;=20,MAX(800000,400000*C2193),8000000+700000*(C2193-20))+IF(E2193=1,1000000,0))</f>
        <v/>
      </c>
      <c r="G2193" s="21">
        <f>IF(AND(D2193=3,C2193&lt;=5),MAX(0,B2193-F2193),IF(AND(D2193=2,C2193&lt;=5,MAX(0,B2193-F2193)&gt;3000000),1500000+MAX(0,B2193-F2193)-3000000,MAX(0,B2193-F2193)/2))</f>
        <v/>
      </c>
      <c r="H2193" s="21">
        <f>ROUNDDOWN(G2193,-3)</f>
        <v/>
      </c>
      <c r="I2193" s="21">
        <f>IF(H2193&lt;=0,0,ROUNDDOWN(ROUND((H2193*LOOKUP(H2193,{0,1950001,3300001,6950001,9000001,18000001,40000001},{0.05,0.1,0.2,0.23,0.33,0.4,0.45})-LOOKUP(H2193,{0,1950001,3300001,6950001,9000001,18000001,40000001},{0,97500,427500,636000,1536000,2796000,4796000}))*1.021,3),0))</f>
        <v/>
      </c>
      <c r="J2193" s="21">
        <f>ROUNDDOWN(ROUND(H2193*0.06,2),-2)</f>
        <v/>
      </c>
      <c r="K2193" s="21">
        <f>ROUNDDOWN(ROUND(H2193*0.04,2),-2)</f>
        <v/>
      </c>
      <c r="L2193" s="21">
        <f>I2193+J2193+K2193</f>
        <v/>
      </c>
      <c r="M2193" s="21">
        <f>B2193-L2193</f>
        <v/>
      </c>
      <c r="N2193" s="21">
        <f>ROUNDDOWN(ROUND(B2193*0.2042,2),0)</f>
        <v/>
      </c>
    </row>
    <row r="2194">
      <c r="A2194" t="inlineStr">
        <is>
          <t>照合 短期 障害</t>
        </is>
      </c>
      <c r="B2194" s="21" t="n">
        <v>13500000</v>
      </c>
      <c r="C2194" s="22" t="n">
        <v>1</v>
      </c>
      <c r="D2194" s="22" t="n">
        <v>2</v>
      </c>
      <c r="E2194" s="22" t="n">
        <v>1</v>
      </c>
      <c r="F2194" s="21">
        <f>(IF(C2194&lt;=20,MAX(800000,400000*C2194),8000000+700000*(C2194-20))+IF(E2194=1,1000000,0))</f>
        <v/>
      </c>
      <c r="G2194" s="21">
        <f>IF(AND(D2194=3,C2194&lt;=5),MAX(0,B2194-F2194),IF(AND(D2194=2,C2194&lt;=5,MAX(0,B2194-F2194)&gt;3000000),1500000+MAX(0,B2194-F2194)-3000000,MAX(0,B2194-F2194)/2))</f>
        <v/>
      </c>
      <c r="H2194" s="21">
        <f>ROUNDDOWN(G2194,-3)</f>
        <v/>
      </c>
      <c r="I2194" s="21">
        <f>IF(H2194&lt;=0,0,ROUNDDOWN(ROUND((H2194*LOOKUP(H2194,{0,1950001,3300001,6950001,9000001,18000001,40000001},{0.05,0.1,0.2,0.23,0.33,0.4,0.45})-LOOKUP(H2194,{0,1950001,3300001,6950001,9000001,18000001,40000001},{0,97500,427500,636000,1536000,2796000,4796000}))*1.021,3),0))</f>
        <v/>
      </c>
      <c r="J2194" s="21">
        <f>ROUNDDOWN(ROUND(H2194*0.06,2),-2)</f>
        <v/>
      </c>
      <c r="K2194" s="21">
        <f>ROUNDDOWN(ROUND(H2194*0.04,2),-2)</f>
        <v/>
      </c>
      <c r="L2194" s="21">
        <f>I2194+J2194+K2194</f>
        <v/>
      </c>
      <c r="M2194" s="21">
        <f>B2194-L2194</f>
        <v/>
      </c>
      <c r="N2194" s="21">
        <f>ROUNDDOWN(ROUND(B2194*0.2042,2),0)</f>
        <v/>
      </c>
    </row>
    <row r="2195">
      <c r="A2195" t="inlineStr">
        <is>
          <t>照合 短期</t>
        </is>
      </c>
      <c r="B2195" s="21" t="n">
        <v>13500000</v>
      </c>
      <c r="C2195" s="22" t="n">
        <v>2</v>
      </c>
      <c r="D2195" s="22" t="n">
        <v>2</v>
      </c>
      <c r="E2195" s="22" t="n">
        <v>0</v>
      </c>
      <c r="F2195" s="21">
        <f>(IF(C2195&lt;=20,MAX(800000,400000*C2195),8000000+700000*(C2195-20))+IF(E2195=1,1000000,0))</f>
        <v/>
      </c>
      <c r="G2195" s="21">
        <f>IF(AND(D2195=3,C2195&lt;=5),MAX(0,B2195-F2195),IF(AND(D2195=2,C2195&lt;=5,MAX(0,B2195-F2195)&gt;3000000),1500000+MAX(0,B2195-F2195)-3000000,MAX(0,B2195-F2195)/2))</f>
        <v/>
      </c>
      <c r="H2195" s="21">
        <f>ROUNDDOWN(G2195,-3)</f>
        <v/>
      </c>
      <c r="I2195" s="21">
        <f>IF(H2195&lt;=0,0,ROUNDDOWN(ROUND((H2195*LOOKUP(H2195,{0,1950001,3300001,6950001,9000001,18000001,40000001},{0.05,0.1,0.2,0.23,0.33,0.4,0.45})-LOOKUP(H2195,{0,1950001,3300001,6950001,9000001,18000001,40000001},{0,97500,427500,636000,1536000,2796000,4796000}))*1.021,3),0))</f>
        <v/>
      </c>
      <c r="J2195" s="21">
        <f>ROUNDDOWN(ROUND(H2195*0.06,2),-2)</f>
        <v/>
      </c>
      <c r="K2195" s="21">
        <f>ROUNDDOWN(ROUND(H2195*0.04,2),-2)</f>
        <v/>
      </c>
      <c r="L2195" s="21">
        <f>I2195+J2195+K2195</f>
        <v/>
      </c>
      <c r="M2195" s="21">
        <f>B2195-L2195</f>
        <v/>
      </c>
      <c r="N2195" s="21">
        <f>ROUNDDOWN(ROUND(B2195*0.2042,2),0)</f>
        <v/>
      </c>
    </row>
    <row r="2196">
      <c r="A2196" t="inlineStr">
        <is>
          <t>照合 役員</t>
        </is>
      </c>
      <c r="B2196" s="21" t="n">
        <v>13500000</v>
      </c>
      <c r="C2196" s="22" t="n">
        <v>2</v>
      </c>
      <c r="D2196" s="22" t="n">
        <v>3</v>
      </c>
      <c r="E2196" s="22" t="n">
        <v>0</v>
      </c>
      <c r="F2196" s="21">
        <f>(IF(C2196&lt;=20,MAX(800000,400000*C2196),8000000+700000*(C2196-20))+IF(E2196=1,1000000,0))</f>
        <v/>
      </c>
      <c r="G2196" s="21">
        <f>IF(AND(D2196=3,C2196&lt;=5),MAX(0,B2196-F2196),IF(AND(D2196=2,C2196&lt;=5,MAX(0,B2196-F2196)&gt;3000000),1500000+MAX(0,B2196-F2196)-3000000,MAX(0,B2196-F2196)/2))</f>
        <v/>
      </c>
      <c r="H2196" s="21">
        <f>ROUNDDOWN(G2196,-3)</f>
        <v/>
      </c>
      <c r="I2196" s="21">
        <f>IF(H2196&lt;=0,0,ROUNDDOWN(ROUND((H2196*LOOKUP(H2196,{0,1950001,3300001,6950001,9000001,18000001,40000001},{0.05,0.1,0.2,0.23,0.33,0.4,0.45})-LOOKUP(H2196,{0,1950001,3300001,6950001,9000001,18000001,40000001},{0,97500,427500,636000,1536000,2796000,4796000}))*1.021,3),0))</f>
        <v/>
      </c>
      <c r="J2196" s="21">
        <f>ROUNDDOWN(ROUND(H2196*0.06,2),-2)</f>
        <v/>
      </c>
      <c r="K2196" s="21">
        <f>ROUNDDOWN(ROUND(H2196*0.04,2),-2)</f>
        <v/>
      </c>
      <c r="L2196" s="21">
        <f>I2196+J2196+K2196</f>
        <v/>
      </c>
      <c r="M2196" s="21">
        <f>B2196-L2196</f>
        <v/>
      </c>
      <c r="N2196" s="21">
        <f>ROUNDDOWN(ROUND(B2196*0.2042,2),0)</f>
        <v/>
      </c>
    </row>
    <row r="2197">
      <c r="A2197" t="inlineStr">
        <is>
          <t>照合 短期 障害</t>
        </is>
      </c>
      <c r="B2197" s="21" t="n">
        <v>13500000</v>
      </c>
      <c r="C2197" s="22" t="n">
        <v>2</v>
      </c>
      <c r="D2197" s="22" t="n">
        <v>2</v>
      </c>
      <c r="E2197" s="22" t="n">
        <v>1</v>
      </c>
      <c r="F2197" s="21">
        <f>(IF(C2197&lt;=20,MAX(800000,400000*C2197),8000000+700000*(C2197-20))+IF(E2197=1,1000000,0))</f>
        <v/>
      </c>
      <c r="G2197" s="21">
        <f>IF(AND(D2197=3,C2197&lt;=5),MAX(0,B2197-F2197),IF(AND(D2197=2,C2197&lt;=5,MAX(0,B2197-F2197)&gt;3000000),1500000+MAX(0,B2197-F2197)-3000000,MAX(0,B2197-F2197)/2))</f>
        <v/>
      </c>
      <c r="H2197" s="21">
        <f>ROUNDDOWN(G2197,-3)</f>
        <v/>
      </c>
      <c r="I2197" s="21">
        <f>IF(H2197&lt;=0,0,ROUNDDOWN(ROUND((H2197*LOOKUP(H2197,{0,1950001,3300001,6950001,9000001,18000001,40000001},{0.05,0.1,0.2,0.23,0.33,0.4,0.45})-LOOKUP(H2197,{0,1950001,3300001,6950001,9000001,18000001,40000001},{0,97500,427500,636000,1536000,2796000,4796000}))*1.021,3),0))</f>
        <v/>
      </c>
      <c r="J2197" s="21">
        <f>ROUNDDOWN(ROUND(H2197*0.06,2),-2)</f>
        <v/>
      </c>
      <c r="K2197" s="21">
        <f>ROUNDDOWN(ROUND(H2197*0.04,2),-2)</f>
        <v/>
      </c>
      <c r="L2197" s="21">
        <f>I2197+J2197+K2197</f>
        <v/>
      </c>
      <c r="M2197" s="21">
        <f>B2197-L2197</f>
        <v/>
      </c>
      <c r="N2197" s="21">
        <f>ROUNDDOWN(ROUND(B2197*0.2042,2),0)</f>
        <v/>
      </c>
    </row>
    <row r="2198">
      <c r="A2198" t="inlineStr">
        <is>
          <t>照合 短期</t>
        </is>
      </c>
      <c r="B2198" s="21" t="n">
        <v>13500000</v>
      </c>
      <c r="C2198" s="22" t="n">
        <v>3</v>
      </c>
      <c r="D2198" s="22" t="n">
        <v>2</v>
      </c>
      <c r="E2198" s="22" t="n">
        <v>0</v>
      </c>
      <c r="F2198" s="21">
        <f>(IF(C2198&lt;=20,MAX(800000,400000*C2198),8000000+700000*(C2198-20))+IF(E2198=1,1000000,0))</f>
        <v/>
      </c>
      <c r="G2198" s="21">
        <f>IF(AND(D2198=3,C2198&lt;=5),MAX(0,B2198-F2198),IF(AND(D2198=2,C2198&lt;=5,MAX(0,B2198-F2198)&gt;3000000),1500000+MAX(0,B2198-F2198)-3000000,MAX(0,B2198-F2198)/2))</f>
        <v/>
      </c>
      <c r="H2198" s="21">
        <f>ROUNDDOWN(G2198,-3)</f>
        <v/>
      </c>
      <c r="I2198" s="21">
        <f>IF(H2198&lt;=0,0,ROUNDDOWN(ROUND((H2198*LOOKUP(H2198,{0,1950001,3300001,6950001,9000001,18000001,40000001},{0.05,0.1,0.2,0.23,0.33,0.4,0.45})-LOOKUP(H2198,{0,1950001,3300001,6950001,9000001,18000001,40000001},{0,97500,427500,636000,1536000,2796000,4796000}))*1.021,3),0))</f>
        <v/>
      </c>
      <c r="J2198" s="21">
        <f>ROUNDDOWN(ROUND(H2198*0.06,2),-2)</f>
        <v/>
      </c>
      <c r="K2198" s="21">
        <f>ROUNDDOWN(ROUND(H2198*0.04,2),-2)</f>
        <v/>
      </c>
      <c r="L2198" s="21">
        <f>I2198+J2198+K2198</f>
        <v/>
      </c>
      <c r="M2198" s="21">
        <f>B2198-L2198</f>
        <v/>
      </c>
      <c r="N2198" s="21">
        <f>ROUNDDOWN(ROUND(B2198*0.2042,2),0)</f>
        <v/>
      </c>
    </row>
    <row r="2199">
      <c r="A2199" t="inlineStr">
        <is>
          <t>照合 役員</t>
        </is>
      </c>
      <c r="B2199" s="21" t="n">
        <v>13500000</v>
      </c>
      <c r="C2199" s="22" t="n">
        <v>3</v>
      </c>
      <c r="D2199" s="22" t="n">
        <v>3</v>
      </c>
      <c r="E2199" s="22" t="n">
        <v>0</v>
      </c>
      <c r="F2199" s="21">
        <f>(IF(C2199&lt;=20,MAX(800000,400000*C2199),8000000+700000*(C2199-20))+IF(E2199=1,1000000,0))</f>
        <v/>
      </c>
      <c r="G2199" s="21">
        <f>IF(AND(D2199=3,C2199&lt;=5),MAX(0,B2199-F2199),IF(AND(D2199=2,C2199&lt;=5,MAX(0,B2199-F2199)&gt;3000000),1500000+MAX(0,B2199-F2199)-3000000,MAX(0,B2199-F2199)/2))</f>
        <v/>
      </c>
      <c r="H2199" s="21">
        <f>ROUNDDOWN(G2199,-3)</f>
        <v/>
      </c>
      <c r="I2199" s="21">
        <f>IF(H2199&lt;=0,0,ROUNDDOWN(ROUND((H2199*LOOKUP(H2199,{0,1950001,3300001,6950001,9000001,18000001,40000001},{0.05,0.1,0.2,0.23,0.33,0.4,0.45})-LOOKUP(H2199,{0,1950001,3300001,6950001,9000001,18000001,40000001},{0,97500,427500,636000,1536000,2796000,4796000}))*1.021,3),0))</f>
        <v/>
      </c>
      <c r="J2199" s="21">
        <f>ROUNDDOWN(ROUND(H2199*0.06,2),-2)</f>
        <v/>
      </c>
      <c r="K2199" s="21">
        <f>ROUNDDOWN(ROUND(H2199*0.04,2),-2)</f>
        <v/>
      </c>
      <c r="L2199" s="21">
        <f>I2199+J2199+K2199</f>
        <v/>
      </c>
      <c r="M2199" s="21">
        <f>B2199-L2199</f>
        <v/>
      </c>
      <c r="N2199" s="21">
        <f>ROUNDDOWN(ROUND(B2199*0.2042,2),0)</f>
        <v/>
      </c>
    </row>
    <row r="2200">
      <c r="A2200" t="inlineStr">
        <is>
          <t>照合 短期 障害</t>
        </is>
      </c>
      <c r="B2200" s="21" t="n">
        <v>13500000</v>
      </c>
      <c r="C2200" s="22" t="n">
        <v>3</v>
      </c>
      <c r="D2200" s="22" t="n">
        <v>2</v>
      </c>
      <c r="E2200" s="22" t="n">
        <v>1</v>
      </c>
      <c r="F2200" s="21">
        <f>(IF(C2200&lt;=20,MAX(800000,400000*C2200),8000000+700000*(C2200-20))+IF(E2200=1,1000000,0))</f>
        <v/>
      </c>
      <c r="G2200" s="21">
        <f>IF(AND(D2200=3,C2200&lt;=5),MAX(0,B2200-F2200),IF(AND(D2200=2,C2200&lt;=5,MAX(0,B2200-F2200)&gt;3000000),1500000+MAX(0,B2200-F2200)-3000000,MAX(0,B2200-F2200)/2))</f>
        <v/>
      </c>
      <c r="H2200" s="21">
        <f>ROUNDDOWN(G2200,-3)</f>
        <v/>
      </c>
      <c r="I2200" s="21">
        <f>IF(H2200&lt;=0,0,ROUNDDOWN(ROUND((H2200*LOOKUP(H2200,{0,1950001,3300001,6950001,9000001,18000001,40000001},{0.05,0.1,0.2,0.23,0.33,0.4,0.45})-LOOKUP(H2200,{0,1950001,3300001,6950001,9000001,18000001,40000001},{0,97500,427500,636000,1536000,2796000,4796000}))*1.021,3),0))</f>
        <v/>
      </c>
      <c r="J2200" s="21">
        <f>ROUNDDOWN(ROUND(H2200*0.06,2),-2)</f>
        <v/>
      </c>
      <c r="K2200" s="21">
        <f>ROUNDDOWN(ROUND(H2200*0.04,2),-2)</f>
        <v/>
      </c>
      <c r="L2200" s="21">
        <f>I2200+J2200+K2200</f>
        <v/>
      </c>
      <c r="M2200" s="21">
        <f>B2200-L2200</f>
        <v/>
      </c>
      <c r="N2200" s="21">
        <f>ROUNDDOWN(ROUND(B2200*0.2042,2),0)</f>
        <v/>
      </c>
    </row>
    <row r="2201">
      <c r="A2201" t="inlineStr">
        <is>
          <t>照合 短期</t>
        </is>
      </c>
      <c r="B2201" s="21" t="n">
        <v>13500000</v>
      </c>
      <c r="C2201" s="22" t="n">
        <v>4</v>
      </c>
      <c r="D2201" s="22" t="n">
        <v>2</v>
      </c>
      <c r="E2201" s="22" t="n">
        <v>0</v>
      </c>
      <c r="F2201" s="21">
        <f>(IF(C2201&lt;=20,MAX(800000,400000*C2201),8000000+700000*(C2201-20))+IF(E2201=1,1000000,0))</f>
        <v/>
      </c>
      <c r="G2201" s="21">
        <f>IF(AND(D2201=3,C2201&lt;=5),MAX(0,B2201-F2201),IF(AND(D2201=2,C2201&lt;=5,MAX(0,B2201-F2201)&gt;3000000),1500000+MAX(0,B2201-F2201)-3000000,MAX(0,B2201-F2201)/2))</f>
        <v/>
      </c>
      <c r="H2201" s="21">
        <f>ROUNDDOWN(G2201,-3)</f>
        <v/>
      </c>
      <c r="I2201" s="21">
        <f>IF(H2201&lt;=0,0,ROUNDDOWN(ROUND((H2201*LOOKUP(H2201,{0,1950001,3300001,6950001,9000001,18000001,40000001},{0.05,0.1,0.2,0.23,0.33,0.4,0.45})-LOOKUP(H2201,{0,1950001,3300001,6950001,9000001,18000001,40000001},{0,97500,427500,636000,1536000,2796000,4796000}))*1.021,3),0))</f>
        <v/>
      </c>
      <c r="J2201" s="21">
        <f>ROUNDDOWN(ROUND(H2201*0.06,2),-2)</f>
        <v/>
      </c>
      <c r="K2201" s="21">
        <f>ROUNDDOWN(ROUND(H2201*0.04,2),-2)</f>
        <v/>
      </c>
      <c r="L2201" s="21">
        <f>I2201+J2201+K2201</f>
        <v/>
      </c>
      <c r="M2201" s="21">
        <f>B2201-L2201</f>
        <v/>
      </c>
      <c r="N2201" s="21">
        <f>ROUNDDOWN(ROUND(B2201*0.2042,2),0)</f>
        <v/>
      </c>
    </row>
    <row r="2202">
      <c r="A2202" t="inlineStr">
        <is>
          <t>照合 役員</t>
        </is>
      </c>
      <c r="B2202" s="21" t="n">
        <v>13500000</v>
      </c>
      <c r="C2202" s="22" t="n">
        <v>4</v>
      </c>
      <c r="D2202" s="22" t="n">
        <v>3</v>
      </c>
      <c r="E2202" s="22" t="n">
        <v>0</v>
      </c>
      <c r="F2202" s="21">
        <f>(IF(C2202&lt;=20,MAX(800000,400000*C2202),8000000+700000*(C2202-20))+IF(E2202=1,1000000,0))</f>
        <v/>
      </c>
      <c r="G2202" s="21">
        <f>IF(AND(D2202=3,C2202&lt;=5),MAX(0,B2202-F2202),IF(AND(D2202=2,C2202&lt;=5,MAX(0,B2202-F2202)&gt;3000000),1500000+MAX(0,B2202-F2202)-3000000,MAX(0,B2202-F2202)/2))</f>
        <v/>
      </c>
      <c r="H2202" s="21">
        <f>ROUNDDOWN(G2202,-3)</f>
        <v/>
      </c>
      <c r="I2202" s="21">
        <f>IF(H2202&lt;=0,0,ROUNDDOWN(ROUND((H2202*LOOKUP(H2202,{0,1950001,3300001,6950001,9000001,18000001,40000001},{0.05,0.1,0.2,0.23,0.33,0.4,0.45})-LOOKUP(H2202,{0,1950001,3300001,6950001,9000001,18000001,40000001},{0,97500,427500,636000,1536000,2796000,4796000}))*1.021,3),0))</f>
        <v/>
      </c>
      <c r="J2202" s="21">
        <f>ROUNDDOWN(ROUND(H2202*0.06,2),-2)</f>
        <v/>
      </c>
      <c r="K2202" s="21">
        <f>ROUNDDOWN(ROUND(H2202*0.04,2),-2)</f>
        <v/>
      </c>
      <c r="L2202" s="21">
        <f>I2202+J2202+K2202</f>
        <v/>
      </c>
      <c r="M2202" s="21">
        <f>B2202-L2202</f>
        <v/>
      </c>
      <c r="N2202" s="21">
        <f>ROUNDDOWN(ROUND(B2202*0.2042,2),0)</f>
        <v/>
      </c>
    </row>
    <row r="2203">
      <c r="A2203" t="inlineStr">
        <is>
          <t>照合 短期 障害</t>
        </is>
      </c>
      <c r="B2203" s="21" t="n">
        <v>13500000</v>
      </c>
      <c r="C2203" s="22" t="n">
        <v>4</v>
      </c>
      <c r="D2203" s="22" t="n">
        <v>2</v>
      </c>
      <c r="E2203" s="22" t="n">
        <v>1</v>
      </c>
      <c r="F2203" s="21">
        <f>(IF(C2203&lt;=20,MAX(800000,400000*C2203),8000000+700000*(C2203-20))+IF(E2203=1,1000000,0))</f>
        <v/>
      </c>
      <c r="G2203" s="21">
        <f>IF(AND(D2203=3,C2203&lt;=5),MAX(0,B2203-F2203),IF(AND(D2203=2,C2203&lt;=5,MAX(0,B2203-F2203)&gt;3000000),1500000+MAX(0,B2203-F2203)-3000000,MAX(0,B2203-F2203)/2))</f>
        <v/>
      </c>
      <c r="H2203" s="21">
        <f>ROUNDDOWN(G2203,-3)</f>
        <v/>
      </c>
      <c r="I2203" s="21">
        <f>IF(H2203&lt;=0,0,ROUNDDOWN(ROUND((H2203*LOOKUP(H2203,{0,1950001,3300001,6950001,9000001,18000001,40000001},{0.05,0.1,0.2,0.23,0.33,0.4,0.45})-LOOKUP(H2203,{0,1950001,3300001,6950001,9000001,18000001,40000001},{0,97500,427500,636000,1536000,2796000,4796000}))*1.021,3),0))</f>
        <v/>
      </c>
      <c r="J2203" s="21">
        <f>ROUNDDOWN(ROUND(H2203*0.06,2),-2)</f>
        <v/>
      </c>
      <c r="K2203" s="21">
        <f>ROUNDDOWN(ROUND(H2203*0.04,2),-2)</f>
        <v/>
      </c>
      <c r="L2203" s="21">
        <f>I2203+J2203+K2203</f>
        <v/>
      </c>
      <c r="M2203" s="21">
        <f>B2203-L2203</f>
        <v/>
      </c>
      <c r="N2203" s="21">
        <f>ROUNDDOWN(ROUND(B2203*0.2042,2),0)</f>
        <v/>
      </c>
    </row>
    <row r="2204">
      <c r="A2204" t="inlineStr">
        <is>
          <t>照合 短期</t>
        </is>
      </c>
      <c r="B2204" s="21" t="n">
        <v>13500000</v>
      </c>
      <c r="C2204" s="22" t="n">
        <v>5</v>
      </c>
      <c r="D2204" s="22" t="n">
        <v>2</v>
      </c>
      <c r="E2204" s="22" t="n">
        <v>0</v>
      </c>
      <c r="F2204" s="21">
        <f>(IF(C2204&lt;=20,MAX(800000,400000*C2204),8000000+700000*(C2204-20))+IF(E2204=1,1000000,0))</f>
        <v/>
      </c>
      <c r="G2204" s="21">
        <f>IF(AND(D2204=3,C2204&lt;=5),MAX(0,B2204-F2204),IF(AND(D2204=2,C2204&lt;=5,MAX(0,B2204-F2204)&gt;3000000),1500000+MAX(0,B2204-F2204)-3000000,MAX(0,B2204-F2204)/2))</f>
        <v/>
      </c>
      <c r="H2204" s="21">
        <f>ROUNDDOWN(G2204,-3)</f>
        <v/>
      </c>
      <c r="I2204" s="21">
        <f>IF(H2204&lt;=0,0,ROUNDDOWN(ROUND((H2204*LOOKUP(H2204,{0,1950001,3300001,6950001,9000001,18000001,40000001},{0.05,0.1,0.2,0.23,0.33,0.4,0.45})-LOOKUP(H2204,{0,1950001,3300001,6950001,9000001,18000001,40000001},{0,97500,427500,636000,1536000,2796000,4796000}))*1.021,3),0))</f>
        <v/>
      </c>
      <c r="J2204" s="21">
        <f>ROUNDDOWN(ROUND(H2204*0.06,2),-2)</f>
        <v/>
      </c>
      <c r="K2204" s="21">
        <f>ROUNDDOWN(ROUND(H2204*0.04,2),-2)</f>
        <v/>
      </c>
      <c r="L2204" s="21">
        <f>I2204+J2204+K2204</f>
        <v/>
      </c>
      <c r="M2204" s="21">
        <f>B2204-L2204</f>
        <v/>
      </c>
      <c r="N2204" s="21">
        <f>ROUNDDOWN(ROUND(B2204*0.2042,2),0)</f>
        <v/>
      </c>
    </row>
    <row r="2205">
      <c r="A2205" t="inlineStr">
        <is>
          <t>照合 役員</t>
        </is>
      </c>
      <c r="B2205" s="21" t="n">
        <v>13500000</v>
      </c>
      <c r="C2205" s="22" t="n">
        <v>5</v>
      </c>
      <c r="D2205" s="22" t="n">
        <v>3</v>
      </c>
      <c r="E2205" s="22" t="n">
        <v>0</v>
      </c>
      <c r="F2205" s="21">
        <f>(IF(C2205&lt;=20,MAX(800000,400000*C2205),8000000+700000*(C2205-20))+IF(E2205=1,1000000,0))</f>
        <v/>
      </c>
      <c r="G2205" s="21">
        <f>IF(AND(D2205=3,C2205&lt;=5),MAX(0,B2205-F2205),IF(AND(D2205=2,C2205&lt;=5,MAX(0,B2205-F2205)&gt;3000000),1500000+MAX(0,B2205-F2205)-3000000,MAX(0,B2205-F2205)/2))</f>
        <v/>
      </c>
      <c r="H2205" s="21">
        <f>ROUNDDOWN(G2205,-3)</f>
        <v/>
      </c>
      <c r="I2205" s="21">
        <f>IF(H2205&lt;=0,0,ROUNDDOWN(ROUND((H2205*LOOKUP(H2205,{0,1950001,3300001,6950001,9000001,18000001,40000001},{0.05,0.1,0.2,0.23,0.33,0.4,0.45})-LOOKUP(H2205,{0,1950001,3300001,6950001,9000001,18000001,40000001},{0,97500,427500,636000,1536000,2796000,4796000}))*1.021,3),0))</f>
        <v/>
      </c>
      <c r="J2205" s="21">
        <f>ROUNDDOWN(ROUND(H2205*0.06,2),-2)</f>
        <v/>
      </c>
      <c r="K2205" s="21">
        <f>ROUNDDOWN(ROUND(H2205*0.04,2),-2)</f>
        <v/>
      </c>
      <c r="L2205" s="21">
        <f>I2205+J2205+K2205</f>
        <v/>
      </c>
      <c r="M2205" s="21">
        <f>B2205-L2205</f>
        <v/>
      </c>
      <c r="N2205" s="21">
        <f>ROUNDDOWN(ROUND(B2205*0.2042,2),0)</f>
        <v/>
      </c>
    </row>
    <row r="2206">
      <c r="A2206" t="inlineStr">
        <is>
          <t>照合 短期 障害</t>
        </is>
      </c>
      <c r="B2206" s="21" t="n">
        <v>13500000</v>
      </c>
      <c r="C2206" s="22" t="n">
        <v>5</v>
      </c>
      <c r="D2206" s="22" t="n">
        <v>2</v>
      </c>
      <c r="E2206" s="22" t="n">
        <v>1</v>
      </c>
      <c r="F2206" s="21">
        <f>(IF(C2206&lt;=20,MAX(800000,400000*C2206),8000000+700000*(C2206-20))+IF(E2206=1,1000000,0))</f>
        <v/>
      </c>
      <c r="G2206" s="21">
        <f>IF(AND(D2206=3,C2206&lt;=5),MAX(0,B2206-F2206),IF(AND(D2206=2,C2206&lt;=5,MAX(0,B2206-F2206)&gt;3000000),1500000+MAX(0,B2206-F2206)-3000000,MAX(0,B2206-F2206)/2))</f>
        <v/>
      </c>
      <c r="H2206" s="21">
        <f>ROUNDDOWN(G2206,-3)</f>
        <v/>
      </c>
      <c r="I2206" s="21">
        <f>IF(H2206&lt;=0,0,ROUNDDOWN(ROUND((H2206*LOOKUP(H2206,{0,1950001,3300001,6950001,9000001,18000001,40000001},{0.05,0.1,0.2,0.23,0.33,0.4,0.45})-LOOKUP(H2206,{0,1950001,3300001,6950001,9000001,18000001,40000001},{0,97500,427500,636000,1536000,2796000,4796000}))*1.021,3),0))</f>
        <v/>
      </c>
      <c r="J2206" s="21">
        <f>ROUNDDOWN(ROUND(H2206*0.06,2),-2)</f>
        <v/>
      </c>
      <c r="K2206" s="21">
        <f>ROUNDDOWN(ROUND(H2206*0.04,2),-2)</f>
        <v/>
      </c>
      <c r="L2206" s="21">
        <f>I2206+J2206+K2206</f>
        <v/>
      </c>
      <c r="M2206" s="21">
        <f>B2206-L2206</f>
        <v/>
      </c>
      <c r="N2206" s="21">
        <f>ROUNDDOWN(ROUND(B2206*0.2042,2),0)</f>
        <v/>
      </c>
    </row>
    <row r="2207">
      <c r="A2207" t="inlineStr">
        <is>
          <t>照合 障害</t>
        </is>
      </c>
      <c r="B2207" s="21" t="n">
        <v>13500000</v>
      </c>
      <c r="C2207" s="22" t="n">
        <v>25</v>
      </c>
      <c r="D2207" s="22" t="n">
        <v>1</v>
      </c>
      <c r="E2207" s="22" t="n">
        <v>1</v>
      </c>
      <c r="F2207" s="21">
        <f>(IF(C2207&lt;=20,MAX(800000,400000*C2207),8000000+700000*(C2207-20))+IF(E2207=1,1000000,0))</f>
        <v/>
      </c>
      <c r="G2207" s="21">
        <f>IF(AND(D2207=3,C2207&lt;=5),MAX(0,B2207-F2207),IF(AND(D2207=2,C2207&lt;=5,MAX(0,B2207-F2207)&gt;3000000),1500000+MAX(0,B2207-F2207)-3000000,MAX(0,B2207-F2207)/2))</f>
        <v/>
      </c>
      <c r="H2207" s="21">
        <f>ROUNDDOWN(G2207,-3)</f>
        <v/>
      </c>
      <c r="I2207" s="21">
        <f>IF(H2207&lt;=0,0,ROUNDDOWN(ROUND((H2207*LOOKUP(H2207,{0,1950001,3300001,6950001,9000001,18000001,40000001},{0.05,0.1,0.2,0.23,0.33,0.4,0.45})-LOOKUP(H2207,{0,1950001,3300001,6950001,9000001,18000001,40000001},{0,97500,427500,636000,1536000,2796000,4796000}))*1.021,3),0))</f>
        <v/>
      </c>
      <c r="J2207" s="21">
        <f>ROUNDDOWN(ROUND(H2207*0.06,2),-2)</f>
        <v/>
      </c>
      <c r="K2207" s="21">
        <f>ROUNDDOWN(ROUND(H2207*0.04,2),-2)</f>
        <v/>
      </c>
      <c r="L2207" s="21">
        <f>I2207+J2207+K2207</f>
        <v/>
      </c>
      <c r="M2207" s="21">
        <f>B2207-L2207</f>
        <v/>
      </c>
      <c r="N2207" s="21">
        <f>ROUNDDOWN(ROUND(B2207*0.2042,2),0)</f>
        <v/>
      </c>
    </row>
    <row r="2208">
      <c r="A2208" t="inlineStr">
        <is>
          <t>照合 一般</t>
        </is>
      </c>
      <c r="B2208" s="21" t="n">
        <v>14000000</v>
      </c>
      <c r="C2208" s="22" t="n">
        <v>1</v>
      </c>
      <c r="D2208" s="22" t="n">
        <v>1</v>
      </c>
      <c r="E2208" s="22" t="n">
        <v>0</v>
      </c>
      <c r="F2208" s="21">
        <f>(IF(C2208&lt;=20,MAX(800000,400000*C2208),8000000+700000*(C2208-20))+IF(E2208=1,1000000,0))</f>
        <v/>
      </c>
      <c r="G2208" s="21">
        <f>IF(AND(D2208=3,C2208&lt;=5),MAX(0,B2208-F2208),IF(AND(D2208=2,C2208&lt;=5,MAX(0,B2208-F2208)&gt;3000000),1500000+MAX(0,B2208-F2208)-3000000,MAX(0,B2208-F2208)/2))</f>
        <v/>
      </c>
      <c r="H2208" s="21">
        <f>ROUNDDOWN(G2208,-3)</f>
        <v/>
      </c>
      <c r="I2208" s="21">
        <f>IF(H2208&lt;=0,0,ROUNDDOWN(ROUND((H2208*LOOKUP(H2208,{0,1950001,3300001,6950001,9000001,18000001,40000001},{0.05,0.1,0.2,0.23,0.33,0.4,0.45})-LOOKUP(H2208,{0,1950001,3300001,6950001,9000001,18000001,40000001},{0,97500,427500,636000,1536000,2796000,4796000}))*1.021,3),0))</f>
        <v/>
      </c>
      <c r="J2208" s="21">
        <f>ROUNDDOWN(ROUND(H2208*0.06,2),-2)</f>
        <v/>
      </c>
      <c r="K2208" s="21">
        <f>ROUNDDOWN(ROUND(H2208*0.04,2),-2)</f>
        <v/>
      </c>
      <c r="L2208" s="21">
        <f>I2208+J2208+K2208</f>
        <v/>
      </c>
      <c r="M2208" s="21">
        <f>B2208-L2208</f>
        <v/>
      </c>
      <c r="N2208" s="21">
        <f>ROUNDDOWN(ROUND(B2208*0.2042,2),0)</f>
        <v/>
      </c>
    </row>
    <row r="2209">
      <c r="A2209" t="inlineStr">
        <is>
          <t>照合 一般</t>
        </is>
      </c>
      <c r="B2209" s="21" t="n">
        <v>14000000</v>
      </c>
      <c r="C2209" s="22" t="n">
        <v>2</v>
      </c>
      <c r="D2209" s="22" t="n">
        <v>1</v>
      </c>
      <c r="E2209" s="22" t="n">
        <v>0</v>
      </c>
      <c r="F2209" s="21">
        <f>(IF(C2209&lt;=20,MAX(800000,400000*C2209),8000000+700000*(C2209-20))+IF(E2209=1,1000000,0))</f>
        <v/>
      </c>
      <c r="G2209" s="21">
        <f>IF(AND(D2209=3,C2209&lt;=5),MAX(0,B2209-F2209),IF(AND(D2209=2,C2209&lt;=5,MAX(0,B2209-F2209)&gt;3000000),1500000+MAX(0,B2209-F2209)-3000000,MAX(0,B2209-F2209)/2))</f>
        <v/>
      </c>
      <c r="H2209" s="21">
        <f>ROUNDDOWN(G2209,-3)</f>
        <v/>
      </c>
      <c r="I2209" s="21">
        <f>IF(H2209&lt;=0,0,ROUNDDOWN(ROUND((H2209*LOOKUP(H2209,{0,1950001,3300001,6950001,9000001,18000001,40000001},{0.05,0.1,0.2,0.23,0.33,0.4,0.45})-LOOKUP(H2209,{0,1950001,3300001,6950001,9000001,18000001,40000001},{0,97500,427500,636000,1536000,2796000,4796000}))*1.021,3),0))</f>
        <v/>
      </c>
      <c r="J2209" s="21">
        <f>ROUNDDOWN(ROUND(H2209*0.06,2),-2)</f>
        <v/>
      </c>
      <c r="K2209" s="21">
        <f>ROUNDDOWN(ROUND(H2209*0.04,2),-2)</f>
        <v/>
      </c>
      <c r="L2209" s="21">
        <f>I2209+J2209+K2209</f>
        <v/>
      </c>
      <c r="M2209" s="21">
        <f>B2209-L2209</f>
        <v/>
      </c>
      <c r="N2209" s="21">
        <f>ROUNDDOWN(ROUND(B2209*0.2042,2),0)</f>
        <v/>
      </c>
    </row>
    <row r="2210">
      <c r="A2210" t="inlineStr">
        <is>
          <t>照合 一般</t>
        </is>
      </c>
      <c r="B2210" s="21" t="n">
        <v>14000000</v>
      </c>
      <c r="C2210" s="22" t="n">
        <v>3</v>
      </c>
      <c r="D2210" s="22" t="n">
        <v>1</v>
      </c>
      <c r="E2210" s="22" t="n">
        <v>0</v>
      </c>
      <c r="F2210" s="21">
        <f>(IF(C2210&lt;=20,MAX(800000,400000*C2210),8000000+700000*(C2210-20))+IF(E2210=1,1000000,0))</f>
        <v/>
      </c>
      <c r="G2210" s="21">
        <f>IF(AND(D2210=3,C2210&lt;=5),MAX(0,B2210-F2210),IF(AND(D2210=2,C2210&lt;=5,MAX(0,B2210-F2210)&gt;3000000),1500000+MAX(0,B2210-F2210)-3000000,MAX(0,B2210-F2210)/2))</f>
        <v/>
      </c>
      <c r="H2210" s="21">
        <f>ROUNDDOWN(G2210,-3)</f>
        <v/>
      </c>
      <c r="I2210" s="21">
        <f>IF(H2210&lt;=0,0,ROUNDDOWN(ROUND((H2210*LOOKUP(H2210,{0,1950001,3300001,6950001,9000001,18000001,40000001},{0.05,0.1,0.2,0.23,0.33,0.4,0.45})-LOOKUP(H2210,{0,1950001,3300001,6950001,9000001,18000001,40000001},{0,97500,427500,636000,1536000,2796000,4796000}))*1.021,3),0))</f>
        <v/>
      </c>
      <c r="J2210" s="21">
        <f>ROUNDDOWN(ROUND(H2210*0.06,2),-2)</f>
        <v/>
      </c>
      <c r="K2210" s="21">
        <f>ROUNDDOWN(ROUND(H2210*0.04,2),-2)</f>
        <v/>
      </c>
      <c r="L2210" s="21">
        <f>I2210+J2210+K2210</f>
        <v/>
      </c>
      <c r="M2210" s="21">
        <f>B2210-L2210</f>
        <v/>
      </c>
      <c r="N2210" s="21">
        <f>ROUNDDOWN(ROUND(B2210*0.2042,2),0)</f>
        <v/>
      </c>
    </row>
    <row r="2211">
      <c r="A2211" t="inlineStr">
        <is>
          <t>照合 一般</t>
        </is>
      </c>
      <c r="B2211" s="21" t="n">
        <v>14000000</v>
      </c>
      <c r="C2211" s="22" t="n">
        <v>4</v>
      </c>
      <c r="D2211" s="22" t="n">
        <v>1</v>
      </c>
      <c r="E2211" s="22" t="n">
        <v>0</v>
      </c>
      <c r="F2211" s="21">
        <f>(IF(C2211&lt;=20,MAX(800000,400000*C2211),8000000+700000*(C2211-20))+IF(E2211=1,1000000,0))</f>
        <v/>
      </c>
      <c r="G2211" s="21">
        <f>IF(AND(D2211=3,C2211&lt;=5),MAX(0,B2211-F2211),IF(AND(D2211=2,C2211&lt;=5,MAX(0,B2211-F2211)&gt;3000000),1500000+MAX(0,B2211-F2211)-3000000,MAX(0,B2211-F2211)/2))</f>
        <v/>
      </c>
      <c r="H2211" s="21">
        <f>ROUNDDOWN(G2211,-3)</f>
        <v/>
      </c>
      <c r="I2211" s="21">
        <f>IF(H2211&lt;=0,0,ROUNDDOWN(ROUND((H2211*LOOKUP(H2211,{0,1950001,3300001,6950001,9000001,18000001,40000001},{0.05,0.1,0.2,0.23,0.33,0.4,0.45})-LOOKUP(H2211,{0,1950001,3300001,6950001,9000001,18000001,40000001},{0,97500,427500,636000,1536000,2796000,4796000}))*1.021,3),0))</f>
        <v/>
      </c>
      <c r="J2211" s="21">
        <f>ROUNDDOWN(ROUND(H2211*0.06,2),-2)</f>
        <v/>
      </c>
      <c r="K2211" s="21">
        <f>ROUNDDOWN(ROUND(H2211*0.04,2),-2)</f>
        <v/>
      </c>
      <c r="L2211" s="21">
        <f>I2211+J2211+K2211</f>
        <v/>
      </c>
      <c r="M2211" s="21">
        <f>B2211-L2211</f>
        <v/>
      </c>
      <c r="N2211" s="21">
        <f>ROUNDDOWN(ROUND(B2211*0.2042,2),0)</f>
        <v/>
      </c>
    </row>
    <row r="2212">
      <c r="A2212" t="inlineStr">
        <is>
          <t>照合 一般</t>
        </is>
      </c>
      <c r="B2212" s="21" t="n">
        <v>14000000</v>
      </c>
      <c r="C2212" s="22" t="n">
        <v>5</v>
      </c>
      <c r="D2212" s="22" t="n">
        <v>1</v>
      </c>
      <c r="E2212" s="22" t="n">
        <v>0</v>
      </c>
      <c r="F2212" s="21">
        <f>(IF(C2212&lt;=20,MAX(800000,400000*C2212),8000000+700000*(C2212-20))+IF(E2212=1,1000000,0))</f>
        <v/>
      </c>
      <c r="G2212" s="21">
        <f>IF(AND(D2212=3,C2212&lt;=5),MAX(0,B2212-F2212),IF(AND(D2212=2,C2212&lt;=5,MAX(0,B2212-F2212)&gt;3000000),1500000+MAX(0,B2212-F2212)-3000000,MAX(0,B2212-F2212)/2))</f>
        <v/>
      </c>
      <c r="H2212" s="21">
        <f>ROUNDDOWN(G2212,-3)</f>
        <v/>
      </c>
      <c r="I2212" s="21">
        <f>IF(H2212&lt;=0,0,ROUNDDOWN(ROUND((H2212*LOOKUP(H2212,{0,1950001,3300001,6950001,9000001,18000001,40000001},{0.05,0.1,0.2,0.23,0.33,0.4,0.45})-LOOKUP(H2212,{0,1950001,3300001,6950001,9000001,18000001,40000001},{0,97500,427500,636000,1536000,2796000,4796000}))*1.021,3),0))</f>
        <v/>
      </c>
      <c r="J2212" s="21">
        <f>ROUNDDOWN(ROUND(H2212*0.06,2),-2)</f>
        <v/>
      </c>
      <c r="K2212" s="21">
        <f>ROUNDDOWN(ROUND(H2212*0.04,2),-2)</f>
        <v/>
      </c>
      <c r="L2212" s="21">
        <f>I2212+J2212+K2212</f>
        <v/>
      </c>
      <c r="M2212" s="21">
        <f>B2212-L2212</f>
        <v/>
      </c>
      <c r="N2212" s="21">
        <f>ROUNDDOWN(ROUND(B2212*0.2042,2),0)</f>
        <v/>
      </c>
    </row>
    <row r="2213">
      <c r="A2213" t="inlineStr">
        <is>
          <t>照合 一般</t>
        </is>
      </c>
      <c r="B2213" s="21" t="n">
        <v>14000000</v>
      </c>
      <c r="C2213" s="22" t="n">
        <v>6</v>
      </c>
      <c r="D2213" s="22" t="n">
        <v>1</v>
      </c>
      <c r="E2213" s="22" t="n">
        <v>0</v>
      </c>
      <c r="F2213" s="21">
        <f>(IF(C2213&lt;=20,MAX(800000,400000*C2213),8000000+700000*(C2213-20))+IF(E2213=1,1000000,0))</f>
        <v/>
      </c>
      <c r="G2213" s="21">
        <f>IF(AND(D2213=3,C2213&lt;=5),MAX(0,B2213-F2213),IF(AND(D2213=2,C2213&lt;=5,MAX(0,B2213-F2213)&gt;3000000),1500000+MAX(0,B2213-F2213)-3000000,MAX(0,B2213-F2213)/2))</f>
        <v/>
      </c>
      <c r="H2213" s="21">
        <f>ROUNDDOWN(G2213,-3)</f>
        <v/>
      </c>
      <c r="I2213" s="21">
        <f>IF(H2213&lt;=0,0,ROUNDDOWN(ROUND((H2213*LOOKUP(H2213,{0,1950001,3300001,6950001,9000001,18000001,40000001},{0.05,0.1,0.2,0.23,0.33,0.4,0.45})-LOOKUP(H2213,{0,1950001,3300001,6950001,9000001,18000001,40000001},{0,97500,427500,636000,1536000,2796000,4796000}))*1.021,3),0))</f>
        <v/>
      </c>
      <c r="J2213" s="21">
        <f>ROUNDDOWN(ROUND(H2213*0.06,2),-2)</f>
        <v/>
      </c>
      <c r="K2213" s="21">
        <f>ROUNDDOWN(ROUND(H2213*0.04,2),-2)</f>
        <v/>
      </c>
      <c r="L2213" s="21">
        <f>I2213+J2213+K2213</f>
        <v/>
      </c>
      <c r="M2213" s="21">
        <f>B2213-L2213</f>
        <v/>
      </c>
      <c r="N2213" s="21">
        <f>ROUNDDOWN(ROUND(B2213*0.2042,2),0)</f>
        <v/>
      </c>
    </row>
    <row r="2214">
      <c r="A2214" t="inlineStr">
        <is>
          <t>照合 一般</t>
        </is>
      </c>
      <c r="B2214" s="21" t="n">
        <v>14000000</v>
      </c>
      <c r="C2214" s="22" t="n">
        <v>7</v>
      </c>
      <c r="D2214" s="22" t="n">
        <v>1</v>
      </c>
      <c r="E2214" s="22" t="n">
        <v>0</v>
      </c>
      <c r="F2214" s="21">
        <f>(IF(C2214&lt;=20,MAX(800000,400000*C2214),8000000+700000*(C2214-20))+IF(E2214=1,1000000,0))</f>
        <v/>
      </c>
      <c r="G2214" s="21">
        <f>IF(AND(D2214=3,C2214&lt;=5),MAX(0,B2214-F2214),IF(AND(D2214=2,C2214&lt;=5,MAX(0,B2214-F2214)&gt;3000000),1500000+MAX(0,B2214-F2214)-3000000,MAX(0,B2214-F2214)/2))</f>
        <v/>
      </c>
      <c r="H2214" s="21">
        <f>ROUNDDOWN(G2214,-3)</f>
        <v/>
      </c>
      <c r="I2214" s="21">
        <f>IF(H2214&lt;=0,0,ROUNDDOWN(ROUND((H2214*LOOKUP(H2214,{0,1950001,3300001,6950001,9000001,18000001,40000001},{0.05,0.1,0.2,0.23,0.33,0.4,0.45})-LOOKUP(H2214,{0,1950001,3300001,6950001,9000001,18000001,40000001},{0,97500,427500,636000,1536000,2796000,4796000}))*1.021,3),0))</f>
        <v/>
      </c>
      <c r="J2214" s="21">
        <f>ROUNDDOWN(ROUND(H2214*0.06,2),-2)</f>
        <v/>
      </c>
      <c r="K2214" s="21">
        <f>ROUNDDOWN(ROUND(H2214*0.04,2),-2)</f>
        <v/>
      </c>
      <c r="L2214" s="21">
        <f>I2214+J2214+K2214</f>
        <v/>
      </c>
      <c r="M2214" s="21">
        <f>B2214-L2214</f>
        <v/>
      </c>
      <c r="N2214" s="21">
        <f>ROUNDDOWN(ROUND(B2214*0.2042,2),0)</f>
        <v/>
      </c>
    </row>
    <row r="2215">
      <c r="A2215" t="inlineStr">
        <is>
          <t>照合 一般</t>
        </is>
      </c>
      <c r="B2215" s="21" t="n">
        <v>14000000</v>
      </c>
      <c r="C2215" s="22" t="n">
        <v>8</v>
      </c>
      <c r="D2215" s="22" t="n">
        <v>1</v>
      </c>
      <c r="E2215" s="22" t="n">
        <v>0</v>
      </c>
      <c r="F2215" s="21">
        <f>(IF(C2215&lt;=20,MAX(800000,400000*C2215),8000000+700000*(C2215-20))+IF(E2215=1,1000000,0))</f>
        <v/>
      </c>
      <c r="G2215" s="21">
        <f>IF(AND(D2215=3,C2215&lt;=5),MAX(0,B2215-F2215),IF(AND(D2215=2,C2215&lt;=5,MAX(0,B2215-F2215)&gt;3000000),1500000+MAX(0,B2215-F2215)-3000000,MAX(0,B2215-F2215)/2))</f>
        <v/>
      </c>
      <c r="H2215" s="21">
        <f>ROUNDDOWN(G2215,-3)</f>
        <v/>
      </c>
      <c r="I2215" s="21">
        <f>IF(H2215&lt;=0,0,ROUNDDOWN(ROUND((H2215*LOOKUP(H2215,{0,1950001,3300001,6950001,9000001,18000001,40000001},{0.05,0.1,0.2,0.23,0.33,0.4,0.45})-LOOKUP(H2215,{0,1950001,3300001,6950001,9000001,18000001,40000001},{0,97500,427500,636000,1536000,2796000,4796000}))*1.021,3),0))</f>
        <v/>
      </c>
      <c r="J2215" s="21">
        <f>ROUNDDOWN(ROUND(H2215*0.06,2),-2)</f>
        <v/>
      </c>
      <c r="K2215" s="21">
        <f>ROUNDDOWN(ROUND(H2215*0.04,2),-2)</f>
        <v/>
      </c>
      <c r="L2215" s="21">
        <f>I2215+J2215+K2215</f>
        <v/>
      </c>
      <c r="M2215" s="21">
        <f>B2215-L2215</f>
        <v/>
      </c>
      <c r="N2215" s="21">
        <f>ROUNDDOWN(ROUND(B2215*0.2042,2),0)</f>
        <v/>
      </c>
    </row>
    <row r="2216">
      <c r="A2216" t="inlineStr">
        <is>
          <t>照合 一般</t>
        </is>
      </c>
      <c r="B2216" s="21" t="n">
        <v>14000000</v>
      </c>
      <c r="C2216" s="22" t="n">
        <v>9</v>
      </c>
      <c r="D2216" s="22" t="n">
        <v>1</v>
      </c>
      <c r="E2216" s="22" t="n">
        <v>0</v>
      </c>
      <c r="F2216" s="21">
        <f>(IF(C2216&lt;=20,MAX(800000,400000*C2216),8000000+700000*(C2216-20))+IF(E2216=1,1000000,0))</f>
        <v/>
      </c>
      <c r="G2216" s="21">
        <f>IF(AND(D2216=3,C2216&lt;=5),MAX(0,B2216-F2216),IF(AND(D2216=2,C2216&lt;=5,MAX(0,B2216-F2216)&gt;3000000),1500000+MAX(0,B2216-F2216)-3000000,MAX(0,B2216-F2216)/2))</f>
        <v/>
      </c>
      <c r="H2216" s="21">
        <f>ROUNDDOWN(G2216,-3)</f>
        <v/>
      </c>
      <c r="I2216" s="21">
        <f>IF(H2216&lt;=0,0,ROUNDDOWN(ROUND((H2216*LOOKUP(H2216,{0,1950001,3300001,6950001,9000001,18000001,40000001},{0.05,0.1,0.2,0.23,0.33,0.4,0.45})-LOOKUP(H2216,{0,1950001,3300001,6950001,9000001,18000001,40000001},{0,97500,427500,636000,1536000,2796000,4796000}))*1.021,3),0))</f>
        <v/>
      </c>
      <c r="J2216" s="21">
        <f>ROUNDDOWN(ROUND(H2216*0.06,2),-2)</f>
        <v/>
      </c>
      <c r="K2216" s="21">
        <f>ROUNDDOWN(ROUND(H2216*0.04,2),-2)</f>
        <v/>
      </c>
      <c r="L2216" s="21">
        <f>I2216+J2216+K2216</f>
        <v/>
      </c>
      <c r="M2216" s="21">
        <f>B2216-L2216</f>
        <v/>
      </c>
      <c r="N2216" s="21">
        <f>ROUNDDOWN(ROUND(B2216*0.2042,2),0)</f>
        <v/>
      </c>
    </row>
    <row r="2217">
      <c r="A2217" t="inlineStr">
        <is>
          <t>照合 一般</t>
        </is>
      </c>
      <c r="B2217" s="21" t="n">
        <v>14000000</v>
      </c>
      <c r="C2217" s="22" t="n">
        <v>10</v>
      </c>
      <c r="D2217" s="22" t="n">
        <v>1</v>
      </c>
      <c r="E2217" s="22" t="n">
        <v>0</v>
      </c>
      <c r="F2217" s="21">
        <f>(IF(C2217&lt;=20,MAX(800000,400000*C2217),8000000+700000*(C2217-20))+IF(E2217=1,1000000,0))</f>
        <v/>
      </c>
      <c r="G2217" s="21">
        <f>IF(AND(D2217=3,C2217&lt;=5),MAX(0,B2217-F2217),IF(AND(D2217=2,C2217&lt;=5,MAX(0,B2217-F2217)&gt;3000000),1500000+MAX(0,B2217-F2217)-3000000,MAX(0,B2217-F2217)/2))</f>
        <v/>
      </c>
      <c r="H2217" s="21">
        <f>ROUNDDOWN(G2217,-3)</f>
        <v/>
      </c>
      <c r="I2217" s="21">
        <f>IF(H2217&lt;=0,0,ROUNDDOWN(ROUND((H2217*LOOKUP(H2217,{0,1950001,3300001,6950001,9000001,18000001,40000001},{0.05,0.1,0.2,0.23,0.33,0.4,0.45})-LOOKUP(H2217,{0,1950001,3300001,6950001,9000001,18000001,40000001},{0,97500,427500,636000,1536000,2796000,4796000}))*1.021,3),0))</f>
        <v/>
      </c>
      <c r="J2217" s="21">
        <f>ROUNDDOWN(ROUND(H2217*0.06,2),-2)</f>
        <v/>
      </c>
      <c r="K2217" s="21">
        <f>ROUNDDOWN(ROUND(H2217*0.04,2),-2)</f>
        <v/>
      </c>
      <c r="L2217" s="21">
        <f>I2217+J2217+K2217</f>
        <v/>
      </c>
      <c r="M2217" s="21">
        <f>B2217-L2217</f>
        <v/>
      </c>
      <c r="N2217" s="21">
        <f>ROUNDDOWN(ROUND(B2217*0.2042,2),0)</f>
        <v/>
      </c>
    </row>
    <row r="2218">
      <c r="A2218" t="inlineStr">
        <is>
          <t>照合 一般</t>
        </is>
      </c>
      <c r="B2218" s="21" t="n">
        <v>14000000</v>
      </c>
      <c r="C2218" s="22" t="n">
        <v>11</v>
      </c>
      <c r="D2218" s="22" t="n">
        <v>1</v>
      </c>
      <c r="E2218" s="22" t="n">
        <v>0</v>
      </c>
      <c r="F2218" s="21">
        <f>(IF(C2218&lt;=20,MAX(800000,400000*C2218),8000000+700000*(C2218-20))+IF(E2218=1,1000000,0))</f>
        <v/>
      </c>
      <c r="G2218" s="21">
        <f>IF(AND(D2218=3,C2218&lt;=5),MAX(0,B2218-F2218),IF(AND(D2218=2,C2218&lt;=5,MAX(0,B2218-F2218)&gt;3000000),1500000+MAX(0,B2218-F2218)-3000000,MAX(0,B2218-F2218)/2))</f>
        <v/>
      </c>
      <c r="H2218" s="21">
        <f>ROUNDDOWN(G2218,-3)</f>
        <v/>
      </c>
      <c r="I2218" s="21">
        <f>IF(H2218&lt;=0,0,ROUNDDOWN(ROUND((H2218*LOOKUP(H2218,{0,1950001,3300001,6950001,9000001,18000001,40000001},{0.05,0.1,0.2,0.23,0.33,0.4,0.45})-LOOKUP(H2218,{0,1950001,3300001,6950001,9000001,18000001,40000001},{0,97500,427500,636000,1536000,2796000,4796000}))*1.021,3),0))</f>
        <v/>
      </c>
      <c r="J2218" s="21">
        <f>ROUNDDOWN(ROUND(H2218*0.06,2),-2)</f>
        <v/>
      </c>
      <c r="K2218" s="21">
        <f>ROUNDDOWN(ROUND(H2218*0.04,2),-2)</f>
        <v/>
      </c>
      <c r="L2218" s="21">
        <f>I2218+J2218+K2218</f>
        <v/>
      </c>
      <c r="M2218" s="21">
        <f>B2218-L2218</f>
        <v/>
      </c>
      <c r="N2218" s="21">
        <f>ROUNDDOWN(ROUND(B2218*0.2042,2),0)</f>
        <v/>
      </c>
    </row>
    <row r="2219">
      <c r="A2219" t="inlineStr">
        <is>
          <t>照合 一般</t>
        </is>
      </c>
      <c r="B2219" s="21" t="n">
        <v>14000000</v>
      </c>
      <c r="C2219" s="22" t="n">
        <v>12</v>
      </c>
      <c r="D2219" s="22" t="n">
        <v>1</v>
      </c>
      <c r="E2219" s="22" t="n">
        <v>0</v>
      </c>
      <c r="F2219" s="21">
        <f>(IF(C2219&lt;=20,MAX(800000,400000*C2219),8000000+700000*(C2219-20))+IF(E2219=1,1000000,0))</f>
        <v/>
      </c>
      <c r="G2219" s="21">
        <f>IF(AND(D2219=3,C2219&lt;=5),MAX(0,B2219-F2219),IF(AND(D2219=2,C2219&lt;=5,MAX(0,B2219-F2219)&gt;3000000),1500000+MAX(0,B2219-F2219)-3000000,MAX(0,B2219-F2219)/2))</f>
        <v/>
      </c>
      <c r="H2219" s="21">
        <f>ROUNDDOWN(G2219,-3)</f>
        <v/>
      </c>
      <c r="I2219" s="21">
        <f>IF(H2219&lt;=0,0,ROUNDDOWN(ROUND((H2219*LOOKUP(H2219,{0,1950001,3300001,6950001,9000001,18000001,40000001},{0.05,0.1,0.2,0.23,0.33,0.4,0.45})-LOOKUP(H2219,{0,1950001,3300001,6950001,9000001,18000001,40000001},{0,97500,427500,636000,1536000,2796000,4796000}))*1.021,3),0))</f>
        <v/>
      </c>
      <c r="J2219" s="21">
        <f>ROUNDDOWN(ROUND(H2219*0.06,2),-2)</f>
        <v/>
      </c>
      <c r="K2219" s="21">
        <f>ROUNDDOWN(ROUND(H2219*0.04,2),-2)</f>
        <v/>
      </c>
      <c r="L2219" s="21">
        <f>I2219+J2219+K2219</f>
        <v/>
      </c>
      <c r="M2219" s="21">
        <f>B2219-L2219</f>
        <v/>
      </c>
      <c r="N2219" s="21">
        <f>ROUNDDOWN(ROUND(B2219*0.2042,2),0)</f>
        <v/>
      </c>
    </row>
    <row r="2220">
      <c r="A2220" t="inlineStr">
        <is>
          <t>照合 一般</t>
        </is>
      </c>
      <c r="B2220" s="21" t="n">
        <v>14000000</v>
      </c>
      <c r="C2220" s="22" t="n">
        <v>13</v>
      </c>
      <c r="D2220" s="22" t="n">
        <v>1</v>
      </c>
      <c r="E2220" s="22" t="n">
        <v>0</v>
      </c>
      <c r="F2220" s="21">
        <f>(IF(C2220&lt;=20,MAX(800000,400000*C2220),8000000+700000*(C2220-20))+IF(E2220=1,1000000,0))</f>
        <v/>
      </c>
      <c r="G2220" s="21">
        <f>IF(AND(D2220=3,C2220&lt;=5),MAX(0,B2220-F2220),IF(AND(D2220=2,C2220&lt;=5,MAX(0,B2220-F2220)&gt;3000000),1500000+MAX(0,B2220-F2220)-3000000,MAX(0,B2220-F2220)/2))</f>
        <v/>
      </c>
      <c r="H2220" s="21">
        <f>ROUNDDOWN(G2220,-3)</f>
        <v/>
      </c>
      <c r="I2220" s="21">
        <f>IF(H2220&lt;=0,0,ROUNDDOWN(ROUND((H2220*LOOKUP(H2220,{0,1950001,3300001,6950001,9000001,18000001,40000001},{0.05,0.1,0.2,0.23,0.33,0.4,0.45})-LOOKUP(H2220,{0,1950001,3300001,6950001,9000001,18000001,40000001},{0,97500,427500,636000,1536000,2796000,4796000}))*1.021,3),0))</f>
        <v/>
      </c>
      <c r="J2220" s="21">
        <f>ROUNDDOWN(ROUND(H2220*0.06,2),-2)</f>
        <v/>
      </c>
      <c r="K2220" s="21">
        <f>ROUNDDOWN(ROUND(H2220*0.04,2),-2)</f>
        <v/>
      </c>
      <c r="L2220" s="21">
        <f>I2220+J2220+K2220</f>
        <v/>
      </c>
      <c r="M2220" s="21">
        <f>B2220-L2220</f>
        <v/>
      </c>
      <c r="N2220" s="21">
        <f>ROUNDDOWN(ROUND(B2220*0.2042,2),0)</f>
        <v/>
      </c>
    </row>
    <row r="2221">
      <c r="A2221" t="inlineStr">
        <is>
          <t>照合 一般</t>
        </is>
      </c>
      <c r="B2221" s="21" t="n">
        <v>14000000</v>
      </c>
      <c r="C2221" s="22" t="n">
        <v>14</v>
      </c>
      <c r="D2221" s="22" t="n">
        <v>1</v>
      </c>
      <c r="E2221" s="22" t="n">
        <v>0</v>
      </c>
      <c r="F2221" s="21">
        <f>(IF(C2221&lt;=20,MAX(800000,400000*C2221),8000000+700000*(C2221-20))+IF(E2221=1,1000000,0))</f>
        <v/>
      </c>
      <c r="G2221" s="21">
        <f>IF(AND(D2221=3,C2221&lt;=5),MAX(0,B2221-F2221),IF(AND(D2221=2,C2221&lt;=5,MAX(0,B2221-F2221)&gt;3000000),1500000+MAX(0,B2221-F2221)-3000000,MAX(0,B2221-F2221)/2))</f>
        <v/>
      </c>
      <c r="H2221" s="21">
        <f>ROUNDDOWN(G2221,-3)</f>
        <v/>
      </c>
      <c r="I2221" s="21">
        <f>IF(H2221&lt;=0,0,ROUNDDOWN(ROUND((H2221*LOOKUP(H2221,{0,1950001,3300001,6950001,9000001,18000001,40000001},{0.05,0.1,0.2,0.23,0.33,0.4,0.45})-LOOKUP(H2221,{0,1950001,3300001,6950001,9000001,18000001,40000001},{0,97500,427500,636000,1536000,2796000,4796000}))*1.021,3),0))</f>
        <v/>
      </c>
      <c r="J2221" s="21">
        <f>ROUNDDOWN(ROUND(H2221*0.06,2),-2)</f>
        <v/>
      </c>
      <c r="K2221" s="21">
        <f>ROUNDDOWN(ROUND(H2221*0.04,2),-2)</f>
        <v/>
      </c>
      <c r="L2221" s="21">
        <f>I2221+J2221+K2221</f>
        <v/>
      </c>
      <c r="M2221" s="21">
        <f>B2221-L2221</f>
        <v/>
      </c>
      <c r="N2221" s="21">
        <f>ROUNDDOWN(ROUND(B2221*0.2042,2),0)</f>
        <v/>
      </c>
    </row>
    <row r="2222">
      <c r="A2222" t="inlineStr">
        <is>
          <t>照合 一般</t>
        </is>
      </c>
      <c r="B2222" s="21" t="n">
        <v>14000000</v>
      </c>
      <c r="C2222" s="22" t="n">
        <v>15</v>
      </c>
      <c r="D2222" s="22" t="n">
        <v>1</v>
      </c>
      <c r="E2222" s="22" t="n">
        <v>0</v>
      </c>
      <c r="F2222" s="21">
        <f>(IF(C2222&lt;=20,MAX(800000,400000*C2222),8000000+700000*(C2222-20))+IF(E2222=1,1000000,0))</f>
        <v/>
      </c>
      <c r="G2222" s="21">
        <f>IF(AND(D2222=3,C2222&lt;=5),MAX(0,B2222-F2222),IF(AND(D2222=2,C2222&lt;=5,MAX(0,B2222-F2222)&gt;3000000),1500000+MAX(0,B2222-F2222)-3000000,MAX(0,B2222-F2222)/2))</f>
        <v/>
      </c>
      <c r="H2222" s="21">
        <f>ROUNDDOWN(G2222,-3)</f>
        <v/>
      </c>
      <c r="I2222" s="21">
        <f>IF(H2222&lt;=0,0,ROUNDDOWN(ROUND((H2222*LOOKUP(H2222,{0,1950001,3300001,6950001,9000001,18000001,40000001},{0.05,0.1,0.2,0.23,0.33,0.4,0.45})-LOOKUP(H2222,{0,1950001,3300001,6950001,9000001,18000001,40000001},{0,97500,427500,636000,1536000,2796000,4796000}))*1.021,3),0))</f>
        <v/>
      </c>
      <c r="J2222" s="21">
        <f>ROUNDDOWN(ROUND(H2222*0.06,2),-2)</f>
        <v/>
      </c>
      <c r="K2222" s="21">
        <f>ROUNDDOWN(ROUND(H2222*0.04,2),-2)</f>
        <v/>
      </c>
      <c r="L2222" s="21">
        <f>I2222+J2222+K2222</f>
        <v/>
      </c>
      <c r="M2222" s="21">
        <f>B2222-L2222</f>
        <v/>
      </c>
      <c r="N2222" s="21">
        <f>ROUNDDOWN(ROUND(B2222*0.2042,2),0)</f>
        <v/>
      </c>
    </row>
    <row r="2223">
      <c r="A2223" t="inlineStr">
        <is>
          <t>照合 一般</t>
        </is>
      </c>
      <c r="B2223" s="21" t="n">
        <v>14000000</v>
      </c>
      <c r="C2223" s="22" t="n">
        <v>16</v>
      </c>
      <c r="D2223" s="22" t="n">
        <v>1</v>
      </c>
      <c r="E2223" s="22" t="n">
        <v>0</v>
      </c>
      <c r="F2223" s="21">
        <f>(IF(C2223&lt;=20,MAX(800000,400000*C2223),8000000+700000*(C2223-20))+IF(E2223=1,1000000,0))</f>
        <v/>
      </c>
      <c r="G2223" s="21">
        <f>IF(AND(D2223=3,C2223&lt;=5),MAX(0,B2223-F2223),IF(AND(D2223=2,C2223&lt;=5,MAX(0,B2223-F2223)&gt;3000000),1500000+MAX(0,B2223-F2223)-3000000,MAX(0,B2223-F2223)/2))</f>
        <v/>
      </c>
      <c r="H2223" s="21">
        <f>ROUNDDOWN(G2223,-3)</f>
        <v/>
      </c>
      <c r="I2223" s="21">
        <f>IF(H2223&lt;=0,0,ROUNDDOWN(ROUND((H2223*LOOKUP(H2223,{0,1950001,3300001,6950001,9000001,18000001,40000001},{0.05,0.1,0.2,0.23,0.33,0.4,0.45})-LOOKUP(H2223,{0,1950001,3300001,6950001,9000001,18000001,40000001},{0,97500,427500,636000,1536000,2796000,4796000}))*1.021,3),0))</f>
        <v/>
      </c>
      <c r="J2223" s="21">
        <f>ROUNDDOWN(ROUND(H2223*0.06,2),-2)</f>
        <v/>
      </c>
      <c r="K2223" s="21">
        <f>ROUNDDOWN(ROUND(H2223*0.04,2),-2)</f>
        <v/>
      </c>
      <c r="L2223" s="21">
        <f>I2223+J2223+K2223</f>
        <v/>
      </c>
      <c r="M2223" s="21">
        <f>B2223-L2223</f>
        <v/>
      </c>
      <c r="N2223" s="21">
        <f>ROUNDDOWN(ROUND(B2223*0.2042,2),0)</f>
        <v/>
      </c>
    </row>
    <row r="2224">
      <c r="A2224" t="inlineStr">
        <is>
          <t>照合 一般</t>
        </is>
      </c>
      <c r="B2224" s="21" t="n">
        <v>14000000</v>
      </c>
      <c r="C2224" s="22" t="n">
        <v>17</v>
      </c>
      <c r="D2224" s="22" t="n">
        <v>1</v>
      </c>
      <c r="E2224" s="22" t="n">
        <v>0</v>
      </c>
      <c r="F2224" s="21">
        <f>(IF(C2224&lt;=20,MAX(800000,400000*C2224),8000000+700000*(C2224-20))+IF(E2224=1,1000000,0))</f>
        <v/>
      </c>
      <c r="G2224" s="21">
        <f>IF(AND(D2224=3,C2224&lt;=5),MAX(0,B2224-F2224),IF(AND(D2224=2,C2224&lt;=5,MAX(0,B2224-F2224)&gt;3000000),1500000+MAX(0,B2224-F2224)-3000000,MAX(0,B2224-F2224)/2))</f>
        <v/>
      </c>
      <c r="H2224" s="21">
        <f>ROUNDDOWN(G2224,-3)</f>
        <v/>
      </c>
      <c r="I2224" s="21">
        <f>IF(H2224&lt;=0,0,ROUNDDOWN(ROUND((H2224*LOOKUP(H2224,{0,1950001,3300001,6950001,9000001,18000001,40000001},{0.05,0.1,0.2,0.23,0.33,0.4,0.45})-LOOKUP(H2224,{0,1950001,3300001,6950001,9000001,18000001,40000001},{0,97500,427500,636000,1536000,2796000,4796000}))*1.021,3),0))</f>
        <v/>
      </c>
      <c r="J2224" s="21">
        <f>ROUNDDOWN(ROUND(H2224*0.06,2),-2)</f>
        <v/>
      </c>
      <c r="K2224" s="21">
        <f>ROUNDDOWN(ROUND(H2224*0.04,2),-2)</f>
        <v/>
      </c>
      <c r="L2224" s="21">
        <f>I2224+J2224+K2224</f>
        <v/>
      </c>
      <c r="M2224" s="21">
        <f>B2224-L2224</f>
        <v/>
      </c>
      <c r="N2224" s="21">
        <f>ROUNDDOWN(ROUND(B2224*0.2042,2),0)</f>
        <v/>
      </c>
    </row>
    <row r="2225">
      <c r="A2225" t="inlineStr">
        <is>
          <t>照合 一般</t>
        </is>
      </c>
      <c r="B2225" s="21" t="n">
        <v>14000000</v>
      </c>
      <c r="C2225" s="22" t="n">
        <v>18</v>
      </c>
      <c r="D2225" s="22" t="n">
        <v>1</v>
      </c>
      <c r="E2225" s="22" t="n">
        <v>0</v>
      </c>
      <c r="F2225" s="21">
        <f>(IF(C2225&lt;=20,MAX(800000,400000*C2225),8000000+700000*(C2225-20))+IF(E2225=1,1000000,0))</f>
        <v/>
      </c>
      <c r="G2225" s="21">
        <f>IF(AND(D2225=3,C2225&lt;=5),MAX(0,B2225-F2225),IF(AND(D2225=2,C2225&lt;=5,MAX(0,B2225-F2225)&gt;3000000),1500000+MAX(0,B2225-F2225)-3000000,MAX(0,B2225-F2225)/2))</f>
        <v/>
      </c>
      <c r="H2225" s="21">
        <f>ROUNDDOWN(G2225,-3)</f>
        <v/>
      </c>
      <c r="I2225" s="21">
        <f>IF(H2225&lt;=0,0,ROUNDDOWN(ROUND((H2225*LOOKUP(H2225,{0,1950001,3300001,6950001,9000001,18000001,40000001},{0.05,0.1,0.2,0.23,0.33,0.4,0.45})-LOOKUP(H2225,{0,1950001,3300001,6950001,9000001,18000001,40000001},{0,97500,427500,636000,1536000,2796000,4796000}))*1.021,3),0))</f>
        <v/>
      </c>
      <c r="J2225" s="21">
        <f>ROUNDDOWN(ROUND(H2225*0.06,2),-2)</f>
        <v/>
      </c>
      <c r="K2225" s="21">
        <f>ROUNDDOWN(ROUND(H2225*0.04,2),-2)</f>
        <v/>
      </c>
      <c r="L2225" s="21">
        <f>I2225+J2225+K2225</f>
        <v/>
      </c>
      <c r="M2225" s="21">
        <f>B2225-L2225</f>
        <v/>
      </c>
      <c r="N2225" s="21">
        <f>ROUNDDOWN(ROUND(B2225*0.2042,2),0)</f>
        <v/>
      </c>
    </row>
    <row r="2226">
      <c r="A2226" t="inlineStr">
        <is>
          <t>照合 一般</t>
        </is>
      </c>
      <c r="B2226" s="21" t="n">
        <v>14000000</v>
      </c>
      <c r="C2226" s="22" t="n">
        <v>19</v>
      </c>
      <c r="D2226" s="22" t="n">
        <v>1</v>
      </c>
      <c r="E2226" s="22" t="n">
        <v>0</v>
      </c>
      <c r="F2226" s="21">
        <f>(IF(C2226&lt;=20,MAX(800000,400000*C2226),8000000+700000*(C2226-20))+IF(E2226=1,1000000,0))</f>
        <v/>
      </c>
      <c r="G2226" s="21">
        <f>IF(AND(D2226=3,C2226&lt;=5),MAX(0,B2226-F2226),IF(AND(D2226=2,C2226&lt;=5,MAX(0,B2226-F2226)&gt;3000000),1500000+MAX(0,B2226-F2226)-3000000,MAX(0,B2226-F2226)/2))</f>
        <v/>
      </c>
      <c r="H2226" s="21">
        <f>ROUNDDOWN(G2226,-3)</f>
        <v/>
      </c>
      <c r="I2226" s="21">
        <f>IF(H2226&lt;=0,0,ROUNDDOWN(ROUND((H2226*LOOKUP(H2226,{0,1950001,3300001,6950001,9000001,18000001,40000001},{0.05,0.1,0.2,0.23,0.33,0.4,0.45})-LOOKUP(H2226,{0,1950001,3300001,6950001,9000001,18000001,40000001},{0,97500,427500,636000,1536000,2796000,4796000}))*1.021,3),0))</f>
        <v/>
      </c>
      <c r="J2226" s="21">
        <f>ROUNDDOWN(ROUND(H2226*0.06,2),-2)</f>
        <v/>
      </c>
      <c r="K2226" s="21">
        <f>ROUNDDOWN(ROUND(H2226*0.04,2),-2)</f>
        <v/>
      </c>
      <c r="L2226" s="21">
        <f>I2226+J2226+K2226</f>
        <v/>
      </c>
      <c r="M2226" s="21">
        <f>B2226-L2226</f>
        <v/>
      </c>
      <c r="N2226" s="21">
        <f>ROUNDDOWN(ROUND(B2226*0.2042,2),0)</f>
        <v/>
      </c>
    </row>
    <row r="2227">
      <c r="A2227" t="inlineStr">
        <is>
          <t>照合 一般</t>
        </is>
      </c>
      <c r="B2227" s="21" t="n">
        <v>14000000</v>
      </c>
      <c r="C2227" s="22" t="n">
        <v>20</v>
      </c>
      <c r="D2227" s="22" t="n">
        <v>1</v>
      </c>
      <c r="E2227" s="22" t="n">
        <v>0</v>
      </c>
      <c r="F2227" s="21">
        <f>(IF(C2227&lt;=20,MAX(800000,400000*C2227),8000000+700000*(C2227-20))+IF(E2227=1,1000000,0))</f>
        <v/>
      </c>
      <c r="G2227" s="21">
        <f>IF(AND(D2227=3,C2227&lt;=5),MAX(0,B2227-F2227),IF(AND(D2227=2,C2227&lt;=5,MAX(0,B2227-F2227)&gt;3000000),1500000+MAX(0,B2227-F2227)-3000000,MAX(0,B2227-F2227)/2))</f>
        <v/>
      </c>
      <c r="H2227" s="21">
        <f>ROUNDDOWN(G2227,-3)</f>
        <v/>
      </c>
      <c r="I2227" s="21">
        <f>IF(H2227&lt;=0,0,ROUNDDOWN(ROUND((H2227*LOOKUP(H2227,{0,1950001,3300001,6950001,9000001,18000001,40000001},{0.05,0.1,0.2,0.23,0.33,0.4,0.45})-LOOKUP(H2227,{0,1950001,3300001,6950001,9000001,18000001,40000001},{0,97500,427500,636000,1536000,2796000,4796000}))*1.021,3),0))</f>
        <v/>
      </c>
      <c r="J2227" s="21">
        <f>ROUNDDOWN(ROUND(H2227*0.06,2),-2)</f>
        <v/>
      </c>
      <c r="K2227" s="21">
        <f>ROUNDDOWN(ROUND(H2227*0.04,2),-2)</f>
        <v/>
      </c>
      <c r="L2227" s="21">
        <f>I2227+J2227+K2227</f>
        <v/>
      </c>
      <c r="M2227" s="21">
        <f>B2227-L2227</f>
        <v/>
      </c>
      <c r="N2227" s="21">
        <f>ROUNDDOWN(ROUND(B2227*0.2042,2),0)</f>
        <v/>
      </c>
    </row>
    <row r="2228">
      <c r="A2228" t="inlineStr">
        <is>
          <t>照合 一般</t>
        </is>
      </c>
      <c r="B2228" s="21" t="n">
        <v>14000000</v>
      </c>
      <c r="C2228" s="22" t="n">
        <v>21</v>
      </c>
      <c r="D2228" s="22" t="n">
        <v>1</v>
      </c>
      <c r="E2228" s="22" t="n">
        <v>0</v>
      </c>
      <c r="F2228" s="21">
        <f>(IF(C2228&lt;=20,MAX(800000,400000*C2228),8000000+700000*(C2228-20))+IF(E2228=1,1000000,0))</f>
        <v/>
      </c>
      <c r="G2228" s="21">
        <f>IF(AND(D2228=3,C2228&lt;=5),MAX(0,B2228-F2228),IF(AND(D2228=2,C2228&lt;=5,MAX(0,B2228-F2228)&gt;3000000),1500000+MAX(0,B2228-F2228)-3000000,MAX(0,B2228-F2228)/2))</f>
        <v/>
      </c>
      <c r="H2228" s="21">
        <f>ROUNDDOWN(G2228,-3)</f>
        <v/>
      </c>
      <c r="I2228" s="21">
        <f>IF(H2228&lt;=0,0,ROUNDDOWN(ROUND((H2228*LOOKUP(H2228,{0,1950001,3300001,6950001,9000001,18000001,40000001},{0.05,0.1,0.2,0.23,0.33,0.4,0.45})-LOOKUP(H2228,{0,1950001,3300001,6950001,9000001,18000001,40000001},{0,97500,427500,636000,1536000,2796000,4796000}))*1.021,3),0))</f>
        <v/>
      </c>
      <c r="J2228" s="21">
        <f>ROUNDDOWN(ROUND(H2228*0.06,2),-2)</f>
        <v/>
      </c>
      <c r="K2228" s="21">
        <f>ROUNDDOWN(ROUND(H2228*0.04,2),-2)</f>
        <v/>
      </c>
      <c r="L2228" s="21">
        <f>I2228+J2228+K2228</f>
        <v/>
      </c>
      <c r="M2228" s="21">
        <f>B2228-L2228</f>
        <v/>
      </c>
      <c r="N2228" s="21">
        <f>ROUNDDOWN(ROUND(B2228*0.2042,2),0)</f>
        <v/>
      </c>
    </row>
    <row r="2229">
      <c r="A2229" t="inlineStr">
        <is>
          <t>照合 一般</t>
        </is>
      </c>
      <c r="B2229" s="21" t="n">
        <v>14000000</v>
      </c>
      <c r="C2229" s="22" t="n">
        <v>22</v>
      </c>
      <c r="D2229" s="22" t="n">
        <v>1</v>
      </c>
      <c r="E2229" s="22" t="n">
        <v>0</v>
      </c>
      <c r="F2229" s="21">
        <f>(IF(C2229&lt;=20,MAX(800000,400000*C2229),8000000+700000*(C2229-20))+IF(E2229=1,1000000,0))</f>
        <v/>
      </c>
      <c r="G2229" s="21">
        <f>IF(AND(D2229=3,C2229&lt;=5),MAX(0,B2229-F2229),IF(AND(D2229=2,C2229&lt;=5,MAX(0,B2229-F2229)&gt;3000000),1500000+MAX(0,B2229-F2229)-3000000,MAX(0,B2229-F2229)/2))</f>
        <v/>
      </c>
      <c r="H2229" s="21">
        <f>ROUNDDOWN(G2229,-3)</f>
        <v/>
      </c>
      <c r="I2229" s="21">
        <f>IF(H2229&lt;=0,0,ROUNDDOWN(ROUND((H2229*LOOKUP(H2229,{0,1950001,3300001,6950001,9000001,18000001,40000001},{0.05,0.1,0.2,0.23,0.33,0.4,0.45})-LOOKUP(H2229,{0,1950001,3300001,6950001,9000001,18000001,40000001},{0,97500,427500,636000,1536000,2796000,4796000}))*1.021,3),0))</f>
        <v/>
      </c>
      <c r="J2229" s="21">
        <f>ROUNDDOWN(ROUND(H2229*0.06,2),-2)</f>
        <v/>
      </c>
      <c r="K2229" s="21">
        <f>ROUNDDOWN(ROUND(H2229*0.04,2),-2)</f>
        <v/>
      </c>
      <c r="L2229" s="21">
        <f>I2229+J2229+K2229</f>
        <v/>
      </c>
      <c r="M2229" s="21">
        <f>B2229-L2229</f>
        <v/>
      </c>
      <c r="N2229" s="21">
        <f>ROUNDDOWN(ROUND(B2229*0.2042,2),0)</f>
        <v/>
      </c>
    </row>
    <row r="2230">
      <c r="A2230" t="inlineStr">
        <is>
          <t>照合 一般</t>
        </is>
      </c>
      <c r="B2230" s="21" t="n">
        <v>14000000</v>
      </c>
      <c r="C2230" s="22" t="n">
        <v>23</v>
      </c>
      <c r="D2230" s="22" t="n">
        <v>1</v>
      </c>
      <c r="E2230" s="22" t="n">
        <v>0</v>
      </c>
      <c r="F2230" s="21">
        <f>(IF(C2230&lt;=20,MAX(800000,400000*C2230),8000000+700000*(C2230-20))+IF(E2230=1,1000000,0))</f>
        <v/>
      </c>
      <c r="G2230" s="21">
        <f>IF(AND(D2230=3,C2230&lt;=5),MAX(0,B2230-F2230),IF(AND(D2230=2,C2230&lt;=5,MAX(0,B2230-F2230)&gt;3000000),1500000+MAX(0,B2230-F2230)-3000000,MAX(0,B2230-F2230)/2))</f>
        <v/>
      </c>
      <c r="H2230" s="21">
        <f>ROUNDDOWN(G2230,-3)</f>
        <v/>
      </c>
      <c r="I2230" s="21">
        <f>IF(H2230&lt;=0,0,ROUNDDOWN(ROUND((H2230*LOOKUP(H2230,{0,1950001,3300001,6950001,9000001,18000001,40000001},{0.05,0.1,0.2,0.23,0.33,0.4,0.45})-LOOKUP(H2230,{0,1950001,3300001,6950001,9000001,18000001,40000001},{0,97500,427500,636000,1536000,2796000,4796000}))*1.021,3),0))</f>
        <v/>
      </c>
      <c r="J2230" s="21">
        <f>ROUNDDOWN(ROUND(H2230*0.06,2),-2)</f>
        <v/>
      </c>
      <c r="K2230" s="21">
        <f>ROUNDDOWN(ROUND(H2230*0.04,2),-2)</f>
        <v/>
      </c>
      <c r="L2230" s="21">
        <f>I2230+J2230+K2230</f>
        <v/>
      </c>
      <c r="M2230" s="21">
        <f>B2230-L2230</f>
        <v/>
      </c>
      <c r="N2230" s="21">
        <f>ROUNDDOWN(ROUND(B2230*0.2042,2),0)</f>
        <v/>
      </c>
    </row>
    <row r="2231">
      <c r="A2231" t="inlineStr">
        <is>
          <t>照合 一般</t>
        </is>
      </c>
      <c r="B2231" s="21" t="n">
        <v>14000000</v>
      </c>
      <c r="C2231" s="22" t="n">
        <v>24</v>
      </c>
      <c r="D2231" s="22" t="n">
        <v>1</v>
      </c>
      <c r="E2231" s="22" t="n">
        <v>0</v>
      </c>
      <c r="F2231" s="21">
        <f>(IF(C2231&lt;=20,MAX(800000,400000*C2231),8000000+700000*(C2231-20))+IF(E2231=1,1000000,0))</f>
        <v/>
      </c>
      <c r="G2231" s="21">
        <f>IF(AND(D2231=3,C2231&lt;=5),MAX(0,B2231-F2231),IF(AND(D2231=2,C2231&lt;=5,MAX(0,B2231-F2231)&gt;3000000),1500000+MAX(0,B2231-F2231)-3000000,MAX(0,B2231-F2231)/2))</f>
        <v/>
      </c>
      <c r="H2231" s="21">
        <f>ROUNDDOWN(G2231,-3)</f>
        <v/>
      </c>
      <c r="I2231" s="21">
        <f>IF(H2231&lt;=0,0,ROUNDDOWN(ROUND((H2231*LOOKUP(H2231,{0,1950001,3300001,6950001,9000001,18000001,40000001},{0.05,0.1,0.2,0.23,0.33,0.4,0.45})-LOOKUP(H2231,{0,1950001,3300001,6950001,9000001,18000001,40000001},{0,97500,427500,636000,1536000,2796000,4796000}))*1.021,3),0))</f>
        <v/>
      </c>
      <c r="J2231" s="21">
        <f>ROUNDDOWN(ROUND(H2231*0.06,2),-2)</f>
        <v/>
      </c>
      <c r="K2231" s="21">
        <f>ROUNDDOWN(ROUND(H2231*0.04,2),-2)</f>
        <v/>
      </c>
      <c r="L2231" s="21">
        <f>I2231+J2231+K2231</f>
        <v/>
      </c>
      <c r="M2231" s="21">
        <f>B2231-L2231</f>
        <v/>
      </c>
      <c r="N2231" s="21">
        <f>ROUNDDOWN(ROUND(B2231*0.2042,2),0)</f>
        <v/>
      </c>
    </row>
    <row r="2232">
      <c r="A2232" t="inlineStr">
        <is>
          <t>照合 一般</t>
        </is>
      </c>
      <c r="B2232" s="21" t="n">
        <v>14000000</v>
      </c>
      <c r="C2232" s="22" t="n">
        <v>25</v>
      </c>
      <c r="D2232" s="22" t="n">
        <v>1</v>
      </c>
      <c r="E2232" s="22" t="n">
        <v>0</v>
      </c>
      <c r="F2232" s="21">
        <f>(IF(C2232&lt;=20,MAX(800000,400000*C2232),8000000+700000*(C2232-20))+IF(E2232=1,1000000,0))</f>
        <v/>
      </c>
      <c r="G2232" s="21">
        <f>IF(AND(D2232=3,C2232&lt;=5),MAX(0,B2232-F2232),IF(AND(D2232=2,C2232&lt;=5,MAX(0,B2232-F2232)&gt;3000000),1500000+MAX(0,B2232-F2232)-3000000,MAX(0,B2232-F2232)/2))</f>
        <v/>
      </c>
      <c r="H2232" s="21">
        <f>ROUNDDOWN(G2232,-3)</f>
        <v/>
      </c>
      <c r="I2232" s="21">
        <f>IF(H2232&lt;=0,0,ROUNDDOWN(ROUND((H2232*LOOKUP(H2232,{0,1950001,3300001,6950001,9000001,18000001,40000001},{0.05,0.1,0.2,0.23,0.33,0.4,0.45})-LOOKUP(H2232,{0,1950001,3300001,6950001,9000001,18000001,40000001},{0,97500,427500,636000,1536000,2796000,4796000}))*1.021,3),0))</f>
        <v/>
      </c>
      <c r="J2232" s="21">
        <f>ROUNDDOWN(ROUND(H2232*0.06,2),-2)</f>
        <v/>
      </c>
      <c r="K2232" s="21">
        <f>ROUNDDOWN(ROUND(H2232*0.04,2),-2)</f>
        <v/>
      </c>
      <c r="L2232" s="21">
        <f>I2232+J2232+K2232</f>
        <v/>
      </c>
      <c r="M2232" s="21">
        <f>B2232-L2232</f>
        <v/>
      </c>
      <c r="N2232" s="21">
        <f>ROUNDDOWN(ROUND(B2232*0.2042,2),0)</f>
        <v/>
      </c>
    </row>
    <row r="2233">
      <c r="A2233" t="inlineStr">
        <is>
          <t>照合 一般</t>
        </is>
      </c>
      <c r="B2233" s="21" t="n">
        <v>14000000</v>
      </c>
      <c r="C2233" s="22" t="n">
        <v>26</v>
      </c>
      <c r="D2233" s="22" t="n">
        <v>1</v>
      </c>
      <c r="E2233" s="22" t="n">
        <v>0</v>
      </c>
      <c r="F2233" s="21">
        <f>(IF(C2233&lt;=20,MAX(800000,400000*C2233),8000000+700000*(C2233-20))+IF(E2233=1,1000000,0))</f>
        <v/>
      </c>
      <c r="G2233" s="21">
        <f>IF(AND(D2233=3,C2233&lt;=5),MAX(0,B2233-F2233),IF(AND(D2233=2,C2233&lt;=5,MAX(0,B2233-F2233)&gt;3000000),1500000+MAX(0,B2233-F2233)-3000000,MAX(0,B2233-F2233)/2))</f>
        <v/>
      </c>
      <c r="H2233" s="21">
        <f>ROUNDDOWN(G2233,-3)</f>
        <v/>
      </c>
      <c r="I2233" s="21">
        <f>IF(H2233&lt;=0,0,ROUNDDOWN(ROUND((H2233*LOOKUP(H2233,{0,1950001,3300001,6950001,9000001,18000001,40000001},{0.05,0.1,0.2,0.23,0.33,0.4,0.45})-LOOKUP(H2233,{0,1950001,3300001,6950001,9000001,18000001,40000001},{0,97500,427500,636000,1536000,2796000,4796000}))*1.021,3),0))</f>
        <v/>
      </c>
      <c r="J2233" s="21">
        <f>ROUNDDOWN(ROUND(H2233*0.06,2),-2)</f>
        <v/>
      </c>
      <c r="K2233" s="21">
        <f>ROUNDDOWN(ROUND(H2233*0.04,2),-2)</f>
        <v/>
      </c>
      <c r="L2233" s="21">
        <f>I2233+J2233+K2233</f>
        <v/>
      </c>
      <c r="M2233" s="21">
        <f>B2233-L2233</f>
        <v/>
      </c>
      <c r="N2233" s="21">
        <f>ROUNDDOWN(ROUND(B2233*0.2042,2),0)</f>
        <v/>
      </c>
    </row>
    <row r="2234">
      <c r="A2234" t="inlineStr">
        <is>
          <t>照合 一般</t>
        </is>
      </c>
      <c r="B2234" s="21" t="n">
        <v>14000000</v>
      </c>
      <c r="C2234" s="22" t="n">
        <v>27</v>
      </c>
      <c r="D2234" s="22" t="n">
        <v>1</v>
      </c>
      <c r="E2234" s="22" t="n">
        <v>0</v>
      </c>
      <c r="F2234" s="21">
        <f>(IF(C2234&lt;=20,MAX(800000,400000*C2234),8000000+700000*(C2234-20))+IF(E2234=1,1000000,0))</f>
        <v/>
      </c>
      <c r="G2234" s="21">
        <f>IF(AND(D2234=3,C2234&lt;=5),MAX(0,B2234-F2234),IF(AND(D2234=2,C2234&lt;=5,MAX(0,B2234-F2234)&gt;3000000),1500000+MAX(0,B2234-F2234)-3000000,MAX(0,B2234-F2234)/2))</f>
        <v/>
      </c>
      <c r="H2234" s="21">
        <f>ROUNDDOWN(G2234,-3)</f>
        <v/>
      </c>
      <c r="I2234" s="21">
        <f>IF(H2234&lt;=0,0,ROUNDDOWN(ROUND((H2234*LOOKUP(H2234,{0,1950001,3300001,6950001,9000001,18000001,40000001},{0.05,0.1,0.2,0.23,0.33,0.4,0.45})-LOOKUP(H2234,{0,1950001,3300001,6950001,9000001,18000001,40000001},{0,97500,427500,636000,1536000,2796000,4796000}))*1.021,3),0))</f>
        <v/>
      </c>
      <c r="J2234" s="21">
        <f>ROUNDDOWN(ROUND(H2234*0.06,2),-2)</f>
        <v/>
      </c>
      <c r="K2234" s="21">
        <f>ROUNDDOWN(ROUND(H2234*0.04,2),-2)</f>
        <v/>
      </c>
      <c r="L2234" s="21">
        <f>I2234+J2234+K2234</f>
        <v/>
      </c>
      <c r="M2234" s="21">
        <f>B2234-L2234</f>
        <v/>
      </c>
      <c r="N2234" s="21">
        <f>ROUNDDOWN(ROUND(B2234*0.2042,2),0)</f>
        <v/>
      </c>
    </row>
    <row r="2235">
      <c r="A2235" t="inlineStr">
        <is>
          <t>照合 一般</t>
        </is>
      </c>
      <c r="B2235" s="21" t="n">
        <v>14000000</v>
      </c>
      <c r="C2235" s="22" t="n">
        <v>28</v>
      </c>
      <c r="D2235" s="22" t="n">
        <v>1</v>
      </c>
      <c r="E2235" s="22" t="n">
        <v>0</v>
      </c>
      <c r="F2235" s="21">
        <f>(IF(C2235&lt;=20,MAX(800000,400000*C2235),8000000+700000*(C2235-20))+IF(E2235=1,1000000,0))</f>
        <v/>
      </c>
      <c r="G2235" s="21">
        <f>IF(AND(D2235=3,C2235&lt;=5),MAX(0,B2235-F2235),IF(AND(D2235=2,C2235&lt;=5,MAX(0,B2235-F2235)&gt;3000000),1500000+MAX(0,B2235-F2235)-3000000,MAX(0,B2235-F2235)/2))</f>
        <v/>
      </c>
      <c r="H2235" s="21">
        <f>ROUNDDOWN(G2235,-3)</f>
        <v/>
      </c>
      <c r="I2235" s="21">
        <f>IF(H2235&lt;=0,0,ROUNDDOWN(ROUND((H2235*LOOKUP(H2235,{0,1950001,3300001,6950001,9000001,18000001,40000001},{0.05,0.1,0.2,0.23,0.33,0.4,0.45})-LOOKUP(H2235,{0,1950001,3300001,6950001,9000001,18000001,40000001},{0,97500,427500,636000,1536000,2796000,4796000}))*1.021,3),0))</f>
        <v/>
      </c>
      <c r="J2235" s="21">
        <f>ROUNDDOWN(ROUND(H2235*0.06,2),-2)</f>
        <v/>
      </c>
      <c r="K2235" s="21">
        <f>ROUNDDOWN(ROUND(H2235*0.04,2),-2)</f>
        <v/>
      </c>
      <c r="L2235" s="21">
        <f>I2235+J2235+K2235</f>
        <v/>
      </c>
      <c r="M2235" s="21">
        <f>B2235-L2235</f>
        <v/>
      </c>
      <c r="N2235" s="21">
        <f>ROUNDDOWN(ROUND(B2235*0.2042,2),0)</f>
        <v/>
      </c>
    </row>
    <row r="2236">
      <c r="A2236" t="inlineStr">
        <is>
          <t>照合 一般</t>
        </is>
      </c>
      <c r="B2236" s="21" t="n">
        <v>14000000</v>
      </c>
      <c r="C2236" s="22" t="n">
        <v>29</v>
      </c>
      <c r="D2236" s="22" t="n">
        <v>1</v>
      </c>
      <c r="E2236" s="22" t="n">
        <v>0</v>
      </c>
      <c r="F2236" s="21">
        <f>(IF(C2236&lt;=20,MAX(800000,400000*C2236),8000000+700000*(C2236-20))+IF(E2236=1,1000000,0))</f>
        <v/>
      </c>
      <c r="G2236" s="21">
        <f>IF(AND(D2236=3,C2236&lt;=5),MAX(0,B2236-F2236),IF(AND(D2236=2,C2236&lt;=5,MAX(0,B2236-F2236)&gt;3000000),1500000+MAX(0,B2236-F2236)-3000000,MAX(0,B2236-F2236)/2))</f>
        <v/>
      </c>
      <c r="H2236" s="21">
        <f>ROUNDDOWN(G2236,-3)</f>
        <v/>
      </c>
      <c r="I2236" s="21">
        <f>IF(H2236&lt;=0,0,ROUNDDOWN(ROUND((H2236*LOOKUP(H2236,{0,1950001,3300001,6950001,9000001,18000001,40000001},{0.05,0.1,0.2,0.23,0.33,0.4,0.45})-LOOKUP(H2236,{0,1950001,3300001,6950001,9000001,18000001,40000001},{0,97500,427500,636000,1536000,2796000,4796000}))*1.021,3),0))</f>
        <v/>
      </c>
      <c r="J2236" s="21">
        <f>ROUNDDOWN(ROUND(H2236*0.06,2),-2)</f>
        <v/>
      </c>
      <c r="K2236" s="21">
        <f>ROUNDDOWN(ROUND(H2236*0.04,2),-2)</f>
        <v/>
      </c>
      <c r="L2236" s="21">
        <f>I2236+J2236+K2236</f>
        <v/>
      </c>
      <c r="M2236" s="21">
        <f>B2236-L2236</f>
        <v/>
      </c>
      <c r="N2236" s="21">
        <f>ROUNDDOWN(ROUND(B2236*0.2042,2),0)</f>
        <v/>
      </c>
    </row>
    <row r="2237">
      <c r="A2237" t="inlineStr">
        <is>
          <t>照合 一般</t>
        </is>
      </c>
      <c r="B2237" s="21" t="n">
        <v>14000000</v>
      </c>
      <c r="C2237" s="22" t="n">
        <v>30</v>
      </c>
      <c r="D2237" s="22" t="n">
        <v>1</v>
      </c>
      <c r="E2237" s="22" t="n">
        <v>0</v>
      </c>
      <c r="F2237" s="21">
        <f>(IF(C2237&lt;=20,MAX(800000,400000*C2237),8000000+700000*(C2237-20))+IF(E2237=1,1000000,0))</f>
        <v/>
      </c>
      <c r="G2237" s="21">
        <f>IF(AND(D2237=3,C2237&lt;=5),MAX(0,B2237-F2237),IF(AND(D2237=2,C2237&lt;=5,MAX(0,B2237-F2237)&gt;3000000),1500000+MAX(0,B2237-F2237)-3000000,MAX(0,B2237-F2237)/2))</f>
        <v/>
      </c>
      <c r="H2237" s="21">
        <f>ROUNDDOWN(G2237,-3)</f>
        <v/>
      </c>
      <c r="I2237" s="21">
        <f>IF(H2237&lt;=0,0,ROUNDDOWN(ROUND((H2237*LOOKUP(H2237,{0,1950001,3300001,6950001,9000001,18000001,40000001},{0.05,0.1,0.2,0.23,0.33,0.4,0.45})-LOOKUP(H2237,{0,1950001,3300001,6950001,9000001,18000001,40000001},{0,97500,427500,636000,1536000,2796000,4796000}))*1.021,3),0))</f>
        <v/>
      </c>
      <c r="J2237" s="21">
        <f>ROUNDDOWN(ROUND(H2237*0.06,2),-2)</f>
        <v/>
      </c>
      <c r="K2237" s="21">
        <f>ROUNDDOWN(ROUND(H2237*0.04,2),-2)</f>
        <v/>
      </c>
      <c r="L2237" s="21">
        <f>I2237+J2237+K2237</f>
        <v/>
      </c>
      <c r="M2237" s="21">
        <f>B2237-L2237</f>
        <v/>
      </c>
      <c r="N2237" s="21">
        <f>ROUNDDOWN(ROUND(B2237*0.2042,2),0)</f>
        <v/>
      </c>
    </row>
    <row r="2238">
      <c r="A2238" t="inlineStr">
        <is>
          <t>照合 一般</t>
        </is>
      </c>
      <c r="B2238" s="21" t="n">
        <v>14000000</v>
      </c>
      <c r="C2238" s="22" t="n">
        <v>31</v>
      </c>
      <c r="D2238" s="22" t="n">
        <v>1</v>
      </c>
      <c r="E2238" s="22" t="n">
        <v>0</v>
      </c>
      <c r="F2238" s="21">
        <f>(IF(C2238&lt;=20,MAX(800000,400000*C2238),8000000+700000*(C2238-20))+IF(E2238=1,1000000,0))</f>
        <v/>
      </c>
      <c r="G2238" s="21">
        <f>IF(AND(D2238=3,C2238&lt;=5),MAX(0,B2238-F2238),IF(AND(D2238=2,C2238&lt;=5,MAX(0,B2238-F2238)&gt;3000000),1500000+MAX(0,B2238-F2238)-3000000,MAX(0,B2238-F2238)/2))</f>
        <v/>
      </c>
      <c r="H2238" s="21">
        <f>ROUNDDOWN(G2238,-3)</f>
        <v/>
      </c>
      <c r="I2238" s="21">
        <f>IF(H2238&lt;=0,0,ROUNDDOWN(ROUND((H2238*LOOKUP(H2238,{0,1950001,3300001,6950001,9000001,18000001,40000001},{0.05,0.1,0.2,0.23,0.33,0.4,0.45})-LOOKUP(H2238,{0,1950001,3300001,6950001,9000001,18000001,40000001},{0,97500,427500,636000,1536000,2796000,4796000}))*1.021,3),0))</f>
        <v/>
      </c>
      <c r="J2238" s="21">
        <f>ROUNDDOWN(ROUND(H2238*0.06,2),-2)</f>
        <v/>
      </c>
      <c r="K2238" s="21">
        <f>ROUNDDOWN(ROUND(H2238*0.04,2),-2)</f>
        <v/>
      </c>
      <c r="L2238" s="21">
        <f>I2238+J2238+K2238</f>
        <v/>
      </c>
      <c r="M2238" s="21">
        <f>B2238-L2238</f>
        <v/>
      </c>
      <c r="N2238" s="21">
        <f>ROUNDDOWN(ROUND(B2238*0.2042,2),0)</f>
        <v/>
      </c>
    </row>
    <row r="2239">
      <c r="A2239" t="inlineStr">
        <is>
          <t>照合 一般</t>
        </is>
      </c>
      <c r="B2239" s="21" t="n">
        <v>14000000</v>
      </c>
      <c r="C2239" s="22" t="n">
        <v>32</v>
      </c>
      <c r="D2239" s="22" t="n">
        <v>1</v>
      </c>
      <c r="E2239" s="22" t="n">
        <v>0</v>
      </c>
      <c r="F2239" s="21">
        <f>(IF(C2239&lt;=20,MAX(800000,400000*C2239),8000000+700000*(C2239-20))+IF(E2239=1,1000000,0))</f>
        <v/>
      </c>
      <c r="G2239" s="21">
        <f>IF(AND(D2239=3,C2239&lt;=5),MAX(0,B2239-F2239),IF(AND(D2239=2,C2239&lt;=5,MAX(0,B2239-F2239)&gt;3000000),1500000+MAX(0,B2239-F2239)-3000000,MAX(0,B2239-F2239)/2))</f>
        <v/>
      </c>
      <c r="H2239" s="21">
        <f>ROUNDDOWN(G2239,-3)</f>
        <v/>
      </c>
      <c r="I2239" s="21">
        <f>IF(H2239&lt;=0,0,ROUNDDOWN(ROUND((H2239*LOOKUP(H2239,{0,1950001,3300001,6950001,9000001,18000001,40000001},{0.05,0.1,0.2,0.23,0.33,0.4,0.45})-LOOKUP(H2239,{0,1950001,3300001,6950001,9000001,18000001,40000001},{0,97500,427500,636000,1536000,2796000,4796000}))*1.021,3),0))</f>
        <v/>
      </c>
      <c r="J2239" s="21">
        <f>ROUNDDOWN(ROUND(H2239*0.06,2),-2)</f>
        <v/>
      </c>
      <c r="K2239" s="21">
        <f>ROUNDDOWN(ROUND(H2239*0.04,2),-2)</f>
        <v/>
      </c>
      <c r="L2239" s="21">
        <f>I2239+J2239+K2239</f>
        <v/>
      </c>
      <c r="M2239" s="21">
        <f>B2239-L2239</f>
        <v/>
      </c>
      <c r="N2239" s="21">
        <f>ROUNDDOWN(ROUND(B2239*0.2042,2),0)</f>
        <v/>
      </c>
    </row>
    <row r="2240">
      <c r="A2240" t="inlineStr">
        <is>
          <t>照合 一般</t>
        </is>
      </c>
      <c r="B2240" s="21" t="n">
        <v>14000000</v>
      </c>
      <c r="C2240" s="22" t="n">
        <v>33</v>
      </c>
      <c r="D2240" s="22" t="n">
        <v>1</v>
      </c>
      <c r="E2240" s="22" t="n">
        <v>0</v>
      </c>
      <c r="F2240" s="21">
        <f>(IF(C2240&lt;=20,MAX(800000,400000*C2240),8000000+700000*(C2240-20))+IF(E2240=1,1000000,0))</f>
        <v/>
      </c>
      <c r="G2240" s="21">
        <f>IF(AND(D2240=3,C2240&lt;=5),MAX(0,B2240-F2240),IF(AND(D2240=2,C2240&lt;=5,MAX(0,B2240-F2240)&gt;3000000),1500000+MAX(0,B2240-F2240)-3000000,MAX(0,B2240-F2240)/2))</f>
        <v/>
      </c>
      <c r="H2240" s="21">
        <f>ROUNDDOWN(G2240,-3)</f>
        <v/>
      </c>
      <c r="I2240" s="21">
        <f>IF(H2240&lt;=0,0,ROUNDDOWN(ROUND((H2240*LOOKUP(H2240,{0,1950001,3300001,6950001,9000001,18000001,40000001},{0.05,0.1,0.2,0.23,0.33,0.4,0.45})-LOOKUP(H2240,{0,1950001,3300001,6950001,9000001,18000001,40000001},{0,97500,427500,636000,1536000,2796000,4796000}))*1.021,3),0))</f>
        <v/>
      </c>
      <c r="J2240" s="21">
        <f>ROUNDDOWN(ROUND(H2240*0.06,2),-2)</f>
        <v/>
      </c>
      <c r="K2240" s="21">
        <f>ROUNDDOWN(ROUND(H2240*0.04,2),-2)</f>
        <v/>
      </c>
      <c r="L2240" s="21">
        <f>I2240+J2240+K2240</f>
        <v/>
      </c>
      <c r="M2240" s="21">
        <f>B2240-L2240</f>
        <v/>
      </c>
      <c r="N2240" s="21">
        <f>ROUNDDOWN(ROUND(B2240*0.2042,2),0)</f>
        <v/>
      </c>
    </row>
    <row r="2241">
      <c r="A2241" t="inlineStr">
        <is>
          <t>照合 一般</t>
        </is>
      </c>
      <c r="B2241" s="21" t="n">
        <v>14000000</v>
      </c>
      <c r="C2241" s="22" t="n">
        <v>34</v>
      </c>
      <c r="D2241" s="22" t="n">
        <v>1</v>
      </c>
      <c r="E2241" s="22" t="n">
        <v>0</v>
      </c>
      <c r="F2241" s="21">
        <f>(IF(C2241&lt;=20,MAX(800000,400000*C2241),8000000+700000*(C2241-20))+IF(E2241=1,1000000,0))</f>
        <v/>
      </c>
      <c r="G2241" s="21">
        <f>IF(AND(D2241=3,C2241&lt;=5),MAX(0,B2241-F2241),IF(AND(D2241=2,C2241&lt;=5,MAX(0,B2241-F2241)&gt;3000000),1500000+MAX(0,B2241-F2241)-3000000,MAX(0,B2241-F2241)/2))</f>
        <v/>
      </c>
      <c r="H2241" s="21">
        <f>ROUNDDOWN(G2241,-3)</f>
        <v/>
      </c>
      <c r="I2241" s="21">
        <f>IF(H2241&lt;=0,0,ROUNDDOWN(ROUND((H2241*LOOKUP(H2241,{0,1950001,3300001,6950001,9000001,18000001,40000001},{0.05,0.1,0.2,0.23,0.33,0.4,0.45})-LOOKUP(H2241,{0,1950001,3300001,6950001,9000001,18000001,40000001},{0,97500,427500,636000,1536000,2796000,4796000}))*1.021,3),0))</f>
        <v/>
      </c>
      <c r="J2241" s="21">
        <f>ROUNDDOWN(ROUND(H2241*0.06,2),-2)</f>
        <v/>
      </c>
      <c r="K2241" s="21">
        <f>ROUNDDOWN(ROUND(H2241*0.04,2),-2)</f>
        <v/>
      </c>
      <c r="L2241" s="21">
        <f>I2241+J2241+K2241</f>
        <v/>
      </c>
      <c r="M2241" s="21">
        <f>B2241-L2241</f>
        <v/>
      </c>
      <c r="N2241" s="21">
        <f>ROUNDDOWN(ROUND(B2241*0.2042,2),0)</f>
        <v/>
      </c>
    </row>
    <row r="2242">
      <c r="A2242" t="inlineStr">
        <is>
          <t>照合 一般</t>
        </is>
      </c>
      <c r="B2242" s="21" t="n">
        <v>14000000</v>
      </c>
      <c r="C2242" s="22" t="n">
        <v>35</v>
      </c>
      <c r="D2242" s="22" t="n">
        <v>1</v>
      </c>
      <c r="E2242" s="22" t="n">
        <v>0</v>
      </c>
      <c r="F2242" s="21">
        <f>(IF(C2242&lt;=20,MAX(800000,400000*C2242),8000000+700000*(C2242-20))+IF(E2242=1,1000000,0))</f>
        <v/>
      </c>
      <c r="G2242" s="21">
        <f>IF(AND(D2242=3,C2242&lt;=5),MAX(0,B2242-F2242),IF(AND(D2242=2,C2242&lt;=5,MAX(0,B2242-F2242)&gt;3000000),1500000+MAX(0,B2242-F2242)-3000000,MAX(0,B2242-F2242)/2))</f>
        <v/>
      </c>
      <c r="H2242" s="21">
        <f>ROUNDDOWN(G2242,-3)</f>
        <v/>
      </c>
      <c r="I2242" s="21">
        <f>IF(H2242&lt;=0,0,ROUNDDOWN(ROUND((H2242*LOOKUP(H2242,{0,1950001,3300001,6950001,9000001,18000001,40000001},{0.05,0.1,0.2,0.23,0.33,0.4,0.45})-LOOKUP(H2242,{0,1950001,3300001,6950001,9000001,18000001,40000001},{0,97500,427500,636000,1536000,2796000,4796000}))*1.021,3),0))</f>
        <v/>
      </c>
      <c r="J2242" s="21">
        <f>ROUNDDOWN(ROUND(H2242*0.06,2),-2)</f>
        <v/>
      </c>
      <c r="K2242" s="21">
        <f>ROUNDDOWN(ROUND(H2242*0.04,2),-2)</f>
        <v/>
      </c>
      <c r="L2242" s="21">
        <f>I2242+J2242+K2242</f>
        <v/>
      </c>
      <c r="M2242" s="21">
        <f>B2242-L2242</f>
        <v/>
      </c>
      <c r="N2242" s="21">
        <f>ROUNDDOWN(ROUND(B2242*0.2042,2),0)</f>
        <v/>
      </c>
    </row>
    <row r="2243">
      <c r="A2243" t="inlineStr">
        <is>
          <t>照合 一般</t>
        </is>
      </c>
      <c r="B2243" s="21" t="n">
        <v>14000000</v>
      </c>
      <c r="C2243" s="22" t="n">
        <v>36</v>
      </c>
      <c r="D2243" s="22" t="n">
        <v>1</v>
      </c>
      <c r="E2243" s="22" t="n">
        <v>0</v>
      </c>
      <c r="F2243" s="21">
        <f>(IF(C2243&lt;=20,MAX(800000,400000*C2243),8000000+700000*(C2243-20))+IF(E2243=1,1000000,0))</f>
        <v/>
      </c>
      <c r="G2243" s="21">
        <f>IF(AND(D2243=3,C2243&lt;=5),MAX(0,B2243-F2243),IF(AND(D2243=2,C2243&lt;=5,MAX(0,B2243-F2243)&gt;3000000),1500000+MAX(0,B2243-F2243)-3000000,MAX(0,B2243-F2243)/2))</f>
        <v/>
      </c>
      <c r="H2243" s="21">
        <f>ROUNDDOWN(G2243,-3)</f>
        <v/>
      </c>
      <c r="I2243" s="21">
        <f>IF(H2243&lt;=0,0,ROUNDDOWN(ROUND((H2243*LOOKUP(H2243,{0,1950001,3300001,6950001,9000001,18000001,40000001},{0.05,0.1,0.2,0.23,0.33,0.4,0.45})-LOOKUP(H2243,{0,1950001,3300001,6950001,9000001,18000001,40000001},{0,97500,427500,636000,1536000,2796000,4796000}))*1.021,3),0))</f>
        <v/>
      </c>
      <c r="J2243" s="21">
        <f>ROUNDDOWN(ROUND(H2243*0.06,2),-2)</f>
        <v/>
      </c>
      <c r="K2243" s="21">
        <f>ROUNDDOWN(ROUND(H2243*0.04,2),-2)</f>
        <v/>
      </c>
      <c r="L2243" s="21">
        <f>I2243+J2243+K2243</f>
        <v/>
      </c>
      <c r="M2243" s="21">
        <f>B2243-L2243</f>
        <v/>
      </c>
      <c r="N2243" s="21">
        <f>ROUNDDOWN(ROUND(B2243*0.2042,2),0)</f>
        <v/>
      </c>
    </row>
    <row r="2244">
      <c r="A2244" t="inlineStr">
        <is>
          <t>照合 一般</t>
        </is>
      </c>
      <c r="B2244" s="21" t="n">
        <v>14000000</v>
      </c>
      <c r="C2244" s="22" t="n">
        <v>37</v>
      </c>
      <c r="D2244" s="22" t="n">
        <v>1</v>
      </c>
      <c r="E2244" s="22" t="n">
        <v>0</v>
      </c>
      <c r="F2244" s="21">
        <f>(IF(C2244&lt;=20,MAX(800000,400000*C2244),8000000+700000*(C2244-20))+IF(E2244=1,1000000,0))</f>
        <v/>
      </c>
      <c r="G2244" s="21">
        <f>IF(AND(D2244=3,C2244&lt;=5),MAX(0,B2244-F2244),IF(AND(D2244=2,C2244&lt;=5,MAX(0,B2244-F2244)&gt;3000000),1500000+MAX(0,B2244-F2244)-3000000,MAX(0,B2244-F2244)/2))</f>
        <v/>
      </c>
      <c r="H2244" s="21">
        <f>ROUNDDOWN(G2244,-3)</f>
        <v/>
      </c>
      <c r="I2244" s="21">
        <f>IF(H2244&lt;=0,0,ROUNDDOWN(ROUND((H2244*LOOKUP(H2244,{0,1950001,3300001,6950001,9000001,18000001,40000001},{0.05,0.1,0.2,0.23,0.33,0.4,0.45})-LOOKUP(H2244,{0,1950001,3300001,6950001,9000001,18000001,40000001},{0,97500,427500,636000,1536000,2796000,4796000}))*1.021,3),0))</f>
        <v/>
      </c>
      <c r="J2244" s="21">
        <f>ROUNDDOWN(ROUND(H2244*0.06,2),-2)</f>
        <v/>
      </c>
      <c r="K2244" s="21">
        <f>ROUNDDOWN(ROUND(H2244*0.04,2),-2)</f>
        <v/>
      </c>
      <c r="L2244" s="21">
        <f>I2244+J2244+K2244</f>
        <v/>
      </c>
      <c r="M2244" s="21">
        <f>B2244-L2244</f>
        <v/>
      </c>
      <c r="N2244" s="21">
        <f>ROUNDDOWN(ROUND(B2244*0.2042,2),0)</f>
        <v/>
      </c>
    </row>
    <row r="2245">
      <c r="A2245" t="inlineStr">
        <is>
          <t>照合 一般</t>
        </is>
      </c>
      <c r="B2245" s="21" t="n">
        <v>14000000</v>
      </c>
      <c r="C2245" s="22" t="n">
        <v>38</v>
      </c>
      <c r="D2245" s="22" t="n">
        <v>1</v>
      </c>
      <c r="E2245" s="22" t="n">
        <v>0</v>
      </c>
      <c r="F2245" s="21">
        <f>(IF(C2245&lt;=20,MAX(800000,400000*C2245),8000000+700000*(C2245-20))+IF(E2245=1,1000000,0))</f>
        <v/>
      </c>
      <c r="G2245" s="21">
        <f>IF(AND(D2245=3,C2245&lt;=5),MAX(0,B2245-F2245),IF(AND(D2245=2,C2245&lt;=5,MAX(0,B2245-F2245)&gt;3000000),1500000+MAX(0,B2245-F2245)-3000000,MAX(0,B2245-F2245)/2))</f>
        <v/>
      </c>
      <c r="H2245" s="21">
        <f>ROUNDDOWN(G2245,-3)</f>
        <v/>
      </c>
      <c r="I2245" s="21">
        <f>IF(H2245&lt;=0,0,ROUNDDOWN(ROUND((H2245*LOOKUP(H2245,{0,1950001,3300001,6950001,9000001,18000001,40000001},{0.05,0.1,0.2,0.23,0.33,0.4,0.45})-LOOKUP(H2245,{0,1950001,3300001,6950001,9000001,18000001,40000001},{0,97500,427500,636000,1536000,2796000,4796000}))*1.021,3),0))</f>
        <v/>
      </c>
      <c r="J2245" s="21">
        <f>ROUNDDOWN(ROUND(H2245*0.06,2),-2)</f>
        <v/>
      </c>
      <c r="K2245" s="21">
        <f>ROUNDDOWN(ROUND(H2245*0.04,2),-2)</f>
        <v/>
      </c>
      <c r="L2245" s="21">
        <f>I2245+J2245+K2245</f>
        <v/>
      </c>
      <c r="M2245" s="21">
        <f>B2245-L2245</f>
        <v/>
      </c>
      <c r="N2245" s="21">
        <f>ROUNDDOWN(ROUND(B2245*0.2042,2),0)</f>
        <v/>
      </c>
    </row>
    <row r="2246">
      <c r="A2246" t="inlineStr">
        <is>
          <t>照合 一般</t>
        </is>
      </c>
      <c r="B2246" s="21" t="n">
        <v>14000000</v>
      </c>
      <c r="C2246" s="22" t="n">
        <v>39</v>
      </c>
      <c r="D2246" s="22" t="n">
        <v>1</v>
      </c>
      <c r="E2246" s="22" t="n">
        <v>0</v>
      </c>
      <c r="F2246" s="21">
        <f>(IF(C2246&lt;=20,MAX(800000,400000*C2246),8000000+700000*(C2246-20))+IF(E2246=1,1000000,0))</f>
        <v/>
      </c>
      <c r="G2246" s="21">
        <f>IF(AND(D2246=3,C2246&lt;=5),MAX(0,B2246-F2246),IF(AND(D2246=2,C2246&lt;=5,MAX(0,B2246-F2246)&gt;3000000),1500000+MAX(0,B2246-F2246)-3000000,MAX(0,B2246-F2246)/2))</f>
        <v/>
      </c>
      <c r="H2246" s="21">
        <f>ROUNDDOWN(G2246,-3)</f>
        <v/>
      </c>
      <c r="I2246" s="21">
        <f>IF(H2246&lt;=0,0,ROUNDDOWN(ROUND((H2246*LOOKUP(H2246,{0,1950001,3300001,6950001,9000001,18000001,40000001},{0.05,0.1,0.2,0.23,0.33,0.4,0.45})-LOOKUP(H2246,{0,1950001,3300001,6950001,9000001,18000001,40000001},{0,97500,427500,636000,1536000,2796000,4796000}))*1.021,3),0))</f>
        <v/>
      </c>
      <c r="J2246" s="21">
        <f>ROUNDDOWN(ROUND(H2246*0.06,2),-2)</f>
        <v/>
      </c>
      <c r="K2246" s="21">
        <f>ROUNDDOWN(ROUND(H2246*0.04,2),-2)</f>
        <v/>
      </c>
      <c r="L2246" s="21">
        <f>I2246+J2246+K2246</f>
        <v/>
      </c>
      <c r="M2246" s="21">
        <f>B2246-L2246</f>
        <v/>
      </c>
      <c r="N2246" s="21">
        <f>ROUNDDOWN(ROUND(B2246*0.2042,2),0)</f>
        <v/>
      </c>
    </row>
    <row r="2247">
      <c r="A2247" t="inlineStr">
        <is>
          <t>照合 一般</t>
        </is>
      </c>
      <c r="B2247" s="21" t="n">
        <v>14000000</v>
      </c>
      <c r="C2247" s="22" t="n">
        <v>40</v>
      </c>
      <c r="D2247" s="22" t="n">
        <v>1</v>
      </c>
      <c r="E2247" s="22" t="n">
        <v>0</v>
      </c>
      <c r="F2247" s="21">
        <f>(IF(C2247&lt;=20,MAX(800000,400000*C2247),8000000+700000*(C2247-20))+IF(E2247=1,1000000,0))</f>
        <v/>
      </c>
      <c r="G2247" s="21">
        <f>IF(AND(D2247=3,C2247&lt;=5),MAX(0,B2247-F2247),IF(AND(D2247=2,C2247&lt;=5,MAX(0,B2247-F2247)&gt;3000000),1500000+MAX(0,B2247-F2247)-3000000,MAX(0,B2247-F2247)/2))</f>
        <v/>
      </c>
      <c r="H2247" s="21">
        <f>ROUNDDOWN(G2247,-3)</f>
        <v/>
      </c>
      <c r="I2247" s="21">
        <f>IF(H2247&lt;=0,0,ROUNDDOWN(ROUND((H2247*LOOKUP(H2247,{0,1950001,3300001,6950001,9000001,18000001,40000001},{0.05,0.1,0.2,0.23,0.33,0.4,0.45})-LOOKUP(H2247,{0,1950001,3300001,6950001,9000001,18000001,40000001},{0,97500,427500,636000,1536000,2796000,4796000}))*1.021,3),0))</f>
        <v/>
      </c>
      <c r="J2247" s="21">
        <f>ROUNDDOWN(ROUND(H2247*0.06,2),-2)</f>
        <v/>
      </c>
      <c r="K2247" s="21">
        <f>ROUNDDOWN(ROUND(H2247*0.04,2),-2)</f>
        <v/>
      </c>
      <c r="L2247" s="21">
        <f>I2247+J2247+K2247</f>
        <v/>
      </c>
      <c r="M2247" s="21">
        <f>B2247-L2247</f>
        <v/>
      </c>
      <c r="N2247" s="21">
        <f>ROUNDDOWN(ROUND(B2247*0.2042,2),0)</f>
        <v/>
      </c>
    </row>
    <row r="2248">
      <c r="A2248" t="inlineStr">
        <is>
          <t>照合 一般</t>
        </is>
      </c>
      <c r="B2248" s="21" t="n">
        <v>14000000</v>
      </c>
      <c r="C2248" s="22" t="n">
        <v>41</v>
      </c>
      <c r="D2248" s="22" t="n">
        <v>1</v>
      </c>
      <c r="E2248" s="22" t="n">
        <v>0</v>
      </c>
      <c r="F2248" s="21">
        <f>(IF(C2248&lt;=20,MAX(800000,400000*C2248),8000000+700000*(C2248-20))+IF(E2248=1,1000000,0))</f>
        <v/>
      </c>
      <c r="G2248" s="21">
        <f>IF(AND(D2248=3,C2248&lt;=5),MAX(0,B2248-F2248),IF(AND(D2248=2,C2248&lt;=5,MAX(0,B2248-F2248)&gt;3000000),1500000+MAX(0,B2248-F2248)-3000000,MAX(0,B2248-F2248)/2))</f>
        <v/>
      </c>
      <c r="H2248" s="21">
        <f>ROUNDDOWN(G2248,-3)</f>
        <v/>
      </c>
      <c r="I2248" s="21">
        <f>IF(H2248&lt;=0,0,ROUNDDOWN(ROUND((H2248*LOOKUP(H2248,{0,1950001,3300001,6950001,9000001,18000001,40000001},{0.05,0.1,0.2,0.23,0.33,0.4,0.45})-LOOKUP(H2248,{0,1950001,3300001,6950001,9000001,18000001,40000001},{0,97500,427500,636000,1536000,2796000,4796000}))*1.021,3),0))</f>
        <v/>
      </c>
      <c r="J2248" s="21">
        <f>ROUNDDOWN(ROUND(H2248*0.06,2),-2)</f>
        <v/>
      </c>
      <c r="K2248" s="21">
        <f>ROUNDDOWN(ROUND(H2248*0.04,2),-2)</f>
        <v/>
      </c>
      <c r="L2248" s="21">
        <f>I2248+J2248+K2248</f>
        <v/>
      </c>
      <c r="M2248" s="21">
        <f>B2248-L2248</f>
        <v/>
      </c>
      <c r="N2248" s="21">
        <f>ROUNDDOWN(ROUND(B2248*0.2042,2),0)</f>
        <v/>
      </c>
    </row>
    <row r="2249">
      <c r="A2249" t="inlineStr">
        <is>
          <t>照合 一般</t>
        </is>
      </c>
      <c r="B2249" s="21" t="n">
        <v>14000000</v>
      </c>
      <c r="C2249" s="22" t="n">
        <v>42</v>
      </c>
      <c r="D2249" s="22" t="n">
        <v>1</v>
      </c>
      <c r="E2249" s="22" t="n">
        <v>0</v>
      </c>
      <c r="F2249" s="21">
        <f>(IF(C2249&lt;=20,MAX(800000,400000*C2249),8000000+700000*(C2249-20))+IF(E2249=1,1000000,0))</f>
        <v/>
      </c>
      <c r="G2249" s="21">
        <f>IF(AND(D2249=3,C2249&lt;=5),MAX(0,B2249-F2249),IF(AND(D2249=2,C2249&lt;=5,MAX(0,B2249-F2249)&gt;3000000),1500000+MAX(0,B2249-F2249)-3000000,MAX(0,B2249-F2249)/2))</f>
        <v/>
      </c>
      <c r="H2249" s="21">
        <f>ROUNDDOWN(G2249,-3)</f>
        <v/>
      </c>
      <c r="I2249" s="21">
        <f>IF(H2249&lt;=0,0,ROUNDDOWN(ROUND((H2249*LOOKUP(H2249,{0,1950001,3300001,6950001,9000001,18000001,40000001},{0.05,0.1,0.2,0.23,0.33,0.4,0.45})-LOOKUP(H2249,{0,1950001,3300001,6950001,9000001,18000001,40000001},{0,97500,427500,636000,1536000,2796000,4796000}))*1.021,3),0))</f>
        <v/>
      </c>
      <c r="J2249" s="21">
        <f>ROUNDDOWN(ROUND(H2249*0.06,2),-2)</f>
        <v/>
      </c>
      <c r="K2249" s="21">
        <f>ROUNDDOWN(ROUND(H2249*0.04,2),-2)</f>
        <v/>
      </c>
      <c r="L2249" s="21">
        <f>I2249+J2249+K2249</f>
        <v/>
      </c>
      <c r="M2249" s="21">
        <f>B2249-L2249</f>
        <v/>
      </c>
      <c r="N2249" s="21">
        <f>ROUNDDOWN(ROUND(B2249*0.2042,2),0)</f>
        <v/>
      </c>
    </row>
    <row r="2250">
      <c r="A2250" t="inlineStr">
        <is>
          <t>照合 一般</t>
        </is>
      </c>
      <c r="B2250" s="21" t="n">
        <v>14000000</v>
      </c>
      <c r="C2250" s="22" t="n">
        <v>43</v>
      </c>
      <c r="D2250" s="22" t="n">
        <v>1</v>
      </c>
      <c r="E2250" s="22" t="n">
        <v>0</v>
      </c>
      <c r="F2250" s="21">
        <f>(IF(C2250&lt;=20,MAX(800000,400000*C2250),8000000+700000*(C2250-20))+IF(E2250=1,1000000,0))</f>
        <v/>
      </c>
      <c r="G2250" s="21">
        <f>IF(AND(D2250=3,C2250&lt;=5),MAX(0,B2250-F2250),IF(AND(D2250=2,C2250&lt;=5,MAX(0,B2250-F2250)&gt;3000000),1500000+MAX(0,B2250-F2250)-3000000,MAX(0,B2250-F2250)/2))</f>
        <v/>
      </c>
      <c r="H2250" s="21">
        <f>ROUNDDOWN(G2250,-3)</f>
        <v/>
      </c>
      <c r="I2250" s="21">
        <f>IF(H2250&lt;=0,0,ROUNDDOWN(ROUND((H2250*LOOKUP(H2250,{0,1950001,3300001,6950001,9000001,18000001,40000001},{0.05,0.1,0.2,0.23,0.33,0.4,0.45})-LOOKUP(H2250,{0,1950001,3300001,6950001,9000001,18000001,40000001},{0,97500,427500,636000,1536000,2796000,4796000}))*1.021,3),0))</f>
        <v/>
      </c>
      <c r="J2250" s="21">
        <f>ROUNDDOWN(ROUND(H2250*0.06,2),-2)</f>
        <v/>
      </c>
      <c r="K2250" s="21">
        <f>ROUNDDOWN(ROUND(H2250*0.04,2),-2)</f>
        <v/>
      </c>
      <c r="L2250" s="21">
        <f>I2250+J2250+K2250</f>
        <v/>
      </c>
      <c r="M2250" s="21">
        <f>B2250-L2250</f>
        <v/>
      </c>
      <c r="N2250" s="21">
        <f>ROUNDDOWN(ROUND(B2250*0.2042,2),0)</f>
        <v/>
      </c>
    </row>
    <row r="2251">
      <c r="A2251" t="inlineStr">
        <is>
          <t>照合 一般</t>
        </is>
      </c>
      <c r="B2251" s="21" t="n">
        <v>14000000</v>
      </c>
      <c r="C2251" s="22" t="n">
        <v>44</v>
      </c>
      <c r="D2251" s="22" t="n">
        <v>1</v>
      </c>
      <c r="E2251" s="22" t="n">
        <v>0</v>
      </c>
      <c r="F2251" s="21">
        <f>(IF(C2251&lt;=20,MAX(800000,400000*C2251),8000000+700000*(C2251-20))+IF(E2251=1,1000000,0))</f>
        <v/>
      </c>
      <c r="G2251" s="21">
        <f>IF(AND(D2251=3,C2251&lt;=5),MAX(0,B2251-F2251),IF(AND(D2251=2,C2251&lt;=5,MAX(0,B2251-F2251)&gt;3000000),1500000+MAX(0,B2251-F2251)-3000000,MAX(0,B2251-F2251)/2))</f>
        <v/>
      </c>
      <c r="H2251" s="21">
        <f>ROUNDDOWN(G2251,-3)</f>
        <v/>
      </c>
      <c r="I2251" s="21">
        <f>IF(H2251&lt;=0,0,ROUNDDOWN(ROUND((H2251*LOOKUP(H2251,{0,1950001,3300001,6950001,9000001,18000001,40000001},{0.05,0.1,0.2,0.23,0.33,0.4,0.45})-LOOKUP(H2251,{0,1950001,3300001,6950001,9000001,18000001,40000001},{0,97500,427500,636000,1536000,2796000,4796000}))*1.021,3),0))</f>
        <v/>
      </c>
      <c r="J2251" s="21">
        <f>ROUNDDOWN(ROUND(H2251*0.06,2),-2)</f>
        <v/>
      </c>
      <c r="K2251" s="21">
        <f>ROUNDDOWN(ROUND(H2251*0.04,2),-2)</f>
        <v/>
      </c>
      <c r="L2251" s="21">
        <f>I2251+J2251+K2251</f>
        <v/>
      </c>
      <c r="M2251" s="21">
        <f>B2251-L2251</f>
        <v/>
      </c>
      <c r="N2251" s="21">
        <f>ROUNDDOWN(ROUND(B2251*0.2042,2),0)</f>
        <v/>
      </c>
    </row>
    <row r="2252">
      <c r="A2252" t="inlineStr">
        <is>
          <t>照合 一般</t>
        </is>
      </c>
      <c r="B2252" s="21" t="n">
        <v>14000000</v>
      </c>
      <c r="C2252" s="22" t="n">
        <v>45</v>
      </c>
      <c r="D2252" s="22" t="n">
        <v>1</v>
      </c>
      <c r="E2252" s="22" t="n">
        <v>0</v>
      </c>
      <c r="F2252" s="21">
        <f>(IF(C2252&lt;=20,MAX(800000,400000*C2252),8000000+700000*(C2252-20))+IF(E2252=1,1000000,0))</f>
        <v/>
      </c>
      <c r="G2252" s="21">
        <f>IF(AND(D2252=3,C2252&lt;=5),MAX(0,B2252-F2252),IF(AND(D2252=2,C2252&lt;=5,MAX(0,B2252-F2252)&gt;3000000),1500000+MAX(0,B2252-F2252)-3000000,MAX(0,B2252-F2252)/2))</f>
        <v/>
      </c>
      <c r="H2252" s="21">
        <f>ROUNDDOWN(G2252,-3)</f>
        <v/>
      </c>
      <c r="I2252" s="21">
        <f>IF(H2252&lt;=0,0,ROUNDDOWN(ROUND((H2252*LOOKUP(H2252,{0,1950001,3300001,6950001,9000001,18000001,40000001},{0.05,0.1,0.2,0.23,0.33,0.4,0.45})-LOOKUP(H2252,{0,1950001,3300001,6950001,9000001,18000001,40000001},{0,97500,427500,636000,1536000,2796000,4796000}))*1.021,3),0))</f>
        <v/>
      </c>
      <c r="J2252" s="21">
        <f>ROUNDDOWN(ROUND(H2252*0.06,2),-2)</f>
        <v/>
      </c>
      <c r="K2252" s="21">
        <f>ROUNDDOWN(ROUND(H2252*0.04,2),-2)</f>
        <v/>
      </c>
      <c r="L2252" s="21">
        <f>I2252+J2252+K2252</f>
        <v/>
      </c>
      <c r="M2252" s="21">
        <f>B2252-L2252</f>
        <v/>
      </c>
      <c r="N2252" s="21">
        <f>ROUNDDOWN(ROUND(B2252*0.2042,2),0)</f>
        <v/>
      </c>
    </row>
    <row r="2253">
      <c r="A2253" t="inlineStr">
        <is>
          <t>照合 短期</t>
        </is>
      </c>
      <c r="B2253" s="21" t="n">
        <v>14000000</v>
      </c>
      <c r="C2253" s="22" t="n">
        <v>1</v>
      </c>
      <c r="D2253" s="22" t="n">
        <v>2</v>
      </c>
      <c r="E2253" s="22" t="n">
        <v>0</v>
      </c>
      <c r="F2253" s="21">
        <f>(IF(C2253&lt;=20,MAX(800000,400000*C2253),8000000+700000*(C2253-20))+IF(E2253=1,1000000,0))</f>
        <v/>
      </c>
      <c r="G2253" s="21">
        <f>IF(AND(D2253=3,C2253&lt;=5),MAX(0,B2253-F2253),IF(AND(D2253=2,C2253&lt;=5,MAX(0,B2253-F2253)&gt;3000000),1500000+MAX(0,B2253-F2253)-3000000,MAX(0,B2253-F2253)/2))</f>
        <v/>
      </c>
      <c r="H2253" s="21">
        <f>ROUNDDOWN(G2253,-3)</f>
        <v/>
      </c>
      <c r="I2253" s="21">
        <f>IF(H2253&lt;=0,0,ROUNDDOWN(ROUND((H2253*LOOKUP(H2253,{0,1950001,3300001,6950001,9000001,18000001,40000001},{0.05,0.1,0.2,0.23,0.33,0.4,0.45})-LOOKUP(H2253,{0,1950001,3300001,6950001,9000001,18000001,40000001},{0,97500,427500,636000,1536000,2796000,4796000}))*1.021,3),0))</f>
        <v/>
      </c>
      <c r="J2253" s="21">
        <f>ROUNDDOWN(ROUND(H2253*0.06,2),-2)</f>
        <v/>
      </c>
      <c r="K2253" s="21">
        <f>ROUNDDOWN(ROUND(H2253*0.04,2),-2)</f>
        <v/>
      </c>
      <c r="L2253" s="21">
        <f>I2253+J2253+K2253</f>
        <v/>
      </c>
      <c r="M2253" s="21">
        <f>B2253-L2253</f>
        <v/>
      </c>
      <c r="N2253" s="21">
        <f>ROUNDDOWN(ROUND(B2253*0.2042,2),0)</f>
        <v/>
      </c>
    </row>
    <row r="2254">
      <c r="A2254" t="inlineStr">
        <is>
          <t>照合 役員</t>
        </is>
      </c>
      <c r="B2254" s="21" t="n">
        <v>14000000</v>
      </c>
      <c r="C2254" s="22" t="n">
        <v>1</v>
      </c>
      <c r="D2254" s="22" t="n">
        <v>3</v>
      </c>
      <c r="E2254" s="22" t="n">
        <v>0</v>
      </c>
      <c r="F2254" s="21">
        <f>(IF(C2254&lt;=20,MAX(800000,400000*C2254),8000000+700000*(C2254-20))+IF(E2254=1,1000000,0))</f>
        <v/>
      </c>
      <c r="G2254" s="21">
        <f>IF(AND(D2254=3,C2254&lt;=5),MAX(0,B2254-F2254),IF(AND(D2254=2,C2254&lt;=5,MAX(0,B2254-F2254)&gt;3000000),1500000+MAX(0,B2254-F2254)-3000000,MAX(0,B2254-F2254)/2))</f>
        <v/>
      </c>
      <c r="H2254" s="21">
        <f>ROUNDDOWN(G2254,-3)</f>
        <v/>
      </c>
      <c r="I2254" s="21">
        <f>IF(H2254&lt;=0,0,ROUNDDOWN(ROUND((H2254*LOOKUP(H2254,{0,1950001,3300001,6950001,9000001,18000001,40000001},{0.05,0.1,0.2,0.23,0.33,0.4,0.45})-LOOKUP(H2254,{0,1950001,3300001,6950001,9000001,18000001,40000001},{0,97500,427500,636000,1536000,2796000,4796000}))*1.021,3),0))</f>
        <v/>
      </c>
      <c r="J2254" s="21">
        <f>ROUNDDOWN(ROUND(H2254*0.06,2),-2)</f>
        <v/>
      </c>
      <c r="K2254" s="21">
        <f>ROUNDDOWN(ROUND(H2254*0.04,2),-2)</f>
        <v/>
      </c>
      <c r="L2254" s="21">
        <f>I2254+J2254+K2254</f>
        <v/>
      </c>
      <c r="M2254" s="21">
        <f>B2254-L2254</f>
        <v/>
      </c>
      <c r="N2254" s="21">
        <f>ROUNDDOWN(ROUND(B2254*0.2042,2),0)</f>
        <v/>
      </c>
    </row>
    <row r="2255">
      <c r="A2255" t="inlineStr">
        <is>
          <t>照合 短期 障害</t>
        </is>
      </c>
      <c r="B2255" s="21" t="n">
        <v>14000000</v>
      </c>
      <c r="C2255" s="22" t="n">
        <v>1</v>
      </c>
      <c r="D2255" s="22" t="n">
        <v>2</v>
      </c>
      <c r="E2255" s="22" t="n">
        <v>1</v>
      </c>
      <c r="F2255" s="21">
        <f>(IF(C2255&lt;=20,MAX(800000,400000*C2255),8000000+700000*(C2255-20))+IF(E2255=1,1000000,0))</f>
        <v/>
      </c>
      <c r="G2255" s="21">
        <f>IF(AND(D2255=3,C2255&lt;=5),MAX(0,B2255-F2255),IF(AND(D2255=2,C2255&lt;=5,MAX(0,B2255-F2255)&gt;3000000),1500000+MAX(0,B2255-F2255)-3000000,MAX(0,B2255-F2255)/2))</f>
        <v/>
      </c>
      <c r="H2255" s="21">
        <f>ROUNDDOWN(G2255,-3)</f>
        <v/>
      </c>
      <c r="I2255" s="21">
        <f>IF(H2255&lt;=0,0,ROUNDDOWN(ROUND((H2255*LOOKUP(H2255,{0,1950001,3300001,6950001,9000001,18000001,40000001},{0.05,0.1,0.2,0.23,0.33,0.4,0.45})-LOOKUP(H2255,{0,1950001,3300001,6950001,9000001,18000001,40000001},{0,97500,427500,636000,1536000,2796000,4796000}))*1.021,3),0))</f>
        <v/>
      </c>
      <c r="J2255" s="21">
        <f>ROUNDDOWN(ROUND(H2255*0.06,2),-2)</f>
        <v/>
      </c>
      <c r="K2255" s="21">
        <f>ROUNDDOWN(ROUND(H2255*0.04,2),-2)</f>
        <v/>
      </c>
      <c r="L2255" s="21">
        <f>I2255+J2255+K2255</f>
        <v/>
      </c>
      <c r="M2255" s="21">
        <f>B2255-L2255</f>
        <v/>
      </c>
      <c r="N2255" s="21">
        <f>ROUNDDOWN(ROUND(B2255*0.2042,2),0)</f>
        <v/>
      </c>
    </row>
    <row r="2256">
      <c r="A2256" t="inlineStr">
        <is>
          <t>照合 短期</t>
        </is>
      </c>
      <c r="B2256" s="21" t="n">
        <v>14000000</v>
      </c>
      <c r="C2256" s="22" t="n">
        <v>2</v>
      </c>
      <c r="D2256" s="22" t="n">
        <v>2</v>
      </c>
      <c r="E2256" s="22" t="n">
        <v>0</v>
      </c>
      <c r="F2256" s="21">
        <f>(IF(C2256&lt;=20,MAX(800000,400000*C2256),8000000+700000*(C2256-20))+IF(E2256=1,1000000,0))</f>
        <v/>
      </c>
      <c r="G2256" s="21">
        <f>IF(AND(D2256=3,C2256&lt;=5),MAX(0,B2256-F2256),IF(AND(D2256=2,C2256&lt;=5,MAX(0,B2256-F2256)&gt;3000000),1500000+MAX(0,B2256-F2256)-3000000,MAX(0,B2256-F2256)/2))</f>
        <v/>
      </c>
      <c r="H2256" s="21">
        <f>ROUNDDOWN(G2256,-3)</f>
        <v/>
      </c>
      <c r="I2256" s="21">
        <f>IF(H2256&lt;=0,0,ROUNDDOWN(ROUND((H2256*LOOKUP(H2256,{0,1950001,3300001,6950001,9000001,18000001,40000001},{0.05,0.1,0.2,0.23,0.33,0.4,0.45})-LOOKUP(H2256,{0,1950001,3300001,6950001,9000001,18000001,40000001},{0,97500,427500,636000,1536000,2796000,4796000}))*1.021,3),0))</f>
        <v/>
      </c>
      <c r="J2256" s="21">
        <f>ROUNDDOWN(ROUND(H2256*0.06,2),-2)</f>
        <v/>
      </c>
      <c r="K2256" s="21">
        <f>ROUNDDOWN(ROUND(H2256*0.04,2),-2)</f>
        <v/>
      </c>
      <c r="L2256" s="21">
        <f>I2256+J2256+K2256</f>
        <v/>
      </c>
      <c r="M2256" s="21">
        <f>B2256-L2256</f>
        <v/>
      </c>
      <c r="N2256" s="21">
        <f>ROUNDDOWN(ROUND(B2256*0.2042,2),0)</f>
        <v/>
      </c>
    </row>
    <row r="2257">
      <c r="A2257" t="inlineStr">
        <is>
          <t>照合 役員</t>
        </is>
      </c>
      <c r="B2257" s="21" t="n">
        <v>14000000</v>
      </c>
      <c r="C2257" s="22" t="n">
        <v>2</v>
      </c>
      <c r="D2257" s="22" t="n">
        <v>3</v>
      </c>
      <c r="E2257" s="22" t="n">
        <v>0</v>
      </c>
      <c r="F2257" s="21">
        <f>(IF(C2257&lt;=20,MAX(800000,400000*C2257),8000000+700000*(C2257-20))+IF(E2257=1,1000000,0))</f>
        <v/>
      </c>
      <c r="G2257" s="21">
        <f>IF(AND(D2257=3,C2257&lt;=5),MAX(0,B2257-F2257),IF(AND(D2257=2,C2257&lt;=5,MAX(0,B2257-F2257)&gt;3000000),1500000+MAX(0,B2257-F2257)-3000000,MAX(0,B2257-F2257)/2))</f>
        <v/>
      </c>
      <c r="H2257" s="21">
        <f>ROUNDDOWN(G2257,-3)</f>
        <v/>
      </c>
      <c r="I2257" s="21">
        <f>IF(H2257&lt;=0,0,ROUNDDOWN(ROUND((H2257*LOOKUP(H2257,{0,1950001,3300001,6950001,9000001,18000001,40000001},{0.05,0.1,0.2,0.23,0.33,0.4,0.45})-LOOKUP(H2257,{0,1950001,3300001,6950001,9000001,18000001,40000001},{0,97500,427500,636000,1536000,2796000,4796000}))*1.021,3),0))</f>
        <v/>
      </c>
      <c r="J2257" s="21">
        <f>ROUNDDOWN(ROUND(H2257*0.06,2),-2)</f>
        <v/>
      </c>
      <c r="K2257" s="21">
        <f>ROUNDDOWN(ROUND(H2257*0.04,2),-2)</f>
        <v/>
      </c>
      <c r="L2257" s="21">
        <f>I2257+J2257+K2257</f>
        <v/>
      </c>
      <c r="M2257" s="21">
        <f>B2257-L2257</f>
        <v/>
      </c>
      <c r="N2257" s="21">
        <f>ROUNDDOWN(ROUND(B2257*0.2042,2),0)</f>
        <v/>
      </c>
    </row>
    <row r="2258">
      <c r="A2258" t="inlineStr">
        <is>
          <t>照合 短期 障害</t>
        </is>
      </c>
      <c r="B2258" s="21" t="n">
        <v>14000000</v>
      </c>
      <c r="C2258" s="22" t="n">
        <v>2</v>
      </c>
      <c r="D2258" s="22" t="n">
        <v>2</v>
      </c>
      <c r="E2258" s="22" t="n">
        <v>1</v>
      </c>
      <c r="F2258" s="21">
        <f>(IF(C2258&lt;=20,MAX(800000,400000*C2258),8000000+700000*(C2258-20))+IF(E2258=1,1000000,0))</f>
        <v/>
      </c>
      <c r="G2258" s="21">
        <f>IF(AND(D2258=3,C2258&lt;=5),MAX(0,B2258-F2258),IF(AND(D2258=2,C2258&lt;=5,MAX(0,B2258-F2258)&gt;3000000),1500000+MAX(0,B2258-F2258)-3000000,MAX(0,B2258-F2258)/2))</f>
        <v/>
      </c>
      <c r="H2258" s="21">
        <f>ROUNDDOWN(G2258,-3)</f>
        <v/>
      </c>
      <c r="I2258" s="21">
        <f>IF(H2258&lt;=0,0,ROUNDDOWN(ROUND((H2258*LOOKUP(H2258,{0,1950001,3300001,6950001,9000001,18000001,40000001},{0.05,0.1,0.2,0.23,0.33,0.4,0.45})-LOOKUP(H2258,{0,1950001,3300001,6950001,9000001,18000001,40000001},{0,97500,427500,636000,1536000,2796000,4796000}))*1.021,3),0))</f>
        <v/>
      </c>
      <c r="J2258" s="21">
        <f>ROUNDDOWN(ROUND(H2258*0.06,2),-2)</f>
        <v/>
      </c>
      <c r="K2258" s="21">
        <f>ROUNDDOWN(ROUND(H2258*0.04,2),-2)</f>
        <v/>
      </c>
      <c r="L2258" s="21">
        <f>I2258+J2258+K2258</f>
        <v/>
      </c>
      <c r="M2258" s="21">
        <f>B2258-L2258</f>
        <v/>
      </c>
      <c r="N2258" s="21">
        <f>ROUNDDOWN(ROUND(B2258*0.2042,2),0)</f>
        <v/>
      </c>
    </row>
    <row r="2259">
      <c r="A2259" t="inlineStr">
        <is>
          <t>照合 短期</t>
        </is>
      </c>
      <c r="B2259" s="21" t="n">
        <v>14000000</v>
      </c>
      <c r="C2259" s="22" t="n">
        <v>3</v>
      </c>
      <c r="D2259" s="22" t="n">
        <v>2</v>
      </c>
      <c r="E2259" s="22" t="n">
        <v>0</v>
      </c>
      <c r="F2259" s="21">
        <f>(IF(C2259&lt;=20,MAX(800000,400000*C2259),8000000+700000*(C2259-20))+IF(E2259=1,1000000,0))</f>
        <v/>
      </c>
      <c r="G2259" s="21">
        <f>IF(AND(D2259=3,C2259&lt;=5),MAX(0,B2259-F2259),IF(AND(D2259=2,C2259&lt;=5,MAX(0,B2259-F2259)&gt;3000000),1500000+MAX(0,B2259-F2259)-3000000,MAX(0,B2259-F2259)/2))</f>
        <v/>
      </c>
      <c r="H2259" s="21">
        <f>ROUNDDOWN(G2259,-3)</f>
        <v/>
      </c>
      <c r="I2259" s="21">
        <f>IF(H2259&lt;=0,0,ROUNDDOWN(ROUND((H2259*LOOKUP(H2259,{0,1950001,3300001,6950001,9000001,18000001,40000001},{0.05,0.1,0.2,0.23,0.33,0.4,0.45})-LOOKUP(H2259,{0,1950001,3300001,6950001,9000001,18000001,40000001},{0,97500,427500,636000,1536000,2796000,4796000}))*1.021,3),0))</f>
        <v/>
      </c>
      <c r="J2259" s="21">
        <f>ROUNDDOWN(ROUND(H2259*0.06,2),-2)</f>
        <v/>
      </c>
      <c r="K2259" s="21">
        <f>ROUNDDOWN(ROUND(H2259*0.04,2),-2)</f>
        <v/>
      </c>
      <c r="L2259" s="21">
        <f>I2259+J2259+K2259</f>
        <v/>
      </c>
      <c r="M2259" s="21">
        <f>B2259-L2259</f>
        <v/>
      </c>
      <c r="N2259" s="21">
        <f>ROUNDDOWN(ROUND(B2259*0.2042,2),0)</f>
        <v/>
      </c>
    </row>
    <row r="2260">
      <c r="A2260" t="inlineStr">
        <is>
          <t>照合 役員</t>
        </is>
      </c>
      <c r="B2260" s="21" t="n">
        <v>14000000</v>
      </c>
      <c r="C2260" s="22" t="n">
        <v>3</v>
      </c>
      <c r="D2260" s="22" t="n">
        <v>3</v>
      </c>
      <c r="E2260" s="22" t="n">
        <v>0</v>
      </c>
      <c r="F2260" s="21">
        <f>(IF(C2260&lt;=20,MAX(800000,400000*C2260),8000000+700000*(C2260-20))+IF(E2260=1,1000000,0))</f>
        <v/>
      </c>
      <c r="G2260" s="21">
        <f>IF(AND(D2260=3,C2260&lt;=5),MAX(0,B2260-F2260),IF(AND(D2260=2,C2260&lt;=5,MAX(0,B2260-F2260)&gt;3000000),1500000+MAX(0,B2260-F2260)-3000000,MAX(0,B2260-F2260)/2))</f>
        <v/>
      </c>
      <c r="H2260" s="21">
        <f>ROUNDDOWN(G2260,-3)</f>
        <v/>
      </c>
      <c r="I2260" s="21">
        <f>IF(H2260&lt;=0,0,ROUNDDOWN(ROUND((H2260*LOOKUP(H2260,{0,1950001,3300001,6950001,9000001,18000001,40000001},{0.05,0.1,0.2,0.23,0.33,0.4,0.45})-LOOKUP(H2260,{0,1950001,3300001,6950001,9000001,18000001,40000001},{0,97500,427500,636000,1536000,2796000,4796000}))*1.021,3),0))</f>
        <v/>
      </c>
      <c r="J2260" s="21">
        <f>ROUNDDOWN(ROUND(H2260*0.06,2),-2)</f>
        <v/>
      </c>
      <c r="K2260" s="21">
        <f>ROUNDDOWN(ROUND(H2260*0.04,2),-2)</f>
        <v/>
      </c>
      <c r="L2260" s="21">
        <f>I2260+J2260+K2260</f>
        <v/>
      </c>
      <c r="M2260" s="21">
        <f>B2260-L2260</f>
        <v/>
      </c>
      <c r="N2260" s="21">
        <f>ROUNDDOWN(ROUND(B2260*0.2042,2),0)</f>
        <v/>
      </c>
    </row>
    <row r="2261">
      <c r="A2261" t="inlineStr">
        <is>
          <t>照合 短期 障害</t>
        </is>
      </c>
      <c r="B2261" s="21" t="n">
        <v>14000000</v>
      </c>
      <c r="C2261" s="22" t="n">
        <v>3</v>
      </c>
      <c r="D2261" s="22" t="n">
        <v>2</v>
      </c>
      <c r="E2261" s="22" t="n">
        <v>1</v>
      </c>
      <c r="F2261" s="21">
        <f>(IF(C2261&lt;=20,MAX(800000,400000*C2261),8000000+700000*(C2261-20))+IF(E2261=1,1000000,0))</f>
        <v/>
      </c>
      <c r="G2261" s="21">
        <f>IF(AND(D2261=3,C2261&lt;=5),MAX(0,B2261-F2261),IF(AND(D2261=2,C2261&lt;=5,MAX(0,B2261-F2261)&gt;3000000),1500000+MAX(0,B2261-F2261)-3000000,MAX(0,B2261-F2261)/2))</f>
        <v/>
      </c>
      <c r="H2261" s="21">
        <f>ROUNDDOWN(G2261,-3)</f>
        <v/>
      </c>
      <c r="I2261" s="21">
        <f>IF(H2261&lt;=0,0,ROUNDDOWN(ROUND((H2261*LOOKUP(H2261,{0,1950001,3300001,6950001,9000001,18000001,40000001},{0.05,0.1,0.2,0.23,0.33,0.4,0.45})-LOOKUP(H2261,{0,1950001,3300001,6950001,9000001,18000001,40000001},{0,97500,427500,636000,1536000,2796000,4796000}))*1.021,3),0))</f>
        <v/>
      </c>
      <c r="J2261" s="21">
        <f>ROUNDDOWN(ROUND(H2261*0.06,2),-2)</f>
        <v/>
      </c>
      <c r="K2261" s="21">
        <f>ROUNDDOWN(ROUND(H2261*0.04,2),-2)</f>
        <v/>
      </c>
      <c r="L2261" s="21">
        <f>I2261+J2261+K2261</f>
        <v/>
      </c>
      <c r="M2261" s="21">
        <f>B2261-L2261</f>
        <v/>
      </c>
      <c r="N2261" s="21">
        <f>ROUNDDOWN(ROUND(B2261*0.2042,2),0)</f>
        <v/>
      </c>
    </row>
    <row r="2262">
      <c r="A2262" t="inlineStr">
        <is>
          <t>照合 短期</t>
        </is>
      </c>
      <c r="B2262" s="21" t="n">
        <v>14000000</v>
      </c>
      <c r="C2262" s="22" t="n">
        <v>4</v>
      </c>
      <c r="D2262" s="22" t="n">
        <v>2</v>
      </c>
      <c r="E2262" s="22" t="n">
        <v>0</v>
      </c>
      <c r="F2262" s="21">
        <f>(IF(C2262&lt;=20,MAX(800000,400000*C2262),8000000+700000*(C2262-20))+IF(E2262=1,1000000,0))</f>
        <v/>
      </c>
      <c r="G2262" s="21">
        <f>IF(AND(D2262=3,C2262&lt;=5),MAX(0,B2262-F2262),IF(AND(D2262=2,C2262&lt;=5,MAX(0,B2262-F2262)&gt;3000000),1500000+MAX(0,B2262-F2262)-3000000,MAX(0,B2262-F2262)/2))</f>
        <v/>
      </c>
      <c r="H2262" s="21">
        <f>ROUNDDOWN(G2262,-3)</f>
        <v/>
      </c>
      <c r="I2262" s="21">
        <f>IF(H2262&lt;=0,0,ROUNDDOWN(ROUND((H2262*LOOKUP(H2262,{0,1950001,3300001,6950001,9000001,18000001,40000001},{0.05,0.1,0.2,0.23,0.33,0.4,0.45})-LOOKUP(H2262,{0,1950001,3300001,6950001,9000001,18000001,40000001},{0,97500,427500,636000,1536000,2796000,4796000}))*1.021,3),0))</f>
        <v/>
      </c>
      <c r="J2262" s="21">
        <f>ROUNDDOWN(ROUND(H2262*0.06,2),-2)</f>
        <v/>
      </c>
      <c r="K2262" s="21">
        <f>ROUNDDOWN(ROUND(H2262*0.04,2),-2)</f>
        <v/>
      </c>
      <c r="L2262" s="21">
        <f>I2262+J2262+K2262</f>
        <v/>
      </c>
      <c r="M2262" s="21">
        <f>B2262-L2262</f>
        <v/>
      </c>
      <c r="N2262" s="21">
        <f>ROUNDDOWN(ROUND(B2262*0.2042,2),0)</f>
        <v/>
      </c>
    </row>
    <row r="2263">
      <c r="A2263" t="inlineStr">
        <is>
          <t>照合 役員</t>
        </is>
      </c>
      <c r="B2263" s="21" t="n">
        <v>14000000</v>
      </c>
      <c r="C2263" s="22" t="n">
        <v>4</v>
      </c>
      <c r="D2263" s="22" t="n">
        <v>3</v>
      </c>
      <c r="E2263" s="22" t="n">
        <v>0</v>
      </c>
      <c r="F2263" s="21">
        <f>(IF(C2263&lt;=20,MAX(800000,400000*C2263),8000000+700000*(C2263-20))+IF(E2263=1,1000000,0))</f>
        <v/>
      </c>
      <c r="G2263" s="21">
        <f>IF(AND(D2263=3,C2263&lt;=5),MAX(0,B2263-F2263),IF(AND(D2263=2,C2263&lt;=5,MAX(0,B2263-F2263)&gt;3000000),1500000+MAX(0,B2263-F2263)-3000000,MAX(0,B2263-F2263)/2))</f>
        <v/>
      </c>
      <c r="H2263" s="21">
        <f>ROUNDDOWN(G2263,-3)</f>
        <v/>
      </c>
      <c r="I2263" s="21">
        <f>IF(H2263&lt;=0,0,ROUNDDOWN(ROUND((H2263*LOOKUP(H2263,{0,1950001,3300001,6950001,9000001,18000001,40000001},{0.05,0.1,0.2,0.23,0.33,0.4,0.45})-LOOKUP(H2263,{0,1950001,3300001,6950001,9000001,18000001,40000001},{0,97500,427500,636000,1536000,2796000,4796000}))*1.021,3),0))</f>
        <v/>
      </c>
      <c r="J2263" s="21">
        <f>ROUNDDOWN(ROUND(H2263*0.06,2),-2)</f>
        <v/>
      </c>
      <c r="K2263" s="21">
        <f>ROUNDDOWN(ROUND(H2263*0.04,2),-2)</f>
        <v/>
      </c>
      <c r="L2263" s="21">
        <f>I2263+J2263+K2263</f>
        <v/>
      </c>
      <c r="M2263" s="21">
        <f>B2263-L2263</f>
        <v/>
      </c>
      <c r="N2263" s="21">
        <f>ROUNDDOWN(ROUND(B2263*0.2042,2),0)</f>
        <v/>
      </c>
    </row>
    <row r="2264">
      <c r="A2264" t="inlineStr">
        <is>
          <t>照合 短期 障害</t>
        </is>
      </c>
      <c r="B2264" s="21" t="n">
        <v>14000000</v>
      </c>
      <c r="C2264" s="22" t="n">
        <v>4</v>
      </c>
      <c r="D2264" s="22" t="n">
        <v>2</v>
      </c>
      <c r="E2264" s="22" t="n">
        <v>1</v>
      </c>
      <c r="F2264" s="21">
        <f>(IF(C2264&lt;=20,MAX(800000,400000*C2264),8000000+700000*(C2264-20))+IF(E2264=1,1000000,0))</f>
        <v/>
      </c>
      <c r="G2264" s="21">
        <f>IF(AND(D2264=3,C2264&lt;=5),MAX(0,B2264-F2264),IF(AND(D2264=2,C2264&lt;=5,MAX(0,B2264-F2264)&gt;3000000),1500000+MAX(0,B2264-F2264)-3000000,MAX(0,B2264-F2264)/2))</f>
        <v/>
      </c>
      <c r="H2264" s="21">
        <f>ROUNDDOWN(G2264,-3)</f>
        <v/>
      </c>
      <c r="I2264" s="21">
        <f>IF(H2264&lt;=0,0,ROUNDDOWN(ROUND((H2264*LOOKUP(H2264,{0,1950001,3300001,6950001,9000001,18000001,40000001},{0.05,0.1,0.2,0.23,0.33,0.4,0.45})-LOOKUP(H2264,{0,1950001,3300001,6950001,9000001,18000001,40000001},{0,97500,427500,636000,1536000,2796000,4796000}))*1.021,3),0))</f>
        <v/>
      </c>
      <c r="J2264" s="21">
        <f>ROUNDDOWN(ROUND(H2264*0.06,2),-2)</f>
        <v/>
      </c>
      <c r="K2264" s="21">
        <f>ROUNDDOWN(ROUND(H2264*0.04,2),-2)</f>
        <v/>
      </c>
      <c r="L2264" s="21">
        <f>I2264+J2264+K2264</f>
        <v/>
      </c>
      <c r="M2264" s="21">
        <f>B2264-L2264</f>
        <v/>
      </c>
      <c r="N2264" s="21">
        <f>ROUNDDOWN(ROUND(B2264*0.2042,2),0)</f>
        <v/>
      </c>
    </row>
    <row r="2265">
      <c r="A2265" t="inlineStr">
        <is>
          <t>照合 短期</t>
        </is>
      </c>
      <c r="B2265" s="21" t="n">
        <v>14000000</v>
      </c>
      <c r="C2265" s="22" t="n">
        <v>5</v>
      </c>
      <c r="D2265" s="22" t="n">
        <v>2</v>
      </c>
      <c r="E2265" s="22" t="n">
        <v>0</v>
      </c>
      <c r="F2265" s="21">
        <f>(IF(C2265&lt;=20,MAX(800000,400000*C2265),8000000+700000*(C2265-20))+IF(E2265=1,1000000,0))</f>
        <v/>
      </c>
      <c r="G2265" s="21">
        <f>IF(AND(D2265=3,C2265&lt;=5),MAX(0,B2265-F2265),IF(AND(D2265=2,C2265&lt;=5,MAX(0,B2265-F2265)&gt;3000000),1500000+MAX(0,B2265-F2265)-3000000,MAX(0,B2265-F2265)/2))</f>
        <v/>
      </c>
      <c r="H2265" s="21">
        <f>ROUNDDOWN(G2265,-3)</f>
        <v/>
      </c>
      <c r="I2265" s="21">
        <f>IF(H2265&lt;=0,0,ROUNDDOWN(ROUND((H2265*LOOKUP(H2265,{0,1950001,3300001,6950001,9000001,18000001,40000001},{0.05,0.1,0.2,0.23,0.33,0.4,0.45})-LOOKUP(H2265,{0,1950001,3300001,6950001,9000001,18000001,40000001},{0,97500,427500,636000,1536000,2796000,4796000}))*1.021,3),0))</f>
        <v/>
      </c>
      <c r="J2265" s="21">
        <f>ROUNDDOWN(ROUND(H2265*0.06,2),-2)</f>
        <v/>
      </c>
      <c r="K2265" s="21">
        <f>ROUNDDOWN(ROUND(H2265*0.04,2),-2)</f>
        <v/>
      </c>
      <c r="L2265" s="21">
        <f>I2265+J2265+K2265</f>
        <v/>
      </c>
      <c r="M2265" s="21">
        <f>B2265-L2265</f>
        <v/>
      </c>
      <c r="N2265" s="21">
        <f>ROUNDDOWN(ROUND(B2265*0.2042,2),0)</f>
        <v/>
      </c>
    </row>
    <row r="2266">
      <c r="A2266" t="inlineStr">
        <is>
          <t>照合 役員</t>
        </is>
      </c>
      <c r="B2266" s="21" t="n">
        <v>14000000</v>
      </c>
      <c r="C2266" s="22" t="n">
        <v>5</v>
      </c>
      <c r="D2266" s="22" t="n">
        <v>3</v>
      </c>
      <c r="E2266" s="22" t="n">
        <v>0</v>
      </c>
      <c r="F2266" s="21">
        <f>(IF(C2266&lt;=20,MAX(800000,400000*C2266),8000000+700000*(C2266-20))+IF(E2266=1,1000000,0))</f>
        <v/>
      </c>
      <c r="G2266" s="21">
        <f>IF(AND(D2266=3,C2266&lt;=5),MAX(0,B2266-F2266),IF(AND(D2266=2,C2266&lt;=5,MAX(0,B2266-F2266)&gt;3000000),1500000+MAX(0,B2266-F2266)-3000000,MAX(0,B2266-F2266)/2))</f>
        <v/>
      </c>
      <c r="H2266" s="21">
        <f>ROUNDDOWN(G2266,-3)</f>
        <v/>
      </c>
      <c r="I2266" s="21">
        <f>IF(H2266&lt;=0,0,ROUNDDOWN(ROUND((H2266*LOOKUP(H2266,{0,1950001,3300001,6950001,9000001,18000001,40000001},{0.05,0.1,0.2,0.23,0.33,0.4,0.45})-LOOKUP(H2266,{0,1950001,3300001,6950001,9000001,18000001,40000001},{0,97500,427500,636000,1536000,2796000,4796000}))*1.021,3),0))</f>
        <v/>
      </c>
      <c r="J2266" s="21">
        <f>ROUNDDOWN(ROUND(H2266*0.06,2),-2)</f>
        <v/>
      </c>
      <c r="K2266" s="21">
        <f>ROUNDDOWN(ROUND(H2266*0.04,2),-2)</f>
        <v/>
      </c>
      <c r="L2266" s="21">
        <f>I2266+J2266+K2266</f>
        <v/>
      </c>
      <c r="M2266" s="21">
        <f>B2266-L2266</f>
        <v/>
      </c>
      <c r="N2266" s="21">
        <f>ROUNDDOWN(ROUND(B2266*0.2042,2),0)</f>
        <v/>
      </c>
    </row>
    <row r="2267">
      <c r="A2267" t="inlineStr">
        <is>
          <t>照合 短期 障害</t>
        </is>
      </c>
      <c r="B2267" s="21" t="n">
        <v>14000000</v>
      </c>
      <c r="C2267" s="22" t="n">
        <v>5</v>
      </c>
      <c r="D2267" s="22" t="n">
        <v>2</v>
      </c>
      <c r="E2267" s="22" t="n">
        <v>1</v>
      </c>
      <c r="F2267" s="21">
        <f>(IF(C2267&lt;=20,MAX(800000,400000*C2267),8000000+700000*(C2267-20))+IF(E2267=1,1000000,0))</f>
        <v/>
      </c>
      <c r="G2267" s="21">
        <f>IF(AND(D2267=3,C2267&lt;=5),MAX(0,B2267-F2267),IF(AND(D2267=2,C2267&lt;=5,MAX(0,B2267-F2267)&gt;3000000),1500000+MAX(0,B2267-F2267)-3000000,MAX(0,B2267-F2267)/2))</f>
        <v/>
      </c>
      <c r="H2267" s="21">
        <f>ROUNDDOWN(G2267,-3)</f>
        <v/>
      </c>
      <c r="I2267" s="21">
        <f>IF(H2267&lt;=0,0,ROUNDDOWN(ROUND((H2267*LOOKUP(H2267,{0,1950001,3300001,6950001,9000001,18000001,40000001},{0.05,0.1,0.2,0.23,0.33,0.4,0.45})-LOOKUP(H2267,{0,1950001,3300001,6950001,9000001,18000001,40000001},{0,97500,427500,636000,1536000,2796000,4796000}))*1.021,3),0))</f>
        <v/>
      </c>
      <c r="J2267" s="21">
        <f>ROUNDDOWN(ROUND(H2267*0.06,2),-2)</f>
        <v/>
      </c>
      <c r="K2267" s="21">
        <f>ROUNDDOWN(ROUND(H2267*0.04,2),-2)</f>
        <v/>
      </c>
      <c r="L2267" s="21">
        <f>I2267+J2267+K2267</f>
        <v/>
      </c>
      <c r="M2267" s="21">
        <f>B2267-L2267</f>
        <v/>
      </c>
      <c r="N2267" s="21">
        <f>ROUNDDOWN(ROUND(B2267*0.2042,2),0)</f>
        <v/>
      </c>
    </row>
    <row r="2268">
      <c r="A2268" t="inlineStr">
        <is>
          <t>照合 障害</t>
        </is>
      </c>
      <c r="B2268" s="21" t="n">
        <v>14000000</v>
      </c>
      <c r="C2268" s="22" t="n">
        <v>25</v>
      </c>
      <c r="D2268" s="22" t="n">
        <v>1</v>
      </c>
      <c r="E2268" s="22" t="n">
        <v>1</v>
      </c>
      <c r="F2268" s="21">
        <f>(IF(C2268&lt;=20,MAX(800000,400000*C2268),8000000+700000*(C2268-20))+IF(E2268=1,1000000,0))</f>
        <v/>
      </c>
      <c r="G2268" s="21">
        <f>IF(AND(D2268=3,C2268&lt;=5),MAX(0,B2268-F2268),IF(AND(D2268=2,C2268&lt;=5,MAX(0,B2268-F2268)&gt;3000000),1500000+MAX(0,B2268-F2268)-3000000,MAX(0,B2268-F2268)/2))</f>
        <v/>
      </c>
      <c r="H2268" s="21">
        <f>ROUNDDOWN(G2268,-3)</f>
        <v/>
      </c>
      <c r="I2268" s="21">
        <f>IF(H2268&lt;=0,0,ROUNDDOWN(ROUND((H2268*LOOKUP(H2268,{0,1950001,3300001,6950001,9000001,18000001,40000001},{0.05,0.1,0.2,0.23,0.33,0.4,0.45})-LOOKUP(H2268,{0,1950001,3300001,6950001,9000001,18000001,40000001},{0,97500,427500,636000,1536000,2796000,4796000}))*1.021,3),0))</f>
        <v/>
      </c>
      <c r="J2268" s="21">
        <f>ROUNDDOWN(ROUND(H2268*0.06,2),-2)</f>
        <v/>
      </c>
      <c r="K2268" s="21">
        <f>ROUNDDOWN(ROUND(H2268*0.04,2),-2)</f>
        <v/>
      </c>
      <c r="L2268" s="21">
        <f>I2268+J2268+K2268</f>
        <v/>
      </c>
      <c r="M2268" s="21">
        <f>B2268-L2268</f>
        <v/>
      </c>
      <c r="N2268" s="21">
        <f>ROUNDDOWN(ROUND(B2268*0.2042,2),0)</f>
        <v/>
      </c>
    </row>
    <row r="2269">
      <c r="A2269" t="inlineStr">
        <is>
          <t>照合 一般</t>
        </is>
      </c>
      <c r="B2269" s="21" t="n">
        <v>14500000</v>
      </c>
      <c r="C2269" s="22" t="n">
        <v>1</v>
      </c>
      <c r="D2269" s="22" t="n">
        <v>1</v>
      </c>
      <c r="E2269" s="22" t="n">
        <v>0</v>
      </c>
      <c r="F2269" s="21">
        <f>(IF(C2269&lt;=20,MAX(800000,400000*C2269),8000000+700000*(C2269-20))+IF(E2269=1,1000000,0))</f>
        <v/>
      </c>
      <c r="G2269" s="21">
        <f>IF(AND(D2269=3,C2269&lt;=5),MAX(0,B2269-F2269),IF(AND(D2269=2,C2269&lt;=5,MAX(0,B2269-F2269)&gt;3000000),1500000+MAX(0,B2269-F2269)-3000000,MAX(0,B2269-F2269)/2))</f>
        <v/>
      </c>
      <c r="H2269" s="21">
        <f>ROUNDDOWN(G2269,-3)</f>
        <v/>
      </c>
      <c r="I2269" s="21">
        <f>IF(H2269&lt;=0,0,ROUNDDOWN(ROUND((H2269*LOOKUP(H2269,{0,1950001,3300001,6950001,9000001,18000001,40000001},{0.05,0.1,0.2,0.23,0.33,0.4,0.45})-LOOKUP(H2269,{0,1950001,3300001,6950001,9000001,18000001,40000001},{0,97500,427500,636000,1536000,2796000,4796000}))*1.021,3),0))</f>
        <v/>
      </c>
      <c r="J2269" s="21">
        <f>ROUNDDOWN(ROUND(H2269*0.06,2),-2)</f>
        <v/>
      </c>
      <c r="K2269" s="21">
        <f>ROUNDDOWN(ROUND(H2269*0.04,2),-2)</f>
        <v/>
      </c>
      <c r="L2269" s="21">
        <f>I2269+J2269+K2269</f>
        <v/>
      </c>
      <c r="M2269" s="21">
        <f>B2269-L2269</f>
        <v/>
      </c>
      <c r="N2269" s="21">
        <f>ROUNDDOWN(ROUND(B2269*0.2042,2),0)</f>
        <v/>
      </c>
    </row>
    <row r="2270">
      <c r="A2270" t="inlineStr">
        <is>
          <t>照合 一般</t>
        </is>
      </c>
      <c r="B2270" s="21" t="n">
        <v>14500000</v>
      </c>
      <c r="C2270" s="22" t="n">
        <v>2</v>
      </c>
      <c r="D2270" s="22" t="n">
        <v>1</v>
      </c>
      <c r="E2270" s="22" t="n">
        <v>0</v>
      </c>
      <c r="F2270" s="21">
        <f>(IF(C2270&lt;=20,MAX(800000,400000*C2270),8000000+700000*(C2270-20))+IF(E2270=1,1000000,0))</f>
        <v/>
      </c>
      <c r="G2270" s="21">
        <f>IF(AND(D2270=3,C2270&lt;=5),MAX(0,B2270-F2270),IF(AND(D2270=2,C2270&lt;=5,MAX(0,B2270-F2270)&gt;3000000),1500000+MAX(0,B2270-F2270)-3000000,MAX(0,B2270-F2270)/2))</f>
        <v/>
      </c>
      <c r="H2270" s="21">
        <f>ROUNDDOWN(G2270,-3)</f>
        <v/>
      </c>
      <c r="I2270" s="21">
        <f>IF(H2270&lt;=0,0,ROUNDDOWN(ROUND((H2270*LOOKUP(H2270,{0,1950001,3300001,6950001,9000001,18000001,40000001},{0.05,0.1,0.2,0.23,0.33,0.4,0.45})-LOOKUP(H2270,{0,1950001,3300001,6950001,9000001,18000001,40000001},{0,97500,427500,636000,1536000,2796000,4796000}))*1.021,3),0))</f>
        <v/>
      </c>
      <c r="J2270" s="21">
        <f>ROUNDDOWN(ROUND(H2270*0.06,2),-2)</f>
        <v/>
      </c>
      <c r="K2270" s="21">
        <f>ROUNDDOWN(ROUND(H2270*0.04,2),-2)</f>
        <v/>
      </c>
      <c r="L2270" s="21">
        <f>I2270+J2270+K2270</f>
        <v/>
      </c>
      <c r="M2270" s="21">
        <f>B2270-L2270</f>
        <v/>
      </c>
      <c r="N2270" s="21">
        <f>ROUNDDOWN(ROUND(B2270*0.2042,2),0)</f>
        <v/>
      </c>
    </row>
    <row r="2271">
      <c r="A2271" t="inlineStr">
        <is>
          <t>照合 一般</t>
        </is>
      </c>
      <c r="B2271" s="21" t="n">
        <v>14500000</v>
      </c>
      <c r="C2271" s="22" t="n">
        <v>3</v>
      </c>
      <c r="D2271" s="22" t="n">
        <v>1</v>
      </c>
      <c r="E2271" s="22" t="n">
        <v>0</v>
      </c>
      <c r="F2271" s="21">
        <f>(IF(C2271&lt;=20,MAX(800000,400000*C2271),8000000+700000*(C2271-20))+IF(E2271=1,1000000,0))</f>
        <v/>
      </c>
      <c r="G2271" s="21">
        <f>IF(AND(D2271=3,C2271&lt;=5),MAX(0,B2271-F2271),IF(AND(D2271=2,C2271&lt;=5,MAX(0,B2271-F2271)&gt;3000000),1500000+MAX(0,B2271-F2271)-3000000,MAX(0,B2271-F2271)/2))</f>
        <v/>
      </c>
      <c r="H2271" s="21">
        <f>ROUNDDOWN(G2271,-3)</f>
        <v/>
      </c>
      <c r="I2271" s="21">
        <f>IF(H2271&lt;=0,0,ROUNDDOWN(ROUND((H2271*LOOKUP(H2271,{0,1950001,3300001,6950001,9000001,18000001,40000001},{0.05,0.1,0.2,0.23,0.33,0.4,0.45})-LOOKUP(H2271,{0,1950001,3300001,6950001,9000001,18000001,40000001},{0,97500,427500,636000,1536000,2796000,4796000}))*1.021,3),0))</f>
        <v/>
      </c>
      <c r="J2271" s="21">
        <f>ROUNDDOWN(ROUND(H2271*0.06,2),-2)</f>
        <v/>
      </c>
      <c r="K2271" s="21">
        <f>ROUNDDOWN(ROUND(H2271*0.04,2),-2)</f>
        <v/>
      </c>
      <c r="L2271" s="21">
        <f>I2271+J2271+K2271</f>
        <v/>
      </c>
      <c r="M2271" s="21">
        <f>B2271-L2271</f>
        <v/>
      </c>
      <c r="N2271" s="21">
        <f>ROUNDDOWN(ROUND(B2271*0.2042,2),0)</f>
        <v/>
      </c>
    </row>
    <row r="2272">
      <c r="A2272" t="inlineStr">
        <is>
          <t>照合 一般</t>
        </is>
      </c>
      <c r="B2272" s="21" t="n">
        <v>14500000</v>
      </c>
      <c r="C2272" s="22" t="n">
        <v>4</v>
      </c>
      <c r="D2272" s="22" t="n">
        <v>1</v>
      </c>
      <c r="E2272" s="22" t="n">
        <v>0</v>
      </c>
      <c r="F2272" s="21">
        <f>(IF(C2272&lt;=20,MAX(800000,400000*C2272),8000000+700000*(C2272-20))+IF(E2272=1,1000000,0))</f>
        <v/>
      </c>
      <c r="G2272" s="21">
        <f>IF(AND(D2272=3,C2272&lt;=5),MAX(0,B2272-F2272),IF(AND(D2272=2,C2272&lt;=5,MAX(0,B2272-F2272)&gt;3000000),1500000+MAX(0,B2272-F2272)-3000000,MAX(0,B2272-F2272)/2))</f>
        <v/>
      </c>
      <c r="H2272" s="21">
        <f>ROUNDDOWN(G2272,-3)</f>
        <v/>
      </c>
      <c r="I2272" s="21">
        <f>IF(H2272&lt;=0,0,ROUNDDOWN(ROUND((H2272*LOOKUP(H2272,{0,1950001,3300001,6950001,9000001,18000001,40000001},{0.05,0.1,0.2,0.23,0.33,0.4,0.45})-LOOKUP(H2272,{0,1950001,3300001,6950001,9000001,18000001,40000001},{0,97500,427500,636000,1536000,2796000,4796000}))*1.021,3),0))</f>
        <v/>
      </c>
      <c r="J2272" s="21">
        <f>ROUNDDOWN(ROUND(H2272*0.06,2),-2)</f>
        <v/>
      </c>
      <c r="K2272" s="21">
        <f>ROUNDDOWN(ROUND(H2272*0.04,2),-2)</f>
        <v/>
      </c>
      <c r="L2272" s="21">
        <f>I2272+J2272+K2272</f>
        <v/>
      </c>
      <c r="M2272" s="21">
        <f>B2272-L2272</f>
        <v/>
      </c>
      <c r="N2272" s="21">
        <f>ROUNDDOWN(ROUND(B2272*0.2042,2),0)</f>
        <v/>
      </c>
    </row>
    <row r="2273">
      <c r="A2273" t="inlineStr">
        <is>
          <t>照合 一般</t>
        </is>
      </c>
      <c r="B2273" s="21" t="n">
        <v>14500000</v>
      </c>
      <c r="C2273" s="22" t="n">
        <v>5</v>
      </c>
      <c r="D2273" s="22" t="n">
        <v>1</v>
      </c>
      <c r="E2273" s="22" t="n">
        <v>0</v>
      </c>
      <c r="F2273" s="21">
        <f>(IF(C2273&lt;=20,MAX(800000,400000*C2273),8000000+700000*(C2273-20))+IF(E2273=1,1000000,0))</f>
        <v/>
      </c>
      <c r="G2273" s="21">
        <f>IF(AND(D2273=3,C2273&lt;=5),MAX(0,B2273-F2273),IF(AND(D2273=2,C2273&lt;=5,MAX(0,B2273-F2273)&gt;3000000),1500000+MAX(0,B2273-F2273)-3000000,MAX(0,B2273-F2273)/2))</f>
        <v/>
      </c>
      <c r="H2273" s="21">
        <f>ROUNDDOWN(G2273,-3)</f>
        <v/>
      </c>
      <c r="I2273" s="21">
        <f>IF(H2273&lt;=0,0,ROUNDDOWN(ROUND((H2273*LOOKUP(H2273,{0,1950001,3300001,6950001,9000001,18000001,40000001},{0.05,0.1,0.2,0.23,0.33,0.4,0.45})-LOOKUP(H2273,{0,1950001,3300001,6950001,9000001,18000001,40000001},{0,97500,427500,636000,1536000,2796000,4796000}))*1.021,3),0))</f>
        <v/>
      </c>
      <c r="J2273" s="21">
        <f>ROUNDDOWN(ROUND(H2273*0.06,2),-2)</f>
        <v/>
      </c>
      <c r="K2273" s="21">
        <f>ROUNDDOWN(ROUND(H2273*0.04,2),-2)</f>
        <v/>
      </c>
      <c r="L2273" s="21">
        <f>I2273+J2273+K2273</f>
        <v/>
      </c>
      <c r="M2273" s="21">
        <f>B2273-L2273</f>
        <v/>
      </c>
      <c r="N2273" s="21">
        <f>ROUNDDOWN(ROUND(B2273*0.2042,2),0)</f>
        <v/>
      </c>
    </row>
    <row r="2274">
      <c r="A2274" t="inlineStr">
        <is>
          <t>照合 一般</t>
        </is>
      </c>
      <c r="B2274" s="21" t="n">
        <v>14500000</v>
      </c>
      <c r="C2274" s="22" t="n">
        <v>6</v>
      </c>
      <c r="D2274" s="22" t="n">
        <v>1</v>
      </c>
      <c r="E2274" s="22" t="n">
        <v>0</v>
      </c>
      <c r="F2274" s="21">
        <f>(IF(C2274&lt;=20,MAX(800000,400000*C2274),8000000+700000*(C2274-20))+IF(E2274=1,1000000,0))</f>
        <v/>
      </c>
      <c r="G2274" s="21">
        <f>IF(AND(D2274=3,C2274&lt;=5),MAX(0,B2274-F2274),IF(AND(D2274=2,C2274&lt;=5,MAX(0,B2274-F2274)&gt;3000000),1500000+MAX(0,B2274-F2274)-3000000,MAX(0,B2274-F2274)/2))</f>
        <v/>
      </c>
      <c r="H2274" s="21">
        <f>ROUNDDOWN(G2274,-3)</f>
        <v/>
      </c>
      <c r="I2274" s="21">
        <f>IF(H2274&lt;=0,0,ROUNDDOWN(ROUND((H2274*LOOKUP(H2274,{0,1950001,3300001,6950001,9000001,18000001,40000001},{0.05,0.1,0.2,0.23,0.33,0.4,0.45})-LOOKUP(H2274,{0,1950001,3300001,6950001,9000001,18000001,40000001},{0,97500,427500,636000,1536000,2796000,4796000}))*1.021,3),0))</f>
        <v/>
      </c>
      <c r="J2274" s="21">
        <f>ROUNDDOWN(ROUND(H2274*0.06,2),-2)</f>
        <v/>
      </c>
      <c r="K2274" s="21">
        <f>ROUNDDOWN(ROUND(H2274*0.04,2),-2)</f>
        <v/>
      </c>
      <c r="L2274" s="21">
        <f>I2274+J2274+K2274</f>
        <v/>
      </c>
      <c r="M2274" s="21">
        <f>B2274-L2274</f>
        <v/>
      </c>
      <c r="N2274" s="21">
        <f>ROUNDDOWN(ROUND(B2274*0.2042,2),0)</f>
        <v/>
      </c>
    </row>
    <row r="2275">
      <c r="A2275" t="inlineStr">
        <is>
          <t>照合 一般</t>
        </is>
      </c>
      <c r="B2275" s="21" t="n">
        <v>14500000</v>
      </c>
      <c r="C2275" s="22" t="n">
        <v>7</v>
      </c>
      <c r="D2275" s="22" t="n">
        <v>1</v>
      </c>
      <c r="E2275" s="22" t="n">
        <v>0</v>
      </c>
      <c r="F2275" s="21">
        <f>(IF(C2275&lt;=20,MAX(800000,400000*C2275),8000000+700000*(C2275-20))+IF(E2275=1,1000000,0))</f>
        <v/>
      </c>
      <c r="G2275" s="21">
        <f>IF(AND(D2275=3,C2275&lt;=5),MAX(0,B2275-F2275),IF(AND(D2275=2,C2275&lt;=5,MAX(0,B2275-F2275)&gt;3000000),1500000+MAX(0,B2275-F2275)-3000000,MAX(0,B2275-F2275)/2))</f>
        <v/>
      </c>
      <c r="H2275" s="21">
        <f>ROUNDDOWN(G2275,-3)</f>
        <v/>
      </c>
      <c r="I2275" s="21">
        <f>IF(H2275&lt;=0,0,ROUNDDOWN(ROUND((H2275*LOOKUP(H2275,{0,1950001,3300001,6950001,9000001,18000001,40000001},{0.05,0.1,0.2,0.23,0.33,0.4,0.45})-LOOKUP(H2275,{0,1950001,3300001,6950001,9000001,18000001,40000001},{0,97500,427500,636000,1536000,2796000,4796000}))*1.021,3),0))</f>
        <v/>
      </c>
      <c r="J2275" s="21">
        <f>ROUNDDOWN(ROUND(H2275*0.06,2),-2)</f>
        <v/>
      </c>
      <c r="K2275" s="21">
        <f>ROUNDDOWN(ROUND(H2275*0.04,2),-2)</f>
        <v/>
      </c>
      <c r="L2275" s="21">
        <f>I2275+J2275+K2275</f>
        <v/>
      </c>
      <c r="M2275" s="21">
        <f>B2275-L2275</f>
        <v/>
      </c>
      <c r="N2275" s="21">
        <f>ROUNDDOWN(ROUND(B2275*0.2042,2),0)</f>
        <v/>
      </c>
    </row>
    <row r="2276">
      <c r="A2276" t="inlineStr">
        <is>
          <t>照合 一般</t>
        </is>
      </c>
      <c r="B2276" s="21" t="n">
        <v>14500000</v>
      </c>
      <c r="C2276" s="22" t="n">
        <v>8</v>
      </c>
      <c r="D2276" s="22" t="n">
        <v>1</v>
      </c>
      <c r="E2276" s="22" t="n">
        <v>0</v>
      </c>
      <c r="F2276" s="21">
        <f>(IF(C2276&lt;=20,MAX(800000,400000*C2276),8000000+700000*(C2276-20))+IF(E2276=1,1000000,0))</f>
        <v/>
      </c>
      <c r="G2276" s="21">
        <f>IF(AND(D2276=3,C2276&lt;=5),MAX(0,B2276-F2276),IF(AND(D2276=2,C2276&lt;=5,MAX(0,B2276-F2276)&gt;3000000),1500000+MAX(0,B2276-F2276)-3000000,MAX(0,B2276-F2276)/2))</f>
        <v/>
      </c>
      <c r="H2276" s="21">
        <f>ROUNDDOWN(G2276,-3)</f>
        <v/>
      </c>
      <c r="I2276" s="21">
        <f>IF(H2276&lt;=0,0,ROUNDDOWN(ROUND((H2276*LOOKUP(H2276,{0,1950001,3300001,6950001,9000001,18000001,40000001},{0.05,0.1,0.2,0.23,0.33,0.4,0.45})-LOOKUP(H2276,{0,1950001,3300001,6950001,9000001,18000001,40000001},{0,97500,427500,636000,1536000,2796000,4796000}))*1.021,3),0))</f>
        <v/>
      </c>
      <c r="J2276" s="21">
        <f>ROUNDDOWN(ROUND(H2276*0.06,2),-2)</f>
        <v/>
      </c>
      <c r="K2276" s="21">
        <f>ROUNDDOWN(ROUND(H2276*0.04,2),-2)</f>
        <v/>
      </c>
      <c r="L2276" s="21">
        <f>I2276+J2276+K2276</f>
        <v/>
      </c>
      <c r="M2276" s="21">
        <f>B2276-L2276</f>
        <v/>
      </c>
      <c r="N2276" s="21">
        <f>ROUNDDOWN(ROUND(B2276*0.2042,2),0)</f>
        <v/>
      </c>
    </row>
    <row r="2277">
      <c r="A2277" t="inlineStr">
        <is>
          <t>照合 一般</t>
        </is>
      </c>
      <c r="B2277" s="21" t="n">
        <v>14500000</v>
      </c>
      <c r="C2277" s="22" t="n">
        <v>9</v>
      </c>
      <c r="D2277" s="22" t="n">
        <v>1</v>
      </c>
      <c r="E2277" s="22" t="n">
        <v>0</v>
      </c>
      <c r="F2277" s="21">
        <f>(IF(C2277&lt;=20,MAX(800000,400000*C2277),8000000+700000*(C2277-20))+IF(E2277=1,1000000,0))</f>
        <v/>
      </c>
      <c r="G2277" s="21">
        <f>IF(AND(D2277=3,C2277&lt;=5),MAX(0,B2277-F2277),IF(AND(D2277=2,C2277&lt;=5,MAX(0,B2277-F2277)&gt;3000000),1500000+MAX(0,B2277-F2277)-3000000,MAX(0,B2277-F2277)/2))</f>
        <v/>
      </c>
      <c r="H2277" s="21">
        <f>ROUNDDOWN(G2277,-3)</f>
        <v/>
      </c>
      <c r="I2277" s="21">
        <f>IF(H2277&lt;=0,0,ROUNDDOWN(ROUND((H2277*LOOKUP(H2277,{0,1950001,3300001,6950001,9000001,18000001,40000001},{0.05,0.1,0.2,0.23,0.33,0.4,0.45})-LOOKUP(H2277,{0,1950001,3300001,6950001,9000001,18000001,40000001},{0,97500,427500,636000,1536000,2796000,4796000}))*1.021,3),0))</f>
        <v/>
      </c>
      <c r="J2277" s="21">
        <f>ROUNDDOWN(ROUND(H2277*0.06,2),-2)</f>
        <v/>
      </c>
      <c r="K2277" s="21">
        <f>ROUNDDOWN(ROUND(H2277*0.04,2),-2)</f>
        <v/>
      </c>
      <c r="L2277" s="21">
        <f>I2277+J2277+K2277</f>
        <v/>
      </c>
      <c r="M2277" s="21">
        <f>B2277-L2277</f>
        <v/>
      </c>
      <c r="N2277" s="21">
        <f>ROUNDDOWN(ROUND(B2277*0.2042,2),0)</f>
        <v/>
      </c>
    </row>
    <row r="2278">
      <c r="A2278" t="inlineStr">
        <is>
          <t>照合 一般</t>
        </is>
      </c>
      <c r="B2278" s="21" t="n">
        <v>14500000</v>
      </c>
      <c r="C2278" s="22" t="n">
        <v>10</v>
      </c>
      <c r="D2278" s="22" t="n">
        <v>1</v>
      </c>
      <c r="E2278" s="22" t="n">
        <v>0</v>
      </c>
      <c r="F2278" s="21">
        <f>(IF(C2278&lt;=20,MAX(800000,400000*C2278),8000000+700000*(C2278-20))+IF(E2278=1,1000000,0))</f>
        <v/>
      </c>
      <c r="G2278" s="21">
        <f>IF(AND(D2278=3,C2278&lt;=5),MAX(0,B2278-F2278),IF(AND(D2278=2,C2278&lt;=5,MAX(0,B2278-F2278)&gt;3000000),1500000+MAX(0,B2278-F2278)-3000000,MAX(0,B2278-F2278)/2))</f>
        <v/>
      </c>
      <c r="H2278" s="21">
        <f>ROUNDDOWN(G2278,-3)</f>
        <v/>
      </c>
      <c r="I2278" s="21">
        <f>IF(H2278&lt;=0,0,ROUNDDOWN(ROUND((H2278*LOOKUP(H2278,{0,1950001,3300001,6950001,9000001,18000001,40000001},{0.05,0.1,0.2,0.23,0.33,0.4,0.45})-LOOKUP(H2278,{0,1950001,3300001,6950001,9000001,18000001,40000001},{0,97500,427500,636000,1536000,2796000,4796000}))*1.021,3),0))</f>
        <v/>
      </c>
      <c r="J2278" s="21">
        <f>ROUNDDOWN(ROUND(H2278*0.06,2),-2)</f>
        <v/>
      </c>
      <c r="K2278" s="21">
        <f>ROUNDDOWN(ROUND(H2278*0.04,2),-2)</f>
        <v/>
      </c>
      <c r="L2278" s="21">
        <f>I2278+J2278+K2278</f>
        <v/>
      </c>
      <c r="M2278" s="21">
        <f>B2278-L2278</f>
        <v/>
      </c>
      <c r="N2278" s="21">
        <f>ROUNDDOWN(ROUND(B2278*0.2042,2),0)</f>
        <v/>
      </c>
    </row>
    <row r="2279">
      <c r="A2279" t="inlineStr">
        <is>
          <t>照合 一般</t>
        </is>
      </c>
      <c r="B2279" s="21" t="n">
        <v>14500000</v>
      </c>
      <c r="C2279" s="22" t="n">
        <v>11</v>
      </c>
      <c r="D2279" s="22" t="n">
        <v>1</v>
      </c>
      <c r="E2279" s="22" t="n">
        <v>0</v>
      </c>
      <c r="F2279" s="21">
        <f>(IF(C2279&lt;=20,MAX(800000,400000*C2279),8000000+700000*(C2279-20))+IF(E2279=1,1000000,0))</f>
        <v/>
      </c>
      <c r="G2279" s="21">
        <f>IF(AND(D2279=3,C2279&lt;=5),MAX(0,B2279-F2279),IF(AND(D2279=2,C2279&lt;=5,MAX(0,B2279-F2279)&gt;3000000),1500000+MAX(0,B2279-F2279)-3000000,MAX(0,B2279-F2279)/2))</f>
        <v/>
      </c>
      <c r="H2279" s="21">
        <f>ROUNDDOWN(G2279,-3)</f>
        <v/>
      </c>
      <c r="I2279" s="21">
        <f>IF(H2279&lt;=0,0,ROUNDDOWN(ROUND((H2279*LOOKUP(H2279,{0,1950001,3300001,6950001,9000001,18000001,40000001},{0.05,0.1,0.2,0.23,0.33,0.4,0.45})-LOOKUP(H2279,{0,1950001,3300001,6950001,9000001,18000001,40000001},{0,97500,427500,636000,1536000,2796000,4796000}))*1.021,3),0))</f>
        <v/>
      </c>
      <c r="J2279" s="21">
        <f>ROUNDDOWN(ROUND(H2279*0.06,2),-2)</f>
        <v/>
      </c>
      <c r="K2279" s="21">
        <f>ROUNDDOWN(ROUND(H2279*0.04,2),-2)</f>
        <v/>
      </c>
      <c r="L2279" s="21">
        <f>I2279+J2279+K2279</f>
        <v/>
      </c>
      <c r="M2279" s="21">
        <f>B2279-L2279</f>
        <v/>
      </c>
      <c r="N2279" s="21">
        <f>ROUNDDOWN(ROUND(B2279*0.2042,2),0)</f>
        <v/>
      </c>
    </row>
    <row r="2280">
      <c r="A2280" t="inlineStr">
        <is>
          <t>照合 一般</t>
        </is>
      </c>
      <c r="B2280" s="21" t="n">
        <v>14500000</v>
      </c>
      <c r="C2280" s="22" t="n">
        <v>12</v>
      </c>
      <c r="D2280" s="22" t="n">
        <v>1</v>
      </c>
      <c r="E2280" s="22" t="n">
        <v>0</v>
      </c>
      <c r="F2280" s="21">
        <f>(IF(C2280&lt;=20,MAX(800000,400000*C2280),8000000+700000*(C2280-20))+IF(E2280=1,1000000,0))</f>
        <v/>
      </c>
      <c r="G2280" s="21">
        <f>IF(AND(D2280=3,C2280&lt;=5),MAX(0,B2280-F2280),IF(AND(D2280=2,C2280&lt;=5,MAX(0,B2280-F2280)&gt;3000000),1500000+MAX(0,B2280-F2280)-3000000,MAX(0,B2280-F2280)/2))</f>
        <v/>
      </c>
      <c r="H2280" s="21">
        <f>ROUNDDOWN(G2280,-3)</f>
        <v/>
      </c>
      <c r="I2280" s="21">
        <f>IF(H2280&lt;=0,0,ROUNDDOWN(ROUND((H2280*LOOKUP(H2280,{0,1950001,3300001,6950001,9000001,18000001,40000001},{0.05,0.1,0.2,0.23,0.33,0.4,0.45})-LOOKUP(H2280,{0,1950001,3300001,6950001,9000001,18000001,40000001},{0,97500,427500,636000,1536000,2796000,4796000}))*1.021,3),0))</f>
        <v/>
      </c>
      <c r="J2280" s="21">
        <f>ROUNDDOWN(ROUND(H2280*0.06,2),-2)</f>
        <v/>
      </c>
      <c r="K2280" s="21">
        <f>ROUNDDOWN(ROUND(H2280*0.04,2),-2)</f>
        <v/>
      </c>
      <c r="L2280" s="21">
        <f>I2280+J2280+K2280</f>
        <v/>
      </c>
      <c r="M2280" s="21">
        <f>B2280-L2280</f>
        <v/>
      </c>
      <c r="N2280" s="21">
        <f>ROUNDDOWN(ROUND(B2280*0.2042,2),0)</f>
        <v/>
      </c>
    </row>
    <row r="2281">
      <c r="A2281" t="inlineStr">
        <is>
          <t>照合 一般</t>
        </is>
      </c>
      <c r="B2281" s="21" t="n">
        <v>14500000</v>
      </c>
      <c r="C2281" s="22" t="n">
        <v>13</v>
      </c>
      <c r="D2281" s="22" t="n">
        <v>1</v>
      </c>
      <c r="E2281" s="22" t="n">
        <v>0</v>
      </c>
      <c r="F2281" s="21">
        <f>(IF(C2281&lt;=20,MAX(800000,400000*C2281),8000000+700000*(C2281-20))+IF(E2281=1,1000000,0))</f>
        <v/>
      </c>
      <c r="G2281" s="21">
        <f>IF(AND(D2281=3,C2281&lt;=5),MAX(0,B2281-F2281),IF(AND(D2281=2,C2281&lt;=5,MAX(0,B2281-F2281)&gt;3000000),1500000+MAX(0,B2281-F2281)-3000000,MAX(0,B2281-F2281)/2))</f>
        <v/>
      </c>
      <c r="H2281" s="21">
        <f>ROUNDDOWN(G2281,-3)</f>
        <v/>
      </c>
      <c r="I2281" s="21">
        <f>IF(H2281&lt;=0,0,ROUNDDOWN(ROUND((H2281*LOOKUP(H2281,{0,1950001,3300001,6950001,9000001,18000001,40000001},{0.05,0.1,0.2,0.23,0.33,0.4,0.45})-LOOKUP(H2281,{0,1950001,3300001,6950001,9000001,18000001,40000001},{0,97500,427500,636000,1536000,2796000,4796000}))*1.021,3),0))</f>
        <v/>
      </c>
      <c r="J2281" s="21">
        <f>ROUNDDOWN(ROUND(H2281*0.06,2),-2)</f>
        <v/>
      </c>
      <c r="K2281" s="21">
        <f>ROUNDDOWN(ROUND(H2281*0.04,2),-2)</f>
        <v/>
      </c>
      <c r="L2281" s="21">
        <f>I2281+J2281+K2281</f>
        <v/>
      </c>
      <c r="M2281" s="21">
        <f>B2281-L2281</f>
        <v/>
      </c>
      <c r="N2281" s="21">
        <f>ROUNDDOWN(ROUND(B2281*0.2042,2),0)</f>
        <v/>
      </c>
    </row>
    <row r="2282">
      <c r="A2282" t="inlineStr">
        <is>
          <t>照合 一般</t>
        </is>
      </c>
      <c r="B2282" s="21" t="n">
        <v>14500000</v>
      </c>
      <c r="C2282" s="22" t="n">
        <v>14</v>
      </c>
      <c r="D2282" s="22" t="n">
        <v>1</v>
      </c>
      <c r="E2282" s="22" t="n">
        <v>0</v>
      </c>
      <c r="F2282" s="21">
        <f>(IF(C2282&lt;=20,MAX(800000,400000*C2282),8000000+700000*(C2282-20))+IF(E2282=1,1000000,0))</f>
        <v/>
      </c>
      <c r="G2282" s="21">
        <f>IF(AND(D2282=3,C2282&lt;=5),MAX(0,B2282-F2282),IF(AND(D2282=2,C2282&lt;=5,MAX(0,B2282-F2282)&gt;3000000),1500000+MAX(0,B2282-F2282)-3000000,MAX(0,B2282-F2282)/2))</f>
        <v/>
      </c>
      <c r="H2282" s="21">
        <f>ROUNDDOWN(G2282,-3)</f>
        <v/>
      </c>
      <c r="I2282" s="21">
        <f>IF(H2282&lt;=0,0,ROUNDDOWN(ROUND((H2282*LOOKUP(H2282,{0,1950001,3300001,6950001,9000001,18000001,40000001},{0.05,0.1,0.2,0.23,0.33,0.4,0.45})-LOOKUP(H2282,{0,1950001,3300001,6950001,9000001,18000001,40000001},{0,97500,427500,636000,1536000,2796000,4796000}))*1.021,3),0))</f>
        <v/>
      </c>
      <c r="J2282" s="21">
        <f>ROUNDDOWN(ROUND(H2282*0.06,2),-2)</f>
        <v/>
      </c>
      <c r="K2282" s="21">
        <f>ROUNDDOWN(ROUND(H2282*0.04,2),-2)</f>
        <v/>
      </c>
      <c r="L2282" s="21">
        <f>I2282+J2282+K2282</f>
        <v/>
      </c>
      <c r="M2282" s="21">
        <f>B2282-L2282</f>
        <v/>
      </c>
      <c r="N2282" s="21">
        <f>ROUNDDOWN(ROUND(B2282*0.2042,2),0)</f>
        <v/>
      </c>
    </row>
    <row r="2283">
      <c r="A2283" t="inlineStr">
        <is>
          <t>照合 一般</t>
        </is>
      </c>
      <c r="B2283" s="21" t="n">
        <v>14500000</v>
      </c>
      <c r="C2283" s="22" t="n">
        <v>15</v>
      </c>
      <c r="D2283" s="22" t="n">
        <v>1</v>
      </c>
      <c r="E2283" s="22" t="n">
        <v>0</v>
      </c>
      <c r="F2283" s="21">
        <f>(IF(C2283&lt;=20,MAX(800000,400000*C2283),8000000+700000*(C2283-20))+IF(E2283=1,1000000,0))</f>
        <v/>
      </c>
      <c r="G2283" s="21">
        <f>IF(AND(D2283=3,C2283&lt;=5),MAX(0,B2283-F2283),IF(AND(D2283=2,C2283&lt;=5,MAX(0,B2283-F2283)&gt;3000000),1500000+MAX(0,B2283-F2283)-3000000,MAX(0,B2283-F2283)/2))</f>
        <v/>
      </c>
      <c r="H2283" s="21">
        <f>ROUNDDOWN(G2283,-3)</f>
        <v/>
      </c>
      <c r="I2283" s="21">
        <f>IF(H2283&lt;=0,0,ROUNDDOWN(ROUND((H2283*LOOKUP(H2283,{0,1950001,3300001,6950001,9000001,18000001,40000001},{0.05,0.1,0.2,0.23,0.33,0.4,0.45})-LOOKUP(H2283,{0,1950001,3300001,6950001,9000001,18000001,40000001},{0,97500,427500,636000,1536000,2796000,4796000}))*1.021,3),0))</f>
        <v/>
      </c>
      <c r="J2283" s="21">
        <f>ROUNDDOWN(ROUND(H2283*0.06,2),-2)</f>
        <v/>
      </c>
      <c r="K2283" s="21">
        <f>ROUNDDOWN(ROUND(H2283*0.04,2),-2)</f>
        <v/>
      </c>
      <c r="L2283" s="21">
        <f>I2283+J2283+K2283</f>
        <v/>
      </c>
      <c r="M2283" s="21">
        <f>B2283-L2283</f>
        <v/>
      </c>
      <c r="N2283" s="21">
        <f>ROUNDDOWN(ROUND(B2283*0.2042,2),0)</f>
        <v/>
      </c>
    </row>
    <row r="2284">
      <c r="A2284" t="inlineStr">
        <is>
          <t>照合 一般</t>
        </is>
      </c>
      <c r="B2284" s="21" t="n">
        <v>14500000</v>
      </c>
      <c r="C2284" s="22" t="n">
        <v>16</v>
      </c>
      <c r="D2284" s="22" t="n">
        <v>1</v>
      </c>
      <c r="E2284" s="22" t="n">
        <v>0</v>
      </c>
      <c r="F2284" s="21">
        <f>(IF(C2284&lt;=20,MAX(800000,400000*C2284),8000000+700000*(C2284-20))+IF(E2284=1,1000000,0))</f>
        <v/>
      </c>
      <c r="G2284" s="21">
        <f>IF(AND(D2284=3,C2284&lt;=5),MAX(0,B2284-F2284),IF(AND(D2284=2,C2284&lt;=5,MAX(0,B2284-F2284)&gt;3000000),1500000+MAX(0,B2284-F2284)-3000000,MAX(0,B2284-F2284)/2))</f>
        <v/>
      </c>
      <c r="H2284" s="21">
        <f>ROUNDDOWN(G2284,-3)</f>
        <v/>
      </c>
      <c r="I2284" s="21">
        <f>IF(H2284&lt;=0,0,ROUNDDOWN(ROUND((H2284*LOOKUP(H2284,{0,1950001,3300001,6950001,9000001,18000001,40000001},{0.05,0.1,0.2,0.23,0.33,0.4,0.45})-LOOKUP(H2284,{0,1950001,3300001,6950001,9000001,18000001,40000001},{0,97500,427500,636000,1536000,2796000,4796000}))*1.021,3),0))</f>
        <v/>
      </c>
      <c r="J2284" s="21">
        <f>ROUNDDOWN(ROUND(H2284*0.06,2),-2)</f>
        <v/>
      </c>
      <c r="K2284" s="21">
        <f>ROUNDDOWN(ROUND(H2284*0.04,2),-2)</f>
        <v/>
      </c>
      <c r="L2284" s="21">
        <f>I2284+J2284+K2284</f>
        <v/>
      </c>
      <c r="M2284" s="21">
        <f>B2284-L2284</f>
        <v/>
      </c>
      <c r="N2284" s="21">
        <f>ROUNDDOWN(ROUND(B2284*0.2042,2),0)</f>
        <v/>
      </c>
    </row>
    <row r="2285">
      <c r="A2285" t="inlineStr">
        <is>
          <t>照合 一般</t>
        </is>
      </c>
      <c r="B2285" s="21" t="n">
        <v>14500000</v>
      </c>
      <c r="C2285" s="22" t="n">
        <v>17</v>
      </c>
      <c r="D2285" s="22" t="n">
        <v>1</v>
      </c>
      <c r="E2285" s="22" t="n">
        <v>0</v>
      </c>
      <c r="F2285" s="21">
        <f>(IF(C2285&lt;=20,MAX(800000,400000*C2285),8000000+700000*(C2285-20))+IF(E2285=1,1000000,0))</f>
        <v/>
      </c>
      <c r="G2285" s="21">
        <f>IF(AND(D2285=3,C2285&lt;=5),MAX(0,B2285-F2285),IF(AND(D2285=2,C2285&lt;=5,MAX(0,B2285-F2285)&gt;3000000),1500000+MAX(0,B2285-F2285)-3000000,MAX(0,B2285-F2285)/2))</f>
        <v/>
      </c>
      <c r="H2285" s="21">
        <f>ROUNDDOWN(G2285,-3)</f>
        <v/>
      </c>
      <c r="I2285" s="21">
        <f>IF(H2285&lt;=0,0,ROUNDDOWN(ROUND((H2285*LOOKUP(H2285,{0,1950001,3300001,6950001,9000001,18000001,40000001},{0.05,0.1,0.2,0.23,0.33,0.4,0.45})-LOOKUP(H2285,{0,1950001,3300001,6950001,9000001,18000001,40000001},{0,97500,427500,636000,1536000,2796000,4796000}))*1.021,3),0))</f>
        <v/>
      </c>
      <c r="J2285" s="21">
        <f>ROUNDDOWN(ROUND(H2285*0.06,2),-2)</f>
        <v/>
      </c>
      <c r="K2285" s="21">
        <f>ROUNDDOWN(ROUND(H2285*0.04,2),-2)</f>
        <v/>
      </c>
      <c r="L2285" s="21">
        <f>I2285+J2285+K2285</f>
        <v/>
      </c>
      <c r="M2285" s="21">
        <f>B2285-L2285</f>
        <v/>
      </c>
      <c r="N2285" s="21">
        <f>ROUNDDOWN(ROUND(B2285*0.2042,2),0)</f>
        <v/>
      </c>
    </row>
    <row r="2286">
      <c r="A2286" t="inlineStr">
        <is>
          <t>照合 一般</t>
        </is>
      </c>
      <c r="B2286" s="21" t="n">
        <v>14500000</v>
      </c>
      <c r="C2286" s="22" t="n">
        <v>18</v>
      </c>
      <c r="D2286" s="22" t="n">
        <v>1</v>
      </c>
      <c r="E2286" s="22" t="n">
        <v>0</v>
      </c>
      <c r="F2286" s="21">
        <f>(IF(C2286&lt;=20,MAX(800000,400000*C2286),8000000+700000*(C2286-20))+IF(E2286=1,1000000,0))</f>
        <v/>
      </c>
      <c r="G2286" s="21">
        <f>IF(AND(D2286=3,C2286&lt;=5),MAX(0,B2286-F2286),IF(AND(D2286=2,C2286&lt;=5,MAX(0,B2286-F2286)&gt;3000000),1500000+MAX(0,B2286-F2286)-3000000,MAX(0,B2286-F2286)/2))</f>
        <v/>
      </c>
      <c r="H2286" s="21">
        <f>ROUNDDOWN(G2286,-3)</f>
        <v/>
      </c>
      <c r="I2286" s="21">
        <f>IF(H2286&lt;=0,0,ROUNDDOWN(ROUND((H2286*LOOKUP(H2286,{0,1950001,3300001,6950001,9000001,18000001,40000001},{0.05,0.1,0.2,0.23,0.33,0.4,0.45})-LOOKUP(H2286,{0,1950001,3300001,6950001,9000001,18000001,40000001},{0,97500,427500,636000,1536000,2796000,4796000}))*1.021,3),0))</f>
        <v/>
      </c>
      <c r="J2286" s="21">
        <f>ROUNDDOWN(ROUND(H2286*0.06,2),-2)</f>
        <v/>
      </c>
      <c r="K2286" s="21">
        <f>ROUNDDOWN(ROUND(H2286*0.04,2),-2)</f>
        <v/>
      </c>
      <c r="L2286" s="21">
        <f>I2286+J2286+K2286</f>
        <v/>
      </c>
      <c r="M2286" s="21">
        <f>B2286-L2286</f>
        <v/>
      </c>
      <c r="N2286" s="21">
        <f>ROUNDDOWN(ROUND(B2286*0.2042,2),0)</f>
        <v/>
      </c>
    </row>
    <row r="2287">
      <c r="A2287" t="inlineStr">
        <is>
          <t>照合 一般</t>
        </is>
      </c>
      <c r="B2287" s="21" t="n">
        <v>14500000</v>
      </c>
      <c r="C2287" s="22" t="n">
        <v>19</v>
      </c>
      <c r="D2287" s="22" t="n">
        <v>1</v>
      </c>
      <c r="E2287" s="22" t="n">
        <v>0</v>
      </c>
      <c r="F2287" s="21">
        <f>(IF(C2287&lt;=20,MAX(800000,400000*C2287),8000000+700000*(C2287-20))+IF(E2287=1,1000000,0))</f>
        <v/>
      </c>
      <c r="G2287" s="21">
        <f>IF(AND(D2287=3,C2287&lt;=5),MAX(0,B2287-F2287),IF(AND(D2287=2,C2287&lt;=5,MAX(0,B2287-F2287)&gt;3000000),1500000+MAX(0,B2287-F2287)-3000000,MAX(0,B2287-F2287)/2))</f>
        <v/>
      </c>
      <c r="H2287" s="21">
        <f>ROUNDDOWN(G2287,-3)</f>
        <v/>
      </c>
      <c r="I2287" s="21">
        <f>IF(H2287&lt;=0,0,ROUNDDOWN(ROUND((H2287*LOOKUP(H2287,{0,1950001,3300001,6950001,9000001,18000001,40000001},{0.05,0.1,0.2,0.23,0.33,0.4,0.45})-LOOKUP(H2287,{0,1950001,3300001,6950001,9000001,18000001,40000001},{0,97500,427500,636000,1536000,2796000,4796000}))*1.021,3),0))</f>
        <v/>
      </c>
      <c r="J2287" s="21">
        <f>ROUNDDOWN(ROUND(H2287*0.06,2),-2)</f>
        <v/>
      </c>
      <c r="K2287" s="21">
        <f>ROUNDDOWN(ROUND(H2287*0.04,2),-2)</f>
        <v/>
      </c>
      <c r="L2287" s="21">
        <f>I2287+J2287+K2287</f>
        <v/>
      </c>
      <c r="M2287" s="21">
        <f>B2287-L2287</f>
        <v/>
      </c>
      <c r="N2287" s="21">
        <f>ROUNDDOWN(ROUND(B2287*0.2042,2),0)</f>
        <v/>
      </c>
    </row>
    <row r="2288">
      <c r="A2288" t="inlineStr">
        <is>
          <t>照合 一般</t>
        </is>
      </c>
      <c r="B2288" s="21" t="n">
        <v>14500000</v>
      </c>
      <c r="C2288" s="22" t="n">
        <v>20</v>
      </c>
      <c r="D2288" s="22" t="n">
        <v>1</v>
      </c>
      <c r="E2288" s="22" t="n">
        <v>0</v>
      </c>
      <c r="F2288" s="21">
        <f>(IF(C2288&lt;=20,MAX(800000,400000*C2288),8000000+700000*(C2288-20))+IF(E2288=1,1000000,0))</f>
        <v/>
      </c>
      <c r="G2288" s="21">
        <f>IF(AND(D2288=3,C2288&lt;=5),MAX(0,B2288-F2288),IF(AND(D2288=2,C2288&lt;=5,MAX(0,B2288-F2288)&gt;3000000),1500000+MAX(0,B2288-F2288)-3000000,MAX(0,B2288-F2288)/2))</f>
        <v/>
      </c>
      <c r="H2288" s="21">
        <f>ROUNDDOWN(G2288,-3)</f>
        <v/>
      </c>
      <c r="I2288" s="21">
        <f>IF(H2288&lt;=0,0,ROUNDDOWN(ROUND((H2288*LOOKUP(H2288,{0,1950001,3300001,6950001,9000001,18000001,40000001},{0.05,0.1,0.2,0.23,0.33,0.4,0.45})-LOOKUP(H2288,{0,1950001,3300001,6950001,9000001,18000001,40000001},{0,97500,427500,636000,1536000,2796000,4796000}))*1.021,3),0))</f>
        <v/>
      </c>
      <c r="J2288" s="21">
        <f>ROUNDDOWN(ROUND(H2288*0.06,2),-2)</f>
        <v/>
      </c>
      <c r="K2288" s="21">
        <f>ROUNDDOWN(ROUND(H2288*0.04,2),-2)</f>
        <v/>
      </c>
      <c r="L2288" s="21">
        <f>I2288+J2288+K2288</f>
        <v/>
      </c>
      <c r="M2288" s="21">
        <f>B2288-L2288</f>
        <v/>
      </c>
      <c r="N2288" s="21">
        <f>ROUNDDOWN(ROUND(B2288*0.2042,2),0)</f>
        <v/>
      </c>
    </row>
    <row r="2289">
      <c r="A2289" t="inlineStr">
        <is>
          <t>照合 一般</t>
        </is>
      </c>
      <c r="B2289" s="21" t="n">
        <v>14500000</v>
      </c>
      <c r="C2289" s="22" t="n">
        <v>21</v>
      </c>
      <c r="D2289" s="22" t="n">
        <v>1</v>
      </c>
      <c r="E2289" s="22" t="n">
        <v>0</v>
      </c>
      <c r="F2289" s="21">
        <f>(IF(C2289&lt;=20,MAX(800000,400000*C2289),8000000+700000*(C2289-20))+IF(E2289=1,1000000,0))</f>
        <v/>
      </c>
      <c r="G2289" s="21">
        <f>IF(AND(D2289=3,C2289&lt;=5),MAX(0,B2289-F2289),IF(AND(D2289=2,C2289&lt;=5,MAX(0,B2289-F2289)&gt;3000000),1500000+MAX(0,B2289-F2289)-3000000,MAX(0,B2289-F2289)/2))</f>
        <v/>
      </c>
      <c r="H2289" s="21">
        <f>ROUNDDOWN(G2289,-3)</f>
        <v/>
      </c>
      <c r="I2289" s="21">
        <f>IF(H2289&lt;=0,0,ROUNDDOWN(ROUND((H2289*LOOKUP(H2289,{0,1950001,3300001,6950001,9000001,18000001,40000001},{0.05,0.1,0.2,0.23,0.33,0.4,0.45})-LOOKUP(H2289,{0,1950001,3300001,6950001,9000001,18000001,40000001},{0,97500,427500,636000,1536000,2796000,4796000}))*1.021,3),0))</f>
        <v/>
      </c>
      <c r="J2289" s="21">
        <f>ROUNDDOWN(ROUND(H2289*0.06,2),-2)</f>
        <v/>
      </c>
      <c r="K2289" s="21">
        <f>ROUNDDOWN(ROUND(H2289*0.04,2),-2)</f>
        <v/>
      </c>
      <c r="L2289" s="21">
        <f>I2289+J2289+K2289</f>
        <v/>
      </c>
      <c r="M2289" s="21">
        <f>B2289-L2289</f>
        <v/>
      </c>
      <c r="N2289" s="21">
        <f>ROUNDDOWN(ROUND(B2289*0.2042,2),0)</f>
        <v/>
      </c>
    </row>
    <row r="2290">
      <c r="A2290" t="inlineStr">
        <is>
          <t>照合 一般</t>
        </is>
      </c>
      <c r="B2290" s="21" t="n">
        <v>14500000</v>
      </c>
      <c r="C2290" s="22" t="n">
        <v>22</v>
      </c>
      <c r="D2290" s="22" t="n">
        <v>1</v>
      </c>
      <c r="E2290" s="22" t="n">
        <v>0</v>
      </c>
      <c r="F2290" s="21">
        <f>(IF(C2290&lt;=20,MAX(800000,400000*C2290),8000000+700000*(C2290-20))+IF(E2290=1,1000000,0))</f>
        <v/>
      </c>
      <c r="G2290" s="21">
        <f>IF(AND(D2290=3,C2290&lt;=5),MAX(0,B2290-F2290),IF(AND(D2290=2,C2290&lt;=5,MAX(0,B2290-F2290)&gt;3000000),1500000+MAX(0,B2290-F2290)-3000000,MAX(0,B2290-F2290)/2))</f>
        <v/>
      </c>
      <c r="H2290" s="21">
        <f>ROUNDDOWN(G2290,-3)</f>
        <v/>
      </c>
      <c r="I2290" s="21">
        <f>IF(H2290&lt;=0,0,ROUNDDOWN(ROUND((H2290*LOOKUP(H2290,{0,1950001,3300001,6950001,9000001,18000001,40000001},{0.05,0.1,0.2,0.23,0.33,0.4,0.45})-LOOKUP(H2290,{0,1950001,3300001,6950001,9000001,18000001,40000001},{0,97500,427500,636000,1536000,2796000,4796000}))*1.021,3),0))</f>
        <v/>
      </c>
      <c r="J2290" s="21">
        <f>ROUNDDOWN(ROUND(H2290*0.06,2),-2)</f>
        <v/>
      </c>
      <c r="K2290" s="21">
        <f>ROUNDDOWN(ROUND(H2290*0.04,2),-2)</f>
        <v/>
      </c>
      <c r="L2290" s="21">
        <f>I2290+J2290+K2290</f>
        <v/>
      </c>
      <c r="M2290" s="21">
        <f>B2290-L2290</f>
        <v/>
      </c>
      <c r="N2290" s="21">
        <f>ROUNDDOWN(ROUND(B2290*0.2042,2),0)</f>
        <v/>
      </c>
    </row>
    <row r="2291">
      <c r="A2291" t="inlineStr">
        <is>
          <t>照合 一般</t>
        </is>
      </c>
      <c r="B2291" s="21" t="n">
        <v>14500000</v>
      </c>
      <c r="C2291" s="22" t="n">
        <v>23</v>
      </c>
      <c r="D2291" s="22" t="n">
        <v>1</v>
      </c>
      <c r="E2291" s="22" t="n">
        <v>0</v>
      </c>
      <c r="F2291" s="21">
        <f>(IF(C2291&lt;=20,MAX(800000,400000*C2291),8000000+700000*(C2291-20))+IF(E2291=1,1000000,0))</f>
        <v/>
      </c>
      <c r="G2291" s="21">
        <f>IF(AND(D2291=3,C2291&lt;=5),MAX(0,B2291-F2291),IF(AND(D2291=2,C2291&lt;=5,MAX(0,B2291-F2291)&gt;3000000),1500000+MAX(0,B2291-F2291)-3000000,MAX(0,B2291-F2291)/2))</f>
        <v/>
      </c>
      <c r="H2291" s="21">
        <f>ROUNDDOWN(G2291,-3)</f>
        <v/>
      </c>
      <c r="I2291" s="21">
        <f>IF(H2291&lt;=0,0,ROUNDDOWN(ROUND((H2291*LOOKUP(H2291,{0,1950001,3300001,6950001,9000001,18000001,40000001},{0.05,0.1,0.2,0.23,0.33,0.4,0.45})-LOOKUP(H2291,{0,1950001,3300001,6950001,9000001,18000001,40000001},{0,97500,427500,636000,1536000,2796000,4796000}))*1.021,3),0))</f>
        <v/>
      </c>
      <c r="J2291" s="21">
        <f>ROUNDDOWN(ROUND(H2291*0.06,2),-2)</f>
        <v/>
      </c>
      <c r="K2291" s="21">
        <f>ROUNDDOWN(ROUND(H2291*0.04,2),-2)</f>
        <v/>
      </c>
      <c r="L2291" s="21">
        <f>I2291+J2291+K2291</f>
        <v/>
      </c>
      <c r="M2291" s="21">
        <f>B2291-L2291</f>
        <v/>
      </c>
      <c r="N2291" s="21">
        <f>ROUNDDOWN(ROUND(B2291*0.2042,2),0)</f>
        <v/>
      </c>
    </row>
    <row r="2292">
      <c r="A2292" t="inlineStr">
        <is>
          <t>照合 一般</t>
        </is>
      </c>
      <c r="B2292" s="21" t="n">
        <v>14500000</v>
      </c>
      <c r="C2292" s="22" t="n">
        <v>24</v>
      </c>
      <c r="D2292" s="22" t="n">
        <v>1</v>
      </c>
      <c r="E2292" s="22" t="n">
        <v>0</v>
      </c>
      <c r="F2292" s="21">
        <f>(IF(C2292&lt;=20,MAX(800000,400000*C2292),8000000+700000*(C2292-20))+IF(E2292=1,1000000,0))</f>
        <v/>
      </c>
      <c r="G2292" s="21">
        <f>IF(AND(D2292=3,C2292&lt;=5),MAX(0,B2292-F2292),IF(AND(D2292=2,C2292&lt;=5,MAX(0,B2292-F2292)&gt;3000000),1500000+MAX(0,B2292-F2292)-3000000,MAX(0,B2292-F2292)/2))</f>
        <v/>
      </c>
      <c r="H2292" s="21">
        <f>ROUNDDOWN(G2292,-3)</f>
        <v/>
      </c>
      <c r="I2292" s="21">
        <f>IF(H2292&lt;=0,0,ROUNDDOWN(ROUND((H2292*LOOKUP(H2292,{0,1950001,3300001,6950001,9000001,18000001,40000001},{0.05,0.1,0.2,0.23,0.33,0.4,0.45})-LOOKUP(H2292,{0,1950001,3300001,6950001,9000001,18000001,40000001},{0,97500,427500,636000,1536000,2796000,4796000}))*1.021,3),0))</f>
        <v/>
      </c>
      <c r="J2292" s="21">
        <f>ROUNDDOWN(ROUND(H2292*0.06,2),-2)</f>
        <v/>
      </c>
      <c r="K2292" s="21">
        <f>ROUNDDOWN(ROUND(H2292*0.04,2),-2)</f>
        <v/>
      </c>
      <c r="L2292" s="21">
        <f>I2292+J2292+K2292</f>
        <v/>
      </c>
      <c r="M2292" s="21">
        <f>B2292-L2292</f>
        <v/>
      </c>
      <c r="N2292" s="21">
        <f>ROUNDDOWN(ROUND(B2292*0.2042,2),0)</f>
        <v/>
      </c>
    </row>
    <row r="2293">
      <c r="A2293" t="inlineStr">
        <is>
          <t>照合 一般</t>
        </is>
      </c>
      <c r="B2293" s="21" t="n">
        <v>14500000</v>
      </c>
      <c r="C2293" s="22" t="n">
        <v>25</v>
      </c>
      <c r="D2293" s="22" t="n">
        <v>1</v>
      </c>
      <c r="E2293" s="22" t="n">
        <v>0</v>
      </c>
      <c r="F2293" s="21">
        <f>(IF(C2293&lt;=20,MAX(800000,400000*C2293),8000000+700000*(C2293-20))+IF(E2293=1,1000000,0))</f>
        <v/>
      </c>
      <c r="G2293" s="21">
        <f>IF(AND(D2293=3,C2293&lt;=5),MAX(0,B2293-F2293),IF(AND(D2293=2,C2293&lt;=5,MAX(0,B2293-F2293)&gt;3000000),1500000+MAX(0,B2293-F2293)-3000000,MAX(0,B2293-F2293)/2))</f>
        <v/>
      </c>
      <c r="H2293" s="21">
        <f>ROUNDDOWN(G2293,-3)</f>
        <v/>
      </c>
      <c r="I2293" s="21">
        <f>IF(H2293&lt;=0,0,ROUNDDOWN(ROUND((H2293*LOOKUP(H2293,{0,1950001,3300001,6950001,9000001,18000001,40000001},{0.05,0.1,0.2,0.23,0.33,0.4,0.45})-LOOKUP(H2293,{0,1950001,3300001,6950001,9000001,18000001,40000001},{0,97500,427500,636000,1536000,2796000,4796000}))*1.021,3),0))</f>
        <v/>
      </c>
      <c r="J2293" s="21">
        <f>ROUNDDOWN(ROUND(H2293*0.06,2),-2)</f>
        <v/>
      </c>
      <c r="K2293" s="21">
        <f>ROUNDDOWN(ROUND(H2293*0.04,2),-2)</f>
        <v/>
      </c>
      <c r="L2293" s="21">
        <f>I2293+J2293+K2293</f>
        <v/>
      </c>
      <c r="M2293" s="21">
        <f>B2293-L2293</f>
        <v/>
      </c>
      <c r="N2293" s="21">
        <f>ROUNDDOWN(ROUND(B2293*0.2042,2),0)</f>
        <v/>
      </c>
    </row>
    <row r="2294">
      <c r="A2294" t="inlineStr">
        <is>
          <t>照合 一般</t>
        </is>
      </c>
      <c r="B2294" s="21" t="n">
        <v>14500000</v>
      </c>
      <c r="C2294" s="22" t="n">
        <v>26</v>
      </c>
      <c r="D2294" s="22" t="n">
        <v>1</v>
      </c>
      <c r="E2294" s="22" t="n">
        <v>0</v>
      </c>
      <c r="F2294" s="21">
        <f>(IF(C2294&lt;=20,MAX(800000,400000*C2294),8000000+700000*(C2294-20))+IF(E2294=1,1000000,0))</f>
        <v/>
      </c>
      <c r="G2294" s="21">
        <f>IF(AND(D2294=3,C2294&lt;=5),MAX(0,B2294-F2294),IF(AND(D2294=2,C2294&lt;=5,MAX(0,B2294-F2294)&gt;3000000),1500000+MAX(0,B2294-F2294)-3000000,MAX(0,B2294-F2294)/2))</f>
        <v/>
      </c>
      <c r="H2294" s="21">
        <f>ROUNDDOWN(G2294,-3)</f>
        <v/>
      </c>
      <c r="I2294" s="21">
        <f>IF(H2294&lt;=0,0,ROUNDDOWN(ROUND((H2294*LOOKUP(H2294,{0,1950001,3300001,6950001,9000001,18000001,40000001},{0.05,0.1,0.2,0.23,0.33,0.4,0.45})-LOOKUP(H2294,{0,1950001,3300001,6950001,9000001,18000001,40000001},{0,97500,427500,636000,1536000,2796000,4796000}))*1.021,3),0))</f>
        <v/>
      </c>
      <c r="J2294" s="21">
        <f>ROUNDDOWN(ROUND(H2294*0.06,2),-2)</f>
        <v/>
      </c>
      <c r="K2294" s="21">
        <f>ROUNDDOWN(ROUND(H2294*0.04,2),-2)</f>
        <v/>
      </c>
      <c r="L2294" s="21">
        <f>I2294+J2294+K2294</f>
        <v/>
      </c>
      <c r="M2294" s="21">
        <f>B2294-L2294</f>
        <v/>
      </c>
      <c r="N2294" s="21">
        <f>ROUNDDOWN(ROUND(B2294*0.2042,2),0)</f>
        <v/>
      </c>
    </row>
    <row r="2295">
      <c r="A2295" t="inlineStr">
        <is>
          <t>照合 一般</t>
        </is>
      </c>
      <c r="B2295" s="21" t="n">
        <v>14500000</v>
      </c>
      <c r="C2295" s="22" t="n">
        <v>27</v>
      </c>
      <c r="D2295" s="22" t="n">
        <v>1</v>
      </c>
      <c r="E2295" s="22" t="n">
        <v>0</v>
      </c>
      <c r="F2295" s="21">
        <f>(IF(C2295&lt;=20,MAX(800000,400000*C2295),8000000+700000*(C2295-20))+IF(E2295=1,1000000,0))</f>
        <v/>
      </c>
      <c r="G2295" s="21">
        <f>IF(AND(D2295=3,C2295&lt;=5),MAX(0,B2295-F2295),IF(AND(D2295=2,C2295&lt;=5,MAX(0,B2295-F2295)&gt;3000000),1500000+MAX(0,B2295-F2295)-3000000,MAX(0,B2295-F2295)/2))</f>
        <v/>
      </c>
      <c r="H2295" s="21">
        <f>ROUNDDOWN(G2295,-3)</f>
        <v/>
      </c>
      <c r="I2295" s="21">
        <f>IF(H2295&lt;=0,0,ROUNDDOWN(ROUND((H2295*LOOKUP(H2295,{0,1950001,3300001,6950001,9000001,18000001,40000001},{0.05,0.1,0.2,0.23,0.33,0.4,0.45})-LOOKUP(H2295,{0,1950001,3300001,6950001,9000001,18000001,40000001},{0,97500,427500,636000,1536000,2796000,4796000}))*1.021,3),0))</f>
        <v/>
      </c>
      <c r="J2295" s="21">
        <f>ROUNDDOWN(ROUND(H2295*0.06,2),-2)</f>
        <v/>
      </c>
      <c r="K2295" s="21">
        <f>ROUNDDOWN(ROUND(H2295*0.04,2),-2)</f>
        <v/>
      </c>
      <c r="L2295" s="21">
        <f>I2295+J2295+K2295</f>
        <v/>
      </c>
      <c r="M2295" s="21">
        <f>B2295-L2295</f>
        <v/>
      </c>
      <c r="N2295" s="21">
        <f>ROUNDDOWN(ROUND(B2295*0.2042,2),0)</f>
        <v/>
      </c>
    </row>
    <row r="2296">
      <c r="A2296" t="inlineStr">
        <is>
          <t>照合 一般</t>
        </is>
      </c>
      <c r="B2296" s="21" t="n">
        <v>14500000</v>
      </c>
      <c r="C2296" s="22" t="n">
        <v>28</v>
      </c>
      <c r="D2296" s="22" t="n">
        <v>1</v>
      </c>
      <c r="E2296" s="22" t="n">
        <v>0</v>
      </c>
      <c r="F2296" s="21">
        <f>(IF(C2296&lt;=20,MAX(800000,400000*C2296),8000000+700000*(C2296-20))+IF(E2296=1,1000000,0))</f>
        <v/>
      </c>
      <c r="G2296" s="21">
        <f>IF(AND(D2296=3,C2296&lt;=5),MAX(0,B2296-F2296),IF(AND(D2296=2,C2296&lt;=5,MAX(0,B2296-F2296)&gt;3000000),1500000+MAX(0,B2296-F2296)-3000000,MAX(0,B2296-F2296)/2))</f>
        <v/>
      </c>
      <c r="H2296" s="21">
        <f>ROUNDDOWN(G2296,-3)</f>
        <v/>
      </c>
      <c r="I2296" s="21">
        <f>IF(H2296&lt;=0,0,ROUNDDOWN(ROUND((H2296*LOOKUP(H2296,{0,1950001,3300001,6950001,9000001,18000001,40000001},{0.05,0.1,0.2,0.23,0.33,0.4,0.45})-LOOKUP(H2296,{0,1950001,3300001,6950001,9000001,18000001,40000001},{0,97500,427500,636000,1536000,2796000,4796000}))*1.021,3),0))</f>
        <v/>
      </c>
      <c r="J2296" s="21">
        <f>ROUNDDOWN(ROUND(H2296*0.06,2),-2)</f>
        <v/>
      </c>
      <c r="K2296" s="21">
        <f>ROUNDDOWN(ROUND(H2296*0.04,2),-2)</f>
        <v/>
      </c>
      <c r="L2296" s="21">
        <f>I2296+J2296+K2296</f>
        <v/>
      </c>
      <c r="M2296" s="21">
        <f>B2296-L2296</f>
        <v/>
      </c>
      <c r="N2296" s="21">
        <f>ROUNDDOWN(ROUND(B2296*0.2042,2),0)</f>
        <v/>
      </c>
    </row>
    <row r="2297">
      <c r="A2297" t="inlineStr">
        <is>
          <t>照合 一般</t>
        </is>
      </c>
      <c r="B2297" s="21" t="n">
        <v>14500000</v>
      </c>
      <c r="C2297" s="22" t="n">
        <v>29</v>
      </c>
      <c r="D2297" s="22" t="n">
        <v>1</v>
      </c>
      <c r="E2297" s="22" t="n">
        <v>0</v>
      </c>
      <c r="F2297" s="21">
        <f>(IF(C2297&lt;=20,MAX(800000,400000*C2297),8000000+700000*(C2297-20))+IF(E2297=1,1000000,0))</f>
        <v/>
      </c>
      <c r="G2297" s="21">
        <f>IF(AND(D2297=3,C2297&lt;=5),MAX(0,B2297-F2297),IF(AND(D2297=2,C2297&lt;=5,MAX(0,B2297-F2297)&gt;3000000),1500000+MAX(0,B2297-F2297)-3000000,MAX(0,B2297-F2297)/2))</f>
        <v/>
      </c>
      <c r="H2297" s="21">
        <f>ROUNDDOWN(G2297,-3)</f>
        <v/>
      </c>
      <c r="I2297" s="21">
        <f>IF(H2297&lt;=0,0,ROUNDDOWN(ROUND((H2297*LOOKUP(H2297,{0,1950001,3300001,6950001,9000001,18000001,40000001},{0.05,0.1,0.2,0.23,0.33,0.4,0.45})-LOOKUP(H2297,{0,1950001,3300001,6950001,9000001,18000001,40000001},{0,97500,427500,636000,1536000,2796000,4796000}))*1.021,3),0))</f>
        <v/>
      </c>
      <c r="J2297" s="21">
        <f>ROUNDDOWN(ROUND(H2297*0.06,2),-2)</f>
        <v/>
      </c>
      <c r="K2297" s="21">
        <f>ROUNDDOWN(ROUND(H2297*0.04,2),-2)</f>
        <v/>
      </c>
      <c r="L2297" s="21">
        <f>I2297+J2297+K2297</f>
        <v/>
      </c>
      <c r="M2297" s="21">
        <f>B2297-L2297</f>
        <v/>
      </c>
      <c r="N2297" s="21">
        <f>ROUNDDOWN(ROUND(B2297*0.2042,2),0)</f>
        <v/>
      </c>
    </row>
    <row r="2298">
      <c r="A2298" t="inlineStr">
        <is>
          <t>照合 一般</t>
        </is>
      </c>
      <c r="B2298" s="21" t="n">
        <v>14500000</v>
      </c>
      <c r="C2298" s="22" t="n">
        <v>30</v>
      </c>
      <c r="D2298" s="22" t="n">
        <v>1</v>
      </c>
      <c r="E2298" s="22" t="n">
        <v>0</v>
      </c>
      <c r="F2298" s="21">
        <f>(IF(C2298&lt;=20,MAX(800000,400000*C2298),8000000+700000*(C2298-20))+IF(E2298=1,1000000,0))</f>
        <v/>
      </c>
      <c r="G2298" s="21">
        <f>IF(AND(D2298=3,C2298&lt;=5),MAX(0,B2298-F2298),IF(AND(D2298=2,C2298&lt;=5,MAX(0,B2298-F2298)&gt;3000000),1500000+MAX(0,B2298-F2298)-3000000,MAX(0,B2298-F2298)/2))</f>
        <v/>
      </c>
      <c r="H2298" s="21">
        <f>ROUNDDOWN(G2298,-3)</f>
        <v/>
      </c>
      <c r="I2298" s="21">
        <f>IF(H2298&lt;=0,0,ROUNDDOWN(ROUND((H2298*LOOKUP(H2298,{0,1950001,3300001,6950001,9000001,18000001,40000001},{0.05,0.1,0.2,0.23,0.33,0.4,0.45})-LOOKUP(H2298,{0,1950001,3300001,6950001,9000001,18000001,40000001},{0,97500,427500,636000,1536000,2796000,4796000}))*1.021,3),0))</f>
        <v/>
      </c>
      <c r="J2298" s="21">
        <f>ROUNDDOWN(ROUND(H2298*0.06,2),-2)</f>
        <v/>
      </c>
      <c r="K2298" s="21">
        <f>ROUNDDOWN(ROUND(H2298*0.04,2),-2)</f>
        <v/>
      </c>
      <c r="L2298" s="21">
        <f>I2298+J2298+K2298</f>
        <v/>
      </c>
      <c r="M2298" s="21">
        <f>B2298-L2298</f>
        <v/>
      </c>
      <c r="N2298" s="21">
        <f>ROUNDDOWN(ROUND(B2298*0.2042,2),0)</f>
        <v/>
      </c>
    </row>
    <row r="2299">
      <c r="A2299" t="inlineStr">
        <is>
          <t>照合 一般</t>
        </is>
      </c>
      <c r="B2299" s="21" t="n">
        <v>14500000</v>
      </c>
      <c r="C2299" s="22" t="n">
        <v>31</v>
      </c>
      <c r="D2299" s="22" t="n">
        <v>1</v>
      </c>
      <c r="E2299" s="22" t="n">
        <v>0</v>
      </c>
      <c r="F2299" s="21">
        <f>(IF(C2299&lt;=20,MAX(800000,400000*C2299),8000000+700000*(C2299-20))+IF(E2299=1,1000000,0))</f>
        <v/>
      </c>
      <c r="G2299" s="21">
        <f>IF(AND(D2299=3,C2299&lt;=5),MAX(0,B2299-F2299),IF(AND(D2299=2,C2299&lt;=5,MAX(0,B2299-F2299)&gt;3000000),1500000+MAX(0,B2299-F2299)-3000000,MAX(0,B2299-F2299)/2))</f>
        <v/>
      </c>
      <c r="H2299" s="21">
        <f>ROUNDDOWN(G2299,-3)</f>
        <v/>
      </c>
      <c r="I2299" s="21">
        <f>IF(H2299&lt;=0,0,ROUNDDOWN(ROUND((H2299*LOOKUP(H2299,{0,1950001,3300001,6950001,9000001,18000001,40000001},{0.05,0.1,0.2,0.23,0.33,0.4,0.45})-LOOKUP(H2299,{0,1950001,3300001,6950001,9000001,18000001,40000001},{0,97500,427500,636000,1536000,2796000,4796000}))*1.021,3),0))</f>
        <v/>
      </c>
      <c r="J2299" s="21">
        <f>ROUNDDOWN(ROUND(H2299*0.06,2),-2)</f>
        <v/>
      </c>
      <c r="K2299" s="21">
        <f>ROUNDDOWN(ROUND(H2299*0.04,2),-2)</f>
        <v/>
      </c>
      <c r="L2299" s="21">
        <f>I2299+J2299+K2299</f>
        <v/>
      </c>
      <c r="M2299" s="21">
        <f>B2299-L2299</f>
        <v/>
      </c>
      <c r="N2299" s="21">
        <f>ROUNDDOWN(ROUND(B2299*0.2042,2),0)</f>
        <v/>
      </c>
    </row>
    <row r="2300">
      <c r="A2300" t="inlineStr">
        <is>
          <t>照合 一般</t>
        </is>
      </c>
      <c r="B2300" s="21" t="n">
        <v>14500000</v>
      </c>
      <c r="C2300" s="22" t="n">
        <v>32</v>
      </c>
      <c r="D2300" s="22" t="n">
        <v>1</v>
      </c>
      <c r="E2300" s="22" t="n">
        <v>0</v>
      </c>
      <c r="F2300" s="21">
        <f>(IF(C2300&lt;=20,MAX(800000,400000*C2300),8000000+700000*(C2300-20))+IF(E2300=1,1000000,0))</f>
        <v/>
      </c>
      <c r="G2300" s="21">
        <f>IF(AND(D2300=3,C2300&lt;=5),MAX(0,B2300-F2300),IF(AND(D2300=2,C2300&lt;=5,MAX(0,B2300-F2300)&gt;3000000),1500000+MAX(0,B2300-F2300)-3000000,MAX(0,B2300-F2300)/2))</f>
        <v/>
      </c>
      <c r="H2300" s="21">
        <f>ROUNDDOWN(G2300,-3)</f>
        <v/>
      </c>
      <c r="I2300" s="21">
        <f>IF(H2300&lt;=0,0,ROUNDDOWN(ROUND((H2300*LOOKUP(H2300,{0,1950001,3300001,6950001,9000001,18000001,40000001},{0.05,0.1,0.2,0.23,0.33,0.4,0.45})-LOOKUP(H2300,{0,1950001,3300001,6950001,9000001,18000001,40000001},{0,97500,427500,636000,1536000,2796000,4796000}))*1.021,3),0))</f>
        <v/>
      </c>
      <c r="J2300" s="21">
        <f>ROUNDDOWN(ROUND(H2300*0.06,2),-2)</f>
        <v/>
      </c>
      <c r="K2300" s="21">
        <f>ROUNDDOWN(ROUND(H2300*0.04,2),-2)</f>
        <v/>
      </c>
      <c r="L2300" s="21">
        <f>I2300+J2300+K2300</f>
        <v/>
      </c>
      <c r="M2300" s="21">
        <f>B2300-L2300</f>
        <v/>
      </c>
      <c r="N2300" s="21">
        <f>ROUNDDOWN(ROUND(B2300*0.2042,2),0)</f>
        <v/>
      </c>
    </row>
    <row r="2301">
      <c r="A2301" t="inlineStr">
        <is>
          <t>照合 一般</t>
        </is>
      </c>
      <c r="B2301" s="21" t="n">
        <v>14500000</v>
      </c>
      <c r="C2301" s="22" t="n">
        <v>33</v>
      </c>
      <c r="D2301" s="22" t="n">
        <v>1</v>
      </c>
      <c r="E2301" s="22" t="n">
        <v>0</v>
      </c>
      <c r="F2301" s="21">
        <f>(IF(C2301&lt;=20,MAX(800000,400000*C2301),8000000+700000*(C2301-20))+IF(E2301=1,1000000,0))</f>
        <v/>
      </c>
      <c r="G2301" s="21">
        <f>IF(AND(D2301=3,C2301&lt;=5),MAX(0,B2301-F2301),IF(AND(D2301=2,C2301&lt;=5,MAX(0,B2301-F2301)&gt;3000000),1500000+MAX(0,B2301-F2301)-3000000,MAX(0,B2301-F2301)/2))</f>
        <v/>
      </c>
      <c r="H2301" s="21">
        <f>ROUNDDOWN(G2301,-3)</f>
        <v/>
      </c>
      <c r="I2301" s="21">
        <f>IF(H2301&lt;=0,0,ROUNDDOWN(ROUND((H2301*LOOKUP(H2301,{0,1950001,3300001,6950001,9000001,18000001,40000001},{0.05,0.1,0.2,0.23,0.33,0.4,0.45})-LOOKUP(H2301,{0,1950001,3300001,6950001,9000001,18000001,40000001},{0,97500,427500,636000,1536000,2796000,4796000}))*1.021,3),0))</f>
        <v/>
      </c>
      <c r="J2301" s="21">
        <f>ROUNDDOWN(ROUND(H2301*0.06,2),-2)</f>
        <v/>
      </c>
      <c r="K2301" s="21">
        <f>ROUNDDOWN(ROUND(H2301*0.04,2),-2)</f>
        <v/>
      </c>
      <c r="L2301" s="21">
        <f>I2301+J2301+K2301</f>
        <v/>
      </c>
      <c r="M2301" s="21">
        <f>B2301-L2301</f>
        <v/>
      </c>
      <c r="N2301" s="21">
        <f>ROUNDDOWN(ROUND(B2301*0.2042,2),0)</f>
        <v/>
      </c>
    </row>
    <row r="2302">
      <c r="A2302" t="inlineStr">
        <is>
          <t>照合 一般</t>
        </is>
      </c>
      <c r="B2302" s="21" t="n">
        <v>14500000</v>
      </c>
      <c r="C2302" s="22" t="n">
        <v>34</v>
      </c>
      <c r="D2302" s="22" t="n">
        <v>1</v>
      </c>
      <c r="E2302" s="22" t="n">
        <v>0</v>
      </c>
      <c r="F2302" s="21">
        <f>(IF(C2302&lt;=20,MAX(800000,400000*C2302),8000000+700000*(C2302-20))+IF(E2302=1,1000000,0))</f>
        <v/>
      </c>
      <c r="G2302" s="21">
        <f>IF(AND(D2302=3,C2302&lt;=5),MAX(0,B2302-F2302),IF(AND(D2302=2,C2302&lt;=5,MAX(0,B2302-F2302)&gt;3000000),1500000+MAX(0,B2302-F2302)-3000000,MAX(0,B2302-F2302)/2))</f>
        <v/>
      </c>
      <c r="H2302" s="21">
        <f>ROUNDDOWN(G2302,-3)</f>
        <v/>
      </c>
      <c r="I2302" s="21">
        <f>IF(H2302&lt;=0,0,ROUNDDOWN(ROUND((H2302*LOOKUP(H2302,{0,1950001,3300001,6950001,9000001,18000001,40000001},{0.05,0.1,0.2,0.23,0.33,0.4,0.45})-LOOKUP(H2302,{0,1950001,3300001,6950001,9000001,18000001,40000001},{0,97500,427500,636000,1536000,2796000,4796000}))*1.021,3),0))</f>
        <v/>
      </c>
      <c r="J2302" s="21">
        <f>ROUNDDOWN(ROUND(H2302*0.06,2),-2)</f>
        <v/>
      </c>
      <c r="K2302" s="21">
        <f>ROUNDDOWN(ROUND(H2302*0.04,2),-2)</f>
        <v/>
      </c>
      <c r="L2302" s="21">
        <f>I2302+J2302+K2302</f>
        <v/>
      </c>
      <c r="M2302" s="21">
        <f>B2302-L2302</f>
        <v/>
      </c>
      <c r="N2302" s="21">
        <f>ROUNDDOWN(ROUND(B2302*0.2042,2),0)</f>
        <v/>
      </c>
    </row>
    <row r="2303">
      <c r="A2303" t="inlineStr">
        <is>
          <t>照合 一般</t>
        </is>
      </c>
      <c r="B2303" s="21" t="n">
        <v>14500000</v>
      </c>
      <c r="C2303" s="22" t="n">
        <v>35</v>
      </c>
      <c r="D2303" s="22" t="n">
        <v>1</v>
      </c>
      <c r="E2303" s="22" t="n">
        <v>0</v>
      </c>
      <c r="F2303" s="21">
        <f>(IF(C2303&lt;=20,MAX(800000,400000*C2303),8000000+700000*(C2303-20))+IF(E2303=1,1000000,0))</f>
        <v/>
      </c>
      <c r="G2303" s="21">
        <f>IF(AND(D2303=3,C2303&lt;=5),MAX(0,B2303-F2303),IF(AND(D2303=2,C2303&lt;=5,MAX(0,B2303-F2303)&gt;3000000),1500000+MAX(0,B2303-F2303)-3000000,MAX(0,B2303-F2303)/2))</f>
        <v/>
      </c>
      <c r="H2303" s="21">
        <f>ROUNDDOWN(G2303,-3)</f>
        <v/>
      </c>
      <c r="I2303" s="21">
        <f>IF(H2303&lt;=0,0,ROUNDDOWN(ROUND((H2303*LOOKUP(H2303,{0,1950001,3300001,6950001,9000001,18000001,40000001},{0.05,0.1,0.2,0.23,0.33,0.4,0.45})-LOOKUP(H2303,{0,1950001,3300001,6950001,9000001,18000001,40000001},{0,97500,427500,636000,1536000,2796000,4796000}))*1.021,3),0))</f>
        <v/>
      </c>
      <c r="J2303" s="21">
        <f>ROUNDDOWN(ROUND(H2303*0.06,2),-2)</f>
        <v/>
      </c>
      <c r="K2303" s="21">
        <f>ROUNDDOWN(ROUND(H2303*0.04,2),-2)</f>
        <v/>
      </c>
      <c r="L2303" s="21">
        <f>I2303+J2303+K2303</f>
        <v/>
      </c>
      <c r="M2303" s="21">
        <f>B2303-L2303</f>
        <v/>
      </c>
      <c r="N2303" s="21">
        <f>ROUNDDOWN(ROUND(B2303*0.2042,2),0)</f>
        <v/>
      </c>
    </row>
    <row r="2304">
      <c r="A2304" t="inlineStr">
        <is>
          <t>照合 一般</t>
        </is>
      </c>
      <c r="B2304" s="21" t="n">
        <v>14500000</v>
      </c>
      <c r="C2304" s="22" t="n">
        <v>36</v>
      </c>
      <c r="D2304" s="22" t="n">
        <v>1</v>
      </c>
      <c r="E2304" s="22" t="n">
        <v>0</v>
      </c>
      <c r="F2304" s="21">
        <f>(IF(C2304&lt;=20,MAX(800000,400000*C2304),8000000+700000*(C2304-20))+IF(E2304=1,1000000,0))</f>
        <v/>
      </c>
      <c r="G2304" s="21">
        <f>IF(AND(D2304=3,C2304&lt;=5),MAX(0,B2304-F2304),IF(AND(D2304=2,C2304&lt;=5,MAX(0,B2304-F2304)&gt;3000000),1500000+MAX(0,B2304-F2304)-3000000,MAX(0,B2304-F2304)/2))</f>
        <v/>
      </c>
      <c r="H2304" s="21">
        <f>ROUNDDOWN(G2304,-3)</f>
        <v/>
      </c>
      <c r="I2304" s="21">
        <f>IF(H2304&lt;=0,0,ROUNDDOWN(ROUND((H2304*LOOKUP(H2304,{0,1950001,3300001,6950001,9000001,18000001,40000001},{0.05,0.1,0.2,0.23,0.33,0.4,0.45})-LOOKUP(H2304,{0,1950001,3300001,6950001,9000001,18000001,40000001},{0,97500,427500,636000,1536000,2796000,4796000}))*1.021,3),0))</f>
        <v/>
      </c>
      <c r="J2304" s="21">
        <f>ROUNDDOWN(ROUND(H2304*0.06,2),-2)</f>
        <v/>
      </c>
      <c r="K2304" s="21">
        <f>ROUNDDOWN(ROUND(H2304*0.04,2),-2)</f>
        <v/>
      </c>
      <c r="L2304" s="21">
        <f>I2304+J2304+K2304</f>
        <v/>
      </c>
      <c r="M2304" s="21">
        <f>B2304-L2304</f>
        <v/>
      </c>
      <c r="N2304" s="21">
        <f>ROUNDDOWN(ROUND(B2304*0.2042,2),0)</f>
        <v/>
      </c>
    </row>
    <row r="2305">
      <c r="A2305" t="inlineStr">
        <is>
          <t>照合 一般</t>
        </is>
      </c>
      <c r="B2305" s="21" t="n">
        <v>14500000</v>
      </c>
      <c r="C2305" s="22" t="n">
        <v>37</v>
      </c>
      <c r="D2305" s="22" t="n">
        <v>1</v>
      </c>
      <c r="E2305" s="22" t="n">
        <v>0</v>
      </c>
      <c r="F2305" s="21">
        <f>(IF(C2305&lt;=20,MAX(800000,400000*C2305),8000000+700000*(C2305-20))+IF(E2305=1,1000000,0))</f>
        <v/>
      </c>
      <c r="G2305" s="21">
        <f>IF(AND(D2305=3,C2305&lt;=5),MAX(0,B2305-F2305),IF(AND(D2305=2,C2305&lt;=5,MAX(0,B2305-F2305)&gt;3000000),1500000+MAX(0,B2305-F2305)-3000000,MAX(0,B2305-F2305)/2))</f>
        <v/>
      </c>
      <c r="H2305" s="21">
        <f>ROUNDDOWN(G2305,-3)</f>
        <v/>
      </c>
      <c r="I2305" s="21">
        <f>IF(H2305&lt;=0,0,ROUNDDOWN(ROUND((H2305*LOOKUP(H2305,{0,1950001,3300001,6950001,9000001,18000001,40000001},{0.05,0.1,0.2,0.23,0.33,0.4,0.45})-LOOKUP(H2305,{0,1950001,3300001,6950001,9000001,18000001,40000001},{0,97500,427500,636000,1536000,2796000,4796000}))*1.021,3),0))</f>
        <v/>
      </c>
      <c r="J2305" s="21">
        <f>ROUNDDOWN(ROUND(H2305*0.06,2),-2)</f>
        <v/>
      </c>
      <c r="K2305" s="21">
        <f>ROUNDDOWN(ROUND(H2305*0.04,2),-2)</f>
        <v/>
      </c>
      <c r="L2305" s="21">
        <f>I2305+J2305+K2305</f>
        <v/>
      </c>
      <c r="M2305" s="21">
        <f>B2305-L2305</f>
        <v/>
      </c>
      <c r="N2305" s="21">
        <f>ROUNDDOWN(ROUND(B2305*0.2042,2),0)</f>
        <v/>
      </c>
    </row>
    <row r="2306">
      <c r="A2306" t="inlineStr">
        <is>
          <t>照合 一般</t>
        </is>
      </c>
      <c r="B2306" s="21" t="n">
        <v>14500000</v>
      </c>
      <c r="C2306" s="22" t="n">
        <v>38</v>
      </c>
      <c r="D2306" s="22" t="n">
        <v>1</v>
      </c>
      <c r="E2306" s="22" t="n">
        <v>0</v>
      </c>
      <c r="F2306" s="21">
        <f>(IF(C2306&lt;=20,MAX(800000,400000*C2306),8000000+700000*(C2306-20))+IF(E2306=1,1000000,0))</f>
        <v/>
      </c>
      <c r="G2306" s="21">
        <f>IF(AND(D2306=3,C2306&lt;=5),MAX(0,B2306-F2306),IF(AND(D2306=2,C2306&lt;=5,MAX(0,B2306-F2306)&gt;3000000),1500000+MAX(0,B2306-F2306)-3000000,MAX(0,B2306-F2306)/2))</f>
        <v/>
      </c>
      <c r="H2306" s="21">
        <f>ROUNDDOWN(G2306,-3)</f>
        <v/>
      </c>
      <c r="I2306" s="21">
        <f>IF(H2306&lt;=0,0,ROUNDDOWN(ROUND((H2306*LOOKUP(H2306,{0,1950001,3300001,6950001,9000001,18000001,40000001},{0.05,0.1,0.2,0.23,0.33,0.4,0.45})-LOOKUP(H2306,{0,1950001,3300001,6950001,9000001,18000001,40000001},{0,97500,427500,636000,1536000,2796000,4796000}))*1.021,3),0))</f>
        <v/>
      </c>
      <c r="J2306" s="21">
        <f>ROUNDDOWN(ROUND(H2306*0.06,2),-2)</f>
        <v/>
      </c>
      <c r="K2306" s="21">
        <f>ROUNDDOWN(ROUND(H2306*0.04,2),-2)</f>
        <v/>
      </c>
      <c r="L2306" s="21">
        <f>I2306+J2306+K2306</f>
        <v/>
      </c>
      <c r="M2306" s="21">
        <f>B2306-L2306</f>
        <v/>
      </c>
      <c r="N2306" s="21">
        <f>ROUNDDOWN(ROUND(B2306*0.2042,2),0)</f>
        <v/>
      </c>
    </row>
    <row r="2307">
      <c r="A2307" t="inlineStr">
        <is>
          <t>照合 一般</t>
        </is>
      </c>
      <c r="B2307" s="21" t="n">
        <v>14500000</v>
      </c>
      <c r="C2307" s="22" t="n">
        <v>39</v>
      </c>
      <c r="D2307" s="22" t="n">
        <v>1</v>
      </c>
      <c r="E2307" s="22" t="n">
        <v>0</v>
      </c>
      <c r="F2307" s="21">
        <f>(IF(C2307&lt;=20,MAX(800000,400000*C2307),8000000+700000*(C2307-20))+IF(E2307=1,1000000,0))</f>
        <v/>
      </c>
      <c r="G2307" s="21">
        <f>IF(AND(D2307=3,C2307&lt;=5),MAX(0,B2307-F2307),IF(AND(D2307=2,C2307&lt;=5,MAX(0,B2307-F2307)&gt;3000000),1500000+MAX(0,B2307-F2307)-3000000,MAX(0,B2307-F2307)/2))</f>
        <v/>
      </c>
      <c r="H2307" s="21">
        <f>ROUNDDOWN(G2307,-3)</f>
        <v/>
      </c>
      <c r="I2307" s="21">
        <f>IF(H2307&lt;=0,0,ROUNDDOWN(ROUND((H2307*LOOKUP(H2307,{0,1950001,3300001,6950001,9000001,18000001,40000001},{0.05,0.1,0.2,0.23,0.33,0.4,0.45})-LOOKUP(H2307,{0,1950001,3300001,6950001,9000001,18000001,40000001},{0,97500,427500,636000,1536000,2796000,4796000}))*1.021,3),0))</f>
        <v/>
      </c>
      <c r="J2307" s="21">
        <f>ROUNDDOWN(ROUND(H2307*0.06,2),-2)</f>
        <v/>
      </c>
      <c r="K2307" s="21">
        <f>ROUNDDOWN(ROUND(H2307*0.04,2),-2)</f>
        <v/>
      </c>
      <c r="L2307" s="21">
        <f>I2307+J2307+K2307</f>
        <v/>
      </c>
      <c r="M2307" s="21">
        <f>B2307-L2307</f>
        <v/>
      </c>
      <c r="N2307" s="21">
        <f>ROUNDDOWN(ROUND(B2307*0.2042,2),0)</f>
        <v/>
      </c>
    </row>
    <row r="2308">
      <c r="A2308" t="inlineStr">
        <is>
          <t>照合 一般</t>
        </is>
      </c>
      <c r="B2308" s="21" t="n">
        <v>14500000</v>
      </c>
      <c r="C2308" s="22" t="n">
        <v>40</v>
      </c>
      <c r="D2308" s="22" t="n">
        <v>1</v>
      </c>
      <c r="E2308" s="22" t="n">
        <v>0</v>
      </c>
      <c r="F2308" s="21">
        <f>(IF(C2308&lt;=20,MAX(800000,400000*C2308),8000000+700000*(C2308-20))+IF(E2308=1,1000000,0))</f>
        <v/>
      </c>
      <c r="G2308" s="21">
        <f>IF(AND(D2308=3,C2308&lt;=5),MAX(0,B2308-F2308),IF(AND(D2308=2,C2308&lt;=5,MAX(0,B2308-F2308)&gt;3000000),1500000+MAX(0,B2308-F2308)-3000000,MAX(0,B2308-F2308)/2))</f>
        <v/>
      </c>
      <c r="H2308" s="21">
        <f>ROUNDDOWN(G2308,-3)</f>
        <v/>
      </c>
      <c r="I2308" s="21">
        <f>IF(H2308&lt;=0,0,ROUNDDOWN(ROUND((H2308*LOOKUP(H2308,{0,1950001,3300001,6950001,9000001,18000001,40000001},{0.05,0.1,0.2,0.23,0.33,0.4,0.45})-LOOKUP(H2308,{0,1950001,3300001,6950001,9000001,18000001,40000001},{0,97500,427500,636000,1536000,2796000,4796000}))*1.021,3),0))</f>
        <v/>
      </c>
      <c r="J2308" s="21">
        <f>ROUNDDOWN(ROUND(H2308*0.06,2),-2)</f>
        <v/>
      </c>
      <c r="K2308" s="21">
        <f>ROUNDDOWN(ROUND(H2308*0.04,2),-2)</f>
        <v/>
      </c>
      <c r="L2308" s="21">
        <f>I2308+J2308+K2308</f>
        <v/>
      </c>
      <c r="M2308" s="21">
        <f>B2308-L2308</f>
        <v/>
      </c>
      <c r="N2308" s="21">
        <f>ROUNDDOWN(ROUND(B2308*0.2042,2),0)</f>
        <v/>
      </c>
    </row>
    <row r="2309">
      <c r="A2309" t="inlineStr">
        <is>
          <t>照合 一般</t>
        </is>
      </c>
      <c r="B2309" s="21" t="n">
        <v>14500000</v>
      </c>
      <c r="C2309" s="22" t="n">
        <v>41</v>
      </c>
      <c r="D2309" s="22" t="n">
        <v>1</v>
      </c>
      <c r="E2309" s="22" t="n">
        <v>0</v>
      </c>
      <c r="F2309" s="21">
        <f>(IF(C2309&lt;=20,MAX(800000,400000*C2309),8000000+700000*(C2309-20))+IF(E2309=1,1000000,0))</f>
        <v/>
      </c>
      <c r="G2309" s="21">
        <f>IF(AND(D2309=3,C2309&lt;=5),MAX(0,B2309-F2309),IF(AND(D2309=2,C2309&lt;=5,MAX(0,B2309-F2309)&gt;3000000),1500000+MAX(0,B2309-F2309)-3000000,MAX(0,B2309-F2309)/2))</f>
        <v/>
      </c>
      <c r="H2309" s="21">
        <f>ROUNDDOWN(G2309,-3)</f>
        <v/>
      </c>
      <c r="I2309" s="21">
        <f>IF(H2309&lt;=0,0,ROUNDDOWN(ROUND((H2309*LOOKUP(H2309,{0,1950001,3300001,6950001,9000001,18000001,40000001},{0.05,0.1,0.2,0.23,0.33,0.4,0.45})-LOOKUP(H2309,{0,1950001,3300001,6950001,9000001,18000001,40000001},{0,97500,427500,636000,1536000,2796000,4796000}))*1.021,3),0))</f>
        <v/>
      </c>
      <c r="J2309" s="21">
        <f>ROUNDDOWN(ROUND(H2309*0.06,2),-2)</f>
        <v/>
      </c>
      <c r="K2309" s="21">
        <f>ROUNDDOWN(ROUND(H2309*0.04,2),-2)</f>
        <v/>
      </c>
      <c r="L2309" s="21">
        <f>I2309+J2309+K2309</f>
        <v/>
      </c>
      <c r="M2309" s="21">
        <f>B2309-L2309</f>
        <v/>
      </c>
      <c r="N2309" s="21">
        <f>ROUNDDOWN(ROUND(B2309*0.2042,2),0)</f>
        <v/>
      </c>
    </row>
    <row r="2310">
      <c r="A2310" t="inlineStr">
        <is>
          <t>照合 一般</t>
        </is>
      </c>
      <c r="B2310" s="21" t="n">
        <v>14500000</v>
      </c>
      <c r="C2310" s="22" t="n">
        <v>42</v>
      </c>
      <c r="D2310" s="22" t="n">
        <v>1</v>
      </c>
      <c r="E2310" s="22" t="n">
        <v>0</v>
      </c>
      <c r="F2310" s="21">
        <f>(IF(C2310&lt;=20,MAX(800000,400000*C2310),8000000+700000*(C2310-20))+IF(E2310=1,1000000,0))</f>
        <v/>
      </c>
      <c r="G2310" s="21">
        <f>IF(AND(D2310=3,C2310&lt;=5),MAX(0,B2310-F2310),IF(AND(D2310=2,C2310&lt;=5,MAX(0,B2310-F2310)&gt;3000000),1500000+MAX(0,B2310-F2310)-3000000,MAX(0,B2310-F2310)/2))</f>
        <v/>
      </c>
      <c r="H2310" s="21">
        <f>ROUNDDOWN(G2310,-3)</f>
        <v/>
      </c>
      <c r="I2310" s="21">
        <f>IF(H2310&lt;=0,0,ROUNDDOWN(ROUND((H2310*LOOKUP(H2310,{0,1950001,3300001,6950001,9000001,18000001,40000001},{0.05,0.1,0.2,0.23,0.33,0.4,0.45})-LOOKUP(H2310,{0,1950001,3300001,6950001,9000001,18000001,40000001},{0,97500,427500,636000,1536000,2796000,4796000}))*1.021,3),0))</f>
        <v/>
      </c>
      <c r="J2310" s="21">
        <f>ROUNDDOWN(ROUND(H2310*0.06,2),-2)</f>
        <v/>
      </c>
      <c r="K2310" s="21">
        <f>ROUNDDOWN(ROUND(H2310*0.04,2),-2)</f>
        <v/>
      </c>
      <c r="L2310" s="21">
        <f>I2310+J2310+K2310</f>
        <v/>
      </c>
      <c r="M2310" s="21">
        <f>B2310-L2310</f>
        <v/>
      </c>
      <c r="N2310" s="21">
        <f>ROUNDDOWN(ROUND(B2310*0.2042,2),0)</f>
        <v/>
      </c>
    </row>
    <row r="2311">
      <c r="A2311" t="inlineStr">
        <is>
          <t>照合 一般</t>
        </is>
      </c>
      <c r="B2311" s="21" t="n">
        <v>14500000</v>
      </c>
      <c r="C2311" s="22" t="n">
        <v>43</v>
      </c>
      <c r="D2311" s="22" t="n">
        <v>1</v>
      </c>
      <c r="E2311" s="22" t="n">
        <v>0</v>
      </c>
      <c r="F2311" s="21">
        <f>(IF(C2311&lt;=20,MAX(800000,400000*C2311),8000000+700000*(C2311-20))+IF(E2311=1,1000000,0))</f>
        <v/>
      </c>
      <c r="G2311" s="21">
        <f>IF(AND(D2311=3,C2311&lt;=5),MAX(0,B2311-F2311),IF(AND(D2311=2,C2311&lt;=5,MAX(0,B2311-F2311)&gt;3000000),1500000+MAX(0,B2311-F2311)-3000000,MAX(0,B2311-F2311)/2))</f>
        <v/>
      </c>
      <c r="H2311" s="21">
        <f>ROUNDDOWN(G2311,-3)</f>
        <v/>
      </c>
      <c r="I2311" s="21">
        <f>IF(H2311&lt;=0,0,ROUNDDOWN(ROUND((H2311*LOOKUP(H2311,{0,1950001,3300001,6950001,9000001,18000001,40000001},{0.05,0.1,0.2,0.23,0.33,0.4,0.45})-LOOKUP(H2311,{0,1950001,3300001,6950001,9000001,18000001,40000001},{0,97500,427500,636000,1536000,2796000,4796000}))*1.021,3),0))</f>
        <v/>
      </c>
      <c r="J2311" s="21">
        <f>ROUNDDOWN(ROUND(H2311*0.06,2),-2)</f>
        <v/>
      </c>
      <c r="K2311" s="21">
        <f>ROUNDDOWN(ROUND(H2311*0.04,2),-2)</f>
        <v/>
      </c>
      <c r="L2311" s="21">
        <f>I2311+J2311+K2311</f>
        <v/>
      </c>
      <c r="M2311" s="21">
        <f>B2311-L2311</f>
        <v/>
      </c>
      <c r="N2311" s="21">
        <f>ROUNDDOWN(ROUND(B2311*0.2042,2),0)</f>
        <v/>
      </c>
    </row>
    <row r="2312">
      <c r="A2312" t="inlineStr">
        <is>
          <t>照合 一般</t>
        </is>
      </c>
      <c r="B2312" s="21" t="n">
        <v>14500000</v>
      </c>
      <c r="C2312" s="22" t="n">
        <v>44</v>
      </c>
      <c r="D2312" s="22" t="n">
        <v>1</v>
      </c>
      <c r="E2312" s="22" t="n">
        <v>0</v>
      </c>
      <c r="F2312" s="21">
        <f>(IF(C2312&lt;=20,MAX(800000,400000*C2312),8000000+700000*(C2312-20))+IF(E2312=1,1000000,0))</f>
        <v/>
      </c>
      <c r="G2312" s="21">
        <f>IF(AND(D2312=3,C2312&lt;=5),MAX(0,B2312-F2312),IF(AND(D2312=2,C2312&lt;=5,MAX(0,B2312-F2312)&gt;3000000),1500000+MAX(0,B2312-F2312)-3000000,MAX(0,B2312-F2312)/2))</f>
        <v/>
      </c>
      <c r="H2312" s="21">
        <f>ROUNDDOWN(G2312,-3)</f>
        <v/>
      </c>
      <c r="I2312" s="21">
        <f>IF(H2312&lt;=0,0,ROUNDDOWN(ROUND((H2312*LOOKUP(H2312,{0,1950001,3300001,6950001,9000001,18000001,40000001},{0.05,0.1,0.2,0.23,0.33,0.4,0.45})-LOOKUP(H2312,{0,1950001,3300001,6950001,9000001,18000001,40000001},{0,97500,427500,636000,1536000,2796000,4796000}))*1.021,3),0))</f>
        <v/>
      </c>
      <c r="J2312" s="21">
        <f>ROUNDDOWN(ROUND(H2312*0.06,2),-2)</f>
        <v/>
      </c>
      <c r="K2312" s="21">
        <f>ROUNDDOWN(ROUND(H2312*0.04,2),-2)</f>
        <v/>
      </c>
      <c r="L2312" s="21">
        <f>I2312+J2312+K2312</f>
        <v/>
      </c>
      <c r="M2312" s="21">
        <f>B2312-L2312</f>
        <v/>
      </c>
      <c r="N2312" s="21">
        <f>ROUNDDOWN(ROUND(B2312*0.2042,2),0)</f>
        <v/>
      </c>
    </row>
    <row r="2313">
      <c r="A2313" t="inlineStr">
        <is>
          <t>照合 一般</t>
        </is>
      </c>
      <c r="B2313" s="21" t="n">
        <v>14500000</v>
      </c>
      <c r="C2313" s="22" t="n">
        <v>45</v>
      </c>
      <c r="D2313" s="22" t="n">
        <v>1</v>
      </c>
      <c r="E2313" s="22" t="n">
        <v>0</v>
      </c>
      <c r="F2313" s="21">
        <f>(IF(C2313&lt;=20,MAX(800000,400000*C2313),8000000+700000*(C2313-20))+IF(E2313=1,1000000,0))</f>
        <v/>
      </c>
      <c r="G2313" s="21">
        <f>IF(AND(D2313=3,C2313&lt;=5),MAX(0,B2313-F2313),IF(AND(D2313=2,C2313&lt;=5,MAX(0,B2313-F2313)&gt;3000000),1500000+MAX(0,B2313-F2313)-3000000,MAX(0,B2313-F2313)/2))</f>
        <v/>
      </c>
      <c r="H2313" s="21">
        <f>ROUNDDOWN(G2313,-3)</f>
        <v/>
      </c>
      <c r="I2313" s="21">
        <f>IF(H2313&lt;=0,0,ROUNDDOWN(ROUND((H2313*LOOKUP(H2313,{0,1950001,3300001,6950001,9000001,18000001,40000001},{0.05,0.1,0.2,0.23,0.33,0.4,0.45})-LOOKUP(H2313,{0,1950001,3300001,6950001,9000001,18000001,40000001},{0,97500,427500,636000,1536000,2796000,4796000}))*1.021,3),0))</f>
        <v/>
      </c>
      <c r="J2313" s="21">
        <f>ROUNDDOWN(ROUND(H2313*0.06,2),-2)</f>
        <v/>
      </c>
      <c r="K2313" s="21">
        <f>ROUNDDOWN(ROUND(H2313*0.04,2),-2)</f>
        <v/>
      </c>
      <c r="L2313" s="21">
        <f>I2313+J2313+K2313</f>
        <v/>
      </c>
      <c r="M2313" s="21">
        <f>B2313-L2313</f>
        <v/>
      </c>
      <c r="N2313" s="21">
        <f>ROUNDDOWN(ROUND(B2313*0.2042,2),0)</f>
        <v/>
      </c>
    </row>
    <row r="2314">
      <c r="A2314" t="inlineStr">
        <is>
          <t>照合 短期</t>
        </is>
      </c>
      <c r="B2314" s="21" t="n">
        <v>14500000</v>
      </c>
      <c r="C2314" s="22" t="n">
        <v>1</v>
      </c>
      <c r="D2314" s="22" t="n">
        <v>2</v>
      </c>
      <c r="E2314" s="22" t="n">
        <v>0</v>
      </c>
      <c r="F2314" s="21">
        <f>(IF(C2314&lt;=20,MAX(800000,400000*C2314),8000000+700000*(C2314-20))+IF(E2314=1,1000000,0))</f>
        <v/>
      </c>
      <c r="G2314" s="21">
        <f>IF(AND(D2314=3,C2314&lt;=5),MAX(0,B2314-F2314),IF(AND(D2314=2,C2314&lt;=5,MAX(0,B2314-F2314)&gt;3000000),1500000+MAX(0,B2314-F2314)-3000000,MAX(0,B2314-F2314)/2))</f>
        <v/>
      </c>
      <c r="H2314" s="21">
        <f>ROUNDDOWN(G2314,-3)</f>
        <v/>
      </c>
      <c r="I2314" s="21">
        <f>IF(H2314&lt;=0,0,ROUNDDOWN(ROUND((H2314*LOOKUP(H2314,{0,1950001,3300001,6950001,9000001,18000001,40000001},{0.05,0.1,0.2,0.23,0.33,0.4,0.45})-LOOKUP(H2314,{0,1950001,3300001,6950001,9000001,18000001,40000001},{0,97500,427500,636000,1536000,2796000,4796000}))*1.021,3),0))</f>
        <v/>
      </c>
      <c r="J2314" s="21">
        <f>ROUNDDOWN(ROUND(H2314*0.06,2),-2)</f>
        <v/>
      </c>
      <c r="K2314" s="21">
        <f>ROUNDDOWN(ROUND(H2314*0.04,2),-2)</f>
        <v/>
      </c>
      <c r="L2314" s="21">
        <f>I2314+J2314+K2314</f>
        <v/>
      </c>
      <c r="M2314" s="21">
        <f>B2314-L2314</f>
        <v/>
      </c>
      <c r="N2314" s="21">
        <f>ROUNDDOWN(ROUND(B2314*0.2042,2),0)</f>
        <v/>
      </c>
    </row>
    <row r="2315">
      <c r="A2315" t="inlineStr">
        <is>
          <t>照合 役員</t>
        </is>
      </c>
      <c r="B2315" s="21" t="n">
        <v>14500000</v>
      </c>
      <c r="C2315" s="22" t="n">
        <v>1</v>
      </c>
      <c r="D2315" s="22" t="n">
        <v>3</v>
      </c>
      <c r="E2315" s="22" t="n">
        <v>0</v>
      </c>
      <c r="F2315" s="21">
        <f>(IF(C2315&lt;=20,MAX(800000,400000*C2315),8000000+700000*(C2315-20))+IF(E2315=1,1000000,0))</f>
        <v/>
      </c>
      <c r="G2315" s="21">
        <f>IF(AND(D2315=3,C2315&lt;=5),MAX(0,B2315-F2315),IF(AND(D2315=2,C2315&lt;=5,MAX(0,B2315-F2315)&gt;3000000),1500000+MAX(0,B2315-F2315)-3000000,MAX(0,B2315-F2315)/2))</f>
        <v/>
      </c>
      <c r="H2315" s="21">
        <f>ROUNDDOWN(G2315,-3)</f>
        <v/>
      </c>
      <c r="I2315" s="21">
        <f>IF(H2315&lt;=0,0,ROUNDDOWN(ROUND((H2315*LOOKUP(H2315,{0,1950001,3300001,6950001,9000001,18000001,40000001},{0.05,0.1,0.2,0.23,0.33,0.4,0.45})-LOOKUP(H2315,{0,1950001,3300001,6950001,9000001,18000001,40000001},{0,97500,427500,636000,1536000,2796000,4796000}))*1.021,3),0))</f>
        <v/>
      </c>
      <c r="J2315" s="21">
        <f>ROUNDDOWN(ROUND(H2315*0.06,2),-2)</f>
        <v/>
      </c>
      <c r="K2315" s="21">
        <f>ROUNDDOWN(ROUND(H2315*0.04,2),-2)</f>
        <v/>
      </c>
      <c r="L2315" s="21">
        <f>I2315+J2315+K2315</f>
        <v/>
      </c>
      <c r="M2315" s="21">
        <f>B2315-L2315</f>
        <v/>
      </c>
      <c r="N2315" s="21">
        <f>ROUNDDOWN(ROUND(B2315*0.2042,2),0)</f>
        <v/>
      </c>
    </row>
    <row r="2316">
      <c r="A2316" t="inlineStr">
        <is>
          <t>照合 短期 障害</t>
        </is>
      </c>
      <c r="B2316" s="21" t="n">
        <v>14500000</v>
      </c>
      <c r="C2316" s="22" t="n">
        <v>1</v>
      </c>
      <c r="D2316" s="22" t="n">
        <v>2</v>
      </c>
      <c r="E2316" s="22" t="n">
        <v>1</v>
      </c>
      <c r="F2316" s="21">
        <f>(IF(C2316&lt;=20,MAX(800000,400000*C2316),8000000+700000*(C2316-20))+IF(E2316=1,1000000,0))</f>
        <v/>
      </c>
      <c r="G2316" s="21">
        <f>IF(AND(D2316=3,C2316&lt;=5),MAX(0,B2316-F2316),IF(AND(D2316=2,C2316&lt;=5,MAX(0,B2316-F2316)&gt;3000000),1500000+MAX(0,B2316-F2316)-3000000,MAX(0,B2316-F2316)/2))</f>
        <v/>
      </c>
      <c r="H2316" s="21">
        <f>ROUNDDOWN(G2316,-3)</f>
        <v/>
      </c>
      <c r="I2316" s="21">
        <f>IF(H2316&lt;=0,0,ROUNDDOWN(ROUND((H2316*LOOKUP(H2316,{0,1950001,3300001,6950001,9000001,18000001,40000001},{0.05,0.1,0.2,0.23,0.33,0.4,0.45})-LOOKUP(H2316,{0,1950001,3300001,6950001,9000001,18000001,40000001},{0,97500,427500,636000,1536000,2796000,4796000}))*1.021,3),0))</f>
        <v/>
      </c>
      <c r="J2316" s="21">
        <f>ROUNDDOWN(ROUND(H2316*0.06,2),-2)</f>
        <v/>
      </c>
      <c r="K2316" s="21">
        <f>ROUNDDOWN(ROUND(H2316*0.04,2),-2)</f>
        <v/>
      </c>
      <c r="L2316" s="21">
        <f>I2316+J2316+K2316</f>
        <v/>
      </c>
      <c r="M2316" s="21">
        <f>B2316-L2316</f>
        <v/>
      </c>
      <c r="N2316" s="21">
        <f>ROUNDDOWN(ROUND(B2316*0.2042,2),0)</f>
        <v/>
      </c>
    </row>
    <row r="2317">
      <c r="A2317" t="inlineStr">
        <is>
          <t>照合 短期</t>
        </is>
      </c>
      <c r="B2317" s="21" t="n">
        <v>14500000</v>
      </c>
      <c r="C2317" s="22" t="n">
        <v>2</v>
      </c>
      <c r="D2317" s="22" t="n">
        <v>2</v>
      </c>
      <c r="E2317" s="22" t="n">
        <v>0</v>
      </c>
      <c r="F2317" s="21">
        <f>(IF(C2317&lt;=20,MAX(800000,400000*C2317),8000000+700000*(C2317-20))+IF(E2317=1,1000000,0))</f>
        <v/>
      </c>
      <c r="G2317" s="21">
        <f>IF(AND(D2317=3,C2317&lt;=5),MAX(0,B2317-F2317),IF(AND(D2317=2,C2317&lt;=5,MAX(0,B2317-F2317)&gt;3000000),1500000+MAX(0,B2317-F2317)-3000000,MAX(0,B2317-F2317)/2))</f>
        <v/>
      </c>
      <c r="H2317" s="21">
        <f>ROUNDDOWN(G2317,-3)</f>
        <v/>
      </c>
      <c r="I2317" s="21">
        <f>IF(H2317&lt;=0,0,ROUNDDOWN(ROUND((H2317*LOOKUP(H2317,{0,1950001,3300001,6950001,9000001,18000001,40000001},{0.05,0.1,0.2,0.23,0.33,0.4,0.45})-LOOKUP(H2317,{0,1950001,3300001,6950001,9000001,18000001,40000001},{0,97500,427500,636000,1536000,2796000,4796000}))*1.021,3),0))</f>
        <v/>
      </c>
      <c r="J2317" s="21">
        <f>ROUNDDOWN(ROUND(H2317*0.06,2),-2)</f>
        <v/>
      </c>
      <c r="K2317" s="21">
        <f>ROUNDDOWN(ROUND(H2317*0.04,2),-2)</f>
        <v/>
      </c>
      <c r="L2317" s="21">
        <f>I2317+J2317+K2317</f>
        <v/>
      </c>
      <c r="M2317" s="21">
        <f>B2317-L2317</f>
        <v/>
      </c>
      <c r="N2317" s="21">
        <f>ROUNDDOWN(ROUND(B2317*0.2042,2),0)</f>
        <v/>
      </c>
    </row>
    <row r="2318">
      <c r="A2318" t="inlineStr">
        <is>
          <t>照合 役員</t>
        </is>
      </c>
      <c r="B2318" s="21" t="n">
        <v>14500000</v>
      </c>
      <c r="C2318" s="22" t="n">
        <v>2</v>
      </c>
      <c r="D2318" s="22" t="n">
        <v>3</v>
      </c>
      <c r="E2318" s="22" t="n">
        <v>0</v>
      </c>
      <c r="F2318" s="21">
        <f>(IF(C2318&lt;=20,MAX(800000,400000*C2318),8000000+700000*(C2318-20))+IF(E2318=1,1000000,0))</f>
        <v/>
      </c>
      <c r="G2318" s="21">
        <f>IF(AND(D2318=3,C2318&lt;=5),MAX(0,B2318-F2318),IF(AND(D2318=2,C2318&lt;=5,MAX(0,B2318-F2318)&gt;3000000),1500000+MAX(0,B2318-F2318)-3000000,MAX(0,B2318-F2318)/2))</f>
        <v/>
      </c>
      <c r="H2318" s="21">
        <f>ROUNDDOWN(G2318,-3)</f>
        <v/>
      </c>
      <c r="I2318" s="21">
        <f>IF(H2318&lt;=0,0,ROUNDDOWN(ROUND((H2318*LOOKUP(H2318,{0,1950001,3300001,6950001,9000001,18000001,40000001},{0.05,0.1,0.2,0.23,0.33,0.4,0.45})-LOOKUP(H2318,{0,1950001,3300001,6950001,9000001,18000001,40000001},{0,97500,427500,636000,1536000,2796000,4796000}))*1.021,3),0))</f>
        <v/>
      </c>
      <c r="J2318" s="21">
        <f>ROUNDDOWN(ROUND(H2318*0.06,2),-2)</f>
        <v/>
      </c>
      <c r="K2318" s="21">
        <f>ROUNDDOWN(ROUND(H2318*0.04,2),-2)</f>
        <v/>
      </c>
      <c r="L2318" s="21">
        <f>I2318+J2318+K2318</f>
        <v/>
      </c>
      <c r="M2318" s="21">
        <f>B2318-L2318</f>
        <v/>
      </c>
      <c r="N2318" s="21">
        <f>ROUNDDOWN(ROUND(B2318*0.2042,2),0)</f>
        <v/>
      </c>
    </row>
    <row r="2319">
      <c r="A2319" t="inlineStr">
        <is>
          <t>照合 短期 障害</t>
        </is>
      </c>
      <c r="B2319" s="21" t="n">
        <v>14500000</v>
      </c>
      <c r="C2319" s="22" t="n">
        <v>2</v>
      </c>
      <c r="D2319" s="22" t="n">
        <v>2</v>
      </c>
      <c r="E2319" s="22" t="n">
        <v>1</v>
      </c>
      <c r="F2319" s="21">
        <f>(IF(C2319&lt;=20,MAX(800000,400000*C2319),8000000+700000*(C2319-20))+IF(E2319=1,1000000,0))</f>
        <v/>
      </c>
      <c r="G2319" s="21">
        <f>IF(AND(D2319=3,C2319&lt;=5),MAX(0,B2319-F2319),IF(AND(D2319=2,C2319&lt;=5,MAX(0,B2319-F2319)&gt;3000000),1500000+MAX(0,B2319-F2319)-3000000,MAX(0,B2319-F2319)/2))</f>
        <v/>
      </c>
      <c r="H2319" s="21">
        <f>ROUNDDOWN(G2319,-3)</f>
        <v/>
      </c>
      <c r="I2319" s="21">
        <f>IF(H2319&lt;=0,0,ROUNDDOWN(ROUND((H2319*LOOKUP(H2319,{0,1950001,3300001,6950001,9000001,18000001,40000001},{0.05,0.1,0.2,0.23,0.33,0.4,0.45})-LOOKUP(H2319,{0,1950001,3300001,6950001,9000001,18000001,40000001},{0,97500,427500,636000,1536000,2796000,4796000}))*1.021,3),0))</f>
        <v/>
      </c>
      <c r="J2319" s="21">
        <f>ROUNDDOWN(ROUND(H2319*0.06,2),-2)</f>
        <v/>
      </c>
      <c r="K2319" s="21">
        <f>ROUNDDOWN(ROUND(H2319*0.04,2),-2)</f>
        <v/>
      </c>
      <c r="L2319" s="21">
        <f>I2319+J2319+K2319</f>
        <v/>
      </c>
      <c r="M2319" s="21">
        <f>B2319-L2319</f>
        <v/>
      </c>
      <c r="N2319" s="21">
        <f>ROUNDDOWN(ROUND(B2319*0.2042,2),0)</f>
        <v/>
      </c>
    </row>
    <row r="2320">
      <c r="A2320" t="inlineStr">
        <is>
          <t>照合 短期</t>
        </is>
      </c>
      <c r="B2320" s="21" t="n">
        <v>14500000</v>
      </c>
      <c r="C2320" s="22" t="n">
        <v>3</v>
      </c>
      <c r="D2320" s="22" t="n">
        <v>2</v>
      </c>
      <c r="E2320" s="22" t="n">
        <v>0</v>
      </c>
      <c r="F2320" s="21">
        <f>(IF(C2320&lt;=20,MAX(800000,400000*C2320),8000000+700000*(C2320-20))+IF(E2320=1,1000000,0))</f>
        <v/>
      </c>
      <c r="G2320" s="21">
        <f>IF(AND(D2320=3,C2320&lt;=5),MAX(0,B2320-F2320),IF(AND(D2320=2,C2320&lt;=5,MAX(0,B2320-F2320)&gt;3000000),1500000+MAX(0,B2320-F2320)-3000000,MAX(0,B2320-F2320)/2))</f>
        <v/>
      </c>
      <c r="H2320" s="21">
        <f>ROUNDDOWN(G2320,-3)</f>
        <v/>
      </c>
      <c r="I2320" s="21">
        <f>IF(H2320&lt;=0,0,ROUNDDOWN(ROUND((H2320*LOOKUP(H2320,{0,1950001,3300001,6950001,9000001,18000001,40000001},{0.05,0.1,0.2,0.23,0.33,0.4,0.45})-LOOKUP(H2320,{0,1950001,3300001,6950001,9000001,18000001,40000001},{0,97500,427500,636000,1536000,2796000,4796000}))*1.021,3),0))</f>
        <v/>
      </c>
      <c r="J2320" s="21">
        <f>ROUNDDOWN(ROUND(H2320*0.06,2),-2)</f>
        <v/>
      </c>
      <c r="K2320" s="21">
        <f>ROUNDDOWN(ROUND(H2320*0.04,2),-2)</f>
        <v/>
      </c>
      <c r="L2320" s="21">
        <f>I2320+J2320+K2320</f>
        <v/>
      </c>
      <c r="M2320" s="21">
        <f>B2320-L2320</f>
        <v/>
      </c>
      <c r="N2320" s="21">
        <f>ROUNDDOWN(ROUND(B2320*0.2042,2),0)</f>
        <v/>
      </c>
    </row>
    <row r="2321">
      <c r="A2321" t="inlineStr">
        <is>
          <t>照合 役員</t>
        </is>
      </c>
      <c r="B2321" s="21" t="n">
        <v>14500000</v>
      </c>
      <c r="C2321" s="22" t="n">
        <v>3</v>
      </c>
      <c r="D2321" s="22" t="n">
        <v>3</v>
      </c>
      <c r="E2321" s="22" t="n">
        <v>0</v>
      </c>
      <c r="F2321" s="21">
        <f>(IF(C2321&lt;=20,MAX(800000,400000*C2321),8000000+700000*(C2321-20))+IF(E2321=1,1000000,0))</f>
        <v/>
      </c>
      <c r="G2321" s="21">
        <f>IF(AND(D2321=3,C2321&lt;=5),MAX(0,B2321-F2321),IF(AND(D2321=2,C2321&lt;=5,MAX(0,B2321-F2321)&gt;3000000),1500000+MAX(0,B2321-F2321)-3000000,MAX(0,B2321-F2321)/2))</f>
        <v/>
      </c>
      <c r="H2321" s="21">
        <f>ROUNDDOWN(G2321,-3)</f>
        <v/>
      </c>
      <c r="I2321" s="21">
        <f>IF(H2321&lt;=0,0,ROUNDDOWN(ROUND((H2321*LOOKUP(H2321,{0,1950001,3300001,6950001,9000001,18000001,40000001},{0.05,0.1,0.2,0.23,0.33,0.4,0.45})-LOOKUP(H2321,{0,1950001,3300001,6950001,9000001,18000001,40000001},{0,97500,427500,636000,1536000,2796000,4796000}))*1.021,3),0))</f>
        <v/>
      </c>
      <c r="J2321" s="21">
        <f>ROUNDDOWN(ROUND(H2321*0.06,2),-2)</f>
        <v/>
      </c>
      <c r="K2321" s="21">
        <f>ROUNDDOWN(ROUND(H2321*0.04,2),-2)</f>
        <v/>
      </c>
      <c r="L2321" s="21">
        <f>I2321+J2321+K2321</f>
        <v/>
      </c>
      <c r="M2321" s="21">
        <f>B2321-L2321</f>
        <v/>
      </c>
      <c r="N2321" s="21">
        <f>ROUNDDOWN(ROUND(B2321*0.2042,2),0)</f>
        <v/>
      </c>
    </row>
    <row r="2322">
      <c r="A2322" t="inlineStr">
        <is>
          <t>照合 短期 障害</t>
        </is>
      </c>
      <c r="B2322" s="21" t="n">
        <v>14500000</v>
      </c>
      <c r="C2322" s="22" t="n">
        <v>3</v>
      </c>
      <c r="D2322" s="22" t="n">
        <v>2</v>
      </c>
      <c r="E2322" s="22" t="n">
        <v>1</v>
      </c>
      <c r="F2322" s="21">
        <f>(IF(C2322&lt;=20,MAX(800000,400000*C2322),8000000+700000*(C2322-20))+IF(E2322=1,1000000,0))</f>
        <v/>
      </c>
      <c r="G2322" s="21">
        <f>IF(AND(D2322=3,C2322&lt;=5),MAX(0,B2322-F2322),IF(AND(D2322=2,C2322&lt;=5,MAX(0,B2322-F2322)&gt;3000000),1500000+MAX(0,B2322-F2322)-3000000,MAX(0,B2322-F2322)/2))</f>
        <v/>
      </c>
      <c r="H2322" s="21">
        <f>ROUNDDOWN(G2322,-3)</f>
        <v/>
      </c>
      <c r="I2322" s="21">
        <f>IF(H2322&lt;=0,0,ROUNDDOWN(ROUND((H2322*LOOKUP(H2322,{0,1950001,3300001,6950001,9000001,18000001,40000001},{0.05,0.1,0.2,0.23,0.33,0.4,0.45})-LOOKUP(H2322,{0,1950001,3300001,6950001,9000001,18000001,40000001},{0,97500,427500,636000,1536000,2796000,4796000}))*1.021,3),0))</f>
        <v/>
      </c>
      <c r="J2322" s="21">
        <f>ROUNDDOWN(ROUND(H2322*0.06,2),-2)</f>
        <v/>
      </c>
      <c r="K2322" s="21">
        <f>ROUNDDOWN(ROUND(H2322*0.04,2),-2)</f>
        <v/>
      </c>
      <c r="L2322" s="21">
        <f>I2322+J2322+K2322</f>
        <v/>
      </c>
      <c r="M2322" s="21">
        <f>B2322-L2322</f>
        <v/>
      </c>
      <c r="N2322" s="21">
        <f>ROUNDDOWN(ROUND(B2322*0.2042,2),0)</f>
        <v/>
      </c>
    </row>
    <row r="2323">
      <c r="A2323" t="inlineStr">
        <is>
          <t>照合 短期</t>
        </is>
      </c>
      <c r="B2323" s="21" t="n">
        <v>14500000</v>
      </c>
      <c r="C2323" s="22" t="n">
        <v>4</v>
      </c>
      <c r="D2323" s="22" t="n">
        <v>2</v>
      </c>
      <c r="E2323" s="22" t="n">
        <v>0</v>
      </c>
      <c r="F2323" s="21">
        <f>(IF(C2323&lt;=20,MAX(800000,400000*C2323),8000000+700000*(C2323-20))+IF(E2323=1,1000000,0))</f>
        <v/>
      </c>
      <c r="G2323" s="21">
        <f>IF(AND(D2323=3,C2323&lt;=5),MAX(0,B2323-F2323),IF(AND(D2323=2,C2323&lt;=5,MAX(0,B2323-F2323)&gt;3000000),1500000+MAX(0,B2323-F2323)-3000000,MAX(0,B2323-F2323)/2))</f>
        <v/>
      </c>
      <c r="H2323" s="21">
        <f>ROUNDDOWN(G2323,-3)</f>
        <v/>
      </c>
      <c r="I2323" s="21">
        <f>IF(H2323&lt;=0,0,ROUNDDOWN(ROUND((H2323*LOOKUP(H2323,{0,1950001,3300001,6950001,9000001,18000001,40000001},{0.05,0.1,0.2,0.23,0.33,0.4,0.45})-LOOKUP(H2323,{0,1950001,3300001,6950001,9000001,18000001,40000001},{0,97500,427500,636000,1536000,2796000,4796000}))*1.021,3),0))</f>
        <v/>
      </c>
      <c r="J2323" s="21">
        <f>ROUNDDOWN(ROUND(H2323*0.06,2),-2)</f>
        <v/>
      </c>
      <c r="K2323" s="21">
        <f>ROUNDDOWN(ROUND(H2323*0.04,2),-2)</f>
        <v/>
      </c>
      <c r="L2323" s="21">
        <f>I2323+J2323+K2323</f>
        <v/>
      </c>
      <c r="M2323" s="21">
        <f>B2323-L2323</f>
        <v/>
      </c>
      <c r="N2323" s="21">
        <f>ROUNDDOWN(ROUND(B2323*0.2042,2),0)</f>
        <v/>
      </c>
    </row>
    <row r="2324">
      <c r="A2324" t="inlineStr">
        <is>
          <t>照合 役員</t>
        </is>
      </c>
      <c r="B2324" s="21" t="n">
        <v>14500000</v>
      </c>
      <c r="C2324" s="22" t="n">
        <v>4</v>
      </c>
      <c r="D2324" s="22" t="n">
        <v>3</v>
      </c>
      <c r="E2324" s="22" t="n">
        <v>0</v>
      </c>
      <c r="F2324" s="21">
        <f>(IF(C2324&lt;=20,MAX(800000,400000*C2324),8000000+700000*(C2324-20))+IF(E2324=1,1000000,0))</f>
        <v/>
      </c>
      <c r="G2324" s="21">
        <f>IF(AND(D2324=3,C2324&lt;=5),MAX(0,B2324-F2324),IF(AND(D2324=2,C2324&lt;=5,MAX(0,B2324-F2324)&gt;3000000),1500000+MAX(0,B2324-F2324)-3000000,MAX(0,B2324-F2324)/2))</f>
        <v/>
      </c>
      <c r="H2324" s="21">
        <f>ROUNDDOWN(G2324,-3)</f>
        <v/>
      </c>
      <c r="I2324" s="21">
        <f>IF(H2324&lt;=0,0,ROUNDDOWN(ROUND((H2324*LOOKUP(H2324,{0,1950001,3300001,6950001,9000001,18000001,40000001},{0.05,0.1,0.2,0.23,0.33,0.4,0.45})-LOOKUP(H2324,{0,1950001,3300001,6950001,9000001,18000001,40000001},{0,97500,427500,636000,1536000,2796000,4796000}))*1.021,3),0))</f>
        <v/>
      </c>
      <c r="J2324" s="21">
        <f>ROUNDDOWN(ROUND(H2324*0.06,2),-2)</f>
        <v/>
      </c>
      <c r="K2324" s="21">
        <f>ROUNDDOWN(ROUND(H2324*0.04,2),-2)</f>
        <v/>
      </c>
      <c r="L2324" s="21">
        <f>I2324+J2324+K2324</f>
        <v/>
      </c>
      <c r="M2324" s="21">
        <f>B2324-L2324</f>
        <v/>
      </c>
      <c r="N2324" s="21">
        <f>ROUNDDOWN(ROUND(B2324*0.2042,2),0)</f>
        <v/>
      </c>
    </row>
    <row r="2325">
      <c r="A2325" t="inlineStr">
        <is>
          <t>照合 短期 障害</t>
        </is>
      </c>
      <c r="B2325" s="21" t="n">
        <v>14500000</v>
      </c>
      <c r="C2325" s="22" t="n">
        <v>4</v>
      </c>
      <c r="D2325" s="22" t="n">
        <v>2</v>
      </c>
      <c r="E2325" s="22" t="n">
        <v>1</v>
      </c>
      <c r="F2325" s="21">
        <f>(IF(C2325&lt;=20,MAX(800000,400000*C2325),8000000+700000*(C2325-20))+IF(E2325=1,1000000,0))</f>
        <v/>
      </c>
      <c r="G2325" s="21">
        <f>IF(AND(D2325=3,C2325&lt;=5),MAX(0,B2325-F2325),IF(AND(D2325=2,C2325&lt;=5,MAX(0,B2325-F2325)&gt;3000000),1500000+MAX(0,B2325-F2325)-3000000,MAX(0,B2325-F2325)/2))</f>
        <v/>
      </c>
      <c r="H2325" s="21">
        <f>ROUNDDOWN(G2325,-3)</f>
        <v/>
      </c>
      <c r="I2325" s="21">
        <f>IF(H2325&lt;=0,0,ROUNDDOWN(ROUND((H2325*LOOKUP(H2325,{0,1950001,3300001,6950001,9000001,18000001,40000001},{0.05,0.1,0.2,0.23,0.33,0.4,0.45})-LOOKUP(H2325,{0,1950001,3300001,6950001,9000001,18000001,40000001},{0,97500,427500,636000,1536000,2796000,4796000}))*1.021,3),0))</f>
        <v/>
      </c>
      <c r="J2325" s="21">
        <f>ROUNDDOWN(ROUND(H2325*0.06,2),-2)</f>
        <v/>
      </c>
      <c r="K2325" s="21">
        <f>ROUNDDOWN(ROUND(H2325*0.04,2),-2)</f>
        <v/>
      </c>
      <c r="L2325" s="21">
        <f>I2325+J2325+K2325</f>
        <v/>
      </c>
      <c r="M2325" s="21">
        <f>B2325-L2325</f>
        <v/>
      </c>
      <c r="N2325" s="21">
        <f>ROUNDDOWN(ROUND(B2325*0.2042,2),0)</f>
        <v/>
      </c>
    </row>
    <row r="2326">
      <c r="A2326" t="inlineStr">
        <is>
          <t>照合 短期</t>
        </is>
      </c>
      <c r="B2326" s="21" t="n">
        <v>14500000</v>
      </c>
      <c r="C2326" s="22" t="n">
        <v>5</v>
      </c>
      <c r="D2326" s="22" t="n">
        <v>2</v>
      </c>
      <c r="E2326" s="22" t="n">
        <v>0</v>
      </c>
      <c r="F2326" s="21">
        <f>(IF(C2326&lt;=20,MAX(800000,400000*C2326),8000000+700000*(C2326-20))+IF(E2326=1,1000000,0))</f>
        <v/>
      </c>
      <c r="G2326" s="21">
        <f>IF(AND(D2326=3,C2326&lt;=5),MAX(0,B2326-F2326),IF(AND(D2326=2,C2326&lt;=5,MAX(0,B2326-F2326)&gt;3000000),1500000+MAX(0,B2326-F2326)-3000000,MAX(0,B2326-F2326)/2))</f>
        <v/>
      </c>
      <c r="H2326" s="21">
        <f>ROUNDDOWN(G2326,-3)</f>
        <v/>
      </c>
      <c r="I2326" s="21">
        <f>IF(H2326&lt;=0,0,ROUNDDOWN(ROUND((H2326*LOOKUP(H2326,{0,1950001,3300001,6950001,9000001,18000001,40000001},{0.05,0.1,0.2,0.23,0.33,0.4,0.45})-LOOKUP(H2326,{0,1950001,3300001,6950001,9000001,18000001,40000001},{0,97500,427500,636000,1536000,2796000,4796000}))*1.021,3),0))</f>
        <v/>
      </c>
      <c r="J2326" s="21">
        <f>ROUNDDOWN(ROUND(H2326*0.06,2),-2)</f>
        <v/>
      </c>
      <c r="K2326" s="21">
        <f>ROUNDDOWN(ROUND(H2326*0.04,2),-2)</f>
        <v/>
      </c>
      <c r="L2326" s="21">
        <f>I2326+J2326+K2326</f>
        <v/>
      </c>
      <c r="M2326" s="21">
        <f>B2326-L2326</f>
        <v/>
      </c>
      <c r="N2326" s="21">
        <f>ROUNDDOWN(ROUND(B2326*0.2042,2),0)</f>
        <v/>
      </c>
    </row>
    <row r="2327">
      <c r="A2327" t="inlineStr">
        <is>
          <t>照合 役員</t>
        </is>
      </c>
      <c r="B2327" s="21" t="n">
        <v>14500000</v>
      </c>
      <c r="C2327" s="22" t="n">
        <v>5</v>
      </c>
      <c r="D2327" s="22" t="n">
        <v>3</v>
      </c>
      <c r="E2327" s="22" t="n">
        <v>0</v>
      </c>
      <c r="F2327" s="21">
        <f>(IF(C2327&lt;=20,MAX(800000,400000*C2327),8000000+700000*(C2327-20))+IF(E2327=1,1000000,0))</f>
        <v/>
      </c>
      <c r="G2327" s="21">
        <f>IF(AND(D2327=3,C2327&lt;=5),MAX(0,B2327-F2327),IF(AND(D2327=2,C2327&lt;=5,MAX(0,B2327-F2327)&gt;3000000),1500000+MAX(0,B2327-F2327)-3000000,MAX(0,B2327-F2327)/2))</f>
        <v/>
      </c>
      <c r="H2327" s="21">
        <f>ROUNDDOWN(G2327,-3)</f>
        <v/>
      </c>
      <c r="I2327" s="21">
        <f>IF(H2327&lt;=0,0,ROUNDDOWN(ROUND((H2327*LOOKUP(H2327,{0,1950001,3300001,6950001,9000001,18000001,40000001},{0.05,0.1,0.2,0.23,0.33,0.4,0.45})-LOOKUP(H2327,{0,1950001,3300001,6950001,9000001,18000001,40000001},{0,97500,427500,636000,1536000,2796000,4796000}))*1.021,3),0))</f>
        <v/>
      </c>
      <c r="J2327" s="21">
        <f>ROUNDDOWN(ROUND(H2327*0.06,2),-2)</f>
        <v/>
      </c>
      <c r="K2327" s="21">
        <f>ROUNDDOWN(ROUND(H2327*0.04,2),-2)</f>
        <v/>
      </c>
      <c r="L2327" s="21">
        <f>I2327+J2327+K2327</f>
        <v/>
      </c>
      <c r="M2327" s="21">
        <f>B2327-L2327</f>
        <v/>
      </c>
      <c r="N2327" s="21">
        <f>ROUNDDOWN(ROUND(B2327*0.2042,2),0)</f>
        <v/>
      </c>
    </row>
    <row r="2328">
      <c r="A2328" t="inlineStr">
        <is>
          <t>照合 短期 障害</t>
        </is>
      </c>
      <c r="B2328" s="21" t="n">
        <v>14500000</v>
      </c>
      <c r="C2328" s="22" t="n">
        <v>5</v>
      </c>
      <c r="D2328" s="22" t="n">
        <v>2</v>
      </c>
      <c r="E2328" s="22" t="n">
        <v>1</v>
      </c>
      <c r="F2328" s="21">
        <f>(IF(C2328&lt;=20,MAX(800000,400000*C2328),8000000+700000*(C2328-20))+IF(E2328=1,1000000,0))</f>
        <v/>
      </c>
      <c r="G2328" s="21">
        <f>IF(AND(D2328=3,C2328&lt;=5),MAX(0,B2328-F2328),IF(AND(D2328=2,C2328&lt;=5,MAX(0,B2328-F2328)&gt;3000000),1500000+MAX(0,B2328-F2328)-3000000,MAX(0,B2328-F2328)/2))</f>
        <v/>
      </c>
      <c r="H2328" s="21">
        <f>ROUNDDOWN(G2328,-3)</f>
        <v/>
      </c>
      <c r="I2328" s="21">
        <f>IF(H2328&lt;=0,0,ROUNDDOWN(ROUND((H2328*LOOKUP(H2328,{0,1950001,3300001,6950001,9000001,18000001,40000001},{0.05,0.1,0.2,0.23,0.33,0.4,0.45})-LOOKUP(H2328,{0,1950001,3300001,6950001,9000001,18000001,40000001},{0,97500,427500,636000,1536000,2796000,4796000}))*1.021,3),0))</f>
        <v/>
      </c>
      <c r="J2328" s="21">
        <f>ROUNDDOWN(ROUND(H2328*0.06,2),-2)</f>
        <v/>
      </c>
      <c r="K2328" s="21">
        <f>ROUNDDOWN(ROUND(H2328*0.04,2),-2)</f>
        <v/>
      </c>
      <c r="L2328" s="21">
        <f>I2328+J2328+K2328</f>
        <v/>
      </c>
      <c r="M2328" s="21">
        <f>B2328-L2328</f>
        <v/>
      </c>
      <c r="N2328" s="21">
        <f>ROUNDDOWN(ROUND(B2328*0.2042,2),0)</f>
        <v/>
      </c>
    </row>
    <row r="2329">
      <c r="A2329" t="inlineStr">
        <is>
          <t>照合 障害</t>
        </is>
      </c>
      <c r="B2329" s="21" t="n">
        <v>14500000</v>
      </c>
      <c r="C2329" s="22" t="n">
        <v>25</v>
      </c>
      <c r="D2329" s="22" t="n">
        <v>1</v>
      </c>
      <c r="E2329" s="22" t="n">
        <v>1</v>
      </c>
      <c r="F2329" s="21">
        <f>(IF(C2329&lt;=20,MAX(800000,400000*C2329),8000000+700000*(C2329-20))+IF(E2329=1,1000000,0))</f>
        <v/>
      </c>
      <c r="G2329" s="21">
        <f>IF(AND(D2329=3,C2329&lt;=5),MAX(0,B2329-F2329),IF(AND(D2329=2,C2329&lt;=5,MAX(0,B2329-F2329)&gt;3000000),1500000+MAX(0,B2329-F2329)-3000000,MAX(0,B2329-F2329)/2))</f>
        <v/>
      </c>
      <c r="H2329" s="21">
        <f>ROUNDDOWN(G2329,-3)</f>
        <v/>
      </c>
      <c r="I2329" s="21">
        <f>IF(H2329&lt;=0,0,ROUNDDOWN(ROUND((H2329*LOOKUP(H2329,{0,1950001,3300001,6950001,9000001,18000001,40000001},{0.05,0.1,0.2,0.23,0.33,0.4,0.45})-LOOKUP(H2329,{0,1950001,3300001,6950001,9000001,18000001,40000001},{0,97500,427500,636000,1536000,2796000,4796000}))*1.021,3),0))</f>
        <v/>
      </c>
      <c r="J2329" s="21">
        <f>ROUNDDOWN(ROUND(H2329*0.06,2),-2)</f>
        <v/>
      </c>
      <c r="K2329" s="21">
        <f>ROUNDDOWN(ROUND(H2329*0.04,2),-2)</f>
        <v/>
      </c>
      <c r="L2329" s="21">
        <f>I2329+J2329+K2329</f>
        <v/>
      </c>
      <c r="M2329" s="21">
        <f>B2329-L2329</f>
        <v/>
      </c>
      <c r="N2329" s="21">
        <f>ROUNDDOWN(ROUND(B2329*0.2042,2),0)</f>
        <v/>
      </c>
    </row>
    <row r="2330">
      <c r="A2330" t="inlineStr">
        <is>
          <t>照合 一般</t>
        </is>
      </c>
      <c r="B2330" s="21" t="n">
        <v>15000000</v>
      </c>
      <c r="C2330" s="22" t="n">
        <v>1</v>
      </c>
      <c r="D2330" s="22" t="n">
        <v>1</v>
      </c>
      <c r="E2330" s="22" t="n">
        <v>0</v>
      </c>
      <c r="F2330" s="21">
        <f>(IF(C2330&lt;=20,MAX(800000,400000*C2330),8000000+700000*(C2330-20))+IF(E2330=1,1000000,0))</f>
        <v/>
      </c>
      <c r="G2330" s="21">
        <f>IF(AND(D2330=3,C2330&lt;=5),MAX(0,B2330-F2330),IF(AND(D2330=2,C2330&lt;=5,MAX(0,B2330-F2330)&gt;3000000),1500000+MAX(0,B2330-F2330)-3000000,MAX(0,B2330-F2330)/2))</f>
        <v/>
      </c>
      <c r="H2330" s="21">
        <f>ROUNDDOWN(G2330,-3)</f>
        <v/>
      </c>
      <c r="I2330" s="21">
        <f>IF(H2330&lt;=0,0,ROUNDDOWN(ROUND((H2330*LOOKUP(H2330,{0,1950001,3300001,6950001,9000001,18000001,40000001},{0.05,0.1,0.2,0.23,0.33,0.4,0.45})-LOOKUP(H2330,{0,1950001,3300001,6950001,9000001,18000001,40000001},{0,97500,427500,636000,1536000,2796000,4796000}))*1.021,3),0))</f>
        <v/>
      </c>
      <c r="J2330" s="21">
        <f>ROUNDDOWN(ROUND(H2330*0.06,2),-2)</f>
        <v/>
      </c>
      <c r="K2330" s="21">
        <f>ROUNDDOWN(ROUND(H2330*0.04,2),-2)</f>
        <v/>
      </c>
      <c r="L2330" s="21">
        <f>I2330+J2330+K2330</f>
        <v/>
      </c>
      <c r="M2330" s="21">
        <f>B2330-L2330</f>
        <v/>
      </c>
      <c r="N2330" s="21">
        <f>ROUNDDOWN(ROUND(B2330*0.2042,2),0)</f>
        <v/>
      </c>
    </row>
    <row r="2331">
      <c r="A2331" t="inlineStr">
        <is>
          <t>照合 一般</t>
        </is>
      </c>
      <c r="B2331" s="21" t="n">
        <v>15000000</v>
      </c>
      <c r="C2331" s="22" t="n">
        <v>2</v>
      </c>
      <c r="D2331" s="22" t="n">
        <v>1</v>
      </c>
      <c r="E2331" s="22" t="n">
        <v>0</v>
      </c>
      <c r="F2331" s="21">
        <f>(IF(C2331&lt;=20,MAX(800000,400000*C2331),8000000+700000*(C2331-20))+IF(E2331=1,1000000,0))</f>
        <v/>
      </c>
      <c r="G2331" s="21">
        <f>IF(AND(D2331=3,C2331&lt;=5),MAX(0,B2331-F2331),IF(AND(D2331=2,C2331&lt;=5,MAX(0,B2331-F2331)&gt;3000000),1500000+MAX(0,B2331-F2331)-3000000,MAX(0,B2331-F2331)/2))</f>
        <v/>
      </c>
      <c r="H2331" s="21">
        <f>ROUNDDOWN(G2331,-3)</f>
        <v/>
      </c>
      <c r="I2331" s="21">
        <f>IF(H2331&lt;=0,0,ROUNDDOWN(ROUND((H2331*LOOKUP(H2331,{0,1950001,3300001,6950001,9000001,18000001,40000001},{0.05,0.1,0.2,0.23,0.33,0.4,0.45})-LOOKUP(H2331,{0,1950001,3300001,6950001,9000001,18000001,40000001},{0,97500,427500,636000,1536000,2796000,4796000}))*1.021,3),0))</f>
        <v/>
      </c>
      <c r="J2331" s="21">
        <f>ROUNDDOWN(ROUND(H2331*0.06,2),-2)</f>
        <v/>
      </c>
      <c r="K2331" s="21">
        <f>ROUNDDOWN(ROUND(H2331*0.04,2),-2)</f>
        <v/>
      </c>
      <c r="L2331" s="21">
        <f>I2331+J2331+K2331</f>
        <v/>
      </c>
      <c r="M2331" s="21">
        <f>B2331-L2331</f>
        <v/>
      </c>
      <c r="N2331" s="21">
        <f>ROUNDDOWN(ROUND(B2331*0.2042,2),0)</f>
        <v/>
      </c>
    </row>
    <row r="2332">
      <c r="A2332" t="inlineStr">
        <is>
          <t>照合 一般</t>
        </is>
      </c>
      <c r="B2332" s="21" t="n">
        <v>15000000</v>
      </c>
      <c r="C2332" s="22" t="n">
        <v>3</v>
      </c>
      <c r="D2332" s="22" t="n">
        <v>1</v>
      </c>
      <c r="E2332" s="22" t="n">
        <v>0</v>
      </c>
      <c r="F2332" s="21">
        <f>(IF(C2332&lt;=20,MAX(800000,400000*C2332),8000000+700000*(C2332-20))+IF(E2332=1,1000000,0))</f>
        <v/>
      </c>
      <c r="G2332" s="21">
        <f>IF(AND(D2332=3,C2332&lt;=5),MAX(0,B2332-F2332),IF(AND(D2332=2,C2332&lt;=5,MAX(0,B2332-F2332)&gt;3000000),1500000+MAX(0,B2332-F2332)-3000000,MAX(0,B2332-F2332)/2))</f>
        <v/>
      </c>
      <c r="H2332" s="21">
        <f>ROUNDDOWN(G2332,-3)</f>
        <v/>
      </c>
      <c r="I2332" s="21">
        <f>IF(H2332&lt;=0,0,ROUNDDOWN(ROUND((H2332*LOOKUP(H2332,{0,1950001,3300001,6950001,9000001,18000001,40000001},{0.05,0.1,0.2,0.23,0.33,0.4,0.45})-LOOKUP(H2332,{0,1950001,3300001,6950001,9000001,18000001,40000001},{0,97500,427500,636000,1536000,2796000,4796000}))*1.021,3),0))</f>
        <v/>
      </c>
      <c r="J2332" s="21">
        <f>ROUNDDOWN(ROUND(H2332*0.06,2),-2)</f>
        <v/>
      </c>
      <c r="K2332" s="21">
        <f>ROUNDDOWN(ROUND(H2332*0.04,2),-2)</f>
        <v/>
      </c>
      <c r="L2332" s="21">
        <f>I2332+J2332+K2332</f>
        <v/>
      </c>
      <c r="M2332" s="21">
        <f>B2332-L2332</f>
        <v/>
      </c>
      <c r="N2332" s="21">
        <f>ROUNDDOWN(ROUND(B2332*0.2042,2),0)</f>
        <v/>
      </c>
    </row>
    <row r="2333">
      <c r="A2333" t="inlineStr">
        <is>
          <t>照合 一般</t>
        </is>
      </c>
      <c r="B2333" s="21" t="n">
        <v>15000000</v>
      </c>
      <c r="C2333" s="22" t="n">
        <v>4</v>
      </c>
      <c r="D2333" s="22" t="n">
        <v>1</v>
      </c>
      <c r="E2333" s="22" t="n">
        <v>0</v>
      </c>
      <c r="F2333" s="21">
        <f>(IF(C2333&lt;=20,MAX(800000,400000*C2333),8000000+700000*(C2333-20))+IF(E2333=1,1000000,0))</f>
        <v/>
      </c>
      <c r="G2333" s="21">
        <f>IF(AND(D2333=3,C2333&lt;=5),MAX(0,B2333-F2333),IF(AND(D2333=2,C2333&lt;=5,MAX(0,B2333-F2333)&gt;3000000),1500000+MAX(0,B2333-F2333)-3000000,MAX(0,B2333-F2333)/2))</f>
        <v/>
      </c>
      <c r="H2333" s="21">
        <f>ROUNDDOWN(G2333,-3)</f>
        <v/>
      </c>
      <c r="I2333" s="21">
        <f>IF(H2333&lt;=0,0,ROUNDDOWN(ROUND((H2333*LOOKUP(H2333,{0,1950001,3300001,6950001,9000001,18000001,40000001},{0.05,0.1,0.2,0.23,0.33,0.4,0.45})-LOOKUP(H2333,{0,1950001,3300001,6950001,9000001,18000001,40000001},{0,97500,427500,636000,1536000,2796000,4796000}))*1.021,3),0))</f>
        <v/>
      </c>
      <c r="J2333" s="21">
        <f>ROUNDDOWN(ROUND(H2333*0.06,2),-2)</f>
        <v/>
      </c>
      <c r="K2333" s="21">
        <f>ROUNDDOWN(ROUND(H2333*0.04,2),-2)</f>
        <v/>
      </c>
      <c r="L2333" s="21">
        <f>I2333+J2333+K2333</f>
        <v/>
      </c>
      <c r="M2333" s="21">
        <f>B2333-L2333</f>
        <v/>
      </c>
      <c r="N2333" s="21">
        <f>ROUNDDOWN(ROUND(B2333*0.2042,2),0)</f>
        <v/>
      </c>
    </row>
    <row r="2334">
      <c r="A2334" t="inlineStr">
        <is>
          <t>照合 一般</t>
        </is>
      </c>
      <c r="B2334" s="21" t="n">
        <v>15000000</v>
      </c>
      <c r="C2334" s="22" t="n">
        <v>5</v>
      </c>
      <c r="D2334" s="22" t="n">
        <v>1</v>
      </c>
      <c r="E2334" s="22" t="n">
        <v>0</v>
      </c>
      <c r="F2334" s="21">
        <f>(IF(C2334&lt;=20,MAX(800000,400000*C2334),8000000+700000*(C2334-20))+IF(E2334=1,1000000,0))</f>
        <v/>
      </c>
      <c r="G2334" s="21">
        <f>IF(AND(D2334=3,C2334&lt;=5),MAX(0,B2334-F2334),IF(AND(D2334=2,C2334&lt;=5,MAX(0,B2334-F2334)&gt;3000000),1500000+MAX(0,B2334-F2334)-3000000,MAX(0,B2334-F2334)/2))</f>
        <v/>
      </c>
      <c r="H2334" s="21">
        <f>ROUNDDOWN(G2334,-3)</f>
        <v/>
      </c>
      <c r="I2334" s="21">
        <f>IF(H2334&lt;=0,0,ROUNDDOWN(ROUND((H2334*LOOKUP(H2334,{0,1950001,3300001,6950001,9000001,18000001,40000001},{0.05,0.1,0.2,0.23,0.33,0.4,0.45})-LOOKUP(H2334,{0,1950001,3300001,6950001,9000001,18000001,40000001},{0,97500,427500,636000,1536000,2796000,4796000}))*1.021,3),0))</f>
        <v/>
      </c>
      <c r="J2334" s="21">
        <f>ROUNDDOWN(ROUND(H2334*0.06,2),-2)</f>
        <v/>
      </c>
      <c r="K2334" s="21">
        <f>ROUNDDOWN(ROUND(H2334*0.04,2),-2)</f>
        <v/>
      </c>
      <c r="L2334" s="21">
        <f>I2334+J2334+K2334</f>
        <v/>
      </c>
      <c r="M2334" s="21">
        <f>B2334-L2334</f>
        <v/>
      </c>
      <c r="N2334" s="21">
        <f>ROUNDDOWN(ROUND(B2334*0.2042,2),0)</f>
        <v/>
      </c>
    </row>
    <row r="2335">
      <c r="A2335" t="inlineStr">
        <is>
          <t>照合 一般</t>
        </is>
      </c>
      <c r="B2335" s="21" t="n">
        <v>15000000</v>
      </c>
      <c r="C2335" s="22" t="n">
        <v>6</v>
      </c>
      <c r="D2335" s="22" t="n">
        <v>1</v>
      </c>
      <c r="E2335" s="22" t="n">
        <v>0</v>
      </c>
      <c r="F2335" s="21">
        <f>(IF(C2335&lt;=20,MAX(800000,400000*C2335),8000000+700000*(C2335-20))+IF(E2335=1,1000000,0))</f>
        <v/>
      </c>
      <c r="G2335" s="21">
        <f>IF(AND(D2335=3,C2335&lt;=5),MAX(0,B2335-F2335),IF(AND(D2335=2,C2335&lt;=5,MAX(0,B2335-F2335)&gt;3000000),1500000+MAX(0,B2335-F2335)-3000000,MAX(0,B2335-F2335)/2))</f>
        <v/>
      </c>
      <c r="H2335" s="21">
        <f>ROUNDDOWN(G2335,-3)</f>
        <v/>
      </c>
      <c r="I2335" s="21">
        <f>IF(H2335&lt;=0,0,ROUNDDOWN(ROUND((H2335*LOOKUP(H2335,{0,1950001,3300001,6950001,9000001,18000001,40000001},{0.05,0.1,0.2,0.23,0.33,0.4,0.45})-LOOKUP(H2335,{0,1950001,3300001,6950001,9000001,18000001,40000001},{0,97500,427500,636000,1536000,2796000,4796000}))*1.021,3),0))</f>
        <v/>
      </c>
      <c r="J2335" s="21">
        <f>ROUNDDOWN(ROUND(H2335*0.06,2),-2)</f>
        <v/>
      </c>
      <c r="K2335" s="21">
        <f>ROUNDDOWN(ROUND(H2335*0.04,2),-2)</f>
        <v/>
      </c>
      <c r="L2335" s="21">
        <f>I2335+J2335+K2335</f>
        <v/>
      </c>
      <c r="M2335" s="21">
        <f>B2335-L2335</f>
        <v/>
      </c>
      <c r="N2335" s="21">
        <f>ROUNDDOWN(ROUND(B2335*0.2042,2),0)</f>
        <v/>
      </c>
    </row>
    <row r="2336">
      <c r="A2336" t="inlineStr">
        <is>
          <t>照合 一般</t>
        </is>
      </c>
      <c r="B2336" s="21" t="n">
        <v>15000000</v>
      </c>
      <c r="C2336" s="22" t="n">
        <v>7</v>
      </c>
      <c r="D2336" s="22" t="n">
        <v>1</v>
      </c>
      <c r="E2336" s="22" t="n">
        <v>0</v>
      </c>
      <c r="F2336" s="21">
        <f>(IF(C2336&lt;=20,MAX(800000,400000*C2336),8000000+700000*(C2336-20))+IF(E2336=1,1000000,0))</f>
        <v/>
      </c>
      <c r="G2336" s="21">
        <f>IF(AND(D2336=3,C2336&lt;=5),MAX(0,B2336-F2336),IF(AND(D2336=2,C2336&lt;=5,MAX(0,B2336-F2336)&gt;3000000),1500000+MAX(0,B2336-F2336)-3000000,MAX(0,B2336-F2336)/2))</f>
        <v/>
      </c>
      <c r="H2336" s="21">
        <f>ROUNDDOWN(G2336,-3)</f>
        <v/>
      </c>
      <c r="I2336" s="21">
        <f>IF(H2336&lt;=0,0,ROUNDDOWN(ROUND((H2336*LOOKUP(H2336,{0,1950001,3300001,6950001,9000001,18000001,40000001},{0.05,0.1,0.2,0.23,0.33,0.4,0.45})-LOOKUP(H2336,{0,1950001,3300001,6950001,9000001,18000001,40000001},{0,97500,427500,636000,1536000,2796000,4796000}))*1.021,3),0))</f>
        <v/>
      </c>
      <c r="J2336" s="21">
        <f>ROUNDDOWN(ROUND(H2336*0.06,2),-2)</f>
        <v/>
      </c>
      <c r="K2336" s="21">
        <f>ROUNDDOWN(ROUND(H2336*0.04,2),-2)</f>
        <v/>
      </c>
      <c r="L2336" s="21">
        <f>I2336+J2336+K2336</f>
        <v/>
      </c>
      <c r="M2336" s="21">
        <f>B2336-L2336</f>
        <v/>
      </c>
      <c r="N2336" s="21">
        <f>ROUNDDOWN(ROUND(B2336*0.2042,2),0)</f>
        <v/>
      </c>
    </row>
    <row r="2337">
      <c r="A2337" t="inlineStr">
        <is>
          <t>照合 一般</t>
        </is>
      </c>
      <c r="B2337" s="21" t="n">
        <v>15000000</v>
      </c>
      <c r="C2337" s="22" t="n">
        <v>8</v>
      </c>
      <c r="D2337" s="22" t="n">
        <v>1</v>
      </c>
      <c r="E2337" s="22" t="n">
        <v>0</v>
      </c>
      <c r="F2337" s="21">
        <f>(IF(C2337&lt;=20,MAX(800000,400000*C2337),8000000+700000*(C2337-20))+IF(E2337=1,1000000,0))</f>
        <v/>
      </c>
      <c r="G2337" s="21">
        <f>IF(AND(D2337=3,C2337&lt;=5),MAX(0,B2337-F2337),IF(AND(D2337=2,C2337&lt;=5,MAX(0,B2337-F2337)&gt;3000000),1500000+MAX(0,B2337-F2337)-3000000,MAX(0,B2337-F2337)/2))</f>
        <v/>
      </c>
      <c r="H2337" s="21">
        <f>ROUNDDOWN(G2337,-3)</f>
        <v/>
      </c>
      <c r="I2337" s="21">
        <f>IF(H2337&lt;=0,0,ROUNDDOWN(ROUND((H2337*LOOKUP(H2337,{0,1950001,3300001,6950001,9000001,18000001,40000001},{0.05,0.1,0.2,0.23,0.33,0.4,0.45})-LOOKUP(H2337,{0,1950001,3300001,6950001,9000001,18000001,40000001},{0,97500,427500,636000,1536000,2796000,4796000}))*1.021,3),0))</f>
        <v/>
      </c>
      <c r="J2337" s="21">
        <f>ROUNDDOWN(ROUND(H2337*0.06,2),-2)</f>
        <v/>
      </c>
      <c r="K2337" s="21">
        <f>ROUNDDOWN(ROUND(H2337*0.04,2),-2)</f>
        <v/>
      </c>
      <c r="L2337" s="21">
        <f>I2337+J2337+K2337</f>
        <v/>
      </c>
      <c r="M2337" s="21">
        <f>B2337-L2337</f>
        <v/>
      </c>
      <c r="N2337" s="21">
        <f>ROUNDDOWN(ROUND(B2337*0.2042,2),0)</f>
        <v/>
      </c>
    </row>
    <row r="2338">
      <c r="A2338" t="inlineStr">
        <is>
          <t>照合 一般</t>
        </is>
      </c>
      <c r="B2338" s="21" t="n">
        <v>15000000</v>
      </c>
      <c r="C2338" s="22" t="n">
        <v>9</v>
      </c>
      <c r="D2338" s="22" t="n">
        <v>1</v>
      </c>
      <c r="E2338" s="22" t="n">
        <v>0</v>
      </c>
      <c r="F2338" s="21">
        <f>(IF(C2338&lt;=20,MAX(800000,400000*C2338),8000000+700000*(C2338-20))+IF(E2338=1,1000000,0))</f>
        <v/>
      </c>
      <c r="G2338" s="21">
        <f>IF(AND(D2338=3,C2338&lt;=5),MAX(0,B2338-F2338),IF(AND(D2338=2,C2338&lt;=5,MAX(0,B2338-F2338)&gt;3000000),1500000+MAX(0,B2338-F2338)-3000000,MAX(0,B2338-F2338)/2))</f>
        <v/>
      </c>
      <c r="H2338" s="21">
        <f>ROUNDDOWN(G2338,-3)</f>
        <v/>
      </c>
      <c r="I2338" s="21">
        <f>IF(H2338&lt;=0,0,ROUNDDOWN(ROUND((H2338*LOOKUP(H2338,{0,1950001,3300001,6950001,9000001,18000001,40000001},{0.05,0.1,0.2,0.23,0.33,0.4,0.45})-LOOKUP(H2338,{0,1950001,3300001,6950001,9000001,18000001,40000001},{0,97500,427500,636000,1536000,2796000,4796000}))*1.021,3),0))</f>
        <v/>
      </c>
      <c r="J2338" s="21">
        <f>ROUNDDOWN(ROUND(H2338*0.06,2),-2)</f>
        <v/>
      </c>
      <c r="K2338" s="21">
        <f>ROUNDDOWN(ROUND(H2338*0.04,2),-2)</f>
        <v/>
      </c>
      <c r="L2338" s="21">
        <f>I2338+J2338+K2338</f>
        <v/>
      </c>
      <c r="M2338" s="21">
        <f>B2338-L2338</f>
        <v/>
      </c>
      <c r="N2338" s="21">
        <f>ROUNDDOWN(ROUND(B2338*0.2042,2),0)</f>
        <v/>
      </c>
    </row>
    <row r="2339">
      <c r="A2339" t="inlineStr">
        <is>
          <t>照合 一般</t>
        </is>
      </c>
      <c r="B2339" s="21" t="n">
        <v>15000000</v>
      </c>
      <c r="C2339" s="22" t="n">
        <v>10</v>
      </c>
      <c r="D2339" s="22" t="n">
        <v>1</v>
      </c>
      <c r="E2339" s="22" t="n">
        <v>0</v>
      </c>
      <c r="F2339" s="21">
        <f>(IF(C2339&lt;=20,MAX(800000,400000*C2339),8000000+700000*(C2339-20))+IF(E2339=1,1000000,0))</f>
        <v/>
      </c>
      <c r="G2339" s="21">
        <f>IF(AND(D2339=3,C2339&lt;=5),MAX(0,B2339-F2339),IF(AND(D2339=2,C2339&lt;=5,MAX(0,B2339-F2339)&gt;3000000),1500000+MAX(0,B2339-F2339)-3000000,MAX(0,B2339-F2339)/2))</f>
        <v/>
      </c>
      <c r="H2339" s="21">
        <f>ROUNDDOWN(G2339,-3)</f>
        <v/>
      </c>
      <c r="I2339" s="21">
        <f>IF(H2339&lt;=0,0,ROUNDDOWN(ROUND((H2339*LOOKUP(H2339,{0,1950001,3300001,6950001,9000001,18000001,40000001},{0.05,0.1,0.2,0.23,0.33,0.4,0.45})-LOOKUP(H2339,{0,1950001,3300001,6950001,9000001,18000001,40000001},{0,97500,427500,636000,1536000,2796000,4796000}))*1.021,3),0))</f>
        <v/>
      </c>
      <c r="J2339" s="21">
        <f>ROUNDDOWN(ROUND(H2339*0.06,2),-2)</f>
        <v/>
      </c>
      <c r="K2339" s="21">
        <f>ROUNDDOWN(ROUND(H2339*0.04,2),-2)</f>
        <v/>
      </c>
      <c r="L2339" s="21">
        <f>I2339+J2339+K2339</f>
        <v/>
      </c>
      <c r="M2339" s="21">
        <f>B2339-L2339</f>
        <v/>
      </c>
      <c r="N2339" s="21">
        <f>ROUNDDOWN(ROUND(B2339*0.2042,2),0)</f>
        <v/>
      </c>
    </row>
    <row r="2340">
      <c r="A2340" t="inlineStr">
        <is>
          <t>照合 一般</t>
        </is>
      </c>
      <c r="B2340" s="21" t="n">
        <v>15000000</v>
      </c>
      <c r="C2340" s="22" t="n">
        <v>11</v>
      </c>
      <c r="D2340" s="22" t="n">
        <v>1</v>
      </c>
      <c r="E2340" s="22" t="n">
        <v>0</v>
      </c>
      <c r="F2340" s="21">
        <f>(IF(C2340&lt;=20,MAX(800000,400000*C2340),8000000+700000*(C2340-20))+IF(E2340=1,1000000,0))</f>
        <v/>
      </c>
      <c r="G2340" s="21">
        <f>IF(AND(D2340=3,C2340&lt;=5),MAX(0,B2340-F2340),IF(AND(D2340=2,C2340&lt;=5,MAX(0,B2340-F2340)&gt;3000000),1500000+MAX(0,B2340-F2340)-3000000,MAX(0,B2340-F2340)/2))</f>
        <v/>
      </c>
      <c r="H2340" s="21">
        <f>ROUNDDOWN(G2340,-3)</f>
        <v/>
      </c>
      <c r="I2340" s="21">
        <f>IF(H2340&lt;=0,0,ROUNDDOWN(ROUND((H2340*LOOKUP(H2340,{0,1950001,3300001,6950001,9000001,18000001,40000001},{0.05,0.1,0.2,0.23,0.33,0.4,0.45})-LOOKUP(H2340,{0,1950001,3300001,6950001,9000001,18000001,40000001},{0,97500,427500,636000,1536000,2796000,4796000}))*1.021,3),0))</f>
        <v/>
      </c>
      <c r="J2340" s="21">
        <f>ROUNDDOWN(ROUND(H2340*0.06,2),-2)</f>
        <v/>
      </c>
      <c r="K2340" s="21">
        <f>ROUNDDOWN(ROUND(H2340*0.04,2),-2)</f>
        <v/>
      </c>
      <c r="L2340" s="21">
        <f>I2340+J2340+K2340</f>
        <v/>
      </c>
      <c r="M2340" s="21">
        <f>B2340-L2340</f>
        <v/>
      </c>
      <c r="N2340" s="21">
        <f>ROUNDDOWN(ROUND(B2340*0.2042,2),0)</f>
        <v/>
      </c>
    </row>
    <row r="2341">
      <c r="A2341" t="inlineStr">
        <is>
          <t>照合 一般</t>
        </is>
      </c>
      <c r="B2341" s="21" t="n">
        <v>15000000</v>
      </c>
      <c r="C2341" s="22" t="n">
        <v>12</v>
      </c>
      <c r="D2341" s="22" t="n">
        <v>1</v>
      </c>
      <c r="E2341" s="22" t="n">
        <v>0</v>
      </c>
      <c r="F2341" s="21">
        <f>(IF(C2341&lt;=20,MAX(800000,400000*C2341),8000000+700000*(C2341-20))+IF(E2341=1,1000000,0))</f>
        <v/>
      </c>
      <c r="G2341" s="21">
        <f>IF(AND(D2341=3,C2341&lt;=5),MAX(0,B2341-F2341),IF(AND(D2341=2,C2341&lt;=5,MAX(0,B2341-F2341)&gt;3000000),1500000+MAX(0,B2341-F2341)-3000000,MAX(0,B2341-F2341)/2))</f>
        <v/>
      </c>
      <c r="H2341" s="21">
        <f>ROUNDDOWN(G2341,-3)</f>
        <v/>
      </c>
      <c r="I2341" s="21">
        <f>IF(H2341&lt;=0,0,ROUNDDOWN(ROUND((H2341*LOOKUP(H2341,{0,1950001,3300001,6950001,9000001,18000001,40000001},{0.05,0.1,0.2,0.23,0.33,0.4,0.45})-LOOKUP(H2341,{0,1950001,3300001,6950001,9000001,18000001,40000001},{0,97500,427500,636000,1536000,2796000,4796000}))*1.021,3),0))</f>
        <v/>
      </c>
      <c r="J2341" s="21">
        <f>ROUNDDOWN(ROUND(H2341*0.06,2),-2)</f>
        <v/>
      </c>
      <c r="K2341" s="21">
        <f>ROUNDDOWN(ROUND(H2341*0.04,2),-2)</f>
        <v/>
      </c>
      <c r="L2341" s="21">
        <f>I2341+J2341+K2341</f>
        <v/>
      </c>
      <c r="M2341" s="21">
        <f>B2341-L2341</f>
        <v/>
      </c>
      <c r="N2341" s="21">
        <f>ROUNDDOWN(ROUND(B2341*0.2042,2),0)</f>
        <v/>
      </c>
    </row>
    <row r="2342">
      <c r="A2342" t="inlineStr">
        <is>
          <t>照合 一般</t>
        </is>
      </c>
      <c r="B2342" s="21" t="n">
        <v>15000000</v>
      </c>
      <c r="C2342" s="22" t="n">
        <v>13</v>
      </c>
      <c r="D2342" s="22" t="n">
        <v>1</v>
      </c>
      <c r="E2342" s="22" t="n">
        <v>0</v>
      </c>
      <c r="F2342" s="21">
        <f>(IF(C2342&lt;=20,MAX(800000,400000*C2342),8000000+700000*(C2342-20))+IF(E2342=1,1000000,0))</f>
        <v/>
      </c>
      <c r="G2342" s="21">
        <f>IF(AND(D2342=3,C2342&lt;=5),MAX(0,B2342-F2342),IF(AND(D2342=2,C2342&lt;=5,MAX(0,B2342-F2342)&gt;3000000),1500000+MAX(0,B2342-F2342)-3000000,MAX(0,B2342-F2342)/2))</f>
        <v/>
      </c>
      <c r="H2342" s="21">
        <f>ROUNDDOWN(G2342,-3)</f>
        <v/>
      </c>
      <c r="I2342" s="21">
        <f>IF(H2342&lt;=0,0,ROUNDDOWN(ROUND((H2342*LOOKUP(H2342,{0,1950001,3300001,6950001,9000001,18000001,40000001},{0.05,0.1,0.2,0.23,0.33,0.4,0.45})-LOOKUP(H2342,{0,1950001,3300001,6950001,9000001,18000001,40000001},{0,97500,427500,636000,1536000,2796000,4796000}))*1.021,3),0))</f>
        <v/>
      </c>
      <c r="J2342" s="21">
        <f>ROUNDDOWN(ROUND(H2342*0.06,2),-2)</f>
        <v/>
      </c>
      <c r="K2342" s="21">
        <f>ROUNDDOWN(ROUND(H2342*0.04,2),-2)</f>
        <v/>
      </c>
      <c r="L2342" s="21">
        <f>I2342+J2342+K2342</f>
        <v/>
      </c>
      <c r="M2342" s="21">
        <f>B2342-L2342</f>
        <v/>
      </c>
      <c r="N2342" s="21">
        <f>ROUNDDOWN(ROUND(B2342*0.2042,2),0)</f>
        <v/>
      </c>
    </row>
    <row r="2343">
      <c r="A2343" t="inlineStr">
        <is>
          <t>照合 一般</t>
        </is>
      </c>
      <c r="B2343" s="21" t="n">
        <v>15000000</v>
      </c>
      <c r="C2343" s="22" t="n">
        <v>14</v>
      </c>
      <c r="D2343" s="22" t="n">
        <v>1</v>
      </c>
      <c r="E2343" s="22" t="n">
        <v>0</v>
      </c>
      <c r="F2343" s="21">
        <f>(IF(C2343&lt;=20,MAX(800000,400000*C2343),8000000+700000*(C2343-20))+IF(E2343=1,1000000,0))</f>
        <v/>
      </c>
      <c r="G2343" s="21">
        <f>IF(AND(D2343=3,C2343&lt;=5),MAX(0,B2343-F2343),IF(AND(D2343=2,C2343&lt;=5,MAX(0,B2343-F2343)&gt;3000000),1500000+MAX(0,B2343-F2343)-3000000,MAX(0,B2343-F2343)/2))</f>
        <v/>
      </c>
      <c r="H2343" s="21">
        <f>ROUNDDOWN(G2343,-3)</f>
        <v/>
      </c>
      <c r="I2343" s="21">
        <f>IF(H2343&lt;=0,0,ROUNDDOWN(ROUND((H2343*LOOKUP(H2343,{0,1950001,3300001,6950001,9000001,18000001,40000001},{0.05,0.1,0.2,0.23,0.33,0.4,0.45})-LOOKUP(H2343,{0,1950001,3300001,6950001,9000001,18000001,40000001},{0,97500,427500,636000,1536000,2796000,4796000}))*1.021,3),0))</f>
        <v/>
      </c>
      <c r="J2343" s="21">
        <f>ROUNDDOWN(ROUND(H2343*0.06,2),-2)</f>
        <v/>
      </c>
      <c r="K2343" s="21">
        <f>ROUNDDOWN(ROUND(H2343*0.04,2),-2)</f>
        <v/>
      </c>
      <c r="L2343" s="21">
        <f>I2343+J2343+K2343</f>
        <v/>
      </c>
      <c r="M2343" s="21">
        <f>B2343-L2343</f>
        <v/>
      </c>
      <c r="N2343" s="21">
        <f>ROUNDDOWN(ROUND(B2343*0.2042,2),0)</f>
        <v/>
      </c>
    </row>
    <row r="2344">
      <c r="A2344" t="inlineStr">
        <is>
          <t>照合 一般</t>
        </is>
      </c>
      <c r="B2344" s="21" t="n">
        <v>15000000</v>
      </c>
      <c r="C2344" s="22" t="n">
        <v>15</v>
      </c>
      <c r="D2344" s="22" t="n">
        <v>1</v>
      </c>
      <c r="E2344" s="22" t="n">
        <v>0</v>
      </c>
      <c r="F2344" s="21">
        <f>(IF(C2344&lt;=20,MAX(800000,400000*C2344),8000000+700000*(C2344-20))+IF(E2344=1,1000000,0))</f>
        <v/>
      </c>
      <c r="G2344" s="21">
        <f>IF(AND(D2344=3,C2344&lt;=5),MAX(0,B2344-F2344),IF(AND(D2344=2,C2344&lt;=5,MAX(0,B2344-F2344)&gt;3000000),1500000+MAX(0,B2344-F2344)-3000000,MAX(0,B2344-F2344)/2))</f>
        <v/>
      </c>
      <c r="H2344" s="21">
        <f>ROUNDDOWN(G2344,-3)</f>
        <v/>
      </c>
      <c r="I2344" s="21">
        <f>IF(H2344&lt;=0,0,ROUNDDOWN(ROUND((H2344*LOOKUP(H2344,{0,1950001,3300001,6950001,9000001,18000001,40000001},{0.05,0.1,0.2,0.23,0.33,0.4,0.45})-LOOKUP(H2344,{0,1950001,3300001,6950001,9000001,18000001,40000001},{0,97500,427500,636000,1536000,2796000,4796000}))*1.021,3),0))</f>
        <v/>
      </c>
      <c r="J2344" s="21">
        <f>ROUNDDOWN(ROUND(H2344*0.06,2),-2)</f>
        <v/>
      </c>
      <c r="K2344" s="21">
        <f>ROUNDDOWN(ROUND(H2344*0.04,2),-2)</f>
        <v/>
      </c>
      <c r="L2344" s="21">
        <f>I2344+J2344+K2344</f>
        <v/>
      </c>
      <c r="M2344" s="21">
        <f>B2344-L2344</f>
        <v/>
      </c>
      <c r="N2344" s="21">
        <f>ROUNDDOWN(ROUND(B2344*0.2042,2),0)</f>
        <v/>
      </c>
    </row>
    <row r="2345">
      <c r="A2345" t="inlineStr">
        <is>
          <t>照合 一般</t>
        </is>
      </c>
      <c r="B2345" s="21" t="n">
        <v>15000000</v>
      </c>
      <c r="C2345" s="22" t="n">
        <v>16</v>
      </c>
      <c r="D2345" s="22" t="n">
        <v>1</v>
      </c>
      <c r="E2345" s="22" t="n">
        <v>0</v>
      </c>
      <c r="F2345" s="21">
        <f>(IF(C2345&lt;=20,MAX(800000,400000*C2345),8000000+700000*(C2345-20))+IF(E2345=1,1000000,0))</f>
        <v/>
      </c>
      <c r="G2345" s="21">
        <f>IF(AND(D2345=3,C2345&lt;=5),MAX(0,B2345-F2345),IF(AND(D2345=2,C2345&lt;=5,MAX(0,B2345-F2345)&gt;3000000),1500000+MAX(0,B2345-F2345)-3000000,MAX(0,B2345-F2345)/2))</f>
        <v/>
      </c>
      <c r="H2345" s="21">
        <f>ROUNDDOWN(G2345,-3)</f>
        <v/>
      </c>
      <c r="I2345" s="21">
        <f>IF(H2345&lt;=0,0,ROUNDDOWN(ROUND((H2345*LOOKUP(H2345,{0,1950001,3300001,6950001,9000001,18000001,40000001},{0.05,0.1,0.2,0.23,0.33,0.4,0.45})-LOOKUP(H2345,{0,1950001,3300001,6950001,9000001,18000001,40000001},{0,97500,427500,636000,1536000,2796000,4796000}))*1.021,3),0))</f>
        <v/>
      </c>
      <c r="J2345" s="21">
        <f>ROUNDDOWN(ROUND(H2345*0.06,2),-2)</f>
        <v/>
      </c>
      <c r="K2345" s="21">
        <f>ROUNDDOWN(ROUND(H2345*0.04,2),-2)</f>
        <v/>
      </c>
      <c r="L2345" s="21">
        <f>I2345+J2345+K2345</f>
        <v/>
      </c>
      <c r="M2345" s="21">
        <f>B2345-L2345</f>
        <v/>
      </c>
      <c r="N2345" s="21">
        <f>ROUNDDOWN(ROUND(B2345*0.2042,2),0)</f>
        <v/>
      </c>
    </row>
    <row r="2346">
      <c r="A2346" t="inlineStr">
        <is>
          <t>照合 一般</t>
        </is>
      </c>
      <c r="B2346" s="21" t="n">
        <v>15000000</v>
      </c>
      <c r="C2346" s="22" t="n">
        <v>17</v>
      </c>
      <c r="D2346" s="22" t="n">
        <v>1</v>
      </c>
      <c r="E2346" s="22" t="n">
        <v>0</v>
      </c>
      <c r="F2346" s="21">
        <f>(IF(C2346&lt;=20,MAX(800000,400000*C2346),8000000+700000*(C2346-20))+IF(E2346=1,1000000,0))</f>
        <v/>
      </c>
      <c r="G2346" s="21">
        <f>IF(AND(D2346=3,C2346&lt;=5),MAX(0,B2346-F2346),IF(AND(D2346=2,C2346&lt;=5,MAX(0,B2346-F2346)&gt;3000000),1500000+MAX(0,B2346-F2346)-3000000,MAX(0,B2346-F2346)/2))</f>
        <v/>
      </c>
      <c r="H2346" s="21">
        <f>ROUNDDOWN(G2346,-3)</f>
        <v/>
      </c>
      <c r="I2346" s="21">
        <f>IF(H2346&lt;=0,0,ROUNDDOWN(ROUND((H2346*LOOKUP(H2346,{0,1950001,3300001,6950001,9000001,18000001,40000001},{0.05,0.1,0.2,0.23,0.33,0.4,0.45})-LOOKUP(H2346,{0,1950001,3300001,6950001,9000001,18000001,40000001},{0,97500,427500,636000,1536000,2796000,4796000}))*1.021,3),0))</f>
        <v/>
      </c>
      <c r="J2346" s="21">
        <f>ROUNDDOWN(ROUND(H2346*0.06,2),-2)</f>
        <v/>
      </c>
      <c r="K2346" s="21">
        <f>ROUNDDOWN(ROUND(H2346*0.04,2),-2)</f>
        <v/>
      </c>
      <c r="L2346" s="21">
        <f>I2346+J2346+K2346</f>
        <v/>
      </c>
      <c r="M2346" s="21">
        <f>B2346-L2346</f>
        <v/>
      </c>
      <c r="N2346" s="21">
        <f>ROUNDDOWN(ROUND(B2346*0.2042,2),0)</f>
        <v/>
      </c>
    </row>
    <row r="2347">
      <c r="A2347" t="inlineStr">
        <is>
          <t>照合 一般</t>
        </is>
      </c>
      <c r="B2347" s="21" t="n">
        <v>15000000</v>
      </c>
      <c r="C2347" s="22" t="n">
        <v>18</v>
      </c>
      <c r="D2347" s="22" t="n">
        <v>1</v>
      </c>
      <c r="E2347" s="22" t="n">
        <v>0</v>
      </c>
      <c r="F2347" s="21">
        <f>(IF(C2347&lt;=20,MAX(800000,400000*C2347),8000000+700000*(C2347-20))+IF(E2347=1,1000000,0))</f>
        <v/>
      </c>
      <c r="G2347" s="21">
        <f>IF(AND(D2347=3,C2347&lt;=5),MAX(0,B2347-F2347),IF(AND(D2347=2,C2347&lt;=5,MAX(0,B2347-F2347)&gt;3000000),1500000+MAX(0,B2347-F2347)-3000000,MAX(0,B2347-F2347)/2))</f>
        <v/>
      </c>
      <c r="H2347" s="21">
        <f>ROUNDDOWN(G2347,-3)</f>
        <v/>
      </c>
      <c r="I2347" s="21">
        <f>IF(H2347&lt;=0,0,ROUNDDOWN(ROUND((H2347*LOOKUP(H2347,{0,1950001,3300001,6950001,9000001,18000001,40000001},{0.05,0.1,0.2,0.23,0.33,0.4,0.45})-LOOKUP(H2347,{0,1950001,3300001,6950001,9000001,18000001,40000001},{0,97500,427500,636000,1536000,2796000,4796000}))*1.021,3),0))</f>
        <v/>
      </c>
      <c r="J2347" s="21">
        <f>ROUNDDOWN(ROUND(H2347*0.06,2),-2)</f>
        <v/>
      </c>
      <c r="K2347" s="21">
        <f>ROUNDDOWN(ROUND(H2347*0.04,2),-2)</f>
        <v/>
      </c>
      <c r="L2347" s="21">
        <f>I2347+J2347+K2347</f>
        <v/>
      </c>
      <c r="M2347" s="21">
        <f>B2347-L2347</f>
        <v/>
      </c>
      <c r="N2347" s="21">
        <f>ROUNDDOWN(ROUND(B2347*0.2042,2),0)</f>
        <v/>
      </c>
    </row>
    <row r="2348">
      <c r="A2348" t="inlineStr">
        <is>
          <t>照合 一般</t>
        </is>
      </c>
      <c r="B2348" s="21" t="n">
        <v>15000000</v>
      </c>
      <c r="C2348" s="22" t="n">
        <v>19</v>
      </c>
      <c r="D2348" s="22" t="n">
        <v>1</v>
      </c>
      <c r="E2348" s="22" t="n">
        <v>0</v>
      </c>
      <c r="F2348" s="21">
        <f>(IF(C2348&lt;=20,MAX(800000,400000*C2348),8000000+700000*(C2348-20))+IF(E2348=1,1000000,0))</f>
        <v/>
      </c>
      <c r="G2348" s="21">
        <f>IF(AND(D2348=3,C2348&lt;=5),MAX(0,B2348-F2348),IF(AND(D2348=2,C2348&lt;=5,MAX(0,B2348-F2348)&gt;3000000),1500000+MAX(0,B2348-F2348)-3000000,MAX(0,B2348-F2348)/2))</f>
        <v/>
      </c>
      <c r="H2348" s="21">
        <f>ROUNDDOWN(G2348,-3)</f>
        <v/>
      </c>
      <c r="I2348" s="21">
        <f>IF(H2348&lt;=0,0,ROUNDDOWN(ROUND((H2348*LOOKUP(H2348,{0,1950001,3300001,6950001,9000001,18000001,40000001},{0.05,0.1,0.2,0.23,0.33,0.4,0.45})-LOOKUP(H2348,{0,1950001,3300001,6950001,9000001,18000001,40000001},{0,97500,427500,636000,1536000,2796000,4796000}))*1.021,3),0))</f>
        <v/>
      </c>
      <c r="J2348" s="21">
        <f>ROUNDDOWN(ROUND(H2348*0.06,2),-2)</f>
        <v/>
      </c>
      <c r="K2348" s="21">
        <f>ROUNDDOWN(ROUND(H2348*0.04,2),-2)</f>
        <v/>
      </c>
      <c r="L2348" s="21">
        <f>I2348+J2348+K2348</f>
        <v/>
      </c>
      <c r="M2348" s="21">
        <f>B2348-L2348</f>
        <v/>
      </c>
      <c r="N2348" s="21">
        <f>ROUNDDOWN(ROUND(B2348*0.2042,2),0)</f>
        <v/>
      </c>
    </row>
    <row r="2349">
      <c r="A2349" t="inlineStr">
        <is>
          <t>照合 一般</t>
        </is>
      </c>
      <c r="B2349" s="21" t="n">
        <v>15000000</v>
      </c>
      <c r="C2349" s="22" t="n">
        <v>20</v>
      </c>
      <c r="D2349" s="22" t="n">
        <v>1</v>
      </c>
      <c r="E2349" s="22" t="n">
        <v>0</v>
      </c>
      <c r="F2349" s="21">
        <f>(IF(C2349&lt;=20,MAX(800000,400000*C2349),8000000+700000*(C2349-20))+IF(E2349=1,1000000,0))</f>
        <v/>
      </c>
      <c r="G2349" s="21">
        <f>IF(AND(D2349=3,C2349&lt;=5),MAX(0,B2349-F2349),IF(AND(D2349=2,C2349&lt;=5,MAX(0,B2349-F2349)&gt;3000000),1500000+MAX(0,B2349-F2349)-3000000,MAX(0,B2349-F2349)/2))</f>
        <v/>
      </c>
      <c r="H2349" s="21">
        <f>ROUNDDOWN(G2349,-3)</f>
        <v/>
      </c>
      <c r="I2349" s="21">
        <f>IF(H2349&lt;=0,0,ROUNDDOWN(ROUND((H2349*LOOKUP(H2349,{0,1950001,3300001,6950001,9000001,18000001,40000001},{0.05,0.1,0.2,0.23,0.33,0.4,0.45})-LOOKUP(H2349,{0,1950001,3300001,6950001,9000001,18000001,40000001},{0,97500,427500,636000,1536000,2796000,4796000}))*1.021,3),0))</f>
        <v/>
      </c>
      <c r="J2349" s="21">
        <f>ROUNDDOWN(ROUND(H2349*0.06,2),-2)</f>
        <v/>
      </c>
      <c r="K2349" s="21">
        <f>ROUNDDOWN(ROUND(H2349*0.04,2),-2)</f>
        <v/>
      </c>
      <c r="L2349" s="21">
        <f>I2349+J2349+K2349</f>
        <v/>
      </c>
      <c r="M2349" s="21">
        <f>B2349-L2349</f>
        <v/>
      </c>
      <c r="N2349" s="21">
        <f>ROUNDDOWN(ROUND(B2349*0.2042,2),0)</f>
        <v/>
      </c>
    </row>
    <row r="2350">
      <c r="A2350" t="inlineStr">
        <is>
          <t>照合 一般</t>
        </is>
      </c>
      <c r="B2350" s="21" t="n">
        <v>15000000</v>
      </c>
      <c r="C2350" s="22" t="n">
        <v>21</v>
      </c>
      <c r="D2350" s="22" t="n">
        <v>1</v>
      </c>
      <c r="E2350" s="22" t="n">
        <v>0</v>
      </c>
      <c r="F2350" s="21">
        <f>(IF(C2350&lt;=20,MAX(800000,400000*C2350),8000000+700000*(C2350-20))+IF(E2350=1,1000000,0))</f>
        <v/>
      </c>
      <c r="G2350" s="21">
        <f>IF(AND(D2350=3,C2350&lt;=5),MAX(0,B2350-F2350),IF(AND(D2350=2,C2350&lt;=5,MAX(0,B2350-F2350)&gt;3000000),1500000+MAX(0,B2350-F2350)-3000000,MAX(0,B2350-F2350)/2))</f>
        <v/>
      </c>
      <c r="H2350" s="21">
        <f>ROUNDDOWN(G2350,-3)</f>
        <v/>
      </c>
      <c r="I2350" s="21">
        <f>IF(H2350&lt;=0,0,ROUNDDOWN(ROUND((H2350*LOOKUP(H2350,{0,1950001,3300001,6950001,9000001,18000001,40000001},{0.05,0.1,0.2,0.23,0.33,0.4,0.45})-LOOKUP(H2350,{0,1950001,3300001,6950001,9000001,18000001,40000001},{0,97500,427500,636000,1536000,2796000,4796000}))*1.021,3),0))</f>
        <v/>
      </c>
      <c r="J2350" s="21">
        <f>ROUNDDOWN(ROUND(H2350*0.06,2),-2)</f>
        <v/>
      </c>
      <c r="K2350" s="21">
        <f>ROUNDDOWN(ROUND(H2350*0.04,2),-2)</f>
        <v/>
      </c>
      <c r="L2350" s="21">
        <f>I2350+J2350+K2350</f>
        <v/>
      </c>
      <c r="M2350" s="21">
        <f>B2350-L2350</f>
        <v/>
      </c>
      <c r="N2350" s="21">
        <f>ROUNDDOWN(ROUND(B2350*0.2042,2),0)</f>
        <v/>
      </c>
    </row>
    <row r="2351">
      <c r="A2351" t="inlineStr">
        <is>
          <t>照合 一般</t>
        </is>
      </c>
      <c r="B2351" s="21" t="n">
        <v>15000000</v>
      </c>
      <c r="C2351" s="22" t="n">
        <v>22</v>
      </c>
      <c r="D2351" s="22" t="n">
        <v>1</v>
      </c>
      <c r="E2351" s="22" t="n">
        <v>0</v>
      </c>
      <c r="F2351" s="21">
        <f>(IF(C2351&lt;=20,MAX(800000,400000*C2351),8000000+700000*(C2351-20))+IF(E2351=1,1000000,0))</f>
        <v/>
      </c>
      <c r="G2351" s="21">
        <f>IF(AND(D2351=3,C2351&lt;=5),MAX(0,B2351-F2351),IF(AND(D2351=2,C2351&lt;=5,MAX(0,B2351-F2351)&gt;3000000),1500000+MAX(0,B2351-F2351)-3000000,MAX(0,B2351-F2351)/2))</f>
        <v/>
      </c>
      <c r="H2351" s="21">
        <f>ROUNDDOWN(G2351,-3)</f>
        <v/>
      </c>
      <c r="I2351" s="21">
        <f>IF(H2351&lt;=0,0,ROUNDDOWN(ROUND((H2351*LOOKUP(H2351,{0,1950001,3300001,6950001,9000001,18000001,40000001},{0.05,0.1,0.2,0.23,0.33,0.4,0.45})-LOOKUP(H2351,{0,1950001,3300001,6950001,9000001,18000001,40000001},{0,97500,427500,636000,1536000,2796000,4796000}))*1.021,3),0))</f>
        <v/>
      </c>
      <c r="J2351" s="21">
        <f>ROUNDDOWN(ROUND(H2351*0.06,2),-2)</f>
        <v/>
      </c>
      <c r="K2351" s="21">
        <f>ROUNDDOWN(ROUND(H2351*0.04,2),-2)</f>
        <v/>
      </c>
      <c r="L2351" s="21">
        <f>I2351+J2351+K2351</f>
        <v/>
      </c>
      <c r="M2351" s="21">
        <f>B2351-L2351</f>
        <v/>
      </c>
      <c r="N2351" s="21">
        <f>ROUNDDOWN(ROUND(B2351*0.2042,2),0)</f>
        <v/>
      </c>
    </row>
    <row r="2352">
      <c r="A2352" t="inlineStr">
        <is>
          <t>照合 一般</t>
        </is>
      </c>
      <c r="B2352" s="21" t="n">
        <v>15000000</v>
      </c>
      <c r="C2352" s="22" t="n">
        <v>23</v>
      </c>
      <c r="D2352" s="22" t="n">
        <v>1</v>
      </c>
      <c r="E2352" s="22" t="n">
        <v>0</v>
      </c>
      <c r="F2352" s="21">
        <f>(IF(C2352&lt;=20,MAX(800000,400000*C2352),8000000+700000*(C2352-20))+IF(E2352=1,1000000,0))</f>
        <v/>
      </c>
      <c r="G2352" s="21">
        <f>IF(AND(D2352=3,C2352&lt;=5),MAX(0,B2352-F2352),IF(AND(D2352=2,C2352&lt;=5,MAX(0,B2352-F2352)&gt;3000000),1500000+MAX(0,B2352-F2352)-3000000,MAX(0,B2352-F2352)/2))</f>
        <v/>
      </c>
      <c r="H2352" s="21">
        <f>ROUNDDOWN(G2352,-3)</f>
        <v/>
      </c>
      <c r="I2352" s="21">
        <f>IF(H2352&lt;=0,0,ROUNDDOWN(ROUND((H2352*LOOKUP(H2352,{0,1950001,3300001,6950001,9000001,18000001,40000001},{0.05,0.1,0.2,0.23,0.33,0.4,0.45})-LOOKUP(H2352,{0,1950001,3300001,6950001,9000001,18000001,40000001},{0,97500,427500,636000,1536000,2796000,4796000}))*1.021,3),0))</f>
        <v/>
      </c>
      <c r="J2352" s="21">
        <f>ROUNDDOWN(ROUND(H2352*0.06,2),-2)</f>
        <v/>
      </c>
      <c r="K2352" s="21">
        <f>ROUNDDOWN(ROUND(H2352*0.04,2),-2)</f>
        <v/>
      </c>
      <c r="L2352" s="21">
        <f>I2352+J2352+K2352</f>
        <v/>
      </c>
      <c r="M2352" s="21">
        <f>B2352-L2352</f>
        <v/>
      </c>
      <c r="N2352" s="21">
        <f>ROUNDDOWN(ROUND(B2352*0.2042,2),0)</f>
        <v/>
      </c>
    </row>
    <row r="2353">
      <c r="A2353" t="inlineStr">
        <is>
          <t>照合 一般</t>
        </is>
      </c>
      <c r="B2353" s="21" t="n">
        <v>15000000</v>
      </c>
      <c r="C2353" s="22" t="n">
        <v>24</v>
      </c>
      <c r="D2353" s="22" t="n">
        <v>1</v>
      </c>
      <c r="E2353" s="22" t="n">
        <v>0</v>
      </c>
      <c r="F2353" s="21">
        <f>(IF(C2353&lt;=20,MAX(800000,400000*C2353),8000000+700000*(C2353-20))+IF(E2353=1,1000000,0))</f>
        <v/>
      </c>
      <c r="G2353" s="21">
        <f>IF(AND(D2353=3,C2353&lt;=5),MAX(0,B2353-F2353),IF(AND(D2353=2,C2353&lt;=5,MAX(0,B2353-F2353)&gt;3000000),1500000+MAX(0,B2353-F2353)-3000000,MAX(0,B2353-F2353)/2))</f>
        <v/>
      </c>
      <c r="H2353" s="21">
        <f>ROUNDDOWN(G2353,-3)</f>
        <v/>
      </c>
      <c r="I2353" s="21">
        <f>IF(H2353&lt;=0,0,ROUNDDOWN(ROUND((H2353*LOOKUP(H2353,{0,1950001,3300001,6950001,9000001,18000001,40000001},{0.05,0.1,0.2,0.23,0.33,0.4,0.45})-LOOKUP(H2353,{0,1950001,3300001,6950001,9000001,18000001,40000001},{0,97500,427500,636000,1536000,2796000,4796000}))*1.021,3),0))</f>
        <v/>
      </c>
      <c r="J2353" s="21">
        <f>ROUNDDOWN(ROUND(H2353*0.06,2),-2)</f>
        <v/>
      </c>
      <c r="K2353" s="21">
        <f>ROUNDDOWN(ROUND(H2353*0.04,2),-2)</f>
        <v/>
      </c>
      <c r="L2353" s="21">
        <f>I2353+J2353+K2353</f>
        <v/>
      </c>
      <c r="M2353" s="21">
        <f>B2353-L2353</f>
        <v/>
      </c>
      <c r="N2353" s="21">
        <f>ROUNDDOWN(ROUND(B2353*0.2042,2),0)</f>
        <v/>
      </c>
    </row>
    <row r="2354">
      <c r="A2354" t="inlineStr">
        <is>
          <t>照合 一般</t>
        </is>
      </c>
      <c r="B2354" s="21" t="n">
        <v>15000000</v>
      </c>
      <c r="C2354" s="22" t="n">
        <v>25</v>
      </c>
      <c r="D2354" s="22" t="n">
        <v>1</v>
      </c>
      <c r="E2354" s="22" t="n">
        <v>0</v>
      </c>
      <c r="F2354" s="21">
        <f>(IF(C2354&lt;=20,MAX(800000,400000*C2354),8000000+700000*(C2354-20))+IF(E2354=1,1000000,0))</f>
        <v/>
      </c>
      <c r="G2354" s="21">
        <f>IF(AND(D2354=3,C2354&lt;=5),MAX(0,B2354-F2354),IF(AND(D2354=2,C2354&lt;=5,MAX(0,B2354-F2354)&gt;3000000),1500000+MAX(0,B2354-F2354)-3000000,MAX(0,B2354-F2354)/2))</f>
        <v/>
      </c>
      <c r="H2354" s="21">
        <f>ROUNDDOWN(G2354,-3)</f>
        <v/>
      </c>
      <c r="I2354" s="21">
        <f>IF(H2354&lt;=0,0,ROUNDDOWN(ROUND((H2354*LOOKUP(H2354,{0,1950001,3300001,6950001,9000001,18000001,40000001},{0.05,0.1,0.2,0.23,0.33,0.4,0.45})-LOOKUP(H2354,{0,1950001,3300001,6950001,9000001,18000001,40000001},{0,97500,427500,636000,1536000,2796000,4796000}))*1.021,3),0))</f>
        <v/>
      </c>
      <c r="J2354" s="21">
        <f>ROUNDDOWN(ROUND(H2354*0.06,2),-2)</f>
        <v/>
      </c>
      <c r="K2354" s="21">
        <f>ROUNDDOWN(ROUND(H2354*0.04,2),-2)</f>
        <v/>
      </c>
      <c r="L2354" s="21">
        <f>I2354+J2354+K2354</f>
        <v/>
      </c>
      <c r="M2354" s="21">
        <f>B2354-L2354</f>
        <v/>
      </c>
      <c r="N2354" s="21">
        <f>ROUNDDOWN(ROUND(B2354*0.2042,2),0)</f>
        <v/>
      </c>
    </row>
    <row r="2355">
      <c r="A2355" t="inlineStr">
        <is>
          <t>照合 一般</t>
        </is>
      </c>
      <c r="B2355" s="21" t="n">
        <v>15000000</v>
      </c>
      <c r="C2355" s="22" t="n">
        <v>26</v>
      </c>
      <c r="D2355" s="22" t="n">
        <v>1</v>
      </c>
      <c r="E2355" s="22" t="n">
        <v>0</v>
      </c>
      <c r="F2355" s="21">
        <f>(IF(C2355&lt;=20,MAX(800000,400000*C2355),8000000+700000*(C2355-20))+IF(E2355=1,1000000,0))</f>
        <v/>
      </c>
      <c r="G2355" s="21">
        <f>IF(AND(D2355=3,C2355&lt;=5),MAX(0,B2355-F2355),IF(AND(D2355=2,C2355&lt;=5,MAX(0,B2355-F2355)&gt;3000000),1500000+MAX(0,B2355-F2355)-3000000,MAX(0,B2355-F2355)/2))</f>
        <v/>
      </c>
      <c r="H2355" s="21">
        <f>ROUNDDOWN(G2355,-3)</f>
        <v/>
      </c>
      <c r="I2355" s="21">
        <f>IF(H2355&lt;=0,0,ROUNDDOWN(ROUND((H2355*LOOKUP(H2355,{0,1950001,3300001,6950001,9000001,18000001,40000001},{0.05,0.1,0.2,0.23,0.33,0.4,0.45})-LOOKUP(H2355,{0,1950001,3300001,6950001,9000001,18000001,40000001},{0,97500,427500,636000,1536000,2796000,4796000}))*1.021,3),0))</f>
        <v/>
      </c>
      <c r="J2355" s="21">
        <f>ROUNDDOWN(ROUND(H2355*0.06,2),-2)</f>
        <v/>
      </c>
      <c r="K2355" s="21">
        <f>ROUNDDOWN(ROUND(H2355*0.04,2),-2)</f>
        <v/>
      </c>
      <c r="L2355" s="21">
        <f>I2355+J2355+K2355</f>
        <v/>
      </c>
      <c r="M2355" s="21">
        <f>B2355-L2355</f>
        <v/>
      </c>
      <c r="N2355" s="21">
        <f>ROUNDDOWN(ROUND(B2355*0.2042,2),0)</f>
        <v/>
      </c>
    </row>
    <row r="2356">
      <c r="A2356" t="inlineStr">
        <is>
          <t>照合 一般</t>
        </is>
      </c>
      <c r="B2356" s="21" t="n">
        <v>15000000</v>
      </c>
      <c r="C2356" s="22" t="n">
        <v>27</v>
      </c>
      <c r="D2356" s="22" t="n">
        <v>1</v>
      </c>
      <c r="E2356" s="22" t="n">
        <v>0</v>
      </c>
      <c r="F2356" s="21">
        <f>(IF(C2356&lt;=20,MAX(800000,400000*C2356),8000000+700000*(C2356-20))+IF(E2356=1,1000000,0))</f>
        <v/>
      </c>
      <c r="G2356" s="21">
        <f>IF(AND(D2356=3,C2356&lt;=5),MAX(0,B2356-F2356),IF(AND(D2356=2,C2356&lt;=5,MAX(0,B2356-F2356)&gt;3000000),1500000+MAX(0,B2356-F2356)-3000000,MAX(0,B2356-F2356)/2))</f>
        <v/>
      </c>
      <c r="H2356" s="21">
        <f>ROUNDDOWN(G2356,-3)</f>
        <v/>
      </c>
      <c r="I2356" s="21">
        <f>IF(H2356&lt;=0,0,ROUNDDOWN(ROUND((H2356*LOOKUP(H2356,{0,1950001,3300001,6950001,9000001,18000001,40000001},{0.05,0.1,0.2,0.23,0.33,0.4,0.45})-LOOKUP(H2356,{0,1950001,3300001,6950001,9000001,18000001,40000001},{0,97500,427500,636000,1536000,2796000,4796000}))*1.021,3),0))</f>
        <v/>
      </c>
      <c r="J2356" s="21">
        <f>ROUNDDOWN(ROUND(H2356*0.06,2),-2)</f>
        <v/>
      </c>
      <c r="K2356" s="21">
        <f>ROUNDDOWN(ROUND(H2356*0.04,2),-2)</f>
        <v/>
      </c>
      <c r="L2356" s="21">
        <f>I2356+J2356+K2356</f>
        <v/>
      </c>
      <c r="M2356" s="21">
        <f>B2356-L2356</f>
        <v/>
      </c>
      <c r="N2356" s="21">
        <f>ROUNDDOWN(ROUND(B2356*0.2042,2),0)</f>
        <v/>
      </c>
    </row>
    <row r="2357">
      <c r="A2357" t="inlineStr">
        <is>
          <t>照合 一般</t>
        </is>
      </c>
      <c r="B2357" s="21" t="n">
        <v>15000000</v>
      </c>
      <c r="C2357" s="22" t="n">
        <v>28</v>
      </c>
      <c r="D2357" s="22" t="n">
        <v>1</v>
      </c>
      <c r="E2357" s="22" t="n">
        <v>0</v>
      </c>
      <c r="F2357" s="21">
        <f>(IF(C2357&lt;=20,MAX(800000,400000*C2357),8000000+700000*(C2357-20))+IF(E2357=1,1000000,0))</f>
        <v/>
      </c>
      <c r="G2357" s="21">
        <f>IF(AND(D2357=3,C2357&lt;=5),MAX(0,B2357-F2357),IF(AND(D2357=2,C2357&lt;=5,MAX(0,B2357-F2357)&gt;3000000),1500000+MAX(0,B2357-F2357)-3000000,MAX(0,B2357-F2357)/2))</f>
        <v/>
      </c>
      <c r="H2357" s="21">
        <f>ROUNDDOWN(G2357,-3)</f>
        <v/>
      </c>
      <c r="I2357" s="21">
        <f>IF(H2357&lt;=0,0,ROUNDDOWN(ROUND((H2357*LOOKUP(H2357,{0,1950001,3300001,6950001,9000001,18000001,40000001},{0.05,0.1,0.2,0.23,0.33,0.4,0.45})-LOOKUP(H2357,{0,1950001,3300001,6950001,9000001,18000001,40000001},{0,97500,427500,636000,1536000,2796000,4796000}))*1.021,3),0))</f>
        <v/>
      </c>
      <c r="J2357" s="21">
        <f>ROUNDDOWN(ROUND(H2357*0.06,2),-2)</f>
        <v/>
      </c>
      <c r="K2357" s="21">
        <f>ROUNDDOWN(ROUND(H2357*0.04,2),-2)</f>
        <v/>
      </c>
      <c r="L2357" s="21">
        <f>I2357+J2357+K2357</f>
        <v/>
      </c>
      <c r="M2357" s="21">
        <f>B2357-L2357</f>
        <v/>
      </c>
      <c r="N2357" s="21">
        <f>ROUNDDOWN(ROUND(B2357*0.2042,2),0)</f>
        <v/>
      </c>
    </row>
    <row r="2358">
      <c r="A2358" t="inlineStr">
        <is>
          <t>照合 一般</t>
        </is>
      </c>
      <c r="B2358" s="21" t="n">
        <v>15000000</v>
      </c>
      <c r="C2358" s="22" t="n">
        <v>29</v>
      </c>
      <c r="D2358" s="22" t="n">
        <v>1</v>
      </c>
      <c r="E2358" s="22" t="n">
        <v>0</v>
      </c>
      <c r="F2358" s="21">
        <f>(IF(C2358&lt;=20,MAX(800000,400000*C2358),8000000+700000*(C2358-20))+IF(E2358=1,1000000,0))</f>
        <v/>
      </c>
      <c r="G2358" s="21">
        <f>IF(AND(D2358=3,C2358&lt;=5),MAX(0,B2358-F2358),IF(AND(D2358=2,C2358&lt;=5,MAX(0,B2358-F2358)&gt;3000000),1500000+MAX(0,B2358-F2358)-3000000,MAX(0,B2358-F2358)/2))</f>
        <v/>
      </c>
      <c r="H2358" s="21">
        <f>ROUNDDOWN(G2358,-3)</f>
        <v/>
      </c>
      <c r="I2358" s="21">
        <f>IF(H2358&lt;=0,0,ROUNDDOWN(ROUND((H2358*LOOKUP(H2358,{0,1950001,3300001,6950001,9000001,18000001,40000001},{0.05,0.1,0.2,0.23,0.33,0.4,0.45})-LOOKUP(H2358,{0,1950001,3300001,6950001,9000001,18000001,40000001},{0,97500,427500,636000,1536000,2796000,4796000}))*1.021,3),0))</f>
        <v/>
      </c>
      <c r="J2358" s="21">
        <f>ROUNDDOWN(ROUND(H2358*0.06,2),-2)</f>
        <v/>
      </c>
      <c r="K2358" s="21">
        <f>ROUNDDOWN(ROUND(H2358*0.04,2),-2)</f>
        <v/>
      </c>
      <c r="L2358" s="21">
        <f>I2358+J2358+K2358</f>
        <v/>
      </c>
      <c r="M2358" s="21">
        <f>B2358-L2358</f>
        <v/>
      </c>
      <c r="N2358" s="21">
        <f>ROUNDDOWN(ROUND(B2358*0.2042,2),0)</f>
        <v/>
      </c>
    </row>
    <row r="2359">
      <c r="A2359" t="inlineStr">
        <is>
          <t>照合 一般</t>
        </is>
      </c>
      <c r="B2359" s="21" t="n">
        <v>15000000</v>
      </c>
      <c r="C2359" s="22" t="n">
        <v>30</v>
      </c>
      <c r="D2359" s="22" t="n">
        <v>1</v>
      </c>
      <c r="E2359" s="22" t="n">
        <v>0</v>
      </c>
      <c r="F2359" s="21">
        <f>(IF(C2359&lt;=20,MAX(800000,400000*C2359),8000000+700000*(C2359-20))+IF(E2359=1,1000000,0))</f>
        <v/>
      </c>
      <c r="G2359" s="21">
        <f>IF(AND(D2359=3,C2359&lt;=5),MAX(0,B2359-F2359),IF(AND(D2359=2,C2359&lt;=5,MAX(0,B2359-F2359)&gt;3000000),1500000+MAX(0,B2359-F2359)-3000000,MAX(0,B2359-F2359)/2))</f>
        <v/>
      </c>
      <c r="H2359" s="21">
        <f>ROUNDDOWN(G2359,-3)</f>
        <v/>
      </c>
      <c r="I2359" s="21">
        <f>IF(H2359&lt;=0,0,ROUNDDOWN(ROUND((H2359*LOOKUP(H2359,{0,1950001,3300001,6950001,9000001,18000001,40000001},{0.05,0.1,0.2,0.23,0.33,0.4,0.45})-LOOKUP(H2359,{0,1950001,3300001,6950001,9000001,18000001,40000001},{0,97500,427500,636000,1536000,2796000,4796000}))*1.021,3),0))</f>
        <v/>
      </c>
      <c r="J2359" s="21">
        <f>ROUNDDOWN(ROUND(H2359*0.06,2),-2)</f>
        <v/>
      </c>
      <c r="K2359" s="21">
        <f>ROUNDDOWN(ROUND(H2359*0.04,2),-2)</f>
        <v/>
      </c>
      <c r="L2359" s="21">
        <f>I2359+J2359+K2359</f>
        <v/>
      </c>
      <c r="M2359" s="21">
        <f>B2359-L2359</f>
        <v/>
      </c>
      <c r="N2359" s="21">
        <f>ROUNDDOWN(ROUND(B2359*0.2042,2),0)</f>
        <v/>
      </c>
    </row>
    <row r="2360">
      <c r="A2360" t="inlineStr">
        <is>
          <t>照合 一般</t>
        </is>
      </c>
      <c r="B2360" s="21" t="n">
        <v>15000000</v>
      </c>
      <c r="C2360" s="22" t="n">
        <v>31</v>
      </c>
      <c r="D2360" s="22" t="n">
        <v>1</v>
      </c>
      <c r="E2360" s="22" t="n">
        <v>0</v>
      </c>
      <c r="F2360" s="21">
        <f>(IF(C2360&lt;=20,MAX(800000,400000*C2360),8000000+700000*(C2360-20))+IF(E2360=1,1000000,0))</f>
        <v/>
      </c>
      <c r="G2360" s="21">
        <f>IF(AND(D2360=3,C2360&lt;=5),MAX(0,B2360-F2360),IF(AND(D2360=2,C2360&lt;=5,MAX(0,B2360-F2360)&gt;3000000),1500000+MAX(0,B2360-F2360)-3000000,MAX(0,B2360-F2360)/2))</f>
        <v/>
      </c>
      <c r="H2360" s="21">
        <f>ROUNDDOWN(G2360,-3)</f>
        <v/>
      </c>
      <c r="I2360" s="21">
        <f>IF(H2360&lt;=0,0,ROUNDDOWN(ROUND((H2360*LOOKUP(H2360,{0,1950001,3300001,6950001,9000001,18000001,40000001},{0.05,0.1,0.2,0.23,0.33,0.4,0.45})-LOOKUP(H2360,{0,1950001,3300001,6950001,9000001,18000001,40000001},{0,97500,427500,636000,1536000,2796000,4796000}))*1.021,3),0))</f>
        <v/>
      </c>
      <c r="J2360" s="21">
        <f>ROUNDDOWN(ROUND(H2360*0.06,2),-2)</f>
        <v/>
      </c>
      <c r="K2360" s="21">
        <f>ROUNDDOWN(ROUND(H2360*0.04,2),-2)</f>
        <v/>
      </c>
      <c r="L2360" s="21">
        <f>I2360+J2360+K2360</f>
        <v/>
      </c>
      <c r="M2360" s="21">
        <f>B2360-L2360</f>
        <v/>
      </c>
      <c r="N2360" s="21">
        <f>ROUNDDOWN(ROUND(B2360*0.2042,2),0)</f>
        <v/>
      </c>
    </row>
    <row r="2361">
      <c r="A2361" t="inlineStr">
        <is>
          <t>照合 一般</t>
        </is>
      </c>
      <c r="B2361" s="21" t="n">
        <v>15000000</v>
      </c>
      <c r="C2361" s="22" t="n">
        <v>32</v>
      </c>
      <c r="D2361" s="22" t="n">
        <v>1</v>
      </c>
      <c r="E2361" s="22" t="n">
        <v>0</v>
      </c>
      <c r="F2361" s="21">
        <f>(IF(C2361&lt;=20,MAX(800000,400000*C2361),8000000+700000*(C2361-20))+IF(E2361=1,1000000,0))</f>
        <v/>
      </c>
      <c r="G2361" s="21">
        <f>IF(AND(D2361=3,C2361&lt;=5),MAX(0,B2361-F2361),IF(AND(D2361=2,C2361&lt;=5,MAX(0,B2361-F2361)&gt;3000000),1500000+MAX(0,B2361-F2361)-3000000,MAX(0,B2361-F2361)/2))</f>
        <v/>
      </c>
      <c r="H2361" s="21">
        <f>ROUNDDOWN(G2361,-3)</f>
        <v/>
      </c>
      <c r="I2361" s="21">
        <f>IF(H2361&lt;=0,0,ROUNDDOWN(ROUND((H2361*LOOKUP(H2361,{0,1950001,3300001,6950001,9000001,18000001,40000001},{0.05,0.1,0.2,0.23,0.33,0.4,0.45})-LOOKUP(H2361,{0,1950001,3300001,6950001,9000001,18000001,40000001},{0,97500,427500,636000,1536000,2796000,4796000}))*1.021,3),0))</f>
        <v/>
      </c>
      <c r="J2361" s="21">
        <f>ROUNDDOWN(ROUND(H2361*0.06,2),-2)</f>
        <v/>
      </c>
      <c r="K2361" s="21">
        <f>ROUNDDOWN(ROUND(H2361*0.04,2),-2)</f>
        <v/>
      </c>
      <c r="L2361" s="21">
        <f>I2361+J2361+K2361</f>
        <v/>
      </c>
      <c r="M2361" s="21">
        <f>B2361-L2361</f>
        <v/>
      </c>
      <c r="N2361" s="21">
        <f>ROUNDDOWN(ROUND(B2361*0.2042,2),0)</f>
        <v/>
      </c>
    </row>
    <row r="2362">
      <c r="A2362" t="inlineStr">
        <is>
          <t>照合 一般</t>
        </is>
      </c>
      <c r="B2362" s="21" t="n">
        <v>15000000</v>
      </c>
      <c r="C2362" s="22" t="n">
        <v>33</v>
      </c>
      <c r="D2362" s="22" t="n">
        <v>1</v>
      </c>
      <c r="E2362" s="22" t="n">
        <v>0</v>
      </c>
      <c r="F2362" s="21">
        <f>(IF(C2362&lt;=20,MAX(800000,400000*C2362),8000000+700000*(C2362-20))+IF(E2362=1,1000000,0))</f>
        <v/>
      </c>
      <c r="G2362" s="21">
        <f>IF(AND(D2362=3,C2362&lt;=5),MAX(0,B2362-F2362),IF(AND(D2362=2,C2362&lt;=5,MAX(0,B2362-F2362)&gt;3000000),1500000+MAX(0,B2362-F2362)-3000000,MAX(0,B2362-F2362)/2))</f>
        <v/>
      </c>
      <c r="H2362" s="21">
        <f>ROUNDDOWN(G2362,-3)</f>
        <v/>
      </c>
      <c r="I2362" s="21">
        <f>IF(H2362&lt;=0,0,ROUNDDOWN(ROUND((H2362*LOOKUP(H2362,{0,1950001,3300001,6950001,9000001,18000001,40000001},{0.05,0.1,0.2,0.23,0.33,0.4,0.45})-LOOKUP(H2362,{0,1950001,3300001,6950001,9000001,18000001,40000001},{0,97500,427500,636000,1536000,2796000,4796000}))*1.021,3),0))</f>
        <v/>
      </c>
      <c r="J2362" s="21">
        <f>ROUNDDOWN(ROUND(H2362*0.06,2),-2)</f>
        <v/>
      </c>
      <c r="K2362" s="21">
        <f>ROUNDDOWN(ROUND(H2362*0.04,2),-2)</f>
        <v/>
      </c>
      <c r="L2362" s="21">
        <f>I2362+J2362+K2362</f>
        <v/>
      </c>
      <c r="M2362" s="21">
        <f>B2362-L2362</f>
        <v/>
      </c>
      <c r="N2362" s="21">
        <f>ROUNDDOWN(ROUND(B2362*0.2042,2),0)</f>
        <v/>
      </c>
    </row>
    <row r="2363">
      <c r="A2363" t="inlineStr">
        <is>
          <t>照合 一般</t>
        </is>
      </c>
      <c r="B2363" s="21" t="n">
        <v>15000000</v>
      </c>
      <c r="C2363" s="22" t="n">
        <v>34</v>
      </c>
      <c r="D2363" s="22" t="n">
        <v>1</v>
      </c>
      <c r="E2363" s="22" t="n">
        <v>0</v>
      </c>
      <c r="F2363" s="21">
        <f>(IF(C2363&lt;=20,MAX(800000,400000*C2363),8000000+700000*(C2363-20))+IF(E2363=1,1000000,0))</f>
        <v/>
      </c>
      <c r="G2363" s="21">
        <f>IF(AND(D2363=3,C2363&lt;=5),MAX(0,B2363-F2363),IF(AND(D2363=2,C2363&lt;=5,MAX(0,B2363-F2363)&gt;3000000),1500000+MAX(0,B2363-F2363)-3000000,MAX(0,B2363-F2363)/2))</f>
        <v/>
      </c>
      <c r="H2363" s="21">
        <f>ROUNDDOWN(G2363,-3)</f>
        <v/>
      </c>
      <c r="I2363" s="21">
        <f>IF(H2363&lt;=0,0,ROUNDDOWN(ROUND((H2363*LOOKUP(H2363,{0,1950001,3300001,6950001,9000001,18000001,40000001},{0.05,0.1,0.2,0.23,0.33,0.4,0.45})-LOOKUP(H2363,{0,1950001,3300001,6950001,9000001,18000001,40000001},{0,97500,427500,636000,1536000,2796000,4796000}))*1.021,3),0))</f>
        <v/>
      </c>
      <c r="J2363" s="21">
        <f>ROUNDDOWN(ROUND(H2363*0.06,2),-2)</f>
        <v/>
      </c>
      <c r="K2363" s="21">
        <f>ROUNDDOWN(ROUND(H2363*0.04,2),-2)</f>
        <v/>
      </c>
      <c r="L2363" s="21">
        <f>I2363+J2363+K2363</f>
        <v/>
      </c>
      <c r="M2363" s="21">
        <f>B2363-L2363</f>
        <v/>
      </c>
      <c r="N2363" s="21">
        <f>ROUNDDOWN(ROUND(B2363*0.2042,2),0)</f>
        <v/>
      </c>
    </row>
    <row r="2364">
      <c r="A2364" t="inlineStr">
        <is>
          <t>照合 一般</t>
        </is>
      </c>
      <c r="B2364" s="21" t="n">
        <v>15000000</v>
      </c>
      <c r="C2364" s="22" t="n">
        <v>35</v>
      </c>
      <c r="D2364" s="22" t="n">
        <v>1</v>
      </c>
      <c r="E2364" s="22" t="n">
        <v>0</v>
      </c>
      <c r="F2364" s="21">
        <f>(IF(C2364&lt;=20,MAX(800000,400000*C2364),8000000+700000*(C2364-20))+IF(E2364=1,1000000,0))</f>
        <v/>
      </c>
      <c r="G2364" s="21">
        <f>IF(AND(D2364=3,C2364&lt;=5),MAX(0,B2364-F2364),IF(AND(D2364=2,C2364&lt;=5,MAX(0,B2364-F2364)&gt;3000000),1500000+MAX(0,B2364-F2364)-3000000,MAX(0,B2364-F2364)/2))</f>
        <v/>
      </c>
      <c r="H2364" s="21">
        <f>ROUNDDOWN(G2364,-3)</f>
        <v/>
      </c>
      <c r="I2364" s="21">
        <f>IF(H2364&lt;=0,0,ROUNDDOWN(ROUND((H2364*LOOKUP(H2364,{0,1950001,3300001,6950001,9000001,18000001,40000001},{0.05,0.1,0.2,0.23,0.33,0.4,0.45})-LOOKUP(H2364,{0,1950001,3300001,6950001,9000001,18000001,40000001},{0,97500,427500,636000,1536000,2796000,4796000}))*1.021,3),0))</f>
        <v/>
      </c>
      <c r="J2364" s="21">
        <f>ROUNDDOWN(ROUND(H2364*0.06,2),-2)</f>
        <v/>
      </c>
      <c r="K2364" s="21">
        <f>ROUNDDOWN(ROUND(H2364*0.04,2),-2)</f>
        <v/>
      </c>
      <c r="L2364" s="21">
        <f>I2364+J2364+K2364</f>
        <v/>
      </c>
      <c r="M2364" s="21">
        <f>B2364-L2364</f>
        <v/>
      </c>
      <c r="N2364" s="21">
        <f>ROUNDDOWN(ROUND(B2364*0.2042,2),0)</f>
        <v/>
      </c>
    </row>
    <row r="2365">
      <c r="A2365" t="inlineStr">
        <is>
          <t>照合 一般</t>
        </is>
      </c>
      <c r="B2365" s="21" t="n">
        <v>15000000</v>
      </c>
      <c r="C2365" s="22" t="n">
        <v>36</v>
      </c>
      <c r="D2365" s="22" t="n">
        <v>1</v>
      </c>
      <c r="E2365" s="22" t="n">
        <v>0</v>
      </c>
      <c r="F2365" s="21">
        <f>(IF(C2365&lt;=20,MAX(800000,400000*C2365),8000000+700000*(C2365-20))+IF(E2365=1,1000000,0))</f>
        <v/>
      </c>
      <c r="G2365" s="21">
        <f>IF(AND(D2365=3,C2365&lt;=5),MAX(0,B2365-F2365),IF(AND(D2365=2,C2365&lt;=5,MAX(0,B2365-F2365)&gt;3000000),1500000+MAX(0,B2365-F2365)-3000000,MAX(0,B2365-F2365)/2))</f>
        <v/>
      </c>
      <c r="H2365" s="21">
        <f>ROUNDDOWN(G2365,-3)</f>
        <v/>
      </c>
      <c r="I2365" s="21">
        <f>IF(H2365&lt;=0,0,ROUNDDOWN(ROUND((H2365*LOOKUP(H2365,{0,1950001,3300001,6950001,9000001,18000001,40000001},{0.05,0.1,0.2,0.23,0.33,0.4,0.45})-LOOKUP(H2365,{0,1950001,3300001,6950001,9000001,18000001,40000001},{0,97500,427500,636000,1536000,2796000,4796000}))*1.021,3),0))</f>
        <v/>
      </c>
      <c r="J2365" s="21">
        <f>ROUNDDOWN(ROUND(H2365*0.06,2),-2)</f>
        <v/>
      </c>
      <c r="K2365" s="21">
        <f>ROUNDDOWN(ROUND(H2365*0.04,2),-2)</f>
        <v/>
      </c>
      <c r="L2365" s="21">
        <f>I2365+J2365+K2365</f>
        <v/>
      </c>
      <c r="M2365" s="21">
        <f>B2365-L2365</f>
        <v/>
      </c>
      <c r="N2365" s="21">
        <f>ROUNDDOWN(ROUND(B2365*0.2042,2),0)</f>
        <v/>
      </c>
    </row>
    <row r="2366">
      <c r="A2366" t="inlineStr">
        <is>
          <t>照合 一般</t>
        </is>
      </c>
      <c r="B2366" s="21" t="n">
        <v>15000000</v>
      </c>
      <c r="C2366" s="22" t="n">
        <v>37</v>
      </c>
      <c r="D2366" s="22" t="n">
        <v>1</v>
      </c>
      <c r="E2366" s="22" t="n">
        <v>0</v>
      </c>
      <c r="F2366" s="21">
        <f>(IF(C2366&lt;=20,MAX(800000,400000*C2366),8000000+700000*(C2366-20))+IF(E2366=1,1000000,0))</f>
        <v/>
      </c>
      <c r="G2366" s="21">
        <f>IF(AND(D2366=3,C2366&lt;=5),MAX(0,B2366-F2366),IF(AND(D2366=2,C2366&lt;=5,MAX(0,B2366-F2366)&gt;3000000),1500000+MAX(0,B2366-F2366)-3000000,MAX(0,B2366-F2366)/2))</f>
        <v/>
      </c>
      <c r="H2366" s="21">
        <f>ROUNDDOWN(G2366,-3)</f>
        <v/>
      </c>
      <c r="I2366" s="21">
        <f>IF(H2366&lt;=0,0,ROUNDDOWN(ROUND((H2366*LOOKUP(H2366,{0,1950001,3300001,6950001,9000001,18000001,40000001},{0.05,0.1,0.2,0.23,0.33,0.4,0.45})-LOOKUP(H2366,{0,1950001,3300001,6950001,9000001,18000001,40000001},{0,97500,427500,636000,1536000,2796000,4796000}))*1.021,3),0))</f>
        <v/>
      </c>
      <c r="J2366" s="21">
        <f>ROUNDDOWN(ROUND(H2366*0.06,2),-2)</f>
        <v/>
      </c>
      <c r="K2366" s="21">
        <f>ROUNDDOWN(ROUND(H2366*0.04,2),-2)</f>
        <v/>
      </c>
      <c r="L2366" s="21">
        <f>I2366+J2366+K2366</f>
        <v/>
      </c>
      <c r="M2366" s="21">
        <f>B2366-L2366</f>
        <v/>
      </c>
      <c r="N2366" s="21">
        <f>ROUNDDOWN(ROUND(B2366*0.2042,2),0)</f>
        <v/>
      </c>
    </row>
    <row r="2367">
      <c r="A2367" t="inlineStr">
        <is>
          <t>照合 一般</t>
        </is>
      </c>
      <c r="B2367" s="21" t="n">
        <v>15000000</v>
      </c>
      <c r="C2367" s="22" t="n">
        <v>38</v>
      </c>
      <c r="D2367" s="22" t="n">
        <v>1</v>
      </c>
      <c r="E2367" s="22" t="n">
        <v>0</v>
      </c>
      <c r="F2367" s="21">
        <f>(IF(C2367&lt;=20,MAX(800000,400000*C2367),8000000+700000*(C2367-20))+IF(E2367=1,1000000,0))</f>
        <v/>
      </c>
      <c r="G2367" s="21">
        <f>IF(AND(D2367=3,C2367&lt;=5),MAX(0,B2367-F2367),IF(AND(D2367=2,C2367&lt;=5,MAX(0,B2367-F2367)&gt;3000000),1500000+MAX(0,B2367-F2367)-3000000,MAX(0,B2367-F2367)/2))</f>
        <v/>
      </c>
      <c r="H2367" s="21">
        <f>ROUNDDOWN(G2367,-3)</f>
        <v/>
      </c>
      <c r="I2367" s="21">
        <f>IF(H2367&lt;=0,0,ROUNDDOWN(ROUND((H2367*LOOKUP(H2367,{0,1950001,3300001,6950001,9000001,18000001,40000001},{0.05,0.1,0.2,0.23,0.33,0.4,0.45})-LOOKUP(H2367,{0,1950001,3300001,6950001,9000001,18000001,40000001},{0,97500,427500,636000,1536000,2796000,4796000}))*1.021,3),0))</f>
        <v/>
      </c>
      <c r="J2367" s="21">
        <f>ROUNDDOWN(ROUND(H2367*0.06,2),-2)</f>
        <v/>
      </c>
      <c r="K2367" s="21">
        <f>ROUNDDOWN(ROUND(H2367*0.04,2),-2)</f>
        <v/>
      </c>
      <c r="L2367" s="21">
        <f>I2367+J2367+K2367</f>
        <v/>
      </c>
      <c r="M2367" s="21">
        <f>B2367-L2367</f>
        <v/>
      </c>
      <c r="N2367" s="21">
        <f>ROUNDDOWN(ROUND(B2367*0.2042,2),0)</f>
        <v/>
      </c>
    </row>
    <row r="2368">
      <c r="A2368" t="inlineStr">
        <is>
          <t>照合 一般</t>
        </is>
      </c>
      <c r="B2368" s="21" t="n">
        <v>15000000</v>
      </c>
      <c r="C2368" s="22" t="n">
        <v>39</v>
      </c>
      <c r="D2368" s="22" t="n">
        <v>1</v>
      </c>
      <c r="E2368" s="22" t="n">
        <v>0</v>
      </c>
      <c r="F2368" s="21">
        <f>(IF(C2368&lt;=20,MAX(800000,400000*C2368),8000000+700000*(C2368-20))+IF(E2368=1,1000000,0))</f>
        <v/>
      </c>
      <c r="G2368" s="21">
        <f>IF(AND(D2368=3,C2368&lt;=5),MAX(0,B2368-F2368),IF(AND(D2368=2,C2368&lt;=5,MAX(0,B2368-F2368)&gt;3000000),1500000+MAX(0,B2368-F2368)-3000000,MAX(0,B2368-F2368)/2))</f>
        <v/>
      </c>
      <c r="H2368" s="21">
        <f>ROUNDDOWN(G2368,-3)</f>
        <v/>
      </c>
      <c r="I2368" s="21">
        <f>IF(H2368&lt;=0,0,ROUNDDOWN(ROUND((H2368*LOOKUP(H2368,{0,1950001,3300001,6950001,9000001,18000001,40000001},{0.05,0.1,0.2,0.23,0.33,0.4,0.45})-LOOKUP(H2368,{0,1950001,3300001,6950001,9000001,18000001,40000001},{0,97500,427500,636000,1536000,2796000,4796000}))*1.021,3),0))</f>
        <v/>
      </c>
      <c r="J2368" s="21">
        <f>ROUNDDOWN(ROUND(H2368*0.06,2),-2)</f>
        <v/>
      </c>
      <c r="K2368" s="21">
        <f>ROUNDDOWN(ROUND(H2368*0.04,2),-2)</f>
        <v/>
      </c>
      <c r="L2368" s="21">
        <f>I2368+J2368+K2368</f>
        <v/>
      </c>
      <c r="M2368" s="21">
        <f>B2368-L2368</f>
        <v/>
      </c>
      <c r="N2368" s="21">
        <f>ROUNDDOWN(ROUND(B2368*0.2042,2),0)</f>
        <v/>
      </c>
    </row>
    <row r="2369">
      <c r="A2369" t="inlineStr">
        <is>
          <t>照合 一般</t>
        </is>
      </c>
      <c r="B2369" s="21" t="n">
        <v>15000000</v>
      </c>
      <c r="C2369" s="22" t="n">
        <v>40</v>
      </c>
      <c r="D2369" s="22" t="n">
        <v>1</v>
      </c>
      <c r="E2369" s="22" t="n">
        <v>0</v>
      </c>
      <c r="F2369" s="21">
        <f>(IF(C2369&lt;=20,MAX(800000,400000*C2369),8000000+700000*(C2369-20))+IF(E2369=1,1000000,0))</f>
        <v/>
      </c>
      <c r="G2369" s="21">
        <f>IF(AND(D2369=3,C2369&lt;=5),MAX(0,B2369-F2369),IF(AND(D2369=2,C2369&lt;=5,MAX(0,B2369-F2369)&gt;3000000),1500000+MAX(0,B2369-F2369)-3000000,MAX(0,B2369-F2369)/2))</f>
        <v/>
      </c>
      <c r="H2369" s="21">
        <f>ROUNDDOWN(G2369,-3)</f>
        <v/>
      </c>
      <c r="I2369" s="21">
        <f>IF(H2369&lt;=0,0,ROUNDDOWN(ROUND((H2369*LOOKUP(H2369,{0,1950001,3300001,6950001,9000001,18000001,40000001},{0.05,0.1,0.2,0.23,0.33,0.4,0.45})-LOOKUP(H2369,{0,1950001,3300001,6950001,9000001,18000001,40000001},{0,97500,427500,636000,1536000,2796000,4796000}))*1.021,3),0))</f>
        <v/>
      </c>
      <c r="J2369" s="21">
        <f>ROUNDDOWN(ROUND(H2369*0.06,2),-2)</f>
        <v/>
      </c>
      <c r="K2369" s="21">
        <f>ROUNDDOWN(ROUND(H2369*0.04,2),-2)</f>
        <v/>
      </c>
      <c r="L2369" s="21">
        <f>I2369+J2369+K2369</f>
        <v/>
      </c>
      <c r="M2369" s="21">
        <f>B2369-L2369</f>
        <v/>
      </c>
      <c r="N2369" s="21">
        <f>ROUNDDOWN(ROUND(B2369*0.2042,2),0)</f>
        <v/>
      </c>
    </row>
    <row r="2370">
      <c r="A2370" t="inlineStr">
        <is>
          <t>照合 一般</t>
        </is>
      </c>
      <c r="B2370" s="21" t="n">
        <v>15000000</v>
      </c>
      <c r="C2370" s="22" t="n">
        <v>41</v>
      </c>
      <c r="D2370" s="22" t="n">
        <v>1</v>
      </c>
      <c r="E2370" s="22" t="n">
        <v>0</v>
      </c>
      <c r="F2370" s="21">
        <f>(IF(C2370&lt;=20,MAX(800000,400000*C2370),8000000+700000*(C2370-20))+IF(E2370=1,1000000,0))</f>
        <v/>
      </c>
      <c r="G2370" s="21">
        <f>IF(AND(D2370=3,C2370&lt;=5),MAX(0,B2370-F2370),IF(AND(D2370=2,C2370&lt;=5,MAX(0,B2370-F2370)&gt;3000000),1500000+MAX(0,B2370-F2370)-3000000,MAX(0,B2370-F2370)/2))</f>
        <v/>
      </c>
      <c r="H2370" s="21">
        <f>ROUNDDOWN(G2370,-3)</f>
        <v/>
      </c>
      <c r="I2370" s="21">
        <f>IF(H2370&lt;=0,0,ROUNDDOWN(ROUND((H2370*LOOKUP(H2370,{0,1950001,3300001,6950001,9000001,18000001,40000001},{0.05,0.1,0.2,0.23,0.33,0.4,0.45})-LOOKUP(H2370,{0,1950001,3300001,6950001,9000001,18000001,40000001},{0,97500,427500,636000,1536000,2796000,4796000}))*1.021,3),0))</f>
        <v/>
      </c>
      <c r="J2370" s="21">
        <f>ROUNDDOWN(ROUND(H2370*0.06,2),-2)</f>
        <v/>
      </c>
      <c r="K2370" s="21">
        <f>ROUNDDOWN(ROUND(H2370*0.04,2),-2)</f>
        <v/>
      </c>
      <c r="L2370" s="21">
        <f>I2370+J2370+K2370</f>
        <v/>
      </c>
      <c r="M2370" s="21">
        <f>B2370-L2370</f>
        <v/>
      </c>
      <c r="N2370" s="21">
        <f>ROUNDDOWN(ROUND(B2370*0.2042,2),0)</f>
        <v/>
      </c>
    </row>
    <row r="2371">
      <c r="A2371" t="inlineStr">
        <is>
          <t>照合 一般</t>
        </is>
      </c>
      <c r="B2371" s="21" t="n">
        <v>15000000</v>
      </c>
      <c r="C2371" s="22" t="n">
        <v>42</v>
      </c>
      <c r="D2371" s="22" t="n">
        <v>1</v>
      </c>
      <c r="E2371" s="22" t="n">
        <v>0</v>
      </c>
      <c r="F2371" s="21">
        <f>(IF(C2371&lt;=20,MAX(800000,400000*C2371),8000000+700000*(C2371-20))+IF(E2371=1,1000000,0))</f>
        <v/>
      </c>
      <c r="G2371" s="21">
        <f>IF(AND(D2371=3,C2371&lt;=5),MAX(0,B2371-F2371),IF(AND(D2371=2,C2371&lt;=5,MAX(0,B2371-F2371)&gt;3000000),1500000+MAX(0,B2371-F2371)-3000000,MAX(0,B2371-F2371)/2))</f>
        <v/>
      </c>
      <c r="H2371" s="21">
        <f>ROUNDDOWN(G2371,-3)</f>
        <v/>
      </c>
      <c r="I2371" s="21">
        <f>IF(H2371&lt;=0,0,ROUNDDOWN(ROUND((H2371*LOOKUP(H2371,{0,1950001,3300001,6950001,9000001,18000001,40000001},{0.05,0.1,0.2,0.23,0.33,0.4,0.45})-LOOKUP(H2371,{0,1950001,3300001,6950001,9000001,18000001,40000001},{0,97500,427500,636000,1536000,2796000,4796000}))*1.021,3),0))</f>
        <v/>
      </c>
      <c r="J2371" s="21">
        <f>ROUNDDOWN(ROUND(H2371*0.06,2),-2)</f>
        <v/>
      </c>
      <c r="K2371" s="21">
        <f>ROUNDDOWN(ROUND(H2371*0.04,2),-2)</f>
        <v/>
      </c>
      <c r="L2371" s="21">
        <f>I2371+J2371+K2371</f>
        <v/>
      </c>
      <c r="M2371" s="21">
        <f>B2371-L2371</f>
        <v/>
      </c>
      <c r="N2371" s="21">
        <f>ROUNDDOWN(ROUND(B2371*0.2042,2),0)</f>
        <v/>
      </c>
    </row>
    <row r="2372">
      <c r="A2372" t="inlineStr">
        <is>
          <t>照合 一般</t>
        </is>
      </c>
      <c r="B2372" s="21" t="n">
        <v>15000000</v>
      </c>
      <c r="C2372" s="22" t="n">
        <v>43</v>
      </c>
      <c r="D2372" s="22" t="n">
        <v>1</v>
      </c>
      <c r="E2372" s="22" t="n">
        <v>0</v>
      </c>
      <c r="F2372" s="21">
        <f>(IF(C2372&lt;=20,MAX(800000,400000*C2372),8000000+700000*(C2372-20))+IF(E2372=1,1000000,0))</f>
        <v/>
      </c>
      <c r="G2372" s="21">
        <f>IF(AND(D2372=3,C2372&lt;=5),MAX(0,B2372-F2372),IF(AND(D2372=2,C2372&lt;=5,MAX(0,B2372-F2372)&gt;3000000),1500000+MAX(0,B2372-F2372)-3000000,MAX(0,B2372-F2372)/2))</f>
        <v/>
      </c>
      <c r="H2372" s="21">
        <f>ROUNDDOWN(G2372,-3)</f>
        <v/>
      </c>
      <c r="I2372" s="21">
        <f>IF(H2372&lt;=0,0,ROUNDDOWN(ROUND((H2372*LOOKUP(H2372,{0,1950001,3300001,6950001,9000001,18000001,40000001},{0.05,0.1,0.2,0.23,0.33,0.4,0.45})-LOOKUP(H2372,{0,1950001,3300001,6950001,9000001,18000001,40000001},{0,97500,427500,636000,1536000,2796000,4796000}))*1.021,3),0))</f>
        <v/>
      </c>
      <c r="J2372" s="21">
        <f>ROUNDDOWN(ROUND(H2372*0.06,2),-2)</f>
        <v/>
      </c>
      <c r="K2372" s="21">
        <f>ROUNDDOWN(ROUND(H2372*0.04,2),-2)</f>
        <v/>
      </c>
      <c r="L2372" s="21">
        <f>I2372+J2372+K2372</f>
        <v/>
      </c>
      <c r="M2372" s="21">
        <f>B2372-L2372</f>
        <v/>
      </c>
      <c r="N2372" s="21">
        <f>ROUNDDOWN(ROUND(B2372*0.2042,2),0)</f>
        <v/>
      </c>
    </row>
    <row r="2373">
      <c r="A2373" t="inlineStr">
        <is>
          <t>照合 一般</t>
        </is>
      </c>
      <c r="B2373" s="21" t="n">
        <v>15000000</v>
      </c>
      <c r="C2373" s="22" t="n">
        <v>44</v>
      </c>
      <c r="D2373" s="22" t="n">
        <v>1</v>
      </c>
      <c r="E2373" s="22" t="n">
        <v>0</v>
      </c>
      <c r="F2373" s="21">
        <f>(IF(C2373&lt;=20,MAX(800000,400000*C2373),8000000+700000*(C2373-20))+IF(E2373=1,1000000,0))</f>
        <v/>
      </c>
      <c r="G2373" s="21">
        <f>IF(AND(D2373=3,C2373&lt;=5),MAX(0,B2373-F2373),IF(AND(D2373=2,C2373&lt;=5,MAX(0,B2373-F2373)&gt;3000000),1500000+MAX(0,B2373-F2373)-3000000,MAX(0,B2373-F2373)/2))</f>
        <v/>
      </c>
      <c r="H2373" s="21">
        <f>ROUNDDOWN(G2373,-3)</f>
        <v/>
      </c>
      <c r="I2373" s="21">
        <f>IF(H2373&lt;=0,0,ROUNDDOWN(ROUND((H2373*LOOKUP(H2373,{0,1950001,3300001,6950001,9000001,18000001,40000001},{0.05,0.1,0.2,0.23,0.33,0.4,0.45})-LOOKUP(H2373,{0,1950001,3300001,6950001,9000001,18000001,40000001},{0,97500,427500,636000,1536000,2796000,4796000}))*1.021,3),0))</f>
        <v/>
      </c>
      <c r="J2373" s="21">
        <f>ROUNDDOWN(ROUND(H2373*0.06,2),-2)</f>
        <v/>
      </c>
      <c r="K2373" s="21">
        <f>ROUNDDOWN(ROUND(H2373*0.04,2),-2)</f>
        <v/>
      </c>
      <c r="L2373" s="21">
        <f>I2373+J2373+K2373</f>
        <v/>
      </c>
      <c r="M2373" s="21">
        <f>B2373-L2373</f>
        <v/>
      </c>
      <c r="N2373" s="21">
        <f>ROUNDDOWN(ROUND(B2373*0.2042,2),0)</f>
        <v/>
      </c>
    </row>
    <row r="2374">
      <c r="A2374" t="inlineStr">
        <is>
          <t>照合 一般</t>
        </is>
      </c>
      <c r="B2374" s="21" t="n">
        <v>15000000</v>
      </c>
      <c r="C2374" s="22" t="n">
        <v>45</v>
      </c>
      <c r="D2374" s="22" t="n">
        <v>1</v>
      </c>
      <c r="E2374" s="22" t="n">
        <v>0</v>
      </c>
      <c r="F2374" s="21">
        <f>(IF(C2374&lt;=20,MAX(800000,400000*C2374),8000000+700000*(C2374-20))+IF(E2374=1,1000000,0))</f>
        <v/>
      </c>
      <c r="G2374" s="21">
        <f>IF(AND(D2374=3,C2374&lt;=5),MAX(0,B2374-F2374),IF(AND(D2374=2,C2374&lt;=5,MAX(0,B2374-F2374)&gt;3000000),1500000+MAX(0,B2374-F2374)-3000000,MAX(0,B2374-F2374)/2))</f>
        <v/>
      </c>
      <c r="H2374" s="21">
        <f>ROUNDDOWN(G2374,-3)</f>
        <v/>
      </c>
      <c r="I2374" s="21">
        <f>IF(H2374&lt;=0,0,ROUNDDOWN(ROUND((H2374*LOOKUP(H2374,{0,1950001,3300001,6950001,9000001,18000001,40000001},{0.05,0.1,0.2,0.23,0.33,0.4,0.45})-LOOKUP(H2374,{0,1950001,3300001,6950001,9000001,18000001,40000001},{0,97500,427500,636000,1536000,2796000,4796000}))*1.021,3),0))</f>
        <v/>
      </c>
      <c r="J2374" s="21">
        <f>ROUNDDOWN(ROUND(H2374*0.06,2),-2)</f>
        <v/>
      </c>
      <c r="K2374" s="21">
        <f>ROUNDDOWN(ROUND(H2374*0.04,2),-2)</f>
        <v/>
      </c>
      <c r="L2374" s="21">
        <f>I2374+J2374+K2374</f>
        <v/>
      </c>
      <c r="M2374" s="21">
        <f>B2374-L2374</f>
        <v/>
      </c>
      <c r="N2374" s="21">
        <f>ROUNDDOWN(ROUND(B2374*0.2042,2),0)</f>
        <v/>
      </c>
    </row>
    <row r="2375">
      <c r="A2375" t="inlineStr">
        <is>
          <t>照合 短期</t>
        </is>
      </c>
      <c r="B2375" s="21" t="n">
        <v>15000000</v>
      </c>
      <c r="C2375" s="22" t="n">
        <v>1</v>
      </c>
      <c r="D2375" s="22" t="n">
        <v>2</v>
      </c>
      <c r="E2375" s="22" t="n">
        <v>0</v>
      </c>
      <c r="F2375" s="21">
        <f>(IF(C2375&lt;=20,MAX(800000,400000*C2375),8000000+700000*(C2375-20))+IF(E2375=1,1000000,0))</f>
        <v/>
      </c>
      <c r="G2375" s="21">
        <f>IF(AND(D2375=3,C2375&lt;=5),MAX(0,B2375-F2375),IF(AND(D2375=2,C2375&lt;=5,MAX(0,B2375-F2375)&gt;3000000),1500000+MAX(0,B2375-F2375)-3000000,MAX(0,B2375-F2375)/2))</f>
        <v/>
      </c>
      <c r="H2375" s="21">
        <f>ROUNDDOWN(G2375,-3)</f>
        <v/>
      </c>
      <c r="I2375" s="21">
        <f>IF(H2375&lt;=0,0,ROUNDDOWN(ROUND((H2375*LOOKUP(H2375,{0,1950001,3300001,6950001,9000001,18000001,40000001},{0.05,0.1,0.2,0.23,0.33,0.4,0.45})-LOOKUP(H2375,{0,1950001,3300001,6950001,9000001,18000001,40000001},{0,97500,427500,636000,1536000,2796000,4796000}))*1.021,3),0))</f>
        <v/>
      </c>
      <c r="J2375" s="21">
        <f>ROUNDDOWN(ROUND(H2375*0.06,2),-2)</f>
        <v/>
      </c>
      <c r="K2375" s="21">
        <f>ROUNDDOWN(ROUND(H2375*0.04,2),-2)</f>
        <v/>
      </c>
      <c r="L2375" s="21">
        <f>I2375+J2375+K2375</f>
        <v/>
      </c>
      <c r="M2375" s="21">
        <f>B2375-L2375</f>
        <v/>
      </c>
      <c r="N2375" s="21">
        <f>ROUNDDOWN(ROUND(B2375*0.2042,2),0)</f>
        <v/>
      </c>
    </row>
    <row r="2376">
      <c r="A2376" t="inlineStr">
        <is>
          <t>照合 役員</t>
        </is>
      </c>
      <c r="B2376" s="21" t="n">
        <v>15000000</v>
      </c>
      <c r="C2376" s="22" t="n">
        <v>1</v>
      </c>
      <c r="D2376" s="22" t="n">
        <v>3</v>
      </c>
      <c r="E2376" s="22" t="n">
        <v>0</v>
      </c>
      <c r="F2376" s="21">
        <f>(IF(C2376&lt;=20,MAX(800000,400000*C2376),8000000+700000*(C2376-20))+IF(E2376=1,1000000,0))</f>
        <v/>
      </c>
      <c r="G2376" s="21">
        <f>IF(AND(D2376=3,C2376&lt;=5),MAX(0,B2376-F2376),IF(AND(D2376=2,C2376&lt;=5,MAX(0,B2376-F2376)&gt;3000000),1500000+MAX(0,B2376-F2376)-3000000,MAX(0,B2376-F2376)/2))</f>
        <v/>
      </c>
      <c r="H2376" s="21">
        <f>ROUNDDOWN(G2376,-3)</f>
        <v/>
      </c>
      <c r="I2376" s="21">
        <f>IF(H2376&lt;=0,0,ROUNDDOWN(ROUND((H2376*LOOKUP(H2376,{0,1950001,3300001,6950001,9000001,18000001,40000001},{0.05,0.1,0.2,0.23,0.33,0.4,0.45})-LOOKUP(H2376,{0,1950001,3300001,6950001,9000001,18000001,40000001},{0,97500,427500,636000,1536000,2796000,4796000}))*1.021,3),0))</f>
        <v/>
      </c>
      <c r="J2376" s="21">
        <f>ROUNDDOWN(ROUND(H2376*0.06,2),-2)</f>
        <v/>
      </c>
      <c r="K2376" s="21">
        <f>ROUNDDOWN(ROUND(H2376*0.04,2),-2)</f>
        <v/>
      </c>
      <c r="L2376" s="21">
        <f>I2376+J2376+K2376</f>
        <v/>
      </c>
      <c r="M2376" s="21">
        <f>B2376-L2376</f>
        <v/>
      </c>
      <c r="N2376" s="21">
        <f>ROUNDDOWN(ROUND(B2376*0.2042,2),0)</f>
        <v/>
      </c>
    </row>
    <row r="2377">
      <c r="A2377" t="inlineStr">
        <is>
          <t>照合 短期 障害</t>
        </is>
      </c>
      <c r="B2377" s="21" t="n">
        <v>15000000</v>
      </c>
      <c r="C2377" s="22" t="n">
        <v>1</v>
      </c>
      <c r="D2377" s="22" t="n">
        <v>2</v>
      </c>
      <c r="E2377" s="22" t="n">
        <v>1</v>
      </c>
      <c r="F2377" s="21">
        <f>(IF(C2377&lt;=20,MAX(800000,400000*C2377),8000000+700000*(C2377-20))+IF(E2377=1,1000000,0))</f>
        <v/>
      </c>
      <c r="G2377" s="21">
        <f>IF(AND(D2377=3,C2377&lt;=5),MAX(0,B2377-F2377),IF(AND(D2377=2,C2377&lt;=5,MAX(0,B2377-F2377)&gt;3000000),1500000+MAX(0,B2377-F2377)-3000000,MAX(0,B2377-F2377)/2))</f>
        <v/>
      </c>
      <c r="H2377" s="21">
        <f>ROUNDDOWN(G2377,-3)</f>
        <v/>
      </c>
      <c r="I2377" s="21">
        <f>IF(H2377&lt;=0,0,ROUNDDOWN(ROUND((H2377*LOOKUP(H2377,{0,1950001,3300001,6950001,9000001,18000001,40000001},{0.05,0.1,0.2,0.23,0.33,0.4,0.45})-LOOKUP(H2377,{0,1950001,3300001,6950001,9000001,18000001,40000001},{0,97500,427500,636000,1536000,2796000,4796000}))*1.021,3),0))</f>
        <v/>
      </c>
      <c r="J2377" s="21">
        <f>ROUNDDOWN(ROUND(H2377*0.06,2),-2)</f>
        <v/>
      </c>
      <c r="K2377" s="21">
        <f>ROUNDDOWN(ROUND(H2377*0.04,2),-2)</f>
        <v/>
      </c>
      <c r="L2377" s="21">
        <f>I2377+J2377+K2377</f>
        <v/>
      </c>
      <c r="M2377" s="21">
        <f>B2377-L2377</f>
        <v/>
      </c>
      <c r="N2377" s="21">
        <f>ROUNDDOWN(ROUND(B2377*0.2042,2),0)</f>
        <v/>
      </c>
    </row>
    <row r="2378">
      <c r="A2378" t="inlineStr">
        <is>
          <t>照合 短期</t>
        </is>
      </c>
      <c r="B2378" s="21" t="n">
        <v>15000000</v>
      </c>
      <c r="C2378" s="22" t="n">
        <v>2</v>
      </c>
      <c r="D2378" s="22" t="n">
        <v>2</v>
      </c>
      <c r="E2378" s="22" t="n">
        <v>0</v>
      </c>
      <c r="F2378" s="21">
        <f>(IF(C2378&lt;=20,MAX(800000,400000*C2378),8000000+700000*(C2378-20))+IF(E2378=1,1000000,0))</f>
        <v/>
      </c>
      <c r="G2378" s="21">
        <f>IF(AND(D2378=3,C2378&lt;=5),MAX(0,B2378-F2378),IF(AND(D2378=2,C2378&lt;=5,MAX(0,B2378-F2378)&gt;3000000),1500000+MAX(0,B2378-F2378)-3000000,MAX(0,B2378-F2378)/2))</f>
        <v/>
      </c>
      <c r="H2378" s="21">
        <f>ROUNDDOWN(G2378,-3)</f>
        <v/>
      </c>
      <c r="I2378" s="21">
        <f>IF(H2378&lt;=0,0,ROUNDDOWN(ROUND((H2378*LOOKUP(H2378,{0,1950001,3300001,6950001,9000001,18000001,40000001},{0.05,0.1,0.2,0.23,0.33,0.4,0.45})-LOOKUP(H2378,{0,1950001,3300001,6950001,9000001,18000001,40000001},{0,97500,427500,636000,1536000,2796000,4796000}))*1.021,3),0))</f>
        <v/>
      </c>
      <c r="J2378" s="21">
        <f>ROUNDDOWN(ROUND(H2378*0.06,2),-2)</f>
        <v/>
      </c>
      <c r="K2378" s="21">
        <f>ROUNDDOWN(ROUND(H2378*0.04,2),-2)</f>
        <v/>
      </c>
      <c r="L2378" s="21">
        <f>I2378+J2378+K2378</f>
        <v/>
      </c>
      <c r="M2378" s="21">
        <f>B2378-L2378</f>
        <v/>
      </c>
      <c r="N2378" s="21">
        <f>ROUNDDOWN(ROUND(B2378*0.2042,2),0)</f>
        <v/>
      </c>
    </row>
    <row r="2379">
      <c r="A2379" t="inlineStr">
        <is>
          <t>照合 役員</t>
        </is>
      </c>
      <c r="B2379" s="21" t="n">
        <v>15000000</v>
      </c>
      <c r="C2379" s="22" t="n">
        <v>2</v>
      </c>
      <c r="D2379" s="22" t="n">
        <v>3</v>
      </c>
      <c r="E2379" s="22" t="n">
        <v>0</v>
      </c>
      <c r="F2379" s="21">
        <f>(IF(C2379&lt;=20,MAX(800000,400000*C2379),8000000+700000*(C2379-20))+IF(E2379=1,1000000,0))</f>
        <v/>
      </c>
      <c r="G2379" s="21">
        <f>IF(AND(D2379=3,C2379&lt;=5),MAX(0,B2379-F2379),IF(AND(D2379=2,C2379&lt;=5,MAX(0,B2379-F2379)&gt;3000000),1500000+MAX(0,B2379-F2379)-3000000,MAX(0,B2379-F2379)/2))</f>
        <v/>
      </c>
      <c r="H2379" s="21">
        <f>ROUNDDOWN(G2379,-3)</f>
        <v/>
      </c>
      <c r="I2379" s="21">
        <f>IF(H2379&lt;=0,0,ROUNDDOWN(ROUND((H2379*LOOKUP(H2379,{0,1950001,3300001,6950001,9000001,18000001,40000001},{0.05,0.1,0.2,0.23,0.33,0.4,0.45})-LOOKUP(H2379,{0,1950001,3300001,6950001,9000001,18000001,40000001},{0,97500,427500,636000,1536000,2796000,4796000}))*1.021,3),0))</f>
        <v/>
      </c>
      <c r="J2379" s="21">
        <f>ROUNDDOWN(ROUND(H2379*0.06,2),-2)</f>
        <v/>
      </c>
      <c r="K2379" s="21">
        <f>ROUNDDOWN(ROUND(H2379*0.04,2),-2)</f>
        <v/>
      </c>
      <c r="L2379" s="21">
        <f>I2379+J2379+K2379</f>
        <v/>
      </c>
      <c r="M2379" s="21">
        <f>B2379-L2379</f>
        <v/>
      </c>
      <c r="N2379" s="21">
        <f>ROUNDDOWN(ROUND(B2379*0.2042,2),0)</f>
        <v/>
      </c>
    </row>
    <row r="2380">
      <c r="A2380" t="inlineStr">
        <is>
          <t>照合 短期 障害</t>
        </is>
      </c>
      <c r="B2380" s="21" t="n">
        <v>15000000</v>
      </c>
      <c r="C2380" s="22" t="n">
        <v>2</v>
      </c>
      <c r="D2380" s="22" t="n">
        <v>2</v>
      </c>
      <c r="E2380" s="22" t="n">
        <v>1</v>
      </c>
      <c r="F2380" s="21">
        <f>(IF(C2380&lt;=20,MAX(800000,400000*C2380),8000000+700000*(C2380-20))+IF(E2380=1,1000000,0))</f>
        <v/>
      </c>
      <c r="G2380" s="21">
        <f>IF(AND(D2380=3,C2380&lt;=5),MAX(0,B2380-F2380),IF(AND(D2380=2,C2380&lt;=5,MAX(0,B2380-F2380)&gt;3000000),1500000+MAX(0,B2380-F2380)-3000000,MAX(0,B2380-F2380)/2))</f>
        <v/>
      </c>
      <c r="H2380" s="21">
        <f>ROUNDDOWN(G2380,-3)</f>
        <v/>
      </c>
      <c r="I2380" s="21">
        <f>IF(H2380&lt;=0,0,ROUNDDOWN(ROUND((H2380*LOOKUP(H2380,{0,1950001,3300001,6950001,9000001,18000001,40000001},{0.05,0.1,0.2,0.23,0.33,0.4,0.45})-LOOKUP(H2380,{0,1950001,3300001,6950001,9000001,18000001,40000001},{0,97500,427500,636000,1536000,2796000,4796000}))*1.021,3),0))</f>
        <v/>
      </c>
      <c r="J2380" s="21">
        <f>ROUNDDOWN(ROUND(H2380*0.06,2),-2)</f>
        <v/>
      </c>
      <c r="K2380" s="21">
        <f>ROUNDDOWN(ROUND(H2380*0.04,2),-2)</f>
        <v/>
      </c>
      <c r="L2380" s="21">
        <f>I2380+J2380+K2380</f>
        <v/>
      </c>
      <c r="M2380" s="21">
        <f>B2380-L2380</f>
        <v/>
      </c>
      <c r="N2380" s="21">
        <f>ROUNDDOWN(ROUND(B2380*0.2042,2),0)</f>
        <v/>
      </c>
    </row>
    <row r="2381">
      <c r="A2381" t="inlineStr">
        <is>
          <t>照合 短期</t>
        </is>
      </c>
      <c r="B2381" s="21" t="n">
        <v>15000000</v>
      </c>
      <c r="C2381" s="22" t="n">
        <v>3</v>
      </c>
      <c r="D2381" s="22" t="n">
        <v>2</v>
      </c>
      <c r="E2381" s="22" t="n">
        <v>0</v>
      </c>
      <c r="F2381" s="21">
        <f>(IF(C2381&lt;=20,MAX(800000,400000*C2381),8000000+700000*(C2381-20))+IF(E2381=1,1000000,0))</f>
        <v/>
      </c>
      <c r="G2381" s="21">
        <f>IF(AND(D2381=3,C2381&lt;=5),MAX(0,B2381-F2381),IF(AND(D2381=2,C2381&lt;=5,MAX(0,B2381-F2381)&gt;3000000),1500000+MAX(0,B2381-F2381)-3000000,MAX(0,B2381-F2381)/2))</f>
        <v/>
      </c>
      <c r="H2381" s="21">
        <f>ROUNDDOWN(G2381,-3)</f>
        <v/>
      </c>
      <c r="I2381" s="21">
        <f>IF(H2381&lt;=0,0,ROUNDDOWN(ROUND((H2381*LOOKUP(H2381,{0,1950001,3300001,6950001,9000001,18000001,40000001},{0.05,0.1,0.2,0.23,0.33,0.4,0.45})-LOOKUP(H2381,{0,1950001,3300001,6950001,9000001,18000001,40000001},{0,97500,427500,636000,1536000,2796000,4796000}))*1.021,3),0))</f>
        <v/>
      </c>
      <c r="J2381" s="21">
        <f>ROUNDDOWN(ROUND(H2381*0.06,2),-2)</f>
        <v/>
      </c>
      <c r="K2381" s="21">
        <f>ROUNDDOWN(ROUND(H2381*0.04,2),-2)</f>
        <v/>
      </c>
      <c r="L2381" s="21">
        <f>I2381+J2381+K2381</f>
        <v/>
      </c>
      <c r="M2381" s="21">
        <f>B2381-L2381</f>
        <v/>
      </c>
      <c r="N2381" s="21">
        <f>ROUNDDOWN(ROUND(B2381*0.2042,2),0)</f>
        <v/>
      </c>
    </row>
    <row r="2382">
      <c r="A2382" t="inlineStr">
        <is>
          <t>照合 役員</t>
        </is>
      </c>
      <c r="B2382" s="21" t="n">
        <v>15000000</v>
      </c>
      <c r="C2382" s="22" t="n">
        <v>3</v>
      </c>
      <c r="D2382" s="22" t="n">
        <v>3</v>
      </c>
      <c r="E2382" s="22" t="n">
        <v>0</v>
      </c>
      <c r="F2382" s="21">
        <f>(IF(C2382&lt;=20,MAX(800000,400000*C2382),8000000+700000*(C2382-20))+IF(E2382=1,1000000,0))</f>
        <v/>
      </c>
      <c r="G2382" s="21">
        <f>IF(AND(D2382=3,C2382&lt;=5),MAX(0,B2382-F2382),IF(AND(D2382=2,C2382&lt;=5,MAX(0,B2382-F2382)&gt;3000000),1500000+MAX(0,B2382-F2382)-3000000,MAX(0,B2382-F2382)/2))</f>
        <v/>
      </c>
      <c r="H2382" s="21">
        <f>ROUNDDOWN(G2382,-3)</f>
        <v/>
      </c>
      <c r="I2382" s="21">
        <f>IF(H2382&lt;=0,0,ROUNDDOWN(ROUND((H2382*LOOKUP(H2382,{0,1950001,3300001,6950001,9000001,18000001,40000001},{0.05,0.1,0.2,0.23,0.33,0.4,0.45})-LOOKUP(H2382,{0,1950001,3300001,6950001,9000001,18000001,40000001},{0,97500,427500,636000,1536000,2796000,4796000}))*1.021,3),0))</f>
        <v/>
      </c>
      <c r="J2382" s="21">
        <f>ROUNDDOWN(ROUND(H2382*0.06,2),-2)</f>
        <v/>
      </c>
      <c r="K2382" s="21">
        <f>ROUNDDOWN(ROUND(H2382*0.04,2),-2)</f>
        <v/>
      </c>
      <c r="L2382" s="21">
        <f>I2382+J2382+K2382</f>
        <v/>
      </c>
      <c r="M2382" s="21">
        <f>B2382-L2382</f>
        <v/>
      </c>
      <c r="N2382" s="21">
        <f>ROUNDDOWN(ROUND(B2382*0.2042,2),0)</f>
        <v/>
      </c>
    </row>
    <row r="2383">
      <c r="A2383" t="inlineStr">
        <is>
          <t>照合 短期 障害</t>
        </is>
      </c>
      <c r="B2383" s="21" t="n">
        <v>15000000</v>
      </c>
      <c r="C2383" s="22" t="n">
        <v>3</v>
      </c>
      <c r="D2383" s="22" t="n">
        <v>2</v>
      </c>
      <c r="E2383" s="22" t="n">
        <v>1</v>
      </c>
      <c r="F2383" s="21">
        <f>(IF(C2383&lt;=20,MAX(800000,400000*C2383),8000000+700000*(C2383-20))+IF(E2383=1,1000000,0))</f>
        <v/>
      </c>
      <c r="G2383" s="21">
        <f>IF(AND(D2383=3,C2383&lt;=5),MAX(0,B2383-F2383),IF(AND(D2383=2,C2383&lt;=5,MAX(0,B2383-F2383)&gt;3000000),1500000+MAX(0,B2383-F2383)-3000000,MAX(0,B2383-F2383)/2))</f>
        <v/>
      </c>
      <c r="H2383" s="21">
        <f>ROUNDDOWN(G2383,-3)</f>
        <v/>
      </c>
      <c r="I2383" s="21">
        <f>IF(H2383&lt;=0,0,ROUNDDOWN(ROUND((H2383*LOOKUP(H2383,{0,1950001,3300001,6950001,9000001,18000001,40000001},{0.05,0.1,0.2,0.23,0.33,0.4,0.45})-LOOKUP(H2383,{0,1950001,3300001,6950001,9000001,18000001,40000001},{0,97500,427500,636000,1536000,2796000,4796000}))*1.021,3),0))</f>
        <v/>
      </c>
      <c r="J2383" s="21">
        <f>ROUNDDOWN(ROUND(H2383*0.06,2),-2)</f>
        <v/>
      </c>
      <c r="K2383" s="21">
        <f>ROUNDDOWN(ROUND(H2383*0.04,2),-2)</f>
        <v/>
      </c>
      <c r="L2383" s="21">
        <f>I2383+J2383+K2383</f>
        <v/>
      </c>
      <c r="M2383" s="21">
        <f>B2383-L2383</f>
        <v/>
      </c>
      <c r="N2383" s="21">
        <f>ROUNDDOWN(ROUND(B2383*0.2042,2),0)</f>
        <v/>
      </c>
    </row>
    <row r="2384">
      <c r="A2384" t="inlineStr">
        <is>
          <t>照合 短期</t>
        </is>
      </c>
      <c r="B2384" s="21" t="n">
        <v>15000000</v>
      </c>
      <c r="C2384" s="22" t="n">
        <v>4</v>
      </c>
      <c r="D2384" s="22" t="n">
        <v>2</v>
      </c>
      <c r="E2384" s="22" t="n">
        <v>0</v>
      </c>
      <c r="F2384" s="21">
        <f>(IF(C2384&lt;=20,MAX(800000,400000*C2384),8000000+700000*(C2384-20))+IF(E2384=1,1000000,0))</f>
        <v/>
      </c>
      <c r="G2384" s="21">
        <f>IF(AND(D2384=3,C2384&lt;=5),MAX(0,B2384-F2384),IF(AND(D2384=2,C2384&lt;=5,MAX(0,B2384-F2384)&gt;3000000),1500000+MAX(0,B2384-F2384)-3000000,MAX(0,B2384-F2384)/2))</f>
        <v/>
      </c>
      <c r="H2384" s="21">
        <f>ROUNDDOWN(G2384,-3)</f>
        <v/>
      </c>
      <c r="I2384" s="21">
        <f>IF(H2384&lt;=0,0,ROUNDDOWN(ROUND((H2384*LOOKUP(H2384,{0,1950001,3300001,6950001,9000001,18000001,40000001},{0.05,0.1,0.2,0.23,0.33,0.4,0.45})-LOOKUP(H2384,{0,1950001,3300001,6950001,9000001,18000001,40000001},{0,97500,427500,636000,1536000,2796000,4796000}))*1.021,3),0))</f>
        <v/>
      </c>
      <c r="J2384" s="21">
        <f>ROUNDDOWN(ROUND(H2384*0.06,2),-2)</f>
        <v/>
      </c>
      <c r="K2384" s="21">
        <f>ROUNDDOWN(ROUND(H2384*0.04,2),-2)</f>
        <v/>
      </c>
      <c r="L2384" s="21">
        <f>I2384+J2384+K2384</f>
        <v/>
      </c>
      <c r="M2384" s="21">
        <f>B2384-L2384</f>
        <v/>
      </c>
      <c r="N2384" s="21">
        <f>ROUNDDOWN(ROUND(B2384*0.2042,2),0)</f>
        <v/>
      </c>
    </row>
    <row r="2385">
      <c r="A2385" t="inlineStr">
        <is>
          <t>照合 役員</t>
        </is>
      </c>
      <c r="B2385" s="21" t="n">
        <v>15000000</v>
      </c>
      <c r="C2385" s="22" t="n">
        <v>4</v>
      </c>
      <c r="D2385" s="22" t="n">
        <v>3</v>
      </c>
      <c r="E2385" s="22" t="n">
        <v>0</v>
      </c>
      <c r="F2385" s="21">
        <f>(IF(C2385&lt;=20,MAX(800000,400000*C2385),8000000+700000*(C2385-20))+IF(E2385=1,1000000,0))</f>
        <v/>
      </c>
      <c r="G2385" s="21">
        <f>IF(AND(D2385=3,C2385&lt;=5),MAX(0,B2385-F2385),IF(AND(D2385=2,C2385&lt;=5,MAX(0,B2385-F2385)&gt;3000000),1500000+MAX(0,B2385-F2385)-3000000,MAX(0,B2385-F2385)/2))</f>
        <v/>
      </c>
      <c r="H2385" s="21">
        <f>ROUNDDOWN(G2385,-3)</f>
        <v/>
      </c>
      <c r="I2385" s="21">
        <f>IF(H2385&lt;=0,0,ROUNDDOWN(ROUND((H2385*LOOKUP(H2385,{0,1950001,3300001,6950001,9000001,18000001,40000001},{0.05,0.1,0.2,0.23,0.33,0.4,0.45})-LOOKUP(H2385,{0,1950001,3300001,6950001,9000001,18000001,40000001},{0,97500,427500,636000,1536000,2796000,4796000}))*1.021,3),0))</f>
        <v/>
      </c>
      <c r="J2385" s="21">
        <f>ROUNDDOWN(ROUND(H2385*0.06,2),-2)</f>
        <v/>
      </c>
      <c r="K2385" s="21">
        <f>ROUNDDOWN(ROUND(H2385*0.04,2),-2)</f>
        <v/>
      </c>
      <c r="L2385" s="21">
        <f>I2385+J2385+K2385</f>
        <v/>
      </c>
      <c r="M2385" s="21">
        <f>B2385-L2385</f>
        <v/>
      </c>
      <c r="N2385" s="21">
        <f>ROUNDDOWN(ROUND(B2385*0.2042,2),0)</f>
        <v/>
      </c>
    </row>
    <row r="2386">
      <c r="A2386" t="inlineStr">
        <is>
          <t>照合 短期 障害</t>
        </is>
      </c>
      <c r="B2386" s="21" t="n">
        <v>15000000</v>
      </c>
      <c r="C2386" s="22" t="n">
        <v>4</v>
      </c>
      <c r="D2386" s="22" t="n">
        <v>2</v>
      </c>
      <c r="E2386" s="22" t="n">
        <v>1</v>
      </c>
      <c r="F2386" s="21">
        <f>(IF(C2386&lt;=20,MAX(800000,400000*C2386),8000000+700000*(C2386-20))+IF(E2386=1,1000000,0))</f>
        <v/>
      </c>
      <c r="G2386" s="21">
        <f>IF(AND(D2386=3,C2386&lt;=5),MAX(0,B2386-F2386),IF(AND(D2386=2,C2386&lt;=5,MAX(0,B2386-F2386)&gt;3000000),1500000+MAX(0,B2386-F2386)-3000000,MAX(0,B2386-F2386)/2))</f>
        <v/>
      </c>
      <c r="H2386" s="21">
        <f>ROUNDDOWN(G2386,-3)</f>
        <v/>
      </c>
      <c r="I2386" s="21">
        <f>IF(H2386&lt;=0,0,ROUNDDOWN(ROUND((H2386*LOOKUP(H2386,{0,1950001,3300001,6950001,9000001,18000001,40000001},{0.05,0.1,0.2,0.23,0.33,0.4,0.45})-LOOKUP(H2386,{0,1950001,3300001,6950001,9000001,18000001,40000001},{0,97500,427500,636000,1536000,2796000,4796000}))*1.021,3),0))</f>
        <v/>
      </c>
      <c r="J2386" s="21">
        <f>ROUNDDOWN(ROUND(H2386*0.06,2),-2)</f>
        <v/>
      </c>
      <c r="K2386" s="21">
        <f>ROUNDDOWN(ROUND(H2386*0.04,2),-2)</f>
        <v/>
      </c>
      <c r="L2386" s="21">
        <f>I2386+J2386+K2386</f>
        <v/>
      </c>
      <c r="M2386" s="21">
        <f>B2386-L2386</f>
        <v/>
      </c>
      <c r="N2386" s="21">
        <f>ROUNDDOWN(ROUND(B2386*0.2042,2),0)</f>
        <v/>
      </c>
    </row>
    <row r="2387">
      <c r="A2387" t="inlineStr">
        <is>
          <t>照合 短期</t>
        </is>
      </c>
      <c r="B2387" s="21" t="n">
        <v>15000000</v>
      </c>
      <c r="C2387" s="22" t="n">
        <v>5</v>
      </c>
      <c r="D2387" s="22" t="n">
        <v>2</v>
      </c>
      <c r="E2387" s="22" t="n">
        <v>0</v>
      </c>
      <c r="F2387" s="21">
        <f>(IF(C2387&lt;=20,MAX(800000,400000*C2387),8000000+700000*(C2387-20))+IF(E2387=1,1000000,0))</f>
        <v/>
      </c>
      <c r="G2387" s="21">
        <f>IF(AND(D2387=3,C2387&lt;=5),MAX(0,B2387-F2387),IF(AND(D2387=2,C2387&lt;=5,MAX(0,B2387-F2387)&gt;3000000),1500000+MAX(0,B2387-F2387)-3000000,MAX(0,B2387-F2387)/2))</f>
        <v/>
      </c>
      <c r="H2387" s="21">
        <f>ROUNDDOWN(G2387,-3)</f>
        <v/>
      </c>
      <c r="I2387" s="21">
        <f>IF(H2387&lt;=0,0,ROUNDDOWN(ROUND((H2387*LOOKUP(H2387,{0,1950001,3300001,6950001,9000001,18000001,40000001},{0.05,0.1,0.2,0.23,0.33,0.4,0.45})-LOOKUP(H2387,{0,1950001,3300001,6950001,9000001,18000001,40000001},{0,97500,427500,636000,1536000,2796000,4796000}))*1.021,3),0))</f>
        <v/>
      </c>
      <c r="J2387" s="21">
        <f>ROUNDDOWN(ROUND(H2387*0.06,2),-2)</f>
        <v/>
      </c>
      <c r="K2387" s="21">
        <f>ROUNDDOWN(ROUND(H2387*0.04,2),-2)</f>
        <v/>
      </c>
      <c r="L2387" s="21">
        <f>I2387+J2387+K2387</f>
        <v/>
      </c>
      <c r="M2387" s="21">
        <f>B2387-L2387</f>
        <v/>
      </c>
      <c r="N2387" s="21">
        <f>ROUNDDOWN(ROUND(B2387*0.2042,2),0)</f>
        <v/>
      </c>
    </row>
    <row r="2388">
      <c r="A2388" t="inlineStr">
        <is>
          <t>照合 役員</t>
        </is>
      </c>
      <c r="B2388" s="21" t="n">
        <v>15000000</v>
      </c>
      <c r="C2388" s="22" t="n">
        <v>5</v>
      </c>
      <c r="D2388" s="22" t="n">
        <v>3</v>
      </c>
      <c r="E2388" s="22" t="n">
        <v>0</v>
      </c>
      <c r="F2388" s="21">
        <f>(IF(C2388&lt;=20,MAX(800000,400000*C2388),8000000+700000*(C2388-20))+IF(E2388=1,1000000,0))</f>
        <v/>
      </c>
      <c r="G2388" s="21">
        <f>IF(AND(D2388=3,C2388&lt;=5),MAX(0,B2388-F2388),IF(AND(D2388=2,C2388&lt;=5,MAX(0,B2388-F2388)&gt;3000000),1500000+MAX(0,B2388-F2388)-3000000,MAX(0,B2388-F2388)/2))</f>
        <v/>
      </c>
      <c r="H2388" s="21">
        <f>ROUNDDOWN(G2388,-3)</f>
        <v/>
      </c>
      <c r="I2388" s="21">
        <f>IF(H2388&lt;=0,0,ROUNDDOWN(ROUND((H2388*LOOKUP(H2388,{0,1950001,3300001,6950001,9000001,18000001,40000001},{0.05,0.1,0.2,0.23,0.33,0.4,0.45})-LOOKUP(H2388,{0,1950001,3300001,6950001,9000001,18000001,40000001},{0,97500,427500,636000,1536000,2796000,4796000}))*1.021,3),0))</f>
        <v/>
      </c>
      <c r="J2388" s="21">
        <f>ROUNDDOWN(ROUND(H2388*0.06,2),-2)</f>
        <v/>
      </c>
      <c r="K2388" s="21">
        <f>ROUNDDOWN(ROUND(H2388*0.04,2),-2)</f>
        <v/>
      </c>
      <c r="L2388" s="21">
        <f>I2388+J2388+K2388</f>
        <v/>
      </c>
      <c r="M2388" s="21">
        <f>B2388-L2388</f>
        <v/>
      </c>
      <c r="N2388" s="21">
        <f>ROUNDDOWN(ROUND(B2388*0.2042,2),0)</f>
        <v/>
      </c>
    </row>
    <row r="2389">
      <c r="A2389" t="inlineStr">
        <is>
          <t>照合 短期 障害</t>
        </is>
      </c>
      <c r="B2389" s="21" t="n">
        <v>15000000</v>
      </c>
      <c r="C2389" s="22" t="n">
        <v>5</v>
      </c>
      <c r="D2389" s="22" t="n">
        <v>2</v>
      </c>
      <c r="E2389" s="22" t="n">
        <v>1</v>
      </c>
      <c r="F2389" s="21">
        <f>(IF(C2389&lt;=20,MAX(800000,400000*C2389),8000000+700000*(C2389-20))+IF(E2389=1,1000000,0))</f>
        <v/>
      </c>
      <c r="G2389" s="21">
        <f>IF(AND(D2389=3,C2389&lt;=5),MAX(0,B2389-F2389),IF(AND(D2389=2,C2389&lt;=5,MAX(0,B2389-F2389)&gt;3000000),1500000+MAX(0,B2389-F2389)-3000000,MAX(0,B2389-F2389)/2))</f>
        <v/>
      </c>
      <c r="H2389" s="21">
        <f>ROUNDDOWN(G2389,-3)</f>
        <v/>
      </c>
      <c r="I2389" s="21">
        <f>IF(H2389&lt;=0,0,ROUNDDOWN(ROUND((H2389*LOOKUP(H2389,{0,1950001,3300001,6950001,9000001,18000001,40000001},{0.05,0.1,0.2,0.23,0.33,0.4,0.45})-LOOKUP(H2389,{0,1950001,3300001,6950001,9000001,18000001,40000001},{0,97500,427500,636000,1536000,2796000,4796000}))*1.021,3),0))</f>
        <v/>
      </c>
      <c r="J2389" s="21">
        <f>ROUNDDOWN(ROUND(H2389*0.06,2),-2)</f>
        <v/>
      </c>
      <c r="K2389" s="21">
        <f>ROUNDDOWN(ROUND(H2389*0.04,2),-2)</f>
        <v/>
      </c>
      <c r="L2389" s="21">
        <f>I2389+J2389+K2389</f>
        <v/>
      </c>
      <c r="M2389" s="21">
        <f>B2389-L2389</f>
        <v/>
      </c>
      <c r="N2389" s="21">
        <f>ROUNDDOWN(ROUND(B2389*0.2042,2),0)</f>
        <v/>
      </c>
    </row>
    <row r="2390">
      <c r="A2390" t="inlineStr">
        <is>
          <t>照合 障害</t>
        </is>
      </c>
      <c r="B2390" s="21" t="n">
        <v>15000000</v>
      </c>
      <c r="C2390" s="22" t="n">
        <v>25</v>
      </c>
      <c r="D2390" s="22" t="n">
        <v>1</v>
      </c>
      <c r="E2390" s="22" t="n">
        <v>1</v>
      </c>
      <c r="F2390" s="21">
        <f>(IF(C2390&lt;=20,MAX(800000,400000*C2390),8000000+700000*(C2390-20))+IF(E2390=1,1000000,0))</f>
        <v/>
      </c>
      <c r="G2390" s="21">
        <f>IF(AND(D2390=3,C2390&lt;=5),MAX(0,B2390-F2390),IF(AND(D2390=2,C2390&lt;=5,MAX(0,B2390-F2390)&gt;3000000),1500000+MAX(0,B2390-F2390)-3000000,MAX(0,B2390-F2390)/2))</f>
        <v/>
      </c>
      <c r="H2390" s="21">
        <f>ROUNDDOWN(G2390,-3)</f>
        <v/>
      </c>
      <c r="I2390" s="21">
        <f>IF(H2390&lt;=0,0,ROUNDDOWN(ROUND((H2390*LOOKUP(H2390,{0,1950001,3300001,6950001,9000001,18000001,40000001},{0.05,0.1,0.2,0.23,0.33,0.4,0.45})-LOOKUP(H2390,{0,1950001,3300001,6950001,9000001,18000001,40000001},{0,97500,427500,636000,1536000,2796000,4796000}))*1.021,3),0))</f>
        <v/>
      </c>
      <c r="J2390" s="21">
        <f>ROUNDDOWN(ROUND(H2390*0.06,2),-2)</f>
        <v/>
      </c>
      <c r="K2390" s="21">
        <f>ROUNDDOWN(ROUND(H2390*0.04,2),-2)</f>
        <v/>
      </c>
      <c r="L2390" s="21">
        <f>I2390+J2390+K2390</f>
        <v/>
      </c>
      <c r="M2390" s="21">
        <f>B2390-L2390</f>
        <v/>
      </c>
      <c r="N2390" s="21">
        <f>ROUNDDOWN(ROUND(B2390*0.2042,2),0)</f>
        <v/>
      </c>
    </row>
    <row r="2391">
      <c r="A2391" t="inlineStr">
        <is>
          <t>照合 一般</t>
        </is>
      </c>
      <c r="B2391" s="21" t="n">
        <v>15500000</v>
      </c>
      <c r="C2391" s="22" t="n">
        <v>1</v>
      </c>
      <c r="D2391" s="22" t="n">
        <v>1</v>
      </c>
      <c r="E2391" s="22" t="n">
        <v>0</v>
      </c>
      <c r="F2391" s="21">
        <f>(IF(C2391&lt;=20,MAX(800000,400000*C2391),8000000+700000*(C2391-20))+IF(E2391=1,1000000,0))</f>
        <v/>
      </c>
      <c r="G2391" s="21">
        <f>IF(AND(D2391=3,C2391&lt;=5),MAX(0,B2391-F2391),IF(AND(D2391=2,C2391&lt;=5,MAX(0,B2391-F2391)&gt;3000000),1500000+MAX(0,B2391-F2391)-3000000,MAX(0,B2391-F2391)/2))</f>
        <v/>
      </c>
      <c r="H2391" s="21">
        <f>ROUNDDOWN(G2391,-3)</f>
        <v/>
      </c>
      <c r="I2391" s="21">
        <f>IF(H2391&lt;=0,0,ROUNDDOWN(ROUND((H2391*LOOKUP(H2391,{0,1950001,3300001,6950001,9000001,18000001,40000001},{0.05,0.1,0.2,0.23,0.33,0.4,0.45})-LOOKUP(H2391,{0,1950001,3300001,6950001,9000001,18000001,40000001},{0,97500,427500,636000,1536000,2796000,4796000}))*1.021,3),0))</f>
        <v/>
      </c>
      <c r="J2391" s="21">
        <f>ROUNDDOWN(ROUND(H2391*0.06,2),-2)</f>
        <v/>
      </c>
      <c r="K2391" s="21">
        <f>ROUNDDOWN(ROUND(H2391*0.04,2),-2)</f>
        <v/>
      </c>
      <c r="L2391" s="21">
        <f>I2391+J2391+K2391</f>
        <v/>
      </c>
      <c r="M2391" s="21">
        <f>B2391-L2391</f>
        <v/>
      </c>
      <c r="N2391" s="21">
        <f>ROUNDDOWN(ROUND(B2391*0.2042,2),0)</f>
        <v/>
      </c>
    </row>
    <row r="2392">
      <c r="A2392" t="inlineStr">
        <is>
          <t>照合 一般</t>
        </is>
      </c>
      <c r="B2392" s="21" t="n">
        <v>15500000</v>
      </c>
      <c r="C2392" s="22" t="n">
        <v>2</v>
      </c>
      <c r="D2392" s="22" t="n">
        <v>1</v>
      </c>
      <c r="E2392" s="22" t="n">
        <v>0</v>
      </c>
      <c r="F2392" s="21">
        <f>(IF(C2392&lt;=20,MAX(800000,400000*C2392),8000000+700000*(C2392-20))+IF(E2392=1,1000000,0))</f>
        <v/>
      </c>
      <c r="G2392" s="21">
        <f>IF(AND(D2392=3,C2392&lt;=5),MAX(0,B2392-F2392),IF(AND(D2392=2,C2392&lt;=5,MAX(0,B2392-F2392)&gt;3000000),1500000+MAX(0,B2392-F2392)-3000000,MAX(0,B2392-F2392)/2))</f>
        <v/>
      </c>
      <c r="H2392" s="21">
        <f>ROUNDDOWN(G2392,-3)</f>
        <v/>
      </c>
      <c r="I2392" s="21">
        <f>IF(H2392&lt;=0,0,ROUNDDOWN(ROUND((H2392*LOOKUP(H2392,{0,1950001,3300001,6950001,9000001,18000001,40000001},{0.05,0.1,0.2,0.23,0.33,0.4,0.45})-LOOKUP(H2392,{0,1950001,3300001,6950001,9000001,18000001,40000001},{0,97500,427500,636000,1536000,2796000,4796000}))*1.021,3),0))</f>
        <v/>
      </c>
      <c r="J2392" s="21">
        <f>ROUNDDOWN(ROUND(H2392*0.06,2),-2)</f>
        <v/>
      </c>
      <c r="K2392" s="21">
        <f>ROUNDDOWN(ROUND(H2392*0.04,2),-2)</f>
        <v/>
      </c>
      <c r="L2392" s="21">
        <f>I2392+J2392+K2392</f>
        <v/>
      </c>
      <c r="M2392" s="21">
        <f>B2392-L2392</f>
        <v/>
      </c>
      <c r="N2392" s="21">
        <f>ROUNDDOWN(ROUND(B2392*0.2042,2),0)</f>
        <v/>
      </c>
    </row>
    <row r="2393">
      <c r="A2393" t="inlineStr">
        <is>
          <t>照合 一般</t>
        </is>
      </c>
      <c r="B2393" s="21" t="n">
        <v>15500000</v>
      </c>
      <c r="C2393" s="22" t="n">
        <v>3</v>
      </c>
      <c r="D2393" s="22" t="n">
        <v>1</v>
      </c>
      <c r="E2393" s="22" t="n">
        <v>0</v>
      </c>
      <c r="F2393" s="21">
        <f>(IF(C2393&lt;=20,MAX(800000,400000*C2393),8000000+700000*(C2393-20))+IF(E2393=1,1000000,0))</f>
        <v/>
      </c>
      <c r="G2393" s="21">
        <f>IF(AND(D2393=3,C2393&lt;=5),MAX(0,B2393-F2393),IF(AND(D2393=2,C2393&lt;=5,MAX(0,B2393-F2393)&gt;3000000),1500000+MAX(0,B2393-F2393)-3000000,MAX(0,B2393-F2393)/2))</f>
        <v/>
      </c>
      <c r="H2393" s="21">
        <f>ROUNDDOWN(G2393,-3)</f>
        <v/>
      </c>
      <c r="I2393" s="21">
        <f>IF(H2393&lt;=0,0,ROUNDDOWN(ROUND((H2393*LOOKUP(H2393,{0,1950001,3300001,6950001,9000001,18000001,40000001},{0.05,0.1,0.2,0.23,0.33,0.4,0.45})-LOOKUP(H2393,{0,1950001,3300001,6950001,9000001,18000001,40000001},{0,97500,427500,636000,1536000,2796000,4796000}))*1.021,3),0))</f>
        <v/>
      </c>
      <c r="J2393" s="21">
        <f>ROUNDDOWN(ROUND(H2393*0.06,2),-2)</f>
        <v/>
      </c>
      <c r="K2393" s="21">
        <f>ROUNDDOWN(ROUND(H2393*0.04,2),-2)</f>
        <v/>
      </c>
      <c r="L2393" s="21">
        <f>I2393+J2393+K2393</f>
        <v/>
      </c>
      <c r="M2393" s="21">
        <f>B2393-L2393</f>
        <v/>
      </c>
      <c r="N2393" s="21">
        <f>ROUNDDOWN(ROUND(B2393*0.2042,2),0)</f>
        <v/>
      </c>
    </row>
    <row r="2394">
      <c r="A2394" t="inlineStr">
        <is>
          <t>照合 一般</t>
        </is>
      </c>
      <c r="B2394" s="21" t="n">
        <v>15500000</v>
      </c>
      <c r="C2394" s="22" t="n">
        <v>4</v>
      </c>
      <c r="D2394" s="22" t="n">
        <v>1</v>
      </c>
      <c r="E2394" s="22" t="n">
        <v>0</v>
      </c>
      <c r="F2394" s="21">
        <f>(IF(C2394&lt;=20,MAX(800000,400000*C2394),8000000+700000*(C2394-20))+IF(E2394=1,1000000,0))</f>
        <v/>
      </c>
      <c r="G2394" s="21">
        <f>IF(AND(D2394=3,C2394&lt;=5),MAX(0,B2394-F2394),IF(AND(D2394=2,C2394&lt;=5,MAX(0,B2394-F2394)&gt;3000000),1500000+MAX(0,B2394-F2394)-3000000,MAX(0,B2394-F2394)/2))</f>
        <v/>
      </c>
      <c r="H2394" s="21">
        <f>ROUNDDOWN(G2394,-3)</f>
        <v/>
      </c>
      <c r="I2394" s="21">
        <f>IF(H2394&lt;=0,0,ROUNDDOWN(ROUND((H2394*LOOKUP(H2394,{0,1950001,3300001,6950001,9000001,18000001,40000001},{0.05,0.1,0.2,0.23,0.33,0.4,0.45})-LOOKUP(H2394,{0,1950001,3300001,6950001,9000001,18000001,40000001},{0,97500,427500,636000,1536000,2796000,4796000}))*1.021,3),0))</f>
        <v/>
      </c>
      <c r="J2394" s="21">
        <f>ROUNDDOWN(ROUND(H2394*0.06,2),-2)</f>
        <v/>
      </c>
      <c r="K2394" s="21">
        <f>ROUNDDOWN(ROUND(H2394*0.04,2),-2)</f>
        <v/>
      </c>
      <c r="L2394" s="21">
        <f>I2394+J2394+K2394</f>
        <v/>
      </c>
      <c r="M2394" s="21">
        <f>B2394-L2394</f>
        <v/>
      </c>
      <c r="N2394" s="21">
        <f>ROUNDDOWN(ROUND(B2394*0.2042,2),0)</f>
        <v/>
      </c>
    </row>
    <row r="2395">
      <c r="A2395" t="inlineStr">
        <is>
          <t>照合 一般</t>
        </is>
      </c>
      <c r="B2395" s="21" t="n">
        <v>15500000</v>
      </c>
      <c r="C2395" s="22" t="n">
        <v>5</v>
      </c>
      <c r="D2395" s="22" t="n">
        <v>1</v>
      </c>
      <c r="E2395" s="22" t="n">
        <v>0</v>
      </c>
      <c r="F2395" s="21">
        <f>(IF(C2395&lt;=20,MAX(800000,400000*C2395),8000000+700000*(C2395-20))+IF(E2395=1,1000000,0))</f>
        <v/>
      </c>
      <c r="G2395" s="21">
        <f>IF(AND(D2395=3,C2395&lt;=5),MAX(0,B2395-F2395),IF(AND(D2395=2,C2395&lt;=5,MAX(0,B2395-F2395)&gt;3000000),1500000+MAX(0,B2395-F2395)-3000000,MAX(0,B2395-F2395)/2))</f>
        <v/>
      </c>
      <c r="H2395" s="21">
        <f>ROUNDDOWN(G2395,-3)</f>
        <v/>
      </c>
      <c r="I2395" s="21">
        <f>IF(H2395&lt;=0,0,ROUNDDOWN(ROUND((H2395*LOOKUP(H2395,{0,1950001,3300001,6950001,9000001,18000001,40000001},{0.05,0.1,0.2,0.23,0.33,0.4,0.45})-LOOKUP(H2395,{0,1950001,3300001,6950001,9000001,18000001,40000001},{0,97500,427500,636000,1536000,2796000,4796000}))*1.021,3),0))</f>
        <v/>
      </c>
      <c r="J2395" s="21">
        <f>ROUNDDOWN(ROUND(H2395*0.06,2),-2)</f>
        <v/>
      </c>
      <c r="K2395" s="21">
        <f>ROUNDDOWN(ROUND(H2395*0.04,2),-2)</f>
        <v/>
      </c>
      <c r="L2395" s="21">
        <f>I2395+J2395+K2395</f>
        <v/>
      </c>
      <c r="M2395" s="21">
        <f>B2395-L2395</f>
        <v/>
      </c>
      <c r="N2395" s="21">
        <f>ROUNDDOWN(ROUND(B2395*0.2042,2),0)</f>
        <v/>
      </c>
    </row>
    <row r="2396">
      <c r="A2396" t="inlineStr">
        <is>
          <t>照合 一般</t>
        </is>
      </c>
      <c r="B2396" s="21" t="n">
        <v>15500000</v>
      </c>
      <c r="C2396" s="22" t="n">
        <v>6</v>
      </c>
      <c r="D2396" s="22" t="n">
        <v>1</v>
      </c>
      <c r="E2396" s="22" t="n">
        <v>0</v>
      </c>
      <c r="F2396" s="21">
        <f>(IF(C2396&lt;=20,MAX(800000,400000*C2396),8000000+700000*(C2396-20))+IF(E2396=1,1000000,0))</f>
        <v/>
      </c>
      <c r="G2396" s="21">
        <f>IF(AND(D2396=3,C2396&lt;=5),MAX(0,B2396-F2396),IF(AND(D2396=2,C2396&lt;=5,MAX(0,B2396-F2396)&gt;3000000),1500000+MAX(0,B2396-F2396)-3000000,MAX(0,B2396-F2396)/2))</f>
        <v/>
      </c>
      <c r="H2396" s="21">
        <f>ROUNDDOWN(G2396,-3)</f>
        <v/>
      </c>
      <c r="I2396" s="21">
        <f>IF(H2396&lt;=0,0,ROUNDDOWN(ROUND((H2396*LOOKUP(H2396,{0,1950001,3300001,6950001,9000001,18000001,40000001},{0.05,0.1,0.2,0.23,0.33,0.4,0.45})-LOOKUP(H2396,{0,1950001,3300001,6950001,9000001,18000001,40000001},{0,97500,427500,636000,1536000,2796000,4796000}))*1.021,3),0))</f>
        <v/>
      </c>
      <c r="J2396" s="21">
        <f>ROUNDDOWN(ROUND(H2396*0.06,2),-2)</f>
        <v/>
      </c>
      <c r="K2396" s="21">
        <f>ROUNDDOWN(ROUND(H2396*0.04,2),-2)</f>
        <v/>
      </c>
      <c r="L2396" s="21">
        <f>I2396+J2396+K2396</f>
        <v/>
      </c>
      <c r="M2396" s="21">
        <f>B2396-L2396</f>
        <v/>
      </c>
      <c r="N2396" s="21">
        <f>ROUNDDOWN(ROUND(B2396*0.2042,2),0)</f>
        <v/>
      </c>
    </row>
    <row r="2397">
      <c r="A2397" t="inlineStr">
        <is>
          <t>照合 一般</t>
        </is>
      </c>
      <c r="B2397" s="21" t="n">
        <v>15500000</v>
      </c>
      <c r="C2397" s="22" t="n">
        <v>7</v>
      </c>
      <c r="D2397" s="22" t="n">
        <v>1</v>
      </c>
      <c r="E2397" s="22" t="n">
        <v>0</v>
      </c>
      <c r="F2397" s="21">
        <f>(IF(C2397&lt;=20,MAX(800000,400000*C2397),8000000+700000*(C2397-20))+IF(E2397=1,1000000,0))</f>
        <v/>
      </c>
      <c r="G2397" s="21">
        <f>IF(AND(D2397=3,C2397&lt;=5),MAX(0,B2397-F2397),IF(AND(D2397=2,C2397&lt;=5,MAX(0,B2397-F2397)&gt;3000000),1500000+MAX(0,B2397-F2397)-3000000,MAX(0,B2397-F2397)/2))</f>
        <v/>
      </c>
      <c r="H2397" s="21">
        <f>ROUNDDOWN(G2397,-3)</f>
        <v/>
      </c>
      <c r="I2397" s="21">
        <f>IF(H2397&lt;=0,0,ROUNDDOWN(ROUND((H2397*LOOKUP(H2397,{0,1950001,3300001,6950001,9000001,18000001,40000001},{0.05,0.1,0.2,0.23,0.33,0.4,0.45})-LOOKUP(H2397,{0,1950001,3300001,6950001,9000001,18000001,40000001},{0,97500,427500,636000,1536000,2796000,4796000}))*1.021,3),0))</f>
        <v/>
      </c>
      <c r="J2397" s="21">
        <f>ROUNDDOWN(ROUND(H2397*0.06,2),-2)</f>
        <v/>
      </c>
      <c r="K2397" s="21">
        <f>ROUNDDOWN(ROUND(H2397*0.04,2),-2)</f>
        <v/>
      </c>
      <c r="L2397" s="21">
        <f>I2397+J2397+K2397</f>
        <v/>
      </c>
      <c r="M2397" s="21">
        <f>B2397-L2397</f>
        <v/>
      </c>
      <c r="N2397" s="21">
        <f>ROUNDDOWN(ROUND(B2397*0.2042,2),0)</f>
        <v/>
      </c>
    </row>
    <row r="2398">
      <c r="A2398" t="inlineStr">
        <is>
          <t>照合 一般</t>
        </is>
      </c>
      <c r="B2398" s="21" t="n">
        <v>15500000</v>
      </c>
      <c r="C2398" s="22" t="n">
        <v>8</v>
      </c>
      <c r="D2398" s="22" t="n">
        <v>1</v>
      </c>
      <c r="E2398" s="22" t="n">
        <v>0</v>
      </c>
      <c r="F2398" s="21">
        <f>(IF(C2398&lt;=20,MAX(800000,400000*C2398),8000000+700000*(C2398-20))+IF(E2398=1,1000000,0))</f>
        <v/>
      </c>
      <c r="G2398" s="21">
        <f>IF(AND(D2398=3,C2398&lt;=5),MAX(0,B2398-F2398),IF(AND(D2398=2,C2398&lt;=5,MAX(0,B2398-F2398)&gt;3000000),1500000+MAX(0,B2398-F2398)-3000000,MAX(0,B2398-F2398)/2))</f>
        <v/>
      </c>
      <c r="H2398" s="21">
        <f>ROUNDDOWN(G2398,-3)</f>
        <v/>
      </c>
      <c r="I2398" s="21">
        <f>IF(H2398&lt;=0,0,ROUNDDOWN(ROUND((H2398*LOOKUP(H2398,{0,1950001,3300001,6950001,9000001,18000001,40000001},{0.05,0.1,0.2,0.23,0.33,0.4,0.45})-LOOKUP(H2398,{0,1950001,3300001,6950001,9000001,18000001,40000001},{0,97500,427500,636000,1536000,2796000,4796000}))*1.021,3),0))</f>
        <v/>
      </c>
      <c r="J2398" s="21">
        <f>ROUNDDOWN(ROUND(H2398*0.06,2),-2)</f>
        <v/>
      </c>
      <c r="K2398" s="21">
        <f>ROUNDDOWN(ROUND(H2398*0.04,2),-2)</f>
        <v/>
      </c>
      <c r="L2398" s="21">
        <f>I2398+J2398+K2398</f>
        <v/>
      </c>
      <c r="M2398" s="21">
        <f>B2398-L2398</f>
        <v/>
      </c>
      <c r="N2398" s="21">
        <f>ROUNDDOWN(ROUND(B2398*0.2042,2),0)</f>
        <v/>
      </c>
    </row>
    <row r="2399">
      <c r="A2399" t="inlineStr">
        <is>
          <t>照合 一般</t>
        </is>
      </c>
      <c r="B2399" s="21" t="n">
        <v>15500000</v>
      </c>
      <c r="C2399" s="22" t="n">
        <v>9</v>
      </c>
      <c r="D2399" s="22" t="n">
        <v>1</v>
      </c>
      <c r="E2399" s="22" t="n">
        <v>0</v>
      </c>
      <c r="F2399" s="21">
        <f>(IF(C2399&lt;=20,MAX(800000,400000*C2399),8000000+700000*(C2399-20))+IF(E2399=1,1000000,0))</f>
        <v/>
      </c>
      <c r="G2399" s="21">
        <f>IF(AND(D2399=3,C2399&lt;=5),MAX(0,B2399-F2399),IF(AND(D2399=2,C2399&lt;=5,MAX(0,B2399-F2399)&gt;3000000),1500000+MAX(0,B2399-F2399)-3000000,MAX(0,B2399-F2399)/2))</f>
        <v/>
      </c>
      <c r="H2399" s="21">
        <f>ROUNDDOWN(G2399,-3)</f>
        <v/>
      </c>
      <c r="I2399" s="21">
        <f>IF(H2399&lt;=0,0,ROUNDDOWN(ROUND((H2399*LOOKUP(H2399,{0,1950001,3300001,6950001,9000001,18000001,40000001},{0.05,0.1,0.2,0.23,0.33,0.4,0.45})-LOOKUP(H2399,{0,1950001,3300001,6950001,9000001,18000001,40000001},{0,97500,427500,636000,1536000,2796000,4796000}))*1.021,3),0))</f>
        <v/>
      </c>
      <c r="J2399" s="21">
        <f>ROUNDDOWN(ROUND(H2399*0.06,2),-2)</f>
        <v/>
      </c>
      <c r="K2399" s="21">
        <f>ROUNDDOWN(ROUND(H2399*0.04,2),-2)</f>
        <v/>
      </c>
      <c r="L2399" s="21">
        <f>I2399+J2399+K2399</f>
        <v/>
      </c>
      <c r="M2399" s="21">
        <f>B2399-L2399</f>
        <v/>
      </c>
      <c r="N2399" s="21">
        <f>ROUNDDOWN(ROUND(B2399*0.2042,2),0)</f>
        <v/>
      </c>
    </row>
    <row r="2400">
      <c r="A2400" t="inlineStr">
        <is>
          <t>照合 一般</t>
        </is>
      </c>
      <c r="B2400" s="21" t="n">
        <v>15500000</v>
      </c>
      <c r="C2400" s="22" t="n">
        <v>10</v>
      </c>
      <c r="D2400" s="22" t="n">
        <v>1</v>
      </c>
      <c r="E2400" s="22" t="n">
        <v>0</v>
      </c>
      <c r="F2400" s="21">
        <f>(IF(C2400&lt;=20,MAX(800000,400000*C2400),8000000+700000*(C2400-20))+IF(E2400=1,1000000,0))</f>
        <v/>
      </c>
      <c r="G2400" s="21">
        <f>IF(AND(D2400=3,C2400&lt;=5),MAX(0,B2400-F2400),IF(AND(D2400=2,C2400&lt;=5,MAX(0,B2400-F2400)&gt;3000000),1500000+MAX(0,B2400-F2400)-3000000,MAX(0,B2400-F2400)/2))</f>
        <v/>
      </c>
      <c r="H2400" s="21">
        <f>ROUNDDOWN(G2400,-3)</f>
        <v/>
      </c>
      <c r="I2400" s="21">
        <f>IF(H2400&lt;=0,0,ROUNDDOWN(ROUND((H2400*LOOKUP(H2400,{0,1950001,3300001,6950001,9000001,18000001,40000001},{0.05,0.1,0.2,0.23,0.33,0.4,0.45})-LOOKUP(H2400,{0,1950001,3300001,6950001,9000001,18000001,40000001},{0,97500,427500,636000,1536000,2796000,4796000}))*1.021,3),0))</f>
        <v/>
      </c>
      <c r="J2400" s="21">
        <f>ROUNDDOWN(ROUND(H2400*0.06,2),-2)</f>
        <v/>
      </c>
      <c r="K2400" s="21">
        <f>ROUNDDOWN(ROUND(H2400*0.04,2),-2)</f>
        <v/>
      </c>
      <c r="L2400" s="21">
        <f>I2400+J2400+K2400</f>
        <v/>
      </c>
      <c r="M2400" s="21">
        <f>B2400-L2400</f>
        <v/>
      </c>
      <c r="N2400" s="21">
        <f>ROUNDDOWN(ROUND(B2400*0.2042,2),0)</f>
        <v/>
      </c>
    </row>
    <row r="2401">
      <c r="A2401" t="inlineStr">
        <is>
          <t>照合 一般</t>
        </is>
      </c>
      <c r="B2401" s="21" t="n">
        <v>15500000</v>
      </c>
      <c r="C2401" s="22" t="n">
        <v>11</v>
      </c>
      <c r="D2401" s="22" t="n">
        <v>1</v>
      </c>
      <c r="E2401" s="22" t="n">
        <v>0</v>
      </c>
      <c r="F2401" s="21">
        <f>(IF(C2401&lt;=20,MAX(800000,400000*C2401),8000000+700000*(C2401-20))+IF(E2401=1,1000000,0))</f>
        <v/>
      </c>
      <c r="G2401" s="21">
        <f>IF(AND(D2401=3,C2401&lt;=5),MAX(0,B2401-F2401),IF(AND(D2401=2,C2401&lt;=5,MAX(0,B2401-F2401)&gt;3000000),1500000+MAX(0,B2401-F2401)-3000000,MAX(0,B2401-F2401)/2))</f>
        <v/>
      </c>
      <c r="H2401" s="21">
        <f>ROUNDDOWN(G2401,-3)</f>
        <v/>
      </c>
      <c r="I2401" s="21">
        <f>IF(H2401&lt;=0,0,ROUNDDOWN(ROUND((H2401*LOOKUP(H2401,{0,1950001,3300001,6950001,9000001,18000001,40000001},{0.05,0.1,0.2,0.23,0.33,0.4,0.45})-LOOKUP(H2401,{0,1950001,3300001,6950001,9000001,18000001,40000001},{0,97500,427500,636000,1536000,2796000,4796000}))*1.021,3),0))</f>
        <v/>
      </c>
      <c r="J2401" s="21">
        <f>ROUNDDOWN(ROUND(H2401*0.06,2),-2)</f>
        <v/>
      </c>
      <c r="K2401" s="21">
        <f>ROUNDDOWN(ROUND(H2401*0.04,2),-2)</f>
        <v/>
      </c>
      <c r="L2401" s="21">
        <f>I2401+J2401+K2401</f>
        <v/>
      </c>
      <c r="M2401" s="21">
        <f>B2401-L2401</f>
        <v/>
      </c>
      <c r="N2401" s="21">
        <f>ROUNDDOWN(ROUND(B2401*0.2042,2),0)</f>
        <v/>
      </c>
    </row>
    <row r="2402">
      <c r="A2402" t="inlineStr">
        <is>
          <t>照合 一般</t>
        </is>
      </c>
      <c r="B2402" s="21" t="n">
        <v>15500000</v>
      </c>
      <c r="C2402" s="22" t="n">
        <v>12</v>
      </c>
      <c r="D2402" s="22" t="n">
        <v>1</v>
      </c>
      <c r="E2402" s="22" t="n">
        <v>0</v>
      </c>
      <c r="F2402" s="21">
        <f>(IF(C2402&lt;=20,MAX(800000,400000*C2402),8000000+700000*(C2402-20))+IF(E2402=1,1000000,0))</f>
        <v/>
      </c>
      <c r="G2402" s="21">
        <f>IF(AND(D2402=3,C2402&lt;=5),MAX(0,B2402-F2402),IF(AND(D2402=2,C2402&lt;=5,MAX(0,B2402-F2402)&gt;3000000),1500000+MAX(0,B2402-F2402)-3000000,MAX(0,B2402-F2402)/2))</f>
        <v/>
      </c>
      <c r="H2402" s="21">
        <f>ROUNDDOWN(G2402,-3)</f>
        <v/>
      </c>
      <c r="I2402" s="21">
        <f>IF(H2402&lt;=0,0,ROUNDDOWN(ROUND((H2402*LOOKUP(H2402,{0,1950001,3300001,6950001,9000001,18000001,40000001},{0.05,0.1,0.2,0.23,0.33,0.4,0.45})-LOOKUP(H2402,{0,1950001,3300001,6950001,9000001,18000001,40000001},{0,97500,427500,636000,1536000,2796000,4796000}))*1.021,3),0))</f>
        <v/>
      </c>
      <c r="J2402" s="21">
        <f>ROUNDDOWN(ROUND(H2402*0.06,2),-2)</f>
        <v/>
      </c>
      <c r="K2402" s="21">
        <f>ROUNDDOWN(ROUND(H2402*0.04,2),-2)</f>
        <v/>
      </c>
      <c r="L2402" s="21">
        <f>I2402+J2402+K2402</f>
        <v/>
      </c>
      <c r="M2402" s="21">
        <f>B2402-L2402</f>
        <v/>
      </c>
      <c r="N2402" s="21">
        <f>ROUNDDOWN(ROUND(B2402*0.2042,2),0)</f>
        <v/>
      </c>
    </row>
    <row r="2403">
      <c r="A2403" t="inlineStr">
        <is>
          <t>照合 一般</t>
        </is>
      </c>
      <c r="B2403" s="21" t="n">
        <v>15500000</v>
      </c>
      <c r="C2403" s="22" t="n">
        <v>13</v>
      </c>
      <c r="D2403" s="22" t="n">
        <v>1</v>
      </c>
      <c r="E2403" s="22" t="n">
        <v>0</v>
      </c>
      <c r="F2403" s="21">
        <f>(IF(C2403&lt;=20,MAX(800000,400000*C2403),8000000+700000*(C2403-20))+IF(E2403=1,1000000,0))</f>
        <v/>
      </c>
      <c r="G2403" s="21">
        <f>IF(AND(D2403=3,C2403&lt;=5),MAX(0,B2403-F2403),IF(AND(D2403=2,C2403&lt;=5,MAX(0,B2403-F2403)&gt;3000000),1500000+MAX(0,B2403-F2403)-3000000,MAX(0,B2403-F2403)/2))</f>
        <v/>
      </c>
      <c r="H2403" s="21">
        <f>ROUNDDOWN(G2403,-3)</f>
        <v/>
      </c>
      <c r="I2403" s="21">
        <f>IF(H2403&lt;=0,0,ROUNDDOWN(ROUND((H2403*LOOKUP(H2403,{0,1950001,3300001,6950001,9000001,18000001,40000001},{0.05,0.1,0.2,0.23,0.33,0.4,0.45})-LOOKUP(H2403,{0,1950001,3300001,6950001,9000001,18000001,40000001},{0,97500,427500,636000,1536000,2796000,4796000}))*1.021,3),0))</f>
        <v/>
      </c>
      <c r="J2403" s="21">
        <f>ROUNDDOWN(ROUND(H2403*0.06,2),-2)</f>
        <v/>
      </c>
      <c r="K2403" s="21">
        <f>ROUNDDOWN(ROUND(H2403*0.04,2),-2)</f>
        <v/>
      </c>
      <c r="L2403" s="21">
        <f>I2403+J2403+K2403</f>
        <v/>
      </c>
      <c r="M2403" s="21">
        <f>B2403-L2403</f>
        <v/>
      </c>
      <c r="N2403" s="21">
        <f>ROUNDDOWN(ROUND(B2403*0.2042,2),0)</f>
        <v/>
      </c>
    </row>
    <row r="2404">
      <c r="A2404" t="inlineStr">
        <is>
          <t>照合 一般</t>
        </is>
      </c>
      <c r="B2404" s="21" t="n">
        <v>15500000</v>
      </c>
      <c r="C2404" s="22" t="n">
        <v>14</v>
      </c>
      <c r="D2404" s="22" t="n">
        <v>1</v>
      </c>
      <c r="E2404" s="22" t="n">
        <v>0</v>
      </c>
      <c r="F2404" s="21">
        <f>(IF(C2404&lt;=20,MAX(800000,400000*C2404),8000000+700000*(C2404-20))+IF(E2404=1,1000000,0))</f>
        <v/>
      </c>
      <c r="G2404" s="21">
        <f>IF(AND(D2404=3,C2404&lt;=5),MAX(0,B2404-F2404),IF(AND(D2404=2,C2404&lt;=5,MAX(0,B2404-F2404)&gt;3000000),1500000+MAX(0,B2404-F2404)-3000000,MAX(0,B2404-F2404)/2))</f>
        <v/>
      </c>
      <c r="H2404" s="21">
        <f>ROUNDDOWN(G2404,-3)</f>
        <v/>
      </c>
      <c r="I2404" s="21">
        <f>IF(H2404&lt;=0,0,ROUNDDOWN(ROUND((H2404*LOOKUP(H2404,{0,1950001,3300001,6950001,9000001,18000001,40000001},{0.05,0.1,0.2,0.23,0.33,0.4,0.45})-LOOKUP(H2404,{0,1950001,3300001,6950001,9000001,18000001,40000001},{0,97500,427500,636000,1536000,2796000,4796000}))*1.021,3),0))</f>
        <v/>
      </c>
      <c r="J2404" s="21">
        <f>ROUNDDOWN(ROUND(H2404*0.06,2),-2)</f>
        <v/>
      </c>
      <c r="K2404" s="21">
        <f>ROUNDDOWN(ROUND(H2404*0.04,2),-2)</f>
        <v/>
      </c>
      <c r="L2404" s="21">
        <f>I2404+J2404+K2404</f>
        <v/>
      </c>
      <c r="M2404" s="21">
        <f>B2404-L2404</f>
        <v/>
      </c>
      <c r="N2404" s="21">
        <f>ROUNDDOWN(ROUND(B2404*0.2042,2),0)</f>
        <v/>
      </c>
    </row>
    <row r="2405">
      <c r="A2405" t="inlineStr">
        <is>
          <t>照合 一般</t>
        </is>
      </c>
      <c r="B2405" s="21" t="n">
        <v>15500000</v>
      </c>
      <c r="C2405" s="22" t="n">
        <v>15</v>
      </c>
      <c r="D2405" s="22" t="n">
        <v>1</v>
      </c>
      <c r="E2405" s="22" t="n">
        <v>0</v>
      </c>
      <c r="F2405" s="21">
        <f>(IF(C2405&lt;=20,MAX(800000,400000*C2405),8000000+700000*(C2405-20))+IF(E2405=1,1000000,0))</f>
        <v/>
      </c>
      <c r="G2405" s="21">
        <f>IF(AND(D2405=3,C2405&lt;=5),MAX(0,B2405-F2405),IF(AND(D2405=2,C2405&lt;=5,MAX(0,B2405-F2405)&gt;3000000),1500000+MAX(0,B2405-F2405)-3000000,MAX(0,B2405-F2405)/2))</f>
        <v/>
      </c>
      <c r="H2405" s="21">
        <f>ROUNDDOWN(G2405,-3)</f>
        <v/>
      </c>
      <c r="I2405" s="21">
        <f>IF(H2405&lt;=0,0,ROUNDDOWN(ROUND((H2405*LOOKUP(H2405,{0,1950001,3300001,6950001,9000001,18000001,40000001},{0.05,0.1,0.2,0.23,0.33,0.4,0.45})-LOOKUP(H2405,{0,1950001,3300001,6950001,9000001,18000001,40000001},{0,97500,427500,636000,1536000,2796000,4796000}))*1.021,3),0))</f>
        <v/>
      </c>
      <c r="J2405" s="21">
        <f>ROUNDDOWN(ROUND(H2405*0.06,2),-2)</f>
        <v/>
      </c>
      <c r="K2405" s="21">
        <f>ROUNDDOWN(ROUND(H2405*0.04,2),-2)</f>
        <v/>
      </c>
      <c r="L2405" s="21">
        <f>I2405+J2405+K2405</f>
        <v/>
      </c>
      <c r="M2405" s="21">
        <f>B2405-L2405</f>
        <v/>
      </c>
      <c r="N2405" s="21">
        <f>ROUNDDOWN(ROUND(B2405*0.2042,2),0)</f>
        <v/>
      </c>
    </row>
    <row r="2406">
      <c r="A2406" t="inlineStr">
        <is>
          <t>照合 一般</t>
        </is>
      </c>
      <c r="B2406" s="21" t="n">
        <v>15500000</v>
      </c>
      <c r="C2406" s="22" t="n">
        <v>16</v>
      </c>
      <c r="D2406" s="22" t="n">
        <v>1</v>
      </c>
      <c r="E2406" s="22" t="n">
        <v>0</v>
      </c>
      <c r="F2406" s="21">
        <f>(IF(C2406&lt;=20,MAX(800000,400000*C2406),8000000+700000*(C2406-20))+IF(E2406=1,1000000,0))</f>
        <v/>
      </c>
      <c r="G2406" s="21">
        <f>IF(AND(D2406=3,C2406&lt;=5),MAX(0,B2406-F2406),IF(AND(D2406=2,C2406&lt;=5,MAX(0,B2406-F2406)&gt;3000000),1500000+MAX(0,B2406-F2406)-3000000,MAX(0,B2406-F2406)/2))</f>
        <v/>
      </c>
      <c r="H2406" s="21">
        <f>ROUNDDOWN(G2406,-3)</f>
        <v/>
      </c>
      <c r="I2406" s="21">
        <f>IF(H2406&lt;=0,0,ROUNDDOWN(ROUND((H2406*LOOKUP(H2406,{0,1950001,3300001,6950001,9000001,18000001,40000001},{0.05,0.1,0.2,0.23,0.33,0.4,0.45})-LOOKUP(H2406,{0,1950001,3300001,6950001,9000001,18000001,40000001},{0,97500,427500,636000,1536000,2796000,4796000}))*1.021,3),0))</f>
        <v/>
      </c>
      <c r="J2406" s="21">
        <f>ROUNDDOWN(ROUND(H2406*0.06,2),-2)</f>
        <v/>
      </c>
      <c r="K2406" s="21">
        <f>ROUNDDOWN(ROUND(H2406*0.04,2),-2)</f>
        <v/>
      </c>
      <c r="L2406" s="21">
        <f>I2406+J2406+K2406</f>
        <v/>
      </c>
      <c r="M2406" s="21">
        <f>B2406-L2406</f>
        <v/>
      </c>
      <c r="N2406" s="21">
        <f>ROUNDDOWN(ROUND(B2406*0.2042,2),0)</f>
        <v/>
      </c>
    </row>
    <row r="2407">
      <c r="A2407" t="inlineStr">
        <is>
          <t>照合 一般</t>
        </is>
      </c>
      <c r="B2407" s="21" t="n">
        <v>15500000</v>
      </c>
      <c r="C2407" s="22" t="n">
        <v>17</v>
      </c>
      <c r="D2407" s="22" t="n">
        <v>1</v>
      </c>
      <c r="E2407" s="22" t="n">
        <v>0</v>
      </c>
      <c r="F2407" s="21">
        <f>(IF(C2407&lt;=20,MAX(800000,400000*C2407),8000000+700000*(C2407-20))+IF(E2407=1,1000000,0))</f>
        <v/>
      </c>
      <c r="G2407" s="21">
        <f>IF(AND(D2407=3,C2407&lt;=5),MAX(0,B2407-F2407),IF(AND(D2407=2,C2407&lt;=5,MAX(0,B2407-F2407)&gt;3000000),1500000+MAX(0,B2407-F2407)-3000000,MAX(0,B2407-F2407)/2))</f>
        <v/>
      </c>
      <c r="H2407" s="21">
        <f>ROUNDDOWN(G2407,-3)</f>
        <v/>
      </c>
      <c r="I2407" s="21">
        <f>IF(H2407&lt;=0,0,ROUNDDOWN(ROUND((H2407*LOOKUP(H2407,{0,1950001,3300001,6950001,9000001,18000001,40000001},{0.05,0.1,0.2,0.23,0.33,0.4,0.45})-LOOKUP(H2407,{0,1950001,3300001,6950001,9000001,18000001,40000001},{0,97500,427500,636000,1536000,2796000,4796000}))*1.021,3),0))</f>
        <v/>
      </c>
      <c r="J2407" s="21">
        <f>ROUNDDOWN(ROUND(H2407*0.06,2),-2)</f>
        <v/>
      </c>
      <c r="K2407" s="21">
        <f>ROUNDDOWN(ROUND(H2407*0.04,2),-2)</f>
        <v/>
      </c>
      <c r="L2407" s="21">
        <f>I2407+J2407+K2407</f>
        <v/>
      </c>
      <c r="M2407" s="21">
        <f>B2407-L2407</f>
        <v/>
      </c>
      <c r="N2407" s="21">
        <f>ROUNDDOWN(ROUND(B2407*0.2042,2),0)</f>
        <v/>
      </c>
    </row>
    <row r="2408">
      <c r="A2408" t="inlineStr">
        <is>
          <t>照合 一般</t>
        </is>
      </c>
      <c r="B2408" s="21" t="n">
        <v>15500000</v>
      </c>
      <c r="C2408" s="22" t="n">
        <v>18</v>
      </c>
      <c r="D2408" s="22" t="n">
        <v>1</v>
      </c>
      <c r="E2408" s="22" t="n">
        <v>0</v>
      </c>
      <c r="F2408" s="21">
        <f>(IF(C2408&lt;=20,MAX(800000,400000*C2408),8000000+700000*(C2408-20))+IF(E2408=1,1000000,0))</f>
        <v/>
      </c>
      <c r="G2408" s="21">
        <f>IF(AND(D2408=3,C2408&lt;=5),MAX(0,B2408-F2408),IF(AND(D2408=2,C2408&lt;=5,MAX(0,B2408-F2408)&gt;3000000),1500000+MAX(0,B2408-F2408)-3000000,MAX(0,B2408-F2408)/2))</f>
        <v/>
      </c>
      <c r="H2408" s="21">
        <f>ROUNDDOWN(G2408,-3)</f>
        <v/>
      </c>
      <c r="I2408" s="21">
        <f>IF(H2408&lt;=0,0,ROUNDDOWN(ROUND((H2408*LOOKUP(H2408,{0,1950001,3300001,6950001,9000001,18000001,40000001},{0.05,0.1,0.2,0.23,0.33,0.4,0.45})-LOOKUP(H2408,{0,1950001,3300001,6950001,9000001,18000001,40000001},{0,97500,427500,636000,1536000,2796000,4796000}))*1.021,3),0))</f>
        <v/>
      </c>
      <c r="J2408" s="21">
        <f>ROUNDDOWN(ROUND(H2408*0.06,2),-2)</f>
        <v/>
      </c>
      <c r="K2408" s="21">
        <f>ROUNDDOWN(ROUND(H2408*0.04,2),-2)</f>
        <v/>
      </c>
      <c r="L2408" s="21">
        <f>I2408+J2408+K2408</f>
        <v/>
      </c>
      <c r="M2408" s="21">
        <f>B2408-L2408</f>
        <v/>
      </c>
      <c r="N2408" s="21">
        <f>ROUNDDOWN(ROUND(B2408*0.2042,2),0)</f>
        <v/>
      </c>
    </row>
    <row r="2409">
      <c r="A2409" t="inlineStr">
        <is>
          <t>照合 一般</t>
        </is>
      </c>
      <c r="B2409" s="21" t="n">
        <v>15500000</v>
      </c>
      <c r="C2409" s="22" t="n">
        <v>19</v>
      </c>
      <c r="D2409" s="22" t="n">
        <v>1</v>
      </c>
      <c r="E2409" s="22" t="n">
        <v>0</v>
      </c>
      <c r="F2409" s="21">
        <f>(IF(C2409&lt;=20,MAX(800000,400000*C2409),8000000+700000*(C2409-20))+IF(E2409=1,1000000,0))</f>
        <v/>
      </c>
      <c r="G2409" s="21">
        <f>IF(AND(D2409=3,C2409&lt;=5),MAX(0,B2409-F2409),IF(AND(D2409=2,C2409&lt;=5,MAX(0,B2409-F2409)&gt;3000000),1500000+MAX(0,B2409-F2409)-3000000,MAX(0,B2409-F2409)/2))</f>
        <v/>
      </c>
      <c r="H2409" s="21">
        <f>ROUNDDOWN(G2409,-3)</f>
        <v/>
      </c>
      <c r="I2409" s="21">
        <f>IF(H2409&lt;=0,0,ROUNDDOWN(ROUND((H2409*LOOKUP(H2409,{0,1950001,3300001,6950001,9000001,18000001,40000001},{0.05,0.1,0.2,0.23,0.33,0.4,0.45})-LOOKUP(H2409,{0,1950001,3300001,6950001,9000001,18000001,40000001},{0,97500,427500,636000,1536000,2796000,4796000}))*1.021,3),0))</f>
        <v/>
      </c>
      <c r="J2409" s="21">
        <f>ROUNDDOWN(ROUND(H2409*0.06,2),-2)</f>
        <v/>
      </c>
      <c r="K2409" s="21">
        <f>ROUNDDOWN(ROUND(H2409*0.04,2),-2)</f>
        <v/>
      </c>
      <c r="L2409" s="21">
        <f>I2409+J2409+K2409</f>
        <v/>
      </c>
      <c r="M2409" s="21">
        <f>B2409-L2409</f>
        <v/>
      </c>
      <c r="N2409" s="21">
        <f>ROUNDDOWN(ROUND(B2409*0.2042,2),0)</f>
        <v/>
      </c>
    </row>
    <row r="2410">
      <c r="A2410" t="inlineStr">
        <is>
          <t>照合 一般</t>
        </is>
      </c>
      <c r="B2410" s="21" t="n">
        <v>15500000</v>
      </c>
      <c r="C2410" s="22" t="n">
        <v>20</v>
      </c>
      <c r="D2410" s="22" t="n">
        <v>1</v>
      </c>
      <c r="E2410" s="22" t="n">
        <v>0</v>
      </c>
      <c r="F2410" s="21">
        <f>(IF(C2410&lt;=20,MAX(800000,400000*C2410),8000000+700000*(C2410-20))+IF(E2410=1,1000000,0))</f>
        <v/>
      </c>
      <c r="G2410" s="21">
        <f>IF(AND(D2410=3,C2410&lt;=5),MAX(0,B2410-F2410),IF(AND(D2410=2,C2410&lt;=5,MAX(0,B2410-F2410)&gt;3000000),1500000+MAX(0,B2410-F2410)-3000000,MAX(0,B2410-F2410)/2))</f>
        <v/>
      </c>
      <c r="H2410" s="21">
        <f>ROUNDDOWN(G2410,-3)</f>
        <v/>
      </c>
      <c r="I2410" s="21">
        <f>IF(H2410&lt;=0,0,ROUNDDOWN(ROUND((H2410*LOOKUP(H2410,{0,1950001,3300001,6950001,9000001,18000001,40000001},{0.05,0.1,0.2,0.23,0.33,0.4,0.45})-LOOKUP(H2410,{0,1950001,3300001,6950001,9000001,18000001,40000001},{0,97500,427500,636000,1536000,2796000,4796000}))*1.021,3),0))</f>
        <v/>
      </c>
      <c r="J2410" s="21">
        <f>ROUNDDOWN(ROUND(H2410*0.06,2),-2)</f>
        <v/>
      </c>
      <c r="K2410" s="21">
        <f>ROUNDDOWN(ROUND(H2410*0.04,2),-2)</f>
        <v/>
      </c>
      <c r="L2410" s="21">
        <f>I2410+J2410+K2410</f>
        <v/>
      </c>
      <c r="M2410" s="21">
        <f>B2410-L2410</f>
        <v/>
      </c>
      <c r="N2410" s="21">
        <f>ROUNDDOWN(ROUND(B2410*0.2042,2),0)</f>
        <v/>
      </c>
    </row>
    <row r="2411">
      <c r="A2411" t="inlineStr">
        <is>
          <t>照合 一般</t>
        </is>
      </c>
      <c r="B2411" s="21" t="n">
        <v>15500000</v>
      </c>
      <c r="C2411" s="22" t="n">
        <v>21</v>
      </c>
      <c r="D2411" s="22" t="n">
        <v>1</v>
      </c>
      <c r="E2411" s="22" t="n">
        <v>0</v>
      </c>
      <c r="F2411" s="21">
        <f>(IF(C2411&lt;=20,MAX(800000,400000*C2411),8000000+700000*(C2411-20))+IF(E2411=1,1000000,0))</f>
        <v/>
      </c>
      <c r="G2411" s="21">
        <f>IF(AND(D2411=3,C2411&lt;=5),MAX(0,B2411-F2411),IF(AND(D2411=2,C2411&lt;=5,MAX(0,B2411-F2411)&gt;3000000),1500000+MAX(0,B2411-F2411)-3000000,MAX(0,B2411-F2411)/2))</f>
        <v/>
      </c>
      <c r="H2411" s="21">
        <f>ROUNDDOWN(G2411,-3)</f>
        <v/>
      </c>
      <c r="I2411" s="21">
        <f>IF(H2411&lt;=0,0,ROUNDDOWN(ROUND((H2411*LOOKUP(H2411,{0,1950001,3300001,6950001,9000001,18000001,40000001},{0.05,0.1,0.2,0.23,0.33,0.4,0.45})-LOOKUP(H2411,{0,1950001,3300001,6950001,9000001,18000001,40000001},{0,97500,427500,636000,1536000,2796000,4796000}))*1.021,3),0))</f>
        <v/>
      </c>
      <c r="J2411" s="21">
        <f>ROUNDDOWN(ROUND(H2411*0.06,2),-2)</f>
        <v/>
      </c>
      <c r="K2411" s="21">
        <f>ROUNDDOWN(ROUND(H2411*0.04,2),-2)</f>
        <v/>
      </c>
      <c r="L2411" s="21">
        <f>I2411+J2411+K2411</f>
        <v/>
      </c>
      <c r="M2411" s="21">
        <f>B2411-L2411</f>
        <v/>
      </c>
      <c r="N2411" s="21">
        <f>ROUNDDOWN(ROUND(B2411*0.2042,2),0)</f>
        <v/>
      </c>
    </row>
    <row r="2412">
      <c r="A2412" t="inlineStr">
        <is>
          <t>照合 一般</t>
        </is>
      </c>
      <c r="B2412" s="21" t="n">
        <v>15500000</v>
      </c>
      <c r="C2412" s="22" t="n">
        <v>22</v>
      </c>
      <c r="D2412" s="22" t="n">
        <v>1</v>
      </c>
      <c r="E2412" s="22" t="n">
        <v>0</v>
      </c>
      <c r="F2412" s="21">
        <f>(IF(C2412&lt;=20,MAX(800000,400000*C2412),8000000+700000*(C2412-20))+IF(E2412=1,1000000,0))</f>
        <v/>
      </c>
      <c r="G2412" s="21">
        <f>IF(AND(D2412=3,C2412&lt;=5),MAX(0,B2412-F2412),IF(AND(D2412=2,C2412&lt;=5,MAX(0,B2412-F2412)&gt;3000000),1500000+MAX(0,B2412-F2412)-3000000,MAX(0,B2412-F2412)/2))</f>
        <v/>
      </c>
      <c r="H2412" s="21">
        <f>ROUNDDOWN(G2412,-3)</f>
        <v/>
      </c>
      <c r="I2412" s="21">
        <f>IF(H2412&lt;=0,0,ROUNDDOWN(ROUND((H2412*LOOKUP(H2412,{0,1950001,3300001,6950001,9000001,18000001,40000001},{0.05,0.1,0.2,0.23,0.33,0.4,0.45})-LOOKUP(H2412,{0,1950001,3300001,6950001,9000001,18000001,40000001},{0,97500,427500,636000,1536000,2796000,4796000}))*1.021,3),0))</f>
        <v/>
      </c>
      <c r="J2412" s="21">
        <f>ROUNDDOWN(ROUND(H2412*0.06,2),-2)</f>
        <v/>
      </c>
      <c r="K2412" s="21">
        <f>ROUNDDOWN(ROUND(H2412*0.04,2),-2)</f>
        <v/>
      </c>
      <c r="L2412" s="21">
        <f>I2412+J2412+K2412</f>
        <v/>
      </c>
      <c r="M2412" s="21">
        <f>B2412-L2412</f>
        <v/>
      </c>
      <c r="N2412" s="21">
        <f>ROUNDDOWN(ROUND(B2412*0.2042,2),0)</f>
        <v/>
      </c>
    </row>
    <row r="2413">
      <c r="A2413" t="inlineStr">
        <is>
          <t>照合 一般</t>
        </is>
      </c>
      <c r="B2413" s="21" t="n">
        <v>15500000</v>
      </c>
      <c r="C2413" s="22" t="n">
        <v>23</v>
      </c>
      <c r="D2413" s="22" t="n">
        <v>1</v>
      </c>
      <c r="E2413" s="22" t="n">
        <v>0</v>
      </c>
      <c r="F2413" s="21">
        <f>(IF(C2413&lt;=20,MAX(800000,400000*C2413),8000000+700000*(C2413-20))+IF(E2413=1,1000000,0))</f>
        <v/>
      </c>
      <c r="G2413" s="21">
        <f>IF(AND(D2413=3,C2413&lt;=5),MAX(0,B2413-F2413),IF(AND(D2413=2,C2413&lt;=5,MAX(0,B2413-F2413)&gt;3000000),1500000+MAX(0,B2413-F2413)-3000000,MAX(0,B2413-F2413)/2))</f>
        <v/>
      </c>
      <c r="H2413" s="21">
        <f>ROUNDDOWN(G2413,-3)</f>
        <v/>
      </c>
      <c r="I2413" s="21">
        <f>IF(H2413&lt;=0,0,ROUNDDOWN(ROUND((H2413*LOOKUP(H2413,{0,1950001,3300001,6950001,9000001,18000001,40000001},{0.05,0.1,0.2,0.23,0.33,0.4,0.45})-LOOKUP(H2413,{0,1950001,3300001,6950001,9000001,18000001,40000001},{0,97500,427500,636000,1536000,2796000,4796000}))*1.021,3),0))</f>
        <v/>
      </c>
      <c r="J2413" s="21">
        <f>ROUNDDOWN(ROUND(H2413*0.06,2),-2)</f>
        <v/>
      </c>
      <c r="K2413" s="21">
        <f>ROUNDDOWN(ROUND(H2413*0.04,2),-2)</f>
        <v/>
      </c>
      <c r="L2413" s="21">
        <f>I2413+J2413+K2413</f>
        <v/>
      </c>
      <c r="M2413" s="21">
        <f>B2413-L2413</f>
        <v/>
      </c>
      <c r="N2413" s="21">
        <f>ROUNDDOWN(ROUND(B2413*0.2042,2),0)</f>
        <v/>
      </c>
    </row>
    <row r="2414">
      <c r="A2414" t="inlineStr">
        <is>
          <t>照合 一般</t>
        </is>
      </c>
      <c r="B2414" s="21" t="n">
        <v>15500000</v>
      </c>
      <c r="C2414" s="22" t="n">
        <v>24</v>
      </c>
      <c r="D2414" s="22" t="n">
        <v>1</v>
      </c>
      <c r="E2414" s="22" t="n">
        <v>0</v>
      </c>
      <c r="F2414" s="21">
        <f>(IF(C2414&lt;=20,MAX(800000,400000*C2414),8000000+700000*(C2414-20))+IF(E2414=1,1000000,0))</f>
        <v/>
      </c>
      <c r="G2414" s="21">
        <f>IF(AND(D2414=3,C2414&lt;=5),MAX(0,B2414-F2414),IF(AND(D2414=2,C2414&lt;=5,MAX(0,B2414-F2414)&gt;3000000),1500000+MAX(0,B2414-F2414)-3000000,MAX(0,B2414-F2414)/2))</f>
        <v/>
      </c>
      <c r="H2414" s="21">
        <f>ROUNDDOWN(G2414,-3)</f>
        <v/>
      </c>
      <c r="I2414" s="21">
        <f>IF(H2414&lt;=0,0,ROUNDDOWN(ROUND((H2414*LOOKUP(H2414,{0,1950001,3300001,6950001,9000001,18000001,40000001},{0.05,0.1,0.2,0.23,0.33,0.4,0.45})-LOOKUP(H2414,{0,1950001,3300001,6950001,9000001,18000001,40000001},{0,97500,427500,636000,1536000,2796000,4796000}))*1.021,3),0))</f>
        <v/>
      </c>
      <c r="J2414" s="21">
        <f>ROUNDDOWN(ROUND(H2414*0.06,2),-2)</f>
        <v/>
      </c>
      <c r="K2414" s="21">
        <f>ROUNDDOWN(ROUND(H2414*0.04,2),-2)</f>
        <v/>
      </c>
      <c r="L2414" s="21">
        <f>I2414+J2414+K2414</f>
        <v/>
      </c>
      <c r="M2414" s="21">
        <f>B2414-L2414</f>
        <v/>
      </c>
      <c r="N2414" s="21">
        <f>ROUNDDOWN(ROUND(B2414*0.2042,2),0)</f>
        <v/>
      </c>
    </row>
    <row r="2415">
      <c r="A2415" t="inlineStr">
        <is>
          <t>照合 一般</t>
        </is>
      </c>
      <c r="B2415" s="21" t="n">
        <v>15500000</v>
      </c>
      <c r="C2415" s="22" t="n">
        <v>25</v>
      </c>
      <c r="D2415" s="22" t="n">
        <v>1</v>
      </c>
      <c r="E2415" s="22" t="n">
        <v>0</v>
      </c>
      <c r="F2415" s="21">
        <f>(IF(C2415&lt;=20,MAX(800000,400000*C2415),8000000+700000*(C2415-20))+IF(E2415=1,1000000,0))</f>
        <v/>
      </c>
      <c r="G2415" s="21">
        <f>IF(AND(D2415=3,C2415&lt;=5),MAX(0,B2415-F2415),IF(AND(D2415=2,C2415&lt;=5,MAX(0,B2415-F2415)&gt;3000000),1500000+MAX(0,B2415-F2415)-3000000,MAX(0,B2415-F2415)/2))</f>
        <v/>
      </c>
      <c r="H2415" s="21">
        <f>ROUNDDOWN(G2415,-3)</f>
        <v/>
      </c>
      <c r="I2415" s="21">
        <f>IF(H2415&lt;=0,0,ROUNDDOWN(ROUND((H2415*LOOKUP(H2415,{0,1950001,3300001,6950001,9000001,18000001,40000001},{0.05,0.1,0.2,0.23,0.33,0.4,0.45})-LOOKUP(H2415,{0,1950001,3300001,6950001,9000001,18000001,40000001},{0,97500,427500,636000,1536000,2796000,4796000}))*1.021,3),0))</f>
        <v/>
      </c>
      <c r="J2415" s="21">
        <f>ROUNDDOWN(ROUND(H2415*0.06,2),-2)</f>
        <v/>
      </c>
      <c r="K2415" s="21">
        <f>ROUNDDOWN(ROUND(H2415*0.04,2),-2)</f>
        <v/>
      </c>
      <c r="L2415" s="21">
        <f>I2415+J2415+K2415</f>
        <v/>
      </c>
      <c r="M2415" s="21">
        <f>B2415-L2415</f>
        <v/>
      </c>
      <c r="N2415" s="21">
        <f>ROUNDDOWN(ROUND(B2415*0.2042,2),0)</f>
        <v/>
      </c>
    </row>
    <row r="2416">
      <c r="A2416" t="inlineStr">
        <is>
          <t>照合 一般</t>
        </is>
      </c>
      <c r="B2416" s="21" t="n">
        <v>15500000</v>
      </c>
      <c r="C2416" s="22" t="n">
        <v>26</v>
      </c>
      <c r="D2416" s="22" t="n">
        <v>1</v>
      </c>
      <c r="E2416" s="22" t="n">
        <v>0</v>
      </c>
      <c r="F2416" s="21">
        <f>(IF(C2416&lt;=20,MAX(800000,400000*C2416),8000000+700000*(C2416-20))+IF(E2416=1,1000000,0))</f>
        <v/>
      </c>
      <c r="G2416" s="21">
        <f>IF(AND(D2416=3,C2416&lt;=5),MAX(0,B2416-F2416),IF(AND(D2416=2,C2416&lt;=5,MAX(0,B2416-F2416)&gt;3000000),1500000+MAX(0,B2416-F2416)-3000000,MAX(0,B2416-F2416)/2))</f>
        <v/>
      </c>
      <c r="H2416" s="21">
        <f>ROUNDDOWN(G2416,-3)</f>
        <v/>
      </c>
      <c r="I2416" s="21">
        <f>IF(H2416&lt;=0,0,ROUNDDOWN(ROUND((H2416*LOOKUP(H2416,{0,1950001,3300001,6950001,9000001,18000001,40000001},{0.05,0.1,0.2,0.23,0.33,0.4,0.45})-LOOKUP(H2416,{0,1950001,3300001,6950001,9000001,18000001,40000001},{0,97500,427500,636000,1536000,2796000,4796000}))*1.021,3),0))</f>
        <v/>
      </c>
      <c r="J2416" s="21">
        <f>ROUNDDOWN(ROUND(H2416*0.06,2),-2)</f>
        <v/>
      </c>
      <c r="K2416" s="21">
        <f>ROUNDDOWN(ROUND(H2416*0.04,2),-2)</f>
        <v/>
      </c>
      <c r="L2416" s="21">
        <f>I2416+J2416+K2416</f>
        <v/>
      </c>
      <c r="M2416" s="21">
        <f>B2416-L2416</f>
        <v/>
      </c>
      <c r="N2416" s="21">
        <f>ROUNDDOWN(ROUND(B2416*0.2042,2),0)</f>
        <v/>
      </c>
    </row>
    <row r="2417">
      <c r="A2417" t="inlineStr">
        <is>
          <t>照合 一般</t>
        </is>
      </c>
      <c r="B2417" s="21" t="n">
        <v>15500000</v>
      </c>
      <c r="C2417" s="22" t="n">
        <v>27</v>
      </c>
      <c r="D2417" s="22" t="n">
        <v>1</v>
      </c>
      <c r="E2417" s="22" t="n">
        <v>0</v>
      </c>
      <c r="F2417" s="21">
        <f>(IF(C2417&lt;=20,MAX(800000,400000*C2417),8000000+700000*(C2417-20))+IF(E2417=1,1000000,0))</f>
        <v/>
      </c>
      <c r="G2417" s="21">
        <f>IF(AND(D2417=3,C2417&lt;=5),MAX(0,B2417-F2417),IF(AND(D2417=2,C2417&lt;=5,MAX(0,B2417-F2417)&gt;3000000),1500000+MAX(0,B2417-F2417)-3000000,MAX(0,B2417-F2417)/2))</f>
        <v/>
      </c>
      <c r="H2417" s="21">
        <f>ROUNDDOWN(G2417,-3)</f>
        <v/>
      </c>
      <c r="I2417" s="21">
        <f>IF(H2417&lt;=0,0,ROUNDDOWN(ROUND((H2417*LOOKUP(H2417,{0,1950001,3300001,6950001,9000001,18000001,40000001},{0.05,0.1,0.2,0.23,0.33,0.4,0.45})-LOOKUP(H2417,{0,1950001,3300001,6950001,9000001,18000001,40000001},{0,97500,427500,636000,1536000,2796000,4796000}))*1.021,3),0))</f>
        <v/>
      </c>
      <c r="J2417" s="21">
        <f>ROUNDDOWN(ROUND(H2417*0.06,2),-2)</f>
        <v/>
      </c>
      <c r="K2417" s="21">
        <f>ROUNDDOWN(ROUND(H2417*0.04,2),-2)</f>
        <v/>
      </c>
      <c r="L2417" s="21">
        <f>I2417+J2417+K2417</f>
        <v/>
      </c>
      <c r="M2417" s="21">
        <f>B2417-L2417</f>
        <v/>
      </c>
      <c r="N2417" s="21">
        <f>ROUNDDOWN(ROUND(B2417*0.2042,2),0)</f>
        <v/>
      </c>
    </row>
    <row r="2418">
      <c r="A2418" t="inlineStr">
        <is>
          <t>照合 一般</t>
        </is>
      </c>
      <c r="B2418" s="21" t="n">
        <v>15500000</v>
      </c>
      <c r="C2418" s="22" t="n">
        <v>28</v>
      </c>
      <c r="D2418" s="22" t="n">
        <v>1</v>
      </c>
      <c r="E2418" s="22" t="n">
        <v>0</v>
      </c>
      <c r="F2418" s="21">
        <f>(IF(C2418&lt;=20,MAX(800000,400000*C2418),8000000+700000*(C2418-20))+IF(E2418=1,1000000,0))</f>
        <v/>
      </c>
      <c r="G2418" s="21">
        <f>IF(AND(D2418=3,C2418&lt;=5),MAX(0,B2418-F2418),IF(AND(D2418=2,C2418&lt;=5,MAX(0,B2418-F2418)&gt;3000000),1500000+MAX(0,B2418-F2418)-3000000,MAX(0,B2418-F2418)/2))</f>
        <v/>
      </c>
      <c r="H2418" s="21">
        <f>ROUNDDOWN(G2418,-3)</f>
        <v/>
      </c>
      <c r="I2418" s="21">
        <f>IF(H2418&lt;=0,0,ROUNDDOWN(ROUND((H2418*LOOKUP(H2418,{0,1950001,3300001,6950001,9000001,18000001,40000001},{0.05,0.1,0.2,0.23,0.33,0.4,0.45})-LOOKUP(H2418,{0,1950001,3300001,6950001,9000001,18000001,40000001},{0,97500,427500,636000,1536000,2796000,4796000}))*1.021,3),0))</f>
        <v/>
      </c>
      <c r="J2418" s="21">
        <f>ROUNDDOWN(ROUND(H2418*0.06,2),-2)</f>
        <v/>
      </c>
      <c r="K2418" s="21">
        <f>ROUNDDOWN(ROUND(H2418*0.04,2),-2)</f>
        <v/>
      </c>
      <c r="L2418" s="21">
        <f>I2418+J2418+K2418</f>
        <v/>
      </c>
      <c r="M2418" s="21">
        <f>B2418-L2418</f>
        <v/>
      </c>
      <c r="N2418" s="21">
        <f>ROUNDDOWN(ROUND(B2418*0.2042,2),0)</f>
        <v/>
      </c>
    </row>
    <row r="2419">
      <c r="A2419" t="inlineStr">
        <is>
          <t>照合 一般</t>
        </is>
      </c>
      <c r="B2419" s="21" t="n">
        <v>15500000</v>
      </c>
      <c r="C2419" s="22" t="n">
        <v>29</v>
      </c>
      <c r="D2419" s="22" t="n">
        <v>1</v>
      </c>
      <c r="E2419" s="22" t="n">
        <v>0</v>
      </c>
      <c r="F2419" s="21">
        <f>(IF(C2419&lt;=20,MAX(800000,400000*C2419),8000000+700000*(C2419-20))+IF(E2419=1,1000000,0))</f>
        <v/>
      </c>
      <c r="G2419" s="21">
        <f>IF(AND(D2419=3,C2419&lt;=5),MAX(0,B2419-F2419),IF(AND(D2419=2,C2419&lt;=5,MAX(0,B2419-F2419)&gt;3000000),1500000+MAX(0,B2419-F2419)-3000000,MAX(0,B2419-F2419)/2))</f>
        <v/>
      </c>
      <c r="H2419" s="21">
        <f>ROUNDDOWN(G2419,-3)</f>
        <v/>
      </c>
      <c r="I2419" s="21">
        <f>IF(H2419&lt;=0,0,ROUNDDOWN(ROUND((H2419*LOOKUP(H2419,{0,1950001,3300001,6950001,9000001,18000001,40000001},{0.05,0.1,0.2,0.23,0.33,0.4,0.45})-LOOKUP(H2419,{0,1950001,3300001,6950001,9000001,18000001,40000001},{0,97500,427500,636000,1536000,2796000,4796000}))*1.021,3),0))</f>
        <v/>
      </c>
      <c r="J2419" s="21">
        <f>ROUNDDOWN(ROUND(H2419*0.06,2),-2)</f>
        <v/>
      </c>
      <c r="K2419" s="21">
        <f>ROUNDDOWN(ROUND(H2419*0.04,2),-2)</f>
        <v/>
      </c>
      <c r="L2419" s="21">
        <f>I2419+J2419+K2419</f>
        <v/>
      </c>
      <c r="M2419" s="21">
        <f>B2419-L2419</f>
        <v/>
      </c>
      <c r="N2419" s="21">
        <f>ROUNDDOWN(ROUND(B2419*0.2042,2),0)</f>
        <v/>
      </c>
    </row>
    <row r="2420">
      <c r="A2420" t="inlineStr">
        <is>
          <t>照合 一般</t>
        </is>
      </c>
      <c r="B2420" s="21" t="n">
        <v>15500000</v>
      </c>
      <c r="C2420" s="22" t="n">
        <v>30</v>
      </c>
      <c r="D2420" s="22" t="n">
        <v>1</v>
      </c>
      <c r="E2420" s="22" t="n">
        <v>0</v>
      </c>
      <c r="F2420" s="21">
        <f>(IF(C2420&lt;=20,MAX(800000,400000*C2420),8000000+700000*(C2420-20))+IF(E2420=1,1000000,0))</f>
        <v/>
      </c>
      <c r="G2420" s="21">
        <f>IF(AND(D2420=3,C2420&lt;=5),MAX(0,B2420-F2420),IF(AND(D2420=2,C2420&lt;=5,MAX(0,B2420-F2420)&gt;3000000),1500000+MAX(0,B2420-F2420)-3000000,MAX(0,B2420-F2420)/2))</f>
        <v/>
      </c>
      <c r="H2420" s="21">
        <f>ROUNDDOWN(G2420,-3)</f>
        <v/>
      </c>
      <c r="I2420" s="21">
        <f>IF(H2420&lt;=0,0,ROUNDDOWN(ROUND((H2420*LOOKUP(H2420,{0,1950001,3300001,6950001,9000001,18000001,40000001},{0.05,0.1,0.2,0.23,0.33,0.4,0.45})-LOOKUP(H2420,{0,1950001,3300001,6950001,9000001,18000001,40000001},{0,97500,427500,636000,1536000,2796000,4796000}))*1.021,3),0))</f>
        <v/>
      </c>
      <c r="J2420" s="21">
        <f>ROUNDDOWN(ROUND(H2420*0.06,2),-2)</f>
        <v/>
      </c>
      <c r="K2420" s="21">
        <f>ROUNDDOWN(ROUND(H2420*0.04,2),-2)</f>
        <v/>
      </c>
      <c r="L2420" s="21">
        <f>I2420+J2420+K2420</f>
        <v/>
      </c>
      <c r="M2420" s="21">
        <f>B2420-L2420</f>
        <v/>
      </c>
      <c r="N2420" s="21">
        <f>ROUNDDOWN(ROUND(B2420*0.2042,2),0)</f>
        <v/>
      </c>
    </row>
    <row r="2421">
      <c r="A2421" t="inlineStr">
        <is>
          <t>照合 一般</t>
        </is>
      </c>
      <c r="B2421" s="21" t="n">
        <v>15500000</v>
      </c>
      <c r="C2421" s="22" t="n">
        <v>31</v>
      </c>
      <c r="D2421" s="22" t="n">
        <v>1</v>
      </c>
      <c r="E2421" s="22" t="n">
        <v>0</v>
      </c>
      <c r="F2421" s="21">
        <f>(IF(C2421&lt;=20,MAX(800000,400000*C2421),8000000+700000*(C2421-20))+IF(E2421=1,1000000,0))</f>
        <v/>
      </c>
      <c r="G2421" s="21">
        <f>IF(AND(D2421=3,C2421&lt;=5),MAX(0,B2421-F2421),IF(AND(D2421=2,C2421&lt;=5,MAX(0,B2421-F2421)&gt;3000000),1500000+MAX(0,B2421-F2421)-3000000,MAX(0,B2421-F2421)/2))</f>
        <v/>
      </c>
      <c r="H2421" s="21">
        <f>ROUNDDOWN(G2421,-3)</f>
        <v/>
      </c>
      <c r="I2421" s="21">
        <f>IF(H2421&lt;=0,0,ROUNDDOWN(ROUND((H2421*LOOKUP(H2421,{0,1950001,3300001,6950001,9000001,18000001,40000001},{0.05,0.1,0.2,0.23,0.33,0.4,0.45})-LOOKUP(H2421,{0,1950001,3300001,6950001,9000001,18000001,40000001},{0,97500,427500,636000,1536000,2796000,4796000}))*1.021,3),0))</f>
        <v/>
      </c>
      <c r="J2421" s="21">
        <f>ROUNDDOWN(ROUND(H2421*0.06,2),-2)</f>
        <v/>
      </c>
      <c r="K2421" s="21">
        <f>ROUNDDOWN(ROUND(H2421*0.04,2),-2)</f>
        <v/>
      </c>
      <c r="L2421" s="21">
        <f>I2421+J2421+K2421</f>
        <v/>
      </c>
      <c r="M2421" s="21">
        <f>B2421-L2421</f>
        <v/>
      </c>
      <c r="N2421" s="21">
        <f>ROUNDDOWN(ROUND(B2421*0.2042,2),0)</f>
        <v/>
      </c>
    </row>
    <row r="2422">
      <c r="A2422" t="inlineStr">
        <is>
          <t>照合 一般</t>
        </is>
      </c>
      <c r="B2422" s="21" t="n">
        <v>15500000</v>
      </c>
      <c r="C2422" s="22" t="n">
        <v>32</v>
      </c>
      <c r="D2422" s="22" t="n">
        <v>1</v>
      </c>
      <c r="E2422" s="22" t="n">
        <v>0</v>
      </c>
      <c r="F2422" s="21">
        <f>(IF(C2422&lt;=20,MAX(800000,400000*C2422),8000000+700000*(C2422-20))+IF(E2422=1,1000000,0))</f>
        <v/>
      </c>
      <c r="G2422" s="21">
        <f>IF(AND(D2422=3,C2422&lt;=5),MAX(0,B2422-F2422),IF(AND(D2422=2,C2422&lt;=5,MAX(0,B2422-F2422)&gt;3000000),1500000+MAX(0,B2422-F2422)-3000000,MAX(0,B2422-F2422)/2))</f>
        <v/>
      </c>
      <c r="H2422" s="21">
        <f>ROUNDDOWN(G2422,-3)</f>
        <v/>
      </c>
      <c r="I2422" s="21">
        <f>IF(H2422&lt;=0,0,ROUNDDOWN(ROUND((H2422*LOOKUP(H2422,{0,1950001,3300001,6950001,9000001,18000001,40000001},{0.05,0.1,0.2,0.23,0.33,0.4,0.45})-LOOKUP(H2422,{0,1950001,3300001,6950001,9000001,18000001,40000001},{0,97500,427500,636000,1536000,2796000,4796000}))*1.021,3),0))</f>
        <v/>
      </c>
      <c r="J2422" s="21">
        <f>ROUNDDOWN(ROUND(H2422*0.06,2),-2)</f>
        <v/>
      </c>
      <c r="K2422" s="21">
        <f>ROUNDDOWN(ROUND(H2422*0.04,2),-2)</f>
        <v/>
      </c>
      <c r="L2422" s="21">
        <f>I2422+J2422+K2422</f>
        <v/>
      </c>
      <c r="M2422" s="21">
        <f>B2422-L2422</f>
        <v/>
      </c>
      <c r="N2422" s="21">
        <f>ROUNDDOWN(ROUND(B2422*0.2042,2),0)</f>
        <v/>
      </c>
    </row>
    <row r="2423">
      <c r="A2423" t="inlineStr">
        <is>
          <t>照合 一般</t>
        </is>
      </c>
      <c r="B2423" s="21" t="n">
        <v>15500000</v>
      </c>
      <c r="C2423" s="22" t="n">
        <v>33</v>
      </c>
      <c r="D2423" s="22" t="n">
        <v>1</v>
      </c>
      <c r="E2423" s="22" t="n">
        <v>0</v>
      </c>
      <c r="F2423" s="21">
        <f>(IF(C2423&lt;=20,MAX(800000,400000*C2423),8000000+700000*(C2423-20))+IF(E2423=1,1000000,0))</f>
        <v/>
      </c>
      <c r="G2423" s="21">
        <f>IF(AND(D2423=3,C2423&lt;=5),MAX(0,B2423-F2423),IF(AND(D2423=2,C2423&lt;=5,MAX(0,B2423-F2423)&gt;3000000),1500000+MAX(0,B2423-F2423)-3000000,MAX(0,B2423-F2423)/2))</f>
        <v/>
      </c>
      <c r="H2423" s="21">
        <f>ROUNDDOWN(G2423,-3)</f>
        <v/>
      </c>
      <c r="I2423" s="21">
        <f>IF(H2423&lt;=0,0,ROUNDDOWN(ROUND((H2423*LOOKUP(H2423,{0,1950001,3300001,6950001,9000001,18000001,40000001},{0.05,0.1,0.2,0.23,0.33,0.4,0.45})-LOOKUP(H2423,{0,1950001,3300001,6950001,9000001,18000001,40000001},{0,97500,427500,636000,1536000,2796000,4796000}))*1.021,3),0))</f>
        <v/>
      </c>
      <c r="J2423" s="21">
        <f>ROUNDDOWN(ROUND(H2423*0.06,2),-2)</f>
        <v/>
      </c>
      <c r="K2423" s="21">
        <f>ROUNDDOWN(ROUND(H2423*0.04,2),-2)</f>
        <v/>
      </c>
      <c r="L2423" s="21">
        <f>I2423+J2423+K2423</f>
        <v/>
      </c>
      <c r="M2423" s="21">
        <f>B2423-L2423</f>
        <v/>
      </c>
      <c r="N2423" s="21">
        <f>ROUNDDOWN(ROUND(B2423*0.2042,2),0)</f>
        <v/>
      </c>
    </row>
    <row r="2424">
      <c r="A2424" t="inlineStr">
        <is>
          <t>照合 一般</t>
        </is>
      </c>
      <c r="B2424" s="21" t="n">
        <v>15500000</v>
      </c>
      <c r="C2424" s="22" t="n">
        <v>34</v>
      </c>
      <c r="D2424" s="22" t="n">
        <v>1</v>
      </c>
      <c r="E2424" s="22" t="n">
        <v>0</v>
      </c>
      <c r="F2424" s="21">
        <f>(IF(C2424&lt;=20,MAX(800000,400000*C2424),8000000+700000*(C2424-20))+IF(E2424=1,1000000,0))</f>
        <v/>
      </c>
      <c r="G2424" s="21">
        <f>IF(AND(D2424=3,C2424&lt;=5),MAX(0,B2424-F2424),IF(AND(D2424=2,C2424&lt;=5,MAX(0,B2424-F2424)&gt;3000000),1500000+MAX(0,B2424-F2424)-3000000,MAX(0,B2424-F2424)/2))</f>
        <v/>
      </c>
      <c r="H2424" s="21">
        <f>ROUNDDOWN(G2424,-3)</f>
        <v/>
      </c>
      <c r="I2424" s="21">
        <f>IF(H2424&lt;=0,0,ROUNDDOWN(ROUND((H2424*LOOKUP(H2424,{0,1950001,3300001,6950001,9000001,18000001,40000001},{0.05,0.1,0.2,0.23,0.33,0.4,0.45})-LOOKUP(H2424,{0,1950001,3300001,6950001,9000001,18000001,40000001},{0,97500,427500,636000,1536000,2796000,4796000}))*1.021,3),0))</f>
        <v/>
      </c>
      <c r="J2424" s="21">
        <f>ROUNDDOWN(ROUND(H2424*0.06,2),-2)</f>
        <v/>
      </c>
      <c r="K2424" s="21">
        <f>ROUNDDOWN(ROUND(H2424*0.04,2),-2)</f>
        <v/>
      </c>
      <c r="L2424" s="21">
        <f>I2424+J2424+K2424</f>
        <v/>
      </c>
      <c r="M2424" s="21">
        <f>B2424-L2424</f>
        <v/>
      </c>
      <c r="N2424" s="21">
        <f>ROUNDDOWN(ROUND(B2424*0.2042,2),0)</f>
        <v/>
      </c>
    </row>
    <row r="2425">
      <c r="A2425" t="inlineStr">
        <is>
          <t>照合 一般</t>
        </is>
      </c>
      <c r="B2425" s="21" t="n">
        <v>15500000</v>
      </c>
      <c r="C2425" s="22" t="n">
        <v>35</v>
      </c>
      <c r="D2425" s="22" t="n">
        <v>1</v>
      </c>
      <c r="E2425" s="22" t="n">
        <v>0</v>
      </c>
      <c r="F2425" s="21">
        <f>(IF(C2425&lt;=20,MAX(800000,400000*C2425),8000000+700000*(C2425-20))+IF(E2425=1,1000000,0))</f>
        <v/>
      </c>
      <c r="G2425" s="21">
        <f>IF(AND(D2425=3,C2425&lt;=5),MAX(0,B2425-F2425),IF(AND(D2425=2,C2425&lt;=5,MAX(0,B2425-F2425)&gt;3000000),1500000+MAX(0,B2425-F2425)-3000000,MAX(0,B2425-F2425)/2))</f>
        <v/>
      </c>
      <c r="H2425" s="21">
        <f>ROUNDDOWN(G2425,-3)</f>
        <v/>
      </c>
      <c r="I2425" s="21">
        <f>IF(H2425&lt;=0,0,ROUNDDOWN(ROUND((H2425*LOOKUP(H2425,{0,1950001,3300001,6950001,9000001,18000001,40000001},{0.05,0.1,0.2,0.23,0.33,0.4,0.45})-LOOKUP(H2425,{0,1950001,3300001,6950001,9000001,18000001,40000001},{0,97500,427500,636000,1536000,2796000,4796000}))*1.021,3),0))</f>
        <v/>
      </c>
      <c r="J2425" s="21">
        <f>ROUNDDOWN(ROUND(H2425*0.06,2),-2)</f>
        <v/>
      </c>
      <c r="K2425" s="21">
        <f>ROUNDDOWN(ROUND(H2425*0.04,2),-2)</f>
        <v/>
      </c>
      <c r="L2425" s="21">
        <f>I2425+J2425+K2425</f>
        <v/>
      </c>
      <c r="M2425" s="21">
        <f>B2425-L2425</f>
        <v/>
      </c>
      <c r="N2425" s="21">
        <f>ROUNDDOWN(ROUND(B2425*0.2042,2),0)</f>
        <v/>
      </c>
    </row>
    <row r="2426">
      <c r="A2426" t="inlineStr">
        <is>
          <t>照合 一般</t>
        </is>
      </c>
      <c r="B2426" s="21" t="n">
        <v>15500000</v>
      </c>
      <c r="C2426" s="22" t="n">
        <v>36</v>
      </c>
      <c r="D2426" s="22" t="n">
        <v>1</v>
      </c>
      <c r="E2426" s="22" t="n">
        <v>0</v>
      </c>
      <c r="F2426" s="21">
        <f>(IF(C2426&lt;=20,MAX(800000,400000*C2426),8000000+700000*(C2426-20))+IF(E2426=1,1000000,0))</f>
        <v/>
      </c>
      <c r="G2426" s="21">
        <f>IF(AND(D2426=3,C2426&lt;=5),MAX(0,B2426-F2426),IF(AND(D2426=2,C2426&lt;=5,MAX(0,B2426-F2426)&gt;3000000),1500000+MAX(0,B2426-F2426)-3000000,MAX(0,B2426-F2426)/2))</f>
        <v/>
      </c>
      <c r="H2426" s="21">
        <f>ROUNDDOWN(G2426,-3)</f>
        <v/>
      </c>
      <c r="I2426" s="21">
        <f>IF(H2426&lt;=0,0,ROUNDDOWN(ROUND((H2426*LOOKUP(H2426,{0,1950001,3300001,6950001,9000001,18000001,40000001},{0.05,0.1,0.2,0.23,0.33,0.4,0.45})-LOOKUP(H2426,{0,1950001,3300001,6950001,9000001,18000001,40000001},{0,97500,427500,636000,1536000,2796000,4796000}))*1.021,3),0))</f>
        <v/>
      </c>
      <c r="J2426" s="21">
        <f>ROUNDDOWN(ROUND(H2426*0.06,2),-2)</f>
        <v/>
      </c>
      <c r="K2426" s="21">
        <f>ROUNDDOWN(ROUND(H2426*0.04,2),-2)</f>
        <v/>
      </c>
      <c r="L2426" s="21">
        <f>I2426+J2426+K2426</f>
        <v/>
      </c>
      <c r="M2426" s="21">
        <f>B2426-L2426</f>
        <v/>
      </c>
      <c r="N2426" s="21">
        <f>ROUNDDOWN(ROUND(B2426*0.2042,2),0)</f>
        <v/>
      </c>
    </row>
    <row r="2427">
      <c r="A2427" t="inlineStr">
        <is>
          <t>照合 一般</t>
        </is>
      </c>
      <c r="B2427" s="21" t="n">
        <v>15500000</v>
      </c>
      <c r="C2427" s="22" t="n">
        <v>37</v>
      </c>
      <c r="D2427" s="22" t="n">
        <v>1</v>
      </c>
      <c r="E2427" s="22" t="n">
        <v>0</v>
      </c>
      <c r="F2427" s="21">
        <f>(IF(C2427&lt;=20,MAX(800000,400000*C2427),8000000+700000*(C2427-20))+IF(E2427=1,1000000,0))</f>
        <v/>
      </c>
      <c r="G2427" s="21">
        <f>IF(AND(D2427=3,C2427&lt;=5),MAX(0,B2427-F2427),IF(AND(D2427=2,C2427&lt;=5,MAX(0,B2427-F2427)&gt;3000000),1500000+MAX(0,B2427-F2427)-3000000,MAX(0,B2427-F2427)/2))</f>
        <v/>
      </c>
      <c r="H2427" s="21">
        <f>ROUNDDOWN(G2427,-3)</f>
        <v/>
      </c>
      <c r="I2427" s="21">
        <f>IF(H2427&lt;=0,0,ROUNDDOWN(ROUND((H2427*LOOKUP(H2427,{0,1950001,3300001,6950001,9000001,18000001,40000001},{0.05,0.1,0.2,0.23,0.33,0.4,0.45})-LOOKUP(H2427,{0,1950001,3300001,6950001,9000001,18000001,40000001},{0,97500,427500,636000,1536000,2796000,4796000}))*1.021,3),0))</f>
        <v/>
      </c>
      <c r="J2427" s="21">
        <f>ROUNDDOWN(ROUND(H2427*0.06,2),-2)</f>
        <v/>
      </c>
      <c r="K2427" s="21">
        <f>ROUNDDOWN(ROUND(H2427*0.04,2),-2)</f>
        <v/>
      </c>
      <c r="L2427" s="21">
        <f>I2427+J2427+K2427</f>
        <v/>
      </c>
      <c r="M2427" s="21">
        <f>B2427-L2427</f>
        <v/>
      </c>
      <c r="N2427" s="21">
        <f>ROUNDDOWN(ROUND(B2427*0.2042,2),0)</f>
        <v/>
      </c>
    </row>
    <row r="2428">
      <c r="A2428" t="inlineStr">
        <is>
          <t>照合 一般</t>
        </is>
      </c>
      <c r="B2428" s="21" t="n">
        <v>15500000</v>
      </c>
      <c r="C2428" s="22" t="n">
        <v>38</v>
      </c>
      <c r="D2428" s="22" t="n">
        <v>1</v>
      </c>
      <c r="E2428" s="22" t="n">
        <v>0</v>
      </c>
      <c r="F2428" s="21">
        <f>(IF(C2428&lt;=20,MAX(800000,400000*C2428),8000000+700000*(C2428-20))+IF(E2428=1,1000000,0))</f>
        <v/>
      </c>
      <c r="G2428" s="21">
        <f>IF(AND(D2428=3,C2428&lt;=5),MAX(0,B2428-F2428),IF(AND(D2428=2,C2428&lt;=5,MAX(0,B2428-F2428)&gt;3000000),1500000+MAX(0,B2428-F2428)-3000000,MAX(0,B2428-F2428)/2))</f>
        <v/>
      </c>
      <c r="H2428" s="21">
        <f>ROUNDDOWN(G2428,-3)</f>
        <v/>
      </c>
      <c r="I2428" s="21">
        <f>IF(H2428&lt;=0,0,ROUNDDOWN(ROUND((H2428*LOOKUP(H2428,{0,1950001,3300001,6950001,9000001,18000001,40000001},{0.05,0.1,0.2,0.23,0.33,0.4,0.45})-LOOKUP(H2428,{0,1950001,3300001,6950001,9000001,18000001,40000001},{0,97500,427500,636000,1536000,2796000,4796000}))*1.021,3),0))</f>
        <v/>
      </c>
      <c r="J2428" s="21">
        <f>ROUNDDOWN(ROUND(H2428*0.06,2),-2)</f>
        <v/>
      </c>
      <c r="K2428" s="21">
        <f>ROUNDDOWN(ROUND(H2428*0.04,2),-2)</f>
        <v/>
      </c>
      <c r="L2428" s="21">
        <f>I2428+J2428+K2428</f>
        <v/>
      </c>
      <c r="M2428" s="21">
        <f>B2428-L2428</f>
        <v/>
      </c>
      <c r="N2428" s="21">
        <f>ROUNDDOWN(ROUND(B2428*0.2042,2),0)</f>
        <v/>
      </c>
    </row>
    <row r="2429">
      <c r="A2429" t="inlineStr">
        <is>
          <t>照合 一般</t>
        </is>
      </c>
      <c r="B2429" s="21" t="n">
        <v>15500000</v>
      </c>
      <c r="C2429" s="22" t="n">
        <v>39</v>
      </c>
      <c r="D2429" s="22" t="n">
        <v>1</v>
      </c>
      <c r="E2429" s="22" t="n">
        <v>0</v>
      </c>
      <c r="F2429" s="21">
        <f>(IF(C2429&lt;=20,MAX(800000,400000*C2429),8000000+700000*(C2429-20))+IF(E2429=1,1000000,0))</f>
        <v/>
      </c>
      <c r="G2429" s="21">
        <f>IF(AND(D2429=3,C2429&lt;=5),MAX(0,B2429-F2429),IF(AND(D2429=2,C2429&lt;=5,MAX(0,B2429-F2429)&gt;3000000),1500000+MAX(0,B2429-F2429)-3000000,MAX(0,B2429-F2429)/2))</f>
        <v/>
      </c>
      <c r="H2429" s="21">
        <f>ROUNDDOWN(G2429,-3)</f>
        <v/>
      </c>
      <c r="I2429" s="21">
        <f>IF(H2429&lt;=0,0,ROUNDDOWN(ROUND((H2429*LOOKUP(H2429,{0,1950001,3300001,6950001,9000001,18000001,40000001},{0.05,0.1,0.2,0.23,0.33,0.4,0.45})-LOOKUP(H2429,{0,1950001,3300001,6950001,9000001,18000001,40000001},{0,97500,427500,636000,1536000,2796000,4796000}))*1.021,3),0))</f>
        <v/>
      </c>
      <c r="J2429" s="21">
        <f>ROUNDDOWN(ROUND(H2429*0.06,2),-2)</f>
        <v/>
      </c>
      <c r="K2429" s="21">
        <f>ROUNDDOWN(ROUND(H2429*0.04,2),-2)</f>
        <v/>
      </c>
      <c r="L2429" s="21">
        <f>I2429+J2429+K2429</f>
        <v/>
      </c>
      <c r="M2429" s="21">
        <f>B2429-L2429</f>
        <v/>
      </c>
      <c r="N2429" s="21">
        <f>ROUNDDOWN(ROUND(B2429*0.2042,2),0)</f>
        <v/>
      </c>
    </row>
    <row r="2430">
      <c r="A2430" t="inlineStr">
        <is>
          <t>照合 一般</t>
        </is>
      </c>
      <c r="B2430" s="21" t="n">
        <v>15500000</v>
      </c>
      <c r="C2430" s="22" t="n">
        <v>40</v>
      </c>
      <c r="D2430" s="22" t="n">
        <v>1</v>
      </c>
      <c r="E2430" s="22" t="n">
        <v>0</v>
      </c>
      <c r="F2430" s="21">
        <f>(IF(C2430&lt;=20,MAX(800000,400000*C2430),8000000+700000*(C2430-20))+IF(E2430=1,1000000,0))</f>
        <v/>
      </c>
      <c r="G2430" s="21">
        <f>IF(AND(D2430=3,C2430&lt;=5),MAX(0,B2430-F2430),IF(AND(D2430=2,C2430&lt;=5,MAX(0,B2430-F2430)&gt;3000000),1500000+MAX(0,B2430-F2430)-3000000,MAX(0,B2430-F2430)/2))</f>
        <v/>
      </c>
      <c r="H2430" s="21">
        <f>ROUNDDOWN(G2430,-3)</f>
        <v/>
      </c>
      <c r="I2430" s="21">
        <f>IF(H2430&lt;=0,0,ROUNDDOWN(ROUND((H2430*LOOKUP(H2430,{0,1950001,3300001,6950001,9000001,18000001,40000001},{0.05,0.1,0.2,0.23,0.33,0.4,0.45})-LOOKUP(H2430,{0,1950001,3300001,6950001,9000001,18000001,40000001},{0,97500,427500,636000,1536000,2796000,4796000}))*1.021,3),0))</f>
        <v/>
      </c>
      <c r="J2430" s="21">
        <f>ROUNDDOWN(ROUND(H2430*0.06,2),-2)</f>
        <v/>
      </c>
      <c r="K2430" s="21">
        <f>ROUNDDOWN(ROUND(H2430*0.04,2),-2)</f>
        <v/>
      </c>
      <c r="L2430" s="21">
        <f>I2430+J2430+K2430</f>
        <v/>
      </c>
      <c r="M2430" s="21">
        <f>B2430-L2430</f>
        <v/>
      </c>
      <c r="N2430" s="21">
        <f>ROUNDDOWN(ROUND(B2430*0.2042,2),0)</f>
        <v/>
      </c>
    </row>
    <row r="2431">
      <c r="A2431" t="inlineStr">
        <is>
          <t>照合 一般</t>
        </is>
      </c>
      <c r="B2431" s="21" t="n">
        <v>15500000</v>
      </c>
      <c r="C2431" s="22" t="n">
        <v>41</v>
      </c>
      <c r="D2431" s="22" t="n">
        <v>1</v>
      </c>
      <c r="E2431" s="22" t="n">
        <v>0</v>
      </c>
      <c r="F2431" s="21">
        <f>(IF(C2431&lt;=20,MAX(800000,400000*C2431),8000000+700000*(C2431-20))+IF(E2431=1,1000000,0))</f>
        <v/>
      </c>
      <c r="G2431" s="21">
        <f>IF(AND(D2431=3,C2431&lt;=5),MAX(0,B2431-F2431),IF(AND(D2431=2,C2431&lt;=5,MAX(0,B2431-F2431)&gt;3000000),1500000+MAX(0,B2431-F2431)-3000000,MAX(0,B2431-F2431)/2))</f>
        <v/>
      </c>
      <c r="H2431" s="21">
        <f>ROUNDDOWN(G2431,-3)</f>
        <v/>
      </c>
      <c r="I2431" s="21">
        <f>IF(H2431&lt;=0,0,ROUNDDOWN(ROUND((H2431*LOOKUP(H2431,{0,1950001,3300001,6950001,9000001,18000001,40000001},{0.05,0.1,0.2,0.23,0.33,0.4,0.45})-LOOKUP(H2431,{0,1950001,3300001,6950001,9000001,18000001,40000001},{0,97500,427500,636000,1536000,2796000,4796000}))*1.021,3),0))</f>
        <v/>
      </c>
      <c r="J2431" s="21">
        <f>ROUNDDOWN(ROUND(H2431*0.06,2),-2)</f>
        <v/>
      </c>
      <c r="K2431" s="21">
        <f>ROUNDDOWN(ROUND(H2431*0.04,2),-2)</f>
        <v/>
      </c>
      <c r="L2431" s="21">
        <f>I2431+J2431+K2431</f>
        <v/>
      </c>
      <c r="M2431" s="21">
        <f>B2431-L2431</f>
        <v/>
      </c>
      <c r="N2431" s="21">
        <f>ROUNDDOWN(ROUND(B2431*0.2042,2),0)</f>
        <v/>
      </c>
    </row>
    <row r="2432">
      <c r="A2432" t="inlineStr">
        <is>
          <t>照合 一般</t>
        </is>
      </c>
      <c r="B2432" s="21" t="n">
        <v>15500000</v>
      </c>
      <c r="C2432" s="22" t="n">
        <v>42</v>
      </c>
      <c r="D2432" s="22" t="n">
        <v>1</v>
      </c>
      <c r="E2432" s="22" t="n">
        <v>0</v>
      </c>
      <c r="F2432" s="21">
        <f>(IF(C2432&lt;=20,MAX(800000,400000*C2432),8000000+700000*(C2432-20))+IF(E2432=1,1000000,0))</f>
        <v/>
      </c>
      <c r="G2432" s="21">
        <f>IF(AND(D2432=3,C2432&lt;=5),MAX(0,B2432-F2432),IF(AND(D2432=2,C2432&lt;=5,MAX(0,B2432-F2432)&gt;3000000),1500000+MAX(0,B2432-F2432)-3000000,MAX(0,B2432-F2432)/2))</f>
        <v/>
      </c>
      <c r="H2432" s="21">
        <f>ROUNDDOWN(G2432,-3)</f>
        <v/>
      </c>
      <c r="I2432" s="21">
        <f>IF(H2432&lt;=0,0,ROUNDDOWN(ROUND((H2432*LOOKUP(H2432,{0,1950001,3300001,6950001,9000001,18000001,40000001},{0.05,0.1,0.2,0.23,0.33,0.4,0.45})-LOOKUP(H2432,{0,1950001,3300001,6950001,9000001,18000001,40000001},{0,97500,427500,636000,1536000,2796000,4796000}))*1.021,3),0))</f>
        <v/>
      </c>
      <c r="J2432" s="21">
        <f>ROUNDDOWN(ROUND(H2432*0.06,2),-2)</f>
        <v/>
      </c>
      <c r="K2432" s="21">
        <f>ROUNDDOWN(ROUND(H2432*0.04,2),-2)</f>
        <v/>
      </c>
      <c r="L2432" s="21">
        <f>I2432+J2432+K2432</f>
        <v/>
      </c>
      <c r="M2432" s="21">
        <f>B2432-L2432</f>
        <v/>
      </c>
      <c r="N2432" s="21">
        <f>ROUNDDOWN(ROUND(B2432*0.2042,2),0)</f>
        <v/>
      </c>
    </row>
    <row r="2433">
      <c r="A2433" t="inlineStr">
        <is>
          <t>照合 一般</t>
        </is>
      </c>
      <c r="B2433" s="21" t="n">
        <v>15500000</v>
      </c>
      <c r="C2433" s="22" t="n">
        <v>43</v>
      </c>
      <c r="D2433" s="22" t="n">
        <v>1</v>
      </c>
      <c r="E2433" s="22" t="n">
        <v>0</v>
      </c>
      <c r="F2433" s="21">
        <f>(IF(C2433&lt;=20,MAX(800000,400000*C2433),8000000+700000*(C2433-20))+IF(E2433=1,1000000,0))</f>
        <v/>
      </c>
      <c r="G2433" s="21">
        <f>IF(AND(D2433=3,C2433&lt;=5),MAX(0,B2433-F2433),IF(AND(D2433=2,C2433&lt;=5,MAX(0,B2433-F2433)&gt;3000000),1500000+MAX(0,B2433-F2433)-3000000,MAX(0,B2433-F2433)/2))</f>
        <v/>
      </c>
      <c r="H2433" s="21">
        <f>ROUNDDOWN(G2433,-3)</f>
        <v/>
      </c>
      <c r="I2433" s="21">
        <f>IF(H2433&lt;=0,0,ROUNDDOWN(ROUND((H2433*LOOKUP(H2433,{0,1950001,3300001,6950001,9000001,18000001,40000001},{0.05,0.1,0.2,0.23,0.33,0.4,0.45})-LOOKUP(H2433,{0,1950001,3300001,6950001,9000001,18000001,40000001},{0,97500,427500,636000,1536000,2796000,4796000}))*1.021,3),0))</f>
        <v/>
      </c>
      <c r="J2433" s="21">
        <f>ROUNDDOWN(ROUND(H2433*0.06,2),-2)</f>
        <v/>
      </c>
      <c r="K2433" s="21">
        <f>ROUNDDOWN(ROUND(H2433*0.04,2),-2)</f>
        <v/>
      </c>
      <c r="L2433" s="21">
        <f>I2433+J2433+K2433</f>
        <v/>
      </c>
      <c r="M2433" s="21">
        <f>B2433-L2433</f>
        <v/>
      </c>
      <c r="N2433" s="21">
        <f>ROUNDDOWN(ROUND(B2433*0.2042,2),0)</f>
        <v/>
      </c>
    </row>
    <row r="2434">
      <c r="A2434" t="inlineStr">
        <is>
          <t>照合 一般</t>
        </is>
      </c>
      <c r="B2434" s="21" t="n">
        <v>15500000</v>
      </c>
      <c r="C2434" s="22" t="n">
        <v>44</v>
      </c>
      <c r="D2434" s="22" t="n">
        <v>1</v>
      </c>
      <c r="E2434" s="22" t="n">
        <v>0</v>
      </c>
      <c r="F2434" s="21">
        <f>(IF(C2434&lt;=20,MAX(800000,400000*C2434),8000000+700000*(C2434-20))+IF(E2434=1,1000000,0))</f>
        <v/>
      </c>
      <c r="G2434" s="21">
        <f>IF(AND(D2434=3,C2434&lt;=5),MAX(0,B2434-F2434),IF(AND(D2434=2,C2434&lt;=5,MAX(0,B2434-F2434)&gt;3000000),1500000+MAX(0,B2434-F2434)-3000000,MAX(0,B2434-F2434)/2))</f>
        <v/>
      </c>
      <c r="H2434" s="21">
        <f>ROUNDDOWN(G2434,-3)</f>
        <v/>
      </c>
      <c r="I2434" s="21">
        <f>IF(H2434&lt;=0,0,ROUNDDOWN(ROUND((H2434*LOOKUP(H2434,{0,1950001,3300001,6950001,9000001,18000001,40000001},{0.05,0.1,0.2,0.23,0.33,0.4,0.45})-LOOKUP(H2434,{0,1950001,3300001,6950001,9000001,18000001,40000001},{0,97500,427500,636000,1536000,2796000,4796000}))*1.021,3),0))</f>
        <v/>
      </c>
      <c r="J2434" s="21">
        <f>ROUNDDOWN(ROUND(H2434*0.06,2),-2)</f>
        <v/>
      </c>
      <c r="K2434" s="21">
        <f>ROUNDDOWN(ROUND(H2434*0.04,2),-2)</f>
        <v/>
      </c>
      <c r="L2434" s="21">
        <f>I2434+J2434+K2434</f>
        <v/>
      </c>
      <c r="M2434" s="21">
        <f>B2434-L2434</f>
        <v/>
      </c>
      <c r="N2434" s="21">
        <f>ROUNDDOWN(ROUND(B2434*0.2042,2),0)</f>
        <v/>
      </c>
    </row>
    <row r="2435">
      <c r="A2435" t="inlineStr">
        <is>
          <t>照合 一般</t>
        </is>
      </c>
      <c r="B2435" s="21" t="n">
        <v>15500000</v>
      </c>
      <c r="C2435" s="22" t="n">
        <v>45</v>
      </c>
      <c r="D2435" s="22" t="n">
        <v>1</v>
      </c>
      <c r="E2435" s="22" t="n">
        <v>0</v>
      </c>
      <c r="F2435" s="21">
        <f>(IF(C2435&lt;=20,MAX(800000,400000*C2435),8000000+700000*(C2435-20))+IF(E2435=1,1000000,0))</f>
        <v/>
      </c>
      <c r="G2435" s="21">
        <f>IF(AND(D2435=3,C2435&lt;=5),MAX(0,B2435-F2435),IF(AND(D2435=2,C2435&lt;=5,MAX(0,B2435-F2435)&gt;3000000),1500000+MAX(0,B2435-F2435)-3000000,MAX(0,B2435-F2435)/2))</f>
        <v/>
      </c>
      <c r="H2435" s="21">
        <f>ROUNDDOWN(G2435,-3)</f>
        <v/>
      </c>
      <c r="I2435" s="21">
        <f>IF(H2435&lt;=0,0,ROUNDDOWN(ROUND((H2435*LOOKUP(H2435,{0,1950001,3300001,6950001,9000001,18000001,40000001},{0.05,0.1,0.2,0.23,0.33,0.4,0.45})-LOOKUP(H2435,{0,1950001,3300001,6950001,9000001,18000001,40000001},{0,97500,427500,636000,1536000,2796000,4796000}))*1.021,3),0))</f>
        <v/>
      </c>
      <c r="J2435" s="21">
        <f>ROUNDDOWN(ROUND(H2435*0.06,2),-2)</f>
        <v/>
      </c>
      <c r="K2435" s="21">
        <f>ROUNDDOWN(ROUND(H2435*0.04,2),-2)</f>
        <v/>
      </c>
      <c r="L2435" s="21">
        <f>I2435+J2435+K2435</f>
        <v/>
      </c>
      <c r="M2435" s="21">
        <f>B2435-L2435</f>
        <v/>
      </c>
      <c r="N2435" s="21">
        <f>ROUNDDOWN(ROUND(B2435*0.2042,2),0)</f>
        <v/>
      </c>
    </row>
    <row r="2436">
      <c r="A2436" t="inlineStr">
        <is>
          <t>照合 短期</t>
        </is>
      </c>
      <c r="B2436" s="21" t="n">
        <v>15500000</v>
      </c>
      <c r="C2436" s="22" t="n">
        <v>1</v>
      </c>
      <c r="D2436" s="22" t="n">
        <v>2</v>
      </c>
      <c r="E2436" s="22" t="n">
        <v>0</v>
      </c>
      <c r="F2436" s="21">
        <f>(IF(C2436&lt;=20,MAX(800000,400000*C2436),8000000+700000*(C2436-20))+IF(E2436=1,1000000,0))</f>
        <v/>
      </c>
      <c r="G2436" s="21">
        <f>IF(AND(D2436=3,C2436&lt;=5),MAX(0,B2436-F2436),IF(AND(D2436=2,C2436&lt;=5,MAX(0,B2436-F2436)&gt;3000000),1500000+MAX(0,B2436-F2436)-3000000,MAX(0,B2436-F2436)/2))</f>
        <v/>
      </c>
      <c r="H2436" s="21">
        <f>ROUNDDOWN(G2436,-3)</f>
        <v/>
      </c>
      <c r="I2436" s="21">
        <f>IF(H2436&lt;=0,0,ROUNDDOWN(ROUND((H2436*LOOKUP(H2436,{0,1950001,3300001,6950001,9000001,18000001,40000001},{0.05,0.1,0.2,0.23,0.33,0.4,0.45})-LOOKUP(H2436,{0,1950001,3300001,6950001,9000001,18000001,40000001},{0,97500,427500,636000,1536000,2796000,4796000}))*1.021,3),0))</f>
        <v/>
      </c>
      <c r="J2436" s="21">
        <f>ROUNDDOWN(ROUND(H2436*0.06,2),-2)</f>
        <v/>
      </c>
      <c r="K2436" s="21">
        <f>ROUNDDOWN(ROUND(H2436*0.04,2),-2)</f>
        <v/>
      </c>
      <c r="L2436" s="21">
        <f>I2436+J2436+K2436</f>
        <v/>
      </c>
      <c r="M2436" s="21">
        <f>B2436-L2436</f>
        <v/>
      </c>
      <c r="N2436" s="21">
        <f>ROUNDDOWN(ROUND(B2436*0.2042,2),0)</f>
        <v/>
      </c>
    </row>
    <row r="2437">
      <c r="A2437" t="inlineStr">
        <is>
          <t>照合 役員</t>
        </is>
      </c>
      <c r="B2437" s="21" t="n">
        <v>15500000</v>
      </c>
      <c r="C2437" s="22" t="n">
        <v>1</v>
      </c>
      <c r="D2437" s="22" t="n">
        <v>3</v>
      </c>
      <c r="E2437" s="22" t="n">
        <v>0</v>
      </c>
      <c r="F2437" s="21">
        <f>(IF(C2437&lt;=20,MAX(800000,400000*C2437),8000000+700000*(C2437-20))+IF(E2437=1,1000000,0))</f>
        <v/>
      </c>
      <c r="G2437" s="21">
        <f>IF(AND(D2437=3,C2437&lt;=5),MAX(0,B2437-F2437),IF(AND(D2437=2,C2437&lt;=5,MAX(0,B2437-F2437)&gt;3000000),1500000+MAX(0,B2437-F2437)-3000000,MAX(0,B2437-F2437)/2))</f>
        <v/>
      </c>
      <c r="H2437" s="21">
        <f>ROUNDDOWN(G2437,-3)</f>
        <v/>
      </c>
      <c r="I2437" s="21">
        <f>IF(H2437&lt;=0,0,ROUNDDOWN(ROUND((H2437*LOOKUP(H2437,{0,1950001,3300001,6950001,9000001,18000001,40000001},{0.05,0.1,0.2,0.23,0.33,0.4,0.45})-LOOKUP(H2437,{0,1950001,3300001,6950001,9000001,18000001,40000001},{0,97500,427500,636000,1536000,2796000,4796000}))*1.021,3),0))</f>
        <v/>
      </c>
      <c r="J2437" s="21">
        <f>ROUNDDOWN(ROUND(H2437*0.06,2),-2)</f>
        <v/>
      </c>
      <c r="K2437" s="21">
        <f>ROUNDDOWN(ROUND(H2437*0.04,2),-2)</f>
        <v/>
      </c>
      <c r="L2437" s="21">
        <f>I2437+J2437+K2437</f>
        <v/>
      </c>
      <c r="M2437" s="21">
        <f>B2437-L2437</f>
        <v/>
      </c>
      <c r="N2437" s="21">
        <f>ROUNDDOWN(ROUND(B2437*0.2042,2),0)</f>
        <v/>
      </c>
    </row>
    <row r="2438">
      <c r="A2438" t="inlineStr">
        <is>
          <t>照合 短期 障害</t>
        </is>
      </c>
      <c r="B2438" s="21" t="n">
        <v>15500000</v>
      </c>
      <c r="C2438" s="22" t="n">
        <v>1</v>
      </c>
      <c r="D2438" s="22" t="n">
        <v>2</v>
      </c>
      <c r="E2438" s="22" t="n">
        <v>1</v>
      </c>
      <c r="F2438" s="21">
        <f>(IF(C2438&lt;=20,MAX(800000,400000*C2438),8000000+700000*(C2438-20))+IF(E2438=1,1000000,0))</f>
        <v/>
      </c>
      <c r="G2438" s="21">
        <f>IF(AND(D2438=3,C2438&lt;=5),MAX(0,B2438-F2438),IF(AND(D2438=2,C2438&lt;=5,MAX(0,B2438-F2438)&gt;3000000),1500000+MAX(0,B2438-F2438)-3000000,MAX(0,B2438-F2438)/2))</f>
        <v/>
      </c>
      <c r="H2438" s="21">
        <f>ROUNDDOWN(G2438,-3)</f>
        <v/>
      </c>
      <c r="I2438" s="21">
        <f>IF(H2438&lt;=0,0,ROUNDDOWN(ROUND((H2438*LOOKUP(H2438,{0,1950001,3300001,6950001,9000001,18000001,40000001},{0.05,0.1,0.2,0.23,0.33,0.4,0.45})-LOOKUP(H2438,{0,1950001,3300001,6950001,9000001,18000001,40000001},{0,97500,427500,636000,1536000,2796000,4796000}))*1.021,3),0))</f>
        <v/>
      </c>
      <c r="J2438" s="21">
        <f>ROUNDDOWN(ROUND(H2438*0.06,2),-2)</f>
        <v/>
      </c>
      <c r="K2438" s="21">
        <f>ROUNDDOWN(ROUND(H2438*0.04,2),-2)</f>
        <v/>
      </c>
      <c r="L2438" s="21">
        <f>I2438+J2438+K2438</f>
        <v/>
      </c>
      <c r="M2438" s="21">
        <f>B2438-L2438</f>
        <v/>
      </c>
      <c r="N2438" s="21">
        <f>ROUNDDOWN(ROUND(B2438*0.2042,2),0)</f>
        <v/>
      </c>
    </row>
    <row r="2439">
      <c r="A2439" t="inlineStr">
        <is>
          <t>照合 短期</t>
        </is>
      </c>
      <c r="B2439" s="21" t="n">
        <v>15500000</v>
      </c>
      <c r="C2439" s="22" t="n">
        <v>2</v>
      </c>
      <c r="D2439" s="22" t="n">
        <v>2</v>
      </c>
      <c r="E2439" s="22" t="n">
        <v>0</v>
      </c>
      <c r="F2439" s="21">
        <f>(IF(C2439&lt;=20,MAX(800000,400000*C2439),8000000+700000*(C2439-20))+IF(E2439=1,1000000,0))</f>
        <v/>
      </c>
      <c r="G2439" s="21">
        <f>IF(AND(D2439=3,C2439&lt;=5),MAX(0,B2439-F2439),IF(AND(D2439=2,C2439&lt;=5,MAX(0,B2439-F2439)&gt;3000000),1500000+MAX(0,B2439-F2439)-3000000,MAX(0,B2439-F2439)/2))</f>
        <v/>
      </c>
      <c r="H2439" s="21">
        <f>ROUNDDOWN(G2439,-3)</f>
        <v/>
      </c>
      <c r="I2439" s="21">
        <f>IF(H2439&lt;=0,0,ROUNDDOWN(ROUND((H2439*LOOKUP(H2439,{0,1950001,3300001,6950001,9000001,18000001,40000001},{0.05,0.1,0.2,0.23,0.33,0.4,0.45})-LOOKUP(H2439,{0,1950001,3300001,6950001,9000001,18000001,40000001},{0,97500,427500,636000,1536000,2796000,4796000}))*1.021,3),0))</f>
        <v/>
      </c>
      <c r="J2439" s="21">
        <f>ROUNDDOWN(ROUND(H2439*0.06,2),-2)</f>
        <v/>
      </c>
      <c r="K2439" s="21">
        <f>ROUNDDOWN(ROUND(H2439*0.04,2),-2)</f>
        <v/>
      </c>
      <c r="L2439" s="21">
        <f>I2439+J2439+K2439</f>
        <v/>
      </c>
      <c r="M2439" s="21">
        <f>B2439-L2439</f>
        <v/>
      </c>
      <c r="N2439" s="21">
        <f>ROUNDDOWN(ROUND(B2439*0.2042,2),0)</f>
        <v/>
      </c>
    </row>
    <row r="2440">
      <c r="A2440" t="inlineStr">
        <is>
          <t>照合 役員</t>
        </is>
      </c>
      <c r="B2440" s="21" t="n">
        <v>15500000</v>
      </c>
      <c r="C2440" s="22" t="n">
        <v>2</v>
      </c>
      <c r="D2440" s="22" t="n">
        <v>3</v>
      </c>
      <c r="E2440" s="22" t="n">
        <v>0</v>
      </c>
      <c r="F2440" s="21">
        <f>(IF(C2440&lt;=20,MAX(800000,400000*C2440),8000000+700000*(C2440-20))+IF(E2440=1,1000000,0))</f>
        <v/>
      </c>
      <c r="G2440" s="21">
        <f>IF(AND(D2440=3,C2440&lt;=5),MAX(0,B2440-F2440),IF(AND(D2440=2,C2440&lt;=5,MAX(0,B2440-F2440)&gt;3000000),1500000+MAX(0,B2440-F2440)-3000000,MAX(0,B2440-F2440)/2))</f>
        <v/>
      </c>
      <c r="H2440" s="21">
        <f>ROUNDDOWN(G2440,-3)</f>
        <v/>
      </c>
      <c r="I2440" s="21">
        <f>IF(H2440&lt;=0,0,ROUNDDOWN(ROUND((H2440*LOOKUP(H2440,{0,1950001,3300001,6950001,9000001,18000001,40000001},{0.05,0.1,0.2,0.23,0.33,0.4,0.45})-LOOKUP(H2440,{0,1950001,3300001,6950001,9000001,18000001,40000001},{0,97500,427500,636000,1536000,2796000,4796000}))*1.021,3),0))</f>
        <v/>
      </c>
      <c r="J2440" s="21">
        <f>ROUNDDOWN(ROUND(H2440*0.06,2),-2)</f>
        <v/>
      </c>
      <c r="K2440" s="21">
        <f>ROUNDDOWN(ROUND(H2440*0.04,2),-2)</f>
        <v/>
      </c>
      <c r="L2440" s="21">
        <f>I2440+J2440+K2440</f>
        <v/>
      </c>
      <c r="M2440" s="21">
        <f>B2440-L2440</f>
        <v/>
      </c>
      <c r="N2440" s="21">
        <f>ROUNDDOWN(ROUND(B2440*0.2042,2),0)</f>
        <v/>
      </c>
    </row>
    <row r="2441">
      <c r="A2441" t="inlineStr">
        <is>
          <t>照合 短期 障害</t>
        </is>
      </c>
      <c r="B2441" s="21" t="n">
        <v>15500000</v>
      </c>
      <c r="C2441" s="22" t="n">
        <v>2</v>
      </c>
      <c r="D2441" s="22" t="n">
        <v>2</v>
      </c>
      <c r="E2441" s="22" t="n">
        <v>1</v>
      </c>
      <c r="F2441" s="21">
        <f>(IF(C2441&lt;=20,MAX(800000,400000*C2441),8000000+700000*(C2441-20))+IF(E2441=1,1000000,0))</f>
        <v/>
      </c>
      <c r="G2441" s="21">
        <f>IF(AND(D2441=3,C2441&lt;=5),MAX(0,B2441-F2441),IF(AND(D2441=2,C2441&lt;=5,MAX(0,B2441-F2441)&gt;3000000),1500000+MAX(0,B2441-F2441)-3000000,MAX(0,B2441-F2441)/2))</f>
        <v/>
      </c>
      <c r="H2441" s="21">
        <f>ROUNDDOWN(G2441,-3)</f>
        <v/>
      </c>
      <c r="I2441" s="21">
        <f>IF(H2441&lt;=0,0,ROUNDDOWN(ROUND((H2441*LOOKUP(H2441,{0,1950001,3300001,6950001,9000001,18000001,40000001},{0.05,0.1,0.2,0.23,0.33,0.4,0.45})-LOOKUP(H2441,{0,1950001,3300001,6950001,9000001,18000001,40000001},{0,97500,427500,636000,1536000,2796000,4796000}))*1.021,3),0))</f>
        <v/>
      </c>
      <c r="J2441" s="21">
        <f>ROUNDDOWN(ROUND(H2441*0.06,2),-2)</f>
        <v/>
      </c>
      <c r="K2441" s="21">
        <f>ROUNDDOWN(ROUND(H2441*0.04,2),-2)</f>
        <v/>
      </c>
      <c r="L2441" s="21">
        <f>I2441+J2441+K2441</f>
        <v/>
      </c>
      <c r="M2441" s="21">
        <f>B2441-L2441</f>
        <v/>
      </c>
      <c r="N2441" s="21">
        <f>ROUNDDOWN(ROUND(B2441*0.2042,2),0)</f>
        <v/>
      </c>
    </row>
    <row r="2442">
      <c r="A2442" t="inlineStr">
        <is>
          <t>照合 短期</t>
        </is>
      </c>
      <c r="B2442" s="21" t="n">
        <v>15500000</v>
      </c>
      <c r="C2442" s="22" t="n">
        <v>3</v>
      </c>
      <c r="D2442" s="22" t="n">
        <v>2</v>
      </c>
      <c r="E2442" s="22" t="n">
        <v>0</v>
      </c>
      <c r="F2442" s="21">
        <f>(IF(C2442&lt;=20,MAX(800000,400000*C2442),8000000+700000*(C2442-20))+IF(E2442=1,1000000,0))</f>
        <v/>
      </c>
      <c r="G2442" s="21">
        <f>IF(AND(D2442=3,C2442&lt;=5),MAX(0,B2442-F2442),IF(AND(D2442=2,C2442&lt;=5,MAX(0,B2442-F2442)&gt;3000000),1500000+MAX(0,B2442-F2442)-3000000,MAX(0,B2442-F2442)/2))</f>
        <v/>
      </c>
      <c r="H2442" s="21">
        <f>ROUNDDOWN(G2442,-3)</f>
        <v/>
      </c>
      <c r="I2442" s="21">
        <f>IF(H2442&lt;=0,0,ROUNDDOWN(ROUND((H2442*LOOKUP(H2442,{0,1950001,3300001,6950001,9000001,18000001,40000001},{0.05,0.1,0.2,0.23,0.33,0.4,0.45})-LOOKUP(H2442,{0,1950001,3300001,6950001,9000001,18000001,40000001},{0,97500,427500,636000,1536000,2796000,4796000}))*1.021,3),0))</f>
        <v/>
      </c>
      <c r="J2442" s="21">
        <f>ROUNDDOWN(ROUND(H2442*0.06,2),-2)</f>
        <v/>
      </c>
      <c r="K2442" s="21">
        <f>ROUNDDOWN(ROUND(H2442*0.04,2),-2)</f>
        <v/>
      </c>
      <c r="L2442" s="21">
        <f>I2442+J2442+K2442</f>
        <v/>
      </c>
      <c r="M2442" s="21">
        <f>B2442-L2442</f>
        <v/>
      </c>
      <c r="N2442" s="21">
        <f>ROUNDDOWN(ROUND(B2442*0.2042,2),0)</f>
        <v/>
      </c>
    </row>
    <row r="2443">
      <c r="A2443" t="inlineStr">
        <is>
          <t>照合 役員</t>
        </is>
      </c>
      <c r="B2443" s="21" t="n">
        <v>15500000</v>
      </c>
      <c r="C2443" s="22" t="n">
        <v>3</v>
      </c>
      <c r="D2443" s="22" t="n">
        <v>3</v>
      </c>
      <c r="E2443" s="22" t="n">
        <v>0</v>
      </c>
      <c r="F2443" s="21">
        <f>(IF(C2443&lt;=20,MAX(800000,400000*C2443),8000000+700000*(C2443-20))+IF(E2443=1,1000000,0))</f>
        <v/>
      </c>
      <c r="G2443" s="21">
        <f>IF(AND(D2443=3,C2443&lt;=5),MAX(0,B2443-F2443),IF(AND(D2443=2,C2443&lt;=5,MAX(0,B2443-F2443)&gt;3000000),1500000+MAX(0,B2443-F2443)-3000000,MAX(0,B2443-F2443)/2))</f>
        <v/>
      </c>
      <c r="H2443" s="21">
        <f>ROUNDDOWN(G2443,-3)</f>
        <v/>
      </c>
      <c r="I2443" s="21">
        <f>IF(H2443&lt;=0,0,ROUNDDOWN(ROUND((H2443*LOOKUP(H2443,{0,1950001,3300001,6950001,9000001,18000001,40000001},{0.05,0.1,0.2,0.23,0.33,0.4,0.45})-LOOKUP(H2443,{0,1950001,3300001,6950001,9000001,18000001,40000001},{0,97500,427500,636000,1536000,2796000,4796000}))*1.021,3),0))</f>
        <v/>
      </c>
      <c r="J2443" s="21">
        <f>ROUNDDOWN(ROUND(H2443*0.06,2),-2)</f>
        <v/>
      </c>
      <c r="K2443" s="21">
        <f>ROUNDDOWN(ROUND(H2443*0.04,2),-2)</f>
        <v/>
      </c>
      <c r="L2443" s="21">
        <f>I2443+J2443+K2443</f>
        <v/>
      </c>
      <c r="M2443" s="21">
        <f>B2443-L2443</f>
        <v/>
      </c>
      <c r="N2443" s="21">
        <f>ROUNDDOWN(ROUND(B2443*0.2042,2),0)</f>
        <v/>
      </c>
    </row>
    <row r="2444">
      <c r="A2444" t="inlineStr">
        <is>
          <t>照合 短期 障害</t>
        </is>
      </c>
      <c r="B2444" s="21" t="n">
        <v>15500000</v>
      </c>
      <c r="C2444" s="22" t="n">
        <v>3</v>
      </c>
      <c r="D2444" s="22" t="n">
        <v>2</v>
      </c>
      <c r="E2444" s="22" t="n">
        <v>1</v>
      </c>
      <c r="F2444" s="21">
        <f>(IF(C2444&lt;=20,MAX(800000,400000*C2444),8000000+700000*(C2444-20))+IF(E2444=1,1000000,0))</f>
        <v/>
      </c>
      <c r="G2444" s="21">
        <f>IF(AND(D2444=3,C2444&lt;=5),MAX(0,B2444-F2444),IF(AND(D2444=2,C2444&lt;=5,MAX(0,B2444-F2444)&gt;3000000),1500000+MAX(0,B2444-F2444)-3000000,MAX(0,B2444-F2444)/2))</f>
        <v/>
      </c>
      <c r="H2444" s="21">
        <f>ROUNDDOWN(G2444,-3)</f>
        <v/>
      </c>
      <c r="I2444" s="21">
        <f>IF(H2444&lt;=0,0,ROUNDDOWN(ROUND((H2444*LOOKUP(H2444,{0,1950001,3300001,6950001,9000001,18000001,40000001},{0.05,0.1,0.2,0.23,0.33,0.4,0.45})-LOOKUP(H2444,{0,1950001,3300001,6950001,9000001,18000001,40000001},{0,97500,427500,636000,1536000,2796000,4796000}))*1.021,3),0))</f>
        <v/>
      </c>
      <c r="J2444" s="21">
        <f>ROUNDDOWN(ROUND(H2444*0.06,2),-2)</f>
        <v/>
      </c>
      <c r="K2444" s="21">
        <f>ROUNDDOWN(ROUND(H2444*0.04,2),-2)</f>
        <v/>
      </c>
      <c r="L2444" s="21">
        <f>I2444+J2444+K2444</f>
        <v/>
      </c>
      <c r="M2444" s="21">
        <f>B2444-L2444</f>
        <v/>
      </c>
      <c r="N2444" s="21">
        <f>ROUNDDOWN(ROUND(B2444*0.2042,2),0)</f>
        <v/>
      </c>
    </row>
    <row r="2445">
      <c r="A2445" t="inlineStr">
        <is>
          <t>照合 短期</t>
        </is>
      </c>
      <c r="B2445" s="21" t="n">
        <v>15500000</v>
      </c>
      <c r="C2445" s="22" t="n">
        <v>4</v>
      </c>
      <c r="D2445" s="22" t="n">
        <v>2</v>
      </c>
      <c r="E2445" s="22" t="n">
        <v>0</v>
      </c>
      <c r="F2445" s="21">
        <f>(IF(C2445&lt;=20,MAX(800000,400000*C2445),8000000+700000*(C2445-20))+IF(E2445=1,1000000,0))</f>
        <v/>
      </c>
      <c r="G2445" s="21">
        <f>IF(AND(D2445=3,C2445&lt;=5),MAX(0,B2445-F2445),IF(AND(D2445=2,C2445&lt;=5,MAX(0,B2445-F2445)&gt;3000000),1500000+MAX(0,B2445-F2445)-3000000,MAX(0,B2445-F2445)/2))</f>
        <v/>
      </c>
      <c r="H2445" s="21">
        <f>ROUNDDOWN(G2445,-3)</f>
        <v/>
      </c>
      <c r="I2445" s="21">
        <f>IF(H2445&lt;=0,0,ROUNDDOWN(ROUND((H2445*LOOKUP(H2445,{0,1950001,3300001,6950001,9000001,18000001,40000001},{0.05,0.1,0.2,0.23,0.33,0.4,0.45})-LOOKUP(H2445,{0,1950001,3300001,6950001,9000001,18000001,40000001},{0,97500,427500,636000,1536000,2796000,4796000}))*1.021,3),0))</f>
        <v/>
      </c>
      <c r="J2445" s="21">
        <f>ROUNDDOWN(ROUND(H2445*0.06,2),-2)</f>
        <v/>
      </c>
      <c r="K2445" s="21">
        <f>ROUNDDOWN(ROUND(H2445*0.04,2),-2)</f>
        <v/>
      </c>
      <c r="L2445" s="21">
        <f>I2445+J2445+K2445</f>
        <v/>
      </c>
      <c r="M2445" s="21">
        <f>B2445-L2445</f>
        <v/>
      </c>
      <c r="N2445" s="21">
        <f>ROUNDDOWN(ROUND(B2445*0.2042,2),0)</f>
        <v/>
      </c>
    </row>
    <row r="2446">
      <c r="A2446" t="inlineStr">
        <is>
          <t>照合 役員</t>
        </is>
      </c>
      <c r="B2446" s="21" t="n">
        <v>15500000</v>
      </c>
      <c r="C2446" s="22" t="n">
        <v>4</v>
      </c>
      <c r="D2446" s="22" t="n">
        <v>3</v>
      </c>
      <c r="E2446" s="22" t="n">
        <v>0</v>
      </c>
      <c r="F2446" s="21">
        <f>(IF(C2446&lt;=20,MAX(800000,400000*C2446),8000000+700000*(C2446-20))+IF(E2446=1,1000000,0))</f>
        <v/>
      </c>
      <c r="G2446" s="21">
        <f>IF(AND(D2446=3,C2446&lt;=5),MAX(0,B2446-F2446),IF(AND(D2446=2,C2446&lt;=5,MAX(0,B2446-F2446)&gt;3000000),1500000+MAX(0,B2446-F2446)-3000000,MAX(0,B2446-F2446)/2))</f>
        <v/>
      </c>
      <c r="H2446" s="21">
        <f>ROUNDDOWN(G2446,-3)</f>
        <v/>
      </c>
      <c r="I2446" s="21">
        <f>IF(H2446&lt;=0,0,ROUNDDOWN(ROUND((H2446*LOOKUP(H2446,{0,1950001,3300001,6950001,9000001,18000001,40000001},{0.05,0.1,0.2,0.23,0.33,0.4,0.45})-LOOKUP(H2446,{0,1950001,3300001,6950001,9000001,18000001,40000001},{0,97500,427500,636000,1536000,2796000,4796000}))*1.021,3),0))</f>
        <v/>
      </c>
      <c r="J2446" s="21">
        <f>ROUNDDOWN(ROUND(H2446*0.06,2),-2)</f>
        <v/>
      </c>
      <c r="K2446" s="21">
        <f>ROUNDDOWN(ROUND(H2446*0.04,2),-2)</f>
        <v/>
      </c>
      <c r="L2446" s="21">
        <f>I2446+J2446+K2446</f>
        <v/>
      </c>
      <c r="M2446" s="21">
        <f>B2446-L2446</f>
        <v/>
      </c>
      <c r="N2446" s="21">
        <f>ROUNDDOWN(ROUND(B2446*0.2042,2),0)</f>
        <v/>
      </c>
    </row>
    <row r="2447">
      <c r="A2447" t="inlineStr">
        <is>
          <t>照合 短期 障害</t>
        </is>
      </c>
      <c r="B2447" s="21" t="n">
        <v>15500000</v>
      </c>
      <c r="C2447" s="22" t="n">
        <v>4</v>
      </c>
      <c r="D2447" s="22" t="n">
        <v>2</v>
      </c>
      <c r="E2447" s="22" t="n">
        <v>1</v>
      </c>
      <c r="F2447" s="21">
        <f>(IF(C2447&lt;=20,MAX(800000,400000*C2447),8000000+700000*(C2447-20))+IF(E2447=1,1000000,0))</f>
        <v/>
      </c>
      <c r="G2447" s="21">
        <f>IF(AND(D2447=3,C2447&lt;=5),MAX(0,B2447-F2447),IF(AND(D2447=2,C2447&lt;=5,MAX(0,B2447-F2447)&gt;3000000),1500000+MAX(0,B2447-F2447)-3000000,MAX(0,B2447-F2447)/2))</f>
        <v/>
      </c>
      <c r="H2447" s="21">
        <f>ROUNDDOWN(G2447,-3)</f>
        <v/>
      </c>
      <c r="I2447" s="21">
        <f>IF(H2447&lt;=0,0,ROUNDDOWN(ROUND((H2447*LOOKUP(H2447,{0,1950001,3300001,6950001,9000001,18000001,40000001},{0.05,0.1,0.2,0.23,0.33,0.4,0.45})-LOOKUP(H2447,{0,1950001,3300001,6950001,9000001,18000001,40000001},{0,97500,427500,636000,1536000,2796000,4796000}))*1.021,3),0))</f>
        <v/>
      </c>
      <c r="J2447" s="21">
        <f>ROUNDDOWN(ROUND(H2447*0.06,2),-2)</f>
        <v/>
      </c>
      <c r="K2447" s="21">
        <f>ROUNDDOWN(ROUND(H2447*0.04,2),-2)</f>
        <v/>
      </c>
      <c r="L2447" s="21">
        <f>I2447+J2447+K2447</f>
        <v/>
      </c>
      <c r="M2447" s="21">
        <f>B2447-L2447</f>
        <v/>
      </c>
      <c r="N2447" s="21">
        <f>ROUNDDOWN(ROUND(B2447*0.2042,2),0)</f>
        <v/>
      </c>
    </row>
    <row r="2448">
      <c r="A2448" t="inlineStr">
        <is>
          <t>照合 短期</t>
        </is>
      </c>
      <c r="B2448" s="21" t="n">
        <v>15500000</v>
      </c>
      <c r="C2448" s="22" t="n">
        <v>5</v>
      </c>
      <c r="D2448" s="22" t="n">
        <v>2</v>
      </c>
      <c r="E2448" s="22" t="n">
        <v>0</v>
      </c>
      <c r="F2448" s="21">
        <f>(IF(C2448&lt;=20,MAX(800000,400000*C2448),8000000+700000*(C2448-20))+IF(E2448=1,1000000,0))</f>
        <v/>
      </c>
      <c r="G2448" s="21">
        <f>IF(AND(D2448=3,C2448&lt;=5),MAX(0,B2448-F2448),IF(AND(D2448=2,C2448&lt;=5,MAX(0,B2448-F2448)&gt;3000000),1500000+MAX(0,B2448-F2448)-3000000,MAX(0,B2448-F2448)/2))</f>
        <v/>
      </c>
      <c r="H2448" s="21">
        <f>ROUNDDOWN(G2448,-3)</f>
        <v/>
      </c>
      <c r="I2448" s="21">
        <f>IF(H2448&lt;=0,0,ROUNDDOWN(ROUND((H2448*LOOKUP(H2448,{0,1950001,3300001,6950001,9000001,18000001,40000001},{0.05,0.1,0.2,0.23,0.33,0.4,0.45})-LOOKUP(H2448,{0,1950001,3300001,6950001,9000001,18000001,40000001},{0,97500,427500,636000,1536000,2796000,4796000}))*1.021,3),0))</f>
        <v/>
      </c>
      <c r="J2448" s="21">
        <f>ROUNDDOWN(ROUND(H2448*0.06,2),-2)</f>
        <v/>
      </c>
      <c r="K2448" s="21">
        <f>ROUNDDOWN(ROUND(H2448*0.04,2),-2)</f>
        <v/>
      </c>
      <c r="L2448" s="21">
        <f>I2448+J2448+K2448</f>
        <v/>
      </c>
      <c r="M2448" s="21">
        <f>B2448-L2448</f>
        <v/>
      </c>
      <c r="N2448" s="21">
        <f>ROUNDDOWN(ROUND(B2448*0.2042,2),0)</f>
        <v/>
      </c>
    </row>
    <row r="2449">
      <c r="A2449" t="inlineStr">
        <is>
          <t>照合 役員</t>
        </is>
      </c>
      <c r="B2449" s="21" t="n">
        <v>15500000</v>
      </c>
      <c r="C2449" s="22" t="n">
        <v>5</v>
      </c>
      <c r="D2449" s="22" t="n">
        <v>3</v>
      </c>
      <c r="E2449" s="22" t="n">
        <v>0</v>
      </c>
      <c r="F2449" s="21">
        <f>(IF(C2449&lt;=20,MAX(800000,400000*C2449),8000000+700000*(C2449-20))+IF(E2449=1,1000000,0))</f>
        <v/>
      </c>
      <c r="G2449" s="21">
        <f>IF(AND(D2449=3,C2449&lt;=5),MAX(0,B2449-F2449),IF(AND(D2449=2,C2449&lt;=5,MAX(0,B2449-F2449)&gt;3000000),1500000+MAX(0,B2449-F2449)-3000000,MAX(0,B2449-F2449)/2))</f>
        <v/>
      </c>
      <c r="H2449" s="21">
        <f>ROUNDDOWN(G2449,-3)</f>
        <v/>
      </c>
      <c r="I2449" s="21">
        <f>IF(H2449&lt;=0,0,ROUNDDOWN(ROUND((H2449*LOOKUP(H2449,{0,1950001,3300001,6950001,9000001,18000001,40000001},{0.05,0.1,0.2,0.23,0.33,0.4,0.45})-LOOKUP(H2449,{0,1950001,3300001,6950001,9000001,18000001,40000001},{0,97500,427500,636000,1536000,2796000,4796000}))*1.021,3),0))</f>
        <v/>
      </c>
      <c r="J2449" s="21">
        <f>ROUNDDOWN(ROUND(H2449*0.06,2),-2)</f>
        <v/>
      </c>
      <c r="K2449" s="21">
        <f>ROUNDDOWN(ROUND(H2449*0.04,2),-2)</f>
        <v/>
      </c>
      <c r="L2449" s="21">
        <f>I2449+J2449+K2449</f>
        <v/>
      </c>
      <c r="M2449" s="21">
        <f>B2449-L2449</f>
        <v/>
      </c>
      <c r="N2449" s="21">
        <f>ROUNDDOWN(ROUND(B2449*0.2042,2),0)</f>
        <v/>
      </c>
    </row>
    <row r="2450">
      <c r="A2450" t="inlineStr">
        <is>
          <t>照合 短期 障害</t>
        </is>
      </c>
      <c r="B2450" s="21" t="n">
        <v>15500000</v>
      </c>
      <c r="C2450" s="22" t="n">
        <v>5</v>
      </c>
      <c r="D2450" s="22" t="n">
        <v>2</v>
      </c>
      <c r="E2450" s="22" t="n">
        <v>1</v>
      </c>
      <c r="F2450" s="21">
        <f>(IF(C2450&lt;=20,MAX(800000,400000*C2450),8000000+700000*(C2450-20))+IF(E2450=1,1000000,0))</f>
        <v/>
      </c>
      <c r="G2450" s="21">
        <f>IF(AND(D2450=3,C2450&lt;=5),MAX(0,B2450-F2450),IF(AND(D2450=2,C2450&lt;=5,MAX(0,B2450-F2450)&gt;3000000),1500000+MAX(0,B2450-F2450)-3000000,MAX(0,B2450-F2450)/2))</f>
        <v/>
      </c>
      <c r="H2450" s="21">
        <f>ROUNDDOWN(G2450,-3)</f>
        <v/>
      </c>
      <c r="I2450" s="21">
        <f>IF(H2450&lt;=0,0,ROUNDDOWN(ROUND((H2450*LOOKUP(H2450,{0,1950001,3300001,6950001,9000001,18000001,40000001},{0.05,0.1,0.2,0.23,0.33,0.4,0.45})-LOOKUP(H2450,{0,1950001,3300001,6950001,9000001,18000001,40000001},{0,97500,427500,636000,1536000,2796000,4796000}))*1.021,3),0))</f>
        <v/>
      </c>
      <c r="J2450" s="21">
        <f>ROUNDDOWN(ROUND(H2450*0.06,2),-2)</f>
        <v/>
      </c>
      <c r="K2450" s="21">
        <f>ROUNDDOWN(ROUND(H2450*0.04,2),-2)</f>
        <v/>
      </c>
      <c r="L2450" s="21">
        <f>I2450+J2450+K2450</f>
        <v/>
      </c>
      <c r="M2450" s="21">
        <f>B2450-L2450</f>
        <v/>
      </c>
      <c r="N2450" s="21">
        <f>ROUNDDOWN(ROUND(B2450*0.2042,2),0)</f>
        <v/>
      </c>
    </row>
    <row r="2451">
      <c r="A2451" t="inlineStr">
        <is>
          <t>照合 障害</t>
        </is>
      </c>
      <c r="B2451" s="21" t="n">
        <v>15500000</v>
      </c>
      <c r="C2451" s="22" t="n">
        <v>25</v>
      </c>
      <c r="D2451" s="22" t="n">
        <v>1</v>
      </c>
      <c r="E2451" s="22" t="n">
        <v>1</v>
      </c>
      <c r="F2451" s="21">
        <f>(IF(C2451&lt;=20,MAX(800000,400000*C2451),8000000+700000*(C2451-20))+IF(E2451=1,1000000,0))</f>
        <v/>
      </c>
      <c r="G2451" s="21">
        <f>IF(AND(D2451=3,C2451&lt;=5),MAX(0,B2451-F2451),IF(AND(D2451=2,C2451&lt;=5,MAX(0,B2451-F2451)&gt;3000000),1500000+MAX(0,B2451-F2451)-3000000,MAX(0,B2451-F2451)/2))</f>
        <v/>
      </c>
      <c r="H2451" s="21">
        <f>ROUNDDOWN(G2451,-3)</f>
        <v/>
      </c>
      <c r="I2451" s="21">
        <f>IF(H2451&lt;=0,0,ROUNDDOWN(ROUND((H2451*LOOKUP(H2451,{0,1950001,3300001,6950001,9000001,18000001,40000001},{0.05,0.1,0.2,0.23,0.33,0.4,0.45})-LOOKUP(H2451,{0,1950001,3300001,6950001,9000001,18000001,40000001},{0,97500,427500,636000,1536000,2796000,4796000}))*1.021,3),0))</f>
        <v/>
      </c>
      <c r="J2451" s="21">
        <f>ROUNDDOWN(ROUND(H2451*0.06,2),-2)</f>
        <v/>
      </c>
      <c r="K2451" s="21">
        <f>ROUNDDOWN(ROUND(H2451*0.04,2),-2)</f>
        <v/>
      </c>
      <c r="L2451" s="21">
        <f>I2451+J2451+K2451</f>
        <v/>
      </c>
      <c r="M2451" s="21">
        <f>B2451-L2451</f>
        <v/>
      </c>
      <c r="N2451" s="21">
        <f>ROUNDDOWN(ROUND(B2451*0.2042,2),0)</f>
        <v/>
      </c>
    </row>
    <row r="2452">
      <c r="A2452" t="inlineStr">
        <is>
          <t>照合 一般</t>
        </is>
      </c>
      <c r="B2452" s="21" t="n">
        <v>16000000</v>
      </c>
      <c r="C2452" s="22" t="n">
        <v>1</v>
      </c>
      <c r="D2452" s="22" t="n">
        <v>1</v>
      </c>
      <c r="E2452" s="22" t="n">
        <v>0</v>
      </c>
      <c r="F2452" s="21">
        <f>(IF(C2452&lt;=20,MAX(800000,400000*C2452),8000000+700000*(C2452-20))+IF(E2452=1,1000000,0))</f>
        <v/>
      </c>
      <c r="G2452" s="21">
        <f>IF(AND(D2452=3,C2452&lt;=5),MAX(0,B2452-F2452),IF(AND(D2452=2,C2452&lt;=5,MAX(0,B2452-F2452)&gt;3000000),1500000+MAX(0,B2452-F2452)-3000000,MAX(0,B2452-F2452)/2))</f>
        <v/>
      </c>
      <c r="H2452" s="21">
        <f>ROUNDDOWN(G2452,-3)</f>
        <v/>
      </c>
      <c r="I2452" s="21">
        <f>IF(H2452&lt;=0,0,ROUNDDOWN(ROUND((H2452*LOOKUP(H2452,{0,1950001,3300001,6950001,9000001,18000001,40000001},{0.05,0.1,0.2,0.23,0.33,0.4,0.45})-LOOKUP(H2452,{0,1950001,3300001,6950001,9000001,18000001,40000001},{0,97500,427500,636000,1536000,2796000,4796000}))*1.021,3),0))</f>
        <v/>
      </c>
      <c r="J2452" s="21">
        <f>ROUNDDOWN(ROUND(H2452*0.06,2),-2)</f>
        <v/>
      </c>
      <c r="K2452" s="21">
        <f>ROUNDDOWN(ROUND(H2452*0.04,2),-2)</f>
        <v/>
      </c>
      <c r="L2452" s="21">
        <f>I2452+J2452+K2452</f>
        <v/>
      </c>
      <c r="M2452" s="21">
        <f>B2452-L2452</f>
        <v/>
      </c>
      <c r="N2452" s="21">
        <f>ROUNDDOWN(ROUND(B2452*0.2042,2),0)</f>
        <v/>
      </c>
    </row>
    <row r="2453">
      <c r="A2453" t="inlineStr">
        <is>
          <t>照合 一般</t>
        </is>
      </c>
      <c r="B2453" s="21" t="n">
        <v>16000000</v>
      </c>
      <c r="C2453" s="22" t="n">
        <v>2</v>
      </c>
      <c r="D2453" s="22" t="n">
        <v>1</v>
      </c>
      <c r="E2453" s="22" t="n">
        <v>0</v>
      </c>
      <c r="F2453" s="21">
        <f>(IF(C2453&lt;=20,MAX(800000,400000*C2453),8000000+700000*(C2453-20))+IF(E2453=1,1000000,0))</f>
        <v/>
      </c>
      <c r="G2453" s="21">
        <f>IF(AND(D2453=3,C2453&lt;=5),MAX(0,B2453-F2453),IF(AND(D2453=2,C2453&lt;=5,MAX(0,B2453-F2453)&gt;3000000),1500000+MAX(0,B2453-F2453)-3000000,MAX(0,B2453-F2453)/2))</f>
        <v/>
      </c>
      <c r="H2453" s="21">
        <f>ROUNDDOWN(G2453,-3)</f>
        <v/>
      </c>
      <c r="I2453" s="21">
        <f>IF(H2453&lt;=0,0,ROUNDDOWN(ROUND((H2453*LOOKUP(H2453,{0,1950001,3300001,6950001,9000001,18000001,40000001},{0.05,0.1,0.2,0.23,0.33,0.4,0.45})-LOOKUP(H2453,{0,1950001,3300001,6950001,9000001,18000001,40000001},{0,97500,427500,636000,1536000,2796000,4796000}))*1.021,3),0))</f>
        <v/>
      </c>
      <c r="J2453" s="21">
        <f>ROUNDDOWN(ROUND(H2453*0.06,2),-2)</f>
        <v/>
      </c>
      <c r="K2453" s="21">
        <f>ROUNDDOWN(ROUND(H2453*0.04,2),-2)</f>
        <v/>
      </c>
      <c r="L2453" s="21">
        <f>I2453+J2453+K2453</f>
        <v/>
      </c>
      <c r="M2453" s="21">
        <f>B2453-L2453</f>
        <v/>
      </c>
      <c r="N2453" s="21">
        <f>ROUNDDOWN(ROUND(B2453*0.2042,2),0)</f>
        <v/>
      </c>
    </row>
    <row r="2454">
      <c r="A2454" t="inlineStr">
        <is>
          <t>照合 一般</t>
        </is>
      </c>
      <c r="B2454" s="21" t="n">
        <v>16000000</v>
      </c>
      <c r="C2454" s="22" t="n">
        <v>3</v>
      </c>
      <c r="D2454" s="22" t="n">
        <v>1</v>
      </c>
      <c r="E2454" s="22" t="n">
        <v>0</v>
      </c>
      <c r="F2454" s="21">
        <f>(IF(C2454&lt;=20,MAX(800000,400000*C2454),8000000+700000*(C2454-20))+IF(E2454=1,1000000,0))</f>
        <v/>
      </c>
      <c r="G2454" s="21">
        <f>IF(AND(D2454=3,C2454&lt;=5),MAX(0,B2454-F2454),IF(AND(D2454=2,C2454&lt;=5,MAX(0,B2454-F2454)&gt;3000000),1500000+MAX(0,B2454-F2454)-3000000,MAX(0,B2454-F2454)/2))</f>
        <v/>
      </c>
      <c r="H2454" s="21">
        <f>ROUNDDOWN(G2454,-3)</f>
        <v/>
      </c>
      <c r="I2454" s="21">
        <f>IF(H2454&lt;=0,0,ROUNDDOWN(ROUND((H2454*LOOKUP(H2454,{0,1950001,3300001,6950001,9000001,18000001,40000001},{0.05,0.1,0.2,0.23,0.33,0.4,0.45})-LOOKUP(H2454,{0,1950001,3300001,6950001,9000001,18000001,40000001},{0,97500,427500,636000,1536000,2796000,4796000}))*1.021,3),0))</f>
        <v/>
      </c>
      <c r="J2454" s="21">
        <f>ROUNDDOWN(ROUND(H2454*0.06,2),-2)</f>
        <v/>
      </c>
      <c r="K2454" s="21">
        <f>ROUNDDOWN(ROUND(H2454*0.04,2),-2)</f>
        <v/>
      </c>
      <c r="L2454" s="21">
        <f>I2454+J2454+K2454</f>
        <v/>
      </c>
      <c r="M2454" s="21">
        <f>B2454-L2454</f>
        <v/>
      </c>
      <c r="N2454" s="21">
        <f>ROUNDDOWN(ROUND(B2454*0.2042,2),0)</f>
        <v/>
      </c>
    </row>
    <row r="2455">
      <c r="A2455" t="inlineStr">
        <is>
          <t>照合 一般</t>
        </is>
      </c>
      <c r="B2455" s="21" t="n">
        <v>16000000</v>
      </c>
      <c r="C2455" s="22" t="n">
        <v>4</v>
      </c>
      <c r="D2455" s="22" t="n">
        <v>1</v>
      </c>
      <c r="E2455" s="22" t="n">
        <v>0</v>
      </c>
      <c r="F2455" s="21">
        <f>(IF(C2455&lt;=20,MAX(800000,400000*C2455),8000000+700000*(C2455-20))+IF(E2455=1,1000000,0))</f>
        <v/>
      </c>
      <c r="G2455" s="21">
        <f>IF(AND(D2455=3,C2455&lt;=5),MAX(0,B2455-F2455),IF(AND(D2455=2,C2455&lt;=5,MAX(0,B2455-F2455)&gt;3000000),1500000+MAX(0,B2455-F2455)-3000000,MAX(0,B2455-F2455)/2))</f>
        <v/>
      </c>
      <c r="H2455" s="21">
        <f>ROUNDDOWN(G2455,-3)</f>
        <v/>
      </c>
      <c r="I2455" s="21">
        <f>IF(H2455&lt;=0,0,ROUNDDOWN(ROUND((H2455*LOOKUP(H2455,{0,1950001,3300001,6950001,9000001,18000001,40000001},{0.05,0.1,0.2,0.23,0.33,0.4,0.45})-LOOKUP(H2455,{0,1950001,3300001,6950001,9000001,18000001,40000001},{0,97500,427500,636000,1536000,2796000,4796000}))*1.021,3),0))</f>
        <v/>
      </c>
      <c r="J2455" s="21">
        <f>ROUNDDOWN(ROUND(H2455*0.06,2),-2)</f>
        <v/>
      </c>
      <c r="K2455" s="21">
        <f>ROUNDDOWN(ROUND(H2455*0.04,2),-2)</f>
        <v/>
      </c>
      <c r="L2455" s="21">
        <f>I2455+J2455+K2455</f>
        <v/>
      </c>
      <c r="M2455" s="21">
        <f>B2455-L2455</f>
        <v/>
      </c>
      <c r="N2455" s="21">
        <f>ROUNDDOWN(ROUND(B2455*0.2042,2),0)</f>
        <v/>
      </c>
    </row>
    <row r="2456">
      <c r="A2456" t="inlineStr">
        <is>
          <t>照合 一般</t>
        </is>
      </c>
      <c r="B2456" s="21" t="n">
        <v>16000000</v>
      </c>
      <c r="C2456" s="22" t="n">
        <v>5</v>
      </c>
      <c r="D2456" s="22" t="n">
        <v>1</v>
      </c>
      <c r="E2456" s="22" t="n">
        <v>0</v>
      </c>
      <c r="F2456" s="21">
        <f>(IF(C2456&lt;=20,MAX(800000,400000*C2456),8000000+700000*(C2456-20))+IF(E2456=1,1000000,0))</f>
        <v/>
      </c>
      <c r="G2456" s="21">
        <f>IF(AND(D2456=3,C2456&lt;=5),MAX(0,B2456-F2456),IF(AND(D2456=2,C2456&lt;=5,MAX(0,B2456-F2456)&gt;3000000),1500000+MAX(0,B2456-F2456)-3000000,MAX(0,B2456-F2456)/2))</f>
        <v/>
      </c>
      <c r="H2456" s="21">
        <f>ROUNDDOWN(G2456,-3)</f>
        <v/>
      </c>
      <c r="I2456" s="21">
        <f>IF(H2456&lt;=0,0,ROUNDDOWN(ROUND((H2456*LOOKUP(H2456,{0,1950001,3300001,6950001,9000001,18000001,40000001},{0.05,0.1,0.2,0.23,0.33,0.4,0.45})-LOOKUP(H2456,{0,1950001,3300001,6950001,9000001,18000001,40000001},{0,97500,427500,636000,1536000,2796000,4796000}))*1.021,3),0))</f>
        <v/>
      </c>
      <c r="J2456" s="21">
        <f>ROUNDDOWN(ROUND(H2456*0.06,2),-2)</f>
        <v/>
      </c>
      <c r="K2456" s="21">
        <f>ROUNDDOWN(ROUND(H2456*0.04,2),-2)</f>
        <v/>
      </c>
      <c r="L2456" s="21">
        <f>I2456+J2456+K2456</f>
        <v/>
      </c>
      <c r="M2456" s="21">
        <f>B2456-L2456</f>
        <v/>
      </c>
      <c r="N2456" s="21">
        <f>ROUNDDOWN(ROUND(B2456*0.2042,2),0)</f>
        <v/>
      </c>
    </row>
    <row r="2457">
      <c r="A2457" t="inlineStr">
        <is>
          <t>照合 一般</t>
        </is>
      </c>
      <c r="B2457" s="21" t="n">
        <v>16000000</v>
      </c>
      <c r="C2457" s="22" t="n">
        <v>6</v>
      </c>
      <c r="D2457" s="22" t="n">
        <v>1</v>
      </c>
      <c r="E2457" s="22" t="n">
        <v>0</v>
      </c>
      <c r="F2457" s="21">
        <f>(IF(C2457&lt;=20,MAX(800000,400000*C2457),8000000+700000*(C2457-20))+IF(E2457=1,1000000,0))</f>
        <v/>
      </c>
      <c r="G2457" s="21">
        <f>IF(AND(D2457=3,C2457&lt;=5),MAX(0,B2457-F2457),IF(AND(D2457=2,C2457&lt;=5,MAX(0,B2457-F2457)&gt;3000000),1500000+MAX(0,B2457-F2457)-3000000,MAX(0,B2457-F2457)/2))</f>
        <v/>
      </c>
      <c r="H2457" s="21">
        <f>ROUNDDOWN(G2457,-3)</f>
        <v/>
      </c>
      <c r="I2457" s="21">
        <f>IF(H2457&lt;=0,0,ROUNDDOWN(ROUND((H2457*LOOKUP(H2457,{0,1950001,3300001,6950001,9000001,18000001,40000001},{0.05,0.1,0.2,0.23,0.33,0.4,0.45})-LOOKUP(H2457,{0,1950001,3300001,6950001,9000001,18000001,40000001},{0,97500,427500,636000,1536000,2796000,4796000}))*1.021,3),0))</f>
        <v/>
      </c>
      <c r="J2457" s="21">
        <f>ROUNDDOWN(ROUND(H2457*0.06,2),-2)</f>
        <v/>
      </c>
      <c r="K2457" s="21">
        <f>ROUNDDOWN(ROUND(H2457*0.04,2),-2)</f>
        <v/>
      </c>
      <c r="L2457" s="21">
        <f>I2457+J2457+K2457</f>
        <v/>
      </c>
      <c r="M2457" s="21">
        <f>B2457-L2457</f>
        <v/>
      </c>
      <c r="N2457" s="21">
        <f>ROUNDDOWN(ROUND(B2457*0.2042,2),0)</f>
        <v/>
      </c>
    </row>
    <row r="2458">
      <c r="A2458" t="inlineStr">
        <is>
          <t>照合 一般</t>
        </is>
      </c>
      <c r="B2458" s="21" t="n">
        <v>16000000</v>
      </c>
      <c r="C2458" s="22" t="n">
        <v>7</v>
      </c>
      <c r="D2458" s="22" t="n">
        <v>1</v>
      </c>
      <c r="E2458" s="22" t="n">
        <v>0</v>
      </c>
      <c r="F2458" s="21">
        <f>(IF(C2458&lt;=20,MAX(800000,400000*C2458),8000000+700000*(C2458-20))+IF(E2458=1,1000000,0))</f>
        <v/>
      </c>
      <c r="G2458" s="21">
        <f>IF(AND(D2458=3,C2458&lt;=5),MAX(0,B2458-F2458),IF(AND(D2458=2,C2458&lt;=5,MAX(0,B2458-F2458)&gt;3000000),1500000+MAX(0,B2458-F2458)-3000000,MAX(0,B2458-F2458)/2))</f>
        <v/>
      </c>
      <c r="H2458" s="21">
        <f>ROUNDDOWN(G2458,-3)</f>
        <v/>
      </c>
      <c r="I2458" s="21">
        <f>IF(H2458&lt;=0,0,ROUNDDOWN(ROUND((H2458*LOOKUP(H2458,{0,1950001,3300001,6950001,9000001,18000001,40000001},{0.05,0.1,0.2,0.23,0.33,0.4,0.45})-LOOKUP(H2458,{0,1950001,3300001,6950001,9000001,18000001,40000001},{0,97500,427500,636000,1536000,2796000,4796000}))*1.021,3),0))</f>
        <v/>
      </c>
      <c r="J2458" s="21">
        <f>ROUNDDOWN(ROUND(H2458*0.06,2),-2)</f>
        <v/>
      </c>
      <c r="K2458" s="21">
        <f>ROUNDDOWN(ROUND(H2458*0.04,2),-2)</f>
        <v/>
      </c>
      <c r="L2458" s="21">
        <f>I2458+J2458+K2458</f>
        <v/>
      </c>
      <c r="M2458" s="21">
        <f>B2458-L2458</f>
        <v/>
      </c>
      <c r="N2458" s="21">
        <f>ROUNDDOWN(ROUND(B2458*0.2042,2),0)</f>
        <v/>
      </c>
    </row>
    <row r="2459">
      <c r="A2459" t="inlineStr">
        <is>
          <t>照合 一般</t>
        </is>
      </c>
      <c r="B2459" s="21" t="n">
        <v>16000000</v>
      </c>
      <c r="C2459" s="22" t="n">
        <v>8</v>
      </c>
      <c r="D2459" s="22" t="n">
        <v>1</v>
      </c>
      <c r="E2459" s="22" t="n">
        <v>0</v>
      </c>
      <c r="F2459" s="21">
        <f>(IF(C2459&lt;=20,MAX(800000,400000*C2459),8000000+700000*(C2459-20))+IF(E2459=1,1000000,0))</f>
        <v/>
      </c>
      <c r="G2459" s="21">
        <f>IF(AND(D2459=3,C2459&lt;=5),MAX(0,B2459-F2459),IF(AND(D2459=2,C2459&lt;=5,MAX(0,B2459-F2459)&gt;3000000),1500000+MAX(0,B2459-F2459)-3000000,MAX(0,B2459-F2459)/2))</f>
        <v/>
      </c>
      <c r="H2459" s="21">
        <f>ROUNDDOWN(G2459,-3)</f>
        <v/>
      </c>
      <c r="I2459" s="21">
        <f>IF(H2459&lt;=0,0,ROUNDDOWN(ROUND((H2459*LOOKUP(H2459,{0,1950001,3300001,6950001,9000001,18000001,40000001},{0.05,0.1,0.2,0.23,0.33,0.4,0.45})-LOOKUP(H2459,{0,1950001,3300001,6950001,9000001,18000001,40000001},{0,97500,427500,636000,1536000,2796000,4796000}))*1.021,3),0))</f>
        <v/>
      </c>
      <c r="J2459" s="21">
        <f>ROUNDDOWN(ROUND(H2459*0.06,2),-2)</f>
        <v/>
      </c>
      <c r="K2459" s="21">
        <f>ROUNDDOWN(ROUND(H2459*0.04,2),-2)</f>
        <v/>
      </c>
      <c r="L2459" s="21">
        <f>I2459+J2459+K2459</f>
        <v/>
      </c>
      <c r="M2459" s="21">
        <f>B2459-L2459</f>
        <v/>
      </c>
      <c r="N2459" s="21">
        <f>ROUNDDOWN(ROUND(B2459*0.2042,2),0)</f>
        <v/>
      </c>
    </row>
    <row r="2460">
      <c r="A2460" t="inlineStr">
        <is>
          <t>照合 一般</t>
        </is>
      </c>
      <c r="B2460" s="21" t="n">
        <v>16000000</v>
      </c>
      <c r="C2460" s="22" t="n">
        <v>9</v>
      </c>
      <c r="D2460" s="22" t="n">
        <v>1</v>
      </c>
      <c r="E2460" s="22" t="n">
        <v>0</v>
      </c>
      <c r="F2460" s="21">
        <f>(IF(C2460&lt;=20,MAX(800000,400000*C2460),8000000+700000*(C2460-20))+IF(E2460=1,1000000,0))</f>
        <v/>
      </c>
      <c r="G2460" s="21">
        <f>IF(AND(D2460=3,C2460&lt;=5),MAX(0,B2460-F2460),IF(AND(D2460=2,C2460&lt;=5,MAX(0,B2460-F2460)&gt;3000000),1500000+MAX(0,B2460-F2460)-3000000,MAX(0,B2460-F2460)/2))</f>
        <v/>
      </c>
      <c r="H2460" s="21">
        <f>ROUNDDOWN(G2460,-3)</f>
        <v/>
      </c>
      <c r="I2460" s="21">
        <f>IF(H2460&lt;=0,0,ROUNDDOWN(ROUND((H2460*LOOKUP(H2460,{0,1950001,3300001,6950001,9000001,18000001,40000001},{0.05,0.1,0.2,0.23,0.33,0.4,0.45})-LOOKUP(H2460,{0,1950001,3300001,6950001,9000001,18000001,40000001},{0,97500,427500,636000,1536000,2796000,4796000}))*1.021,3),0))</f>
        <v/>
      </c>
      <c r="J2460" s="21">
        <f>ROUNDDOWN(ROUND(H2460*0.06,2),-2)</f>
        <v/>
      </c>
      <c r="K2460" s="21">
        <f>ROUNDDOWN(ROUND(H2460*0.04,2),-2)</f>
        <v/>
      </c>
      <c r="L2460" s="21">
        <f>I2460+J2460+K2460</f>
        <v/>
      </c>
      <c r="M2460" s="21">
        <f>B2460-L2460</f>
        <v/>
      </c>
      <c r="N2460" s="21">
        <f>ROUNDDOWN(ROUND(B2460*0.2042,2),0)</f>
        <v/>
      </c>
    </row>
    <row r="2461">
      <c r="A2461" t="inlineStr">
        <is>
          <t>照合 一般</t>
        </is>
      </c>
      <c r="B2461" s="21" t="n">
        <v>16000000</v>
      </c>
      <c r="C2461" s="22" t="n">
        <v>10</v>
      </c>
      <c r="D2461" s="22" t="n">
        <v>1</v>
      </c>
      <c r="E2461" s="22" t="n">
        <v>0</v>
      </c>
      <c r="F2461" s="21">
        <f>(IF(C2461&lt;=20,MAX(800000,400000*C2461),8000000+700000*(C2461-20))+IF(E2461=1,1000000,0))</f>
        <v/>
      </c>
      <c r="G2461" s="21">
        <f>IF(AND(D2461=3,C2461&lt;=5),MAX(0,B2461-F2461),IF(AND(D2461=2,C2461&lt;=5,MAX(0,B2461-F2461)&gt;3000000),1500000+MAX(0,B2461-F2461)-3000000,MAX(0,B2461-F2461)/2))</f>
        <v/>
      </c>
      <c r="H2461" s="21">
        <f>ROUNDDOWN(G2461,-3)</f>
        <v/>
      </c>
      <c r="I2461" s="21">
        <f>IF(H2461&lt;=0,0,ROUNDDOWN(ROUND((H2461*LOOKUP(H2461,{0,1950001,3300001,6950001,9000001,18000001,40000001},{0.05,0.1,0.2,0.23,0.33,0.4,0.45})-LOOKUP(H2461,{0,1950001,3300001,6950001,9000001,18000001,40000001},{0,97500,427500,636000,1536000,2796000,4796000}))*1.021,3),0))</f>
        <v/>
      </c>
      <c r="J2461" s="21">
        <f>ROUNDDOWN(ROUND(H2461*0.06,2),-2)</f>
        <v/>
      </c>
      <c r="K2461" s="21">
        <f>ROUNDDOWN(ROUND(H2461*0.04,2),-2)</f>
        <v/>
      </c>
      <c r="L2461" s="21">
        <f>I2461+J2461+K2461</f>
        <v/>
      </c>
      <c r="M2461" s="21">
        <f>B2461-L2461</f>
        <v/>
      </c>
      <c r="N2461" s="21">
        <f>ROUNDDOWN(ROUND(B2461*0.2042,2),0)</f>
        <v/>
      </c>
    </row>
    <row r="2462">
      <c r="A2462" t="inlineStr">
        <is>
          <t>照合 一般</t>
        </is>
      </c>
      <c r="B2462" s="21" t="n">
        <v>16000000</v>
      </c>
      <c r="C2462" s="22" t="n">
        <v>11</v>
      </c>
      <c r="D2462" s="22" t="n">
        <v>1</v>
      </c>
      <c r="E2462" s="22" t="n">
        <v>0</v>
      </c>
      <c r="F2462" s="21">
        <f>(IF(C2462&lt;=20,MAX(800000,400000*C2462),8000000+700000*(C2462-20))+IF(E2462=1,1000000,0))</f>
        <v/>
      </c>
      <c r="G2462" s="21">
        <f>IF(AND(D2462=3,C2462&lt;=5),MAX(0,B2462-F2462),IF(AND(D2462=2,C2462&lt;=5,MAX(0,B2462-F2462)&gt;3000000),1500000+MAX(0,B2462-F2462)-3000000,MAX(0,B2462-F2462)/2))</f>
        <v/>
      </c>
      <c r="H2462" s="21">
        <f>ROUNDDOWN(G2462,-3)</f>
        <v/>
      </c>
      <c r="I2462" s="21">
        <f>IF(H2462&lt;=0,0,ROUNDDOWN(ROUND((H2462*LOOKUP(H2462,{0,1950001,3300001,6950001,9000001,18000001,40000001},{0.05,0.1,0.2,0.23,0.33,0.4,0.45})-LOOKUP(H2462,{0,1950001,3300001,6950001,9000001,18000001,40000001},{0,97500,427500,636000,1536000,2796000,4796000}))*1.021,3),0))</f>
        <v/>
      </c>
      <c r="J2462" s="21">
        <f>ROUNDDOWN(ROUND(H2462*0.06,2),-2)</f>
        <v/>
      </c>
      <c r="K2462" s="21">
        <f>ROUNDDOWN(ROUND(H2462*0.04,2),-2)</f>
        <v/>
      </c>
      <c r="L2462" s="21">
        <f>I2462+J2462+K2462</f>
        <v/>
      </c>
      <c r="M2462" s="21">
        <f>B2462-L2462</f>
        <v/>
      </c>
      <c r="N2462" s="21">
        <f>ROUNDDOWN(ROUND(B2462*0.2042,2),0)</f>
        <v/>
      </c>
    </row>
    <row r="2463">
      <c r="A2463" t="inlineStr">
        <is>
          <t>照合 一般</t>
        </is>
      </c>
      <c r="B2463" s="21" t="n">
        <v>16000000</v>
      </c>
      <c r="C2463" s="22" t="n">
        <v>12</v>
      </c>
      <c r="D2463" s="22" t="n">
        <v>1</v>
      </c>
      <c r="E2463" s="22" t="n">
        <v>0</v>
      </c>
      <c r="F2463" s="21">
        <f>(IF(C2463&lt;=20,MAX(800000,400000*C2463),8000000+700000*(C2463-20))+IF(E2463=1,1000000,0))</f>
        <v/>
      </c>
      <c r="G2463" s="21">
        <f>IF(AND(D2463=3,C2463&lt;=5),MAX(0,B2463-F2463),IF(AND(D2463=2,C2463&lt;=5,MAX(0,B2463-F2463)&gt;3000000),1500000+MAX(0,B2463-F2463)-3000000,MAX(0,B2463-F2463)/2))</f>
        <v/>
      </c>
      <c r="H2463" s="21">
        <f>ROUNDDOWN(G2463,-3)</f>
        <v/>
      </c>
      <c r="I2463" s="21">
        <f>IF(H2463&lt;=0,0,ROUNDDOWN(ROUND((H2463*LOOKUP(H2463,{0,1950001,3300001,6950001,9000001,18000001,40000001},{0.05,0.1,0.2,0.23,0.33,0.4,0.45})-LOOKUP(H2463,{0,1950001,3300001,6950001,9000001,18000001,40000001},{0,97500,427500,636000,1536000,2796000,4796000}))*1.021,3),0))</f>
        <v/>
      </c>
      <c r="J2463" s="21">
        <f>ROUNDDOWN(ROUND(H2463*0.06,2),-2)</f>
        <v/>
      </c>
      <c r="K2463" s="21">
        <f>ROUNDDOWN(ROUND(H2463*0.04,2),-2)</f>
        <v/>
      </c>
      <c r="L2463" s="21">
        <f>I2463+J2463+K2463</f>
        <v/>
      </c>
      <c r="M2463" s="21">
        <f>B2463-L2463</f>
        <v/>
      </c>
      <c r="N2463" s="21">
        <f>ROUNDDOWN(ROUND(B2463*0.2042,2),0)</f>
        <v/>
      </c>
    </row>
    <row r="2464">
      <c r="A2464" t="inlineStr">
        <is>
          <t>照合 一般</t>
        </is>
      </c>
      <c r="B2464" s="21" t="n">
        <v>16000000</v>
      </c>
      <c r="C2464" s="22" t="n">
        <v>13</v>
      </c>
      <c r="D2464" s="22" t="n">
        <v>1</v>
      </c>
      <c r="E2464" s="22" t="n">
        <v>0</v>
      </c>
      <c r="F2464" s="21">
        <f>(IF(C2464&lt;=20,MAX(800000,400000*C2464),8000000+700000*(C2464-20))+IF(E2464=1,1000000,0))</f>
        <v/>
      </c>
      <c r="G2464" s="21">
        <f>IF(AND(D2464=3,C2464&lt;=5),MAX(0,B2464-F2464),IF(AND(D2464=2,C2464&lt;=5,MAX(0,B2464-F2464)&gt;3000000),1500000+MAX(0,B2464-F2464)-3000000,MAX(0,B2464-F2464)/2))</f>
        <v/>
      </c>
      <c r="H2464" s="21">
        <f>ROUNDDOWN(G2464,-3)</f>
        <v/>
      </c>
      <c r="I2464" s="21">
        <f>IF(H2464&lt;=0,0,ROUNDDOWN(ROUND((H2464*LOOKUP(H2464,{0,1950001,3300001,6950001,9000001,18000001,40000001},{0.05,0.1,0.2,0.23,0.33,0.4,0.45})-LOOKUP(H2464,{0,1950001,3300001,6950001,9000001,18000001,40000001},{0,97500,427500,636000,1536000,2796000,4796000}))*1.021,3),0))</f>
        <v/>
      </c>
      <c r="J2464" s="21">
        <f>ROUNDDOWN(ROUND(H2464*0.06,2),-2)</f>
        <v/>
      </c>
      <c r="K2464" s="21">
        <f>ROUNDDOWN(ROUND(H2464*0.04,2),-2)</f>
        <v/>
      </c>
      <c r="L2464" s="21">
        <f>I2464+J2464+K2464</f>
        <v/>
      </c>
      <c r="M2464" s="21">
        <f>B2464-L2464</f>
        <v/>
      </c>
      <c r="N2464" s="21">
        <f>ROUNDDOWN(ROUND(B2464*0.2042,2),0)</f>
        <v/>
      </c>
    </row>
    <row r="2465">
      <c r="A2465" t="inlineStr">
        <is>
          <t>照合 一般</t>
        </is>
      </c>
      <c r="B2465" s="21" t="n">
        <v>16000000</v>
      </c>
      <c r="C2465" s="22" t="n">
        <v>14</v>
      </c>
      <c r="D2465" s="22" t="n">
        <v>1</v>
      </c>
      <c r="E2465" s="22" t="n">
        <v>0</v>
      </c>
      <c r="F2465" s="21">
        <f>(IF(C2465&lt;=20,MAX(800000,400000*C2465),8000000+700000*(C2465-20))+IF(E2465=1,1000000,0))</f>
        <v/>
      </c>
      <c r="G2465" s="21">
        <f>IF(AND(D2465=3,C2465&lt;=5),MAX(0,B2465-F2465),IF(AND(D2465=2,C2465&lt;=5,MAX(0,B2465-F2465)&gt;3000000),1500000+MAX(0,B2465-F2465)-3000000,MAX(0,B2465-F2465)/2))</f>
        <v/>
      </c>
      <c r="H2465" s="21">
        <f>ROUNDDOWN(G2465,-3)</f>
        <v/>
      </c>
      <c r="I2465" s="21">
        <f>IF(H2465&lt;=0,0,ROUNDDOWN(ROUND((H2465*LOOKUP(H2465,{0,1950001,3300001,6950001,9000001,18000001,40000001},{0.05,0.1,0.2,0.23,0.33,0.4,0.45})-LOOKUP(H2465,{0,1950001,3300001,6950001,9000001,18000001,40000001},{0,97500,427500,636000,1536000,2796000,4796000}))*1.021,3),0))</f>
        <v/>
      </c>
      <c r="J2465" s="21">
        <f>ROUNDDOWN(ROUND(H2465*0.06,2),-2)</f>
        <v/>
      </c>
      <c r="K2465" s="21">
        <f>ROUNDDOWN(ROUND(H2465*0.04,2),-2)</f>
        <v/>
      </c>
      <c r="L2465" s="21">
        <f>I2465+J2465+K2465</f>
        <v/>
      </c>
      <c r="M2465" s="21">
        <f>B2465-L2465</f>
        <v/>
      </c>
      <c r="N2465" s="21">
        <f>ROUNDDOWN(ROUND(B2465*0.2042,2),0)</f>
        <v/>
      </c>
    </row>
    <row r="2466">
      <c r="A2466" t="inlineStr">
        <is>
          <t>照合 一般</t>
        </is>
      </c>
      <c r="B2466" s="21" t="n">
        <v>16000000</v>
      </c>
      <c r="C2466" s="22" t="n">
        <v>15</v>
      </c>
      <c r="D2466" s="22" t="n">
        <v>1</v>
      </c>
      <c r="E2466" s="22" t="n">
        <v>0</v>
      </c>
      <c r="F2466" s="21">
        <f>(IF(C2466&lt;=20,MAX(800000,400000*C2466),8000000+700000*(C2466-20))+IF(E2466=1,1000000,0))</f>
        <v/>
      </c>
      <c r="G2466" s="21">
        <f>IF(AND(D2466=3,C2466&lt;=5),MAX(0,B2466-F2466),IF(AND(D2466=2,C2466&lt;=5,MAX(0,B2466-F2466)&gt;3000000),1500000+MAX(0,B2466-F2466)-3000000,MAX(0,B2466-F2466)/2))</f>
        <v/>
      </c>
      <c r="H2466" s="21">
        <f>ROUNDDOWN(G2466,-3)</f>
        <v/>
      </c>
      <c r="I2466" s="21">
        <f>IF(H2466&lt;=0,0,ROUNDDOWN(ROUND((H2466*LOOKUP(H2466,{0,1950001,3300001,6950001,9000001,18000001,40000001},{0.05,0.1,0.2,0.23,0.33,0.4,0.45})-LOOKUP(H2466,{0,1950001,3300001,6950001,9000001,18000001,40000001},{0,97500,427500,636000,1536000,2796000,4796000}))*1.021,3),0))</f>
        <v/>
      </c>
      <c r="J2466" s="21">
        <f>ROUNDDOWN(ROUND(H2466*0.06,2),-2)</f>
        <v/>
      </c>
      <c r="K2466" s="21">
        <f>ROUNDDOWN(ROUND(H2466*0.04,2),-2)</f>
        <v/>
      </c>
      <c r="L2466" s="21">
        <f>I2466+J2466+K2466</f>
        <v/>
      </c>
      <c r="M2466" s="21">
        <f>B2466-L2466</f>
        <v/>
      </c>
      <c r="N2466" s="21">
        <f>ROUNDDOWN(ROUND(B2466*0.2042,2),0)</f>
        <v/>
      </c>
    </row>
    <row r="2467">
      <c r="A2467" t="inlineStr">
        <is>
          <t>照合 一般</t>
        </is>
      </c>
      <c r="B2467" s="21" t="n">
        <v>16000000</v>
      </c>
      <c r="C2467" s="22" t="n">
        <v>16</v>
      </c>
      <c r="D2467" s="22" t="n">
        <v>1</v>
      </c>
      <c r="E2467" s="22" t="n">
        <v>0</v>
      </c>
      <c r="F2467" s="21">
        <f>(IF(C2467&lt;=20,MAX(800000,400000*C2467),8000000+700000*(C2467-20))+IF(E2467=1,1000000,0))</f>
        <v/>
      </c>
      <c r="G2467" s="21">
        <f>IF(AND(D2467=3,C2467&lt;=5),MAX(0,B2467-F2467),IF(AND(D2467=2,C2467&lt;=5,MAX(0,B2467-F2467)&gt;3000000),1500000+MAX(0,B2467-F2467)-3000000,MAX(0,B2467-F2467)/2))</f>
        <v/>
      </c>
      <c r="H2467" s="21">
        <f>ROUNDDOWN(G2467,-3)</f>
        <v/>
      </c>
      <c r="I2467" s="21">
        <f>IF(H2467&lt;=0,0,ROUNDDOWN(ROUND((H2467*LOOKUP(H2467,{0,1950001,3300001,6950001,9000001,18000001,40000001},{0.05,0.1,0.2,0.23,0.33,0.4,0.45})-LOOKUP(H2467,{0,1950001,3300001,6950001,9000001,18000001,40000001},{0,97500,427500,636000,1536000,2796000,4796000}))*1.021,3),0))</f>
        <v/>
      </c>
      <c r="J2467" s="21">
        <f>ROUNDDOWN(ROUND(H2467*0.06,2),-2)</f>
        <v/>
      </c>
      <c r="K2467" s="21">
        <f>ROUNDDOWN(ROUND(H2467*0.04,2),-2)</f>
        <v/>
      </c>
      <c r="L2467" s="21">
        <f>I2467+J2467+K2467</f>
        <v/>
      </c>
      <c r="M2467" s="21">
        <f>B2467-L2467</f>
        <v/>
      </c>
      <c r="N2467" s="21">
        <f>ROUNDDOWN(ROUND(B2467*0.2042,2),0)</f>
        <v/>
      </c>
    </row>
    <row r="2468">
      <c r="A2468" t="inlineStr">
        <is>
          <t>照合 一般</t>
        </is>
      </c>
      <c r="B2468" s="21" t="n">
        <v>16000000</v>
      </c>
      <c r="C2468" s="22" t="n">
        <v>17</v>
      </c>
      <c r="D2468" s="22" t="n">
        <v>1</v>
      </c>
      <c r="E2468" s="22" t="n">
        <v>0</v>
      </c>
      <c r="F2468" s="21">
        <f>(IF(C2468&lt;=20,MAX(800000,400000*C2468),8000000+700000*(C2468-20))+IF(E2468=1,1000000,0))</f>
        <v/>
      </c>
      <c r="G2468" s="21">
        <f>IF(AND(D2468=3,C2468&lt;=5),MAX(0,B2468-F2468),IF(AND(D2468=2,C2468&lt;=5,MAX(0,B2468-F2468)&gt;3000000),1500000+MAX(0,B2468-F2468)-3000000,MAX(0,B2468-F2468)/2))</f>
        <v/>
      </c>
      <c r="H2468" s="21">
        <f>ROUNDDOWN(G2468,-3)</f>
        <v/>
      </c>
      <c r="I2468" s="21">
        <f>IF(H2468&lt;=0,0,ROUNDDOWN(ROUND((H2468*LOOKUP(H2468,{0,1950001,3300001,6950001,9000001,18000001,40000001},{0.05,0.1,0.2,0.23,0.33,0.4,0.45})-LOOKUP(H2468,{0,1950001,3300001,6950001,9000001,18000001,40000001},{0,97500,427500,636000,1536000,2796000,4796000}))*1.021,3),0))</f>
        <v/>
      </c>
      <c r="J2468" s="21">
        <f>ROUNDDOWN(ROUND(H2468*0.06,2),-2)</f>
        <v/>
      </c>
      <c r="K2468" s="21">
        <f>ROUNDDOWN(ROUND(H2468*0.04,2),-2)</f>
        <v/>
      </c>
      <c r="L2468" s="21">
        <f>I2468+J2468+K2468</f>
        <v/>
      </c>
      <c r="M2468" s="21">
        <f>B2468-L2468</f>
        <v/>
      </c>
      <c r="N2468" s="21">
        <f>ROUNDDOWN(ROUND(B2468*0.2042,2),0)</f>
        <v/>
      </c>
    </row>
    <row r="2469">
      <c r="A2469" t="inlineStr">
        <is>
          <t>照合 一般</t>
        </is>
      </c>
      <c r="B2469" s="21" t="n">
        <v>16000000</v>
      </c>
      <c r="C2469" s="22" t="n">
        <v>18</v>
      </c>
      <c r="D2469" s="22" t="n">
        <v>1</v>
      </c>
      <c r="E2469" s="22" t="n">
        <v>0</v>
      </c>
      <c r="F2469" s="21">
        <f>(IF(C2469&lt;=20,MAX(800000,400000*C2469),8000000+700000*(C2469-20))+IF(E2469=1,1000000,0))</f>
        <v/>
      </c>
      <c r="G2469" s="21">
        <f>IF(AND(D2469=3,C2469&lt;=5),MAX(0,B2469-F2469),IF(AND(D2469=2,C2469&lt;=5,MAX(0,B2469-F2469)&gt;3000000),1500000+MAX(0,B2469-F2469)-3000000,MAX(0,B2469-F2469)/2))</f>
        <v/>
      </c>
      <c r="H2469" s="21">
        <f>ROUNDDOWN(G2469,-3)</f>
        <v/>
      </c>
      <c r="I2469" s="21">
        <f>IF(H2469&lt;=0,0,ROUNDDOWN(ROUND((H2469*LOOKUP(H2469,{0,1950001,3300001,6950001,9000001,18000001,40000001},{0.05,0.1,0.2,0.23,0.33,0.4,0.45})-LOOKUP(H2469,{0,1950001,3300001,6950001,9000001,18000001,40000001},{0,97500,427500,636000,1536000,2796000,4796000}))*1.021,3),0))</f>
        <v/>
      </c>
      <c r="J2469" s="21">
        <f>ROUNDDOWN(ROUND(H2469*0.06,2),-2)</f>
        <v/>
      </c>
      <c r="K2469" s="21">
        <f>ROUNDDOWN(ROUND(H2469*0.04,2),-2)</f>
        <v/>
      </c>
      <c r="L2469" s="21">
        <f>I2469+J2469+K2469</f>
        <v/>
      </c>
      <c r="M2469" s="21">
        <f>B2469-L2469</f>
        <v/>
      </c>
      <c r="N2469" s="21">
        <f>ROUNDDOWN(ROUND(B2469*0.2042,2),0)</f>
        <v/>
      </c>
    </row>
    <row r="2470">
      <c r="A2470" t="inlineStr">
        <is>
          <t>照合 一般</t>
        </is>
      </c>
      <c r="B2470" s="21" t="n">
        <v>16000000</v>
      </c>
      <c r="C2470" s="22" t="n">
        <v>19</v>
      </c>
      <c r="D2470" s="22" t="n">
        <v>1</v>
      </c>
      <c r="E2470" s="22" t="n">
        <v>0</v>
      </c>
      <c r="F2470" s="21">
        <f>(IF(C2470&lt;=20,MAX(800000,400000*C2470),8000000+700000*(C2470-20))+IF(E2470=1,1000000,0))</f>
        <v/>
      </c>
      <c r="G2470" s="21">
        <f>IF(AND(D2470=3,C2470&lt;=5),MAX(0,B2470-F2470),IF(AND(D2470=2,C2470&lt;=5,MAX(0,B2470-F2470)&gt;3000000),1500000+MAX(0,B2470-F2470)-3000000,MAX(0,B2470-F2470)/2))</f>
        <v/>
      </c>
      <c r="H2470" s="21">
        <f>ROUNDDOWN(G2470,-3)</f>
        <v/>
      </c>
      <c r="I2470" s="21">
        <f>IF(H2470&lt;=0,0,ROUNDDOWN(ROUND((H2470*LOOKUP(H2470,{0,1950001,3300001,6950001,9000001,18000001,40000001},{0.05,0.1,0.2,0.23,0.33,0.4,0.45})-LOOKUP(H2470,{0,1950001,3300001,6950001,9000001,18000001,40000001},{0,97500,427500,636000,1536000,2796000,4796000}))*1.021,3),0))</f>
        <v/>
      </c>
      <c r="J2470" s="21">
        <f>ROUNDDOWN(ROUND(H2470*0.06,2),-2)</f>
        <v/>
      </c>
      <c r="K2470" s="21">
        <f>ROUNDDOWN(ROUND(H2470*0.04,2),-2)</f>
        <v/>
      </c>
      <c r="L2470" s="21">
        <f>I2470+J2470+K2470</f>
        <v/>
      </c>
      <c r="M2470" s="21">
        <f>B2470-L2470</f>
        <v/>
      </c>
      <c r="N2470" s="21">
        <f>ROUNDDOWN(ROUND(B2470*0.2042,2),0)</f>
        <v/>
      </c>
    </row>
    <row r="2471">
      <c r="A2471" t="inlineStr">
        <is>
          <t>照合 一般</t>
        </is>
      </c>
      <c r="B2471" s="21" t="n">
        <v>16000000</v>
      </c>
      <c r="C2471" s="22" t="n">
        <v>20</v>
      </c>
      <c r="D2471" s="22" t="n">
        <v>1</v>
      </c>
      <c r="E2471" s="22" t="n">
        <v>0</v>
      </c>
      <c r="F2471" s="21">
        <f>(IF(C2471&lt;=20,MAX(800000,400000*C2471),8000000+700000*(C2471-20))+IF(E2471=1,1000000,0))</f>
        <v/>
      </c>
      <c r="G2471" s="21">
        <f>IF(AND(D2471=3,C2471&lt;=5),MAX(0,B2471-F2471),IF(AND(D2471=2,C2471&lt;=5,MAX(0,B2471-F2471)&gt;3000000),1500000+MAX(0,B2471-F2471)-3000000,MAX(0,B2471-F2471)/2))</f>
        <v/>
      </c>
      <c r="H2471" s="21">
        <f>ROUNDDOWN(G2471,-3)</f>
        <v/>
      </c>
      <c r="I2471" s="21">
        <f>IF(H2471&lt;=0,0,ROUNDDOWN(ROUND((H2471*LOOKUP(H2471,{0,1950001,3300001,6950001,9000001,18000001,40000001},{0.05,0.1,0.2,0.23,0.33,0.4,0.45})-LOOKUP(H2471,{0,1950001,3300001,6950001,9000001,18000001,40000001},{0,97500,427500,636000,1536000,2796000,4796000}))*1.021,3),0))</f>
        <v/>
      </c>
      <c r="J2471" s="21">
        <f>ROUNDDOWN(ROUND(H2471*0.06,2),-2)</f>
        <v/>
      </c>
      <c r="K2471" s="21">
        <f>ROUNDDOWN(ROUND(H2471*0.04,2),-2)</f>
        <v/>
      </c>
      <c r="L2471" s="21">
        <f>I2471+J2471+K2471</f>
        <v/>
      </c>
      <c r="M2471" s="21">
        <f>B2471-L2471</f>
        <v/>
      </c>
      <c r="N2471" s="21">
        <f>ROUNDDOWN(ROUND(B2471*0.2042,2),0)</f>
        <v/>
      </c>
    </row>
    <row r="2472">
      <c r="A2472" t="inlineStr">
        <is>
          <t>照合 一般</t>
        </is>
      </c>
      <c r="B2472" s="21" t="n">
        <v>16000000</v>
      </c>
      <c r="C2472" s="22" t="n">
        <v>21</v>
      </c>
      <c r="D2472" s="22" t="n">
        <v>1</v>
      </c>
      <c r="E2472" s="22" t="n">
        <v>0</v>
      </c>
      <c r="F2472" s="21">
        <f>(IF(C2472&lt;=20,MAX(800000,400000*C2472),8000000+700000*(C2472-20))+IF(E2472=1,1000000,0))</f>
        <v/>
      </c>
      <c r="G2472" s="21">
        <f>IF(AND(D2472=3,C2472&lt;=5),MAX(0,B2472-F2472),IF(AND(D2472=2,C2472&lt;=5,MAX(0,B2472-F2472)&gt;3000000),1500000+MAX(0,B2472-F2472)-3000000,MAX(0,B2472-F2472)/2))</f>
        <v/>
      </c>
      <c r="H2472" s="21">
        <f>ROUNDDOWN(G2472,-3)</f>
        <v/>
      </c>
      <c r="I2472" s="21">
        <f>IF(H2472&lt;=0,0,ROUNDDOWN(ROUND((H2472*LOOKUP(H2472,{0,1950001,3300001,6950001,9000001,18000001,40000001},{0.05,0.1,0.2,0.23,0.33,0.4,0.45})-LOOKUP(H2472,{0,1950001,3300001,6950001,9000001,18000001,40000001},{0,97500,427500,636000,1536000,2796000,4796000}))*1.021,3),0))</f>
        <v/>
      </c>
      <c r="J2472" s="21">
        <f>ROUNDDOWN(ROUND(H2472*0.06,2),-2)</f>
        <v/>
      </c>
      <c r="K2472" s="21">
        <f>ROUNDDOWN(ROUND(H2472*0.04,2),-2)</f>
        <v/>
      </c>
      <c r="L2472" s="21">
        <f>I2472+J2472+K2472</f>
        <v/>
      </c>
      <c r="M2472" s="21">
        <f>B2472-L2472</f>
        <v/>
      </c>
      <c r="N2472" s="21">
        <f>ROUNDDOWN(ROUND(B2472*0.2042,2),0)</f>
        <v/>
      </c>
    </row>
    <row r="2473">
      <c r="A2473" t="inlineStr">
        <is>
          <t>照合 一般</t>
        </is>
      </c>
      <c r="B2473" s="21" t="n">
        <v>16000000</v>
      </c>
      <c r="C2473" s="22" t="n">
        <v>22</v>
      </c>
      <c r="D2473" s="22" t="n">
        <v>1</v>
      </c>
      <c r="E2473" s="22" t="n">
        <v>0</v>
      </c>
      <c r="F2473" s="21">
        <f>(IF(C2473&lt;=20,MAX(800000,400000*C2473),8000000+700000*(C2473-20))+IF(E2473=1,1000000,0))</f>
        <v/>
      </c>
      <c r="G2473" s="21">
        <f>IF(AND(D2473=3,C2473&lt;=5),MAX(0,B2473-F2473),IF(AND(D2473=2,C2473&lt;=5,MAX(0,B2473-F2473)&gt;3000000),1500000+MAX(0,B2473-F2473)-3000000,MAX(0,B2473-F2473)/2))</f>
        <v/>
      </c>
      <c r="H2473" s="21">
        <f>ROUNDDOWN(G2473,-3)</f>
        <v/>
      </c>
      <c r="I2473" s="21">
        <f>IF(H2473&lt;=0,0,ROUNDDOWN(ROUND((H2473*LOOKUP(H2473,{0,1950001,3300001,6950001,9000001,18000001,40000001},{0.05,0.1,0.2,0.23,0.33,0.4,0.45})-LOOKUP(H2473,{0,1950001,3300001,6950001,9000001,18000001,40000001},{0,97500,427500,636000,1536000,2796000,4796000}))*1.021,3),0))</f>
        <v/>
      </c>
      <c r="J2473" s="21">
        <f>ROUNDDOWN(ROUND(H2473*0.06,2),-2)</f>
        <v/>
      </c>
      <c r="K2473" s="21">
        <f>ROUNDDOWN(ROUND(H2473*0.04,2),-2)</f>
        <v/>
      </c>
      <c r="L2473" s="21">
        <f>I2473+J2473+K2473</f>
        <v/>
      </c>
      <c r="M2473" s="21">
        <f>B2473-L2473</f>
        <v/>
      </c>
      <c r="N2473" s="21">
        <f>ROUNDDOWN(ROUND(B2473*0.2042,2),0)</f>
        <v/>
      </c>
    </row>
    <row r="2474">
      <c r="A2474" t="inlineStr">
        <is>
          <t>照合 一般</t>
        </is>
      </c>
      <c r="B2474" s="21" t="n">
        <v>16000000</v>
      </c>
      <c r="C2474" s="22" t="n">
        <v>23</v>
      </c>
      <c r="D2474" s="22" t="n">
        <v>1</v>
      </c>
      <c r="E2474" s="22" t="n">
        <v>0</v>
      </c>
      <c r="F2474" s="21">
        <f>(IF(C2474&lt;=20,MAX(800000,400000*C2474),8000000+700000*(C2474-20))+IF(E2474=1,1000000,0))</f>
        <v/>
      </c>
      <c r="G2474" s="21">
        <f>IF(AND(D2474=3,C2474&lt;=5),MAX(0,B2474-F2474),IF(AND(D2474=2,C2474&lt;=5,MAX(0,B2474-F2474)&gt;3000000),1500000+MAX(0,B2474-F2474)-3000000,MAX(0,B2474-F2474)/2))</f>
        <v/>
      </c>
      <c r="H2474" s="21">
        <f>ROUNDDOWN(G2474,-3)</f>
        <v/>
      </c>
      <c r="I2474" s="21">
        <f>IF(H2474&lt;=0,0,ROUNDDOWN(ROUND((H2474*LOOKUP(H2474,{0,1950001,3300001,6950001,9000001,18000001,40000001},{0.05,0.1,0.2,0.23,0.33,0.4,0.45})-LOOKUP(H2474,{0,1950001,3300001,6950001,9000001,18000001,40000001},{0,97500,427500,636000,1536000,2796000,4796000}))*1.021,3),0))</f>
        <v/>
      </c>
      <c r="J2474" s="21">
        <f>ROUNDDOWN(ROUND(H2474*0.06,2),-2)</f>
        <v/>
      </c>
      <c r="K2474" s="21">
        <f>ROUNDDOWN(ROUND(H2474*0.04,2),-2)</f>
        <v/>
      </c>
      <c r="L2474" s="21">
        <f>I2474+J2474+K2474</f>
        <v/>
      </c>
      <c r="M2474" s="21">
        <f>B2474-L2474</f>
        <v/>
      </c>
      <c r="N2474" s="21">
        <f>ROUNDDOWN(ROUND(B2474*0.2042,2),0)</f>
        <v/>
      </c>
    </row>
    <row r="2475">
      <c r="A2475" t="inlineStr">
        <is>
          <t>照合 一般</t>
        </is>
      </c>
      <c r="B2475" s="21" t="n">
        <v>16000000</v>
      </c>
      <c r="C2475" s="22" t="n">
        <v>24</v>
      </c>
      <c r="D2475" s="22" t="n">
        <v>1</v>
      </c>
      <c r="E2475" s="22" t="n">
        <v>0</v>
      </c>
      <c r="F2475" s="21">
        <f>(IF(C2475&lt;=20,MAX(800000,400000*C2475),8000000+700000*(C2475-20))+IF(E2475=1,1000000,0))</f>
        <v/>
      </c>
      <c r="G2475" s="21">
        <f>IF(AND(D2475=3,C2475&lt;=5),MAX(0,B2475-F2475),IF(AND(D2475=2,C2475&lt;=5,MAX(0,B2475-F2475)&gt;3000000),1500000+MAX(0,B2475-F2475)-3000000,MAX(0,B2475-F2475)/2))</f>
        <v/>
      </c>
      <c r="H2475" s="21">
        <f>ROUNDDOWN(G2475,-3)</f>
        <v/>
      </c>
      <c r="I2475" s="21">
        <f>IF(H2475&lt;=0,0,ROUNDDOWN(ROUND((H2475*LOOKUP(H2475,{0,1950001,3300001,6950001,9000001,18000001,40000001},{0.05,0.1,0.2,0.23,0.33,0.4,0.45})-LOOKUP(H2475,{0,1950001,3300001,6950001,9000001,18000001,40000001},{0,97500,427500,636000,1536000,2796000,4796000}))*1.021,3),0))</f>
        <v/>
      </c>
      <c r="J2475" s="21">
        <f>ROUNDDOWN(ROUND(H2475*0.06,2),-2)</f>
        <v/>
      </c>
      <c r="K2475" s="21">
        <f>ROUNDDOWN(ROUND(H2475*0.04,2),-2)</f>
        <v/>
      </c>
      <c r="L2475" s="21">
        <f>I2475+J2475+K2475</f>
        <v/>
      </c>
      <c r="M2475" s="21">
        <f>B2475-L2475</f>
        <v/>
      </c>
      <c r="N2475" s="21">
        <f>ROUNDDOWN(ROUND(B2475*0.2042,2),0)</f>
        <v/>
      </c>
    </row>
    <row r="2476">
      <c r="A2476" t="inlineStr">
        <is>
          <t>照合 一般</t>
        </is>
      </c>
      <c r="B2476" s="21" t="n">
        <v>16000000</v>
      </c>
      <c r="C2476" s="22" t="n">
        <v>25</v>
      </c>
      <c r="D2476" s="22" t="n">
        <v>1</v>
      </c>
      <c r="E2476" s="22" t="n">
        <v>0</v>
      </c>
      <c r="F2476" s="21">
        <f>(IF(C2476&lt;=20,MAX(800000,400000*C2476),8000000+700000*(C2476-20))+IF(E2476=1,1000000,0))</f>
        <v/>
      </c>
      <c r="G2476" s="21">
        <f>IF(AND(D2476=3,C2476&lt;=5),MAX(0,B2476-F2476),IF(AND(D2476=2,C2476&lt;=5,MAX(0,B2476-F2476)&gt;3000000),1500000+MAX(0,B2476-F2476)-3000000,MAX(0,B2476-F2476)/2))</f>
        <v/>
      </c>
      <c r="H2476" s="21">
        <f>ROUNDDOWN(G2476,-3)</f>
        <v/>
      </c>
      <c r="I2476" s="21">
        <f>IF(H2476&lt;=0,0,ROUNDDOWN(ROUND((H2476*LOOKUP(H2476,{0,1950001,3300001,6950001,9000001,18000001,40000001},{0.05,0.1,0.2,0.23,0.33,0.4,0.45})-LOOKUP(H2476,{0,1950001,3300001,6950001,9000001,18000001,40000001},{0,97500,427500,636000,1536000,2796000,4796000}))*1.021,3),0))</f>
        <v/>
      </c>
      <c r="J2476" s="21">
        <f>ROUNDDOWN(ROUND(H2476*0.06,2),-2)</f>
        <v/>
      </c>
      <c r="K2476" s="21">
        <f>ROUNDDOWN(ROUND(H2476*0.04,2),-2)</f>
        <v/>
      </c>
      <c r="L2476" s="21">
        <f>I2476+J2476+K2476</f>
        <v/>
      </c>
      <c r="M2476" s="21">
        <f>B2476-L2476</f>
        <v/>
      </c>
      <c r="N2476" s="21">
        <f>ROUNDDOWN(ROUND(B2476*0.2042,2),0)</f>
        <v/>
      </c>
    </row>
    <row r="2477">
      <c r="A2477" t="inlineStr">
        <is>
          <t>照合 一般</t>
        </is>
      </c>
      <c r="B2477" s="21" t="n">
        <v>16000000</v>
      </c>
      <c r="C2477" s="22" t="n">
        <v>26</v>
      </c>
      <c r="D2477" s="22" t="n">
        <v>1</v>
      </c>
      <c r="E2477" s="22" t="n">
        <v>0</v>
      </c>
      <c r="F2477" s="21">
        <f>(IF(C2477&lt;=20,MAX(800000,400000*C2477),8000000+700000*(C2477-20))+IF(E2477=1,1000000,0))</f>
        <v/>
      </c>
      <c r="G2477" s="21">
        <f>IF(AND(D2477=3,C2477&lt;=5),MAX(0,B2477-F2477),IF(AND(D2477=2,C2477&lt;=5,MAX(0,B2477-F2477)&gt;3000000),1500000+MAX(0,B2477-F2477)-3000000,MAX(0,B2477-F2477)/2))</f>
        <v/>
      </c>
      <c r="H2477" s="21">
        <f>ROUNDDOWN(G2477,-3)</f>
        <v/>
      </c>
      <c r="I2477" s="21">
        <f>IF(H2477&lt;=0,0,ROUNDDOWN(ROUND((H2477*LOOKUP(H2477,{0,1950001,3300001,6950001,9000001,18000001,40000001},{0.05,0.1,0.2,0.23,0.33,0.4,0.45})-LOOKUP(H2477,{0,1950001,3300001,6950001,9000001,18000001,40000001},{0,97500,427500,636000,1536000,2796000,4796000}))*1.021,3),0))</f>
        <v/>
      </c>
      <c r="J2477" s="21">
        <f>ROUNDDOWN(ROUND(H2477*0.06,2),-2)</f>
        <v/>
      </c>
      <c r="K2477" s="21">
        <f>ROUNDDOWN(ROUND(H2477*0.04,2),-2)</f>
        <v/>
      </c>
      <c r="L2477" s="21">
        <f>I2477+J2477+K2477</f>
        <v/>
      </c>
      <c r="M2477" s="21">
        <f>B2477-L2477</f>
        <v/>
      </c>
      <c r="N2477" s="21">
        <f>ROUNDDOWN(ROUND(B2477*0.2042,2),0)</f>
        <v/>
      </c>
    </row>
    <row r="2478">
      <c r="A2478" t="inlineStr">
        <is>
          <t>照合 一般</t>
        </is>
      </c>
      <c r="B2478" s="21" t="n">
        <v>16000000</v>
      </c>
      <c r="C2478" s="22" t="n">
        <v>27</v>
      </c>
      <c r="D2478" s="22" t="n">
        <v>1</v>
      </c>
      <c r="E2478" s="22" t="n">
        <v>0</v>
      </c>
      <c r="F2478" s="21">
        <f>(IF(C2478&lt;=20,MAX(800000,400000*C2478),8000000+700000*(C2478-20))+IF(E2478=1,1000000,0))</f>
        <v/>
      </c>
      <c r="G2478" s="21">
        <f>IF(AND(D2478=3,C2478&lt;=5),MAX(0,B2478-F2478),IF(AND(D2478=2,C2478&lt;=5,MAX(0,B2478-F2478)&gt;3000000),1500000+MAX(0,B2478-F2478)-3000000,MAX(0,B2478-F2478)/2))</f>
        <v/>
      </c>
      <c r="H2478" s="21">
        <f>ROUNDDOWN(G2478,-3)</f>
        <v/>
      </c>
      <c r="I2478" s="21">
        <f>IF(H2478&lt;=0,0,ROUNDDOWN(ROUND((H2478*LOOKUP(H2478,{0,1950001,3300001,6950001,9000001,18000001,40000001},{0.05,0.1,0.2,0.23,0.33,0.4,0.45})-LOOKUP(H2478,{0,1950001,3300001,6950001,9000001,18000001,40000001},{0,97500,427500,636000,1536000,2796000,4796000}))*1.021,3),0))</f>
        <v/>
      </c>
      <c r="J2478" s="21">
        <f>ROUNDDOWN(ROUND(H2478*0.06,2),-2)</f>
        <v/>
      </c>
      <c r="K2478" s="21">
        <f>ROUNDDOWN(ROUND(H2478*0.04,2),-2)</f>
        <v/>
      </c>
      <c r="L2478" s="21">
        <f>I2478+J2478+K2478</f>
        <v/>
      </c>
      <c r="M2478" s="21">
        <f>B2478-L2478</f>
        <v/>
      </c>
      <c r="N2478" s="21">
        <f>ROUNDDOWN(ROUND(B2478*0.2042,2),0)</f>
        <v/>
      </c>
    </row>
    <row r="2479">
      <c r="A2479" t="inlineStr">
        <is>
          <t>照合 一般</t>
        </is>
      </c>
      <c r="B2479" s="21" t="n">
        <v>16000000</v>
      </c>
      <c r="C2479" s="22" t="n">
        <v>28</v>
      </c>
      <c r="D2479" s="22" t="n">
        <v>1</v>
      </c>
      <c r="E2479" s="22" t="n">
        <v>0</v>
      </c>
      <c r="F2479" s="21">
        <f>(IF(C2479&lt;=20,MAX(800000,400000*C2479),8000000+700000*(C2479-20))+IF(E2479=1,1000000,0))</f>
        <v/>
      </c>
      <c r="G2479" s="21">
        <f>IF(AND(D2479=3,C2479&lt;=5),MAX(0,B2479-F2479),IF(AND(D2479=2,C2479&lt;=5,MAX(0,B2479-F2479)&gt;3000000),1500000+MAX(0,B2479-F2479)-3000000,MAX(0,B2479-F2479)/2))</f>
        <v/>
      </c>
      <c r="H2479" s="21">
        <f>ROUNDDOWN(G2479,-3)</f>
        <v/>
      </c>
      <c r="I2479" s="21">
        <f>IF(H2479&lt;=0,0,ROUNDDOWN(ROUND((H2479*LOOKUP(H2479,{0,1950001,3300001,6950001,9000001,18000001,40000001},{0.05,0.1,0.2,0.23,0.33,0.4,0.45})-LOOKUP(H2479,{0,1950001,3300001,6950001,9000001,18000001,40000001},{0,97500,427500,636000,1536000,2796000,4796000}))*1.021,3),0))</f>
        <v/>
      </c>
      <c r="J2479" s="21">
        <f>ROUNDDOWN(ROUND(H2479*0.06,2),-2)</f>
        <v/>
      </c>
      <c r="K2479" s="21">
        <f>ROUNDDOWN(ROUND(H2479*0.04,2),-2)</f>
        <v/>
      </c>
      <c r="L2479" s="21">
        <f>I2479+J2479+K2479</f>
        <v/>
      </c>
      <c r="M2479" s="21">
        <f>B2479-L2479</f>
        <v/>
      </c>
      <c r="N2479" s="21">
        <f>ROUNDDOWN(ROUND(B2479*0.2042,2),0)</f>
        <v/>
      </c>
    </row>
    <row r="2480">
      <c r="A2480" t="inlineStr">
        <is>
          <t>照合 一般</t>
        </is>
      </c>
      <c r="B2480" s="21" t="n">
        <v>16000000</v>
      </c>
      <c r="C2480" s="22" t="n">
        <v>29</v>
      </c>
      <c r="D2480" s="22" t="n">
        <v>1</v>
      </c>
      <c r="E2480" s="22" t="n">
        <v>0</v>
      </c>
      <c r="F2480" s="21">
        <f>(IF(C2480&lt;=20,MAX(800000,400000*C2480),8000000+700000*(C2480-20))+IF(E2480=1,1000000,0))</f>
        <v/>
      </c>
      <c r="G2480" s="21">
        <f>IF(AND(D2480=3,C2480&lt;=5),MAX(0,B2480-F2480),IF(AND(D2480=2,C2480&lt;=5,MAX(0,B2480-F2480)&gt;3000000),1500000+MAX(0,B2480-F2480)-3000000,MAX(0,B2480-F2480)/2))</f>
        <v/>
      </c>
      <c r="H2480" s="21">
        <f>ROUNDDOWN(G2480,-3)</f>
        <v/>
      </c>
      <c r="I2480" s="21">
        <f>IF(H2480&lt;=0,0,ROUNDDOWN(ROUND((H2480*LOOKUP(H2480,{0,1950001,3300001,6950001,9000001,18000001,40000001},{0.05,0.1,0.2,0.23,0.33,0.4,0.45})-LOOKUP(H2480,{0,1950001,3300001,6950001,9000001,18000001,40000001},{0,97500,427500,636000,1536000,2796000,4796000}))*1.021,3),0))</f>
        <v/>
      </c>
      <c r="J2480" s="21">
        <f>ROUNDDOWN(ROUND(H2480*0.06,2),-2)</f>
        <v/>
      </c>
      <c r="K2480" s="21">
        <f>ROUNDDOWN(ROUND(H2480*0.04,2),-2)</f>
        <v/>
      </c>
      <c r="L2480" s="21">
        <f>I2480+J2480+K2480</f>
        <v/>
      </c>
      <c r="M2480" s="21">
        <f>B2480-L2480</f>
        <v/>
      </c>
      <c r="N2480" s="21">
        <f>ROUNDDOWN(ROUND(B2480*0.2042,2),0)</f>
        <v/>
      </c>
    </row>
    <row r="2481">
      <c r="A2481" t="inlineStr">
        <is>
          <t>照合 一般</t>
        </is>
      </c>
      <c r="B2481" s="21" t="n">
        <v>16000000</v>
      </c>
      <c r="C2481" s="22" t="n">
        <v>30</v>
      </c>
      <c r="D2481" s="22" t="n">
        <v>1</v>
      </c>
      <c r="E2481" s="22" t="n">
        <v>0</v>
      </c>
      <c r="F2481" s="21">
        <f>(IF(C2481&lt;=20,MAX(800000,400000*C2481),8000000+700000*(C2481-20))+IF(E2481=1,1000000,0))</f>
        <v/>
      </c>
      <c r="G2481" s="21">
        <f>IF(AND(D2481=3,C2481&lt;=5),MAX(0,B2481-F2481),IF(AND(D2481=2,C2481&lt;=5,MAX(0,B2481-F2481)&gt;3000000),1500000+MAX(0,B2481-F2481)-3000000,MAX(0,B2481-F2481)/2))</f>
        <v/>
      </c>
      <c r="H2481" s="21">
        <f>ROUNDDOWN(G2481,-3)</f>
        <v/>
      </c>
      <c r="I2481" s="21">
        <f>IF(H2481&lt;=0,0,ROUNDDOWN(ROUND((H2481*LOOKUP(H2481,{0,1950001,3300001,6950001,9000001,18000001,40000001},{0.05,0.1,0.2,0.23,0.33,0.4,0.45})-LOOKUP(H2481,{0,1950001,3300001,6950001,9000001,18000001,40000001},{0,97500,427500,636000,1536000,2796000,4796000}))*1.021,3),0))</f>
        <v/>
      </c>
      <c r="J2481" s="21">
        <f>ROUNDDOWN(ROUND(H2481*0.06,2),-2)</f>
        <v/>
      </c>
      <c r="K2481" s="21">
        <f>ROUNDDOWN(ROUND(H2481*0.04,2),-2)</f>
        <v/>
      </c>
      <c r="L2481" s="21">
        <f>I2481+J2481+K2481</f>
        <v/>
      </c>
      <c r="M2481" s="21">
        <f>B2481-L2481</f>
        <v/>
      </c>
      <c r="N2481" s="21">
        <f>ROUNDDOWN(ROUND(B2481*0.2042,2),0)</f>
        <v/>
      </c>
    </row>
    <row r="2482">
      <c r="A2482" t="inlineStr">
        <is>
          <t>照合 一般</t>
        </is>
      </c>
      <c r="B2482" s="21" t="n">
        <v>16000000</v>
      </c>
      <c r="C2482" s="22" t="n">
        <v>31</v>
      </c>
      <c r="D2482" s="22" t="n">
        <v>1</v>
      </c>
      <c r="E2482" s="22" t="n">
        <v>0</v>
      </c>
      <c r="F2482" s="21">
        <f>(IF(C2482&lt;=20,MAX(800000,400000*C2482),8000000+700000*(C2482-20))+IF(E2482=1,1000000,0))</f>
        <v/>
      </c>
      <c r="G2482" s="21">
        <f>IF(AND(D2482=3,C2482&lt;=5),MAX(0,B2482-F2482),IF(AND(D2482=2,C2482&lt;=5,MAX(0,B2482-F2482)&gt;3000000),1500000+MAX(0,B2482-F2482)-3000000,MAX(0,B2482-F2482)/2))</f>
        <v/>
      </c>
      <c r="H2482" s="21">
        <f>ROUNDDOWN(G2482,-3)</f>
        <v/>
      </c>
      <c r="I2482" s="21">
        <f>IF(H2482&lt;=0,0,ROUNDDOWN(ROUND((H2482*LOOKUP(H2482,{0,1950001,3300001,6950001,9000001,18000001,40000001},{0.05,0.1,0.2,0.23,0.33,0.4,0.45})-LOOKUP(H2482,{0,1950001,3300001,6950001,9000001,18000001,40000001},{0,97500,427500,636000,1536000,2796000,4796000}))*1.021,3),0))</f>
        <v/>
      </c>
      <c r="J2482" s="21">
        <f>ROUNDDOWN(ROUND(H2482*0.06,2),-2)</f>
        <v/>
      </c>
      <c r="K2482" s="21">
        <f>ROUNDDOWN(ROUND(H2482*0.04,2),-2)</f>
        <v/>
      </c>
      <c r="L2482" s="21">
        <f>I2482+J2482+K2482</f>
        <v/>
      </c>
      <c r="M2482" s="21">
        <f>B2482-L2482</f>
        <v/>
      </c>
      <c r="N2482" s="21">
        <f>ROUNDDOWN(ROUND(B2482*0.2042,2),0)</f>
        <v/>
      </c>
    </row>
    <row r="2483">
      <c r="A2483" t="inlineStr">
        <is>
          <t>照合 一般</t>
        </is>
      </c>
      <c r="B2483" s="21" t="n">
        <v>16000000</v>
      </c>
      <c r="C2483" s="22" t="n">
        <v>32</v>
      </c>
      <c r="D2483" s="22" t="n">
        <v>1</v>
      </c>
      <c r="E2483" s="22" t="n">
        <v>0</v>
      </c>
      <c r="F2483" s="21">
        <f>(IF(C2483&lt;=20,MAX(800000,400000*C2483),8000000+700000*(C2483-20))+IF(E2483=1,1000000,0))</f>
        <v/>
      </c>
      <c r="G2483" s="21">
        <f>IF(AND(D2483=3,C2483&lt;=5),MAX(0,B2483-F2483),IF(AND(D2483=2,C2483&lt;=5,MAX(0,B2483-F2483)&gt;3000000),1500000+MAX(0,B2483-F2483)-3000000,MAX(0,B2483-F2483)/2))</f>
        <v/>
      </c>
      <c r="H2483" s="21">
        <f>ROUNDDOWN(G2483,-3)</f>
        <v/>
      </c>
      <c r="I2483" s="21">
        <f>IF(H2483&lt;=0,0,ROUNDDOWN(ROUND((H2483*LOOKUP(H2483,{0,1950001,3300001,6950001,9000001,18000001,40000001},{0.05,0.1,0.2,0.23,0.33,0.4,0.45})-LOOKUP(H2483,{0,1950001,3300001,6950001,9000001,18000001,40000001},{0,97500,427500,636000,1536000,2796000,4796000}))*1.021,3),0))</f>
        <v/>
      </c>
      <c r="J2483" s="21">
        <f>ROUNDDOWN(ROUND(H2483*0.06,2),-2)</f>
        <v/>
      </c>
      <c r="K2483" s="21">
        <f>ROUNDDOWN(ROUND(H2483*0.04,2),-2)</f>
        <v/>
      </c>
      <c r="L2483" s="21">
        <f>I2483+J2483+K2483</f>
        <v/>
      </c>
      <c r="M2483" s="21">
        <f>B2483-L2483</f>
        <v/>
      </c>
      <c r="N2483" s="21">
        <f>ROUNDDOWN(ROUND(B2483*0.2042,2),0)</f>
        <v/>
      </c>
    </row>
    <row r="2484">
      <c r="A2484" t="inlineStr">
        <is>
          <t>照合 一般</t>
        </is>
      </c>
      <c r="B2484" s="21" t="n">
        <v>16000000</v>
      </c>
      <c r="C2484" s="22" t="n">
        <v>33</v>
      </c>
      <c r="D2484" s="22" t="n">
        <v>1</v>
      </c>
      <c r="E2484" s="22" t="n">
        <v>0</v>
      </c>
      <c r="F2484" s="21">
        <f>(IF(C2484&lt;=20,MAX(800000,400000*C2484),8000000+700000*(C2484-20))+IF(E2484=1,1000000,0))</f>
        <v/>
      </c>
      <c r="G2484" s="21">
        <f>IF(AND(D2484=3,C2484&lt;=5),MAX(0,B2484-F2484),IF(AND(D2484=2,C2484&lt;=5,MAX(0,B2484-F2484)&gt;3000000),1500000+MAX(0,B2484-F2484)-3000000,MAX(0,B2484-F2484)/2))</f>
        <v/>
      </c>
      <c r="H2484" s="21">
        <f>ROUNDDOWN(G2484,-3)</f>
        <v/>
      </c>
      <c r="I2484" s="21">
        <f>IF(H2484&lt;=0,0,ROUNDDOWN(ROUND((H2484*LOOKUP(H2484,{0,1950001,3300001,6950001,9000001,18000001,40000001},{0.05,0.1,0.2,0.23,0.33,0.4,0.45})-LOOKUP(H2484,{0,1950001,3300001,6950001,9000001,18000001,40000001},{0,97500,427500,636000,1536000,2796000,4796000}))*1.021,3),0))</f>
        <v/>
      </c>
      <c r="J2484" s="21">
        <f>ROUNDDOWN(ROUND(H2484*0.06,2),-2)</f>
        <v/>
      </c>
      <c r="K2484" s="21">
        <f>ROUNDDOWN(ROUND(H2484*0.04,2),-2)</f>
        <v/>
      </c>
      <c r="L2484" s="21">
        <f>I2484+J2484+K2484</f>
        <v/>
      </c>
      <c r="M2484" s="21">
        <f>B2484-L2484</f>
        <v/>
      </c>
      <c r="N2484" s="21">
        <f>ROUNDDOWN(ROUND(B2484*0.2042,2),0)</f>
        <v/>
      </c>
    </row>
    <row r="2485">
      <c r="A2485" t="inlineStr">
        <is>
          <t>照合 一般</t>
        </is>
      </c>
      <c r="B2485" s="21" t="n">
        <v>16000000</v>
      </c>
      <c r="C2485" s="22" t="n">
        <v>34</v>
      </c>
      <c r="D2485" s="22" t="n">
        <v>1</v>
      </c>
      <c r="E2485" s="22" t="n">
        <v>0</v>
      </c>
      <c r="F2485" s="21">
        <f>(IF(C2485&lt;=20,MAX(800000,400000*C2485),8000000+700000*(C2485-20))+IF(E2485=1,1000000,0))</f>
        <v/>
      </c>
      <c r="G2485" s="21">
        <f>IF(AND(D2485=3,C2485&lt;=5),MAX(0,B2485-F2485),IF(AND(D2485=2,C2485&lt;=5,MAX(0,B2485-F2485)&gt;3000000),1500000+MAX(0,B2485-F2485)-3000000,MAX(0,B2485-F2485)/2))</f>
        <v/>
      </c>
      <c r="H2485" s="21">
        <f>ROUNDDOWN(G2485,-3)</f>
        <v/>
      </c>
      <c r="I2485" s="21">
        <f>IF(H2485&lt;=0,0,ROUNDDOWN(ROUND((H2485*LOOKUP(H2485,{0,1950001,3300001,6950001,9000001,18000001,40000001},{0.05,0.1,0.2,0.23,0.33,0.4,0.45})-LOOKUP(H2485,{0,1950001,3300001,6950001,9000001,18000001,40000001},{0,97500,427500,636000,1536000,2796000,4796000}))*1.021,3),0))</f>
        <v/>
      </c>
      <c r="J2485" s="21">
        <f>ROUNDDOWN(ROUND(H2485*0.06,2),-2)</f>
        <v/>
      </c>
      <c r="K2485" s="21">
        <f>ROUNDDOWN(ROUND(H2485*0.04,2),-2)</f>
        <v/>
      </c>
      <c r="L2485" s="21">
        <f>I2485+J2485+K2485</f>
        <v/>
      </c>
      <c r="M2485" s="21">
        <f>B2485-L2485</f>
        <v/>
      </c>
      <c r="N2485" s="21">
        <f>ROUNDDOWN(ROUND(B2485*0.2042,2),0)</f>
        <v/>
      </c>
    </row>
    <row r="2486">
      <c r="A2486" t="inlineStr">
        <is>
          <t>照合 一般</t>
        </is>
      </c>
      <c r="B2486" s="21" t="n">
        <v>16000000</v>
      </c>
      <c r="C2486" s="22" t="n">
        <v>35</v>
      </c>
      <c r="D2486" s="22" t="n">
        <v>1</v>
      </c>
      <c r="E2486" s="22" t="n">
        <v>0</v>
      </c>
      <c r="F2486" s="21">
        <f>(IF(C2486&lt;=20,MAX(800000,400000*C2486),8000000+700000*(C2486-20))+IF(E2486=1,1000000,0))</f>
        <v/>
      </c>
      <c r="G2486" s="21">
        <f>IF(AND(D2486=3,C2486&lt;=5),MAX(0,B2486-F2486),IF(AND(D2486=2,C2486&lt;=5,MAX(0,B2486-F2486)&gt;3000000),1500000+MAX(0,B2486-F2486)-3000000,MAX(0,B2486-F2486)/2))</f>
        <v/>
      </c>
      <c r="H2486" s="21">
        <f>ROUNDDOWN(G2486,-3)</f>
        <v/>
      </c>
      <c r="I2486" s="21">
        <f>IF(H2486&lt;=0,0,ROUNDDOWN(ROUND((H2486*LOOKUP(H2486,{0,1950001,3300001,6950001,9000001,18000001,40000001},{0.05,0.1,0.2,0.23,0.33,0.4,0.45})-LOOKUP(H2486,{0,1950001,3300001,6950001,9000001,18000001,40000001},{0,97500,427500,636000,1536000,2796000,4796000}))*1.021,3),0))</f>
        <v/>
      </c>
      <c r="J2486" s="21">
        <f>ROUNDDOWN(ROUND(H2486*0.06,2),-2)</f>
        <v/>
      </c>
      <c r="K2486" s="21">
        <f>ROUNDDOWN(ROUND(H2486*0.04,2),-2)</f>
        <v/>
      </c>
      <c r="L2486" s="21">
        <f>I2486+J2486+K2486</f>
        <v/>
      </c>
      <c r="M2486" s="21">
        <f>B2486-L2486</f>
        <v/>
      </c>
      <c r="N2486" s="21">
        <f>ROUNDDOWN(ROUND(B2486*0.2042,2),0)</f>
        <v/>
      </c>
    </row>
    <row r="2487">
      <c r="A2487" t="inlineStr">
        <is>
          <t>照合 一般</t>
        </is>
      </c>
      <c r="B2487" s="21" t="n">
        <v>16000000</v>
      </c>
      <c r="C2487" s="22" t="n">
        <v>36</v>
      </c>
      <c r="D2487" s="22" t="n">
        <v>1</v>
      </c>
      <c r="E2487" s="22" t="n">
        <v>0</v>
      </c>
      <c r="F2487" s="21">
        <f>(IF(C2487&lt;=20,MAX(800000,400000*C2487),8000000+700000*(C2487-20))+IF(E2487=1,1000000,0))</f>
        <v/>
      </c>
      <c r="G2487" s="21">
        <f>IF(AND(D2487=3,C2487&lt;=5),MAX(0,B2487-F2487),IF(AND(D2487=2,C2487&lt;=5,MAX(0,B2487-F2487)&gt;3000000),1500000+MAX(0,B2487-F2487)-3000000,MAX(0,B2487-F2487)/2))</f>
        <v/>
      </c>
      <c r="H2487" s="21">
        <f>ROUNDDOWN(G2487,-3)</f>
        <v/>
      </c>
      <c r="I2487" s="21">
        <f>IF(H2487&lt;=0,0,ROUNDDOWN(ROUND((H2487*LOOKUP(H2487,{0,1950001,3300001,6950001,9000001,18000001,40000001},{0.05,0.1,0.2,0.23,0.33,0.4,0.45})-LOOKUP(H2487,{0,1950001,3300001,6950001,9000001,18000001,40000001},{0,97500,427500,636000,1536000,2796000,4796000}))*1.021,3),0))</f>
        <v/>
      </c>
      <c r="J2487" s="21">
        <f>ROUNDDOWN(ROUND(H2487*0.06,2),-2)</f>
        <v/>
      </c>
      <c r="K2487" s="21">
        <f>ROUNDDOWN(ROUND(H2487*0.04,2),-2)</f>
        <v/>
      </c>
      <c r="L2487" s="21">
        <f>I2487+J2487+K2487</f>
        <v/>
      </c>
      <c r="M2487" s="21">
        <f>B2487-L2487</f>
        <v/>
      </c>
      <c r="N2487" s="21">
        <f>ROUNDDOWN(ROUND(B2487*0.2042,2),0)</f>
        <v/>
      </c>
    </row>
    <row r="2488">
      <c r="A2488" t="inlineStr">
        <is>
          <t>照合 一般</t>
        </is>
      </c>
      <c r="B2488" s="21" t="n">
        <v>16000000</v>
      </c>
      <c r="C2488" s="22" t="n">
        <v>37</v>
      </c>
      <c r="D2488" s="22" t="n">
        <v>1</v>
      </c>
      <c r="E2488" s="22" t="n">
        <v>0</v>
      </c>
      <c r="F2488" s="21">
        <f>(IF(C2488&lt;=20,MAX(800000,400000*C2488),8000000+700000*(C2488-20))+IF(E2488=1,1000000,0))</f>
        <v/>
      </c>
      <c r="G2488" s="21">
        <f>IF(AND(D2488=3,C2488&lt;=5),MAX(0,B2488-F2488),IF(AND(D2488=2,C2488&lt;=5,MAX(0,B2488-F2488)&gt;3000000),1500000+MAX(0,B2488-F2488)-3000000,MAX(0,B2488-F2488)/2))</f>
        <v/>
      </c>
      <c r="H2488" s="21">
        <f>ROUNDDOWN(G2488,-3)</f>
        <v/>
      </c>
      <c r="I2488" s="21">
        <f>IF(H2488&lt;=0,0,ROUNDDOWN(ROUND((H2488*LOOKUP(H2488,{0,1950001,3300001,6950001,9000001,18000001,40000001},{0.05,0.1,0.2,0.23,0.33,0.4,0.45})-LOOKUP(H2488,{0,1950001,3300001,6950001,9000001,18000001,40000001},{0,97500,427500,636000,1536000,2796000,4796000}))*1.021,3),0))</f>
        <v/>
      </c>
      <c r="J2488" s="21">
        <f>ROUNDDOWN(ROUND(H2488*0.06,2),-2)</f>
        <v/>
      </c>
      <c r="K2488" s="21">
        <f>ROUNDDOWN(ROUND(H2488*0.04,2),-2)</f>
        <v/>
      </c>
      <c r="L2488" s="21">
        <f>I2488+J2488+K2488</f>
        <v/>
      </c>
      <c r="M2488" s="21">
        <f>B2488-L2488</f>
        <v/>
      </c>
      <c r="N2488" s="21">
        <f>ROUNDDOWN(ROUND(B2488*0.2042,2),0)</f>
        <v/>
      </c>
    </row>
    <row r="2489">
      <c r="A2489" t="inlineStr">
        <is>
          <t>照合 一般</t>
        </is>
      </c>
      <c r="B2489" s="21" t="n">
        <v>16000000</v>
      </c>
      <c r="C2489" s="22" t="n">
        <v>38</v>
      </c>
      <c r="D2489" s="22" t="n">
        <v>1</v>
      </c>
      <c r="E2489" s="22" t="n">
        <v>0</v>
      </c>
      <c r="F2489" s="21">
        <f>(IF(C2489&lt;=20,MAX(800000,400000*C2489),8000000+700000*(C2489-20))+IF(E2489=1,1000000,0))</f>
        <v/>
      </c>
      <c r="G2489" s="21">
        <f>IF(AND(D2489=3,C2489&lt;=5),MAX(0,B2489-F2489),IF(AND(D2489=2,C2489&lt;=5,MAX(0,B2489-F2489)&gt;3000000),1500000+MAX(0,B2489-F2489)-3000000,MAX(0,B2489-F2489)/2))</f>
        <v/>
      </c>
      <c r="H2489" s="21">
        <f>ROUNDDOWN(G2489,-3)</f>
        <v/>
      </c>
      <c r="I2489" s="21">
        <f>IF(H2489&lt;=0,0,ROUNDDOWN(ROUND((H2489*LOOKUP(H2489,{0,1950001,3300001,6950001,9000001,18000001,40000001},{0.05,0.1,0.2,0.23,0.33,0.4,0.45})-LOOKUP(H2489,{0,1950001,3300001,6950001,9000001,18000001,40000001},{0,97500,427500,636000,1536000,2796000,4796000}))*1.021,3),0))</f>
        <v/>
      </c>
      <c r="J2489" s="21">
        <f>ROUNDDOWN(ROUND(H2489*0.06,2),-2)</f>
        <v/>
      </c>
      <c r="K2489" s="21">
        <f>ROUNDDOWN(ROUND(H2489*0.04,2),-2)</f>
        <v/>
      </c>
      <c r="L2489" s="21">
        <f>I2489+J2489+K2489</f>
        <v/>
      </c>
      <c r="M2489" s="21">
        <f>B2489-L2489</f>
        <v/>
      </c>
      <c r="N2489" s="21">
        <f>ROUNDDOWN(ROUND(B2489*0.2042,2),0)</f>
        <v/>
      </c>
    </row>
    <row r="2490">
      <c r="A2490" t="inlineStr">
        <is>
          <t>照合 一般</t>
        </is>
      </c>
      <c r="B2490" s="21" t="n">
        <v>16000000</v>
      </c>
      <c r="C2490" s="22" t="n">
        <v>39</v>
      </c>
      <c r="D2490" s="22" t="n">
        <v>1</v>
      </c>
      <c r="E2490" s="22" t="n">
        <v>0</v>
      </c>
      <c r="F2490" s="21">
        <f>(IF(C2490&lt;=20,MAX(800000,400000*C2490),8000000+700000*(C2490-20))+IF(E2490=1,1000000,0))</f>
        <v/>
      </c>
      <c r="G2490" s="21">
        <f>IF(AND(D2490=3,C2490&lt;=5),MAX(0,B2490-F2490),IF(AND(D2490=2,C2490&lt;=5,MAX(0,B2490-F2490)&gt;3000000),1500000+MAX(0,B2490-F2490)-3000000,MAX(0,B2490-F2490)/2))</f>
        <v/>
      </c>
      <c r="H2490" s="21">
        <f>ROUNDDOWN(G2490,-3)</f>
        <v/>
      </c>
      <c r="I2490" s="21">
        <f>IF(H2490&lt;=0,0,ROUNDDOWN(ROUND((H2490*LOOKUP(H2490,{0,1950001,3300001,6950001,9000001,18000001,40000001},{0.05,0.1,0.2,0.23,0.33,0.4,0.45})-LOOKUP(H2490,{0,1950001,3300001,6950001,9000001,18000001,40000001},{0,97500,427500,636000,1536000,2796000,4796000}))*1.021,3),0))</f>
        <v/>
      </c>
      <c r="J2490" s="21">
        <f>ROUNDDOWN(ROUND(H2490*0.06,2),-2)</f>
        <v/>
      </c>
      <c r="K2490" s="21">
        <f>ROUNDDOWN(ROUND(H2490*0.04,2),-2)</f>
        <v/>
      </c>
      <c r="L2490" s="21">
        <f>I2490+J2490+K2490</f>
        <v/>
      </c>
      <c r="M2490" s="21">
        <f>B2490-L2490</f>
        <v/>
      </c>
      <c r="N2490" s="21">
        <f>ROUNDDOWN(ROUND(B2490*0.2042,2),0)</f>
        <v/>
      </c>
    </row>
    <row r="2491">
      <c r="A2491" t="inlineStr">
        <is>
          <t>照合 一般</t>
        </is>
      </c>
      <c r="B2491" s="21" t="n">
        <v>16000000</v>
      </c>
      <c r="C2491" s="22" t="n">
        <v>40</v>
      </c>
      <c r="D2491" s="22" t="n">
        <v>1</v>
      </c>
      <c r="E2491" s="22" t="n">
        <v>0</v>
      </c>
      <c r="F2491" s="21">
        <f>(IF(C2491&lt;=20,MAX(800000,400000*C2491),8000000+700000*(C2491-20))+IF(E2491=1,1000000,0))</f>
        <v/>
      </c>
      <c r="G2491" s="21">
        <f>IF(AND(D2491=3,C2491&lt;=5),MAX(0,B2491-F2491),IF(AND(D2491=2,C2491&lt;=5,MAX(0,B2491-F2491)&gt;3000000),1500000+MAX(0,B2491-F2491)-3000000,MAX(0,B2491-F2491)/2))</f>
        <v/>
      </c>
      <c r="H2491" s="21">
        <f>ROUNDDOWN(G2491,-3)</f>
        <v/>
      </c>
      <c r="I2491" s="21">
        <f>IF(H2491&lt;=0,0,ROUNDDOWN(ROUND((H2491*LOOKUP(H2491,{0,1950001,3300001,6950001,9000001,18000001,40000001},{0.05,0.1,0.2,0.23,0.33,0.4,0.45})-LOOKUP(H2491,{0,1950001,3300001,6950001,9000001,18000001,40000001},{0,97500,427500,636000,1536000,2796000,4796000}))*1.021,3),0))</f>
        <v/>
      </c>
      <c r="J2491" s="21">
        <f>ROUNDDOWN(ROUND(H2491*0.06,2),-2)</f>
        <v/>
      </c>
      <c r="K2491" s="21">
        <f>ROUNDDOWN(ROUND(H2491*0.04,2),-2)</f>
        <v/>
      </c>
      <c r="L2491" s="21">
        <f>I2491+J2491+K2491</f>
        <v/>
      </c>
      <c r="M2491" s="21">
        <f>B2491-L2491</f>
        <v/>
      </c>
      <c r="N2491" s="21">
        <f>ROUNDDOWN(ROUND(B2491*0.2042,2),0)</f>
        <v/>
      </c>
    </row>
    <row r="2492">
      <c r="A2492" t="inlineStr">
        <is>
          <t>照合 一般</t>
        </is>
      </c>
      <c r="B2492" s="21" t="n">
        <v>16000000</v>
      </c>
      <c r="C2492" s="22" t="n">
        <v>41</v>
      </c>
      <c r="D2492" s="22" t="n">
        <v>1</v>
      </c>
      <c r="E2492" s="22" t="n">
        <v>0</v>
      </c>
      <c r="F2492" s="21">
        <f>(IF(C2492&lt;=20,MAX(800000,400000*C2492),8000000+700000*(C2492-20))+IF(E2492=1,1000000,0))</f>
        <v/>
      </c>
      <c r="G2492" s="21">
        <f>IF(AND(D2492=3,C2492&lt;=5),MAX(0,B2492-F2492),IF(AND(D2492=2,C2492&lt;=5,MAX(0,B2492-F2492)&gt;3000000),1500000+MAX(0,B2492-F2492)-3000000,MAX(0,B2492-F2492)/2))</f>
        <v/>
      </c>
      <c r="H2492" s="21">
        <f>ROUNDDOWN(G2492,-3)</f>
        <v/>
      </c>
      <c r="I2492" s="21">
        <f>IF(H2492&lt;=0,0,ROUNDDOWN(ROUND((H2492*LOOKUP(H2492,{0,1950001,3300001,6950001,9000001,18000001,40000001},{0.05,0.1,0.2,0.23,0.33,0.4,0.45})-LOOKUP(H2492,{0,1950001,3300001,6950001,9000001,18000001,40000001},{0,97500,427500,636000,1536000,2796000,4796000}))*1.021,3),0))</f>
        <v/>
      </c>
      <c r="J2492" s="21">
        <f>ROUNDDOWN(ROUND(H2492*0.06,2),-2)</f>
        <v/>
      </c>
      <c r="K2492" s="21">
        <f>ROUNDDOWN(ROUND(H2492*0.04,2),-2)</f>
        <v/>
      </c>
      <c r="L2492" s="21">
        <f>I2492+J2492+K2492</f>
        <v/>
      </c>
      <c r="M2492" s="21">
        <f>B2492-L2492</f>
        <v/>
      </c>
      <c r="N2492" s="21">
        <f>ROUNDDOWN(ROUND(B2492*0.2042,2),0)</f>
        <v/>
      </c>
    </row>
    <row r="2493">
      <c r="A2493" t="inlineStr">
        <is>
          <t>照合 一般</t>
        </is>
      </c>
      <c r="B2493" s="21" t="n">
        <v>16000000</v>
      </c>
      <c r="C2493" s="22" t="n">
        <v>42</v>
      </c>
      <c r="D2493" s="22" t="n">
        <v>1</v>
      </c>
      <c r="E2493" s="22" t="n">
        <v>0</v>
      </c>
      <c r="F2493" s="21">
        <f>(IF(C2493&lt;=20,MAX(800000,400000*C2493),8000000+700000*(C2493-20))+IF(E2493=1,1000000,0))</f>
        <v/>
      </c>
      <c r="G2493" s="21">
        <f>IF(AND(D2493=3,C2493&lt;=5),MAX(0,B2493-F2493),IF(AND(D2493=2,C2493&lt;=5,MAX(0,B2493-F2493)&gt;3000000),1500000+MAX(0,B2493-F2493)-3000000,MAX(0,B2493-F2493)/2))</f>
        <v/>
      </c>
      <c r="H2493" s="21">
        <f>ROUNDDOWN(G2493,-3)</f>
        <v/>
      </c>
      <c r="I2493" s="21">
        <f>IF(H2493&lt;=0,0,ROUNDDOWN(ROUND((H2493*LOOKUP(H2493,{0,1950001,3300001,6950001,9000001,18000001,40000001},{0.05,0.1,0.2,0.23,0.33,0.4,0.45})-LOOKUP(H2493,{0,1950001,3300001,6950001,9000001,18000001,40000001},{0,97500,427500,636000,1536000,2796000,4796000}))*1.021,3),0))</f>
        <v/>
      </c>
      <c r="J2493" s="21">
        <f>ROUNDDOWN(ROUND(H2493*0.06,2),-2)</f>
        <v/>
      </c>
      <c r="K2493" s="21">
        <f>ROUNDDOWN(ROUND(H2493*0.04,2),-2)</f>
        <v/>
      </c>
      <c r="L2493" s="21">
        <f>I2493+J2493+K2493</f>
        <v/>
      </c>
      <c r="M2493" s="21">
        <f>B2493-L2493</f>
        <v/>
      </c>
      <c r="N2493" s="21">
        <f>ROUNDDOWN(ROUND(B2493*0.2042,2),0)</f>
        <v/>
      </c>
    </row>
    <row r="2494">
      <c r="A2494" t="inlineStr">
        <is>
          <t>照合 一般</t>
        </is>
      </c>
      <c r="B2494" s="21" t="n">
        <v>16000000</v>
      </c>
      <c r="C2494" s="22" t="n">
        <v>43</v>
      </c>
      <c r="D2494" s="22" t="n">
        <v>1</v>
      </c>
      <c r="E2494" s="22" t="n">
        <v>0</v>
      </c>
      <c r="F2494" s="21">
        <f>(IF(C2494&lt;=20,MAX(800000,400000*C2494),8000000+700000*(C2494-20))+IF(E2494=1,1000000,0))</f>
        <v/>
      </c>
      <c r="G2494" s="21">
        <f>IF(AND(D2494=3,C2494&lt;=5),MAX(0,B2494-F2494),IF(AND(D2494=2,C2494&lt;=5,MAX(0,B2494-F2494)&gt;3000000),1500000+MAX(0,B2494-F2494)-3000000,MAX(0,B2494-F2494)/2))</f>
        <v/>
      </c>
      <c r="H2494" s="21">
        <f>ROUNDDOWN(G2494,-3)</f>
        <v/>
      </c>
      <c r="I2494" s="21">
        <f>IF(H2494&lt;=0,0,ROUNDDOWN(ROUND((H2494*LOOKUP(H2494,{0,1950001,3300001,6950001,9000001,18000001,40000001},{0.05,0.1,0.2,0.23,0.33,0.4,0.45})-LOOKUP(H2494,{0,1950001,3300001,6950001,9000001,18000001,40000001},{0,97500,427500,636000,1536000,2796000,4796000}))*1.021,3),0))</f>
        <v/>
      </c>
      <c r="J2494" s="21">
        <f>ROUNDDOWN(ROUND(H2494*0.06,2),-2)</f>
        <v/>
      </c>
      <c r="K2494" s="21">
        <f>ROUNDDOWN(ROUND(H2494*0.04,2),-2)</f>
        <v/>
      </c>
      <c r="L2494" s="21">
        <f>I2494+J2494+K2494</f>
        <v/>
      </c>
      <c r="M2494" s="21">
        <f>B2494-L2494</f>
        <v/>
      </c>
      <c r="N2494" s="21">
        <f>ROUNDDOWN(ROUND(B2494*0.2042,2),0)</f>
        <v/>
      </c>
    </row>
    <row r="2495">
      <c r="A2495" t="inlineStr">
        <is>
          <t>照合 一般</t>
        </is>
      </c>
      <c r="B2495" s="21" t="n">
        <v>16000000</v>
      </c>
      <c r="C2495" s="22" t="n">
        <v>44</v>
      </c>
      <c r="D2495" s="22" t="n">
        <v>1</v>
      </c>
      <c r="E2495" s="22" t="n">
        <v>0</v>
      </c>
      <c r="F2495" s="21">
        <f>(IF(C2495&lt;=20,MAX(800000,400000*C2495),8000000+700000*(C2495-20))+IF(E2495=1,1000000,0))</f>
        <v/>
      </c>
      <c r="G2495" s="21">
        <f>IF(AND(D2495=3,C2495&lt;=5),MAX(0,B2495-F2495),IF(AND(D2495=2,C2495&lt;=5,MAX(0,B2495-F2495)&gt;3000000),1500000+MAX(0,B2495-F2495)-3000000,MAX(0,B2495-F2495)/2))</f>
        <v/>
      </c>
      <c r="H2495" s="21">
        <f>ROUNDDOWN(G2495,-3)</f>
        <v/>
      </c>
      <c r="I2495" s="21">
        <f>IF(H2495&lt;=0,0,ROUNDDOWN(ROUND((H2495*LOOKUP(H2495,{0,1950001,3300001,6950001,9000001,18000001,40000001},{0.05,0.1,0.2,0.23,0.33,0.4,0.45})-LOOKUP(H2495,{0,1950001,3300001,6950001,9000001,18000001,40000001},{0,97500,427500,636000,1536000,2796000,4796000}))*1.021,3),0))</f>
        <v/>
      </c>
      <c r="J2495" s="21">
        <f>ROUNDDOWN(ROUND(H2495*0.06,2),-2)</f>
        <v/>
      </c>
      <c r="K2495" s="21">
        <f>ROUNDDOWN(ROUND(H2495*0.04,2),-2)</f>
        <v/>
      </c>
      <c r="L2495" s="21">
        <f>I2495+J2495+K2495</f>
        <v/>
      </c>
      <c r="M2495" s="21">
        <f>B2495-L2495</f>
        <v/>
      </c>
      <c r="N2495" s="21">
        <f>ROUNDDOWN(ROUND(B2495*0.2042,2),0)</f>
        <v/>
      </c>
    </row>
    <row r="2496">
      <c r="A2496" t="inlineStr">
        <is>
          <t>照合 一般</t>
        </is>
      </c>
      <c r="B2496" s="21" t="n">
        <v>16000000</v>
      </c>
      <c r="C2496" s="22" t="n">
        <v>45</v>
      </c>
      <c r="D2496" s="22" t="n">
        <v>1</v>
      </c>
      <c r="E2496" s="22" t="n">
        <v>0</v>
      </c>
      <c r="F2496" s="21">
        <f>(IF(C2496&lt;=20,MAX(800000,400000*C2496),8000000+700000*(C2496-20))+IF(E2496=1,1000000,0))</f>
        <v/>
      </c>
      <c r="G2496" s="21">
        <f>IF(AND(D2496=3,C2496&lt;=5),MAX(0,B2496-F2496),IF(AND(D2496=2,C2496&lt;=5,MAX(0,B2496-F2496)&gt;3000000),1500000+MAX(0,B2496-F2496)-3000000,MAX(0,B2496-F2496)/2))</f>
        <v/>
      </c>
      <c r="H2496" s="21">
        <f>ROUNDDOWN(G2496,-3)</f>
        <v/>
      </c>
      <c r="I2496" s="21">
        <f>IF(H2496&lt;=0,0,ROUNDDOWN(ROUND((H2496*LOOKUP(H2496,{0,1950001,3300001,6950001,9000001,18000001,40000001},{0.05,0.1,0.2,0.23,0.33,0.4,0.45})-LOOKUP(H2496,{0,1950001,3300001,6950001,9000001,18000001,40000001},{0,97500,427500,636000,1536000,2796000,4796000}))*1.021,3),0))</f>
        <v/>
      </c>
      <c r="J2496" s="21">
        <f>ROUNDDOWN(ROUND(H2496*0.06,2),-2)</f>
        <v/>
      </c>
      <c r="K2496" s="21">
        <f>ROUNDDOWN(ROUND(H2496*0.04,2),-2)</f>
        <v/>
      </c>
      <c r="L2496" s="21">
        <f>I2496+J2496+K2496</f>
        <v/>
      </c>
      <c r="M2496" s="21">
        <f>B2496-L2496</f>
        <v/>
      </c>
      <c r="N2496" s="21">
        <f>ROUNDDOWN(ROUND(B2496*0.2042,2),0)</f>
        <v/>
      </c>
    </row>
    <row r="2497">
      <c r="A2497" t="inlineStr">
        <is>
          <t>照合 短期</t>
        </is>
      </c>
      <c r="B2497" s="21" t="n">
        <v>16000000</v>
      </c>
      <c r="C2497" s="22" t="n">
        <v>1</v>
      </c>
      <c r="D2497" s="22" t="n">
        <v>2</v>
      </c>
      <c r="E2497" s="22" t="n">
        <v>0</v>
      </c>
      <c r="F2497" s="21">
        <f>(IF(C2497&lt;=20,MAX(800000,400000*C2497),8000000+700000*(C2497-20))+IF(E2497=1,1000000,0))</f>
        <v/>
      </c>
      <c r="G2497" s="21">
        <f>IF(AND(D2497=3,C2497&lt;=5),MAX(0,B2497-F2497),IF(AND(D2497=2,C2497&lt;=5,MAX(0,B2497-F2497)&gt;3000000),1500000+MAX(0,B2497-F2497)-3000000,MAX(0,B2497-F2497)/2))</f>
        <v/>
      </c>
      <c r="H2497" s="21">
        <f>ROUNDDOWN(G2497,-3)</f>
        <v/>
      </c>
      <c r="I2497" s="21">
        <f>IF(H2497&lt;=0,0,ROUNDDOWN(ROUND((H2497*LOOKUP(H2497,{0,1950001,3300001,6950001,9000001,18000001,40000001},{0.05,0.1,0.2,0.23,0.33,0.4,0.45})-LOOKUP(H2497,{0,1950001,3300001,6950001,9000001,18000001,40000001},{0,97500,427500,636000,1536000,2796000,4796000}))*1.021,3),0))</f>
        <v/>
      </c>
      <c r="J2497" s="21">
        <f>ROUNDDOWN(ROUND(H2497*0.06,2),-2)</f>
        <v/>
      </c>
      <c r="K2497" s="21">
        <f>ROUNDDOWN(ROUND(H2497*0.04,2),-2)</f>
        <v/>
      </c>
      <c r="L2497" s="21">
        <f>I2497+J2497+K2497</f>
        <v/>
      </c>
      <c r="M2497" s="21">
        <f>B2497-L2497</f>
        <v/>
      </c>
      <c r="N2497" s="21">
        <f>ROUNDDOWN(ROUND(B2497*0.2042,2),0)</f>
        <v/>
      </c>
    </row>
    <row r="2498">
      <c r="A2498" t="inlineStr">
        <is>
          <t>照合 役員</t>
        </is>
      </c>
      <c r="B2498" s="21" t="n">
        <v>16000000</v>
      </c>
      <c r="C2498" s="22" t="n">
        <v>1</v>
      </c>
      <c r="D2498" s="22" t="n">
        <v>3</v>
      </c>
      <c r="E2498" s="22" t="n">
        <v>0</v>
      </c>
      <c r="F2498" s="21">
        <f>(IF(C2498&lt;=20,MAX(800000,400000*C2498),8000000+700000*(C2498-20))+IF(E2498=1,1000000,0))</f>
        <v/>
      </c>
      <c r="G2498" s="21">
        <f>IF(AND(D2498=3,C2498&lt;=5),MAX(0,B2498-F2498),IF(AND(D2498=2,C2498&lt;=5,MAX(0,B2498-F2498)&gt;3000000),1500000+MAX(0,B2498-F2498)-3000000,MAX(0,B2498-F2498)/2))</f>
        <v/>
      </c>
      <c r="H2498" s="21">
        <f>ROUNDDOWN(G2498,-3)</f>
        <v/>
      </c>
      <c r="I2498" s="21">
        <f>IF(H2498&lt;=0,0,ROUNDDOWN(ROUND((H2498*LOOKUP(H2498,{0,1950001,3300001,6950001,9000001,18000001,40000001},{0.05,0.1,0.2,0.23,0.33,0.4,0.45})-LOOKUP(H2498,{0,1950001,3300001,6950001,9000001,18000001,40000001},{0,97500,427500,636000,1536000,2796000,4796000}))*1.021,3),0))</f>
        <v/>
      </c>
      <c r="J2498" s="21">
        <f>ROUNDDOWN(ROUND(H2498*0.06,2),-2)</f>
        <v/>
      </c>
      <c r="K2498" s="21">
        <f>ROUNDDOWN(ROUND(H2498*0.04,2),-2)</f>
        <v/>
      </c>
      <c r="L2498" s="21">
        <f>I2498+J2498+K2498</f>
        <v/>
      </c>
      <c r="M2498" s="21">
        <f>B2498-L2498</f>
        <v/>
      </c>
      <c r="N2498" s="21">
        <f>ROUNDDOWN(ROUND(B2498*0.2042,2),0)</f>
        <v/>
      </c>
    </row>
    <row r="2499">
      <c r="A2499" t="inlineStr">
        <is>
          <t>照合 短期 障害</t>
        </is>
      </c>
      <c r="B2499" s="21" t="n">
        <v>16000000</v>
      </c>
      <c r="C2499" s="22" t="n">
        <v>1</v>
      </c>
      <c r="D2499" s="22" t="n">
        <v>2</v>
      </c>
      <c r="E2499" s="22" t="n">
        <v>1</v>
      </c>
      <c r="F2499" s="21">
        <f>(IF(C2499&lt;=20,MAX(800000,400000*C2499),8000000+700000*(C2499-20))+IF(E2499=1,1000000,0))</f>
        <v/>
      </c>
      <c r="G2499" s="21">
        <f>IF(AND(D2499=3,C2499&lt;=5),MAX(0,B2499-F2499),IF(AND(D2499=2,C2499&lt;=5,MAX(0,B2499-F2499)&gt;3000000),1500000+MAX(0,B2499-F2499)-3000000,MAX(0,B2499-F2499)/2))</f>
        <v/>
      </c>
      <c r="H2499" s="21">
        <f>ROUNDDOWN(G2499,-3)</f>
        <v/>
      </c>
      <c r="I2499" s="21">
        <f>IF(H2499&lt;=0,0,ROUNDDOWN(ROUND((H2499*LOOKUP(H2499,{0,1950001,3300001,6950001,9000001,18000001,40000001},{0.05,0.1,0.2,0.23,0.33,0.4,0.45})-LOOKUP(H2499,{0,1950001,3300001,6950001,9000001,18000001,40000001},{0,97500,427500,636000,1536000,2796000,4796000}))*1.021,3),0))</f>
        <v/>
      </c>
      <c r="J2499" s="21">
        <f>ROUNDDOWN(ROUND(H2499*0.06,2),-2)</f>
        <v/>
      </c>
      <c r="K2499" s="21">
        <f>ROUNDDOWN(ROUND(H2499*0.04,2),-2)</f>
        <v/>
      </c>
      <c r="L2499" s="21">
        <f>I2499+J2499+K2499</f>
        <v/>
      </c>
      <c r="M2499" s="21">
        <f>B2499-L2499</f>
        <v/>
      </c>
      <c r="N2499" s="21">
        <f>ROUNDDOWN(ROUND(B2499*0.2042,2),0)</f>
        <v/>
      </c>
    </row>
    <row r="2500">
      <c r="A2500" t="inlineStr">
        <is>
          <t>照合 短期</t>
        </is>
      </c>
      <c r="B2500" s="21" t="n">
        <v>16000000</v>
      </c>
      <c r="C2500" s="22" t="n">
        <v>2</v>
      </c>
      <c r="D2500" s="22" t="n">
        <v>2</v>
      </c>
      <c r="E2500" s="22" t="n">
        <v>0</v>
      </c>
      <c r="F2500" s="21">
        <f>(IF(C2500&lt;=20,MAX(800000,400000*C2500),8000000+700000*(C2500-20))+IF(E2500=1,1000000,0))</f>
        <v/>
      </c>
      <c r="G2500" s="21">
        <f>IF(AND(D2500=3,C2500&lt;=5),MAX(0,B2500-F2500),IF(AND(D2500=2,C2500&lt;=5,MAX(0,B2500-F2500)&gt;3000000),1500000+MAX(0,B2500-F2500)-3000000,MAX(0,B2500-F2500)/2))</f>
        <v/>
      </c>
      <c r="H2500" s="21">
        <f>ROUNDDOWN(G2500,-3)</f>
        <v/>
      </c>
      <c r="I2500" s="21">
        <f>IF(H2500&lt;=0,0,ROUNDDOWN(ROUND((H2500*LOOKUP(H2500,{0,1950001,3300001,6950001,9000001,18000001,40000001},{0.05,0.1,0.2,0.23,0.33,0.4,0.45})-LOOKUP(H2500,{0,1950001,3300001,6950001,9000001,18000001,40000001},{0,97500,427500,636000,1536000,2796000,4796000}))*1.021,3),0))</f>
        <v/>
      </c>
      <c r="J2500" s="21">
        <f>ROUNDDOWN(ROUND(H2500*0.06,2),-2)</f>
        <v/>
      </c>
      <c r="K2500" s="21">
        <f>ROUNDDOWN(ROUND(H2500*0.04,2),-2)</f>
        <v/>
      </c>
      <c r="L2500" s="21">
        <f>I2500+J2500+K2500</f>
        <v/>
      </c>
      <c r="M2500" s="21">
        <f>B2500-L2500</f>
        <v/>
      </c>
      <c r="N2500" s="21">
        <f>ROUNDDOWN(ROUND(B2500*0.2042,2),0)</f>
        <v/>
      </c>
    </row>
    <row r="2501">
      <c r="A2501" t="inlineStr">
        <is>
          <t>照合 役員</t>
        </is>
      </c>
      <c r="B2501" s="21" t="n">
        <v>16000000</v>
      </c>
      <c r="C2501" s="22" t="n">
        <v>2</v>
      </c>
      <c r="D2501" s="22" t="n">
        <v>3</v>
      </c>
      <c r="E2501" s="22" t="n">
        <v>0</v>
      </c>
      <c r="F2501" s="21">
        <f>(IF(C2501&lt;=20,MAX(800000,400000*C2501),8000000+700000*(C2501-20))+IF(E2501=1,1000000,0))</f>
        <v/>
      </c>
      <c r="G2501" s="21">
        <f>IF(AND(D2501=3,C2501&lt;=5),MAX(0,B2501-F2501),IF(AND(D2501=2,C2501&lt;=5,MAX(0,B2501-F2501)&gt;3000000),1500000+MAX(0,B2501-F2501)-3000000,MAX(0,B2501-F2501)/2))</f>
        <v/>
      </c>
      <c r="H2501" s="21">
        <f>ROUNDDOWN(G2501,-3)</f>
        <v/>
      </c>
      <c r="I2501" s="21">
        <f>IF(H2501&lt;=0,0,ROUNDDOWN(ROUND((H2501*LOOKUP(H2501,{0,1950001,3300001,6950001,9000001,18000001,40000001},{0.05,0.1,0.2,0.23,0.33,0.4,0.45})-LOOKUP(H2501,{0,1950001,3300001,6950001,9000001,18000001,40000001},{0,97500,427500,636000,1536000,2796000,4796000}))*1.021,3),0))</f>
        <v/>
      </c>
      <c r="J2501" s="21">
        <f>ROUNDDOWN(ROUND(H2501*0.06,2),-2)</f>
        <v/>
      </c>
      <c r="K2501" s="21">
        <f>ROUNDDOWN(ROUND(H2501*0.04,2),-2)</f>
        <v/>
      </c>
      <c r="L2501" s="21">
        <f>I2501+J2501+K2501</f>
        <v/>
      </c>
      <c r="M2501" s="21">
        <f>B2501-L2501</f>
        <v/>
      </c>
      <c r="N2501" s="21">
        <f>ROUNDDOWN(ROUND(B2501*0.2042,2),0)</f>
        <v/>
      </c>
    </row>
    <row r="2502">
      <c r="A2502" t="inlineStr">
        <is>
          <t>照合 短期 障害</t>
        </is>
      </c>
      <c r="B2502" s="21" t="n">
        <v>16000000</v>
      </c>
      <c r="C2502" s="22" t="n">
        <v>2</v>
      </c>
      <c r="D2502" s="22" t="n">
        <v>2</v>
      </c>
      <c r="E2502" s="22" t="n">
        <v>1</v>
      </c>
      <c r="F2502" s="21">
        <f>(IF(C2502&lt;=20,MAX(800000,400000*C2502),8000000+700000*(C2502-20))+IF(E2502=1,1000000,0))</f>
        <v/>
      </c>
      <c r="G2502" s="21">
        <f>IF(AND(D2502=3,C2502&lt;=5),MAX(0,B2502-F2502),IF(AND(D2502=2,C2502&lt;=5,MAX(0,B2502-F2502)&gt;3000000),1500000+MAX(0,B2502-F2502)-3000000,MAX(0,B2502-F2502)/2))</f>
        <v/>
      </c>
      <c r="H2502" s="21">
        <f>ROUNDDOWN(G2502,-3)</f>
        <v/>
      </c>
      <c r="I2502" s="21">
        <f>IF(H2502&lt;=0,0,ROUNDDOWN(ROUND((H2502*LOOKUP(H2502,{0,1950001,3300001,6950001,9000001,18000001,40000001},{0.05,0.1,0.2,0.23,0.33,0.4,0.45})-LOOKUP(H2502,{0,1950001,3300001,6950001,9000001,18000001,40000001},{0,97500,427500,636000,1536000,2796000,4796000}))*1.021,3),0))</f>
        <v/>
      </c>
      <c r="J2502" s="21">
        <f>ROUNDDOWN(ROUND(H2502*0.06,2),-2)</f>
        <v/>
      </c>
      <c r="K2502" s="21">
        <f>ROUNDDOWN(ROUND(H2502*0.04,2),-2)</f>
        <v/>
      </c>
      <c r="L2502" s="21">
        <f>I2502+J2502+K2502</f>
        <v/>
      </c>
      <c r="M2502" s="21">
        <f>B2502-L2502</f>
        <v/>
      </c>
      <c r="N2502" s="21">
        <f>ROUNDDOWN(ROUND(B2502*0.2042,2),0)</f>
        <v/>
      </c>
    </row>
    <row r="2503">
      <c r="A2503" t="inlineStr">
        <is>
          <t>照合 短期</t>
        </is>
      </c>
      <c r="B2503" s="21" t="n">
        <v>16000000</v>
      </c>
      <c r="C2503" s="22" t="n">
        <v>3</v>
      </c>
      <c r="D2503" s="22" t="n">
        <v>2</v>
      </c>
      <c r="E2503" s="22" t="n">
        <v>0</v>
      </c>
      <c r="F2503" s="21">
        <f>(IF(C2503&lt;=20,MAX(800000,400000*C2503),8000000+700000*(C2503-20))+IF(E2503=1,1000000,0))</f>
        <v/>
      </c>
      <c r="G2503" s="21">
        <f>IF(AND(D2503=3,C2503&lt;=5),MAX(0,B2503-F2503),IF(AND(D2503=2,C2503&lt;=5,MAX(0,B2503-F2503)&gt;3000000),1500000+MAX(0,B2503-F2503)-3000000,MAX(0,B2503-F2503)/2))</f>
        <v/>
      </c>
      <c r="H2503" s="21">
        <f>ROUNDDOWN(G2503,-3)</f>
        <v/>
      </c>
      <c r="I2503" s="21">
        <f>IF(H2503&lt;=0,0,ROUNDDOWN(ROUND((H2503*LOOKUP(H2503,{0,1950001,3300001,6950001,9000001,18000001,40000001},{0.05,0.1,0.2,0.23,0.33,0.4,0.45})-LOOKUP(H2503,{0,1950001,3300001,6950001,9000001,18000001,40000001},{0,97500,427500,636000,1536000,2796000,4796000}))*1.021,3),0))</f>
        <v/>
      </c>
      <c r="J2503" s="21">
        <f>ROUNDDOWN(ROUND(H2503*0.06,2),-2)</f>
        <v/>
      </c>
      <c r="K2503" s="21">
        <f>ROUNDDOWN(ROUND(H2503*0.04,2),-2)</f>
        <v/>
      </c>
      <c r="L2503" s="21">
        <f>I2503+J2503+K2503</f>
        <v/>
      </c>
      <c r="M2503" s="21">
        <f>B2503-L2503</f>
        <v/>
      </c>
      <c r="N2503" s="21">
        <f>ROUNDDOWN(ROUND(B2503*0.2042,2),0)</f>
        <v/>
      </c>
    </row>
    <row r="2504">
      <c r="A2504" t="inlineStr">
        <is>
          <t>照合 役員</t>
        </is>
      </c>
      <c r="B2504" s="21" t="n">
        <v>16000000</v>
      </c>
      <c r="C2504" s="22" t="n">
        <v>3</v>
      </c>
      <c r="D2504" s="22" t="n">
        <v>3</v>
      </c>
      <c r="E2504" s="22" t="n">
        <v>0</v>
      </c>
      <c r="F2504" s="21">
        <f>(IF(C2504&lt;=20,MAX(800000,400000*C2504),8000000+700000*(C2504-20))+IF(E2504=1,1000000,0))</f>
        <v/>
      </c>
      <c r="G2504" s="21">
        <f>IF(AND(D2504=3,C2504&lt;=5),MAX(0,B2504-F2504),IF(AND(D2504=2,C2504&lt;=5,MAX(0,B2504-F2504)&gt;3000000),1500000+MAX(0,B2504-F2504)-3000000,MAX(0,B2504-F2504)/2))</f>
        <v/>
      </c>
      <c r="H2504" s="21">
        <f>ROUNDDOWN(G2504,-3)</f>
        <v/>
      </c>
      <c r="I2504" s="21">
        <f>IF(H2504&lt;=0,0,ROUNDDOWN(ROUND((H2504*LOOKUP(H2504,{0,1950001,3300001,6950001,9000001,18000001,40000001},{0.05,0.1,0.2,0.23,0.33,0.4,0.45})-LOOKUP(H2504,{0,1950001,3300001,6950001,9000001,18000001,40000001},{0,97500,427500,636000,1536000,2796000,4796000}))*1.021,3),0))</f>
        <v/>
      </c>
      <c r="J2504" s="21">
        <f>ROUNDDOWN(ROUND(H2504*0.06,2),-2)</f>
        <v/>
      </c>
      <c r="K2504" s="21">
        <f>ROUNDDOWN(ROUND(H2504*0.04,2),-2)</f>
        <v/>
      </c>
      <c r="L2504" s="21">
        <f>I2504+J2504+K2504</f>
        <v/>
      </c>
      <c r="M2504" s="21">
        <f>B2504-L2504</f>
        <v/>
      </c>
      <c r="N2504" s="21">
        <f>ROUNDDOWN(ROUND(B2504*0.2042,2),0)</f>
        <v/>
      </c>
    </row>
    <row r="2505">
      <c r="A2505" t="inlineStr">
        <is>
          <t>照合 短期 障害</t>
        </is>
      </c>
      <c r="B2505" s="21" t="n">
        <v>16000000</v>
      </c>
      <c r="C2505" s="22" t="n">
        <v>3</v>
      </c>
      <c r="D2505" s="22" t="n">
        <v>2</v>
      </c>
      <c r="E2505" s="22" t="n">
        <v>1</v>
      </c>
      <c r="F2505" s="21">
        <f>(IF(C2505&lt;=20,MAX(800000,400000*C2505),8000000+700000*(C2505-20))+IF(E2505=1,1000000,0))</f>
        <v/>
      </c>
      <c r="G2505" s="21">
        <f>IF(AND(D2505=3,C2505&lt;=5),MAX(0,B2505-F2505),IF(AND(D2505=2,C2505&lt;=5,MAX(0,B2505-F2505)&gt;3000000),1500000+MAX(0,B2505-F2505)-3000000,MAX(0,B2505-F2505)/2))</f>
        <v/>
      </c>
      <c r="H2505" s="21">
        <f>ROUNDDOWN(G2505,-3)</f>
        <v/>
      </c>
      <c r="I2505" s="21">
        <f>IF(H2505&lt;=0,0,ROUNDDOWN(ROUND((H2505*LOOKUP(H2505,{0,1950001,3300001,6950001,9000001,18000001,40000001},{0.05,0.1,0.2,0.23,0.33,0.4,0.45})-LOOKUP(H2505,{0,1950001,3300001,6950001,9000001,18000001,40000001},{0,97500,427500,636000,1536000,2796000,4796000}))*1.021,3),0))</f>
        <v/>
      </c>
      <c r="J2505" s="21">
        <f>ROUNDDOWN(ROUND(H2505*0.06,2),-2)</f>
        <v/>
      </c>
      <c r="K2505" s="21">
        <f>ROUNDDOWN(ROUND(H2505*0.04,2),-2)</f>
        <v/>
      </c>
      <c r="L2505" s="21">
        <f>I2505+J2505+K2505</f>
        <v/>
      </c>
      <c r="M2505" s="21">
        <f>B2505-L2505</f>
        <v/>
      </c>
      <c r="N2505" s="21">
        <f>ROUNDDOWN(ROUND(B2505*0.2042,2),0)</f>
        <v/>
      </c>
    </row>
    <row r="2506">
      <c r="A2506" t="inlineStr">
        <is>
          <t>照合 短期</t>
        </is>
      </c>
      <c r="B2506" s="21" t="n">
        <v>16000000</v>
      </c>
      <c r="C2506" s="22" t="n">
        <v>4</v>
      </c>
      <c r="D2506" s="22" t="n">
        <v>2</v>
      </c>
      <c r="E2506" s="22" t="n">
        <v>0</v>
      </c>
      <c r="F2506" s="21">
        <f>(IF(C2506&lt;=20,MAX(800000,400000*C2506),8000000+700000*(C2506-20))+IF(E2506=1,1000000,0))</f>
        <v/>
      </c>
      <c r="G2506" s="21">
        <f>IF(AND(D2506=3,C2506&lt;=5),MAX(0,B2506-F2506),IF(AND(D2506=2,C2506&lt;=5,MAX(0,B2506-F2506)&gt;3000000),1500000+MAX(0,B2506-F2506)-3000000,MAX(0,B2506-F2506)/2))</f>
        <v/>
      </c>
      <c r="H2506" s="21">
        <f>ROUNDDOWN(G2506,-3)</f>
        <v/>
      </c>
      <c r="I2506" s="21">
        <f>IF(H2506&lt;=0,0,ROUNDDOWN(ROUND((H2506*LOOKUP(H2506,{0,1950001,3300001,6950001,9000001,18000001,40000001},{0.05,0.1,0.2,0.23,0.33,0.4,0.45})-LOOKUP(H2506,{0,1950001,3300001,6950001,9000001,18000001,40000001},{0,97500,427500,636000,1536000,2796000,4796000}))*1.021,3),0))</f>
        <v/>
      </c>
      <c r="J2506" s="21">
        <f>ROUNDDOWN(ROUND(H2506*0.06,2),-2)</f>
        <v/>
      </c>
      <c r="K2506" s="21">
        <f>ROUNDDOWN(ROUND(H2506*0.04,2),-2)</f>
        <v/>
      </c>
      <c r="L2506" s="21">
        <f>I2506+J2506+K2506</f>
        <v/>
      </c>
      <c r="M2506" s="21">
        <f>B2506-L2506</f>
        <v/>
      </c>
      <c r="N2506" s="21">
        <f>ROUNDDOWN(ROUND(B2506*0.2042,2),0)</f>
        <v/>
      </c>
    </row>
    <row r="2507">
      <c r="A2507" t="inlineStr">
        <is>
          <t>照合 役員</t>
        </is>
      </c>
      <c r="B2507" s="21" t="n">
        <v>16000000</v>
      </c>
      <c r="C2507" s="22" t="n">
        <v>4</v>
      </c>
      <c r="D2507" s="22" t="n">
        <v>3</v>
      </c>
      <c r="E2507" s="22" t="n">
        <v>0</v>
      </c>
      <c r="F2507" s="21">
        <f>(IF(C2507&lt;=20,MAX(800000,400000*C2507),8000000+700000*(C2507-20))+IF(E2507=1,1000000,0))</f>
        <v/>
      </c>
      <c r="G2507" s="21">
        <f>IF(AND(D2507=3,C2507&lt;=5),MAX(0,B2507-F2507),IF(AND(D2507=2,C2507&lt;=5,MAX(0,B2507-F2507)&gt;3000000),1500000+MAX(0,B2507-F2507)-3000000,MAX(0,B2507-F2507)/2))</f>
        <v/>
      </c>
      <c r="H2507" s="21">
        <f>ROUNDDOWN(G2507,-3)</f>
        <v/>
      </c>
      <c r="I2507" s="21">
        <f>IF(H2507&lt;=0,0,ROUNDDOWN(ROUND((H2507*LOOKUP(H2507,{0,1950001,3300001,6950001,9000001,18000001,40000001},{0.05,0.1,0.2,0.23,0.33,0.4,0.45})-LOOKUP(H2507,{0,1950001,3300001,6950001,9000001,18000001,40000001},{0,97500,427500,636000,1536000,2796000,4796000}))*1.021,3),0))</f>
        <v/>
      </c>
      <c r="J2507" s="21">
        <f>ROUNDDOWN(ROUND(H2507*0.06,2),-2)</f>
        <v/>
      </c>
      <c r="K2507" s="21">
        <f>ROUNDDOWN(ROUND(H2507*0.04,2),-2)</f>
        <v/>
      </c>
      <c r="L2507" s="21">
        <f>I2507+J2507+K2507</f>
        <v/>
      </c>
      <c r="M2507" s="21">
        <f>B2507-L2507</f>
        <v/>
      </c>
      <c r="N2507" s="21">
        <f>ROUNDDOWN(ROUND(B2507*0.2042,2),0)</f>
        <v/>
      </c>
    </row>
    <row r="2508">
      <c r="A2508" t="inlineStr">
        <is>
          <t>照合 短期 障害</t>
        </is>
      </c>
      <c r="B2508" s="21" t="n">
        <v>16000000</v>
      </c>
      <c r="C2508" s="22" t="n">
        <v>4</v>
      </c>
      <c r="D2508" s="22" t="n">
        <v>2</v>
      </c>
      <c r="E2508" s="22" t="n">
        <v>1</v>
      </c>
      <c r="F2508" s="21">
        <f>(IF(C2508&lt;=20,MAX(800000,400000*C2508),8000000+700000*(C2508-20))+IF(E2508=1,1000000,0))</f>
        <v/>
      </c>
      <c r="G2508" s="21">
        <f>IF(AND(D2508=3,C2508&lt;=5),MAX(0,B2508-F2508),IF(AND(D2508=2,C2508&lt;=5,MAX(0,B2508-F2508)&gt;3000000),1500000+MAX(0,B2508-F2508)-3000000,MAX(0,B2508-F2508)/2))</f>
        <v/>
      </c>
      <c r="H2508" s="21">
        <f>ROUNDDOWN(G2508,-3)</f>
        <v/>
      </c>
      <c r="I2508" s="21">
        <f>IF(H2508&lt;=0,0,ROUNDDOWN(ROUND((H2508*LOOKUP(H2508,{0,1950001,3300001,6950001,9000001,18000001,40000001},{0.05,0.1,0.2,0.23,0.33,0.4,0.45})-LOOKUP(H2508,{0,1950001,3300001,6950001,9000001,18000001,40000001},{0,97500,427500,636000,1536000,2796000,4796000}))*1.021,3),0))</f>
        <v/>
      </c>
      <c r="J2508" s="21">
        <f>ROUNDDOWN(ROUND(H2508*0.06,2),-2)</f>
        <v/>
      </c>
      <c r="K2508" s="21">
        <f>ROUNDDOWN(ROUND(H2508*0.04,2),-2)</f>
        <v/>
      </c>
      <c r="L2508" s="21">
        <f>I2508+J2508+K2508</f>
        <v/>
      </c>
      <c r="M2508" s="21">
        <f>B2508-L2508</f>
        <v/>
      </c>
      <c r="N2508" s="21">
        <f>ROUNDDOWN(ROUND(B2508*0.2042,2),0)</f>
        <v/>
      </c>
    </row>
    <row r="2509">
      <c r="A2509" t="inlineStr">
        <is>
          <t>照合 短期</t>
        </is>
      </c>
      <c r="B2509" s="21" t="n">
        <v>16000000</v>
      </c>
      <c r="C2509" s="22" t="n">
        <v>5</v>
      </c>
      <c r="D2509" s="22" t="n">
        <v>2</v>
      </c>
      <c r="E2509" s="22" t="n">
        <v>0</v>
      </c>
      <c r="F2509" s="21">
        <f>(IF(C2509&lt;=20,MAX(800000,400000*C2509),8000000+700000*(C2509-20))+IF(E2509=1,1000000,0))</f>
        <v/>
      </c>
      <c r="G2509" s="21">
        <f>IF(AND(D2509=3,C2509&lt;=5),MAX(0,B2509-F2509),IF(AND(D2509=2,C2509&lt;=5,MAX(0,B2509-F2509)&gt;3000000),1500000+MAX(0,B2509-F2509)-3000000,MAX(0,B2509-F2509)/2))</f>
        <v/>
      </c>
      <c r="H2509" s="21">
        <f>ROUNDDOWN(G2509,-3)</f>
        <v/>
      </c>
      <c r="I2509" s="21">
        <f>IF(H2509&lt;=0,0,ROUNDDOWN(ROUND((H2509*LOOKUP(H2509,{0,1950001,3300001,6950001,9000001,18000001,40000001},{0.05,0.1,0.2,0.23,0.33,0.4,0.45})-LOOKUP(H2509,{0,1950001,3300001,6950001,9000001,18000001,40000001},{0,97500,427500,636000,1536000,2796000,4796000}))*1.021,3),0))</f>
        <v/>
      </c>
      <c r="J2509" s="21">
        <f>ROUNDDOWN(ROUND(H2509*0.06,2),-2)</f>
        <v/>
      </c>
      <c r="K2509" s="21">
        <f>ROUNDDOWN(ROUND(H2509*0.04,2),-2)</f>
        <v/>
      </c>
      <c r="L2509" s="21">
        <f>I2509+J2509+K2509</f>
        <v/>
      </c>
      <c r="M2509" s="21">
        <f>B2509-L2509</f>
        <v/>
      </c>
      <c r="N2509" s="21">
        <f>ROUNDDOWN(ROUND(B2509*0.2042,2),0)</f>
        <v/>
      </c>
    </row>
    <row r="2510">
      <c r="A2510" t="inlineStr">
        <is>
          <t>照合 役員</t>
        </is>
      </c>
      <c r="B2510" s="21" t="n">
        <v>16000000</v>
      </c>
      <c r="C2510" s="22" t="n">
        <v>5</v>
      </c>
      <c r="D2510" s="22" t="n">
        <v>3</v>
      </c>
      <c r="E2510" s="22" t="n">
        <v>0</v>
      </c>
      <c r="F2510" s="21">
        <f>(IF(C2510&lt;=20,MAX(800000,400000*C2510),8000000+700000*(C2510-20))+IF(E2510=1,1000000,0))</f>
        <v/>
      </c>
      <c r="G2510" s="21">
        <f>IF(AND(D2510=3,C2510&lt;=5),MAX(0,B2510-F2510),IF(AND(D2510=2,C2510&lt;=5,MAX(0,B2510-F2510)&gt;3000000),1500000+MAX(0,B2510-F2510)-3000000,MAX(0,B2510-F2510)/2))</f>
        <v/>
      </c>
      <c r="H2510" s="21">
        <f>ROUNDDOWN(G2510,-3)</f>
        <v/>
      </c>
      <c r="I2510" s="21">
        <f>IF(H2510&lt;=0,0,ROUNDDOWN(ROUND((H2510*LOOKUP(H2510,{0,1950001,3300001,6950001,9000001,18000001,40000001},{0.05,0.1,0.2,0.23,0.33,0.4,0.45})-LOOKUP(H2510,{0,1950001,3300001,6950001,9000001,18000001,40000001},{0,97500,427500,636000,1536000,2796000,4796000}))*1.021,3),0))</f>
        <v/>
      </c>
      <c r="J2510" s="21">
        <f>ROUNDDOWN(ROUND(H2510*0.06,2),-2)</f>
        <v/>
      </c>
      <c r="K2510" s="21">
        <f>ROUNDDOWN(ROUND(H2510*0.04,2),-2)</f>
        <v/>
      </c>
      <c r="L2510" s="21">
        <f>I2510+J2510+K2510</f>
        <v/>
      </c>
      <c r="M2510" s="21">
        <f>B2510-L2510</f>
        <v/>
      </c>
      <c r="N2510" s="21">
        <f>ROUNDDOWN(ROUND(B2510*0.2042,2),0)</f>
        <v/>
      </c>
    </row>
    <row r="2511">
      <c r="A2511" t="inlineStr">
        <is>
          <t>照合 短期 障害</t>
        </is>
      </c>
      <c r="B2511" s="21" t="n">
        <v>16000000</v>
      </c>
      <c r="C2511" s="22" t="n">
        <v>5</v>
      </c>
      <c r="D2511" s="22" t="n">
        <v>2</v>
      </c>
      <c r="E2511" s="22" t="n">
        <v>1</v>
      </c>
      <c r="F2511" s="21">
        <f>(IF(C2511&lt;=20,MAX(800000,400000*C2511),8000000+700000*(C2511-20))+IF(E2511=1,1000000,0))</f>
        <v/>
      </c>
      <c r="G2511" s="21">
        <f>IF(AND(D2511=3,C2511&lt;=5),MAX(0,B2511-F2511),IF(AND(D2511=2,C2511&lt;=5,MAX(0,B2511-F2511)&gt;3000000),1500000+MAX(0,B2511-F2511)-3000000,MAX(0,B2511-F2511)/2))</f>
        <v/>
      </c>
      <c r="H2511" s="21">
        <f>ROUNDDOWN(G2511,-3)</f>
        <v/>
      </c>
      <c r="I2511" s="21">
        <f>IF(H2511&lt;=0,0,ROUNDDOWN(ROUND((H2511*LOOKUP(H2511,{0,1950001,3300001,6950001,9000001,18000001,40000001},{0.05,0.1,0.2,0.23,0.33,0.4,0.45})-LOOKUP(H2511,{0,1950001,3300001,6950001,9000001,18000001,40000001},{0,97500,427500,636000,1536000,2796000,4796000}))*1.021,3),0))</f>
        <v/>
      </c>
      <c r="J2511" s="21">
        <f>ROUNDDOWN(ROUND(H2511*0.06,2),-2)</f>
        <v/>
      </c>
      <c r="K2511" s="21">
        <f>ROUNDDOWN(ROUND(H2511*0.04,2),-2)</f>
        <v/>
      </c>
      <c r="L2511" s="21">
        <f>I2511+J2511+K2511</f>
        <v/>
      </c>
      <c r="M2511" s="21">
        <f>B2511-L2511</f>
        <v/>
      </c>
      <c r="N2511" s="21">
        <f>ROUNDDOWN(ROUND(B2511*0.2042,2),0)</f>
        <v/>
      </c>
    </row>
    <row r="2512">
      <c r="A2512" t="inlineStr">
        <is>
          <t>照合 障害</t>
        </is>
      </c>
      <c r="B2512" s="21" t="n">
        <v>16000000</v>
      </c>
      <c r="C2512" s="22" t="n">
        <v>25</v>
      </c>
      <c r="D2512" s="22" t="n">
        <v>1</v>
      </c>
      <c r="E2512" s="22" t="n">
        <v>1</v>
      </c>
      <c r="F2512" s="21">
        <f>(IF(C2512&lt;=20,MAX(800000,400000*C2512),8000000+700000*(C2512-20))+IF(E2512=1,1000000,0))</f>
        <v/>
      </c>
      <c r="G2512" s="21">
        <f>IF(AND(D2512=3,C2512&lt;=5),MAX(0,B2512-F2512),IF(AND(D2512=2,C2512&lt;=5,MAX(0,B2512-F2512)&gt;3000000),1500000+MAX(0,B2512-F2512)-3000000,MAX(0,B2512-F2512)/2))</f>
        <v/>
      </c>
      <c r="H2512" s="21">
        <f>ROUNDDOWN(G2512,-3)</f>
        <v/>
      </c>
      <c r="I2512" s="21">
        <f>IF(H2512&lt;=0,0,ROUNDDOWN(ROUND((H2512*LOOKUP(H2512,{0,1950001,3300001,6950001,9000001,18000001,40000001},{0.05,0.1,0.2,0.23,0.33,0.4,0.45})-LOOKUP(H2512,{0,1950001,3300001,6950001,9000001,18000001,40000001},{0,97500,427500,636000,1536000,2796000,4796000}))*1.021,3),0))</f>
        <v/>
      </c>
      <c r="J2512" s="21">
        <f>ROUNDDOWN(ROUND(H2512*0.06,2),-2)</f>
        <v/>
      </c>
      <c r="K2512" s="21">
        <f>ROUNDDOWN(ROUND(H2512*0.04,2),-2)</f>
        <v/>
      </c>
      <c r="L2512" s="21">
        <f>I2512+J2512+K2512</f>
        <v/>
      </c>
      <c r="M2512" s="21">
        <f>B2512-L2512</f>
        <v/>
      </c>
      <c r="N2512" s="21">
        <f>ROUNDDOWN(ROUND(B2512*0.2042,2),0)</f>
        <v/>
      </c>
    </row>
    <row r="2513">
      <c r="A2513" t="inlineStr">
        <is>
          <t>照合 一般</t>
        </is>
      </c>
      <c r="B2513" s="21" t="n">
        <v>16500000</v>
      </c>
      <c r="C2513" s="22" t="n">
        <v>1</v>
      </c>
      <c r="D2513" s="22" t="n">
        <v>1</v>
      </c>
      <c r="E2513" s="22" t="n">
        <v>0</v>
      </c>
      <c r="F2513" s="21">
        <f>(IF(C2513&lt;=20,MAX(800000,400000*C2513),8000000+700000*(C2513-20))+IF(E2513=1,1000000,0))</f>
        <v/>
      </c>
      <c r="G2513" s="21">
        <f>IF(AND(D2513=3,C2513&lt;=5),MAX(0,B2513-F2513),IF(AND(D2513=2,C2513&lt;=5,MAX(0,B2513-F2513)&gt;3000000),1500000+MAX(0,B2513-F2513)-3000000,MAX(0,B2513-F2513)/2))</f>
        <v/>
      </c>
      <c r="H2513" s="21">
        <f>ROUNDDOWN(G2513,-3)</f>
        <v/>
      </c>
      <c r="I2513" s="21">
        <f>IF(H2513&lt;=0,0,ROUNDDOWN(ROUND((H2513*LOOKUP(H2513,{0,1950001,3300001,6950001,9000001,18000001,40000001},{0.05,0.1,0.2,0.23,0.33,0.4,0.45})-LOOKUP(H2513,{0,1950001,3300001,6950001,9000001,18000001,40000001},{0,97500,427500,636000,1536000,2796000,4796000}))*1.021,3),0))</f>
        <v/>
      </c>
      <c r="J2513" s="21">
        <f>ROUNDDOWN(ROUND(H2513*0.06,2),-2)</f>
        <v/>
      </c>
      <c r="K2513" s="21">
        <f>ROUNDDOWN(ROUND(H2513*0.04,2),-2)</f>
        <v/>
      </c>
      <c r="L2513" s="21">
        <f>I2513+J2513+K2513</f>
        <v/>
      </c>
      <c r="M2513" s="21">
        <f>B2513-L2513</f>
        <v/>
      </c>
      <c r="N2513" s="21">
        <f>ROUNDDOWN(ROUND(B2513*0.2042,2),0)</f>
        <v/>
      </c>
    </row>
    <row r="2514">
      <c r="A2514" t="inlineStr">
        <is>
          <t>照合 一般</t>
        </is>
      </c>
      <c r="B2514" s="21" t="n">
        <v>16500000</v>
      </c>
      <c r="C2514" s="22" t="n">
        <v>2</v>
      </c>
      <c r="D2514" s="22" t="n">
        <v>1</v>
      </c>
      <c r="E2514" s="22" t="n">
        <v>0</v>
      </c>
      <c r="F2514" s="21">
        <f>(IF(C2514&lt;=20,MAX(800000,400000*C2514),8000000+700000*(C2514-20))+IF(E2514=1,1000000,0))</f>
        <v/>
      </c>
      <c r="G2514" s="21">
        <f>IF(AND(D2514=3,C2514&lt;=5),MAX(0,B2514-F2514),IF(AND(D2514=2,C2514&lt;=5,MAX(0,B2514-F2514)&gt;3000000),1500000+MAX(0,B2514-F2514)-3000000,MAX(0,B2514-F2514)/2))</f>
        <v/>
      </c>
      <c r="H2514" s="21">
        <f>ROUNDDOWN(G2514,-3)</f>
        <v/>
      </c>
      <c r="I2514" s="21">
        <f>IF(H2514&lt;=0,0,ROUNDDOWN(ROUND((H2514*LOOKUP(H2514,{0,1950001,3300001,6950001,9000001,18000001,40000001},{0.05,0.1,0.2,0.23,0.33,0.4,0.45})-LOOKUP(H2514,{0,1950001,3300001,6950001,9000001,18000001,40000001},{0,97500,427500,636000,1536000,2796000,4796000}))*1.021,3),0))</f>
        <v/>
      </c>
      <c r="J2514" s="21">
        <f>ROUNDDOWN(ROUND(H2514*0.06,2),-2)</f>
        <v/>
      </c>
      <c r="K2514" s="21">
        <f>ROUNDDOWN(ROUND(H2514*0.04,2),-2)</f>
        <v/>
      </c>
      <c r="L2514" s="21">
        <f>I2514+J2514+K2514</f>
        <v/>
      </c>
      <c r="M2514" s="21">
        <f>B2514-L2514</f>
        <v/>
      </c>
      <c r="N2514" s="21">
        <f>ROUNDDOWN(ROUND(B2514*0.2042,2),0)</f>
        <v/>
      </c>
    </row>
    <row r="2515">
      <c r="A2515" t="inlineStr">
        <is>
          <t>照合 一般</t>
        </is>
      </c>
      <c r="B2515" s="21" t="n">
        <v>16500000</v>
      </c>
      <c r="C2515" s="22" t="n">
        <v>3</v>
      </c>
      <c r="D2515" s="22" t="n">
        <v>1</v>
      </c>
      <c r="E2515" s="22" t="n">
        <v>0</v>
      </c>
      <c r="F2515" s="21">
        <f>(IF(C2515&lt;=20,MAX(800000,400000*C2515),8000000+700000*(C2515-20))+IF(E2515=1,1000000,0))</f>
        <v/>
      </c>
      <c r="G2515" s="21">
        <f>IF(AND(D2515=3,C2515&lt;=5),MAX(0,B2515-F2515),IF(AND(D2515=2,C2515&lt;=5,MAX(0,B2515-F2515)&gt;3000000),1500000+MAX(0,B2515-F2515)-3000000,MAX(0,B2515-F2515)/2))</f>
        <v/>
      </c>
      <c r="H2515" s="21">
        <f>ROUNDDOWN(G2515,-3)</f>
        <v/>
      </c>
      <c r="I2515" s="21">
        <f>IF(H2515&lt;=0,0,ROUNDDOWN(ROUND((H2515*LOOKUP(H2515,{0,1950001,3300001,6950001,9000001,18000001,40000001},{0.05,0.1,0.2,0.23,0.33,0.4,0.45})-LOOKUP(H2515,{0,1950001,3300001,6950001,9000001,18000001,40000001},{0,97500,427500,636000,1536000,2796000,4796000}))*1.021,3),0))</f>
        <v/>
      </c>
      <c r="J2515" s="21">
        <f>ROUNDDOWN(ROUND(H2515*0.06,2),-2)</f>
        <v/>
      </c>
      <c r="K2515" s="21">
        <f>ROUNDDOWN(ROUND(H2515*0.04,2),-2)</f>
        <v/>
      </c>
      <c r="L2515" s="21">
        <f>I2515+J2515+K2515</f>
        <v/>
      </c>
      <c r="M2515" s="21">
        <f>B2515-L2515</f>
        <v/>
      </c>
      <c r="N2515" s="21">
        <f>ROUNDDOWN(ROUND(B2515*0.2042,2),0)</f>
        <v/>
      </c>
    </row>
    <row r="2516">
      <c r="A2516" t="inlineStr">
        <is>
          <t>照合 一般</t>
        </is>
      </c>
      <c r="B2516" s="21" t="n">
        <v>16500000</v>
      </c>
      <c r="C2516" s="22" t="n">
        <v>4</v>
      </c>
      <c r="D2516" s="22" t="n">
        <v>1</v>
      </c>
      <c r="E2516" s="22" t="n">
        <v>0</v>
      </c>
      <c r="F2516" s="21">
        <f>(IF(C2516&lt;=20,MAX(800000,400000*C2516),8000000+700000*(C2516-20))+IF(E2516=1,1000000,0))</f>
        <v/>
      </c>
      <c r="G2516" s="21">
        <f>IF(AND(D2516=3,C2516&lt;=5),MAX(0,B2516-F2516),IF(AND(D2516=2,C2516&lt;=5,MAX(0,B2516-F2516)&gt;3000000),1500000+MAX(0,B2516-F2516)-3000000,MAX(0,B2516-F2516)/2))</f>
        <v/>
      </c>
      <c r="H2516" s="21">
        <f>ROUNDDOWN(G2516,-3)</f>
        <v/>
      </c>
      <c r="I2516" s="21">
        <f>IF(H2516&lt;=0,0,ROUNDDOWN(ROUND((H2516*LOOKUP(H2516,{0,1950001,3300001,6950001,9000001,18000001,40000001},{0.05,0.1,0.2,0.23,0.33,0.4,0.45})-LOOKUP(H2516,{0,1950001,3300001,6950001,9000001,18000001,40000001},{0,97500,427500,636000,1536000,2796000,4796000}))*1.021,3),0))</f>
        <v/>
      </c>
      <c r="J2516" s="21">
        <f>ROUNDDOWN(ROUND(H2516*0.06,2),-2)</f>
        <v/>
      </c>
      <c r="K2516" s="21">
        <f>ROUNDDOWN(ROUND(H2516*0.04,2),-2)</f>
        <v/>
      </c>
      <c r="L2516" s="21">
        <f>I2516+J2516+K2516</f>
        <v/>
      </c>
      <c r="M2516" s="21">
        <f>B2516-L2516</f>
        <v/>
      </c>
      <c r="N2516" s="21">
        <f>ROUNDDOWN(ROUND(B2516*0.2042,2),0)</f>
        <v/>
      </c>
    </row>
    <row r="2517">
      <c r="A2517" t="inlineStr">
        <is>
          <t>照合 一般</t>
        </is>
      </c>
      <c r="B2517" s="21" t="n">
        <v>16500000</v>
      </c>
      <c r="C2517" s="22" t="n">
        <v>5</v>
      </c>
      <c r="D2517" s="22" t="n">
        <v>1</v>
      </c>
      <c r="E2517" s="22" t="n">
        <v>0</v>
      </c>
      <c r="F2517" s="21">
        <f>(IF(C2517&lt;=20,MAX(800000,400000*C2517),8000000+700000*(C2517-20))+IF(E2517=1,1000000,0))</f>
        <v/>
      </c>
      <c r="G2517" s="21">
        <f>IF(AND(D2517=3,C2517&lt;=5),MAX(0,B2517-F2517),IF(AND(D2517=2,C2517&lt;=5,MAX(0,B2517-F2517)&gt;3000000),1500000+MAX(0,B2517-F2517)-3000000,MAX(0,B2517-F2517)/2))</f>
        <v/>
      </c>
      <c r="H2517" s="21">
        <f>ROUNDDOWN(G2517,-3)</f>
        <v/>
      </c>
      <c r="I2517" s="21">
        <f>IF(H2517&lt;=0,0,ROUNDDOWN(ROUND((H2517*LOOKUP(H2517,{0,1950001,3300001,6950001,9000001,18000001,40000001},{0.05,0.1,0.2,0.23,0.33,0.4,0.45})-LOOKUP(H2517,{0,1950001,3300001,6950001,9000001,18000001,40000001},{0,97500,427500,636000,1536000,2796000,4796000}))*1.021,3),0))</f>
        <v/>
      </c>
      <c r="J2517" s="21">
        <f>ROUNDDOWN(ROUND(H2517*0.06,2),-2)</f>
        <v/>
      </c>
      <c r="K2517" s="21">
        <f>ROUNDDOWN(ROUND(H2517*0.04,2),-2)</f>
        <v/>
      </c>
      <c r="L2517" s="21">
        <f>I2517+J2517+K2517</f>
        <v/>
      </c>
      <c r="M2517" s="21">
        <f>B2517-L2517</f>
        <v/>
      </c>
      <c r="N2517" s="21">
        <f>ROUNDDOWN(ROUND(B2517*0.2042,2),0)</f>
        <v/>
      </c>
    </row>
    <row r="2518">
      <c r="A2518" t="inlineStr">
        <is>
          <t>照合 一般</t>
        </is>
      </c>
      <c r="B2518" s="21" t="n">
        <v>16500000</v>
      </c>
      <c r="C2518" s="22" t="n">
        <v>6</v>
      </c>
      <c r="D2518" s="22" t="n">
        <v>1</v>
      </c>
      <c r="E2518" s="22" t="n">
        <v>0</v>
      </c>
      <c r="F2518" s="21">
        <f>(IF(C2518&lt;=20,MAX(800000,400000*C2518),8000000+700000*(C2518-20))+IF(E2518=1,1000000,0))</f>
        <v/>
      </c>
      <c r="G2518" s="21">
        <f>IF(AND(D2518=3,C2518&lt;=5),MAX(0,B2518-F2518),IF(AND(D2518=2,C2518&lt;=5,MAX(0,B2518-F2518)&gt;3000000),1500000+MAX(0,B2518-F2518)-3000000,MAX(0,B2518-F2518)/2))</f>
        <v/>
      </c>
      <c r="H2518" s="21">
        <f>ROUNDDOWN(G2518,-3)</f>
        <v/>
      </c>
      <c r="I2518" s="21">
        <f>IF(H2518&lt;=0,0,ROUNDDOWN(ROUND((H2518*LOOKUP(H2518,{0,1950001,3300001,6950001,9000001,18000001,40000001},{0.05,0.1,0.2,0.23,0.33,0.4,0.45})-LOOKUP(H2518,{0,1950001,3300001,6950001,9000001,18000001,40000001},{0,97500,427500,636000,1536000,2796000,4796000}))*1.021,3),0))</f>
        <v/>
      </c>
      <c r="J2518" s="21">
        <f>ROUNDDOWN(ROUND(H2518*0.06,2),-2)</f>
        <v/>
      </c>
      <c r="K2518" s="21">
        <f>ROUNDDOWN(ROUND(H2518*0.04,2),-2)</f>
        <v/>
      </c>
      <c r="L2518" s="21">
        <f>I2518+J2518+K2518</f>
        <v/>
      </c>
      <c r="M2518" s="21">
        <f>B2518-L2518</f>
        <v/>
      </c>
      <c r="N2518" s="21">
        <f>ROUNDDOWN(ROUND(B2518*0.2042,2),0)</f>
        <v/>
      </c>
    </row>
    <row r="2519">
      <c r="A2519" t="inlineStr">
        <is>
          <t>照合 一般</t>
        </is>
      </c>
      <c r="B2519" s="21" t="n">
        <v>16500000</v>
      </c>
      <c r="C2519" s="22" t="n">
        <v>7</v>
      </c>
      <c r="D2519" s="22" t="n">
        <v>1</v>
      </c>
      <c r="E2519" s="22" t="n">
        <v>0</v>
      </c>
      <c r="F2519" s="21">
        <f>(IF(C2519&lt;=20,MAX(800000,400000*C2519),8000000+700000*(C2519-20))+IF(E2519=1,1000000,0))</f>
        <v/>
      </c>
      <c r="G2519" s="21">
        <f>IF(AND(D2519=3,C2519&lt;=5),MAX(0,B2519-F2519),IF(AND(D2519=2,C2519&lt;=5,MAX(0,B2519-F2519)&gt;3000000),1500000+MAX(0,B2519-F2519)-3000000,MAX(0,B2519-F2519)/2))</f>
        <v/>
      </c>
      <c r="H2519" s="21">
        <f>ROUNDDOWN(G2519,-3)</f>
        <v/>
      </c>
      <c r="I2519" s="21">
        <f>IF(H2519&lt;=0,0,ROUNDDOWN(ROUND((H2519*LOOKUP(H2519,{0,1950001,3300001,6950001,9000001,18000001,40000001},{0.05,0.1,0.2,0.23,0.33,0.4,0.45})-LOOKUP(H2519,{0,1950001,3300001,6950001,9000001,18000001,40000001},{0,97500,427500,636000,1536000,2796000,4796000}))*1.021,3),0))</f>
        <v/>
      </c>
      <c r="J2519" s="21">
        <f>ROUNDDOWN(ROUND(H2519*0.06,2),-2)</f>
        <v/>
      </c>
      <c r="K2519" s="21">
        <f>ROUNDDOWN(ROUND(H2519*0.04,2),-2)</f>
        <v/>
      </c>
      <c r="L2519" s="21">
        <f>I2519+J2519+K2519</f>
        <v/>
      </c>
      <c r="M2519" s="21">
        <f>B2519-L2519</f>
        <v/>
      </c>
      <c r="N2519" s="21">
        <f>ROUNDDOWN(ROUND(B2519*0.2042,2),0)</f>
        <v/>
      </c>
    </row>
    <row r="2520">
      <c r="A2520" t="inlineStr">
        <is>
          <t>照合 一般</t>
        </is>
      </c>
      <c r="B2520" s="21" t="n">
        <v>16500000</v>
      </c>
      <c r="C2520" s="22" t="n">
        <v>8</v>
      </c>
      <c r="D2520" s="22" t="n">
        <v>1</v>
      </c>
      <c r="E2520" s="22" t="n">
        <v>0</v>
      </c>
      <c r="F2520" s="21">
        <f>(IF(C2520&lt;=20,MAX(800000,400000*C2520),8000000+700000*(C2520-20))+IF(E2520=1,1000000,0))</f>
        <v/>
      </c>
      <c r="G2520" s="21">
        <f>IF(AND(D2520=3,C2520&lt;=5),MAX(0,B2520-F2520),IF(AND(D2520=2,C2520&lt;=5,MAX(0,B2520-F2520)&gt;3000000),1500000+MAX(0,B2520-F2520)-3000000,MAX(0,B2520-F2520)/2))</f>
        <v/>
      </c>
      <c r="H2520" s="21">
        <f>ROUNDDOWN(G2520,-3)</f>
        <v/>
      </c>
      <c r="I2520" s="21">
        <f>IF(H2520&lt;=0,0,ROUNDDOWN(ROUND((H2520*LOOKUP(H2520,{0,1950001,3300001,6950001,9000001,18000001,40000001},{0.05,0.1,0.2,0.23,0.33,0.4,0.45})-LOOKUP(H2520,{0,1950001,3300001,6950001,9000001,18000001,40000001},{0,97500,427500,636000,1536000,2796000,4796000}))*1.021,3),0))</f>
        <v/>
      </c>
      <c r="J2520" s="21">
        <f>ROUNDDOWN(ROUND(H2520*0.06,2),-2)</f>
        <v/>
      </c>
      <c r="K2520" s="21">
        <f>ROUNDDOWN(ROUND(H2520*0.04,2),-2)</f>
        <v/>
      </c>
      <c r="L2520" s="21">
        <f>I2520+J2520+K2520</f>
        <v/>
      </c>
      <c r="M2520" s="21">
        <f>B2520-L2520</f>
        <v/>
      </c>
      <c r="N2520" s="21">
        <f>ROUNDDOWN(ROUND(B2520*0.2042,2),0)</f>
        <v/>
      </c>
    </row>
    <row r="2521">
      <c r="A2521" t="inlineStr">
        <is>
          <t>照合 一般</t>
        </is>
      </c>
      <c r="B2521" s="21" t="n">
        <v>16500000</v>
      </c>
      <c r="C2521" s="22" t="n">
        <v>9</v>
      </c>
      <c r="D2521" s="22" t="n">
        <v>1</v>
      </c>
      <c r="E2521" s="22" t="n">
        <v>0</v>
      </c>
      <c r="F2521" s="21">
        <f>(IF(C2521&lt;=20,MAX(800000,400000*C2521),8000000+700000*(C2521-20))+IF(E2521=1,1000000,0))</f>
        <v/>
      </c>
      <c r="G2521" s="21">
        <f>IF(AND(D2521=3,C2521&lt;=5),MAX(0,B2521-F2521),IF(AND(D2521=2,C2521&lt;=5,MAX(0,B2521-F2521)&gt;3000000),1500000+MAX(0,B2521-F2521)-3000000,MAX(0,B2521-F2521)/2))</f>
        <v/>
      </c>
      <c r="H2521" s="21">
        <f>ROUNDDOWN(G2521,-3)</f>
        <v/>
      </c>
      <c r="I2521" s="21">
        <f>IF(H2521&lt;=0,0,ROUNDDOWN(ROUND((H2521*LOOKUP(H2521,{0,1950001,3300001,6950001,9000001,18000001,40000001},{0.05,0.1,0.2,0.23,0.33,0.4,0.45})-LOOKUP(H2521,{0,1950001,3300001,6950001,9000001,18000001,40000001},{0,97500,427500,636000,1536000,2796000,4796000}))*1.021,3),0))</f>
        <v/>
      </c>
      <c r="J2521" s="21">
        <f>ROUNDDOWN(ROUND(H2521*0.06,2),-2)</f>
        <v/>
      </c>
      <c r="K2521" s="21">
        <f>ROUNDDOWN(ROUND(H2521*0.04,2),-2)</f>
        <v/>
      </c>
      <c r="L2521" s="21">
        <f>I2521+J2521+K2521</f>
        <v/>
      </c>
      <c r="M2521" s="21">
        <f>B2521-L2521</f>
        <v/>
      </c>
      <c r="N2521" s="21">
        <f>ROUNDDOWN(ROUND(B2521*0.2042,2),0)</f>
        <v/>
      </c>
    </row>
    <row r="2522">
      <c r="A2522" t="inlineStr">
        <is>
          <t>照合 一般</t>
        </is>
      </c>
      <c r="B2522" s="21" t="n">
        <v>16500000</v>
      </c>
      <c r="C2522" s="22" t="n">
        <v>10</v>
      </c>
      <c r="D2522" s="22" t="n">
        <v>1</v>
      </c>
      <c r="E2522" s="22" t="n">
        <v>0</v>
      </c>
      <c r="F2522" s="21">
        <f>(IF(C2522&lt;=20,MAX(800000,400000*C2522),8000000+700000*(C2522-20))+IF(E2522=1,1000000,0))</f>
        <v/>
      </c>
      <c r="G2522" s="21">
        <f>IF(AND(D2522=3,C2522&lt;=5),MAX(0,B2522-F2522),IF(AND(D2522=2,C2522&lt;=5,MAX(0,B2522-F2522)&gt;3000000),1500000+MAX(0,B2522-F2522)-3000000,MAX(0,B2522-F2522)/2))</f>
        <v/>
      </c>
      <c r="H2522" s="21">
        <f>ROUNDDOWN(G2522,-3)</f>
        <v/>
      </c>
      <c r="I2522" s="21">
        <f>IF(H2522&lt;=0,0,ROUNDDOWN(ROUND((H2522*LOOKUP(H2522,{0,1950001,3300001,6950001,9000001,18000001,40000001},{0.05,0.1,0.2,0.23,0.33,0.4,0.45})-LOOKUP(H2522,{0,1950001,3300001,6950001,9000001,18000001,40000001},{0,97500,427500,636000,1536000,2796000,4796000}))*1.021,3),0))</f>
        <v/>
      </c>
      <c r="J2522" s="21">
        <f>ROUNDDOWN(ROUND(H2522*0.06,2),-2)</f>
        <v/>
      </c>
      <c r="K2522" s="21">
        <f>ROUNDDOWN(ROUND(H2522*0.04,2),-2)</f>
        <v/>
      </c>
      <c r="L2522" s="21">
        <f>I2522+J2522+K2522</f>
        <v/>
      </c>
      <c r="M2522" s="21">
        <f>B2522-L2522</f>
        <v/>
      </c>
      <c r="N2522" s="21">
        <f>ROUNDDOWN(ROUND(B2522*0.2042,2),0)</f>
        <v/>
      </c>
    </row>
    <row r="2523">
      <c r="A2523" t="inlineStr">
        <is>
          <t>照合 一般</t>
        </is>
      </c>
      <c r="B2523" s="21" t="n">
        <v>16500000</v>
      </c>
      <c r="C2523" s="22" t="n">
        <v>11</v>
      </c>
      <c r="D2523" s="22" t="n">
        <v>1</v>
      </c>
      <c r="E2523" s="22" t="n">
        <v>0</v>
      </c>
      <c r="F2523" s="21">
        <f>(IF(C2523&lt;=20,MAX(800000,400000*C2523),8000000+700000*(C2523-20))+IF(E2523=1,1000000,0))</f>
        <v/>
      </c>
      <c r="G2523" s="21">
        <f>IF(AND(D2523=3,C2523&lt;=5),MAX(0,B2523-F2523),IF(AND(D2523=2,C2523&lt;=5,MAX(0,B2523-F2523)&gt;3000000),1500000+MAX(0,B2523-F2523)-3000000,MAX(0,B2523-F2523)/2))</f>
        <v/>
      </c>
      <c r="H2523" s="21">
        <f>ROUNDDOWN(G2523,-3)</f>
        <v/>
      </c>
      <c r="I2523" s="21">
        <f>IF(H2523&lt;=0,0,ROUNDDOWN(ROUND((H2523*LOOKUP(H2523,{0,1950001,3300001,6950001,9000001,18000001,40000001},{0.05,0.1,0.2,0.23,0.33,0.4,0.45})-LOOKUP(H2523,{0,1950001,3300001,6950001,9000001,18000001,40000001},{0,97500,427500,636000,1536000,2796000,4796000}))*1.021,3),0))</f>
        <v/>
      </c>
      <c r="J2523" s="21">
        <f>ROUNDDOWN(ROUND(H2523*0.06,2),-2)</f>
        <v/>
      </c>
      <c r="K2523" s="21">
        <f>ROUNDDOWN(ROUND(H2523*0.04,2),-2)</f>
        <v/>
      </c>
      <c r="L2523" s="21">
        <f>I2523+J2523+K2523</f>
        <v/>
      </c>
      <c r="M2523" s="21">
        <f>B2523-L2523</f>
        <v/>
      </c>
      <c r="N2523" s="21">
        <f>ROUNDDOWN(ROUND(B2523*0.2042,2),0)</f>
        <v/>
      </c>
    </row>
    <row r="2524">
      <c r="A2524" t="inlineStr">
        <is>
          <t>照合 一般</t>
        </is>
      </c>
      <c r="B2524" s="21" t="n">
        <v>16500000</v>
      </c>
      <c r="C2524" s="22" t="n">
        <v>12</v>
      </c>
      <c r="D2524" s="22" t="n">
        <v>1</v>
      </c>
      <c r="E2524" s="22" t="n">
        <v>0</v>
      </c>
      <c r="F2524" s="21">
        <f>(IF(C2524&lt;=20,MAX(800000,400000*C2524),8000000+700000*(C2524-20))+IF(E2524=1,1000000,0))</f>
        <v/>
      </c>
      <c r="G2524" s="21">
        <f>IF(AND(D2524=3,C2524&lt;=5),MAX(0,B2524-F2524),IF(AND(D2524=2,C2524&lt;=5,MAX(0,B2524-F2524)&gt;3000000),1500000+MAX(0,B2524-F2524)-3000000,MAX(0,B2524-F2524)/2))</f>
        <v/>
      </c>
      <c r="H2524" s="21">
        <f>ROUNDDOWN(G2524,-3)</f>
        <v/>
      </c>
      <c r="I2524" s="21">
        <f>IF(H2524&lt;=0,0,ROUNDDOWN(ROUND((H2524*LOOKUP(H2524,{0,1950001,3300001,6950001,9000001,18000001,40000001},{0.05,0.1,0.2,0.23,0.33,0.4,0.45})-LOOKUP(H2524,{0,1950001,3300001,6950001,9000001,18000001,40000001},{0,97500,427500,636000,1536000,2796000,4796000}))*1.021,3),0))</f>
        <v/>
      </c>
      <c r="J2524" s="21">
        <f>ROUNDDOWN(ROUND(H2524*0.06,2),-2)</f>
        <v/>
      </c>
      <c r="K2524" s="21">
        <f>ROUNDDOWN(ROUND(H2524*0.04,2),-2)</f>
        <v/>
      </c>
      <c r="L2524" s="21">
        <f>I2524+J2524+K2524</f>
        <v/>
      </c>
      <c r="M2524" s="21">
        <f>B2524-L2524</f>
        <v/>
      </c>
      <c r="N2524" s="21">
        <f>ROUNDDOWN(ROUND(B2524*0.2042,2),0)</f>
        <v/>
      </c>
    </row>
    <row r="2525">
      <c r="A2525" t="inlineStr">
        <is>
          <t>照合 一般</t>
        </is>
      </c>
      <c r="B2525" s="21" t="n">
        <v>16500000</v>
      </c>
      <c r="C2525" s="22" t="n">
        <v>13</v>
      </c>
      <c r="D2525" s="22" t="n">
        <v>1</v>
      </c>
      <c r="E2525" s="22" t="n">
        <v>0</v>
      </c>
      <c r="F2525" s="21">
        <f>(IF(C2525&lt;=20,MAX(800000,400000*C2525),8000000+700000*(C2525-20))+IF(E2525=1,1000000,0))</f>
        <v/>
      </c>
      <c r="G2525" s="21">
        <f>IF(AND(D2525=3,C2525&lt;=5),MAX(0,B2525-F2525),IF(AND(D2525=2,C2525&lt;=5,MAX(0,B2525-F2525)&gt;3000000),1500000+MAX(0,B2525-F2525)-3000000,MAX(0,B2525-F2525)/2))</f>
        <v/>
      </c>
      <c r="H2525" s="21">
        <f>ROUNDDOWN(G2525,-3)</f>
        <v/>
      </c>
      <c r="I2525" s="21">
        <f>IF(H2525&lt;=0,0,ROUNDDOWN(ROUND((H2525*LOOKUP(H2525,{0,1950001,3300001,6950001,9000001,18000001,40000001},{0.05,0.1,0.2,0.23,0.33,0.4,0.45})-LOOKUP(H2525,{0,1950001,3300001,6950001,9000001,18000001,40000001},{0,97500,427500,636000,1536000,2796000,4796000}))*1.021,3),0))</f>
        <v/>
      </c>
      <c r="J2525" s="21">
        <f>ROUNDDOWN(ROUND(H2525*0.06,2),-2)</f>
        <v/>
      </c>
      <c r="K2525" s="21">
        <f>ROUNDDOWN(ROUND(H2525*0.04,2),-2)</f>
        <v/>
      </c>
      <c r="L2525" s="21">
        <f>I2525+J2525+K2525</f>
        <v/>
      </c>
      <c r="M2525" s="21">
        <f>B2525-L2525</f>
        <v/>
      </c>
      <c r="N2525" s="21">
        <f>ROUNDDOWN(ROUND(B2525*0.2042,2),0)</f>
        <v/>
      </c>
    </row>
    <row r="2526">
      <c r="A2526" t="inlineStr">
        <is>
          <t>照合 一般</t>
        </is>
      </c>
      <c r="B2526" s="21" t="n">
        <v>16500000</v>
      </c>
      <c r="C2526" s="22" t="n">
        <v>14</v>
      </c>
      <c r="D2526" s="22" t="n">
        <v>1</v>
      </c>
      <c r="E2526" s="22" t="n">
        <v>0</v>
      </c>
      <c r="F2526" s="21">
        <f>(IF(C2526&lt;=20,MAX(800000,400000*C2526),8000000+700000*(C2526-20))+IF(E2526=1,1000000,0))</f>
        <v/>
      </c>
      <c r="G2526" s="21">
        <f>IF(AND(D2526=3,C2526&lt;=5),MAX(0,B2526-F2526),IF(AND(D2526=2,C2526&lt;=5,MAX(0,B2526-F2526)&gt;3000000),1500000+MAX(0,B2526-F2526)-3000000,MAX(0,B2526-F2526)/2))</f>
        <v/>
      </c>
      <c r="H2526" s="21">
        <f>ROUNDDOWN(G2526,-3)</f>
        <v/>
      </c>
      <c r="I2526" s="21">
        <f>IF(H2526&lt;=0,0,ROUNDDOWN(ROUND((H2526*LOOKUP(H2526,{0,1950001,3300001,6950001,9000001,18000001,40000001},{0.05,0.1,0.2,0.23,0.33,0.4,0.45})-LOOKUP(H2526,{0,1950001,3300001,6950001,9000001,18000001,40000001},{0,97500,427500,636000,1536000,2796000,4796000}))*1.021,3),0))</f>
        <v/>
      </c>
      <c r="J2526" s="21">
        <f>ROUNDDOWN(ROUND(H2526*0.06,2),-2)</f>
        <v/>
      </c>
      <c r="K2526" s="21">
        <f>ROUNDDOWN(ROUND(H2526*0.04,2),-2)</f>
        <v/>
      </c>
      <c r="L2526" s="21">
        <f>I2526+J2526+K2526</f>
        <v/>
      </c>
      <c r="M2526" s="21">
        <f>B2526-L2526</f>
        <v/>
      </c>
      <c r="N2526" s="21">
        <f>ROUNDDOWN(ROUND(B2526*0.2042,2),0)</f>
        <v/>
      </c>
    </row>
    <row r="2527">
      <c r="A2527" t="inlineStr">
        <is>
          <t>照合 一般</t>
        </is>
      </c>
      <c r="B2527" s="21" t="n">
        <v>16500000</v>
      </c>
      <c r="C2527" s="22" t="n">
        <v>15</v>
      </c>
      <c r="D2527" s="22" t="n">
        <v>1</v>
      </c>
      <c r="E2527" s="22" t="n">
        <v>0</v>
      </c>
      <c r="F2527" s="21">
        <f>(IF(C2527&lt;=20,MAX(800000,400000*C2527),8000000+700000*(C2527-20))+IF(E2527=1,1000000,0))</f>
        <v/>
      </c>
      <c r="G2527" s="21">
        <f>IF(AND(D2527=3,C2527&lt;=5),MAX(0,B2527-F2527),IF(AND(D2527=2,C2527&lt;=5,MAX(0,B2527-F2527)&gt;3000000),1500000+MAX(0,B2527-F2527)-3000000,MAX(0,B2527-F2527)/2))</f>
        <v/>
      </c>
      <c r="H2527" s="21">
        <f>ROUNDDOWN(G2527,-3)</f>
        <v/>
      </c>
      <c r="I2527" s="21">
        <f>IF(H2527&lt;=0,0,ROUNDDOWN(ROUND((H2527*LOOKUP(H2527,{0,1950001,3300001,6950001,9000001,18000001,40000001},{0.05,0.1,0.2,0.23,0.33,0.4,0.45})-LOOKUP(H2527,{0,1950001,3300001,6950001,9000001,18000001,40000001},{0,97500,427500,636000,1536000,2796000,4796000}))*1.021,3),0))</f>
        <v/>
      </c>
      <c r="J2527" s="21">
        <f>ROUNDDOWN(ROUND(H2527*0.06,2),-2)</f>
        <v/>
      </c>
      <c r="K2527" s="21">
        <f>ROUNDDOWN(ROUND(H2527*0.04,2),-2)</f>
        <v/>
      </c>
      <c r="L2527" s="21">
        <f>I2527+J2527+K2527</f>
        <v/>
      </c>
      <c r="M2527" s="21">
        <f>B2527-L2527</f>
        <v/>
      </c>
      <c r="N2527" s="21">
        <f>ROUNDDOWN(ROUND(B2527*0.2042,2),0)</f>
        <v/>
      </c>
    </row>
    <row r="2528">
      <c r="A2528" t="inlineStr">
        <is>
          <t>照合 一般</t>
        </is>
      </c>
      <c r="B2528" s="21" t="n">
        <v>16500000</v>
      </c>
      <c r="C2528" s="22" t="n">
        <v>16</v>
      </c>
      <c r="D2528" s="22" t="n">
        <v>1</v>
      </c>
      <c r="E2528" s="22" t="n">
        <v>0</v>
      </c>
      <c r="F2528" s="21">
        <f>(IF(C2528&lt;=20,MAX(800000,400000*C2528),8000000+700000*(C2528-20))+IF(E2528=1,1000000,0))</f>
        <v/>
      </c>
      <c r="G2528" s="21">
        <f>IF(AND(D2528=3,C2528&lt;=5),MAX(0,B2528-F2528),IF(AND(D2528=2,C2528&lt;=5,MAX(0,B2528-F2528)&gt;3000000),1500000+MAX(0,B2528-F2528)-3000000,MAX(0,B2528-F2528)/2))</f>
        <v/>
      </c>
      <c r="H2528" s="21">
        <f>ROUNDDOWN(G2528,-3)</f>
        <v/>
      </c>
      <c r="I2528" s="21">
        <f>IF(H2528&lt;=0,0,ROUNDDOWN(ROUND((H2528*LOOKUP(H2528,{0,1950001,3300001,6950001,9000001,18000001,40000001},{0.05,0.1,0.2,0.23,0.33,0.4,0.45})-LOOKUP(H2528,{0,1950001,3300001,6950001,9000001,18000001,40000001},{0,97500,427500,636000,1536000,2796000,4796000}))*1.021,3),0))</f>
        <v/>
      </c>
      <c r="J2528" s="21">
        <f>ROUNDDOWN(ROUND(H2528*0.06,2),-2)</f>
        <v/>
      </c>
      <c r="K2528" s="21">
        <f>ROUNDDOWN(ROUND(H2528*0.04,2),-2)</f>
        <v/>
      </c>
      <c r="L2528" s="21">
        <f>I2528+J2528+K2528</f>
        <v/>
      </c>
      <c r="M2528" s="21">
        <f>B2528-L2528</f>
        <v/>
      </c>
      <c r="N2528" s="21">
        <f>ROUNDDOWN(ROUND(B2528*0.2042,2),0)</f>
        <v/>
      </c>
    </row>
    <row r="2529">
      <c r="A2529" t="inlineStr">
        <is>
          <t>照合 一般</t>
        </is>
      </c>
      <c r="B2529" s="21" t="n">
        <v>16500000</v>
      </c>
      <c r="C2529" s="22" t="n">
        <v>17</v>
      </c>
      <c r="D2529" s="22" t="n">
        <v>1</v>
      </c>
      <c r="E2529" s="22" t="n">
        <v>0</v>
      </c>
      <c r="F2529" s="21">
        <f>(IF(C2529&lt;=20,MAX(800000,400000*C2529),8000000+700000*(C2529-20))+IF(E2529=1,1000000,0))</f>
        <v/>
      </c>
      <c r="G2529" s="21">
        <f>IF(AND(D2529=3,C2529&lt;=5),MAX(0,B2529-F2529),IF(AND(D2529=2,C2529&lt;=5,MAX(0,B2529-F2529)&gt;3000000),1500000+MAX(0,B2529-F2529)-3000000,MAX(0,B2529-F2529)/2))</f>
        <v/>
      </c>
      <c r="H2529" s="21">
        <f>ROUNDDOWN(G2529,-3)</f>
        <v/>
      </c>
      <c r="I2529" s="21">
        <f>IF(H2529&lt;=0,0,ROUNDDOWN(ROUND((H2529*LOOKUP(H2529,{0,1950001,3300001,6950001,9000001,18000001,40000001},{0.05,0.1,0.2,0.23,0.33,0.4,0.45})-LOOKUP(H2529,{0,1950001,3300001,6950001,9000001,18000001,40000001},{0,97500,427500,636000,1536000,2796000,4796000}))*1.021,3),0))</f>
        <v/>
      </c>
      <c r="J2529" s="21">
        <f>ROUNDDOWN(ROUND(H2529*0.06,2),-2)</f>
        <v/>
      </c>
      <c r="K2529" s="21">
        <f>ROUNDDOWN(ROUND(H2529*0.04,2),-2)</f>
        <v/>
      </c>
      <c r="L2529" s="21">
        <f>I2529+J2529+K2529</f>
        <v/>
      </c>
      <c r="M2529" s="21">
        <f>B2529-L2529</f>
        <v/>
      </c>
      <c r="N2529" s="21">
        <f>ROUNDDOWN(ROUND(B2529*0.2042,2),0)</f>
        <v/>
      </c>
    </row>
    <row r="2530">
      <c r="A2530" t="inlineStr">
        <is>
          <t>照合 一般</t>
        </is>
      </c>
      <c r="B2530" s="21" t="n">
        <v>16500000</v>
      </c>
      <c r="C2530" s="22" t="n">
        <v>18</v>
      </c>
      <c r="D2530" s="22" t="n">
        <v>1</v>
      </c>
      <c r="E2530" s="22" t="n">
        <v>0</v>
      </c>
      <c r="F2530" s="21">
        <f>(IF(C2530&lt;=20,MAX(800000,400000*C2530),8000000+700000*(C2530-20))+IF(E2530=1,1000000,0))</f>
        <v/>
      </c>
      <c r="G2530" s="21">
        <f>IF(AND(D2530=3,C2530&lt;=5),MAX(0,B2530-F2530),IF(AND(D2530=2,C2530&lt;=5,MAX(0,B2530-F2530)&gt;3000000),1500000+MAX(0,B2530-F2530)-3000000,MAX(0,B2530-F2530)/2))</f>
        <v/>
      </c>
      <c r="H2530" s="21">
        <f>ROUNDDOWN(G2530,-3)</f>
        <v/>
      </c>
      <c r="I2530" s="21">
        <f>IF(H2530&lt;=0,0,ROUNDDOWN(ROUND((H2530*LOOKUP(H2530,{0,1950001,3300001,6950001,9000001,18000001,40000001},{0.05,0.1,0.2,0.23,0.33,0.4,0.45})-LOOKUP(H2530,{0,1950001,3300001,6950001,9000001,18000001,40000001},{0,97500,427500,636000,1536000,2796000,4796000}))*1.021,3),0))</f>
        <v/>
      </c>
      <c r="J2530" s="21">
        <f>ROUNDDOWN(ROUND(H2530*0.06,2),-2)</f>
        <v/>
      </c>
      <c r="K2530" s="21">
        <f>ROUNDDOWN(ROUND(H2530*0.04,2),-2)</f>
        <v/>
      </c>
      <c r="L2530" s="21">
        <f>I2530+J2530+K2530</f>
        <v/>
      </c>
      <c r="M2530" s="21">
        <f>B2530-L2530</f>
        <v/>
      </c>
      <c r="N2530" s="21">
        <f>ROUNDDOWN(ROUND(B2530*0.2042,2),0)</f>
        <v/>
      </c>
    </row>
    <row r="2531">
      <c r="A2531" t="inlineStr">
        <is>
          <t>照合 一般</t>
        </is>
      </c>
      <c r="B2531" s="21" t="n">
        <v>16500000</v>
      </c>
      <c r="C2531" s="22" t="n">
        <v>19</v>
      </c>
      <c r="D2531" s="22" t="n">
        <v>1</v>
      </c>
      <c r="E2531" s="22" t="n">
        <v>0</v>
      </c>
      <c r="F2531" s="21">
        <f>(IF(C2531&lt;=20,MAX(800000,400000*C2531),8000000+700000*(C2531-20))+IF(E2531=1,1000000,0))</f>
        <v/>
      </c>
      <c r="G2531" s="21">
        <f>IF(AND(D2531=3,C2531&lt;=5),MAX(0,B2531-F2531),IF(AND(D2531=2,C2531&lt;=5,MAX(0,B2531-F2531)&gt;3000000),1500000+MAX(0,B2531-F2531)-3000000,MAX(0,B2531-F2531)/2))</f>
        <v/>
      </c>
      <c r="H2531" s="21">
        <f>ROUNDDOWN(G2531,-3)</f>
        <v/>
      </c>
      <c r="I2531" s="21">
        <f>IF(H2531&lt;=0,0,ROUNDDOWN(ROUND((H2531*LOOKUP(H2531,{0,1950001,3300001,6950001,9000001,18000001,40000001},{0.05,0.1,0.2,0.23,0.33,0.4,0.45})-LOOKUP(H2531,{0,1950001,3300001,6950001,9000001,18000001,40000001},{0,97500,427500,636000,1536000,2796000,4796000}))*1.021,3),0))</f>
        <v/>
      </c>
      <c r="J2531" s="21">
        <f>ROUNDDOWN(ROUND(H2531*0.06,2),-2)</f>
        <v/>
      </c>
      <c r="K2531" s="21">
        <f>ROUNDDOWN(ROUND(H2531*0.04,2),-2)</f>
        <v/>
      </c>
      <c r="L2531" s="21">
        <f>I2531+J2531+K2531</f>
        <v/>
      </c>
      <c r="M2531" s="21">
        <f>B2531-L2531</f>
        <v/>
      </c>
      <c r="N2531" s="21">
        <f>ROUNDDOWN(ROUND(B2531*0.2042,2),0)</f>
        <v/>
      </c>
    </row>
    <row r="2532">
      <c r="A2532" t="inlineStr">
        <is>
          <t>照合 一般</t>
        </is>
      </c>
      <c r="B2532" s="21" t="n">
        <v>16500000</v>
      </c>
      <c r="C2532" s="22" t="n">
        <v>20</v>
      </c>
      <c r="D2532" s="22" t="n">
        <v>1</v>
      </c>
      <c r="E2532" s="22" t="n">
        <v>0</v>
      </c>
      <c r="F2532" s="21">
        <f>(IF(C2532&lt;=20,MAX(800000,400000*C2532),8000000+700000*(C2532-20))+IF(E2532=1,1000000,0))</f>
        <v/>
      </c>
      <c r="G2532" s="21">
        <f>IF(AND(D2532=3,C2532&lt;=5),MAX(0,B2532-F2532),IF(AND(D2532=2,C2532&lt;=5,MAX(0,B2532-F2532)&gt;3000000),1500000+MAX(0,B2532-F2532)-3000000,MAX(0,B2532-F2532)/2))</f>
        <v/>
      </c>
      <c r="H2532" s="21">
        <f>ROUNDDOWN(G2532,-3)</f>
        <v/>
      </c>
      <c r="I2532" s="21">
        <f>IF(H2532&lt;=0,0,ROUNDDOWN(ROUND((H2532*LOOKUP(H2532,{0,1950001,3300001,6950001,9000001,18000001,40000001},{0.05,0.1,0.2,0.23,0.33,0.4,0.45})-LOOKUP(H2532,{0,1950001,3300001,6950001,9000001,18000001,40000001},{0,97500,427500,636000,1536000,2796000,4796000}))*1.021,3),0))</f>
        <v/>
      </c>
      <c r="J2532" s="21">
        <f>ROUNDDOWN(ROUND(H2532*0.06,2),-2)</f>
        <v/>
      </c>
      <c r="K2532" s="21">
        <f>ROUNDDOWN(ROUND(H2532*0.04,2),-2)</f>
        <v/>
      </c>
      <c r="L2532" s="21">
        <f>I2532+J2532+K2532</f>
        <v/>
      </c>
      <c r="M2532" s="21">
        <f>B2532-L2532</f>
        <v/>
      </c>
      <c r="N2532" s="21">
        <f>ROUNDDOWN(ROUND(B2532*0.2042,2),0)</f>
        <v/>
      </c>
    </row>
    <row r="2533">
      <c r="A2533" t="inlineStr">
        <is>
          <t>照合 一般</t>
        </is>
      </c>
      <c r="B2533" s="21" t="n">
        <v>16500000</v>
      </c>
      <c r="C2533" s="22" t="n">
        <v>21</v>
      </c>
      <c r="D2533" s="22" t="n">
        <v>1</v>
      </c>
      <c r="E2533" s="22" t="n">
        <v>0</v>
      </c>
      <c r="F2533" s="21">
        <f>(IF(C2533&lt;=20,MAX(800000,400000*C2533),8000000+700000*(C2533-20))+IF(E2533=1,1000000,0))</f>
        <v/>
      </c>
      <c r="G2533" s="21">
        <f>IF(AND(D2533=3,C2533&lt;=5),MAX(0,B2533-F2533),IF(AND(D2533=2,C2533&lt;=5,MAX(0,B2533-F2533)&gt;3000000),1500000+MAX(0,B2533-F2533)-3000000,MAX(0,B2533-F2533)/2))</f>
        <v/>
      </c>
      <c r="H2533" s="21">
        <f>ROUNDDOWN(G2533,-3)</f>
        <v/>
      </c>
      <c r="I2533" s="21">
        <f>IF(H2533&lt;=0,0,ROUNDDOWN(ROUND((H2533*LOOKUP(H2533,{0,1950001,3300001,6950001,9000001,18000001,40000001},{0.05,0.1,0.2,0.23,0.33,0.4,0.45})-LOOKUP(H2533,{0,1950001,3300001,6950001,9000001,18000001,40000001},{0,97500,427500,636000,1536000,2796000,4796000}))*1.021,3),0))</f>
        <v/>
      </c>
      <c r="J2533" s="21">
        <f>ROUNDDOWN(ROUND(H2533*0.06,2),-2)</f>
        <v/>
      </c>
      <c r="K2533" s="21">
        <f>ROUNDDOWN(ROUND(H2533*0.04,2),-2)</f>
        <v/>
      </c>
      <c r="L2533" s="21">
        <f>I2533+J2533+K2533</f>
        <v/>
      </c>
      <c r="M2533" s="21">
        <f>B2533-L2533</f>
        <v/>
      </c>
      <c r="N2533" s="21">
        <f>ROUNDDOWN(ROUND(B2533*0.2042,2),0)</f>
        <v/>
      </c>
    </row>
    <row r="2534">
      <c r="A2534" t="inlineStr">
        <is>
          <t>照合 一般</t>
        </is>
      </c>
      <c r="B2534" s="21" t="n">
        <v>16500000</v>
      </c>
      <c r="C2534" s="22" t="n">
        <v>22</v>
      </c>
      <c r="D2534" s="22" t="n">
        <v>1</v>
      </c>
      <c r="E2534" s="22" t="n">
        <v>0</v>
      </c>
      <c r="F2534" s="21">
        <f>(IF(C2534&lt;=20,MAX(800000,400000*C2534),8000000+700000*(C2534-20))+IF(E2534=1,1000000,0))</f>
        <v/>
      </c>
      <c r="G2534" s="21">
        <f>IF(AND(D2534=3,C2534&lt;=5),MAX(0,B2534-F2534),IF(AND(D2534=2,C2534&lt;=5,MAX(0,B2534-F2534)&gt;3000000),1500000+MAX(0,B2534-F2534)-3000000,MAX(0,B2534-F2534)/2))</f>
        <v/>
      </c>
      <c r="H2534" s="21">
        <f>ROUNDDOWN(G2534,-3)</f>
        <v/>
      </c>
      <c r="I2534" s="21">
        <f>IF(H2534&lt;=0,0,ROUNDDOWN(ROUND((H2534*LOOKUP(H2534,{0,1950001,3300001,6950001,9000001,18000001,40000001},{0.05,0.1,0.2,0.23,0.33,0.4,0.45})-LOOKUP(H2534,{0,1950001,3300001,6950001,9000001,18000001,40000001},{0,97500,427500,636000,1536000,2796000,4796000}))*1.021,3),0))</f>
        <v/>
      </c>
      <c r="J2534" s="21">
        <f>ROUNDDOWN(ROUND(H2534*0.06,2),-2)</f>
        <v/>
      </c>
      <c r="K2534" s="21">
        <f>ROUNDDOWN(ROUND(H2534*0.04,2),-2)</f>
        <v/>
      </c>
      <c r="L2534" s="21">
        <f>I2534+J2534+K2534</f>
        <v/>
      </c>
      <c r="M2534" s="21">
        <f>B2534-L2534</f>
        <v/>
      </c>
      <c r="N2534" s="21">
        <f>ROUNDDOWN(ROUND(B2534*0.2042,2),0)</f>
        <v/>
      </c>
    </row>
    <row r="2535">
      <c r="A2535" t="inlineStr">
        <is>
          <t>照合 一般</t>
        </is>
      </c>
      <c r="B2535" s="21" t="n">
        <v>16500000</v>
      </c>
      <c r="C2535" s="22" t="n">
        <v>23</v>
      </c>
      <c r="D2535" s="22" t="n">
        <v>1</v>
      </c>
      <c r="E2535" s="22" t="n">
        <v>0</v>
      </c>
      <c r="F2535" s="21">
        <f>(IF(C2535&lt;=20,MAX(800000,400000*C2535),8000000+700000*(C2535-20))+IF(E2535=1,1000000,0))</f>
        <v/>
      </c>
      <c r="G2535" s="21">
        <f>IF(AND(D2535=3,C2535&lt;=5),MAX(0,B2535-F2535),IF(AND(D2535=2,C2535&lt;=5,MAX(0,B2535-F2535)&gt;3000000),1500000+MAX(0,B2535-F2535)-3000000,MAX(0,B2535-F2535)/2))</f>
        <v/>
      </c>
      <c r="H2535" s="21">
        <f>ROUNDDOWN(G2535,-3)</f>
        <v/>
      </c>
      <c r="I2535" s="21">
        <f>IF(H2535&lt;=0,0,ROUNDDOWN(ROUND((H2535*LOOKUP(H2535,{0,1950001,3300001,6950001,9000001,18000001,40000001},{0.05,0.1,0.2,0.23,0.33,0.4,0.45})-LOOKUP(H2535,{0,1950001,3300001,6950001,9000001,18000001,40000001},{0,97500,427500,636000,1536000,2796000,4796000}))*1.021,3),0))</f>
        <v/>
      </c>
      <c r="J2535" s="21">
        <f>ROUNDDOWN(ROUND(H2535*0.06,2),-2)</f>
        <v/>
      </c>
      <c r="K2535" s="21">
        <f>ROUNDDOWN(ROUND(H2535*0.04,2),-2)</f>
        <v/>
      </c>
      <c r="L2535" s="21">
        <f>I2535+J2535+K2535</f>
        <v/>
      </c>
      <c r="M2535" s="21">
        <f>B2535-L2535</f>
        <v/>
      </c>
      <c r="N2535" s="21">
        <f>ROUNDDOWN(ROUND(B2535*0.2042,2),0)</f>
        <v/>
      </c>
    </row>
    <row r="2536">
      <c r="A2536" t="inlineStr">
        <is>
          <t>照合 一般</t>
        </is>
      </c>
      <c r="B2536" s="21" t="n">
        <v>16500000</v>
      </c>
      <c r="C2536" s="22" t="n">
        <v>24</v>
      </c>
      <c r="D2536" s="22" t="n">
        <v>1</v>
      </c>
      <c r="E2536" s="22" t="n">
        <v>0</v>
      </c>
      <c r="F2536" s="21">
        <f>(IF(C2536&lt;=20,MAX(800000,400000*C2536),8000000+700000*(C2536-20))+IF(E2536=1,1000000,0))</f>
        <v/>
      </c>
      <c r="G2536" s="21">
        <f>IF(AND(D2536=3,C2536&lt;=5),MAX(0,B2536-F2536),IF(AND(D2536=2,C2536&lt;=5,MAX(0,B2536-F2536)&gt;3000000),1500000+MAX(0,B2536-F2536)-3000000,MAX(0,B2536-F2536)/2))</f>
        <v/>
      </c>
      <c r="H2536" s="21">
        <f>ROUNDDOWN(G2536,-3)</f>
        <v/>
      </c>
      <c r="I2536" s="21">
        <f>IF(H2536&lt;=0,0,ROUNDDOWN(ROUND((H2536*LOOKUP(H2536,{0,1950001,3300001,6950001,9000001,18000001,40000001},{0.05,0.1,0.2,0.23,0.33,0.4,0.45})-LOOKUP(H2536,{0,1950001,3300001,6950001,9000001,18000001,40000001},{0,97500,427500,636000,1536000,2796000,4796000}))*1.021,3),0))</f>
        <v/>
      </c>
      <c r="J2536" s="21">
        <f>ROUNDDOWN(ROUND(H2536*0.06,2),-2)</f>
        <v/>
      </c>
      <c r="K2536" s="21">
        <f>ROUNDDOWN(ROUND(H2536*0.04,2),-2)</f>
        <v/>
      </c>
      <c r="L2536" s="21">
        <f>I2536+J2536+K2536</f>
        <v/>
      </c>
      <c r="M2536" s="21">
        <f>B2536-L2536</f>
        <v/>
      </c>
      <c r="N2536" s="21">
        <f>ROUNDDOWN(ROUND(B2536*0.2042,2),0)</f>
        <v/>
      </c>
    </row>
    <row r="2537">
      <c r="A2537" t="inlineStr">
        <is>
          <t>照合 一般</t>
        </is>
      </c>
      <c r="B2537" s="21" t="n">
        <v>16500000</v>
      </c>
      <c r="C2537" s="22" t="n">
        <v>25</v>
      </c>
      <c r="D2537" s="22" t="n">
        <v>1</v>
      </c>
      <c r="E2537" s="22" t="n">
        <v>0</v>
      </c>
      <c r="F2537" s="21">
        <f>(IF(C2537&lt;=20,MAX(800000,400000*C2537),8000000+700000*(C2537-20))+IF(E2537=1,1000000,0))</f>
        <v/>
      </c>
      <c r="G2537" s="21">
        <f>IF(AND(D2537=3,C2537&lt;=5),MAX(0,B2537-F2537),IF(AND(D2537=2,C2537&lt;=5,MAX(0,B2537-F2537)&gt;3000000),1500000+MAX(0,B2537-F2537)-3000000,MAX(0,B2537-F2537)/2))</f>
        <v/>
      </c>
      <c r="H2537" s="21">
        <f>ROUNDDOWN(G2537,-3)</f>
        <v/>
      </c>
      <c r="I2537" s="21">
        <f>IF(H2537&lt;=0,0,ROUNDDOWN(ROUND((H2537*LOOKUP(H2537,{0,1950001,3300001,6950001,9000001,18000001,40000001},{0.05,0.1,0.2,0.23,0.33,0.4,0.45})-LOOKUP(H2537,{0,1950001,3300001,6950001,9000001,18000001,40000001},{0,97500,427500,636000,1536000,2796000,4796000}))*1.021,3),0))</f>
        <v/>
      </c>
      <c r="J2537" s="21">
        <f>ROUNDDOWN(ROUND(H2537*0.06,2),-2)</f>
        <v/>
      </c>
      <c r="K2537" s="21">
        <f>ROUNDDOWN(ROUND(H2537*0.04,2),-2)</f>
        <v/>
      </c>
      <c r="L2537" s="21">
        <f>I2537+J2537+K2537</f>
        <v/>
      </c>
      <c r="M2537" s="21">
        <f>B2537-L2537</f>
        <v/>
      </c>
      <c r="N2537" s="21">
        <f>ROUNDDOWN(ROUND(B2537*0.2042,2),0)</f>
        <v/>
      </c>
    </row>
    <row r="2538">
      <c r="A2538" t="inlineStr">
        <is>
          <t>照合 一般</t>
        </is>
      </c>
      <c r="B2538" s="21" t="n">
        <v>16500000</v>
      </c>
      <c r="C2538" s="22" t="n">
        <v>26</v>
      </c>
      <c r="D2538" s="22" t="n">
        <v>1</v>
      </c>
      <c r="E2538" s="22" t="n">
        <v>0</v>
      </c>
      <c r="F2538" s="21">
        <f>(IF(C2538&lt;=20,MAX(800000,400000*C2538),8000000+700000*(C2538-20))+IF(E2538=1,1000000,0))</f>
        <v/>
      </c>
      <c r="G2538" s="21">
        <f>IF(AND(D2538=3,C2538&lt;=5),MAX(0,B2538-F2538),IF(AND(D2538=2,C2538&lt;=5,MAX(0,B2538-F2538)&gt;3000000),1500000+MAX(0,B2538-F2538)-3000000,MAX(0,B2538-F2538)/2))</f>
        <v/>
      </c>
      <c r="H2538" s="21">
        <f>ROUNDDOWN(G2538,-3)</f>
        <v/>
      </c>
      <c r="I2538" s="21">
        <f>IF(H2538&lt;=0,0,ROUNDDOWN(ROUND((H2538*LOOKUP(H2538,{0,1950001,3300001,6950001,9000001,18000001,40000001},{0.05,0.1,0.2,0.23,0.33,0.4,0.45})-LOOKUP(H2538,{0,1950001,3300001,6950001,9000001,18000001,40000001},{0,97500,427500,636000,1536000,2796000,4796000}))*1.021,3),0))</f>
        <v/>
      </c>
      <c r="J2538" s="21">
        <f>ROUNDDOWN(ROUND(H2538*0.06,2),-2)</f>
        <v/>
      </c>
      <c r="K2538" s="21">
        <f>ROUNDDOWN(ROUND(H2538*0.04,2),-2)</f>
        <v/>
      </c>
      <c r="L2538" s="21">
        <f>I2538+J2538+K2538</f>
        <v/>
      </c>
      <c r="M2538" s="21">
        <f>B2538-L2538</f>
        <v/>
      </c>
      <c r="N2538" s="21">
        <f>ROUNDDOWN(ROUND(B2538*0.2042,2),0)</f>
        <v/>
      </c>
    </row>
    <row r="2539">
      <c r="A2539" t="inlineStr">
        <is>
          <t>照合 一般</t>
        </is>
      </c>
      <c r="B2539" s="21" t="n">
        <v>16500000</v>
      </c>
      <c r="C2539" s="22" t="n">
        <v>27</v>
      </c>
      <c r="D2539" s="22" t="n">
        <v>1</v>
      </c>
      <c r="E2539" s="22" t="n">
        <v>0</v>
      </c>
      <c r="F2539" s="21">
        <f>(IF(C2539&lt;=20,MAX(800000,400000*C2539),8000000+700000*(C2539-20))+IF(E2539=1,1000000,0))</f>
        <v/>
      </c>
      <c r="G2539" s="21">
        <f>IF(AND(D2539=3,C2539&lt;=5),MAX(0,B2539-F2539),IF(AND(D2539=2,C2539&lt;=5,MAX(0,B2539-F2539)&gt;3000000),1500000+MAX(0,B2539-F2539)-3000000,MAX(0,B2539-F2539)/2))</f>
        <v/>
      </c>
      <c r="H2539" s="21">
        <f>ROUNDDOWN(G2539,-3)</f>
        <v/>
      </c>
      <c r="I2539" s="21">
        <f>IF(H2539&lt;=0,0,ROUNDDOWN(ROUND((H2539*LOOKUP(H2539,{0,1950001,3300001,6950001,9000001,18000001,40000001},{0.05,0.1,0.2,0.23,0.33,0.4,0.45})-LOOKUP(H2539,{0,1950001,3300001,6950001,9000001,18000001,40000001},{0,97500,427500,636000,1536000,2796000,4796000}))*1.021,3),0))</f>
        <v/>
      </c>
      <c r="J2539" s="21">
        <f>ROUNDDOWN(ROUND(H2539*0.06,2),-2)</f>
        <v/>
      </c>
      <c r="K2539" s="21">
        <f>ROUNDDOWN(ROUND(H2539*0.04,2),-2)</f>
        <v/>
      </c>
      <c r="L2539" s="21">
        <f>I2539+J2539+K2539</f>
        <v/>
      </c>
      <c r="M2539" s="21">
        <f>B2539-L2539</f>
        <v/>
      </c>
      <c r="N2539" s="21">
        <f>ROUNDDOWN(ROUND(B2539*0.2042,2),0)</f>
        <v/>
      </c>
    </row>
    <row r="2540">
      <c r="A2540" t="inlineStr">
        <is>
          <t>照合 一般</t>
        </is>
      </c>
      <c r="B2540" s="21" t="n">
        <v>16500000</v>
      </c>
      <c r="C2540" s="22" t="n">
        <v>28</v>
      </c>
      <c r="D2540" s="22" t="n">
        <v>1</v>
      </c>
      <c r="E2540" s="22" t="n">
        <v>0</v>
      </c>
      <c r="F2540" s="21">
        <f>(IF(C2540&lt;=20,MAX(800000,400000*C2540),8000000+700000*(C2540-20))+IF(E2540=1,1000000,0))</f>
        <v/>
      </c>
      <c r="G2540" s="21">
        <f>IF(AND(D2540=3,C2540&lt;=5),MAX(0,B2540-F2540),IF(AND(D2540=2,C2540&lt;=5,MAX(0,B2540-F2540)&gt;3000000),1500000+MAX(0,B2540-F2540)-3000000,MAX(0,B2540-F2540)/2))</f>
        <v/>
      </c>
      <c r="H2540" s="21">
        <f>ROUNDDOWN(G2540,-3)</f>
        <v/>
      </c>
      <c r="I2540" s="21">
        <f>IF(H2540&lt;=0,0,ROUNDDOWN(ROUND((H2540*LOOKUP(H2540,{0,1950001,3300001,6950001,9000001,18000001,40000001},{0.05,0.1,0.2,0.23,0.33,0.4,0.45})-LOOKUP(H2540,{0,1950001,3300001,6950001,9000001,18000001,40000001},{0,97500,427500,636000,1536000,2796000,4796000}))*1.021,3),0))</f>
        <v/>
      </c>
      <c r="J2540" s="21">
        <f>ROUNDDOWN(ROUND(H2540*0.06,2),-2)</f>
        <v/>
      </c>
      <c r="K2540" s="21">
        <f>ROUNDDOWN(ROUND(H2540*0.04,2),-2)</f>
        <v/>
      </c>
      <c r="L2540" s="21">
        <f>I2540+J2540+K2540</f>
        <v/>
      </c>
      <c r="M2540" s="21">
        <f>B2540-L2540</f>
        <v/>
      </c>
      <c r="N2540" s="21">
        <f>ROUNDDOWN(ROUND(B2540*0.2042,2),0)</f>
        <v/>
      </c>
    </row>
    <row r="2541">
      <c r="A2541" t="inlineStr">
        <is>
          <t>照合 一般</t>
        </is>
      </c>
      <c r="B2541" s="21" t="n">
        <v>16500000</v>
      </c>
      <c r="C2541" s="22" t="n">
        <v>29</v>
      </c>
      <c r="D2541" s="22" t="n">
        <v>1</v>
      </c>
      <c r="E2541" s="22" t="n">
        <v>0</v>
      </c>
      <c r="F2541" s="21">
        <f>(IF(C2541&lt;=20,MAX(800000,400000*C2541),8000000+700000*(C2541-20))+IF(E2541=1,1000000,0))</f>
        <v/>
      </c>
      <c r="G2541" s="21">
        <f>IF(AND(D2541=3,C2541&lt;=5),MAX(0,B2541-F2541),IF(AND(D2541=2,C2541&lt;=5,MAX(0,B2541-F2541)&gt;3000000),1500000+MAX(0,B2541-F2541)-3000000,MAX(0,B2541-F2541)/2))</f>
        <v/>
      </c>
      <c r="H2541" s="21">
        <f>ROUNDDOWN(G2541,-3)</f>
        <v/>
      </c>
      <c r="I2541" s="21">
        <f>IF(H2541&lt;=0,0,ROUNDDOWN(ROUND((H2541*LOOKUP(H2541,{0,1950001,3300001,6950001,9000001,18000001,40000001},{0.05,0.1,0.2,0.23,0.33,0.4,0.45})-LOOKUP(H2541,{0,1950001,3300001,6950001,9000001,18000001,40000001},{0,97500,427500,636000,1536000,2796000,4796000}))*1.021,3),0))</f>
        <v/>
      </c>
      <c r="J2541" s="21">
        <f>ROUNDDOWN(ROUND(H2541*0.06,2),-2)</f>
        <v/>
      </c>
      <c r="K2541" s="21">
        <f>ROUNDDOWN(ROUND(H2541*0.04,2),-2)</f>
        <v/>
      </c>
      <c r="L2541" s="21">
        <f>I2541+J2541+K2541</f>
        <v/>
      </c>
      <c r="M2541" s="21">
        <f>B2541-L2541</f>
        <v/>
      </c>
      <c r="N2541" s="21">
        <f>ROUNDDOWN(ROUND(B2541*0.2042,2),0)</f>
        <v/>
      </c>
    </row>
    <row r="2542">
      <c r="A2542" t="inlineStr">
        <is>
          <t>照合 一般</t>
        </is>
      </c>
      <c r="B2542" s="21" t="n">
        <v>16500000</v>
      </c>
      <c r="C2542" s="22" t="n">
        <v>30</v>
      </c>
      <c r="D2542" s="22" t="n">
        <v>1</v>
      </c>
      <c r="E2542" s="22" t="n">
        <v>0</v>
      </c>
      <c r="F2542" s="21">
        <f>(IF(C2542&lt;=20,MAX(800000,400000*C2542),8000000+700000*(C2542-20))+IF(E2542=1,1000000,0))</f>
        <v/>
      </c>
      <c r="G2542" s="21">
        <f>IF(AND(D2542=3,C2542&lt;=5),MAX(0,B2542-F2542),IF(AND(D2542=2,C2542&lt;=5,MAX(0,B2542-F2542)&gt;3000000),1500000+MAX(0,B2542-F2542)-3000000,MAX(0,B2542-F2542)/2))</f>
        <v/>
      </c>
      <c r="H2542" s="21">
        <f>ROUNDDOWN(G2542,-3)</f>
        <v/>
      </c>
      <c r="I2542" s="21">
        <f>IF(H2542&lt;=0,0,ROUNDDOWN(ROUND((H2542*LOOKUP(H2542,{0,1950001,3300001,6950001,9000001,18000001,40000001},{0.05,0.1,0.2,0.23,0.33,0.4,0.45})-LOOKUP(H2542,{0,1950001,3300001,6950001,9000001,18000001,40000001},{0,97500,427500,636000,1536000,2796000,4796000}))*1.021,3),0))</f>
        <v/>
      </c>
      <c r="J2542" s="21">
        <f>ROUNDDOWN(ROUND(H2542*0.06,2),-2)</f>
        <v/>
      </c>
      <c r="K2542" s="21">
        <f>ROUNDDOWN(ROUND(H2542*0.04,2),-2)</f>
        <v/>
      </c>
      <c r="L2542" s="21">
        <f>I2542+J2542+K2542</f>
        <v/>
      </c>
      <c r="M2542" s="21">
        <f>B2542-L2542</f>
        <v/>
      </c>
      <c r="N2542" s="21">
        <f>ROUNDDOWN(ROUND(B2542*0.2042,2),0)</f>
        <v/>
      </c>
    </row>
    <row r="2543">
      <c r="A2543" t="inlineStr">
        <is>
          <t>照合 一般</t>
        </is>
      </c>
      <c r="B2543" s="21" t="n">
        <v>16500000</v>
      </c>
      <c r="C2543" s="22" t="n">
        <v>31</v>
      </c>
      <c r="D2543" s="22" t="n">
        <v>1</v>
      </c>
      <c r="E2543" s="22" t="n">
        <v>0</v>
      </c>
      <c r="F2543" s="21">
        <f>(IF(C2543&lt;=20,MAX(800000,400000*C2543),8000000+700000*(C2543-20))+IF(E2543=1,1000000,0))</f>
        <v/>
      </c>
      <c r="G2543" s="21">
        <f>IF(AND(D2543=3,C2543&lt;=5),MAX(0,B2543-F2543),IF(AND(D2543=2,C2543&lt;=5,MAX(0,B2543-F2543)&gt;3000000),1500000+MAX(0,B2543-F2543)-3000000,MAX(0,B2543-F2543)/2))</f>
        <v/>
      </c>
      <c r="H2543" s="21">
        <f>ROUNDDOWN(G2543,-3)</f>
        <v/>
      </c>
      <c r="I2543" s="21">
        <f>IF(H2543&lt;=0,0,ROUNDDOWN(ROUND((H2543*LOOKUP(H2543,{0,1950001,3300001,6950001,9000001,18000001,40000001},{0.05,0.1,0.2,0.23,0.33,0.4,0.45})-LOOKUP(H2543,{0,1950001,3300001,6950001,9000001,18000001,40000001},{0,97500,427500,636000,1536000,2796000,4796000}))*1.021,3),0))</f>
        <v/>
      </c>
      <c r="J2543" s="21">
        <f>ROUNDDOWN(ROUND(H2543*0.06,2),-2)</f>
        <v/>
      </c>
      <c r="K2543" s="21">
        <f>ROUNDDOWN(ROUND(H2543*0.04,2),-2)</f>
        <v/>
      </c>
      <c r="L2543" s="21">
        <f>I2543+J2543+K2543</f>
        <v/>
      </c>
      <c r="M2543" s="21">
        <f>B2543-L2543</f>
        <v/>
      </c>
      <c r="N2543" s="21">
        <f>ROUNDDOWN(ROUND(B2543*0.2042,2),0)</f>
        <v/>
      </c>
    </row>
    <row r="2544">
      <c r="A2544" t="inlineStr">
        <is>
          <t>照合 一般</t>
        </is>
      </c>
      <c r="B2544" s="21" t="n">
        <v>16500000</v>
      </c>
      <c r="C2544" s="22" t="n">
        <v>32</v>
      </c>
      <c r="D2544" s="22" t="n">
        <v>1</v>
      </c>
      <c r="E2544" s="22" t="n">
        <v>0</v>
      </c>
      <c r="F2544" s="21">
        <f>(IF(C2544&lt;=20,MAX(800000,400000*C2544),8000000+700000*(C2544-20))+IF(E2544=1,1000000,0))</f>
        <v/>
      </c>
      <c r="G2544" s="21">
        <f>IF(AND(D2544=3,C2544&lt;=5),MAX(0,B2544-F2544),IF(AND(D2544=2,C2544&lt;=5,MAX(0,B2544-F2544)&gt;3000000),1500000+MAX(0,B2544-F2544)-3000000,MAX(0,B2544-F2544)/2))</f>
        <v/>
      </c>
      <c r="H2544" s="21">
        <f>ROUNDDOWN(G2544,-3)</f>
        <v/>
      </c>
      <c r="I2544" s="21">
        <f>IF(H2544&lt;=0,0,ROUNDDOWN(ROUND((H2544*LOOKUP(H2544,{0,1950001,3300001,6950001,9000001,18000001,40000001},{0.05,0.1,0.2,0.23,0.33,0.4,0.45})-LOOKUP(H2544,{0,1950001,3300001,6950001,9000001,18000001,40000001},{0,97500,427500,636000,1536000,2796000,4796000}))*1.021,3),0))</f>
        <v/>
      </c>
      <c r="J2544" s="21">
        <f>ROUNDDOWN(ROUND(H2544*0.06,2),-2)</f>
        <v/>
      </c>
      <c r="K2544" s="21">
        <f>ROUNDDOWN(ROUND(H2544*0.04,2),-2)</f>
        <v/>
      </c>
      <c r="L2544" s="21">
        <f>I2544+J2544+K2544</f>
        <v/>
      </c>
      <c r="M2544" s="21">
        <f>B2544-L2544</f>
        <v/>
      </c>
      <c r="N2544" s="21">
        <f>ROUNDDOWN(ROUND(B2544*0.2042,2),0)</f>
        <v/>
      </c>
    </row>
    <row r="2545">
      <c r="A2545" t="inlineStr">
        <is>
          <t>照合 一般</t>
        </is>
      </c>
      <c r="B2545" s="21" t="n">
        <v>16500000</v>
      </c>
      <c r="C2545" s="22" t="n">
        <v>33</v>
      </c>
      <c r="D2545" s="22" t="n">
        <v>1</v>
      </c>
      <c r="E2545" s="22" t="n">
        <v>0</v>
      </c>
      <c r="F2545" s="21">
        <f>(IF(C2545&lt;=20,MAX(800000,400000*C2545),8000000+700000*(C2545-20))+IF(E2545=1,1000000,0))</f>
        <v/>
      </c>
      <c r="G2545" s="21">
        <f>IF(AND(D2545=3,C2545&lt;=5),MAX(0,B2545-F2545),IF(AND(D2545=2,C2545&lt;=5,MAX(0,B2545-F2545)&gt;3000000),1500000+MAX(0,B2545-F2545)-3000000,MAX(0,B2545-F2545)/2))</f>
        <v/>
      </c>
      <c r="H2545" s="21">
        <f>ROUNDDOWN(G2545,-3)</f>
        <v/>
      </c>
      <c r="I2545" s="21">
        <f>IF(H2545&lt;=0,0,ROUNDDOWN(ROUND((H2545*LOOKUP(H2545,{0,1950001,3300001,6950001,9000001,18000001,40000001},{0.05,0.1,0.2,0.23,0.33,0.4,0.45})-LOOKUP(H2545,{0,1950001,3300001,6950001,9000001,18000001,40000001},{0,97500,427500,636000,1536000,2796000,4796000}))*1.021,3),0))</f>
        <v/>
      </c>
      <c r="J2545" s="21">
        <f>ROUNDDOWN(ROUND(H2545*0.06,2),-2)</f>
        <v/>
      </c>
      <c r="K2545" s="21">
        <f>ROUNDDOWN(ROUND(H2545*0.04,2),-2)</f>
        <v/>
      </c>
      <c r="L2545" s="21">
        <f>I2545+J2545+K2545</f>
        <v/>
      </c>
      <c r="M2545" s="21">
        <f>B2545-L2545</f>
        <v/>
      </c>
      <c r="N2545" s="21">
        <f>ROUNDDOWN(ROUND(B2545*0.2042,2),0)</f>
        <v/>
      </c>
    </row>
    <row r="2546">
      <c r="A2546" t="inlineStr">
        <is>
          <t>照合 一般</t>
        </is>
      </c>
      <c r="B2546" s="21" t="n">
        <v>16500000</v>
      </c>
      <c r="C2546" s="22" t="n">
        <v>34</v>
      </c>
      <c r="D2546" s="22" t="n">
        <v>1</v>
      </c>
      <c r="E2546" s="22" t="n">
        <v>0</v>
      </c>
      <c r="F2546" s="21">
        <f>(IF(C2546&lt;=20,MAX(800000,400000*C2546),8000000+700000*(C2546-20))+IF(E2546=1,1000000,0))</f>
        <v/>
      </c>
      <c r="G2546" s="21">
        <f>IF(AND(D2546=3,C2546&lt;=5),MAX(0,B2546-F2546),IF(AND(D2546=2,C2546&lt;=5,MAX(0,B2546-F2546)&gt;3000000),1500000+MAX(0,B2546-F2546)-3000000,MAX(0,B2546-F2546)/2))</f>
        <v/>
      </c>
      <c r="H2546" s="21">
        <f>ROUNDDOWN(G2546,-3)</f>
        <v/>
      </c>
      <c r="I2546" s="21">
        <f>IF(H2546&lt;=0,0,ROUNDDOWN(ROUND((H2546*LOOKUP(H2546,{0,1950001,3300001,6950001,9000001,18000001,40000001},{0.05,0.1,0.2,0.23,0.33,0.4,0.45})-LOOKUP(H2546,{0,1950001,3300001,6950001,9000001,18000001,40000001},{0,97500,427500,636000,1536000,2796000,4796000}))*1.021,3),0))</f>
        <v/>
      </c>
      <c r="J2546" s="21">
        <f>ROUNDDOWN(ROUND(H2546*0.06,2),-2)</f>
        <v/>
      </c>
      <c r="K2546" s="21">
        <f>ROUNDDOWN(ROUND(H2546*0.04,2),-2)</f>
        <v/>
      </c>
      <c r="L2546" s="21">
        <f>I2546+J2546+K2546</f>
        <v/>
      </c>
      <c r="M2546" s="21">
        <f>B2546-L2546</f>
        <v/>
      </c>
      <c r="N2546" s="21">
        <f>ROUNDDOWN(ROUND(B2546*0.2042,2),0)</f>
        <v/>
      </c>
    </row>
    <row r="2547">
      <c r="A2547" t="inlineStr">
        <is>
          <t>照合 一般</t>
        </is>
      </c>
      <c r="B2547" s="21" t="n">
        <v>16500000</v>
      </c>
      <c r="C2547" s="22" t="n">
        <v>35</v>
      </c>
      <c r="D2547" s="22" t="n">
        <v>1</v>
      </c>
      <c r="E2547" s="22" t="n">
        <v>0</v>
      </c>
      <c r="F2547" s="21">
        <f>(IF(C2547&lt;=20,MAX(800000,400000*C2547),8000000+700000*(C2547-20))+IF(E2547=1,1000000,0))</f>
        <v/>
      </c>
      <c r="G2547" s="21">
        <f>IF(AND(D2547=3,C2547&lt;=5),MAX(0,B2547-F2547),IF(AND(D2547=2,C2547&lt;=5,MAX(0,B2547-F2547)&gt;3000000),1500000+MAX(0,B2547-F2547)-3000000,MAX(0,B2547-F2547)/2))</f>
        <v/>
      </c>
      <c r="H2547" s="21">
        <f>ROUNDDOWN(G2547,-3)</f>
        <v/>
      </c>
      <c r="I2547" s="21">
        <f>IF(H2547&lt;=0,0,ROUNDDOWN(ROUND((H2547*LOOKUP(H2547,{0,1950001,3300001,6950001,9000001,18000001,40000001},{0.05,0.1,0.2,0.23,0.33,0.4,0.45})-LOOKUP(H2547,{0,1950001,3300001,6950001,9000001,18000001,40000001},{0,97500,427500,636000,1536000,2796000,4796000}))*1.021,3),0))</f>
        <v/>
      </c>
      <c r="J2547" s="21">
        <f>ROUNDDOWN(ROUND(H2547*0.06,2),-2)</f>
        <v/>
      </c>
      <c r="K2547" s="21">
        <f>ROUNDDOWN(ROUND(H2547*0.04,2),-2)</f>
        <v/>
      </c>
      <c r="L2547" s="21">
        <f>I2547+J2547+K2547</f>
        <v/>
      </c>
      <c r="M2547" s="21">
        <f>B2547-L2547</f>
        <v/>
      </c>
      <c r="N2547" s="21">
        <f>ROUNDDOWN(ROUND(B2547*0.2042,2),0)</f>
        <v/>
      </c>
    </row>
    <row r="2548">
      <c r="A2548" t="inlineStr">
        <is>
          <t>照合 一般</t>
        </is>
      </c>
      <c r="B2548" s="21" t="n">
        <v>16500000</v>
      </c>
      <c r="C2548" s="22" t="n">
        <v>36</v>
      </c>
      <c r="D2548" s="22" t="n">
        <v>1</v>
      </c>
      <c r="E2548" s="22" t="n">
        <v>0</v>
      </c>
      <c r="F2548" s="21">
        <f>(IF(C2548&lt;=20,MAX(800000,400000*C2548),8000000+700000*(C2548-20))+IF(E2548=1,1000000,0))</f>
        <v/>
      </c>
      <c r="G2548" s="21">
        <f>IF(AND(D2548=3,C2548&lt;=5),MAX(0,B2548-F2548),IF(AND(D2548=2,C2548&lt;=5,MAX(0,B2548-F2548)&gt;3000000),1500000+MAX(0,B2548-F2548)-3000000,MAX(0,B2548-F2548)/2))</f>
        <v/>
      </c>
      <c r="H2548" s="21">
        <f>ROUNDDOWN(G2548,-3)</f>
        <v/>
      </c>
      <c r="I2548" s="21">
        <f>IF(H2548&lt;=0,0,ROUNDDOWN(ROUND((H2548*LOOKUP(H2548,{0,1950001,3300001,6950001,9000001,18000001,40000001},{0.05,0.1,0.2,0.23,0.33,0.4,0.45})-LOOKUP(H2548,{0,1950001,3300001,6950001,9000001,18000001,40000001},{0,97500,427500,636000,1536000,2796000,4796000}))*1.021,3),0))</f>
        <v/>
      </c>
      <c r="J2548" s="21">
        <f>ROUNDDOWN(ROUND(H2548*0.06,2),-2)</f>
        <v/>
      </c>
      <c r="K2548" s="21">
        <f>ROUNDDOWN(ROUND(H2548*0.04,2),-2)</f>
        <v/>
      </c>
      <c r="L2548" s="21">
        <f>I2548+J2548+K2548</f>
        <v/>
      </c>
      <c r="M2548" s="21">
        <f>B2548-L2548</f>
        <v/>
      </c>
      <c r="N2548" s="21">
        <f>ROUNDDOWN(ROUND(B2548*0.2042,2),0)</f>
        <v/>
      </c>
    </row>
    <row r="2549">
      <c r="A2549" t="inlineStr">
        <is>
          <t>照合 一般</t>
        </is>
      </c>
      <c r="B2549" s="21" t="n">
        <v>16500000</v>
      </c>
      <c r="C2549" s="22" t="n">
        <v>37</v>
      </c>
      <c r="D2549" s="22" t="n">
        <v>1</v>
      </c>
      <c r="E2549" s="22" t="n">
        <v>0</v>
      </c>
      <c r="F2549" s="21">
        <f>(IF(C2549&lt;=20,MAX(800000,400000*C2549),8000000+700000*(C2549-20))+IF(E2549=1,1000000,0))</f>
        <v/>
      </c>
      <c r="G2549" s="21">
        <f>IF(AND(D2549=3,C2549&lt;=5),MAX(0,B2549-F2549),IF(AND(D2549=2,C2549&lt;=5,MAX(0,B2549-F2549)&gt;3000000),1500000+MAX(0,B2549-F2549)-3000000,MAX(0,B2549-F2549)/2))</f>
        <v/>
      </c>
      <c r="H2549" s="21">
        <f>ROUNDDOWN(G2549,-3)</f>
        <v/>
      </c>
      <c r="I2549" s="21">
        <f>IF(H2549&lt;=0,0,ROUNDDOWN(ROUND((H2549*LOOKUP(H2549,{0,1950001,3300001,6950001,9000001,18000001,40000001},{0.05,0.1,0.2,0.23,0.33,0.4,0.45})-LOOKUP(H2549,{0,1950001,3300001,6950001,9000001,18000001,40000001},{0,97500,427500,636000,1536000,2796000,4796000}))*1.021,3),0))</f>
        <v/>
      </c>
      <c r="J2549" s="21">
        <f>ROUNDDOWN(ROUND(H2549*0.06,2),-2)</f>
        <v/>
      </c>
      <c r="K2549" s="21">
        <f>ROUNDDOWN(ROUND(H2549*0.04,2),-2)</f>
        <v/>
      </c>
      <c r="L2549" s="21">
        <f>I2549+J2549+K2549</f>
        <v/>
      </c>
      <c r="M2549" s="21">
        <f>B2549-L2549</f>
        <v/>
      </c>
      <c r="N2549" s="21">
        <f>ROUNDDOWN(ROUND(B2549*0.2042,2),0)</f>
        <v/>
      </c>
    </row>
    <row r="2550">
      <c r="A2550" t="inlineStr">
        <is>
          <t>照合 一般</t>
        </is>
      </c>
      <c r="B2550" s="21" t="n">
        <v>16500000</v>
      </c>
      <c r="C2550" s="22" t="n">
        <v>38</v>
      </c>
      <c r="D2550" s="22" t="n">
        <v>1</v>
      </c>
      <c r="E2550" s="22" t="n">
        <v>0</v>
      </c>
      <c r="F2550" s="21">
        <f>(IF(C2550&lt;=20,MAX(800000,400000*C2550),8000000+700000*(C2550-20))+IF(E2550=1,1000000,0))</f>
        <v/>
      </c>
      <c r="G2550" s="21">
        <f>IF(AND(D2550=3,C2550&lt;=5),MAX(0,B2550-F2550),IF(AND(D2550=2,C2550&lt;=5,MAX(0,B2550-F2550)&gt;3000000),1500000+MAX(0,B2550-F2550)-3000000,MAX(0,B2550-F2550)/2))</f>
        <v/>
      </c>
      <c r="H2550" s="21">
        <f>ROUNDDOWN(G2550,-3)</f>
        <v/>
      </c>
      <c r="I2550" s="21">
        <f>IF(H2550&lt;=0,0,ROUNDDOWN(ROUND((H2550*LOOKUP(H2550,{0,1950001,3300001,6950001,9000001,18000001,40000001},{0.05,0.1,0.2,0.23,0.33,0.4,0.45})-LOOKUP(H2550,{0,1950001,3300001,6950001,9000001,18000001,40000001},{0,97500,427500,636000,1536000,2796000,4796000}))*1.021,3),0))</f>
        <v/>
      </c>
      <c r="J2550" s="21">
        <f>ROUNDDOWN(ROUND(H2550*0.06,2),-2)</f>
        <v/>
      </c>
      <c r="K2550" s="21">
        <f>ROUNDDOWN(ROUND(H2550*0.04,2),-2)</f>
        <v/>
      </c>
      <c r="L2550" s="21">
        <f>I2550+J2550+K2550</f>
        <v/>
      </c>
      <c r="M2550" s="21">
        <f>B2550-L2550</f>
        <v/>
      </c>
      <c r="N2550" s="21">
        <f>ROUNDDOWN(ROUND(B2550*0.2042,2),0)</f>
        <v/>
      </c>
    </row>
    <row r="2551">
      <c r="A2551" t="inlineStr">
        <is>
          <t>照合 一般</t>
        </is>
      </c>
      <c r="B2551" s="21" t="n">
        <v>16500000</v>
      </c>
      <c r="C2551" s="22" t="n">
        <v>39</v>
      </c>
      <c r="D2551" s="22" t="n">
        <v>1</v>
      </c>
      <c r="E2551" s="22" t="n">
        <v>0</v>
      </c>
      <c r="F2551" s="21">
        <f>(IF(C2551&lt;=20,MAX(800000,400000*C2551),8000000+700000*(C2551-20))+IF(E2551=1,1000000,0))</f>
        <v/>
      </c>
      <c r="G2551" s="21">
        <f>IF(AND(D2551=3,C2551&lt;=5),MAX(0,B2551-F2551),IF(AND(D2551=2,C2551&lt;=5,MAX(0,B2551-F2551)&gt;3000000),1500000+MAX(0,B2551-F2551)-3000000,MAX(0,B2551-F2551)/2))</f>
        <v/>
      </c>
      <c r="H2551" s="21">
        <f>ROUNDDOWN(G2551,-3)</f>
        <v/>
      </c>
      <c r="I2551" s="21">
        <f>IF(H2551&lt;=0,0,ROUNDDOWN(ROUND((H2551*LOOKUP(H2551,{0,1950001,3300001,6950001,9000001,18000001,40000001},{0.05,0.1,0.2,0.23,0.33,0.4,0.45})-LOOKUP(H2551,{0,1950001,3300001,6950001,9000001,18000001,40000001},{0,97500,427500,636000,1536000,2796000,4796000}))*1.021,3),0))</f>
        <v/>
      </c>
      <c r="J2551" s="21">
        <f>ROUNDDOWN(ROUND(H2551*0.06,2),-2)</f>
        <v/>
      </c>
      <c r="K2551" s="21">
        <f>ROUNDDOWN(ROUND(H2551*0.04,2),-2)</f>
        <v/>
      </c>
      <c r="L2551" s="21">
        <f>I2551+J2551+K2551</f>
        <v/>
      </c>
      <c r="M2551" s="21">
        <f>B2551-L2551</f>
        <v/>
      </c>
      <c r="N2551" s="21">
        <f>ROUNDDOWN(ROUND(B2551*0.2042,2),0)</f>
        <v/>
      </c>
    </row>
    <row r="2552">
      <c r="A2552" t="inlineStr">
        <is>
          <t>照合 一般</t>
        </is>
      </c>
      <c r="B2552" s="21" t="n">
        <v>16500000</v>
      </c>
      <c r="C2552" s="22" t="n">
        <v>40</v>
      </c>
      <c r="D2552" s="22" t="n">
        <v>1</v>
      </c>
      <c r="E2552" s="22" t="n">
        <v>0</v>
      </c>
      <c r="F2552" s="21">
        <f>(IF(C2552&lt;=20,MAX(800000,400000*C2552),8000000+700000*(C2552-20))+IF(E2552=1,1000000,0))</f>
        <v/>
      </c>
      <c r="G2552" s="21">
        <f>IF(AND(D2552=3,C2552&lt;=5),MAX(0,B2552-F2552),IF(AND(D2552=2,C2552&lt;=5,MAX(0,B2552-F2552)&gt;3000000),1500000+MAX(0,B2552-F2552)-3000000,MAX(0,B2552-F2552)/2))</f>
        <v/>
      </c>
      <c r="H2552" s="21">
        <f>ROUNDDOWN(G2552,-3)</f>
        <v/>
      </c>
      <c r="I2552" s="21">
        <f>IF(H2552&lt;=0,0,ROUNDDOWN(ROUND((H2552*LOOKUP(H2552,{0,1950001,3300001,6950001,9000001,18000001,40000001},{0.05,0.1,0.2,0.23,0.33,0.4,0.45})-LOOKUP(H2552,{0,1950001,3300001,6950001,9000001,18000001,40000001},{0,97500,427500,636000,1536000,2796000,4796000}))*1.021,3),0))</f>
        <v/>
      </c>
      <c r="J2552" s="21">
        <f>ROUNDDOWN(ROUND(H2552*0.06,2),-2)</f>
        <v/>
      </c>
      <c r="K2552" s="21">
        <f>ROUNDDOWN(ROUND(H2552*0.04,2),-2)</f>
        <v/>
      </c>
      <c r="L2552" s="21">
        <f>I2552+J2552+K2552</f>
        <v/>
      </c>
      <c r="M2552" s="21">
        <f>B2552-L2552</f>
        <v/>
      </c>
      <c r="N2552" s="21">
        <f>ROUNDDOWN(ROUND(B2552*0.2042,2),0)</f>
        <v/>
      </c>
    </row>
    <row r="2553">
      <c r="A2553" t="inlineStr">
        <is>
          <t>照合 一般</t>
        </is>
      </c>
      <c r="B2553" s="21" t="n">
        <v>16500000</v>
      </c>
      <c r="C2553" s="22" t="n">
        <v>41</v>
      </c>
      <c r="D2553" s="22" t="n">
        <v>1</v>
      </c>
      <c r="E2553" s="22" t="n">
        <v>0</v>
      </c>
      <c r="F2553" s="21">
        <f>(IF(C2553&lt;=20,MAX(800000,400000*C2553),8000000+700000*(C2553-20))+IF(E2553=1,1000000,0))</f>
        <v/>
      </c>
      <c r="G2553" s="21">
        <f>IF(AND(D2553=3,C2553&lt;=5),MAX(0,B2553-F2553),IF(AND(D2553=2,C2553&lt;=5,MAX(0,B2553-F2553)&gt;3000000),1500000+MAX(0,B2553-F2553)-3000000,MAX(0,B2553-F2553)/2))</f>
        <v/>
      </c>
      <c r="H2553" s="21">
        <f>ROUNDDOWN(G2553,-3)</f>
        <v/>
      </c>
      <c r="I2553" s="21">
        <f>IF(H2553&lt;=0,0,ROUNDDOWN(ROUND((H2553*LOOKUP(H2553,{0,1950001,3300001,6950001,9000001,18000001,40000001},{0.05,0.1,0.2,0.23,0.33,0.4,0.45})-LOOKUP(H2553,{0,1950001,3300001,6950001,9000001,18000001,40000001},{0,97500,427500,636000,1536000,2796000,4796000}))*1.021,3),0))</f>
        <v/>
      </c>
      <c r="J2553" s="21">
        <f>ROUNDDOWN(ROUND(H2553*0.06,2),-2)</f>
        <v/>
      </c>
      <c r="K2553" s="21">
        <f>ROUNDDOWN(ROUND(H2553*0.04,2),-2)</f>
        <v/>
      </c>
      <c r="L2553" s="21">
        <f>I2553+J2553+K2553</f>
        <v/>
      </c>
      <c r="M2553" s="21">
        <f>B2553-L2553</f>
        <v/>
      </c>
      <c r="N2553" s="21">
        <f>ROUNDDOWN(ROUND(B2553*0.2042,2),0)</f>
        <v/>
      </c>
    </row>
    <row r="2554">
      <c r="A2554" t="inlineStr">
        <is>
          <t>照合 一般</t>
        </is>
      </c>
      <c r="B2554" s="21" t="n">
        <v>16500000</v>
      </c>
      <c r="C2554" s="22" t="n">
        <v>42</v>
      </c>
      <c r="D2554" s="22" t="n">
        <v>1</v>
      </c>
      <c r="E2554" s="22" t="n">
        <v>0</v>
      </c>
      <c r="F2554" s="21">
        <f>(IF(C2554&lt;=20,MAX(800000,400000*C2554),8000000+700000*(C2554-20))+IF(E2554=1,1000000,0))</f>
        <v/>
      </c>
      <c r="G2554" s="21">
        <f>IF(AND(D2554=3,C2554&lt;=5),MAX(0,B2554-F2554),IF(AND(D2554=2,C2554&lt;=5,MAX(0,B2554-F2554)&gt;3000000),1500000+MAX(0,B2554-F2554)-3000000,MAX(0,B2554-F2554)/2))</f>
        <v/>
      </c>
      <c r="H2554" s="21">
        <f>ROUNDDOWN(G2554,-3)</f>
        <v/>
      </c>
      <c r="I2554" s="21">
        <f>IF(H2554&lt;=0,0,ROUNDDOWN(ROUND((H2554*LOOKUP(H2554,{0,1950001,3300001,6950001,9000001,18000001,40000001},{0.05,0.1,0.2,0.23,0.33,0.4,0.45})-LOOKUP(H2554,{0,1950001,3300001,6950001,9000001,18000001,40000001},{0,97500,427500,636000,1536000,2796000,4796000}))*1.021,3),0))</f>
        <v/>
      </c>
      <c r="J2554" s="21">
        <f>ROUNDDOWN(ROUND(H2554*0.06,2),-2)</f>
        <v/>
      </c>
      <c r="K2554" s="21">
        <f>ROUNDDOWN(ROUND(H2554*0.04,2),-2)</f>
        <v/>
      </c>
      <c r="L2554" s="21">
        <f>I2554+J2554+K2554</f>
        <v/>
      </c>
      <c r="M2554" s="21">
        <f>B2554-L2554</f>
        <v/>
      </c>
      <c r="N2554" s="21">
        <f>ROUNDDOWN(ROUND(B2554*0.2042,2),0)</f>
        <v/>
      </c>
    </row>
    <row r="2555">
      <c r="A2555" t="inlineStr">
        <is>
          <t>照合 一般</t>
        </is>
      </c>
      <c r="B2555" s="21" t="n">
        <v>16500000</v>
      </c>
      <c r="C2555" s="22" t="n">
        <v>43</v>
      </c>
      <c r="D2555" s="22" t="n">
        <v>1</v>
      </c>
      <c r="E2555" s="22" t="n">
        <v>0</v>
      </c>
      <c r="F2555" s="21">
        <f>(IF(C2555&lt;=20,MAX(800000,400000*C2555),8000000+700000*(C2555-20))+IF(E2555=1,1000000,0))</f>
        <v/>
      </c>
      <c r="G2555" s="21">
        <f>IF(AND(D2555=3,C2555&lt;=5),MAX(0,B2555-F2555),IF(AND(D2555=2,C2555&lt;=5,MAX(0,B2555-F2555)&gt;3000000),1500000+MAX(0,B2555-F2555)-3000000,MAX(0,B2555-F2555)/2))</f>
        <v/>
      </c>
      <c r="H2555" s="21">
        <f>ROUNDDOWN(G2555,-3)</f>
        <v/>
      </c>
      <c r="I2555" s="21">
        <f>IF(H2555&lt;=0,0,ROUNDDOWN(ROUND((H2555*LOOKUP(H2555,{0,1950001,3300001,6950001,9000001,18000001,40000001},{0.05,0.1,0.2,0.23,0.33,0.4,0.45})-LOOKUP(H2555,{0,1950001,3300001,6950001,9000001,18000001,40000001},{0,97500,427500,636000,1536000,2796000,4796000}))*1.021,3),0))</f>
        <v/>
      </c>
      <c r="J2555" s="21">
        <f>ROUNDDOWN(ROUND(H2555*0.06,2),-2)</f>
        <v/>
      </c>
      <c r="K2555" s="21">
        <f>ROUNDDOWN(ROUND(H2555*0.04,2),-2)</f>
        <v/>
      </c>
      <c r="L2555" s="21">
        <f>I2555+J2555+K2555</f>
        <v/>
      </c>
      <c r="M2555" s="21">
        <f>B2555-L2555</f>
        <v/>
      </c>
      <c r="N2555" s="21">
        <f>ROUNDDOWN(ROUND(B2555*0.2042,2),0)</f>
        <v/>
      </c>
    </row>
    <row r="2556">
      <c r="A2556" t="inlineStr">
        <is>
          <t>照合 一般</t>
        </is>
      </c>
      <c r="B2556" s="21" t="n">
        <v>16500000</v>
      </c>
      <c r="C2556" s="22" t="n">
        <v>44</v>
      </c>
      <c r="D2556" s="22" t="n">
        <v>1</v>
      </c>
      <c r="E2556" s="22" t="n">
        <v>0</v>
      </c>
      <c r="F2556" s="21">
        <f>(IF(C2556&lt;=20,MAX(800000,400000*C2556),8000000+700000*(C2556-20))+IF(E2556=1,1000000,0))</f>
        <v/>
      </c>
      <c r="G2556" s="21">
        <f>IF(AND(D2556=3,C2556&lt;=5),MAX(0,B2556-F2556),IF(AND(D2556=2,C2556&lt;=5,MAX(0,B2556-F2556)&gt;3000000),1500000+MAX(0,B2556-F2556)-3000000,MAX(0,B2556-F2556)/2))</f>
        <v/>
      </c>
      <c r="H2556" s="21">
        <f>ROUNDDOWN(G2556,-3)</f>
        <v/>
      </c>
      <c r="I2556" s="21">
        <f>IF(H2556&lt;=0,0,ROUNDDOWN(ROUND((H2556*LOOKUP(H2556,{0,1950001,3300001,6950001,9000001,18000001,40000001},{0.05,0.1,0.2,0.23,0.33,0.4,0.45})-LOOKUP(H2556,{0,1950001,3300001,6950001,9000001,18000001,40000001},{0,97500,427500,636000,1536000,2796000,4796000}))*1.021,3),0))</f>
        <v/>
      </c>
      <c r="J2556" s="21">
        <f>ROUNDDOWN(ROUND(H2556*0.06,2),-2)</f>
        <v/>
      </c>
      <c r="K2556" s="21">
        <f>ROUNDDOWN(ROUND(H2556*0.04,2),-2)</f>
        <v/>
      </c>
      <c r="L2556" s="21">
        <f>I2556+J2556+K2556</f>
        <v/>
      </c>
      <c r="M2556" s="21">
        <f>B2556-L2556</f>
        <v/>
      </c>
      <c r="N2556" s="21">
        <f>ROUNDDOWN(ROUND(B2556*0.2042,2),0)</f>
        <v/>
      </c>
    </row>
    <row r="2557">
      <c r="A2557" t="inlineStr">
        <is>
          <t>照合 一般</t>
        </is>
      </c>
      <c r="B2557" s="21" t="n">
        <v>16500000</v>
      </c>
      <c r="C2557" s="22" t="n">
        <v>45</v>
      </c>
      <c r="D2557" s="22" t="n">
        <v>1</v>
      </c>
      <c r="E2557" s="22" t="n">
        <v>0</v>
      </c>
      <c r="F2557" s="21">
        <f>(IF(C2557&lt;=20,MAX(800000,400000*C2557),8000000+700000*(C2557-20))+IF(E2557=1,1000000,0))</f>
        <v/>
      </c>
      <c r="G2557" s="21">
        <f>IF(AND(D2557=3,C2557&lt;=5),MAX(0,B2557-F2557),IF(AND(D2557=2,C2557&lt;=5,MAX(0,B2557-F2557)&gt;3000000),1500000+MAX(0,B2557-F2557)-3000000,MAX(0,B2557-F2557)/2))</f>
        <v/>
      </c>
      <c r="H2557" s="21">
        <f>ROUNDDOWN(G2557,-3)</f>
        <v/>
      </c>
      <c r="I2557" s="21">
        <f>IF(H2557&lt;=0,0,ROUNDDOWN(ROUND((H2557*LOOKUP(H2557,{0,1950001,3300001,6950001,9000001,18000001,40000001},{0.05,0.1,0.2,0.23,0.33,0.4,0.45})-LOOKUP(H2557,{0,1950001,3300001,6950001,9000001,18000001,40000001},{0,97500,427500,636000,1536000,2796000,4796000}))*1.021,3),0))</f>
        <v/>
      </c>
      <c r="J2557" s="21">
        <f>ROUNDDOWN(ROUND(H2557*0.06,2),-2)</f>
        <v/>
      </c>
      <c r="K2557" s="21">
        <f>ROUNDDOWN(ROUND(H2557*0.04,2),-2)</f>
        <v/>
      </c>
      <c r="L2557" s="21">
        <f>I2557+J2557+K2557</f>
        <v/>
      </c>
      <c r="M2557" s="21">
        <f>B2557-L2557</f>
        <v/>
      </c>
      <c r="N2557" s="21">
        <f>ROUNDDOWN(ROUND(B2557*0.2042,2),0)</f>
        <v/>
      </c>
    </row>
    <row r="2558">
      <c r="A2558" t="inlineStr">
        <is>
          <t>照合 短期</t>
        </is>
      </c>
      <c r="B2558" s="21" t="n">
        <v>16500000</v>
      </c>
      <c r="C2558" s="22" t="n">
        <v>1</v>
      </c>
      <c r="D2558" s="22" t="n">
        <v>2</v>
      </c>
      <c r="E2558" s="22" t="n">
        <v>0</v>
      </c>
      <c r="F2558" s="21">
        <f>(IF(C2558&lt;=20,MAX(800000,400000*C2558),8000000+700000*(C2558-20))+IF(E2558=1,1000000,0))</f>
        <v/>
      </c>
      <c r="G2558" s="21">
        <f>IF(AND(D2558=3,C2558&lt;=5),MAX(0,B2558-F2558),IF(AND(D2558=2,C2558&lt;=5,MAX(0,B2558-F2558)&gt;3000000),1500000+MAX(0,B2558-F2558)-3000000,MAX(0,B2558-F2558)/2))</f>
        <v/>
      </c>
      <c r="H2558" s="21">
        <f>ROUNDDOWN(G2558,-3)</f>
        <v/>
      </c>
      <c r="I2558" s="21">
        <f>IF(H2558&lt;=0,0,ROUNDDOWN(ROUND((H2558*LOOKUP(H2558,{0,1950001,3300001,6950001,9000001,18000001,40000001},{0.05,0.1,0.2,0.23,0.33,0.4,0.45})-LOOKUP(H2558,{0,1950001,3300001,6950001,9000001,18000001,40000001},{0,97500,427500,636000,1536000,2796000,4796000}))*1.021,3),0))</f>
        <v/>
      </c>
      <c r="J2558" s="21">
        <f>ROUNDDOWN(ROUND(H2558*0.06,2),-2)</f>
        <v/>
      </c>
      <c r="K2558" s="21">
        <f>ROUNDDOWN(ROUND(H2558*0.04,2),-2)</f>
        <v/>
      </c>
      <c r="L2558" s="21">
        <f>I2558+J2558+K2558</f>
        <v/>
      </c>
      <c r="M2558" s="21">
        <f>B2558-L2558</f>
        <v/>
      </c>
      <c r="N2558" s="21">
        <f>ROUNDDOWN(ROUND(B2558*0.2042,2),0)</f>
        <v/>
      </c>
    </row>
    <row r="2559">
      <c r="A2559" t="inlineStr">
        <is>
          <t>照合 役員</t>
        </is>
      </c>
      <c r="B2559" s="21" t="n">
        <v>16500000</v>
      </c>
      <c r="C2559" s="22" t="n">
        <v>1</v>
      </c>
      <c r="D2559" s="22" t="n">
        <v>3</v>
      </c>
      <c r="E2559" s="22" t="n">
        <v>0</v>
      </c>
      <c r="F2559" s="21">
        <f>(IF(C2559&lt;=20,MAX(800000,400000*C2559),8000000+700000*(C2559-20))+IF(E2559=1,1000000,0))</f>
        <v/>
      </c>
      <c r="G2559" s="21">
        <f>IF(AND(D2559=3,C2559&lt;=5),MAX(0,B2559-F2559),IF(AND(D2559=2,C2559&lt;=5,MAX(0,B2559-F2559)&gt;3000000),1500000+MAX(0,B2559-F2559)-3000000,MAX(0,B2559-F2559)/2))</f>
        <v/>
      </c>
      <c r="H2559" s="21">
        <f>ROUNDDOWN(G2559,-3)</f>
        <v/>
      </c>
      <c r="I2559" s="21">
        <f>IF(H2559&lt;=0,0,ROUNDDOWN(ROUND((H2559*LOOKUP(H2559,{0,1950001,3300001,6950001,9000001,18000001,40000001},{0.05,0.1,0.2,0.23,0.33,0.4,0.45})-LOOKUP(H2559,{0,1950001,3300001,6950001,9000001,18000001,40000001},{0,97500,427500,636000,1536000,2796000,4796000}))*1.021,3),0))</f>
        <v/>
      </c>
      <c r="J2559" s="21">
        <f>ROUNDDOWN(ROUND(H2559*0.06,2),-2)</f>
        <v/>
      </c>
      <c r="K2559" s="21">
        <f>ROUNDDOWN(ROUND(H2559*0.04,2),-2)</f>
        <v/>
      </c>
      <c r="L2559" s="21">
        <f>I2559+J2559+K2559</f>
        <v/>
      </c>
      <c r="M2559" s="21">
        <f>B2559-L2559</f>
        <v/>
      </c>
      <c r="N2559" s="21">
        <f>ROUNDDOWN(ROUND(B2559*0.2042,2),0)</f>
        <v/>
      </c>
    </row>
    <row r="2560">
      <c r="A2560" t="inlineStr">
        <is>
          <t>照合 短期 障害</t>
        </is>
      </c>
      <c r="B2560" s="21" t="n">
        <v>16500000</v>
      </c>
      <c r="C2560" s="22" t="n">
        <v>1</v>
      </c>
      <c r="D2560" s="22" t="n">
        <v>2</v>
      </c>
      <c r="E2560" s="22" t="n">
        <v>1</v>
      </c>
      <c r="F2560" s="21">
        <f>(IF(C2560&lt;=20,MAX(800000,400000*C2560),8000000+700000*(C2560-20))+IF(E2560=1,1000000,0))</f>
        <v/>
      </c>
      <c r="G2560" s="21">
        <f>IF(AND(D2560=3,C2560&lt;=5),MAX(0,B2560-F2560),IF(AND(D2560=2,C2560&lt;=5,MAX(0,B2560-F2560)&gt;3000000),1500000+MAX(0,B2560-F2560)-3000000,MAX(0,B2560-F2560)/2))</f>
        <v/>
      </c>
      <c r="H2560" s="21">
        <f>ROUNDDOWN(G2560,-3)</f>
        <v/>
      </c>
      <c r="I2560" s="21">
        <f>IF(H2560&lt;=0,0,ROUNDDOWN(ROUND((H2560*LOOKUP(H2560,{0,1950001,3300001,6950001,9000001,18000001,40000001},{0.05,0.1,0.2,0.23,0.33,0.4,0.45})-LOOKUP(H2560,{0,1950001,3300001,6950001,9000001,18000001,40000001},{0,97500,427500,636000,1536000,2796000,4796000}))*1.021,3),0))</f>
        <v/>
      </c>
      <c r="J2560" s="21">
        <f>ROUNDDOWN(ROUND(H2560*0.06,2),-2)</f>
        <v/>
      </c>
      <c r="K2560" s="21">
        <f>ROUNDDOWN(ROUND(H2560*0.04,2),-2)</f>
        <v/>
      </c>
      <c r="L2560" s="21">
        <f>I2560+J2560+K2560</f>
        <v/>
      </c>
      <c r="M2560" s="21">
        <f>B2560-L2560</f>
        <v/>
      </c>
      <c r="N2560" s="21">
        <f>ROUNDDOWN(ROUND(B2560*0.2042,2),0)</f>
        <v/>
      </c>
    </row>
    <row r="2561">
      <c r="A2561" t="inlineStr">
        <is>
          <t>照合 短期</t>
        </is>
      </c>
      <c r="B2561" s="21" t="n">
        <v>16500000</v>
      </c>
      <c r="C2561" s="22" t="n">
        <v>2</v>
      </c>
      <c r="D2561" s="22" t="n">
        <v>2</v>
      </c>
      <c r="E2561" s="22" t="n">
        <v>0</v>
      </c>
      <c r="F2561" s="21">
        <f>(IF(C2561&lt;=20,MAX(800000,400000*C2561),8000000+700000*(C2561-20))+IF(E2561=1,1000000,0))</f>
        <v/>
      </c>
      <c r="G2561" s="21">
        <f>IF(AND(D2561=3,C2561&lt;=5),MAX(0,B2561-F2561),IF(AND(D2561=2,C2561&lt;=5,MAX(0,B2561-F2561)&gt;3000000),1500000+MAX(0,B2561-F2561)-3000000,MAX(0,B2561-F2561)/2))</f>
        <v/>
      </c>
      <c r="H2561" s="21">
        <f>ROUNDDOWN(G2561,-3)</f>
        <v/>
      </c>
      <c r="I2561" s="21">
        <f>IF(H2561&lt;=0,0,ROUNDDOWN(ROUND((H2561*LOOKUP(H2561,{0,1950001,3300001,6950001,9000001,18000001,40000001},{0.05,0.1,0.2,0.23,0.33,0.4,0.45})-LOOKUP(H2561,{0,1950001,3300001,6950001,9000001,18000001,40000001},{0,97500,427500,636000,1536000,2796000,4796000}))*1.021,3),0))</f>
        <v/>
      </c>
      <c r="J2561" s="21">
        <f>ROUNDDOWN(ROUND(H2561*0.06,2),-2)</f>
        <v/>
      </c>
      <c r="K2561" s="21">
        <f>ROUNDDOWN(ROUND(H2561*0.04,2),-2)</f>
        <v/>
      </c>
      <c r="L2561" s="21">
        <f>I2561+J2561+K2561</f>
        <v/>
      </c>
      <c r="M2561" s="21">
        <f>B2561-L2561</f>
        <v/>
      </c>
      <c r="N2561" s="21">
        <f>ROUNDDOWN(ROUND(B2561*0.2042,2),0)</f>
        <v/>
      </c>
    </row>
    <row r="2562">
      <c r="A2562" t="inlineStr">
        <is>
          <t>照合 役員</t>
        </is>
      </c>
      <c r="B2562" s="21" t="n">
        <v>16500000</v>
      </c>
      <c r="C2562" s="22" t="n">
        <v>2</v>
      </c>
      <c r="D2562" s="22" t="n">
        <v>3</v>
      </c>
      <c r="E2562" s="22" t="n">
        <v>0</v>
      </c>
      <c r="F2562" s="21">
        <f>(IF(C2562&lt;=20,MAX(800000,400000*C2562),8000000+700000*(C2562-20))+IF(E2562=1,1000000,0))</f>
        <v/>
      </c>
      <c r="G2562" s="21">
        <f>IF(AND(D2562=3,C2562&lt;=5),MAX(0,B2562-F2562),IF(AND(D2562=2,C2562&lt;=5,MAX(0,B2562-F2562)&gt;3000000),1500000+MAX(0,B2562-F2562)-3000000,MAX(0,B2562-F2562)/2))</f>
        <v/>
      </c>
      <c r="H2562" s="21">
        <f>ROUNDDOWN(G2562,-3)</f>
        <v/>
      </c>
      <c r="I2562" s="21">
        <f>IF(H2562&lt;=0,0,ROUNDDOWN(ROUND((H2562*LOOKUP(H2562,{0,1950001,3300001,6950001,9000001,18000001,40000001},{0.05,0.1,0.2,0.23,0.33,0.4,0.45})-LOOKUP(H2562,{0,1950001,3300001,6950001,9000001,18000001,40000001},{0,97500,427500,636000,1536000,2796000,4796000}))*1.021,3),0))</f>
        <v/>
      </c>
      <c r="J2562" s="21">
        <f>ROUNDDOWN(ROUND(H2562*0.06,2),-2)</f>
        <v/>
      </c>
      <c r="K2562" s="21">
        <f>ROUNDDOWN(ROUND(H2562*0.04,2),-2)</f>
        <v/>
      </c>
      <c r="L2562" s="21">
        <f>I2562+J2562+K2562</f>
        <v/>
      </c>
      <c r="M2562" s="21">
        <f>B2562-L2562</f>
        <v/>
      </c>
      <c r="N2562" s="21">
        <f>ROUNDDOWN(ROUND(B2562*0.2042,2),0)</f>
        <v/>
      </c>
    </row>
    <row r="2563">
      <c r="A2563" t="inlineStr">
        <is>
          <t>照合 短期 障害</t>
        </is>
      </c>
      <c r="B2563" s="21" t="n">
        <v>16500000</v>
      </c>
      <c r="C2563" s="22" t="n">
        <v>2</v>
      </c>
      <c r="D2563" s="22" t="n">
        <v>2</v>
      </c>
      <c r="E2563" s="22" t="n">
        <v>1</v>
      </c>
      <c r="F2563" s="21">
        <f>(IF(C2563&lt;=20,MAX(800000,400000*C2563),8000000+700000*(C2563-20))+IF(E2563=1,1000000,0))</f>
        <v/>
      </c>
      <c r="G2563" s="21">
        <f>IF(AND(D2563=3,C2563&lt;=5),MAX(0,B2563-F2563),IF(AND(D2563=2,C2563&lt;=5,MAX(0,B2563-F2563)&gt;3000000),1500000+MAX(0,B2563-F2563)-3000000,MAX(0,B2563-F2563)/2))</f>
        <v/>
      </c>
      <c r="H2563" s="21">
        <f>ROUNDDOWN(G2563,-3)</f>
        <v/>
      </c>
      <c r="I2563" s="21">
        <f>IF(H2563&lt;=0,0,ROUNDDOWN(ROUND((H2563*LOOKUP(H2563,{0,1950001,3300001,6950001,9000001,18000001,40000001},{0.05,0.1,0.2,0.23,0.33,0.4,0.45})-LOOKUP(H2563,{0,1950001,3300001,6950001,9000001,18000001,40000001},{0,97500,427500,636000,1536000,2796000,4796000}))*1.021,3),0))</f>
        <v/>
      </c>
      <c r="J2563" s="21">
        <f>ROUNDDOWN(ROUND(H2563*0.06,2),-2)</f>
        <v/>
      </c>
      <c r="K2563" s="21">
        <f>ROUNDDOWN(ROUND(H2563*0.04,2),-2)</f>
        <v/>
      </c>
      <c r="L2563" s="21">
        <f>I2563+J2563+K2563</f>
        <v/>
      </c>
      <c r="M2563" s="21">
        <f>B2563-L2563</f>
        <v/>
      </c>
      <c r="N2563" s="21">
        <f>ROUNDDOWN(ROUND(B2563*0.2042,2),0)</f>
        <v/>
      </c>
    </row>
    <row r="2564">
      <c r="A2564" t="inlineStr">
        <is>
          <t>照合 短期</t>
        </is>
      </c>
      <c r="B2564" s="21" t="n">
        <v>16500000</v>
      </c>
      <c r="C2564" s="22" t="n">
        <v>3</v>
      </c>
      <c r="D2564" s="22" t="n">
        <v>2</v>
      </c>
      <c r="E2564" s="22" t="n">
        <v>0</v>
      </c>
      <c r="F2564" s="21">
        <f>(IF(C2564&lt;=20,MAX(800000,400000*C2564),8000000+700000*(C2564-20))+IF(E2564=1,1000000,0))</f>
        <v/>
      </c>
      <c r="G2564" s="21">
        <f>IF(AND(D2564=3,C2564&lt;=5),MAX(0,B2564-F2564),IF(AND(D2564=2,C2564&lt;=5,MAX(0,B2564-F2564)&gt;3000000),1500000+MAX(0,B2564-F2564)-3000000,MAX(0,B2564-F2564)/2))</f>
        <v/>
      </c>
      <c r="H2564" s="21">
        <f>ROUNDDOWN(G2564,-3)</f>
        <v/>
      </c>
      <c r="I2564" s="21">
        <f>IF(H2564&lt;=0,0,ROUNDDOWN(ROUND((H2564*LOOKUP(H2564,{0,1950001,3300001,6950001,9000001,18000001,40000001},{0.05,0.1,0.2,0.23,0.33,0.4,0.45})-LOOKUP(H2564,{0,1950001,3300001,6950001,9000001,18000001,40000001},{0,97500,427500,636000,1536000,2796000,4796000}))*1.021,3),0))</f>
        <v/>
      </c>
      <c r="J2564" s="21">
        <f>ROUNDDOWN(ROUND(H2564*0.06,2),-2)</f>
        <v/>
      </c>
      <c r="K2564" s="21">
        <f>ROUNDDOWN(ROUND(H2564*0.04,2),-2)</f>
        <v/>
      </c>
      <c r="L2564" s="21">
        <f>I2564+J2564+K2564</f>
        <v/>
      </c>
      <c r="M2564" s="21">
        <f>B2564-L2564</f>
        <v/>
      </c>
      <c r="N2564" s="21">
        <f>ROUNDDOWN(ROUND(B2564*0.2042,2),0)</f>
        <v/>
      </c>
    </row>
    <row r="2565">
      <c r="A2565" t="inlineStr">
        <is>
          <t>照合 役員</t>
        </is>
      </c>
      <c r="B2565" s="21" t="n">
        <v>16500000</v>
      </c>
      <c r="C2565" s="22" t="n">
        <v>3</v>
      </c>
      <c r="D2565" s="22" t="n">
        <v>3</v>
      </c>
      <c r="E2565" s="22" t="n">
        <v>0</v>
      </c>
      <c r="F2565" s="21">
        <f>(IF(C2565&lt;=20,MAX(800000,400000*C2565),8000000+700000*(C2565-20))+IF(E2565=1,1000000,0))</f>
        <v/>
      </c>
      <c r="G2565" s="21">
        <f>IF(AND(D2565=3,C2565&lt;=5),MAX(0,B2565-F2565),IF(AND(D2565=2,C2565&lt;=5,MAX(0,B2565-F2565)&gt;3000000),1500000+MAX(0,B2565-F2565)-3000000,MAX(0,B2565-F2565)/2))</f>
        <v/>
      </c>
      <c r="H2565" s="21">
        <f>ROUNDDOWN(G2565,-3)</f>
        <v/>
      </c>
      <c r="I2565" s="21">
        <f>IF(H2565&lt;=0,0,ROUNDDOWN(ROUND((H2565*LOOKUP(H2565,{0,1950001,3300001,6950001,9000001,18000001,40000001},{0.05,0.1,0.2,0.23,0.33,0.4,0.45})-LOOKUP(H2565,{0,1950001,3300001,6950001,9000001,18000001,40000001},{0,97500,427500,636000,1536000,2796000,4796000}))*1.021,3),0))</f>
        <v/>
      </c>
      <c r="J2565" s="21">
        <f>ROUNDDOWN(ROUND(H2565*0.06,2),-2)</f>
        <v/>
      </c>
      <c r="K2565" s="21">
        <f>ROUNDDOWN(ROUND(H2565*0.04,2),-2)</f>
        <v/>
      </c>
      <c r="L2565" s="21">
        <f>I2565+J2565+K2565</f>
        <v/>
      </c>
      <c r="M2565" s="21">
        <f>B2565-L2565</f>
        <v/>
      </c>
      <c r="N2565" s="21">
        <f>ROUNDDOWN(ROUND(B2565*0.2042,2),0)</f>
        <v/>
      </c>
    </row>
    <row r="2566">
      <c r="A2566" t="inlineStr">
        <is>
          <t>照合 短期 障害</t>
        </is>
      </c>
      <c r="B2566" s="21" t="n">
        <v>16500000</v>
      </c>
      <c r="C2566" s="22" t="n">
        <v>3</v>
      </c>
      <c r="D2566" s="22" t="n">
        <v>2</v>
      </c>
      <c r="E2566" s="22" t="n">
        <v>1</v>
      </c>
      <c r="F2566" s="21">
        <f>(IF(C2566&lt;=20,MAX(800000,400000*C2566),8000000+700000*(C2566-20))+IF(E2566=1,1000000,0))</f>
        <v/>
      </c>
      <c r="G2566" s="21">
        <f>IF(AND(D2566=3,C2566&lt;=5),MAX(0,B2566-F2566),IF(AND(D2566=2,C2566&lt;=5,MAX(0,B2566-F2566)&gt;3000000),1500000+MAX(0,B2566-F2566)-3000000,MAX(0,B2566-F2566)/2))</f>
        <v/>
      </c>
      <c r="H2566" s="21">
        <f>ROUNDDOWN(G2566,-3)</f>
        <v/>
      </c>
      <c r="I2566" s="21">
        <f>IF(H2566&lt;=0,0,ROUNDDOWN(ROUND((H2566*LOOKUP(H2566,{0,1950001,3300001,6950001,9000001,18000001,40000001},{0.05,0.1,0.2,0.23,0.33,0.4,0.45})-LOOKUP(H2566,{0,1950001,3300001,6950001,9000001,18000001,40000001},{0,97500,427500,636000,1536000,2796000,4796000}))*1.021,3),0))</f>
        <v/>
      </c>
      <c r="J2566" s="21">
        <f>ROUNDDOWN(ROUND(H2566*0.06,2),-2)</f>
        <v/>
      </c>
      <c r="K2566" s="21">
        <f>ROUNDDOWN(ROUND(H2566*0.04,2),-2)</f>
        <v/>
      </c>
      <c r="L2566" s="21">
        <f>I2566+J2566+K2566</f>
        <v/>
      </c>
      <c r="M2566" s="21">
        <f>B2566-L2566</f>
        <v/>
      </c>
      <c r="N2566" s="21">
        <f>ROUNDDOWN(ROUND(B2566*0.2042,2),0)</f>
        <v/>
      </c>
    </row>
    <row r="2567">
      <c r="A2567" t="inlineStr">
        <is>
          <t>照合 短期</t>
        </is>
      </c>
      <c r="B2567" s="21" t="n">
        <v>16500000</v>
      </c>
      <c r="C2567" s="22" t="n">
        <v>4</v>
      </c>
      <c r="D2567" s="22" t="n">
        <v>2</v>
      </c>
      <c r="E2567" s="22" t="n">
        <v>0</v>
      </c>
      <c r="F2567" s="21">
        <f>(IF(C2567&lt;=20,MAX(800000,400000*C2567),8000000+700000*(C2567-20))+IF(E2567=1,1000000,0))</f>
        <v/>
      </c>
      <c r="G2567" s="21">
        <f>IF(AND(D2567=3,C2567&lt;=5),MAX(0,B2567-F2567),IF(AND(D2567=2,C2567&lt;=5,MAX(0,B2567-F2567)&gt;3000000),1500000+MAX(0,B2567-F2567)-3000000,MAX(0,B2567-F2567)/2))</f>
        <v/>
      </c>
      <c r="H2567" s="21">
        <f>ROUNDDOWN(G2567,-3)</f>
        <v/>
      </c>
      <c r="I2567" s="21">
        <f>IF(H2567&lt;=0,0,ROUNDDOWN(ROUND((H2567*LOOKUP(H2567,{0,1950001,3300001,6950001,9000001,18000001,40000001},{0.05,0.1,0.2,0.23,0.33,0.4,0.45})-LOOKUP(H2567,{0,1950001,3300001,6950001,9000001,18000001,40000001},{0,97500,427500,636000,1536000,2796000,4796000}))*1.021,3),0))</f>
        <v/>
      </c>
      <c r="J2567" s="21">
        <f>ROUNDDOWN(ROUND(H2567*0.06,2),-2)</f>
        <v/>
      </c>
      <c r="K2567" s="21">
        <f>ROUNDDOWN(ROUND(H2567*0.04,2),-2)</f>
        <v/>
      </c>
      <c r="L2567" s="21">
        <f>I2567+J2567+K2567</f>
        <v/>
      </c>
      <c r="M2567" s="21">
        <f>B2567-L2567</f>
        <v/>
      </c>
      <c r="N2567" s="21">
        <f>ROUNDDOWN(ROUND(B2567*0.2042,2),0)</f>
        <v/>
      </c>
    </row>
    <row r="2568">
      <c r="A2568" t="inlineStr">
        <is>
          <t>照合 役員</t>
        </is>
      </c>
      <c r="B2568" s="21" t="n">
        <v>16500000</v>
      </c>
      <c r="C2568" s="22" t="n">
        <v>4</v>
      </c>
      <c r="D2568" s="22" t="n">
        <v>3</v>
      </c>
      <c r="E2568" s="22" t="n">
        <v>0</v>
      </c>
      <c r="F2568" s="21">
        <f>(IF(C2568&lt;=20,MAX(800000,400000*C2568),8000000+700000*(C2568-20))+IF(E2568=1,1000000,0))</f>
        <v/>
      </c>
      <c r="G2568" s="21">
        <f>IF(AND(D2568=3,C2568&lt;=5),MAX(0,B2568-F2568),IF(AND(D2568=2,C2568&lt;=5,MAX(0,B2568-F2568)&gt;3000000),1500000+MAX(0,B2568-F2568)-3000000,MAX(0,B2568-F2568)/2))</f>
        <v/>
      </c>
      <c r="H2568" s="21">
        <f>ROUNDDOWN(G2568,-3)</f>
        <v/>
      </c>
      <c r="I2568" s="21">
        <f>IF(H2568&lt;=0,0,ROUNDDOWN(ROUND((H2568*LOOKUP(H2568,{0,1950001,3300001,6950001,9000001,18000001,40000001},{0.05,0.1,0.2,0.23,0.33,0.4,0.45})-LOOKUP(H2568,{0,1950001,3300001,6950001,9000001,18000001,40000001},{0,97500,427500,636000,1536000,2796000,4796000}))*1.021,3),0))</f>
        <v/>
      </c>
      <c r="J2568" s="21">
        <f>ROUNDDOWN(ROUND(H2568*0.06,2),-2)</f>
        <v/>
      </c>
      <c r="K2568" s="21">
        <f>ROUNDDOWN(ROUND(H2568*0.04,2),-2)</f>
        <v/>
      </c>
      <c r="L2568" s="21">
        <f>I2568+J2568+K2568</f>
        <v/>
      </c>
      <c r="M2568" s="21">
        <f>B2568-L2568</f>
        <v/>
      </c>
      <c r="N2568" s="21">
        <f>ROUNDDOWN(ROUND(B2568*0.2042,2),0)</f>
        <v/>
      </c>
    </row>
    <row r="2569">
      <c r="A2569" t="inlineStr">
        <is>
          <t>照合 短期 障害</t>
        </is>
      </c>
      <c r="B2569" s="21" t="n">
        <v>16500000</v>
      </c>
      <c r="C2569" s="22" t="n">
        <v>4</v>
      </c>
      <c r="D2569" s="22" t="n">
        <v>2</v>
      </c>
      <c r="E2569" s="22" t="n">
        <v>1</v>
      </c>
      <c r="F2569" s="21">
        <f>(IF(C2569&lt;=20,MAX(800000,400000*C2569),8000000+700000*(C2569-20))+IF(E2569=1,1000000,0))</f>
        <v/>
      </c>
      <c r="G2569" s="21">
        <f>IF(AND(D2569=3,C2569&lt;=5),MAX(0,B2569-F2569),IF(AND(D2569=2,C2569&lt;=5,MAX(0,B2569-F2569)&gt;3000000),1500000+MAX(0,B2569-F2569)-3000000,MAX(0,B2569-F2569)/2))</f>
        <v/>
      </c>
      <c r="H2569" s="21">
        <f>ROUNDDOWN(G2569,-3)</f>
        <v/>
      </c>
      <c r="I2569" s="21">
        <f>IF(H2569&lt;=0,0,ROUNDDOWN(ROUND((H2569*LOOKUP(H2569,{0,1950001,3300001,6950001,9000001,18000001,40000001},{0.05,0.1,0.2,0.23,0.33,0.4,0.45})-LOOKUP(H2569,{0,1950001,3300001,6950001,9000001,18000001,40000001},{0,97500,427500,636000,1536000,2796000,4796000}))*1.021,3),0))</f>
        <v/>
      </c>
      <c r="J2569" s="21">
        <f>ROUNDDOWN(ROUND(H2569*0.06,2),-2)</f>
        <v/>
      </c>
      <c r="K2569" s="21">
        <f>ROUNDDOWN(ROUND(H2569*0.04,2),-2)</f>
        <v/>
      </c>
      <c r="L2569" s="21">
        <f>I2569+J2569+K2569</f>
        <v/>
      </c>
      <c r="M2569" s="21">
        <f>B2569-L2569</f>
        <v/>
      </c>
      <c r="N2569" s="21">
        <f>ROUNDDOWN(ROUND(B2569*0.2042,2),0)</f>
        <v/>
      </c>
    </row>
    <row r="2570">
      <c r="A2570" t="inlineStr">
        <is>
          <t>照合 短期</t>
        </is>
      </c>
      <c r="B2570" s="21" t="n">
        <v>16500000</v>
      </c>
      <c r="C2570" s="22" t="n">
        <v>5</v>
      </c>
      <c r="D2570" s="22" t="n">
        <v>2</v>
      </c>
      <c r="E2570" s="22" t="n">
        <v>0</v>
      </c>
      <c r="F2570" s="21">
        <f>(IF(C2570&lt;=20,MAX(800000,400000*C2570),8000000+700000*(C2570-20))+IF(E2570=1,1000000,0))</f>
        <v/>
      </c>
      <c r="G2570" s="21">
        <f>IF(AND(D2570=3,C2570&lt;=5),MAX(0,B2570-F2570),IF(AND(D2570=2,C2570&lt;=5,MAX(0,B2570-F2570)&gt;3000000),1500000+MAX(0,B2570-F2570)-3000000,MAX(0,B2570-F2570)/2))</f>
        <v/>
      </c>
      <c r="H2570" s="21">
        <f>ROUNDDOWN(G2570,-3)</f>
        <v/>
      </c>
      <c r="I2570" s="21">
        <f>IF(H2570&lt;=0,0,ROUNDDOWN(ROUND((H2570*LOOKUP(H2570,{0,1950001,3300001,6950001,9000001,18000001,40000001},{0.05,0.1,0.2,0.23,0.33,0.4,0.45})-LOOKUP(H2570,{0,1950001,3300001,6950001,9000001,18000001,40000001},{0,97500,427500,636000,1536000,2796000,4796000}))*1.021,3),0))</f>
        <v/>
      </c>
      <c r="J2570" s="21">
        <f>ROUNDDOWN(ROUND(H2570*0.06,2),-2)</f>
        <v/>
      </c>
      <c r="K2570" s="21">
        <f>ROUNDDOWN(ROUND(H2570*0.04,2),-2)</f>
        <v/>
      </c>
      <c r="L2570" s="21">
        <f>I2570+J2570+K2570</f>
        <v/>
      </c>
      <c r="M2570" s="21">
        <f>B2570-L2570</f>
        <v/>
      </c>
      <c r="N2570" s="21">
        <f>ROUNDDOWN(ROUND(B2570*0.2042,2),0)</f>
        <v/>
      </c>
    </row>
    <row r="2571">
      <c r="A2571" t="inlineStr">
        <is>
          <t>照合 役員</t>
        </is>
      </c>
      <c r="B2571" s="21" t="n">
        <v>16500000</v>
      </c>
      <c r="C2571" s="22" t="n">
        <v>5</v>
      </c>
      <c r="D2571" s="22" t="n">
        <v>3</v>
      </c>
      <c r="E2571" s="22" t="n">
        <v>0</v>
      </c>
      <c r="F2571" s="21">
        <f>(IF(C2571&lt;=20,MAX(800000,400000*C2571),8000000+700000*(C2571-20))+IF(E2571=1,1000000,0))</f>
        <v/>
      </c>
      <c r="G2571" s="21">
        <f>IF(AND(D2571=3,C2571&lt;=5),MAX(0,B2571-F2571),IF(AND(D2571=2,C2571&lt;=5,MAX(0,B2571-F2571)&gt;3000000),1500000+MAX(0,B2571-F2571)-3000000,MAX(0,B2571-F2571)/2))</f>
        <v/>
      </c>
      <c r="H2571" s="21">
        <f>ROUNDDOWN(G2571,-3)</f>
        <v/>
      </c>
      <c r="I2571" s="21">
        <f>IF(H2571&lt;=0,0,ROUNDDOWN(ROUND((H2571*LOOKUP(H2571,{0,1950001,3300001,6950001,9000001,18000001,40000001},{0.05,0.1,0.2,0.23,0.33,0.4,0.45})-LOOKUP(H2571,{0,1950001,3300001,6950001,9000001,18000001,40000001},{0,97500,427500,636000,1536000,2796000,4796000}))*1.021,3),0))</f>
        <v/>
      </c>
      <c r="J2571" s="21">
        <f>ROUNDDOWN(ROUND(H2571*0.06,2),-2)</f>
        <v/>
      </c>
      <c r="K2571" s="21">
        <f>ROUNDDOWN(ROUND(H2571*0.04,2),-2)</f>
        <v/>
      </c>
      <c r="L2571" s="21">
        <f>I2571+J2571+K2571</f>
        <v/>
      </c>
      <c r="M2571" s="21">
        <f>B2571-L2571</f>
        <v/>
      </c>
      <c r="N2571" s="21">
        <f>ROUNDDOWN(ROUND(B2571*0.2042,2),0)</f>
        <v/>
      </c>
    </row>
    <row r="2572">
      <c r="A2572" t="inlineStr">
        <is>
          <t>照合 短期 障害</t>
        </is>
      </c>
      <c r="B2572" s="21" t="n">
        <v>16500000</v>
      </c>
      <c r="C2572" s="22" t="n">
        <v>5</v>
      </c>
      <c r="D2572" s="22" t="n">
        <v>2</v>
      </c>
      <c r="E2572" s="22" t="n">
        <v>1</v>
      </c>
      <c r="F2572" s="21">
        <f>(IF(C2572&lt;=20,MAX(800000,400000*C2572),8000000+700000*(C2572-20))+IF(E2572=1,1000000,0))</f>
        <v/>
      </c>
      <c r="G2572" s="21">
        <f>IF(AND(D2572=3,C2572&lt;=5),MAX(0,B2572-F2572),IF(AND(D2572=2,C2572&lt;=5,MAX(0,B2572-F2572)&gt;3000000),1500000+MAX(0,B2572-F2572)-3000000,MAX(0,B2572-F2572)/2))</f>
        <v/>
      </c>
      <c r="H2572" s="21">
        <f>ROUNDDOWN(G2572,-3)</f>
        <v/>
      </c>
      <c r="I2572" s="21">
        <f>IF(H2572&lt;=0,0,ROUNDDOWN(ROUND((H2572*LOOKUP(H2572,{0,1950001,3300001,6950001,9000001,18000001,40000001},{0.05,0.1,0.2,0.23,0.33,0.4,0.45})-LOOKUP(H2572,{0,1950001,3300001,6950001,9000001,18000001,40000001},{0,97500,427500,636000,1536000,2796000,4796000}))*1.021,3),0))</f>
        <v/>
      </c>
      <c r="J2572" s="21">
        <f>ROUNDDOWN(ROUND(H2572*0.06,2),-2)</f>
        <v/>
      </c>
      <c r="K2572" s="21">
        <f>ROUNDDOWN(ROUND(H2572*0.04,2),-2)</f>
        <v/>
      </c>
      <c r="L2572" s="21">
        <f>I2572+J2572+K2572</f>
        <v/>
      </c>
      <c r="M2572" s="21">
        <f>B2572-L2572</f>
        <v/>
      </c>
      <c r="N2572" s="21">
        <f>ROUNDDOWN(ROUND(B2572*0.2042,2),0)</f>
        <v/>
      </c>
    </row>
    <row r="2573">
      <c r="A2573" t="inlineStr">
        <is>
          <t>照合 障害</t>
        </is>
      </c>
      <c r="B2573" s="21" t="n">
        <v>16500000</v>
      </c>
      <c r="C2573" s="22" t="n">
        <v>25</v>
      </c>
      <c r="D2573" s="22" t="n">
        <v>1</v>
      </c>
      <c r="E2573" s="22" t="n">
        <v>1</v>
      </c>
      <c r="F2573" s="21">
        <f>(IF(C2573&lt;=20,MAX(800000,400000*C2573),8000000+700000*(C2573-20))+IF(E2573=1,1000000,0))</f>
        <v/>
      </c>
      <c r="G2573" s="21">
        <f>IF(AND(D2573=3,C2573&lt;=5),MAX(0,B2573-F2573),IF(AND(D2573=2,C2573&lt;=5,MAX(0,B2573-F2573)&gt;3000000),1500000+MAX(0,B2573-F2573)-3000000,MAX(0,B2573-F2573)/2))</f>
        <v/>
      </c>
      <c r="H2573" s="21">
        <f>ROUNDDOWN(G2573,-3)</f>
        <v/>
      </c>
      <c r="I2573" s="21">
        <f>IF(H2573&lt;=0,0,ROUNDDOWN(ROUND((H2573*LOOKUP(H2573,{0,1950001,3300001,6950001,9000001,18000001,40000001},{0.05,0.1,0.2,0.23,0.33,0.4,0.45})-LOOKUP(H2573,{0,1950001,3300001,6950001,9000001,18000001,40000001},{0,97500,427500,636000,1536000,2796000,4796000}))*1.021,3),0))</f>
        <v/>
      </c>
      <c r="J2573" s="21">
        <f>ROUNDDOWN(ROUND(H2573*0.06,2),-2)</f>
        <v/>
      </c>
      <c r="K2573" s="21">
        <f>ROUNDDOWN(ROUND(H2573*0.04,2),-2)</f>
        <v/>
      </c>
      <c r="L2573" s="21">
        <f>I2573+J2573+K2573</f>
        <v/>
      </c>
      <c r="M2573" s="21">
        <f>B2573-L2573</f>
        <v/>
      </c>
      <c r="N2573" s="21">
        <f>ROUNDDOWN(ROUND(B2573*0.2042,2),0)</f>
        <v/>
      </c>
    </row>
    <row r="2574">
      <c r="A2574" t="inlineStr">
        <is>
          <t>照合 一般</t>
        </is>
      </c>
      <c r="B2574" s="21" t="n">
        <v>17000000</v>
      </c>
      <c r="C2574" s="22" t="n">
        <v>1</v>
      </c>
      <c r="D2574" s="22" t="n">
        <v>1</v>
      </c>
      <c r="E2574" s="22" t="n">
        <v>0</v>
      </c>
      <c r="F2574" s="21">
        <f>(IF(C2574&lt;=20,MAX(800000,400000*C2574),8000000+700000*(C2574-20))+IF(E2574=1,1000000,0))</f>
        <v/>
      </c>
      <c r="G2574" s="21">
        <f>IF(AND(D2574=3,C2574&lt;=5),MAX(0,B2574-F2574),IF(AND(D2574=2,C2574&lt;=5,MAX(0,B2574-F2574)&gt;3000000),1500000+MAX(0,B2574-F2574)-3000000,MAX(0,B2574-F2574)/2))</f>
        <v/>
      </c>
      <c r="H2574" s="21">
        <f>ROUNDDOWN(G2574,-3)</f>
        <v/>
      </c>
      <c r="I2574" s="21">
        <f>IF(H2574&lt;=0,0,ROUNDDOWN(ROUND((H2574*LOOKUP(H2574,{0,1950001,3300001,6950001,9000001,18000001,40000001},{0.05,0.1,0.2,0.23,0.33,0.4,0.45})-LOOKUP(H2574,{0,1950001,3300001,6950001,9000001,18000001,40000001},{0,97500,427500,636000,1536000,2796000,4796000}))*1.021,3),0))</f>
        <v/>
      </c>
      <c r="J2574" s="21">
        <f>ROUNDDOWN(ROUND(H2574*0.06,2),-2)</f>
        <v/>
      </c>
      <c r="K2574" s="21">
        <f>ROUNDDOWN(ROUND(H2574*0.04,2),-2)</f>
        <v/>
      </c>
      <c r="L2574" s="21">
        <f>I2574+J2574+K2574</f>
        <v/>
      </c>
      <c r="M2574" s="21">
        <f>B2574-L2574</f>
        <v/>
      </c>
      <c r="N2574" s="21">
        <f>ROUNDDOWN(ROUND(B2574*0.2042,2),0)</f>
        <v/>
      </c>
    </row>
    <row r="2575">
      <c r="A2575" t="inlineStr">
        <is>
          <t>照合 一般</t>
        </is>
      </c>
      <c r="B2575" s="21" t="n">
        <v>17000000</v>
      </c>
      <c r="C2575" s="22" t="n">
        <v>2</v>
      </c>
      <c r="D2575" s="22" t="n">
        <v>1</v>
      </c>
      <c r="E2575" s="22" t="n">
        <v>0</v>
      </c>
      <c r="F2575" s="21">
        <f>(IF(C2575&lt;=20,MAX(800000,400000*C2575),8000000+700000*(C2575-20))+IF(E2575=1,1000000,0))</f>
        <v/>
      </c>
      <c r="G2575" s="21">
        <f>IF(AND(D2575=3,C2575&lt;=5),MAX(0,B2575-F2575),IF(AND(D2575=2,C2575&lt;=5,MAX(0,B2575-F2575)&gt;3000000),1500000+MAX(0,B2575-F2575)-3000000,MAX(0,B2575-F2575)/2))</f>
        <v/>
      </c>
      <c r="H2575" s="21">
        <f>ROUNDDOWN(G2575,-3)</f>
        <v/>
      </c>
      <c r="I2575" s="21">
        <f>IF(H2575&lt;=0,0,ROUNDDOWN(ROUND((H2575*LOOKUP(H2575,{0,1950001,3300001,6950001,9000001,18000001,40000001},{0.05,0.1,0.2,0.23,0.33,0.4,0.45})-LOOKUP(H2575,{0,1950001,3300001,6950001,9000001,18000001,40000001},{0,97500,427500,636000,1536000,2796000,4796000}))*1.021,3),0))</f>
        <v/>
      </c>
      <c r="J2575" s="21">
        <f>ROUNDDOWN(ROUND(H2575*0.06,2),-2)</f>
        <v/>
      </c>
      <c r="K2575" s="21">
        <f>ROUNDDOWN(ROUND(H2575*0.04,2),-2)</f>
        <v/>
      </c>
      <c r="L2575" s="21">
        <f>I2575+J2575+K2575</f>
        <v/>
      </c>
      <c r="M2575" s="21">
        <f>B2575-L2575</f>
        <v/>
      </c>
      <c r="N2575" s="21">
        <f>ROUNDDOWN(ROUND(B2575*0.2042,2),0)</f>
        <v/>
      </c>
    </row>
    <row r="2576">
      <c r="A2576" t="inlineStr">
        <is>
          <t>照合 一般</t>
        </is>
      </c>
      <c r="B2576" s="21" t="n">
        <v>17000000</v>
      </c>
      <c r="C2576" s="22" t="n">
        <v>3</v>
      </c>
      <c r="D2576" s="22" t="n">
        <v>1</v>
      </c>
      <c r="E2576" s="22" t="n">
        <v>0</v>
      </c>
      <c r="F2576" s="21">
        <f>(IF(C2576&lt;=20,MAX(800000,400000*C2576),8000000+700000*(C2576-20))+IF(E2576=1,1000000,0))</f>
        <v/>
      </c>
      <c r="G2576" s="21">
        <f>IF(AND(D2576=3,C2576&lt;=5),MAX(0,B2576-F2576),IF(AND(D2576=2,C2576&lt;=5,MAX(0,B2576-F2576)&gt;3000000),1500000+MAX(0,B2576-F2576)-3000000,MAX(0,B2576-F2576)/2))</f>
        <v/>
      </c>
      <c r="H2576" s="21">
        <f>ROUNDDOWN(G2576,-3)</f>
        <v/>
      </c>
      <c r="I2576" s="21">
        <f>IF(H2576&lt;=0,0,ROUNDDOWN(ROUND((H2576*LOOKUP(H2576,{0,1950001,3300001,6950001,9000001,18000001,40000001},{0.05,0.1,0.2,0.23,0.33,0.4,0.45})-LOOKUP(H2576,{0,1950001,3300001,6950001,9000001,18000001,40000001},{0,97500,427500,636000,1536000,2796000,4796000}))*1.021,3),0))</f>
        <v/>
      </c>
      <c r="J2576" s="21">
        <f>ROUNDDOWN(ROUND(H2576*0.06,2),-2)</f>
        <v/>
      </c>
      <c r="K2576" s="21">
        <f>ROUNDDOWN(ROUND(H2576*0.04,2),-2)</f>
        <v/>
      </c>
      <c r="L2576" s="21">
        <f>I2576+J2576+K2576</f>
        <v/>
      </c>
      <c r="M2576" s="21">
        <f>B2576-L2576</f>
        <v/>
      </c>
      <c r="N2576" s="21">
        <f>ROUNDDOWN(ROUND(B2576*0.2042,2),0)</f>
        <v/>
      </c>
    </row>
    <row r="2577">
      <c r="A2577" t="inlineStr">
        <is>
          <t>照合 一般</t>
        </is>
      </c>
      <c r="B2577" s="21" t="n">
        <v>17000000</v>
      </c>
      <c r="C2577" s="22" t="n">
        <v>4</v>
      </c>
      <c r="D2577" s="22" t="n">
        <v>1</v>
      </c>
      <c r="E2577" s="22" t="n">
        <v>0</v>
      </c>
      <c r="F2577" s="21">
        <f>(IF(C2577&lt;=20,MAX(800000,400000*C2577),8000000+700000*(C2577-20))+IF(E2577=1,1000000,0))</f>
        <v/>
      </c>
      <c r="G2577" s="21">
        <f>IF(AND(D2577=3,C2577&lt;=5),MAX(0,B2577-F2577),IF(AND(D2577=2,C2577&lt;=5,MAX(0,B2577-F2577)&gt;3000000),1500000+MAX(0,B2577-F2577)-3000000,MAX(0,B2577-F2577)/2))</f>
        <v/>
      </c>
      <c r="H2577" s="21">
        <f>ROUNDDOWN(G2577,-3)</f>
        <v/>
      </c>
      <c r="I2577" s="21">
        <f>IF(H2577&lt;=0,0,ROUNDDOWN(ROUND((H2577*LOOKUP(H2577,{0,1950001,3300001,6950001,9000001,18000001,40000001},{0.05,0.1,0.2,0.23,0.33,0.4,0.45})-LOOKUP(H2577,{0,1950001,3300001,6950001,9000001,18000001,40000001},{0,97500,427500,636000,1536000,2796000,4796000}))*1.021,3),0))</f>
        <v/>
      </c>
      <c r="J2577" s="21">
        <f>ROUNDDOWN(ROUND(H2577*0.06,2),-2)</f>
        <v/>
      </c>
      <c r="K2577" s="21">
        <f>ROUNDDOWN(ROUND(H2577*0.04,2),-2)</f>
        <v/>
      </c>
      <c r="L2577" s="21">
        <f>I2577+J2577+K2577</f>
        <v/>
      </c>
      <c r="M2577" s="21">
        <f>B2577-L2577</f>
        <v/>
      </c>
      <c r="N2577" s="21">
        <f>ROUNDDOWN(ROUND(B2577*0.2042,2),0)</f>
        <v/>
      </c>
    </row>
    <row r="2578">
      <c r="A2578" t="inlineStr">
        <is>
          <t>照合 一般</t>
        </is>
      </c>
      <c r="B2578" s="21" t="n">
        <v>17000000</v>
      </c>
      <c r="C2578" s="22" t="n">
        <v>5</v>
      </c>
      <c r="D2578" s="22" t="n">
        <v>1</v>
      </c>
      <c r="E2578" s="22" t="n">
        <v>0</v>
      </c>
      <c r="F2578" s="21">
        <f>(IF(C2578&lt;=20,MAX(800000,400000*C2578),8000000+700000*(C2578-20))+IF(E2578=1,1000000,0))</f>
        <v/>
      </c>
      <c r="G2578" s="21">
        <f>IF(AND(D2578=3,C2578&lt;=5),MAX(0,B2578-F2578),IF(AND(D2578=2,C2578&lt;=5,MAX(0,B2578-F2578)&gt;3000000),1500000+MAX(0,B2578-F2578)-3000000,MAX(0,B2578-F2578)/2))</f>
        <v/>
      </c>
      <c r="H2578" s="21">
        <f>ROUNDDOWN(G2578,-3)</f>
        <v/>
      </c>
      <c r="I2578" s="21">
        <f>IF(H2578&lt;=0,0,ROUNDDOWN(ROUND((H2578*LOOKUP(H2578,{0,1950001,3300001,6950001,9000001,18000001,40000001},{0.05,0.1,0.2,0.23,0.33,0.4,0.45})-LOOKUP(H2578,{0,1950001,3300001,6950001,9000001,18000001,40000001},{0,97500,427500,636000,1536000,2796000,4796000}))*1.021,3),0))</f>
        <v/>
      </c>
      <c r="J2578" s="21">
        <f>ROUNDDOWN(ROUND(H2578*0.06,2),-2)</f>
        <v/>
      </c>
      <c r="K2578" s="21">
        <f>ROUNDDOWN(ROUND(H2578*0.04,2),-2)</f>
        <v/>
      </c>
      <c r="L2578" s="21">
        <f>I2578+J2578+K2578</f>
        <v/>
      </c>
      <c r="M2578" s="21">
        <f>B2578-L2578</f>
        <v/>
      </c>
      <c r="N2578" s="21">
        <f>ROUNDDOWN(ROUND(B2578*0.2042,2),0)</f>
        <v/>
      </c>
    </row>
    <row r="2579">
      <c r="A2579" t="inlineStr">
        <is>
          <t>照合 一般</t>
        </is>
      </c>
      <c r="B2579" s="21" t="n">
        <v>17000000</v>
      </c>
      <c r="C2579" s="22" t="n">
        <v>6</v>
      </c>
      <c r="D2579" s="22" t="n">
        <v>1</v>
      </c>
      <c r="E2579" s="22" t="n">
        <v>0</v>
      </c>
      <c r="F2579" s="21">
        <f>(IF(C2579&lt;=20,MAX(800000,400000*C2579),8000000+700000*(C2579-20))+IF(E2579=1,1000000,0))</f>
        <v/>
      </c>
      <c r="G2579" s="21">
        <f>IF(AND(D2579=3,C2579&lt;=5),MAX(0,B2579-F2579),IF(AND(D2579=2,C2579&lt;=5,MAX(0,B2579-F2579)&gt;3000000),1500000+MAX(0,B2579-F2579)-3000000,MAX(0,B2579-F2579)/2))</f>
        <v/>
      </c>
      <c r="H2579" s="21">
        <f>ROUNDDOWN(G2579,-3)</f>
        <v/>
      </c>
      <c r="I2579" s="21">
        <f>IF(H2579&lt;=0,0,ROUNDDOWN(ROUND((H2579*LOOKUP(H2579,{0,1950001,3300001,6950001,9000001,18000001,40000001},{0.05,0.1,0.2,0.23,0.33,0.4,0.45})-LOOKUP(H2579,{0,1950001,3300001,6950001,9000001,18000001,40000001},{0,97500,427500,636000,1536000,2796000,4796000}))*1.021,3),0))</f>
        <v/>
      </c>
      <c r="J2579" s="21">
        <f>ROUNDDOWN(ROUND(H2579*0.06,2),-2)</f>
        <v/>
      </c>
      <c r="K2579" s="21">
        <f>ROUNDDOWN(ROUND(H2579*0.04,2),-2)</f>
        <v/>
      </c>
      <c r="L2579" s="21">
        <f>I2579+J2579+K2579</f>
        <v/>
      </c>
      <c r="M2579" s="21">
        <f>B2579-L2579</f>
        <v/>
      </c>
      <c r="N2579" s="21">
        <f>ROUNDDOWN(ROUND(B2579*0.2042,2),0)</f>
        <v/>
      </c>
    </row>
    <row r="2580">
      <c r="A2580" t="inlineStr">
        <is>
          <t>照合 一般</t>
        </is>
      </c>
      <c r="B2580" s="21" t="n">
        <v>17000000</v>
      </c>
      <c r="C2580" s="22" t="n">
        <v>7</v>
      </c>
      <c r="D2580" s="22" t="n">
        <v>1</v>
      </c>
      <c r="E2580" s="22" t="n">
        <v>0</v>
      </c>
      <c r="F2580" s="21">
        <f>(IF(C2580&lt;=20,MAX(800000,400000*C2580),8000000+700000*(C2580-20))+IF(E2580=1,1000000,0))</f>
        <v/>
      </c>
      <c r="G2580" s="21">
        <f>IF(AND(D2580=3,C2580&lt;=5),MAX(0,B2580-F2580),IF(AND(D2580=2,C2580&lt;=5,MAX(0,B2580-F2580)&gt;3000000),1500000+MAX(0,B2580-F2580)-3000000,MAX(0,B2580-F2580)/2))</f>
        <v/>
      </c>
      <c r="H2580" s="21">
        <f>ROUNDDOWN(G2580,-3)</f>
        <v/>
      </c>
      <c r="I2580" s="21">
        <f>IF(H2580&lt;=0,0,ROUNDDOWN(ROUND((H2580*LOOKUP(H2580,{0,1950001,3300001,6950001,9000001,18000001,40000001},{0.05,0.1,0.2,0.23,0.33,0.4,0.45})-LOOKUP(H2580,{0,1950001,3300001,6950001,9000001,18000001,40000001},{0,97500,427500,636000,1536000,2796000,4796000}))*1.021,3),0))</f>
        <v/>
      </c>
      <c r="J2580" s="21">
        <f>ROUNDDOWN(ROUND(H2580*0.06,2),-2)</f>
        <v/>
      </c>
      <c r="K2580" s="21">
        <f>ROUNDDOWN(ROUND(H2580*0.04,2),-2)</f>
        <v/>
      </c>
      <c r="L2580" s="21">
        <f>I2580+J2580+K2580</f>
        <v/>
      </c>
      <c r="M2580" s="21">
        <f>B2580-L2580</f>
        <v/>
      </c>
      <c r="N2580" s="21">
        <f>ROUNDDOWN(ROUND(B2580*0.2042,2),0)</f>
        <v/>
      </c>
    </row>
    <row r="2581">
      <c r="A2581" t="inlineStr">
        <is>
          <t>照合 一般</t>
        </is>
      </c>
      <c r="B2581" s="21" t="n">
        <v>17000000</v>
      </c>
      <c r="C2581" s="22" t="n">
        <v>8</v>
      </c>
      <c r="D2581" s="22" t="n">
        <v>1</v>
      </c>
      <c r="E2581" s="22" t="n">
        <v>0</v>
      </c>
      <c r="F2581" s="21">
        <f>(IF(C2581&lt;=20,MAX(800000,400000*C2581),8000000+700000*(C2581-20))+IF(E2581=1,1000000,0))</f>
        <v/>
      </c>
      <c r="G2581" s="21">
        <f>IF(AND(D2581=3,C2581&lt;=5),MAX(0,B2581-F2581),IF(AND(D2581=2,C2581&lt;=5,MAX(0,B2581-F2581)&gt;3000000),1500000+MAX(0,B2581-F2581)-3000000,MAX(0,B2581-F2581)/2))</f>
        <v/>
      </c>
      <c r="H2581" s="21">
        <f>ROUNDDOWN(G2581,-3)</f>
        <v/>
      </c>
      <c r="I2581" s="21">
        <f>IF(H2581&lt;=0,0,ROUNDDOWN(ROUND((H2581*LOOKUP(H2581,{0,1950001,3300001,6950001,9000001,18000001,40000001},{0.05,0.1,0.2,0.23,0.33,0.4,0.45})-LOOKUP(H2581,{0,1950001,3300001,6950001,9000001,18000001,40000001},{0,97500,427500,636000,1536000,2796000,4796000}))*1.021,3),0))</f>
        <v/>
      </c>
      <c r="J2581" s="21">
        <f>ROUNDDOWN(ROUND(H2581*0.06,2),-2)</f>
        <v/>
      </c>
      <c r="K2581" s="21">
        <f>ROUNDDOWN(ROUND(H2581*0.04,2),-2)</f>
        <v/>
      </c>
      <c r="L2581" s="21">
        <f>I2581+J2581+K2581</f>
        <v/>
      </c>
      <c r="M2581" s="21">
        <f>B2581-L2581</f>
        <v/>
      </c>
      <c r="N2581" s="21">
        <f>ROUNDDOWN(ROUND(B2581*0.2042,2),0)</f>
        <v/>
      </c>
    </row>
    <row r="2582">
      <c r="A2582" t="inlineStr">
        <is>
          <t>照合 一般</t>
        </is>
      </c>
      <c r="B2582" s="21" t="n">
        <v>17000000</v>
      </c>
      <c r="C2582" s="22" t="n">
        <v>9</v>
      </c>
      <c r="D2582" s="22" t="n">
        <v>1</v>
      </c>
      <c r="E2582" s="22" t="n">
        <v>0</v>
      </c>
      <c r="F2582" s="21">
        <f>(IF(C2582&lt;=20,MAX(800000,400000*C2582),8000000+700000*(C2582-20))+IF(E2582=1,1000000,0))</f>
        <v/>
      </c>
      <c r="G2582" s="21">
        <f>IF(AND(D2582=3,C2582&lt;=5),MAX(0,B2582-F2582),IF(AND(D2582=2,C2582&lt;=5,MAX(0,B2582-F2582)&gt;3000000),1500000+MAX(0,B2582-F2582)-3000000,MAX(0,B2582-F2582)/2))</f>
        <v/>
      </c>
      <c r="H2582" s="21">
        <f>ROUNDDOWN(G2582,-3)</f>
        <v/>
      </c>
      <c r="I2582" s="21">
        <f>IF(H2582&lt;=0,0,ROUNDDOWN(ROUND((H2582*LOOKUP(H2582,{0,1950001,3300001,6950001,9000001,18000001,40000001},{0.05,0.1,0.2,0.23,0.33,0.4,0.45})-LOOKUP(H2582,{0,1950001,3300001,6950001,9000001,18000001,40000001},{0,97500,427500,636000,1536000,2796000,4796000}))*1.021,3),0))</f>
        <v/>
      </c>
      <c r="J2582" s="21">
        <f>ROUNDDOWN(ROUND(H2582*0.06,2),-2)</f>
        <v/>
      </c>
      <c r="K2582" s="21">
        <f>ROUNDDOWN(ROUND(H2582*0.04,2),-2)</f>
        <v/>
      </c>
      <c r="L2582" s="21">
        <f>I2582+J2582+K2582</f>
        <v/>
      </c>
      <c r="M2582" s="21">
        <f>B2582-L2582</f>
        <v/>
      </c>
      <c r="N2582" s="21">
        <f>ROUNDDOWN(ROUND(B2582*0.2042,2),0)</f>
        <v/>
      </c>
    </row>
    <row r="2583">
      <c r="A2583" t="inlineStr">
        <is>
          <t>照合 一般</t>
        </is>
      </c>
      <c r="B2583" s="21" t="n">
        <v>17000000</v>
      </c>
      <c r="C2583" s="22" t="n">
        <v>10</v>
      </c>
      <c r="D2583" s="22" t="n">
        <v>1</v>
      </c>
      <c r="E2583" s="22" t="n">
        <v>0</v>
      </c>
      <c r="F2583" s="21">
        <f>(IF(C2583&lt;=20,MAX(800000,400000*C2583),8000000+700000*(C2583-20))+IF(E2583=1,1000000,0))</f>
        <v/>
      </c>
      <c r="G2583" s="21">
        <f>IF(AND(D2583=3,C2583&lt;=5),MAX(0,B2583-F2583),IF(AND(D2583=2,C2583&lt;=5,MAX(0,B2583-F2583)&gt;3000000),1500000+MAX(0,B2583-F2583)-3000000,MAX(0,B2583-F2583)/2))</f>
        <v/>
      </c>
      <c r="H2583" s="21">
        <f>ROUNDDOWN(G2583,-3)</f>
        <v/>
      </c>
      <c r="I2583" s="21">
        <f>IF(H2583&lt;=0,0,ROUNDDOWN(ROUND((H2583*LOOKUP(H2583,{0,1950001,3300001,6950001,9000001,18000001,40000001},{0.05,0.1,0.2,0.23,0.33,0.4,0.45})-LOOKUP(H2583,{0,1950001,3300001,6950001,9000001,18000001,40000001},{0,97500,427500,636000,1536000,2796000,4796000}))*1.021,3),0))</f>
        <v/>
      </c>
      <c r="J2583" s="21">
        <f>ROUNDDOWN(ROUND(H2583*0.06,2),-2)</f>
        <v/>
      </c>
      <c r="K2583" s="21">
        <f>ROUNDDOWN(ROUND(H2583*0.04,2),-2)</f>
        <v/>
      </c>
      <c r="L2583" s="21">
        <f>I2583+J2583+K2583</f>
        <v/>
      </c>
      <c r="M2583" s="21">
        <f>B2583-L2583</f>
        <v/>
      </c>
      <c r="N2583" s="21">
        <f>ROUNDDOWN(ROUND(B2583*0.2042,2),0)</f>
        <v/>
      </c>
    </row>
    <row r="2584">
      <c r="A2584" t="inlineStr">
        <is>
          <t>照合 一般</t>
        </is>
      </c>
      <c r="B2584" s="21" t="n">
        <v>17000000</v>
      </c>
      <c r="C2584" s="22" t="n">
        <v>11</v>
      </c>
      <c r="D2584" s="22" t="n">
        <v>1</v>
      </c>
      <c r="E2584" s="22" t="n">
        <v>0</v>
      </c>
      <c r="F2584" s="21">
        <f>(IF(C2584&lt;=20,MAX(800000,400000*C2584),8000000+700000*(C2584-20))+IF(E2584=1,1000000,0))</f>
        <v/>
      </c>
      <c r="G2584" s="21">
        <f>IF(AND(D2584=3,C2584&lt;=5),MAX(0,B2584-F2584),IF(AND(D2584=2,C2584&lt;=5,MAX(0,B2584-F2584)&gt;3000000),1500000+MAX(0,B2584-F2584)-3000000,MAX(0,B2584-F2584)/2))</f>
        <v/>
      </c>
      <c r="H2584" s="21">
        <f>ROUNDDOWN(G2584,-3)</f>
        <v/>
      </c>
      <c r="I2584" s="21">
        <f>IF(H2584&lt;=0,0,ROUNDDOWN(ROUND((H2584*LOOKUP(H2584,{0,1950001,3300001,6950001,9000001,18000001,40000001},{0.05,0.1,0.2,0.23,0.33,0.4,0.45})-LOOKUP(H2584,{0,1950001,3300001,6950001,9000001,18000001,40000001},{0,97500,427500,636000,1536000,2796000,4796000}))*1.021,3),0))</f>
        <v/>
      </c>
      <c r="J2584" s="21">
        <f>ROUNDDOWN(ROUND(H2584*0.06,2),-2)</f>
        <v/>
      </c>
      <c r="K2584" s="21">
        <f>ROUNDDOWN(ROUND(H2584*0.04,2),-2)</f>
        <v/>
      </c>
      <c r="L2584" s="21">
        <f>I2584+J2584+K2584</f>
        <v/>
      </c>
      <c r="M2584" s="21">
        <f>B2584-L2584</f>
        <v/>
      </c>
      <c r="N2584" s="21">
        <f>ROUNDDOWN(ROUND(B2584*0.2042,2),0)</f>
        <v/>
      </c>
    </row>
    <row r="2585">
      <c r="A2585" t="inlineStr">
        <is>
          <t>照合 一般</t>
        </is>
      </c>
      <c r="B2585" s="21" t="n">
        <v>17000000</v>
      </c>
      <c r="C2585" s="22" t="n">
        <v>12</v>
      </c>
      <c r="D2585" s="22" t="n">
        <v>1</v>
      </c>
      <c r="E2585" s="22" t="n">
        <v>0</v>
      </c>
      <c r="F2585" s="21">
        <f>(IF(C2585&lt;=20,MAX(800000,400000*C2585),8000000+700000*(C2585-20))+IF(E2585=1,1000000,0))</f>
        <v/>
      </c>
      <c r="G2585" s="21">
        <f>IF(AND(D2585=3,C2585&lt;=5),MAX(0,B2585-F2585),IF(AND(D2585=2,C2585&lt;=5,MAX(0,B2585-F2585)&gt;3000000),1500000+MAX(0,B2585-F2585)-3000000,MAX(0,B2585-F2585)/2))</f>
        <v/>
      </c>
      <c r="H2585" s="21">
        <f>ROUNDDOWN(G2585,-3)</f>
        <v/>
      </c>
      <c r="I2585" s="21">
        <f>IF(H2585&lt;=0,0,ROUNDDOWN(ROUND((H2585*LOOKUP(H2585,{0,1950001,3300001,6950001,9000001,18000001,40000001},{0.05,0.1,0.2,0.23,0.33,0.4,0.45})-LOOKUP(H2585,{0,1950001,3300001,6950001,9000001,18000001,40000001},{0,97500,427500,636000,1536000,2796000,4796000}))*1.021,3),0))</f>
        <v/>
      </c>
      <c r="J2585" s="21">
        <f>ROUNDDOWN(ROUND(H2585*0.06,2),-2)</f>
        <v/>
      </c>
      <c r="K2585" s="21">
        <f>ROUNDDOWN(ROUND(H2585*0.04,2),-2)</f>
        <v/>
      </c>
      <c r="L2585" s="21">
        <f>I2585+J2585+K2585</f>
        <v/>
      </c>
      <c r="M2585" s="21">
        <f>B2585-L2585</f>
        <v/>
      </c>
      <c r="N2585" s="21">
        <f>ROUNDDOWN(ROUND(B2585*0.2042,2),0)</f>
        <v/>
      </c>
    </row>
    <row r="2586">
      <c r="A2586" t="inlineStr">
        <is>
          <t>照合 一般</t>
        </is>
      </c>
      <c r="B2586" s="21" t="n">
        <v>17000000</v>
      </c>
      <c r="C2586" s="22" t="n">
        <v>13</v>
      </c>
      <c r="D2586" s="22" t="n">
        <v>1</v>
      </c>
      <c r="E2586" s="22" t="n">
        <v>0</v>
      </c>
      <c r="F2586" s="21">
        <f>(IF(C2586&lt;=20,MAX(800000,400000*C2586),8000000+700000*(C2586-20))+IF(E2586=1,1000000,0))</f>
        <v/>
      </c>
      <c r="G2586" s="21">
        <f>IF(AND(D2586=3,C2586&lt;=5),MAX(0,B2586-F2586),IF(AND(D2586=2,C2586&lt;=5,MAX(0,B2586-F2586)&gt;3000000),1500000+MAX(0,B2586-F2586)-3000000,MAX(0,B2586-F2586)/2))</f>
        <v/>
      </c>
      <c r="H2586" s="21">
        <f>ROUNDDOWN(G2586,-3)</f>
        <v/>
      </c>
      <c r="I2586" s="21">
        <f>IF(H2586&lt;=0,0,ROUNDDOWN(ROUND((H2586*LOOKUP(H2586,{0,1950001,3300001,6950001,9000001,18000001,40000001},{0.05,0.1,0.2,0.23,0.33,0.4,0.45})-LOOKUP(H2586,{0,1950001,3300001,6950001,9000001,18000001,40000001},{0,97500,427500,636000,1536000,2796000,4796000}))*1.021,3),0))</f>
        <v/>
      </c>
      <c r="J2586" s="21">
        <f>ROUNDDOWN(ROUND(H2586*0.06,2),-2)</f>
        <v/>
      </c>
      <c r="K2586" s="21">
        <f>ROUNDDOWN(ROUND(H2586*0.04,2),-2)</f>
        <v/>
      </c>
      <c r="L2586" s="21">
        <f>I2586+J2586+K2586</f>
        <v/>
      </c>
      <c r="M2586" s="21">
        <f>B2586-L2586</f>
        <v/>
      </c>
      <c r="N2586" s="21">
        <f>ROUNDDOWN(ROUND(B2586*0.2042,2),0)</f>
        <v/>
      </c>
    </row>
    <row r="2587">
      <c r="A2587" t="inlineStr">
        <is>
          <t>照合 一般</t>
        </is>
      </c>
      <c r="B2587" s="21" t="n">
        <v>17000000</v>
      </c>
      <c r="C2587" s="22" t="n">
        <v>14</v>
      </c>
      <c r="D2587" s="22" t="n">
        <v>1</v>
      </c>
      <c r="E2587" s="22" t="n">
        <v>0</v>
      </c>
      <c r="F2587" s="21">
        <f>(IF(C2587&lt;=20,MAX(800000,400000*C2587),8000000+700000*(C2587-20))+IF(E2587=1,1000000,0))</f>
        <v/>
      </c>
      <c r="G2587" s="21">
        <f>IF(AND(D2587=3,C2587&lt;=5),MAX(0,B2587-F2587),IF(AND(D2587=2,C2587&lt;=5,MAX(0,B2587-F2587)&gt;3000000),1500000+MAX(0,B2587-F2587)-3000000,MAX(0,B2587-F2587)/2))</f>
        <v/>
      </c>
      <c r="H2587" s="21">
        <f>ROUNDDOWN(G2587,-3)</f>
        <v/>
      </c>
      <c r="I2587" s="21">
        <f>IF(H2587&lt;=0,0,ROUNDDOWN(ROUND((H2587*LOOKUP(H2587,{0,1950001,3300001,6950001,9000001,18000001,40000001},{0.05,0.1,0.2,0.23,0.33,0.4,0.45})-LOOKUP(H2587,{0,1950001,3300001,6950001,9000001,18000001,40000001},{0,97500,427500,636000,1536000,2796000,4796000}))*1.021,3),0))</f>
        <v/>
      </c>
      <c r="J2587" s="21">
        <f>ROUNDDOWN(ROUND(H2587*0.06,2),-2)</f>
        <v/>
      </c>
      <c r="K2587" s="21">
        <f>ROUNDDOWN(ROUND(H2587*0.04,2),-2)</f>
        <v/>
      </c>
      <c r="L2587" s="21">
        <f>I2587+J2587+K2587</f>
        <v/>
      </c>
      <c r="M2587" s="21">
        <f>B2587-L2587</f>
        <v/>
      </c>
      <c r="N2587" s="21">
        <f>ROUNDDOWN(ROUND(B2587*0.2042,2),0)</f>
        <v/>
      </c>
    </row>
    <row r="2588">
      <c r="A2588" t="inlineStr">
        <is>
          <t>照合 一般</t>
        </is>
      </c>
      <c r="B2588" s="21" t="n">
        <v>17000000</v>
      </c>
      <c r="C2588" s="22" t="n">
        <v>15</v>
      </c>
      <c r="D2588" s="22" t="n">
        <v>1</v>
      </c>
      <c r="E2588" s="22" t="n">
        <v>0</v>
      </c>
      <c r="F2588" s="21">
        <f>(IF(C2588&lt;=20,MAX(800000,400000*C2588),8000000+700000*(C2588-20))+IF(E2588=1,1000000,0))</f>
        <v/>
      </c>
      <c r="G2588" s="21">
        <f>IF(AND(D2588=3,C2588&lt;=5),MAX(0,B2588-F2588),IF(AND(D2588=2,C2588&lt;=5,MAX(0,B2588-F2588)&gt;3000000),1500000+MAX(0,B2588-F2588)-3000000,MAX(0,B2588-F2588)/2))</f>
        <v/>
      </c>
      <c r="H2588" s="21">
        <f>ROUNDDOWN(G2588,-3)</f>
        <v/>
      </c>
      <c r="I2588" s="21">
        <f>IF(H2588&lt;=0,0,ROUNDDOWN(ROUND((H2588*LOOKUP(H2588,{0,1950001,3300001,6950001,9000001,18000001,40000001},{0.05,0.1,0.2,0.23,0.33,0.4,0.45})-LOOKUP(H2588,{0,1950001,3300001,6950001,9000001,18000001,40000001},{0,97500,427500,636000,1536000,2796000,4796000}))*1.021,3),0))</f>
        <v/>
      </c>
      <c r="J2588" s="21">
        <f>ROUNDDOWN(ROUND(H2588*0.06,2),-2)</f>
        <v/>
      </c>
      <c r="K2588" s="21">
        <f>ROUNDDOWN(ROUND(H2588*0.04,2),-2)</f>
        <v/>
      </c>
      <c r="L2588" s="21">
        <f>I2588+J2588+K2588</f>
        <v/>
      </c>
      <c r="M2588" s="21">
        <f>B2588-L2588</f>
        <v/>
      </c>
      <c r="N2588" s="21">
        <f>ROUNDDOWN(ROUND(B2588*0.2042,2),0)</f>
        <v/>
      </c>
    </row>
    <row r="2589">
      <c r="A2589" t="inlineStr">
        <is>
          <t>照合 一般</t>
        </is>
      </c>
      <c r="B2589" s="21" t="n">
        <v>17000000</v>
      </c>
      <c r="C2589" s="22" t="n">
        <v>16</v>
      </c>
      <c r="D2589" s="22" t="n">
        <v>1</v>
      </c>
      <c r="E2589" s="22" t="n">
        <v>0</v>
      </c>
      <c r="F2589" s="21">
        <f>(IF(C2589&lt;=20,MAX(800000,400000*C2589),8000000+700000*(C2589-20))+IF(E2589=1,1000000,0))</f>
        <v/>
      </c>
      <c r="G2589" s="21">
        <f>IF(AND(D2589=3,C2589&lt;=5),MAX(0,B2589-F2589),IF(AND(D2589=2,C2589&lt;=5,MAX(0,B2589-F2589)&gt;3000000),1500000+MAX(0,B2589-F2589)-3000000,MAX(0,B2589-F2589)/2))</f>
        <v/>
      </c>
      <c r="H2589" s="21">
        <f>ROUNDDOWN(G2589,-3)</f>
        <v/>
      </c>
      <c r="I2589" s="21">
        <f>IF(H2589&lt;=0,0,ROUNDDOWN(ROUND((H2589*LOOKUP(H2589,{0,1950001,3300001,6950001,9000001,18000001,40000001},{0.05,0.1,0.2,0.23,0.33,0.4,0.45})-LOOKUP(H2589,{0,1950001,3300001,6950001,9000001,18000001,40000001},{0,97500,427500,636000,1536000,2796000,4796000}))*1.021,3),0))</f>
        <v/>
      </c>
      <c r="J2589" s="21">
        <f>ROUNDDOWN(ROUND(H2589*0.06,2),-2)</f>
        <v/>
      </c>
      <c r="K2589" s="21">
        <f>ROUNDDOWN(ROUND(H2589*0.04,2),-2)</f>
        <v/>
      </c>
      <c r="L2589" s="21">
        <f>I2589+J2589+K2589</f>
        <v/>
      </c>
      <c r="M2589" s="21">
        <f>B2589-L2589</f>
        <v/>
      </c>
      <c r="N2589" s="21">
        <f>ROUNDDOWN(ROUND(B2589*0.2042,2),0)</f>
        <v/>
      </c>
    </row>
    <row r="2590">
      <c r="A2590" t="inlineStr">
        <is>
          <t>照合 一般</t>
        </is>
      </c>
      <c r="B2590" s="21" t="n">
        <v>17000000</v>
      </c>
      <c r="C2590" s="22" t="n">
        <v>17</v>
      </c>
      <c r="D2590" s="22" t="n">
        <v>1</v>
      </c>
      <c r="E2590" s="22" t="n">
        <v>0</v>
      </c>
      <c r="F2590" s="21">
        <f>(IF(C2590&lt;=20,MAX(800000,400000*C2590),8000000+700000*(C2590-20))+IF(E2590=1,1000000,0))</f>
        <v/>
      </c>
      <c r="G2590" s="21">
        <f>IF(AND(D2590=3,C2590&lt;=5),MAX(0,B2590-F2590),IF(AND(D2590=2,C2590&lt;=5,MAX(0,B2590-F2590)&gt;3000000),1500000+MAX(0,B2590-F2590)-3000000,MAX(0,B2590-F2590)/2))</f>
        <v/>
      </c>
      <c r="H2590" s="21">
        <f>ROUNDDOWN(G2590,-3)</f>
        <v/>
      </c>
      <c r="I2590" s="21">
        <f>IF(H2590&lt;=0,0,ROUNDDOWN(ROUND((H2590*LOOKUP(H2590,{0,1950001,3300001,6950001,9000001,18000001,40000001},{0.05,0.1,0.2,0.23,0.33,0.4,0.45})-LOOKUP(H2590,{0,1950001,3300001,6950001,9000001,18000001,40000001},{0,97500,427500,636000,1536000,2796000,4796000}))*1.021,3),0))</f>
        <v/>
      </c>
      <c r="J2590" s="21">
        <f>ROUNDDOWN(ROUND(H2590*0.06,2),-2)</f>
        <v/>
      </c>
      <c r="K2590" s="21">
        <f>ROUNDDOWN(ROUND(H2590*0.04,2),-2)</f>
        <v/>
      </c>
      <c r="L2590" s="21">
        <f>I2590+J2590+K2590</f>
        <v/>
      </c>
      <c r="M2590" s="21">
        <f>B2590-L2590</f>
        <v/>
      </c>
      <c r="N2590" s="21">
        <f>ROUNDDOWN(ROUND(B2590*0.2042,2),0)</f>
        <v/>
      </c>
    </row>
    <row r="2591">
      <c r="A2591" t="inlineStr">
        <is>
          <t>照合 一般</t>
        </is>
      </c>
      <c r="B2591" s="21" t="n">
        <v>17000000</v>
      </c>
      <c r="C2591" s="22" t="n">
        <v>18</v>
      </c>
      <c r="D2591" s="22" t="n">
        <v>1</v>
      </c>
      <c r="E2591" s="22" t="n">
        <v>0</v>
      </c>
      <c r="F2591" s="21">
        <f>(IF(C2591&lt;=20,MAX(800000,400000*C2591),8000000+700000*(C2591-20))+IF(E2591=1,1000000,0))</f>
        <v/>
      </c>
      <c r="G2591" s="21">
        <f>IF(AND(D2591=3,C2591&lt;=5),MAX(0,B2591-F2591),IF(AND(D2591=2,C2591&lt;=5,MAX(0,B2591-F2591)&gt;3000000),1500000+MAX(0,B2591-F2591)-3000000,MAX(0,B2591-F2591)/2))</f>
        <v/>
      </c>
      <c r="H2591" s="21">
        <f>ROUNDDOWN(G2591,-3)</f>
        <v/>
      </c>
      <c r="I2591" s="21">
        <f>IF(H2591&lt;=0,0,ROUNDDOWN(ROUND((H2591*LOOKUP(H2591,{0,1950001,3300001,6950001,9000001,18000001,40000001},{0.05,0.1,0.2,0.23,0.33,0.4,0.45})-LOOKUP(H2591,{0,1950001,3300001,6950001,9000001,18000001,40000001},{0,97500,427500,636000,1536000,2796000,4796000}))*1.021,3),0))</f>
        <v/>
      </c>
      <c r="J2591" s="21">
        <f>ROUNDDOWN(ROUND(H2591*0.06,2),-2)</f>
        <v/>
      </c>
      <c r="K2591" s="21">
        <f>ROUNDDOWN(ROUND(H2591*0.04,2),-2)</f>
        <v/>
      </c>
      <c r="L2591" s="21">
        <f>I2591+J2591+K2591</f>
        <v/>
      </c>
      <c r="M2591" s="21">
        <f>B2591-L2591</f>
        <v/>
      </c>
      <c r="N2591" s="21">
        <f>ROUNDDOWN(ROUND(B2591*0.2042,2),0)</f>
        <v/>
      </c>
    </row>
    <row r="2592">
      <c r="A2592" t="inlineStr">
        <is>
          <t>照合 一般</t>
        </is>
      </c>
      <c r="B2592" s="21" t="n">
        <v>17000000</v>
      </c>
      <c r="C2592" s="22" t="n">
        <v>19</v>
      </c>
      <c r="D2592" s="22" t="n">
        <v>1</v>
      </c>
      <c r="E2592" s="22" t="n">
        <v>0</v>
      </c>
      <c r="F2592" s="21">
        <f>(IF(C2592&lt;=20,MAX(800000,400000*C2592),8000000+700000*(C2592-20))+IF(E2592=1,1000000,0))</f>
        <v/>
      </c>
      <c r="G2592" s="21">
        <f>IF(AND(D2592=3,C2592&lt;=5),MAX(0,B2592-F2592),IF(AND(D2592=2,C2592&lt;=5,MAX(0,B2592-F2592)&gt;3000000),1500000+MAX(0,B2592-F2592)-3000000,MAX(0,B2592-F2592)/2))</f>
        <v/>
      </c>
      <c r="H2592" s="21">
        <f>ROUNDDOWN(G2592,-3)</f>
        <v/>
      </c>
      <c r="I2592" s="21">
        <f>IF(H2592&lt;=0,0,ROUNDDOWN(ROUND((H2592*LOOKUP(H2592,{0,1950001,3300001,6950001,9000001,18000001,40000001},{0.05,0.1,0.2,0.23,0.33,0.4,0.45})-LOOKUP(H2592,{0,1950001,3300001,6950001,9000001,18000001,40000001},{0,97500,427500,636000,1536000,2796000,4796000}))*1.021,3),0))</f>
        <v/>
      </c>
      <c r="J2592" s="21">
        <f>ROUNDDOWN(ROUND(H2592*0.06,2),-2)</f>
        <v/>
      </c>
      <c r="K2592" s="21">
        <f>ROUNDDOWN(ROUND(H2592*0.04,2),-2)</f>
        <v/>
      </c>
      <c r="L2592" s="21">
        <f>I2592+J2592+K2592</f>
        <v/>
      </c>
      <c r="M2592" s="21">
        <f>B2592-L2592</f>
        <v/>
      </c>
      <c r="N2592" s="21">
        <f>ROUNDDOWN(ROUND(B2592*0.2042,2),0)</f>
        <v/>
      </c>
    </row>
    <row r="2593">
      <c r="A2593" t="inlineStr">
        <is>
          <t>照合 一般</t>
        </is>
      </c>
      <c r="B2593" s="21" t="n">
        <v>17000000</v>
      </c>
      <c r="C2593" s="22" t="n">
        <v>20</v>
      </c>
      <c r="D2593" s="22" t="n">
        <v>1</v>
      </c>
      <c r="E2593" s="22" t="n">
        <v>0</v>
      </c>
      <c r="F2593" s="21">
        <f>(IF(C2593&lt;=20,MAX(800000,400000*C2593),8000000+700000*(C2593-20))+IF(E2593=1,1000000,0))</f>
        <v/>
      </c>
      <c r="G2593" s="21">
        <f>IF(AND(D2593=3,C2593&lt;=5),MAX(0,B2593-F2593),IF(AND(D2593=2,C2593&lt;=5,MAX(0,B2593-F2593)&gt;3000000),1500000+MAX(0,B2593-F2593)-3000000,MAX(0,B2593-F2593)/2))</f>
        <v/>
      </c>
      <c r="H2593" s="21">
        <f>ROUNDDOWN(G2593,-3)</f>
        <v/>
      </c>
      <c r="I2593" s="21">
        <f>IF(H2593&lt;=0,0,ROUNDDOWN(ROUND((H2593*LOOKUP(H2593,{0,1950001,3300001,6950001,9000001,18000001,40000001},{0.05,0.1,0.2,0.23,0.33,0.4,0.45})-LOOKUP(H2593,{0,1950001,3300001,6950001,9000001,18000001,40000001},{0,97500,427500,636000,1536000,2796000,4796000}))*1.021,3),0))</f>
        <v/>
      </c>
      <c r="J2593" s="21">
        <f>ROUNDDOWN(ROUND(H2593*0.06,2),-2)</f>
        <v/>
      </c>
      <c r="K2593" s="21">
        <f>ROUNDDOWN(ROUND(H2593*0.04,2),-2)</f>
        <v/>
      </c>
      <c r="L2593" s="21">
        <f>I2593+J2593+K2593</f>
        <v/>
      </c>
      <c r="M2593" s="21">
        <f>B2593-L2593</f>
        <v/>
      </c>
      <c r="N2593" s="21">
        <f>ROUNDDOWN(ROUND(B2593*0.2042,2),0)</f>
        <v/>
      </c>
    </row>
    <row r="2594">
      <c r="A2594" t="inlineStr">
        <is>
          <t>照合 一般</t>
        </is>
      </c>
      <c r="B2594" s="21" t="n">
        <v>17000000</v>
      </c>
      <c r="C2594" s="22" t="n">
        <v>21</v>
      </c>
      <c r="D2594" s="22" t="n">
        <v>1</v>
      </c>
      <c r="E2594" s="22" t="n">
        <v>0</v>
      </c>
      <c r="F2594" s="21">
        <f>(IF(C2594&lt;=20,MAX(800000,400000*C2594),8000000+700000*(C2594-20))+IF(E2594=1,1000000,0))</f>
        <v/>
      </c>
      <c r="G2594" s="21">
        <f>IF(AND(D2594=3,C2594&lt;=5),MAX(0,B2594-F2594),IF(AND(D2594=2,C2594&lt;=5,MAX(0,B2594-F2594)&gt;3000000),1500000+MAX(0,B2594-F2594)-3000000,MAX(0,B2594-F2594)/2))</f>
        <v/>
      </c>
      <c r="H2594" s="21">
        <f>ROUNDDOWN(G2594,-3)</f>
        <v/>
      </c>
      <c r="I2594" s="21">
        <f>IF(H2594&lt;=0,0,ROUNDDOWN(ROUND((H2594*LOOKUP(H2594,{0,1950001,3300001,6950001,9000001,18000001,40000001},{0.05,0.1,0.2,0.23,0.33,0.4,0.45})-LOOKUP(H2594,{0,1950001,3300001,6950001,9000001,18000001,40000001},{0,97500,427500,636000,1536000,2796000,4796000}))*1.021,3),0))</f>
        <v/>
      </c>
      <c r="J2594" s="21">
        <f>ROUNDDOWN(ROUND(H2594*0.06,2),-2)</f>
        <v/>
      </c>
      <c r="K2594" s="21">
        <f>ROUNDDOWN(ROUND(H2594*0.04,2),-2)</f>
        <v/>
      </c>
      <c r="L2594" s="21">
        <f>I2594+J2594+K2594</f>
        <v/>
      </c>
      <c r="M2594" s="21">
        <f>B2594-L2594</f>
        <v/>
      </c>
      <c r="N2594" s="21">
        <f>ROUNDDOWN(ROUND(B2594*0.2042,2),0)</f>
        <v/>
      </c>
    </row>
    <row r="2595">
      <c r="A2595" t="inlineStr">
        <is>
          <t>照合 一般</t>
        </is>
      </c>
      <c r="B2595" s="21" t="n">
        <v>17000000</v>
      </c>
      <c r="C2595" s="22" t="n">
        <v>22</v>
      </c>
      <c r="D2595" s="22" t="n">
        <v>1</v>
      </c>
      <c r="E2595" s="22" t="n">
        <v>0</v>
      </c>
      <c r="F2595" s="21">
        <f>(IF(C2595&lt;=20,MAX(800000,400000*C2595),8000000+700000*(C2595-20))+IF(E2595=1,1000000,0))</f>
        <v/>
      </c>
      <c r="G2595" s="21">
        <f>IF(AND(D2595=3,C2595&lt;=5),MAX(0,B2595-F2595),IF(AND(D2595=2,C2595&lt;=5,MAX(0,B2595-F2595)&gt;3000000),1500000+MAX(0,B2595-F2595)-3000000,MAX(0,B2595-F2595)/2))</f>
        <v/>
      </c>
      <c r="H2595" s="21">
        <f>ROUNDDOWN(G2595,-3)</f>
        <v/>
      </c>
      <c r="I2595" s="21">
        <f>IF(H2595&lt;=0,0,ROUNDDOWN(ROUND((H2595*LOOKUP(H2595,{0,1950001,3300001,6950001,9000001,18000001,40000001},{0.05,0.1,0.2,0.23,0.33,0.4,0.45})-LOOKUP(H2595,{0,1950001,3300001,6950001,9000001,18000001,40000001},{0,97500,427500,636000,1536000,2796000,4796000}))*1.021,3),0))</f>
        <v/>
      </c>
      <c r="J2595" s="21">
        <f>ROUNDDOWN(ROUND(H2595*0.06,2),-2)</f>
        <v/>
      </c>
      <c r="K2595" s="21">
        <f>ROUNDDOWN(ROUND(H2595*0.04,2),-2)</f>
        <v/>
      </c>
      <c r="L2595" s="21">
        <f>I2595+J2595+K2595</f>
        <v/>
      </c>
      <c r="M2595" s="21">
        <f>B2595-L2595</f>
        <v/>
      </c>
      <c r="N2595" s="21">
        <f>ROUNDDOWN(ROUND(B2595*0.2042,2),0)</f>
        <v/>
      </c>
    </row>
    <row r="2596">
      <c r="A2596" t="inlineStr">
        <is>
          <t>照合 一般</t>
        </is>
      </c>
      <c r="B2596" s="21" t="n">
        <v>17000000</v>
      </c>
      <c r="C2596" s="22" t="n">
        <v>23</v>
      </c>
      <c r="D2596" s="22" t="n">
        <v>1</v>
      </c>
      <c r="E2596" s="22" t="n">
        <v>0</v>
      </c>
      <c r="F2596" s="21">
        <f>(IF(C2596&lt;=20,MAX(800000,400000*C2596),8000000+700000*(C2596-20))+IF(E2596=1,1000000,0))</f>
        <v/>
      </c>
      <c r="G2596" s="21">
        <f>IF(AND(D2596=3,C2596&lt;=5),MAX(0,B2596-F2596),IF(AND(D2596=2,C2596&lt;=5,MAX(0,B2596-F2596)&gt;3000000),1500000+MAX(0,B2596-F2596)-3000000,MAX(0,B2596-F2596)/2))</f>
        <v/>
      </c>
      <c r="H2596" s="21">
        <f>ROUNDDOWN(G2596,-3)</f>
        <v/>
      </c>
      <c r="I2596" s="21">
        <f>IF(H2596&lt;=0,0,ROUNDDOWN(ROUND((H2596*LOOKUP(H2596,{0,1950001,3300001,6950001,9000001,18000001,40000001},{0.05,0.1,0.2,0.23,0.33,0.4,0.45})-LOOKUP(H2596,{0,1950001,3300001,6950001,9000001,18000001,40000001},{0,97500,427500,636000,1536000,2796000,4796000}))*1.021,3),0))</f>
        <v/>
      </c>
      <c r="J2596" s="21">
        <f>ROUNDDOWN(ROUND(H2596*0.06,2),-2)</f>
        <v/>
      </c>
      <c r="K2596" s="21">
        <f>ROUNDDOWN(ROUND(H2596*0.04,2),-2)</f>
        <v/>
      </c>
      <c r="L2596" s="21">
        <f>I2596+J2596+K2596</f>
        <v/>
      </c>
      <c r="M2596" s="21">
        <f>B2596-L2596</f>
        <v/>
      </c>
      <c r="N2596" s="21">
        <f>ROUNDDOWN(ROUND(B2596*0.2042,2),0)</f>
        <v/>
      </c>
    </row>
    <row r="2597">
      <c r="A2597" t="inlineStr">
        <is>
          <t>照合 一般</t>
        </is>
      </c>
      <c r="B2597" s="21" t="n">
        <v>17000000</v>
      </c>
      <c r="C2597" s="22" t="n">
        <v>24</v>
      </c>
      <c r="D2597" s="22" t="n">
        <v>1</v>
      </c>
      <c r="E2597" s="22" t="n">
        <v>0</v>
      </c>
      <c r="F2597" s="21">
        <f>(IF(C2597&lt;=20,MAX(800000,400000*C2597),8000000+700000*(C2597-20))+IF(E2597=1,1000000,0))</f>
        <v/>
      </c>
      <c r="G2597" s="21">
        <f>IF(AND(D2597=3,C2597&lt;=5),MAX(0,B2597-F2597),IF(AND(D2597=2,C2597&lt;=5,MAX(0,B2597-F2597)&gt;3000000),1500000+MAX(0,B2597-F2597)-3000000,MAX(0,B2597-F2597)/2))</f>
        <v/>
      </c>
      <c r="H2597" s="21">
        <f>ROUNDDOWN(G2597,-3)</f>
        <v/>
      </c>
      <c r="I2597" s="21">
        <f>IF(H2597&lt;=0,0,ROUNDDOWN(ROUND((H2597*LOOKUP(H2597,{0,1950001,3300001,6950001,9000001,18000001,40000001},{0.05,0.1,0.2,0.23,0.33,0.4,0.45})-LOOKUP(H2597,{0,1950001,3300001,6950001,9000001,18000001,40000001},{0,97500,427500,636000,1536000,2796000,4796000}))*1.021,3),0))</f>
        <v/>
      </c>
      <c r="J2597" s="21">
        <f>ROUNDDOWN(ROUND(H2597*0.06,2),-2)</f>
        <v/>
      </c>
      <c r="K2597" s="21">
        <f>ROUNDDOWN(ROUND(H2597*0.04,2),-2)</f>
        <v/>
      </c>
      <c r="L2597" s="21">
        <f>I2597+J2597+K2597</f>
        <v/>
      </c>
      <c r="M2597" s="21">
        <f>B2597-L2597</f>
        <v/>
      </c>
      <c r="N2597" s="21">
        <f>ROUNDDOWN(ROUND(B2597*0.2042,2),0)</f>
        <v/>
      </c>
    </row>
    <row r="2598">
      <c r="A2598" t="inlineStr">
        <is>
          <t>照合 一般</t>
        </is>
      </c>
      <c r="B2598" s="21" t="n">
        <v>17000000</v>
      </c>
      <c r="C2598" s="22" t="n">
        <v>25</v>
      </c>
      <c r="D2598" s="22" t="n">
        <v>1</v>
      </c>
      <c r="E2598" s="22" t="n">
        <v>0</v>
      </c>
      <c r="F2598" s="21">
        <f>(IF(C2598&lt;=20,MAX(800000,400000*C2598),8000000+700000*(C2598-20))+IF(E2598=1,1000000,0))</f>
        <v/>
      </c>
      <c r="G2598" s="21">
        <f>IF(AND(D2598=3,C2598&lt;=5),MAX(0,B2598-F2598),IF(AND(D2598=2,C2598&lt;=5,MAX(0,B2598-F2598)&gt;3000000),1500000+MAX(0,B2598-F2598)-3000000,MAX(0,B2598-F2598)/2))</f>
        <v/>
      </c>
      <c r="H2598" s="21">
        <f>ROUNDDOWN(G2598,-3)</f>
        <v/>
      </c>
      <c r="I2598" s="21">
        <f>IF(H2598&lt;=0,0,ROUNDDOWN(ROUND((H2598*LOOKUP(H2598,{0,1950001,3300001,6950001,9000001,18000001,40000001},{0.05,0.1,0.2,0.23,0.33,0.4,0.45})-LOOKUP(H2598,{0,1950001,3300001,6950001,9000001,18000001,40000001},{0,97500,427500,636000,1536000,2796000,4796000}))*1.021,3),0))</f>
        <v/>
      </c>
      <c r="J2598" s="21">
        <f>ROUNDDOWN(ROUND(H2598*0.06,2),-2)</f>
        <v/>
      </c>
      <c r="K2598" s="21">
        <f>ROUNDDOWN(ROUND(H2598*0.04,2),-2)</f>
        <v/>
      </c>
      <c r="L2598" s="21">
        <f>I2598+J2598+K2598</f>
        <v/>
      </c>
      <c r="M2598" s="21">
        <f>B2598-L2598</f>
        <v/>
      </c>
      <c r="N2598" s="21">
        <f>ROUNDDOWN(ROUND(B2598*0.2042,2),0)</f>
        <v/>
      </c>
    </row>
    <row r="2599">
      <c r="A2599" t="inlineStr">
        <is>
          <t>照合 一般</t>
        </is>
      </c>
      <c r="B2599" s="21" t="n">
        <v>17000000</v>
      </c>
      <c r="C2599" s="22" t="n">
        <v>26</v>
      </c>
      <c r="D2599" s="22" t="n">
        <v>1</v>
      </c>
      <c r="E2599" s="22" t="n">
        <v>0</v>
      </c>
      <c r="F2599" s="21">
        <f>(IF(C2599&lt;=20,MAX(800000,400000*C2599),8000000+700000*(C2599-20))+IF(E2599=1,1000000,0))</f>
        <v/>
      </c>
      <c r="G2599" s="21">
        <f>IF(AND(D2599=3,C2599&lt;=5),MAX(0,B2599-F2599),IF(AND(D2599=2,C2599&lt;=5,MAX(0,B2599-F2599)&gt;3000000),1500000+MAX(0,B2599-F2599)-3000000,MAX(0,B2599-F2599)/2))</f>
        <v/>
      </c>
      <c r="H2599" s="21">
        <f>ROUNDDOWN(G2599,-3)</f>
        <v/>
      </c>
      <c r="I2599" s="21">
        <f>IF(H2599&lt;=0,0,ROUNDDOWN(ROUND((H2599*LOOKUP(H2599,{0,1950001,3300001,6950001,9000001,18000001,40000001},{0.05,0.1,0.2,0.23,0.33,0.4,0.45})-LOOKUP(H2599,{0,1950001,3300001,6950001,9000001,18000001,40000001},{0,97500,427500,636000,1536000,2796000,4796000}))*1.021,3),0))</f>
        <v/>
      </c>
      <c r="J2599" s="21">
        <f>ROUNDDOWN(ROUND(H2599*0.06,2),-2)</f>
        <v/>
      </c>
      <c r="K2599" s="21">
        <f>ROUNDDOWN(ROUND(H2599*0.04,2),-2)</f>
        <v/>
      </c>
      <c r="L2599" s="21">
        <f>I2599+J2599+K2599</f>
        <v/>
      </c>
      <c r="M2599" s="21">
        <f>B2599-L2599</f>
        <v/>
      </c>
      <c r="N2599" s="21">
        <f>ROUNDDOWN(ROUND(B2599*0.2042,2),0)</f>
        <v/>
      </c>
    </row>
    <row r="2600">
      <c r="A2600" t="inlineStr">
        <is>
          <t>照合 一般</t>
        </is>
      </c>
      <c r="B2600" s="21" t="n">
        <v>17000000</v>
      </c>
      <c r="C2600" s="22" t="n">
        <v>27</v>
      </c>
      <c r="D2600" s="22" t="n">
        <v>1</v>
      </c>
      <c r="E2600" s="22" t="n">
        <v>0</v>
      </c>
      <c r="F2600" s="21">
        <f>(IF(C2600&lt;=20,MAX(800000,400000*C2600),8000000+700000*(C2600-20))+IF(E2600=1,1000000,0))</f>
        <v/>
      </c>
      <c r="G2600" s="21">
        <f>IF(AND(D2600=3,C2600&lt;=5),MAX(0,B2600-F2600),IF(AND(D2600=2,C2600&lt;=5,MAX(0,B2600-F2600)&gt;3000000),1500000+MAX(0,B2600-F2600)-3000000,MAX(0,B2600-F2600)/2))</f>
        <v/>
      </c>
      <c r="H2600" s="21">
        <f>ROUNDDOWN(G2600,-3)</f>
        <v/>
      </c>
      <c r="I2600" s="21">
        <f>IF(H2600&lt;=0,0,ROUNDDOWN(ROUND((H2600*LOOKUP(H2600,{0,1950001,3300001,6950001,9000001,18000001,40000001},{0.05,0.1,0.2,0.23,0.33,0.4,0.45})-LOOKUP(H2600,{0,1950001,3300001,6950001,9000001,18000001,40000001},{0,97500,427500,636000,1536000,2796000,4796000}))*1.021,3),0))</f>
        <v/>
      </c>
      <c r="J2600" s="21">
        <f>ROUNDDOWN(ROUND(H2600*0.06,2),-2)</f>
        <v/>
      </c>
      <c r="K2600" s="21">
        <f>ROUNDDOWN(ROUND(H2600*0.04,2),-2)</f>
        <v/>
      </c>
      <c r="L2600" s="21">
        <f>I2600+J2600+K2600</f>
        <v/>
      </c>
      <c r="M2600" s="21">
        <f>B2600-L2600</f>
        <v/>
      </c>
      <c r="N2600" s="21">
        <f>ROUNDDOWN(ROUND(B2600*0.2042,2),0)</f>
        <v/>
      </c>
    </row>
    <row r="2601">
      <c r="A2601" t="inlineStr">
        <is>
          <t>照合 一般</t>
        </is>
      </c>
      <c r="B2601" s="21" t="n">
        <v>17000000</v>
      </c>
      <c r="C2601" s="22" t="n">
        <v>28</v>
      </c>
      <c r="D2601" s="22" t="n">
        <v>1</v>
      </c>
      <c r="E2601" s="22" t="n">
        <v>0</v>
      </c>
      <c r="F2601" s="21">
        <f>(IF(C2601&lt;=20,MAX(800000,400000*C2601),8000000+700000*(C2601-20))+IF(E2601=1,1000000,0))</f>
        <v/>
      </c>
      <c r="G2601" s="21">
        <f>IF(AND(D2601=3,C2601&lt;=5),MAX(0,B2601-F2601),IF(AND(D2601=2,C2601&lt;=5,MAX(0,B2601-F2601)&gt;3000000),1500000+MAX(0,B2601-F2601)-3000000,MAX(0,B2601-F2601)/2))</f>
        <v/>
      </c>
      <c r="H2601" s="21">
        <f>ROUNDDOWN(G2601,-3)</f>
        <v/>
      </c>
      <c r="I2601" s="21">
        <f>IF(H2601&lt;=0,0,ROUNDDOWN(ROUND((H2601*LOOKUP(H2601,{0,1950001,3300001,6950001,9000001,18000001,40000001},{0.05,0.1,0.2,0.23,0.33,0.4,0.45})-LOOKUP(H2601,{0,1950001,3300001,6950001,9000001,18000001,40000001},{0,97500,427500,636000,1536000,2796000,4796000}))*1.021,3),0))</f>
        <v/>
      </c>
      <c r="J2601" s="21">
        <f>ROUNDDOWN(ROUND(H2601*0.06,2),-2)</f>
        <v/>
      </c>
      <c r="K2601" s="21">
        <f>ROUNDDOWN(ROUND(H2601*0.04,2),-2)</f>
        <v/>
      </c>
      <c r="L2601" s="21">
        <f>I2601+J2601+K2601</f>
        <v/>
      </c>
      <c r="M2601" s="21">
        <f>B2601-L2601</f>
        <v/>
      </c>
      <c r="N2601" s="21">
        <f>ROUNDDOWN(ROUND(B2601*0.2042,2),0)</f>
        <v/>
      </c>
    </row>
    <row r="2602">
      <c r="A2602" t="inlineStr">
        <is>
          <t>照合 一般</t>
        </is>
      </c>
      <c r="B2602" s="21" t="n">
        <v>17000000</v>
      </c>
      <c r="C2602" s="22" t="n">
        <v>29</v>
      </c>
      <c r="D2602" s="22" t="n">
        <v>1</v>
      </c>
      <c r="E2602" s="22" t="n">
        <v>0</v>
      </c>
      <c r="F2602" s="21">
        <f>(IF(C2602&lt;=20,MAX(800000,400000*C2602),8000000+700000*(C2602-20))+IF(E2602=1,1000000,0))</f>
        <v/>
      </c>
      <c r="G2602" s="21">
        <f>IF(AND(D2602=3,C2602&lt;=5),MAX(0,B2602-F2602),IF(AND(D2602=2,C2602&lt;=5,MAX(0,B2602-F2602)&gt;3000000),1500000+MAX(0,B2602-F2602)-3000000,MAX(0,B2602-F2602)/2))</f>
        <v/>
      </c>
      <c r="H2602" s="21">
        <f>ROUNDDOWN(G2602,-3)</f>
        <v/>
      </c>
      <c r="I2602" s="21">
        <f>IF(H2602&lt;=0,0,ROUNDDOWN(ROUND((H2602*LOOKUP(H2602,{0,1950001,3300001,6950001,9000001,18000001,40000001},{0.05,0.1,0.2,0.23,0.33,0.4,0.45})-LOOKUP(H2602,{0,1950001,3300001,6950001,9000001,18000001,40000001},{0,97500,427500,636000,1536000,2796000,4796000}))*1.021,3),0))</f>
        <v/>
      </c>
      <c r="J2602" s="21">
        <f>ROUNDDOWN(ROUND(H2602*0.06,2),-2)</f>
        <v/>
      </c>
      <c r="K2602" s="21">
        <f>ROUNDDOWN(ROUND(H2602*0.04,2),-2)</f>
        <v/>
      </c>
      <c r="L2602" s="21">
        <f>I2602+J2602+K2602</f>
        <v/>
      </c>
      <c r="M2602" s="21">
        <f>B2602-L2602</f>
        <v/>
      </c>
      <c r="N2602" s="21">
        <f>ROUNDDOWN(ROUND(B2602*0.2042,2),0)</f>
        <v/>
      </c>
    </row>
    <row r="2603">
      <c r="A2603" t="inlineStr">
        <is>
          <t>照合 一般</t>
        </is>
      </c>
      <c r="B2603" s="21" t="n">
        <v>17000000</v>
      </c>
      <c r="C2603" s="22" t="n">
        <v>30</v>
      </c>
      <c r="D2603" s="22" t="n">
        <v>1</v>
      </c>
      <c r="E2603" s="22" t="n">
        <v>0</v>
      </c>
      <c r="F2603" s="21">
        <f>(IF(C2603&lt;=20,MAX(800000,400000*C2603),8000000+700000*(C2603-20))+IF(E2603=1,1000000,0))</f>
        <v/>
      </c>
      <c r="G2603" s="21">
        <f>IF(AND(D2603=3,C2603&lt;=5),MAX(0,B2603-F2603),IF(AND(D2603=2,C2603&lt;=5,MAX(0,B2603-F2603)&gt;3000000),1500000+MAX(0,B2603-F2603)-3000000,MAX(0,B2603-F2603)/2))</f>
        <v/>
      </c>
      <c r="H2603" s="21">
        <f>ROUNDDOWN(G2603,-3)</f>
        <v/>
      </c>
      <c r="I2603" s="21">
        <f>IF(H2603&lt;=0,0,ROUNDDOWN(ROUND((H2603*LOOKUP(H2603,{0,1950001,3300001,6950001,9000001,18000001,40000001},{0.05,0.1,0.2,0.23,0.33,0.4,0.45})-LOOKUP(H2603,{0,1950001,3300001,6950001,9000001,18000001,40000001},{0,97500,427500,636000,1536000,2796000,4796000}))*1.021,3),0))</f>
        <v/>
      </c>
      <c r="J2603" s="21">
        <f>ROUNDDOWN(ROUND(H2603*0.06,2),-2)</f>
        <v/>
      </c>
      <c r="K2603" s="21">
        <f>ROUNDDOWN(ROUND(H2603*0.04,2),-2)</f>
        <v/>
      </c>
      <c r="L2603" s="21">
        <f>I2603+J2603+K2603</f>
        <v/>
      </c>
      <c r="M2603" s="21">
        <f>B2603-L2603</f>
        <v/>
      </c>
      <c r="N2603" s="21">
        <f>ROUNDDOWN(ROUND(B2603*0.2042,2),0)</f>
        <v/>
      </c>
    </row>
    <row r="2604">
      <c r="A2604" t="inlineStr">
        <is>
          <t>照合 一般</t>
        </is>
      </c>
      <c r="B2604" s="21" t="n">
        <v>17000000</v>
      </c>
      <c r="C2604" s="22" t="n">
        <v>31</v>
      </c>
      <c r="D2604" s="22" t="n">
        <v>1</v>
      </c>
      <c r="E2604" s="22" t="n">
        <v>0</v>
      </c>
      <c r="F2604" s="21">
        <f>(IF(C2604&lt;=20,MAX(800000,400000*C2604),8000000+700000*(C2604-20))+IF(E2604=1,1000000,0))</f>
        <v/>
      </c>
      <c r="G2604" s="21">
        <f>IF(AND(D2604=3,C2604&lt;=5),MAX(0,B2604-F2604),IF(AND(D2604=2,C2604&lt;=5,MAX(0,B2604-F2604)&gt;3000000),1500000+MAX(0,B2604-F2604)-3000000,MAX(0,B2604-F2604)/2))</f>
        <v/>
      </c>
      <c r="H2604" s="21">
        <f>ROUNDDOWN(G2604,-3)</f>
        <v/>
      </c>
      <c r="I2604" s="21">
        <f>IF(H2604&lt;=0,0,ROUNDDOWN(ROUND((H2604*LOOKUP(H2604,{0,1950001,3300001,6950001,9000001,18000001,40000001},{0.05,0.1,0.2,0.23,0.33,0.4,0.45})-LOOKUP(H2604,{0,1950001,3300001,6950001,9000001,18000001,40000001},{0,97500,427500,636000,1536000,2796000,4796000}))*1.021,3),0))</f>
        <v/>
      </c>
      <c r="J2604" s="21">
        <f>ROUNDDOWN(ROUND(H2604*0.06,2),-2)</f>
        <v/>
      </c>
      <c r="K2604" s="21">
        <f>ROUNDDOWN(ROUND(H2604*0.04,2),-2)</f>
        <v/>
      </c>
      <c r="L2604" s="21">
        <f>I2604+J2604+K2604</f>
        <v/>
      </c>
      <c r="M2604" s="21">
        <f>B2604-L2604</f>
        <v/>
      </c>
      <c r="N2604" s="21">
        <f>ROUNDDOWN(ROUND(B2604*0.2042,2),0)</f>
        <v/>
      </c>
    </row>
    <row r="2605">
      <c r="A2605" t="inlineStr">
        <is>
          <t>照合 一般</t>
        </is>
      </c>
      <c r="B2605" s="21" t="n">
        <v>17000000</v>
      </c>
      <c r="C2605" s="22" t="n">
        <v>32</v>
      </c>
      <c r="D2605" s="22" t="n">
        <v>1</v>
      </c>
      <c r="E2605" s="22" t="n">
        <v>0</v>
      </c>
      <c r="F2605" s="21">
        <f>(IF(C2605&lt;=20,MAX(800000,400000*C2605),8000000+700000*(C2605-20))+IF(E2605=1,1000000,0))</f>
        <v/>
      </c>
      <c r="G2605" s="21">
        <f>IF(AND(D2605=3,C2605&lt;=5),MAX(0,B2605-F2605),IF(AND(D2605=2,C2605&lt;=5,MAX(0,B2605-F2605)&gt;3000000),1500000+MAX(0,B2605-F2605)-3000000,MAX(0,B2605-F2605)/2))</f>
        <v/>
      </c>
      <c r="H2605" s="21">
        <f>ROUNDDOWN(G2605,-3)</f>
        <v/>
      </c>
      <c r="I2605" s="21">
        <f>IF(H2605&lt;=0,0,ROUNDDOWN(ROUND((H2605*LOOKUP(H2605,{0,1950001,3300001,6950001,9000001,18000001,40000001},{0.05,0.1,0.2,0.23,0.33,0.4,0.45})-LOOKUP(H2605,{0,1950001,3300001,6950001,9000001,18000001,40000001},{0,97500,427500,636000,1536000,2796000,4796000}))*1.021,3),0))</f>
        <v/>
      </c>
      <c r="J2605" s="21">
        <f>ROUNDDOWN(ROUND(H2605*0.06,2),-2)</f>
        <v/>
      </c>
      <c r="K2605" s="21">
        <f>ROUNDDOWN(ROUND(H2605*0.04,2),-2)</f>
        <v/>
      </c>
      <c r="L2605" s="21">
        <f>I2605+J2605+K2605</f>
        <v/>
      </c>
      <c r="M2605" s="21">
        <f>B2605-L2605</f>
        <v/>
      </c>
      <c r="N2605" s="21">
        <f>ROUNDDOWN(ROUND(B2605*0.2042,2),0)</f>
        <v/>
      </c>
    </row>
    <row r="2606">
      <c r="A2606" t="inlineStr">
        <is>
          <t>照合 一般</t>
        </is>
      </c>
      <c r="B2606" s="21" t="n">
        <v>17000000</v>
      </c>
      <c r="C2606" s="22" t="n">
        <v>33</v>
      </c>
      <c r="D2606" s="22" t="n">
        <v>1</v>
      </c>
      <c r="E2606" s="22" t="n">
        <v>0</v>
      </c>
      <c r="F2606" s="21">
        <f>(IF(C2606&lt;=20,MAX(800000,400000*C2606),8000000+700000*(C2606-20))+IF(E2606=1,1000000,0))</f>
        <v/>
      </c>
      <c r="G2606" s="21">
        <f>IF(AND(D2606=3,C2606&lt;=5),MAX(0,B2606-F2606),IF(AND(D2606=2,C2606&lt;=5,MAX(0,B2606-F2606)&gt;3000000),1500000+MAX(0,B2606-F2606)-3000000,MAX(0,B2606-F2606)/2))</f>
        <v/>
      </c>
      <c r="H2606" s="21">
        <f>ROUNDDOWN(G2606,-3)</f>
        <v/>
      </c>
      <c r="I2606" s="21">
        <f>IF(H2606&lt;=0,0,ROUNDDOWN(ROUND((H2606*LOOKUP(H2606,{0,1950001,3300001,6950001,9000001,18000001,40000001},{0.05,0.1,0.2,0.23,0.33,0.4,0.45})-LOOKUP(H2606,{0,1950001,3300001,6950001,9000001,18000001,40000001},{0,97500,427500,636000,1536000,2796000,4796000}))*1.021,3),0))</f>
        <v/>
      </c>
      <c r="J2606" s="21">
        <f>ROUNDDOWN(ROUND(H2606*0.06,2),-2)</f>
        <v/>
      </c>
      <c r="K2606" s="21">
        <f>ROUNDDOWN(ROUND(H2606*0.04,2),-2)</f>
        <v/>
      </c>
      <c r="L2606" s="21">
        <f>I2606+J2606+K2606</f>
        <v/>
      </c>
      <c r="M2606" s="21">
        <f>B2606-L2606</f>
        <v/>
      </c>
      <c r="N2606" s="21">
        <f>ROUNDDOWN(ROUND(B2606*0.2042,2),0)</f>
        <v/>
      </c>
    </row>
    <row r="2607">
      <c r="A2607" t="inlineStr">
        <is>
          <t>照合 一般</t>
        </is>
      </c>
      <c r="B2607" s="21" t="n">
        <v>17000000</v>
      </c>
      <c r="C2607" s="22" t="n">
        <v>34</v>
      </c>
      <c r="D2607" s="22" t="n">
        <v>1</v>
      </c>
      <c r="E2607" s="22" t="n">
        <v>0</v>
      </c>
      <c r="F2607" s="21">
        <f>(IF(C2607&lt;=20,MAX(800000,400000*C2607),8000000+700000*(C2607-20))+IF(E2607=1,1000000,0))</f>
        <v/>
      </c>
      <c r="G2607" s="21">
        <f>IF(AND(D2607=3,C2607&lt;=5),MAX(0,B2607-F2607),IF(AND(D2607=2,C2607&lt;=5,MAX(0,B2607-F2607)&gt;3000000),1500000+MAX(0,B2607-F2607)-3000000,MAX(0,B2607-F2607)/2))</f>
        <v/>
      </c>
      <c r="H2607" s="21">
        <f>ROUNDDOWN(G2607,-3)</f>
        <v/>
      </c>
      <c r="I2607" s="21">
        <f>IF(H2607&lt;=0,0,ROUNDDOWN(ROUND((H2607*LOOKUP(H2607,{0,1950001,3300001,6950001,9000001,18000001,40000001},{0.05,0.1,0.2,0.23,0.33,0.4,0.45})-LOOKUP(H2607,{0,1950001,3300001,6950001,9000001,18000001,40000001},{0,97500,427500,636000,1536000,2796000,4796000}))*1.021,3),0))</f>
        <v/>
      </c>
      <c r="J2607" s="21">
        <f>ROUNDDOWN(ROUND(H2607*0.06,2),-2)</f>
        <v/>
      </c>
      <c r="K2607" s="21">
        <f>ROUNDDOWN(ROUND(H2607*0.04,2),-2)</f>
        <v/>
      </c>
      <c r="L2607" s="21">
        <f>I2607+J2607+K2607</f>
        <v/>
      </c>
      <c r="M2607" s="21">
        <f>B2607-L2607</f>
        <v/>
      </c>
      <c r="N2607" s="21">
        <f>ROUNDDOWN(ROUND(B2607*0.2042,2),0)</f>
        <v/>
      </c>
    </row>
    <row r="2608">
      <c r="A2608" t="inlineStr">
        <is>
          <t>照合 一般</t>
        </is>
      </c>
      <c r="B2608" s="21" t="n">
        <v>17000000</v>
      </c>
      <c r="C2608" s="22" t="n">
        <v>35</v>
      </c>
      <c r="D2608" s="22" t="n">
        <v>1</v>
      </c>
      <c r="E2608" s="22" t="n">
        <v>0</v>
      </c>
      <c r="F2608" s="21">
        <f>(IF(C2608&lt;=20,MAX(800000,400000*C2608),8000000+700000*(C2608-20))+IF(E2608=1,1000000,0))</f>
        <v/>
      </c>
      <c r="G2608" s="21">
        <f>IF(AND(D2608=3,C2608&lt;=5),MAX(0,B2608-F2608),IF(AND(D2608=2,C2608&lt;=5,MAX(0,B2608-F2608)&gt;3000000),1500000+MAX(0,B2608-F2608)-3000000,MAX(0,B2608-F2608)/2))</f>
        <v/>
      </c>
      <c r="H2608" s="21">
        <f>ROUNDDOWN(G2608,-3)</f>
        <v/>
      </c>
      <c r="I2608" s="21">
        <f>IF(H2608&lt;=0,0,ROUNDDOWN(ROUND((H2608*LOOKUP(H2608,{0,1950001,3300001,6950001,9000001,18000001,40000001},{0.05,0.1,0.2,0.23,0.33,0.4,0.45})-LOOKUP(H2608,{0,1950001,3300001,6950001,9000001,18000001,40000001},{0,97500,427500,636000,1536000,2796000,4796000}))*1.021,3),0))</f>
        <v/>
      </c>
      <c r="J2608" s="21">
        <f>ROUNDDOWN(ROUND(H2608*0.06,2),-2)</f>
        <v/>
      </c>
      <c r="K2608" s="21">
        <f>ROUNDDOWN(ROUND(H2608*0.04,2),-2)</f>
        <v/>
      </c>
      <c r="L2608" s="21">
        <f>I2608+J2608+K2608</f>
        <v/>
      </c>
      <c r="M2608" s="21">
        <f>B2608-L2608</f>
        <v/>
      </c>
      <c r="N2608" s="21">
        <f>ROUNDDOWN(ROUND(B2608*0.2042,2),0)</f>
        <v/>
      </c>
    </row>
    <row r="2609">
      <c r="A2609" t="inlineStr">
        <is>
          <t>照合 一般</t>
        </is>
      </c>
      <c r="B2609" s="21" t="n">
        <v>17000000</v>
      </c>
      <c r="C2609" s="22" t="n">
        <v>36</v>
      </c>
      <c r="D2609" s="22" t="n">
        <v>1</v>
      </c>
      <c r="E2609" s="22" t="n">
        <v>0</v>
      </c>
      <c r="F2609" s="21">
        <f>(IF(C2609&lt;=20,MAX(800000,400000*C2609),8000000+700000*(C2609-20))+IF(E2609=1,1000000,0))</f>
        <v/>
      </c>
      <c r="G2609" s="21">
        <f>IF(AND(D2609=3,C2609&lt;=5),MAX(0,B2609-F2609),IF(AND(D2609=2,C2609&lt;=5,MAX(0,B2609-F2609)&gt;3000000),1500000+MAX(0,B2609-F2609)-3000000,MAX(0,B2609-F2609)/2))</f>
        <v/>
      </c>
      <c r="H2609" s="21">
        <f>ROUNDDOWN(G2609,-3)</f>
        <v/>
      </c>
      <c r="I2609" s="21">
        <f>IF(H2609&lt;=0,0,ROUNDDOWN(ROUND((H2609*LOOKUP(H2609,{0,1950001,3300001,6950001,9000001,18000001,40000001},{0.05,0.1,0.2,0.23,0.33,0.4,0.45})-LOOKUP(H2609,{0,1950001,3300001,6950001,9000001,18000001,40000001},{0,97500,427500,636000,1536000,2796000,4796000}))*1.021,3),0))</f>
        <v/>
      </c>
      <c r="J2609" s="21">
        <f>ROUNDDOWN(ROUND(H2609*0.06,2),-2)</f>
        <v/>
      </c>
      <c r="K2609" s="21">
        <f>ROUNDDOWN(ROUND(H2609*0.04,2),-2)</f>
        <v/>
      </c>
      <c r="L2609" s="21">
        <f>I2609+J2609+K2609</f>
        <v/>
      </c>
      <c r="M2609" s="21">
        <f>B2609-L2609</f>
        <v/>
      </c>
      <c r="N2609" s="21">
        <f>ROUNDDOWN(ROUND(B2609*0.2042,2),0)</f>
        <v/>
      </c>
    </row>
    <row r="2610">
      <c r="A2610" t="inlineStr">
        <is>
          <t>照合 一般</t>
        </is>
      </c>
      <c r="B2610" s="21" t="n">
        <v>17000000</v>
      </c>
      <c r="C2610" s="22" t="n">
        <v>37</v>
      </c>
      <c r="D2610" s="22" t="n">
        <v>1</v>
      </c>
      <c r="E2610" s="22" t="n">
        <v>0</v>
      </c>
      <c r="F2610" s="21">
        <f>(IF(C2610&lt;=20,MAX(800000,400000*C2610),8000000+700000*(C2610-20))+IF(E2610=1,1000000,0))</f>
        <v/>
      </c>
      <c r="G2610" s="21">
        <f>IF(AND(D2610=3,C2610&lt;=5),MAX(0,B2610-F2610),IF(AND(D2610=2,C2610&lt;=5,MAX(0,B2610-F2610)&gt;3000000),1500000+MAX(0,B2610-F2610)-3000000,MAX(0,B2610-F2610)/2))</f>
        <v/>
      </c>
      <c r="H2610" s="21">
        <f>ROUNDDOWN(G2610,-3)</f>
        <v/>
      </c>
      <c r="I2610" s="21">
        <f>IF(H2610&lt;=0,0,ROUNDDOWN(ROUND((H2610*LOOKUP(H2610,{0,1950001,3300001,6950001,9000001,18000001,40000001},{0.05,0.1,0.2,0.23,0.33,0.4,0.45})-LOOKUP(H2610,{0,1950001,3300001,6950001,9000001,18000001,40000001},{0,97500,427500,636000,1536000,2796000,4796000}))*1.021,3),0))</f>
        <v/>
      </c>
      <c r="J2610" s="21">
        <f>ROUNDDOWN(ROUND(H2610*0.06,2),-2)</f>
        <v/>
      </c>
      <c r="K2610" s="21">
        <f>ROUNDDOWN(ROUND(H2610*0.04,2),-2)</f>
        <v/>
      </c>
      <c r="L2610" s="21">
        <f>I2610+J2610+K2610</f>
        <v/>
      </c>
      <c r="M2610" s="21">
        <f>B2610-L2610</f>
        <v/>
      </c>
      <c r="N2610" s="21">
        <f>ROUNDDOWN(ROUND(B2610*0.2042,2),0)</f>
        <v/>
      </c>
    </row>
    <row r="2611">
      <c r="A2611" t="inlineStr">
        <is>
          <t>照合 一般</t>
        </is>
      </c>
      <c r="B2611" s="21" t="n">
        <v>17000000</v>
      </c>
      <c r="C2611" s="22" t="n">
        <v>38</v>
      </c>
      <c r="D2611" s="22" t="n">
        <v>1</v>
      </c>
      <c r="E2611" s="22" t="n">
        <v>0</v>
      </c>
      <c r="F2611" s="21">
        <f>(IF(C2611&lt;=20,MAX(800000,400000*C2611),8000000+700000*(C2611-20))+IF(E2611=1,1000000,0))</f>
        <v/>
      </c>
      <c r="G2611" s="21">
        <f>IF(AND(D2611=3,C2611&lt;=5),MAX(0,B2611-F2611),IF(AND(D2611=2,C2611&lt;=5,MAX(0,B2611-F2611)&gt;3000000),1500000+MAX(0,B2611-F2611)-3000000,MAX(0,B2611-F2611)/2))</f>
        <v/>
      </c>
      <c r="H2611" s="21">
        <f>ROUNDDOWN(G2611,-3)</f>
        <v/>
      </c>
      <c r="I2611" s="21">
        <f>IF(H2611&lt;=0,0,ROUNDDOWN(ROUND((H2611*LOOKUP(H2611,{0,1950001,3300001,6950001,9000001,18000001,40000001},{0.05,0.1,0.2,0.23,0.33,0.4,0.45})-LOOKUP(H2611,{0,1950001,3300001,6950001,9000001,18000001,40000001},{0,97500,427500,636000,1536000,2796000,4796000}))*1.021,3),0))</f>
        <v/>
      </c>
      <c r="J2611" s="21">
        <f>ROUNDDOWN(ROUND(H2611*0.06,2),-2)</f>
        <v/>
      </c>
      <c r="K2611" s="21">
        <f>ROUNDDOWN(ROUND(H2611*0.04,2),-2)</f>
        <v/>
      </c>
      <c r="L2611" s="21">
        <f>I2611+J2611+K2611</f>
        <v/>
      </c>
      <c r="M2611" s="21">
        <f>B2611-L2611</f>
        <v/>
      </c>
      <c r="N2611" s="21">
        <f>ROUNDDOWN(ROUND(B2611*0.2042,2),0)</f>
        <v/>
      </c>
    </row>
    <row r="2612">
      <c r="A2612" t="inlineStr">
        <is>
          <t>照合 一般</t>
        </is>
      </c>
      <c r="B2612" s="21" t="n">
        <v>17000000</v>
      </c>
      <c r="C2612" s="22" t="n">
        <v>39</v>
      </c>
      <c r="D2612" s="22" t="n">
        <v>1</v>
      </c>
      <c r="E2612" s="22" t="n">
        <v>0</v>
      </c>
      <c r="F2612" s="21">
        <f>(IF(C2612&lt;=20,MAX(800000,400000*C2612),8000000+700000*(C2612-20))+IF(E2612=1,1000000,0))</f>
        <v/>
      </c>
      <c r="G2612" s="21">
        <f>IF(AND(D2612=3,C2612&lt;=5),MAX(0,B2612-F2612),IF(AND(D2612=2,C2612&lt;=5,MAX(0,B2612-F2612)&gt;3000000),1500000+MAX(0,B2612-F2612)-3000000,MAX(0,B2612-F2612)/2))</f>
        <v/>
      </c>
      <c r="H2612" s="21">
        <f>ROUNDDOWN(G2612,-3)</f>
        <v/>
      </c>
      <c r="I2612" s="21">
        <f>IF(H2612&lt;=0,0,ROUNDDOWN(ROUND((H2612*LOOKUP(H2612,{0,1950001,3300001,6950001,9000001,18000001,40000001},{0.05,0.1,0.2,0.23,0.33,0.4,0.45})-LOOKUP(H2612,{0,1950001,3300001,6950001,9000001,18000001,40000001},{0,97500,427500,636000,1536000,2796000,4796000}))*1.021,3),0))</f>
        <v/>
      </c>
      <c r="J2612" s="21">
        <f>ROUNDDOWN(ROUND(H2612*0.06,2),-2)</f>
        <v/>
      </c>
      <c r="K2612" s="21">
        <f>ROUNDDOWN(ROUND(H2612*0.04,2),-2)</f>
        <v/>
      </c>
      <c r="L2612" s="21">
        <f>I2612+J2612+K2612</f>
        <v/>
      </c>
      <c r="M2612" s="21">
        <f>B2612-L2612</f>
        <v/>
      </c>
      <c r="N2612" s="21">
        <f>ROUNDDOWN(ROUND(B2612*0.2042,2),0)</f>
        <v/>
      </c>
    </row>
    <row r="2613">
      <c r="A2613" t="inlineStr">
        <is>
          <t>照合 一般</t>
        </is>
      </c>
      <c r="B2613" s="21" t="n">
        <v>17000000</v>
      </c>
      <c r="C2613" s="22" t="n">
        <v>40</v>
      </c>
      <c r="D2613" s="22" t="n">
        <v>1</v>
      </c>
      <c r="E2613" s="22" t="n">
        <v>0</v>
      </c>
      <c r="F2613" s="21">
        <f>(IF(C2613&lt;=20,MAX(800000,400000*C2613),8000000+700000*(C2613-20))+IF(E2613=1,1000000,0))</f>
        <v/>
      </c>
      <c r="G2613" s="21">
        <f>IF(AND(D2613=3,C2613&lt;=5),MAX(0,B2613-F2613),IF(AND(D2613=2,C2613&lt;=5,MAX(0,B2613-F2613)&gt;3000000),1500000+MAX(0,B2613-F2613)-3000000,MAX(0,B2613-F2613)/2))</f>
        <v/>
      </c>
      <c r="H2613" s="21">
        <f>ROUNDDOWN(G2613,-3)</f>
        <v/>
      </c>
      <c r="I2613" s="21">
        <f>IF(H2613&lt;=0,0,ROUNDDOWN(ROUND((H2613*LOOKUP(H2613,{0,1950001,3300001,6950001,9000001,18000001,40000001},{0.05,0.1,0.2,0.23,0.33,0.4,0.45})-LOOKUP(H2613,{0,1950001,3300001,6950001,9000001,18000001,40000001},{0,97500,427500,636000,1536000,2796000,4796000}))*1.021,3),0))</f>
        <v/>
      </c>
      <c r="J2613" s="21">
        <f>ROUNDDOWN(ROUND(H2613*0.06,2),-2)</f>
        <v/>
      </c>
      <c r="K2613" s="21">
        <f>ROUNDDOWN(ROUND(H2613*0.04,2),-2)</f>
        <v/>
      </c>
      <c r="L2613" s="21">
        <f>I2613+J2613+K2613</f>
        <v/>
      </c>
      <c r="M2613" s="21">
        <f>B2613-L2613</f>
        <v/>
      </c>
      <c r="N2613" s="21">
        <f>ROUNDDOWN(ROUND(B2613*0.2042,2),0)</f>
        <v/>
      </c>
    </row>
    <row r="2614">
      <c r="A2614" t="inlineStr">
        <is>
          <t>照合 一般</t>
        </is>
      </c>
      <c r="B2614" s="21" t="n">
        <v>17000000</v>
      </c>
      <c r="C2614" s="22" t="n">
        <v>41</v>
      </c>
      <c r="D2614" s="22" t="n">
        <v>1</v>
      </c>
      <c r="E2614" s="22" t="n">
        <v>0</v>
      </c>
      <c r="F2614" s="21">
        <f>(IF(C2614&lt;=20,MAX(800000,400000*C2614),8000000+700000*(C2614-20))+IF(E2614=1,1000000,0))</f>
        <v/>
      </c>
      <c r="G2614" s="21">
        <f>IF(AND(D2614=3,C2614&lt;=5),MAX(0,B2614-F2614),IF(AND(D2614=2,C2614&lt;=5,MAX(0,B2614-F2614)&gt;3000000),1500000+MAX(0,B2614-F2614)-3000000,MAX(0,B2614-F2614)/2))</f>
        <v/>
      </c>
      <c r="H2614" s="21">
        <f>ROUNDDOWN(G2614,-3)</f>
        <v/>
      </c>
      <c r="I2614" s="21">
        <f>IF(H2614&lt;=0,0,ROUNDDOWN(ROUND((H2614*LOOKUP(H2614,{0,1950001,3300001,6950001,9000001,18000001,40000001},{0.05,0.1,0.2,0.23,0.33,0.4,0.45})-LOOKUP(H2614,{0,1950001,3300001,6950001,9000001,18000001,40000001},{0,97500,427500,636000,1536000,2796000,4796000}))*1.021,3),0))</f>
        <v/>
      </c>
      <c r="J2614" s="21">
        <f>ROUNDDOWN(ROUND(H2614*0.06,2),-2)</f>
        <v/>
      </c>
      <c r="K2614" s="21">
        <f>ROUNDDOWN(ROUND(H2614*0.04,2),-2)</f>
        <v/>
      </c>
      <c r="L2614" s="21">
        <f>I2614+J2614+K2614</f>
        <v/>
      </c>
      <c r="M2614" s="21">
        <f>B2614-L2614</f>
        <v/>
      </c>
      <c r="N2614" s="21">
        <f>ROUNDDOWN(ROUND(B2614*0.2042,2),0)</f>
        <v/>
      </c>
    </row>
    <row r="2615">
      <c r="A2615" t="inlineStr">
        <is>
          <t>照合 一般</t>
        </is>
      </c>
      <c r="B2615" s="21" t="n">
        <v>17000000</v>
      </c>
      <c r="C2615" s="22" t="n">
        <v>42</v>
      </c>
      <c r="D2615" s="22" t="n">
        <v>1</v>
      </c>
      <c r="E2615" s="22" t="n">
        <v>0</v>
      </c>
      <c r="F2615" s="21">
        <f>(IF(C2615&lt;=20,MAX(800000,400000*C2615),8000000+700000*(C2615-20))+IF(E2615=1,1000000,0))</f>
        <v/>
      </c>
      <c r="G2615" s="21">
        <f>IF(AND(D2615=3,C2615&lt;=5),MAX(0,B2615-F2615),IF(AND(D2615=2,C2615&lt;=5,MAX(0,B2615-F2615)&gt;3000000),1500000+MAX(0,B2615-F2615)-3000000,MAX(0,B2615-F2615)/2))</f>
        <v/>
      </c>
      <c r="H2615" s="21">
        <f>ROUNDDOWN(G2615,-3)</f>
        <v/>
      </c>
      <c r="I2615" s="21">
        <f>IF(H2615&lt;=0,0,ROUNDDOWN(ROUND((H2615*LOOKUP(H2615,{0,1950001,3300001,6950001,9000001,18000001,40000001},{0.05,0.1,0.2,0.23,0.33,0.4,0.45})-LOOKUP(H2615,{0,1950001,3300001,6950001,9000001,18000001,40000001},{0,97500,427500,636000,1536000,2796000,4796000}))*1.021,3),0))</f>
        <v/>
      </c>
      <c r="J2615" s="21">
        <f>ROUNDDOWN(ROUND(H2615*0.06,2),-2)</f>
        <v/>
      </c>
      <c r="K2615" s="21">
        <f>ROUNDDOWN(ROUND(H2615*0.04,2),-2)</f>
        <v/>
      </c>
      <c r="L2615" s="21">
        <f>I2615+J2615+K2615</f>
        <v/>
      </c>
      <c r="M2615" s="21">
        <f>B2615-L2615</f>
        <v/>
      </c>
      <c r="N2615" s="21">
        <f>ROUNDDOWN(ROUND(B2615*0.2042,2),0)</f>
        <v/>
      </c>
    </row>
    <row r="2616">
      <c r="A2616" t="inlineStr">
        <is>
          <t>照合 一般</t>
        </is>
      </c>
      <c r="B2616" s="21" t="n">
        <v>17000000</v>
      </c>
      <c r="C2616" s="22" t="n">
        <v>43</v>
      </c>
      <c r="D2616" s="22" t="n">
        <v>1</v>
      </c>
      <c r="E2616" s="22" t="n">
        <v>0</v>
      </c>
      <c r="F2616" s="21">
        <f>(IF(C2616&lt;=20,MAX(800000,400000*C2616),8000000+700000*(C2616-20))+IF(E2616=1,1000000,0))</f>
        <v/>
      </c>
      <c r="G2616" s="21">
        <f>IF(AND(D2616=3,C2616&lt;=5),MAX(0,B2616-F2616),IF(AND(D2616=2,C2616&lt;=5,MAX(0,B2616-F2616)&gt;3000000),1500000+MAX(0,B2616-F2616)-3000000,MAX(0,B2616-F2616)/2))</f>
        <v/>
      </c>
      <c r="H2616" s="21">
        <f>ROUNDDOWN(G2616,-3)</f>
        <v/>
      </c>
      <c r="I2616" s="21">
        <f>IF(H2616&lt;=0,0,ROUNDDOWN(ROUND((H2616*LOOKUP(H2616,{0,1950001,3300001,6950001,9000001,18000001,40000001},{0.05,0.1,0.2,0.23,0.33,0.4,0.45})-LOOKUP(H2616,{0,1950001,3300001,6950001,9000001,18000001,40000001},{0,97500,427500,636000,1536000,2796000,4796000}))*1.021,3),0))</f>
        <v/>
      </c>
      <c r="J2616" s="21">
        <f>ROUNDDOWN(ROUND(H2616*0.06,2),-2)</f>
        <v/>
      </c>
      <c r="K2616" s="21">
        <f>ROUNDDOWN(ROUND(H2616*0.04,2),-2)</f>
        <v/>
      </c>
      <c r="L2616" s="21">
        <f>I2616+J2616+K2616</f>
        <v/>
      </c>
      <c r="M2616" s="21">
        <f>B2616-L2616</f>
        <v/>
      </c>
      <c r="N2616" s="21">
        <f>ROUNDDOWN(ROUND(B2616*0.2042,2),0)</f>
        <v/>
      </c>
    </row>
    <row r="2617">
      <c r="A2617" t="inlineStr">
        <is>
          <t>照合 一般</t>
        </is>
      </c>
      <c r="B2617" s="21" t="n">
        <v>17000000</v>
      </c>
      <c r="C2617" s="22" t="n">
        <v>44</v>
      </c>
      <c r="D2617" s="22" t="n">
        <v>1</v>
      </c>
      <c r="E2617" s="22" t="n">
        <v>0</v>
      </c>
      <c r="F2617" s="21">
        <f>(IF(C2617&lt;=20,MAX(800000,400000*C2617),8000000+700000*(C2617-20))+IF(E2617=1,1000000,0))</f>
        <v/>
      </c>
      <c r="G2617" s="21">
        <f>IF(AND(D2617=3,C2617&lt;=5),MAX(0,B2617-F2617),IF(AND(D2617=2,C2617&lt;=5,MAX(0,B2617-F2617)&gt;3000000),1500000+MAX(0,B2617-F2617)-3000000,MAX(0,B2617-F2617)/2))</f>
        <v/>
      </c>
      <c r="H2617" s="21">
        <f>ROUNDDOWN(G2617,-3)</f>
        <v/>
      </c>
      <c r="I2617" s="21">
        <f>IF(H2617&lt;=0,0,ROUNDDOWN(ROUND((H2617*LOOKUP(H2617,{0,1950001,3300001,6950001,9000001,18000001,40000001},{0.05,0.1,0.2,0.23,0.33,0.4,0.45})-LOOKUP(H2617,{0,1950001,3300001,6950001,9000001,18000001,40000001},{0,97500,427500,636000,1536000,2796000,4796000}))*1.021,3),0))</f>
        <v/>
      </c>
      <c r="J2617" s="21">
        <f>ROUNDDOWN(ROUND(H2617*0.06,2),-2)</f>
        <v/>
      </c>
      <c r="K2617" s="21">
        <f>ROUNDDOWN(ROUND(H2617*0.04,2),-2)</f>
        <v/>
      </c>
      <c r="L2617" s="21">
        <f>I2617+J2617+K2617</f>
        <v/>
      </c>
      <c r="M2617" s="21">
        <f>B2617-L2617</f>
        <v/>
      </c>
      <c r="N2617" s="21">
        <f>ROUNDDOWN(ROUND(B2617*0.2042,2),0)</f>
        <v/>
      </c>
    </row>
    <row r="2618">
      <c r="A2618" t="inlineStr">
        <is>
          <t>照合 一般</t>
        </is>
      </c>
      <c r="B2618" s="21" t="n">
        <v>17000000</v>
      </c>
      <c r="C2618" s="22" t="n">
        <v>45</v>
      </c>
      <c r="D2618" s="22" t="n">
        <v>1</v>
      </c>
      <c r="E2618" s="22" t="n">
        <v>0</v>
      </c>
      <c r="F2618" s="21">
        <f>(IF(C2618&lt;=20,MAX(800000,400000*C2618),8000000+700000*(C2618-20))+IF(E2618=1,1000000,0))</f>
        <v/>
      </c>
      <c r="G2618" s="21">
        <f>IF(AND(D2618=3,C2618&lt;=5),MAX(0,B2618-F2618),IF(AND(D2618=2,C2618&lt;=5,MAX(0,B2618-F2618)&gt;3000000),1500000+MAX(0,B2618-F2618)-3000000,MAX(0,B2618-F2618)/2))</f>
        <v/>
      </c>
      <c r="H2618" s="21">
        <f>ROUNDDOWN(G2618,-3)</f>
        <v/>
      </c>
      <c r="I2618" s="21">
        <f>IF(H2618&lt;=0,0,ROUNDDOWN(ROUND((H2618*LOOKUP(H2618,{0,1950001,3300001,6950001,9000001,18000001,40000001},{0.05,0.1,0.2,0.23,0.33,0.4,0.45})-LOOKUP(H2618,{0,1950001,3300001,6950001,9000001,18000001,40000001},{0,97500,427500,636000,1536000,2796000,4796000}))*1.021,3),0))</f>
        <v/>
      </c>
      <c r="J2618" s="21">
        <f>ROUNDDOWN(ROUND(H2618*0.06,2),-2)</f>
        <v/>
      </c>
      <c r="K2618" s="21">
        <f>ROUNDDOWN(ROUND(H2618*0.04,2),-2)</f>
        <v/>
      </c>
      <c r="L2618" s="21">
        <f>I2618+J2618+K2618</f>
        <v/>
      </c>
      <c r="M2618" s="21">
        <f>B2618-L2618</f>
        <v/>
      </c>
      <c r="N2618" s="21">
        <f>ROUNDDOWN(ROUND(B2618*0.2042,2),0)</f>
        <v/>
      </c>
    </row>
    <row r="2619">
      <c r="A2619" t="inlineStr">
        <is>
          <t>照合 短期</t>
        </is>
      </c>
      <c r="B2619" s="21" t="n">
        <v>17000000</v>
      </c>
      <c r="C2619" s="22" t="n">
        <v>1</v>
      </c>
      <c r="D2619" s="22" t="n">
        <v>2</v>
      </c>
      <c r="E2619" s="22" t="n">
        <v>0</v>
      </c>
      <c r="F2619" s="21">
        <f>(IF(C2619&lt;=20,MAX(800000,400000*C2619),8000000+700000*(C2619-20))+IF(E2619=1,1000000,0))</f>
        <v/>
      </c>
      <c r="G2619" s="21">
        <f>IF(AND(D2619=3,C2619&lt;=5),MAX(0,B2619-F2619),IF(AND(D2619=2,C2619&lt;=5,MAX(0,B2619-F2619)&gt;3000000),1500000+MAX(0,B2619-F2619)-3000000,MAX(0,B2619-F2619)/2))</f>
        <v/>
      </c>
      <c r="H2619" s="21">
        <f>ROUNDDOWN(G2619,-3)</f>
        <v/>
      </c>
      <c r="I2619" s="21">
        <f>IF(H2619&lt;=0,0,ROUNDDOWN(ROUND((H2619*LOOKUP(H2619,{0,1950001,3300001,6950001,9000001,18000001,40000001},{0.05,0.1,0.2,0.23,0.33,0.4,0.45})-LOOKUP(H2619,{0,1950001,3300001,6950001,9000001,18000001,40000001},{0,97500,427500,636000,1536000,2796000,4796000}))*1.021,3),0))</f>
        <v/>
      </c>
      <c r="J2619" s="21">
        <f>ROUNDDOWN(ROUND(H2619*0.06,2),-2)</f>
        <v/>
      </c>
      <c r="K2619" s="21">
        <f>ROUNDDOWN(ROUND(H2619*0.04,2),-2)</f>
        <v/>
      </c>
      <c r="L2619" s="21">
        <f>I2619+J2619+K2619</f>
        <v/>
      </c>
      <c r="M2619" s="21">
        <f>B2619-L2619</f>
        <v/>
      </c>
      <c r="N2619" s="21">
        <f>ROUNDDOWN(ROUND(B2619*0.2042,2),0)</f>
        <v/>
      </c>
    </row>
    <row r="2620">
      <c r="A2620" t="inlineStr">
        <is>
          <t>照合 役員</t>
        </is>
      </c>
      <c r="B2620" s="21" t="n">
        <v>17000000</v>
      </c>
      <c r="C2620" s="22" t="n">
        <v>1</v>
      </c>
      <c r="D2620" s="22" t="n">
        <v>3</v>
      </c>
      <c r="E2620" s="22" t="n">
        <v>0</v>
      </c>
      <c r="F2620" s="21">
        <f>(IF(C2620&lt;=20,MAX(800000,400000*C2620),8000000+700000*(C2620-20))+IF(E2620=1,1000000,0))</f>
        <v/>
      </c>
      <c r="G2620" s="21">
        <f>IF(AND(D2620=3,C2620&lt;=5),MAX(0,B2620-F2620),IF(AND(D2620=2,C2620&lt;=5,MAX(0,B2620-F2620)&gt;3000000),1500000+MAX(0,B2620-F2620)-3000000,MAX(0,B2620-F2620)/2))</f>
        <v/>
      </c>
      <c r="H2620" s="21">
        <f>ROUNDDOWN(G2620,-3)</f>
        <v/>
      </c>
      <c r="I2620" s="21">
        <f>IF(H2620&lt;=0,0,ROUNDDOWN(ROUND((H2620*LOOKUP(H2620,{0,1950001,3300001,6950001,9000001,18000001,40000001},{0.05,0.1,0.2,0.23,0.33,0.4,0.45})-LOOKUP(H2620,{0,1950001,3300001,6950001,9000001,18000001,40000001},{0,97500,427500,636000,1536000,2796000,4796000}))*1.021,3),0))</f>
        <v/>
      </c>
      <c r="J2620" s="21">
        <f>ROUNDDOWN(ROUND(H2620*0.06,2),-2)</f>
        <v/>
      </c>
      <c r="K2620" s="21">
        <f>ROUNDDOWN(ROUND(H2620*0.04,2),-2)</f>
        <v/>
      </c>
      <c r="L2620" s="21">
        <f>I2620+J2620+K2620</f>
        <v/>
      </c>
      <c r="M2620" s="21">
        <f>B2620-L2620</f>
        <v/>
      </c>
      <c r="N2620" s="21">
        <f>ROUNDDOWN(ROUND(B2620*0.2042,2),0)</f>
        <v/>
      </c>
    </row>
    <row r="2621">
      <c r="A2621" t="inlineStr">
        <is>
          <t>照合 短期 障害</t>
        </is>
      </c>
      <c r="B2621" s="21" t="n">
        <v>17000000</v>
      </c>
      <c r="C2621" s="22" t="n">
        <v>1</v>
      </c>
      <c r="D2621" s="22" t="n">
        <v>2</v>
      </c>
      <c r="E2621" s="22" t="n">
        <v>1</v>
      </c>
      <c r="F2621" s="21">
        <f>(IF(C2621&lt;=20,MAX(800000,400000*C2621),8000000+700000*(C2621-20))+IF(E2621=1,1000000,0))</f>
        <v/>
      </c>
      <c r="G2621" s="21">
        <f>IF(AND(D2621=3,C2621&lt;=5),MAX(0,B2621-F2621),IF(AND(D2621=2,C2621&lt;=5,MAX(0,B2621-F2621)&gt;3000000),1500000+MAX(0,B2621-F2621)-3000000,MAX(0,B2621-F2621)/2))</f>
        <v/>
      </c>
      <c r="H2621" s="21">
        <f>ROUNDDOWN(G2621,-3)</f>
        <v/>
      </c>
      <c r="I2621" s="21">
        <f>IF(H2621&lt;=0,0,ROUNDDOWN(ROUND((H2621*LOOKUP(H2621,{0,1950001,3300001,6950001,9000001,18000001,40000001},{0.05,0.1,0.2,0.23,0.33,0.4,0.45})-LOOKUP(H2621,{0,1950001,3300001,6950001,9000001,18000001,40000001},{0,97500,427500,636000,1536000,2796000,4796000}))*1.021,3),0))</f>
        <v/>
      </c>
      <c r="J2621" s="21">
        <f>ROUNDDOWN(ROUND(H2621*0.06,2),-2)</f>
        <v/>
      </c>
      <c r="K2621" s="21">
        <f>ROUNDDOWN(ROUND(H2621*0.04,2),-2)</f>
        <v/>
      </c>
      <c r="L2621" s="21">
        <f>I2621+J2621+K2621</f>
        <v/>
      </c>
      <c r="M2621" s="21">
        <f>B2621-L2621</f>
        <v/>
      </c>
      <c r="N2621" s="21">
        <f>ROUNDDOWN(ROUND(B2621*0.2042,2),0)</f>
        <v/>
      </c>
    </row>
    <row r="2622">
      <c r="A2622" t="inlineStr">
        <is>
          <t>照合 短期</t>
        </is>
      </c>
      <c r="B2622" s="21" t="n">
        <v>17000000</v>
      </c>
      <c r="C2622" s="22" t="n">
        <v>2</v>
      </c>
      <c r="D2622" s="22" t="n">
        <v>2</v>
      </c>
      <c r="E2622" s="22" t="n">
        <v>0</v>
      </c>
      <c r="F2622" s="21">
        <f>(IF(C2622&lt;=20,MAX(800000,400000*C2622),8000000+700000*(C2622-20))+IF(E2622=1,1000000,0))</f>
        <v/>
      </c>
      <c r="G2622" s="21">
        <f>IF(AND(D2622=3,C2622&lt;=5),MAX(0,B2622-F2622),IF(AND(D2622=2,C2622&lt;=5,MAX(0,B2622-F2622)&gt;3000000),1500000+MAX(0,B2622-F2622)-3000000,MAX(0,B2622-F2622)/2))</f>
        <v/>
      </c>
      <c r="H2622" s="21">
        <f>ROUNDDOWN(G2622,-3)</f>
        <v/>
      </c>
      <c r="I2622" s="21">
        <f>IF(H2622&lt;=0,0,ROUNDDOWN(ROUND((H2622*LOOKUP(H2622,{0,1950001,3300001,6950001,9000001,18000001,40000001},{0.05,0.1,0.2,0.23,0.33,0.4,0.45})-LOOKUP(H2622,{0,1950001,3300001,6950001,9000001,18000001,40000001},{0,97500,427500,636000,1536000,2796000,4796000}))*1.021,3),0))</f>
        <v/>
      </c>
      <c r="J2622" s="21">
        <f>ROUNDDOWN(ROUND(H2622*0.06,2),-2)</f>
        <v/>
      </c>
      <c r="K2622" s="21">
        <f>ROUNDDOWN(ROUND(H2622*0.04,2),-2)</f>
        <v/>
      </c>
      <c r="L2622" s="21">
        <f>I2622+J2622+K2622</f>
        <v/>
      </c>
      <c r="M2622" s="21">
        <f>B2622-L2622</f>
        <v/>
      </c>
      <c r="N2622" s="21">
        <f>ROUNDDOWN(ROUND(B2622*0.2042,2),0)</f>
        <v/>
      </c>
    </row>
    <row r="2623">
      <c r="A2623" t="inlineStr">
        <is>
          <t>照合 役員</t>
        </is>
      </c>
      <c r="B2623" s="21" t="n">
        <v>17000000</v>
      </c>
      <c r="C2623" s="22" t="n">
        <v>2</v>
      </c>
      <c r="D2623" s="22" t="n">
        <v>3</v>
      </c>
      <c r="E2623" s="22" t="n">
        <v>0</v>
      </c>
      <c r="F2623" s="21">
        <f>(IF(C2623&lt;=20,MAX(800000,400000*C2623),8000000+700000*(C2623-20))+IF(E2623=1,1000000,0))</f>
        <v/>
      </c>
      <c r="G2623" s="21">
        <f>IF(AND(D2623=3,C2623&lt;=5),MAX(0,B2623-F2623),IF(AND(D2623=2,C2623&lt;=5,MAX(0,B2623-F2623)&gt;3000000),1500000+MAX(0,B2623-F2623)-3000000,MAX(0,B2623-F2623)/2))</f>
        <v/>
      </c>
      <c r="H2623" s="21">
        <f>ROUNDDOWN(G2623,-3)</f>
        <v/>
      </c>
      <c r="I2623" s="21">
        <f>IF(H2623&lt;=0,0,ROUNDDOWN(ROUND((H2623*LOOKUP(H2623,{0,1950001,3300001,6950001,9000001,18000001,40000001},{0.05,0.1,0.2,0.23,0.33,0.4,0.45})-LOOKUP(H2623,{0,1950001,3300001,6950001,9000001,18000001,40000001},{0,97500,427500,636000,1536000,2796000,4796000}))*1.021,3),0))</f>
        <v/>
      </c>
      <c r="J2623" s="21">
        <f>ROUNDDOWN(ROUND(H2623*0.06,2),-2)</f>
        <v/>
      </c>
      <c r="K2623" s="21">
        <f>ROUNDDOWN(ROUND(H2623*0.04,2),-2)</f>
        <v/>
      </c>
      <c r="L2623" s="21">
        <f>I2623+J2623+K2623</f>
        <v/>
      </c>
      <c r="M2623" s="21">
        <f>B2623-L2623</f>
        <v/>
      </c>
      <c r="N2623" s="21">
        <f>ROUNDDOWN(ROUND(B2623*0.2042,2),0)</f>
        <v/>
      </c>
    </row>
    <row r="2624">
      <c r="A2624" t="inlineStr">
        <is>
          <t>照合 短期 障害</t>
        </is>
      </c>
      <c r="B2624" s="21" t="n">
        <v>17000000</v>
      </c>
      <c r="C2624" s="22" t="n">
        <v>2</v>
      </c>
      <c r="D2624" s="22" t="n">
        <v>2</v>
      </c>
      <c r="E2624" s="22" t="n">
        <v>1</v>
      </c>
      <c r="F2624" s="21">
        <f>(IF(C2624&lt;=20,MAX(800000,400000*C2624),8000000+700000*(C2624-20))+IF(E2624=1,1000000,0))</f>
        <v/>
      </c>
      <c r="G2624" s="21">
        <f>IF(AND(D2624=3,C2624&lt;=5),MAX(0,B2624-F2624),IF(AND(D2624=2,C2624&lt;=5,MAX(0,B2624-F2624)&gt;3000000),1500000+MAX(0,B2624-F2624)-3000000,MAX(0,B2624-F2624)/2))</f>
        <v/>
      </c>
      <c r="H2624" s="21">
        <f>ROUNDDOWN(G2624,-3)</f>
        <v/>
      </c>
      <c r="I2624" s="21">
        <f>IF(H2624&lt;=0,0,ROUNDDOWN(ROUND((H2624*LOOKUP(H2624,{0,1950001,3300001,6950001,9000001,18000001,40000001},{0.05,0.1,0.2,0.23,0.33,0.4,0.45})-LOOKUP(H2624,{0,1950001,3300001,6950001,9000001,18000001,40000001},{0,97500,427500,636000,1536000,2796000,4796000}))*1.021,3),0))</f>
        <v/>
      </c>
      <c r="J2624" s="21">
        <f>ROUNDDOWN(ROUND(H2624*0.06,2),-2)</f>
        <v/>
      </c>
      <c r="K2624" s="21">
        <f>ROUNDDOWN(ROUND(H2624*0.04,2),-2)</f>
        <v/>
      </c>
      <c r="L2624" s="21">
        <f>I2624+J2624+K2624</f>
        <v/>
      </c>
      <c r="M2624" s="21">
        <f>B2624-L2624</f>
        <v/>
      </c>
      <c r="N2624" s="21">
        <f>ROUNDDOWN(ROUND(B2624*0.2042,2),0)</f>
        <v/>
      </c>
    </row>
    <row r="2625">
      <c r="A2625" t="inlineStr">
        <is>
          <t>照合 短期</t>
        </is>
      </c>
      <c r="B2625" s="21" t="n">
        <v>17000000</v>
      </c>
      <c r="C2625" s="22" t="n">
        <v>3</v>
      </c>
      <c r="D2625" s="22" t="n">
        <v>2</v>
      </c>
      <c r="E2625" s="22" t="n">
        <v>0</v>
      </c>
      <c r="F2625" s="21">
        <f>(IF(C2625&lt;=20,MAX(800000,400000*C2625),8000000+700000*(C2625-20))+IF(E2625=1,1000000,0))</f>
        <v/>
      </c>
      <c r="G2625" s="21">
        <f>IF(AND(D2625=3,C2625&lt;=5),MAX(0,B2625-F2625),IF(AND(D2625=2,C2625&lt;=5,MAX(0,B2625-F2625)&gt;3000000),1500000+MAX(0,B2625-F2625)-3000000,MAX(0,B2625-F2625)/2))</f>
        <v/>
      </c>
      <c r="H2625" s="21">
        <f>ROUNDDOWN(G2625,-3)</f>
        <v/>
      </c>
      <c r="I2625" s="21">
        <f>IF(H2625&lt;=0,0,ROUNDDOWN(ROUND((H2625*LOOKUP(H2625,{0,1950001,3300001,6950001,9000001,18000001,40000001},{0.05,0.1,0.2,0.23,0.33,0.4,0.45})-LOOKUP(H2625,{0,1950001,3300001,6950001,9000001,18000001,40000001},{0,97500,427500,636000,1536000,2796000,4796000}))*1.021,3),0))</f>
        <v/>
      </c>
      <c r="J2625" s="21">
        <f>ROUNDDOWN(ROUND(H2625*0.06,2),-2)</f>
        <v/>
      </c>
      <c r="K2625" s="21">
        <f>ROUNDDOWN(ROUND(H2625*0.04,2),-2)</f>
        <v/>
      </c>
      <c r="L2625" s="21">
        <f>I2625+J2625+K2625</f>
        <v/>
      </c>
      <c r="M2625" s="21">
        <f>B2625-L2625</f>
        <v/>
      </c>
      <c r="N2625" s="21">
        <f>ROUNDDOWN(ROUND(B2625*0.2042,2),0)</f>
        <v/>
      </c>
    </row>
    <row r="2626">
      <c r="A2626" t="inlineStr">
        <is>
          <t>照合 役員</t>
        </is>
      </c>
      <c r="B2626" s="21" t="n">
        <v>17000000</v>
      </c>
      <c r="C2626" s="22" t="n">
        <v>3</v>
      </c>
      <c r="D2626" s="22" t="n">
        <v>3</v>
      </c>
      <c r="E2626" s="22" t="n">
        <v>0</v>
      </c>
      <c r="F2626" s="21">
        <f>(IF(C2626&lt;=20,MAX(800000,400000*C2626),8000000+700000*(C2626-20))+IF(E2626=1,1000000,0))</f>
        <v/>
      </c>
      <c r="G2626" s="21">
        <f>IF(AND(D2626=3,C2626&lt;=5),MAX(0,B2626-F2626),IF(AND(D2626=2,C2626&lt;=5,MAX(0,B2626-F2626)&gt;3000000),1500000+MAX(0,B2626-F2626)-3000000,MAX(0,B2626-F2626)/2))</f>
        <v/>
      </c>
      <c r="H2626" s="21">
        <f>ROUNDDOWN(G2626,-3)</f>
        <v/>
      </c>
      <c r="I2626" s="21">
        <f>IF(H2626&lt;=0,0,ROUNDDOWN(ROUND((H2626*LOOKUP(H2626,{0,1950001,3300001,6950001,9000001,18000001,40000001},{0.05,0.1,0.2,0.23,0.33,0.4,0.45})-LOOKUP(H2626,{0,1950001,3300001,6950001,9000001,18000001,40000001},{0,97500,427500,636000,1536000,2796000,4796000}))*1.021,3),0))</f>
        <v/>
      </c>
      <c r="J2626" s="21">
        <f>ROUNDDOWN(ROUND(H2626*0.06,2),-2)</f>
        <v/>
      </c>
      <c r="K2626" s="21">
        <f>ROUNDDOWN(ROUND(H2626*0.04,2),-2)</f>
        <v/>
      </c>
      <c r="L2626" s="21">
        <f>I2626+J2626+K2626</f>
        <v/>
      </c>
      <c r="M2626" s="21">
        <f>B2626-L2626</f>
        <v/>
      </c>
      <c r="N2626" s="21">
        <f>ROUNDDOWN(ROUND(B2626*0.2042,2),0)</f>
        <v/>
      </c>
    </row>
    <row r="2627">
      <c r="A2627" t="inlineStr">
        <is>
          <t>照合 短期 障害</t>
        </is>
      </c>
      <c r="B2627" s="21" t="n">
        <v>17000000</v>
      </c>
      <c r="C2627" s="22" t="n">
        <v>3</v>
      </c>
      <c r="D2627" s="22" t="n">
        <v>2</v>
      </c>
      <c r="E2627" s="22" t="n">
        <v>1</v>
      </c>
      <c r="F2627" s="21">
        <f>(IF(C2627&lt;=20,MAX(800000,400000*C2627),8000000+700000*(C2627-20))+IF(E2627=1,1000000,0))</f>
        <v/>
      </c>
      <c r="G2627" s="21">
        <f>IF(AND(D2627=3,C2627&lt;=5),MAX(0,B2627-F2627),IF(AND(D2627=2,C2627&lt;=5,MAX(0,B2627-F2627)&gt;3000000),1500000+MAX(0,B2627-F2627)-3000000,MAX(0,B2627-F2627)/2))</f>
        <v/>
      </c>
      <c r="H2627" s="21">
        <f>ROUNDDOWN(G2627,-3)</f>
        <v/>
      </c>
      <c r="I2627" s="21">
        <f>IF(H2627&lt;=0,0,ROUNDDOWN(ROUND((H2627*LOOKUP(H2627,{0,1950001,3300001,6950001,9000001,18000001,40000001},{0.05,0.1,0.2,0.23,0.33,0.4,0.45})-LOOKUP(H2627,{0,1950001,3300001,6950001,9000001,18000001,40000001},{0,97500,427500,636000,1536000,2796000,4796000}))*1.021,3),0))</f>
        <v/>
      </c>
      <c r="J2627" s="21">
        <f>ROUNDDOWN(ROUND(H2627*0.06,2),-2)</f>
        <v/>
      </c>
      <c r="K2627" s="21">
        <f>ROUNDDOWN(ROUND(H2627*0.04,2),-2)</f>
        <v/>
      </c>
      <c r="L2627" s="21">
        <f>I2627+J2627+K2627</f>
        <v/>
      </c>
      <c r="M2627" s="21">
        <f>B2627-L2627</f>
        <v/>
      </c>
      <c r="N2627" s="21">
        <f>ROUNDDOWN(ROUND(B2627*0.2042,2),0)</f>
        <v/>
      </c>
    </row>
    <row r="2628">
      <c r="A2628" t="inlineStr">
        <is>
          <t>照合 短期</t>
        </is>
      </c>
      <c r="B2628" s="21" t="n">
        <v>17000000</v>
      </c>
      <c r="C2628" s="22" t="n">
        <v>4</v>
      </c>
      <c r="D2628" s="22" t="n">
        <v>2</v>
      </c>
      <c r="E2628" s="22" t="n">
        <v>0</v>
      </c>
      <c r="F2628" s="21">
        <f>(IF(C2628&lt;=20,MAX(800000,400000*C2628),8000000+700000*(C2628-20))+IF(E2628=1,1000000,0))</f>
        <v/>
      </c>
      <c r="G2628" s="21">
        <f>IF(AND(D2628=3,C2628&lt;=5),MAX(0,B2628-F2628),IF(AND(D2628=2,C2628&lt;=5,MAX(0,B2628-F2628)&gt;3000000),1500000+MAX(0,B2628-F2628)-3000000,MAX(0,B2628-F2628)/2))</f>
        <v/>
      </c>
      <c r="H2628" s="21">
        <f>ROUNDDOWN(G2628,-3)</f>
        <v/>
      </c>
      <c r="I2628" s="21">
        <f>IF(H2628&lt;=0,0,ROUNDDOWN(ROUND((H2628*LOOKUP(H2628,{0,1950001,3300001,6950001,9000001,18000001,40000001},{0.05,0.1,0.2,0.23,0.33,0.4,0.45})-LOOKUP(H2628,{0,1950001,3300001,6950001,9000001,18000001,40000001},{0,97500,427500,636000,1536000,2796000,4796000}))*1.021,3),0))</f>
        <v/>
      </c>
      <c r="J2628" s="21">
        <f>ROUNDDOWN(ROUND(H2628*0.06,2),-2)</f>
        <v/>
      </c>
      <c r="K2628" s="21">
        <f>ROUNDDOWN(ROUND(H2628*0.04,2),-2)</f>
        <v/>
      </c>
      <c r="L2628" s="21">
        <f>I2628+J2628+K2628</f>
        <v/>
      </c>
      <c r="M2628" s="21">
        <f>B2628-L2628</f>
        <v/>
      </c>
      <c r="N2628" s="21">
        <f>ROUNDDOWN(ROUND(B2628*0.2042,2),0)</f>
        <v/>
      </c>
    </row>
    <row r="2629">
      <c r="A2629" t="inlineStr">
        <is>
          <t>照合 役員</t>
        </is>
      </c>
      <c r="B2629" s="21" t="n">
        <v>17000000</v>
      </c>
      <c r="C2629" s="22" t="n">
        <v>4</v>
      </c>
      <c r="D2629" s="22" t="n">
        <v>3</v>
      </c>
      <c r="E2629" s="22" t="n">
        <v>0</v>
      </c>
      <c r="F2629" s="21">
        <f>(IF(C2629&lt;=20,MAX(800000,400000*C2629),8000000+700000*(C2629-20))+IF(E2629=1,1000000,0))</f>
        <v/>
      </c>
      <c r="G2629" s="21">
        <f>IF(AND(D2629=3,C2629&lt;=5),MAX(0,B2629-F2629),IF(AND(D2629=2,C2629&lt;=5,MAX(0,B2629-F2629)&gt;3000000),1500000+MAX(0,B2629-F2629)-3000000,MAX(0,B2629-F2629)/2))</f>
        <v/>
      </c>
      <c r="H2629" s="21">
        <f>ROUNDDOWN(G2629,-3)</f>
        <v/>
      </c>
      <c r="I2629" s="21">
        <f>IF(H2629&lt;=0,0,ROUNDDOWN(ROUND((H2629*LOOKUP(H2629,{0,1950001,3300001,6950001,9000001,18000001,40000001},{0.05,0.1,0.2,0.23,0.33,0.4,0.45})-LOOKUP(H2629,{0,1950001,3300001,6950001,9000001,18000001,40000001},{0,97500,427500,636000,1536000,2796000,4796000}))*1.021,3),0))</f>
        <v/>
      </c>
      <c r="J2629" s="21">
        <f>ROUNDDOWN(ROUND(H2629*0.06,2),-2)</f>
        <v/>
      </c>
      <c r="K2629" s="21">
        <f>ROUNDDOWN(ROUND(H2629*0.04,2),-2)</f>
        <v/>
      </c>
      <c r="L2629" s="21">
        <f>I2629+J2629+K2629</f>
        <v/>
      </c>
      <c r="M2629" s="21">
        <f>B2629-L2629</f>
        <v/>
      </c>
      <c r="N2629" s="21">
        <f>ROUNDDOWN(ROUND(B2629*0.2042,2),0)</f>
        <v/>
      </c>
    </row>
    <row r="2630">
      <c r="A2630" t="inlineStr">
        <is>
          <t>照合 短期 障害</t>
        </is>
      </c>
      <c r="B2630" s="21" t="n">
        <v>17000000</v>
      </c>
      <c r="C2630" s="22" t="n">
        <v>4</v>
      </c>
      <c r="D2630" s="22" t="n">
        <v>2</v>
      </c>
      <c r="E2630" s="22" t="n">
        <v>1</v>
      </c>
      <c r="F2630" s="21">
        <f>(IF(C2630&lt;=20,MAX(800000,400000*C2630),8000000+700000*(C2630-20))+IF(E2630=1,1000000,0))</f>
        <v/>
      </c>
      <c r="G2630" s="21">
        <f>IF(AND(D2630=3,C2630&lt;=5),MAX(0,B2630-F2630),IF(AND(D2630=2,C2630&lt;=5,MAX(0,B2630-F2630)&gt;3000000),1500000+MAX(0,B2630-F2630)-3000000,MAX(0,B2630-F2630)/2))</f>
        <v/>
      </c>
      <c r="H2630" s="21">
        <f>ROUNDDOWN(G2630,-3)</f>
        <v/>
      </c>
      <c r="I2630" s="21">
        <f>IF(H2630&lt;=0,0,ROUNDDOWN(ROUND((H2630*LOOKUP(H2630,{0,1950001,3300001,6950001,9000001,18000001,40000001},{0.05,0.1,0.2,0.23,0.33,0.4,0.45})-LOOKUP(H2630,{0,1950001,3300001,6950001,9000001,18000001,40000001},{0,97500,427500,636000,1536000,2796000,4796000}))*1.021,3),0))</f>
        <v/>
      </c>
      <c r="J2630" s="21">
        <f>ROUNDDOWN(ROUND(H2630*0.06,2),-2)</f>
        <v/>
      </c>
      <c r="K2630" s="21">
        <f>ROUNDDOWN(ROUND(H2630*0.04,2),-2)</f>
        <v/>
      </c>
      <c r="L2630" s="21">
        <f>I2630+J2630+K2630</f>
        <v/>
      </c>
      <c r="M2630" s="21">
        <f>B2630-L2630</f>
        <v/>
      </c>
      <c r="N2630" s="21">
        <f>ROUNDDOWN(ROUND(B2630*0.2042,2),0)</f>
        <v/>
      </c>
    </row>
    <row r="2631">
      <c r="A2631" t="inlineStr">
        <is>
          <t>照合 短期</t>
        </is>
      </c>
      <c r="B2631" s="21" t="n">
        <v>17000000</v>
      </c>
      <c r="C2631" s="22" t="n">
        <v>5</v>
      </c>
      <c r="D2631" s="22" t="n">
        <v>2</v>
      </c>
      <c r="E2631" s="22" t="n">
        <v>0</v>
      </c>
      <c r="F2631" s="21">
        <f>(IF(C2631&lt;=20,MAX(800000,400000*C2631),8000000+700000*(C2631-20))+IF(E2631=1,1000000,0))</f>
        <v/>
      </c>
      <c r="G2631" s="21">
        <f>IF(AND(D2631=3,C2631&lt;=5),MAX(0,B2631-F2631),IF(AND(D2631=2,C2631&lt;=5,MAX(0,B2631-F2631)&gt;3000000),1500000+MAX(0,B2631-F2631)-3000000,MAX(0,B2631-F2631)/2))</f>
        <v/>
      </c>
      <c r="H2631" s="21">
        <f>ROUNDDOWN(G2631,-3)</f>
        <v/>
      </c>
      <c r="I2631" s="21">
        <f>IF(H2631&lt;=0,0,ROUNDDOWN(ROUND((H2631*LOOKUP(H2631,{0,1950001,3300001,6950001,9000001,18000001,40000001},{0.05,0.1,0.2,0.23,0.33,0.4,0.45})-LOOKUP(H2631,{0,1950001,3300001,6950001,9000001,18000001,40000001},{0,97500,427500,636000,1536000,2796000,4796000}))*1.021,3),0))</f>
        <v/>
      </c>
      <c r="J2631" s="21">
        <f>ROUNDDOWN(ROUND(H2631*0.06,2),-2)</f>
        <v/>
      </c>
      <c r="K2631" s="21">
        <f>ROUNDDOWN(ROUND(H2631*0.04,2),-2)</f>
        <v/>
      </c>
      <c r="L2631" s="21">
        <f>I2631+J2631+K2631</f>
        <v/>
      </c>
      <c r="M2631" s="21">
        <f>B2631-L2631</f>
        <v/>
      </c>
      <c r="N2631" s="21">
        <f>ROUNDDOWN(ROUND(B2631*0.2042,2),0)</f>
        <v/>
      </c>
    </row>
    <row r="2632">
      <c r="A2632" t="inlineStr">
        <is>
          <t>照合 役員</t>
        </is>
      </c>
      <c r="B2632" s="21" t="n">
        <v>17000000</v>
      </c>
      <c r="C2632" s="22" t="n">
        <v>5</v>
      </c>
      <c r="D2632" s="22" t="n">
        <v>3</v>
      </c>
      <c r="E2632" s="22" t="n">
        <v>0</v>
      </c>
      <c r="F2632" s="21">
        <f>(IF(C2632&lt;=20,MAX(800000,400000*C2632),8000000+700000*(C2632-20))+IF(E2632=1,1000000,0))</f>
        <v/>
      </c>
      <c r="G2632" s="21">
        <f>IF(AND(D2632=3,C2632&lt;=5),MAX(0,B2632-F2632),IF(AND(D2632=2,C2632&lt;=5,MAX(0,B2632-F2632)&gt;3000000),1500000+MAX(0,B2632-F2632)-3000000,MAX(0,B2632-F2632)/2))</f>
        <v/>
      </c>
      <c r="H2632" s="21">
        <f>ROUNDDOWN(G2632,-3)</f>
        <v/>
      </c>
      <c r="I2632" s="21">
        <f>IF(H2632&lt;=0,0,ROUNDDOWN(ROUND((H2632*LOOKUP(H2632,{0,1950001,3300001,6950001,9000001,18000001,40000001},{0.05,0.1,0.2,0.23,0.33,0.4,0.45})-LOOKUP(H2632,{0,1950001,3300001,6950001,9000001,18000001,40000001},{0,97500,427500,636000,1536000,2796000,4796000}))*1.021,3),0))</f>
        <v/>
      </c>
      <c r="J2632" s="21">
        <f>ROUNDDOWN(ROUND(H2632*0.06,2),-2)</f>
        <v/>
      </c>
      <c r="K2632" s="21">
        <f>ROUNDDOWN(ROUND(H2632*0.04,2),-2)</f>
        <v/>
      </c>
      <c r="L2632" s="21">
        <f>I2632+J2632+K2632</f>
        <v/>
      </c>
      <c r="M2632" s="21">
        <f>B2632-L2632</f>
        <v/>
      </c>
      <c r="N2632" s="21">
        <f>ROUNDDOWN(ROUND(B2632*0.2042,2),0)</f>
        <v/>
      </c>
    </row>
    <row r="2633">
      <c r="A2633" t="inlineStr">
        <is>
          <t>照合 短期 障害</t>
        </is>
      </c>
      <c r="B2633" s="21" t="n">
        <v>17000000</v>
      </c>
      <c r="C2633" s="22" t="n">
        <v>5</v>
      </c>
      <c r="D2633" s="22" t="n">
        <v>2</v>
      </c>
      <c r="E2633" s="22" t="n">
        <v>1</v>
      </c>
      <c r="F2633" s="21">
        <f>(IF(C2633&lt;=20,MAX(800000,400000*C2633),8000000+700000*(C2633-20))+IF(E2633=1,1000000,0))</f>
        <v/>
      </c>
      <c r="G2633" s="21">
        <f>IF(AND(D2633=3,C2633&lt;=5),MAX(0,B2633-F2633),IF(AND(D2633=2,C2633&lt;=5,MAX(0,B2633-F2633)&gt;3000000),1500000+MAX(0,B2633-F2633)-3000000,MAX(0,B2633-F2633)/2))</f>
        <v/>
      </c>
      <c r="H2633" s="21">
        <f>ROUNDDOWN(G2633,-3)</f>
        <v/>
      </c>
      <c r="I2633" s="21">
        <f>IF(H2633&lt;=0,0,ROUNDDOWN(ROUND((H2633*LOOKUP(H2633,{0,1950001,3300001,6950001,9000001,18000001,40000001},{0.05,0.1,0.2,0.23,0.33,0.4,0.45})-LOOKUP(H2633,{0,1950001,3300001,6950001,9000001,18000001,40000001},{0,97500,427500,636000,1536000,2796000,4796000}))*1.021,3),0))</f>
        <v/>
      </c>
      <c r="J2633" s="21">
        <f>ROUNDDOWN(ROUND(H2633*0.06,2),-2)</f>
        <v/>
      </c>
      <c r="K2633" s="21">
        <f>ROUNDDOWN(ROUND(H2633*0.04,2),-2)</f>
        <v/>
      </c>
      <c r="L2633" s="21">
        <f>I2633+J2633+K2633</f>
        <v/>
      </c>
      <c r="M2633" s="21">
        <f>B2633-L2633</f>
        <v/>
      </c>
      <c r="N2633" s="21">
        <f>ROUNDDOWN(ROUND(B2633*0.2042,2),0)</f>
        <v/>
      </c>
    </row>
    <row r="2634">
      <c r="A2634" t="inlineStr">
        <is>
          <t>照合 障害</t>
        </is>
      </c>
      <c r="B2634" s="21" t="n">
        <v>17000000</v>
      </c>
      <c r="C2634" s="22" t="n">
        <v>25</v>
      </c>
      <c r="D2634" s="22" t="n">
        <v>1</v>
      </c>
      <c r="E2634" s="22" t="n">
        <v>1</v>
      </c>
      <c r="F2634" s="21">
        <f>(IF(C2634&lt;=20,MAX(800000,400000*C2634),8000000+700000*(C2634-20))+IF(E2634=1,1000000,0))</f>
        <v/>
      </c>
      <c r="G2634" s="21">
        <f>IF(AND(D2634=3,C2634&lt;=5),MAX(0,B2634-F2634),IF(AND(D2634=2,C2634&lt;=5,MAX(0,B2634-F2634)&gt;3000000),1500000+MAX(0,B2634-F2634)-3000000,MAX(0,B2634-F2634)/2))</f>
        <v/>
      </c>
      <c r="H2634" s="21">
        <f>ROUNDDOWN(G2634,-3)</f>
        <v/>
      </c>
      <c r="I2634" s="21">
        <f>IF(H2634&lt;=0,0,ROUNDDOWN(ROUND((H2634*LOOKUP(H2634,{0,1950001,3300001,6950001,9000001,18000001,40000001},{0.05,0.1,0.2,0.23,0.33,0.4,0.45})-LOOKUP(H2634,{0,1950001,3300001,6950001,9000001,18000001,40000001},{0,97500,427500,636000,1536000,2796000,4796000}))*1.021,3),0))</f>
        <v/>
      </c>
      <c r="J2634" s="21">
        <f>ROUNDDOWN(ROUND(H2634*0.06,2),-2)</f>
        <v/>
      </c>
      <c r="K2634" s="21">
        <f>ROUNDDOWN(ROUND(H2634*0.04,2),-2)</f>
        <v/>
      </c>
      <c r="L2634" s="21">
        <f>I2634+J2634+K2634</f>
        <v/>
      </c>
      <c r="M2634" s="21">
        <f>B2634-L2634</f>
        <v/>
      </c>
      <c r="N2634" s="21">
        <f>ROUNDDOWN(ROUND(B2634*0.2042,2),0)</f>
        <v/>
      </c>
    </row>
    <row r="2635">
      <c r="A2635" t="inlineStr">
        <is>
          <t>照合 一般</t>
        </is>
      </c>
      <c r="B2635" s="21" t="n">
        <v>17500000</v>
      </c>
      <c r="C2635" s="22" t="n">
        <v>1</v>
      </c>
      <c r="D2635" s="22" t="n">
        <v>1</v>
      </c>
      <c r="E2635" s="22" t="n">
        <v>0</v>
      </c>
      <c r="F2635" s="21">
        <f>(IF(C2635&lt;=20,MAX(800000,400000*C2635),8000000+700000*(C2635-20))+IF(E2635=1,1000000,0))</f>
        <v/>
      </c>
      <c r="G2635" s="21">
        <f>IF(AND(D2635=3,C2635&lt;=5),MAX(0,B2635-F2635),IF(AND(D2635=2,C2635&lt;=5,MAX(0,B2635-F2635)&gt;3000000),1500000+MAX(0,B2635-F2635)-3000000,MAX(0,B2635-F2635)/2))</f>
        <v/>
      </c>
      <c r="H2635" s="21">
        <f>ROUNDDOWN(G2635,-3)</f>
        <v/>
      </c>
      <c r="I2635" s="21">
        <f>IF(H2635&lt;=0,0,ROUNDDOWN(ROUND((H2635*LOOKUP(H2635,{0,1950001,3300001,6950001,9000001,18000001,40000001},{0.05,0.1,0.2,0.23,0.33,0.4,0.45})-LOOKUP(H2635,{0,1950001,3300001,6950001,9000001,18000001,40000001},{0,97500,427500,636000,1536000,2796000,4796000}))*1.021,3),0))</f>
        <v/>
      </c>
      <c r="J2635" s="21">
        <f>ROUNDDOWN(ROUND(H2635*0.06,2),-2)</f>
        <v/>
      </c>
      <c r="K2635" s="21">
        <f>ROUNDDOWN(ROUND(H2635*0.04,2),-2)</f>
        <v/>
      </c>
      <c r="L2635" s="21">
        <f>I2635+J2635+K2635</f>
        <v/>
      </c>
      <c r="M2635" s="21">
        <f>B2635-L2635</f>
        <v/>
      </c>
      <c r="N2635" s="21">
        <f>ROUNDDOWN(ROUND(B2635*0.2042,2),0)</f>
        <v/>
      </c>
    </row>
    <row r="2636">
      <c r="A2636" t="inlineStr">
        <is>
          <t>照合 一般</t>
        </is>
      </c>
      <c r="B2636" s="21" t="n">
        <v>17500000</v>
      </c>
      <c r="C2636" s="22" t="n">
        <v>2</v>
      </c>
      <c r="D2636" s="22" t="n">
        <v>1</v>
      </c>
      <c r="E2636" s="22" t="n">
        <v>0</v>
      </c>
      <c r="F2636" s="21">
        <f>(IF(C2636&lt;=20,MAX(800000,400000*C2636),8000000+700000*(C2636-20))+IF(E2636=1,1000000,0))</f>
        <v/>
      </c>
      <c r="G2636" s="21">
        <f>IF(AND(D2636=3,C2636&lt;=5),MAX(0,B2636-F2636),IF(AND(D2636=2,C2636&lt;=5,MAX(0,B2636-F2636)&gt;3000000),1500000+MAX(0,B2636-F2636)-3000000,MAX(0,B2636-F2636)/2))</f>
        <v/>
      </c>
      <c r="H2636" s="21">
        <f>ROUNDDOWN(G2636,-3)</f>
        <v/>
      </c>
      <c r="I2636" s="21">
        <f>IF(H2636&lt;=0,0,ROUNDDOWN(ROUND((H2636*LOOKUP(H2636,{0,1950001,3300001,6950001,9000001,18000001,40000001},{0.05,0.1,0.2,0.23,0.33,0.4,0.45})-LOOKUP(H2636,{0,1950001,3300001,6950001,9000001,18000001,40000001},{0,97500,427500,636000,1536000,2796000,4796000}))*1.021,3),0))</f>
        <v/>
      </c>
      <c r="J2636" s="21">
        <f>ROUNDDOWN(ROUND(H2636*0.06,2),-2)</f>
        <v/>
      </c>
      <c r="K2636" s="21">
        <f>ROUNDDOWN(ROUND(H2636*0.04,2),-2)</f>
        <v/>
      </c>
      <c r="L2636" s="21">
        <f>I2636+J2636+K2636</f>
        <v/>
      </c>
      <c r="M2636" s="21">
        <f>B2636-L2636</f>
        <v/>
      </c>
      <c r="N2636" s="21">
        <f>ROUNDDOWN(ROUND(B2636*0.2042,2),0)</f>
        <v/>
      </c>
    </row>
    <row r="2637">
      <c r="A2637" t="inlineStr">
        <is>
          <t>照合 一般</t>
        </is>
      </c>
      <c r="B2637" s="21" t="n">
        <v>17500000</v>
      </c>
      <c r="C2637" s="22" t="n">
        <v>3</v>
      </c>
      <c r="D2637" s="22" t="n">
        <v>1</v>
      </c>
      <c r="E2637" s="22" t="n">
        <v>0</v>
      </c>
      <c r="F2637" s="21">
        <f>(IF(C2637&lt;=20,MAX(800000,400000*C2637),8000000+700000*(C2637-20))+IF(E2637=1,1000000,0))</f>
        <v/>
      </c>
      <c r="G2637" s="21">
        <f>IF(AND(D2637=3,C2637&lt;=5),MAX(0,B2637-F2637),IF(AND(D2637=2,C2637&lt;=5,MAX(0,B2637-F2637)&gt;3000000),1500000+MAX(0,B2637-F2637)-3000000,MAX(0,B2637-F2637)/2))</f>
        <v/>
      </c>
      <c r="H2637" s="21">
        <f>ROUNDDOWN(G2637,-3)</f>
        <v/>
      </c>
      <c r="I2637" s="21">
        <f>IF(H2637&lt;=0,0,ROUNDDOWN(ROUND((H2637*LOOKUP(H2637,{0,1950001,3300001,6950001,9000001,18000001,40000001},{0.05,0.1,0.2,0.23,0.33,0.4,0.45})-LOOKUP(H2637,{0,1950001,3300001,6950001,9000001,18000001,40000001},{0,97500,427500,636000,1536000,2796000,4796000}))*1.021,3),0))</f>
        <v/>
      </c>
      <c r="J2637" s="21">
        <f>ROUNDDOWN(ROUND(H2637*0.06,2),-2)</f>
        <v/>
      </c>
      <c r="K2637" s="21">
        <f>ROUNDDOWN(ROUND(H2637*0.04,2),-2)</f>
        <v/>
      </c>
      <c r="L2637" s="21">
        <f>I2637+J2637+K2637</f>
        <v/>
      </c>
      <c r="M2637" s="21">
        <f>B2637-L2637</f>
        <v/>
      </c>
      <c r="N2637" s="21">
        <f>ROUNDDOWN(ROUND(B2637*0.2042,2),0)</f>
        <v/>
      </c>
    </row>
    <row r="2638">
      <c r="A2638" t="inlineStr">
        <is>
          <t>照合 一般</t>
        </is>
      </c>
      <c r="B2638" s="21" t="n">
        <v>17500000</v>
      </c>
      <c r="C2638" s="22" t="n">
        <v>4</v>
      </c>
      <c r="D2638" s="22" t="n">
        <v>1</v>
      </c>
      <c r="E2638" s="22" t="n">
        <v>0</v>
      </c>
      <c r="F2638" s="21">
        <f>(IF(C2638&lt;=20,MAX(800000,400000*C2638),8000000+700000*(C2638-20))+IF(E2638=1,1000000,0))</f>
        <v/>
      </c>
      <c r="G2638" s="21">
        <f>IF(AND(D2638=3,C2638&lt;=5),MAX(0,B2638-F2638),IF(AND(D2638=2,C2638&lt;=5,MAX(0,B2638-F2638)&gt;3000000),1500000+MAX(0,B2638-F2638)-3000000,MAX(0,B2638-F2638)/2))</f>
        <v/>
      </c>
      <c r="H2638" s="21">
        <f>ROUNDDOWN(G2638,-3)</f>
        <v/>
      </c>
      <c r="I2638" s="21">
        <f>IF(H2638&lt;=0,0,ROUNDDOWN(ROUND((H2638*LOOKUP(H2638,{0,1950001,3300001,6950001,9000001,18000001,40000001},{0.05,0.1,0.2,0.23,0.33,0.4,0.45})-LOOKUP(H2638,{0,1950001,3300001,6950001,9000001,18000001,40000001},{0,97500,427500,636000,1536000,2796000,4796000}))*1.021,3),0))</f>
        <v/>
      </c>
      <c r="J2638" s="21">
        <f>ROUNDDOWN(ROUND(H2638*0.06,2),-2)</f>
        <v/>
      </c>
      <c r="K2638" s="21">
        <f>ROUNDDOWN(ROUND(H2638*0.04,2),-2)</f>
        <v/>
      </c>
      <c r="L2638" s="21">
        <f>I2638+J2638+K2638</f>
        <v/>
      </c>
      <c r="M2638" s="21">
        <f>B2638-L2638</f>
        <v/>
      </c>
      <c r="N2638" s="21">
        <f>ROUNDDOWN(ROUND(B2638*0.2042,2),0)</f>
        <v/>
      </c>
    </row>
    <row r="2639">
      <c r="A2639" t="inlineStr">
        <is>
          <t>照合 一般</t>
        </is>
      </c>
      <c r="B2639" s="21" t="n">
        <v>17500000</v>
      </c>
      <c r="C2639" s="22" t="n">
        <v>5</v>
      </c>
      <c r="D2639" s="22" t="n">
        <v>1</v>
      </c>
      <c r="E2639" s="22" t="n">
        <v>0</v>
      </c>
      <c r="F2639" s="21">
        <f>(IF(C2639&lt;=20,MAX(800000,400000*C2639),8000000+700000*(C2639-20))+IF(E2639=1,1000000,0))</f>
        <v/>
      </c>
      <c r="G2639" s="21">
        <f>IF(AND(D2639=3,C2639&lt;=5),MAX(0,B2639-F2639),IF(AND(D2639=2,C2639&lt;=5,MAX(0,B2639-F2639)&gt;3000000),1500000+MAX(0,B2639-F2639)-3000000,MAX(0,B2639-F2639)/2))</f>
        <v/>
      </c>
      <c r="H2639" s="21">
        <f>ROUNDDOWN(G2639,-3)</f>
        <v/>
      </c>
      <c r="I2639" s="21">
        <f>IF(H2639&lt;=0,0,ROUNDDOWN(ROUND((H2639*LOOKUP(H2639,{0,1950001,3300001,6950001,9000001,18000001,40000001},{0.05,0.1,0.2,0.23,0.33,0.4,0.45})-LOOKUP(H2639,{0,1950001,3300001,6950001,9000001,18000001,40000001},{0,97500,427500,636000,1536000,2796000,4796000}))*1.021,3),0))</f>
        <v/>
      </c>
      <c r="J2639" s="21">
        <f>ROUNDDOWN(ROUND(H2639*0.06,2),-2)</f>
        <v/>
      </c>
      <c r="K2639" s="21">
        <f>ROUNDDOWN(ROUND(H2639*0.04,2),-2)</f>
        <v/>
      </c>
      <c r="L2639" s="21">
        <f>I2639+J2639+K2639</f>
        <v/>
      </c>
      <c r="M2639" s="21">
        <f>B2639-L2639</f>
        <v/>
      </c>
      <c r="N2639" s="21">
        <f>ROUNDDOWN(ROUND(B2639*0.2042,2),0)</f>
        <v/>
      </c>
    </row>
    <row r="2640">
      <c r="A2640" t="inlineStr">
        <is>
          <t>照合 一般</t>
        </is>
      </c>
      <c r="B2640" s="21" t="n">
        <v>17500000</v>
      </c>
      <c r="C2640" s="22" t="n">
        <v>6</v>
      </c>
      <c r="D2640" s="22" t="n">
        <v>1</v>
      </c>
      <c r="E2640" s="22" t="n">
        <v>0</v>
      </c>
      <c r="F2640" s="21">
        <f>(IF(C2640&lt;=20,MAX(800000,400000*C2640),8000000+700000*(C2640-20))+IF(E2640=1,1000000,0))</f>
        <v/>
      </c>
      <c r="G2640" s="21">
        <f>IF(AND(D2640=3,C2640&lt;=5),MAX(0,B2640-F2640),IF(AND(D2640=2,C2640&lt;=5,MAX(0,B2640-F2640)&gt;3000000),1500000+MAX(0,B2640-F2640)-3000000,MAX(0,B2640-F2640)/2))</f>
        <v/>
      </c>
      <c r="H2640" s="21">
        <f>ROUNDDOWN(G2640,-3)</f>
        <v/>
      </c>
      <c r="I2640" s="21">
        <f>IF(H2640&lt;=0,0,ROUNDDOWN(ROUND((H2640*LOOKUP(H2640,{0,1950001,3300001,6950001,9000001,18000001,40000001},{0.05,0.1,0.2,0.23,0.33,0.4,0.45})-LOOKUP(H2640,{0,1950001,3300001,6950001,9000001,18000001,40000001},{0,97500,427500,636000,1536000,2796000,4796000}))*1.021,3),0))</f>
        <v/>
      </c>
      <c r="J2640" s="21">
        <f>ROUNDDOWN(ROUND(H2640*0.06,2),-2)</f>
        <v/>
      </c>
      <c r="K2640" s="21">
        <f>ROUNDDOWN(ROUND(H2640*0.04,2),-2)</f>
        <v/>
      </c>
      <c r="L2640" s="21">
        <f>I2640+J2640+K2640</f>
        <v/>
      </c>
      <c r="M2640" s="21">
        <f>B2640-L2640</f>
        <v/>
      </c>
      <c r="N2640" s="21">
        <f>ROUNDDOWN(ROUND(B2640*0.2042,2),0)</f>
        <v/>
      </c>
    </row>
    <row r="2641">
      <c r="A2641" t="inlineStr">
        <is>
          <t>照合 一般</t>
        </is>
      </c>
      <c r="B2641" s="21" t="n">
        <v>17500000</v>
      </c>
      <c r="C2641" s="22" t="n">
        <v>7</v>
      </c>
      <c r="D2641" s="22" t="n">
        <v>1</v>
      </c>
      <c r="E2641" s="22" t="n">
        <v>0</v>
      </c>
      <c r="F2641" s="21">
        <f>(IF(C2641&lt;=20,MAX(800000,400000*C2641),8000000+700000*(C2641-20))+IF(E2641=1,1000000,0))</f>
        <v/>
      </c>
      <c r="G2641" s="21">
        <f>IF(AND(D2641=3,C2641&lt;=5),MAX(0,B2641-F2641),IF(AND(D2641=2,C2641&lt;=5,MAX(0,B2641-F2641)&gt;3000000),1500000+MAX(0,B2641-F2641)-3000000,MAX(0,B2641-F2641)/2))</f>
        <v/>
      </c>
      <c r="H2641" s="21">
        <f>ROUNDDOWN(G2641,-3)</f>
        <v/>
      </c>
      <c r="I2641" s="21">
        <f>IF(H2641&lt;=0,0,ROUNDDOWN(ROUND((H2641*LOOKUP(H2641,{0,1950001,3300001,6950001,9000001,18000001,40000001},{0.05,0.1,0.2,0.23,0.33,0.4,0.45})-LOOKUP(H2641,{0,1950001,3300001,6950001,9000001,18000001,40000001},{0,97500,427500,636000,1536000,2796000,4796000}))*1.021,3),0))</f>
        <v/>
      </c>
      <c r="J2641" s="21">
        <f>ROUNDDOWN(ROUND(H2641*0.06,2),-2)</f>
        <v/>
      </c>
      <c r="K2641" s="21">
        <f>ROUNDDOWN(ROUND(H2641*0.04,2),-2)</f>
        <v/>
      </c>
      <c r="L2641" s="21">
        <f>I2641+J2641+K2641</f>
        <v/>
      </c>
      <c r="M2641" s="21">
        <f>B2641-L2641</f>
        <v/>
      </c>
      <c r="N2641" s="21">
        <f>ROUNDDOWN(ROUND(B2641*0.2042,2),0)</f>
        <v/>
      </c>
    </row>
    <row r="2642">
      <c r="A2642" t="inlineStr">
        <is>
          <t>照合 一般</t>
        </is>
      </c>
      <c r="B2642" s="21" t="n">
        <v>17500000</v>
      </c>
      <c r="C2642" s="22" t="n">
        <v>8</v>
      </c>
      <c r="D2642" s="22" t="n">
        <v>1</v>
      </c>
      <c r="E2642" s="22" t="n">
        <v>0</v>
      </c>
      <c r="F2642" s="21">
        <f>(IF(C2642&lt;=20,MAX(800000,400000*C2642),8000000+700000*(C2642-20))+IF(E2642=1,1000000,0))</f>
        <v/>
      </c>
      <c r="G2642" s="21">
        <f>IF(AND(D2642=3,C2642&lt;=5),MAX(0,B2642-F2642),IF(AND(D2642=2,C2642&lt;=5,MAX(0,B2642-F2642)&gt;3000000),1500000+MAX(0,B2642-F2642)-3000000,MAX(0,B2642-F2642)/2))</f>
        <v/>
      </c>
      <c r="H2642" s="21">
        <f>ROUNDDOWN(G2642,-3)</f>
        <v/>
      </c>
      <c r="I2642" s="21">
        <f>IF(H2642&lt;=0,0,ROUNDDOWN(ROUND((H2642*LOOKUP(H2642,{0,1950001,3300001,6950001,9000001,18000001,40000001},{0.05,0.1,0.2,0.23,0.33,0.4,0.45})-LOOKUP(H2642,{0,1950001,3300001,6950001,9000001,18000001,40000001},{0,97500,427500,636000,1536000,2796000,4796000}))*1.021,3),0))</f>
        <v/>
      </c>
      <c r="J2642" s="21">
        <f>ROUNDDOWN(ROUND(H2642*0.06,2),-2)</f>
        <v/>
      </c>
      <c r="K2642" s="21">
        <f>ROUNDDOWN(ROUND(H2642*0.04,2),-2)</f>
        <v/>
      </c>
      <c r="L2642" s="21">
        <f>I2642+J2642+K2642</f>
        <v/>
      </c>
      <c r="M2642" s="21">
        <f>B2642-L2642</f>
        <v/>
      </c>
      <c r="N2642" s="21">
        <f>ROUNDDOWN(ROUND(B2642*0.2042,2),0)</f>
        <v/>
      </c>
    </row>
    <row r="2643">
      <c r="A2643" t="inlineStr">
        <is>
          <t>照合 一般</t>
        </is>
      </c>
      <c r="B2643" s="21" t="n">
        <v>17500000</v>
      </c>
      <c r="C2643" s="22" t="n">
        <v>9</v>
      </c>
      <c r="D2643" s="22" t="n">
        <v>1</v>
      </c>
      <c r="E2643" s="22" t="n">
        <v>0</v>
      </c>
      <c r="F2643" s="21">
        <f>(IF(C2643&lt;=20,MAX(800000,400000*C2643),8000000+700000*(C2643-20))+IF(E2643=1,1000000,0))</f>
        <v/>
      </c>
      <c r="G2643" s="21">
        <f>IF(AND(D2643=3,C2643&lt;=5),MAX(0,B2643-F2643),IF(AND(D2643=2,C2643&lt;=5,MAX(0,B2643-F2643)&gt;3000000),1500000+MAX(0,B2643-F2643)-3000000,MAX(0,B2643-F2643)/2))</f>
        <v/>
      </c>
      <c r="H2643" s="21">
        <f>ROUNDDOWN(G2643,-3)</f>
        <v/>
      </c>
      <c r="I2643" s="21">
        <f>IF(H2643&lt;=0,0,ROUNDDOWN(ROUND((H2643*LOOKUP(H2643,{0,1950001,3300001,6950001,9000001,18000001,40000001},{0.05,0.1,0.2,0.23,0.33,0.4,0.45})-LOOKUP(H2643,{0,1950001,3300001,6950001,9000001,18000001,40000001},{0,97500,427500,636000,1536000,2796000,4796000}))*1.021,3),0))</f>
        <v/>
      </c>
      <c r="J2643" s="21">
        <f>ROUNDDOWN(ROUND(H2643*0.06,2),-2)</f>
        <v/>
      </c>
      <c r="K2643" s="21">
        <f>ROUNDDOWN(ROUND(H2643*0.04,2),-2)</f>
        <v/>
      </c>
      <c r="L2643" s="21">
        <f>I2643+J2643+K2643</f>
        <v/>
      </c>
      <c r="M2643" s="21">
        <f>B2643-L2643</f>
        <v/>
      </c>
      <c r="N2643" s="21">
        <f>ROUNDDOWN(ROUND(B2643*0.2042,2),0)</f>
        <v/>
      </c>
    </row>
    <row r="2644">
      <c r="A2644" t="inlineStr">
        <is>
          <t>照合 一般</t>
        </is>
      </c>
      <c r="B2644" s="21" t="n">
        <v>17500000</v>
      </c>
      <c r="C2644" s="22" t="n">
        <v>10</v>
      </c>
      <c r="D2644" s="22" t="n">
        <v>1</v>
      </c>
      <c r="E2644" s="22" t="n">
        <v>0</v>
      </c>
      <c r="F2644" s="21">
        <f>(IF(C2644&lt;=20,MAX(800000,400000*C2644),8000000+700000*(C2644-20))+IF(E2644=1,1000000,0))</f>
        <v/>
      </c>
      <c r="G2644" s="21">
        <f>IF(AND(D2644=3,C2644&lt;=5),MAX(0,B2644-F2644),IF(AND(D2644=2,C2644&lt;=5,MAX(0,B2644-F2644)&gt;3000000),1500000+MAX(0,B2644-F2644)-3000000,MAX(0,B2644-F2644)/2))</f>
        <v/>
      </c>
      <c r="H2644" s="21">
        <f>ROUNDDOWN(G2644,-3)</f>
        <v/>
      </c>
      <c r="I2644" s="21">
        <f>IF(H2644&lt;=0,0,ROUNDDOWN(ROUND((H2644*LOOKUP(H2644,{0,1950001,3300001,6950001,9000001,18000001,40000001},{0.05,0.1,0.2,0.23,0.33,0.4,0.45})-LOOKUP(H2644,{0,1950001,3300001,6950001,9000001,18000001,40000001},{0,97500,427500,636000,1536000,2796000,4796000}))*1.021,3),0))</f>
        <v/>
      </c>
      <c r="J2644" s="21">
        <f>ROUNDDOWN(ROUND(H2644*0.06,2),-2)</f>
        <v/>
      </c>
      <c r="K2644" s="21">
        <f>ROUNDDOWN(ROUND(H2644*0.04,2),-2)</f>
        <v/>
      </c>
      <c r="L2644" s="21">
        <f>I2644+J2644+K2644</f>
        <v/>
      </c>
      <c r="M2644" s="21">
        <f>B2644-L2644</f>
        <v/>
      </c>
      <c r="N2644" s="21">
        <f>ROUNDDOWN(ROUND(B2644*0.2042,2),0)</f>
        <v/>
      </c>
    </row>
    <row r="2645">
      <c r="A2645" t="inlineStr">
        <is>
          <t>照合 一般</t>
        </is>
      </c>
      <c r="B2645" s="21" t="n">
        <v>17500000</v>
      </c>
      <c r="C2645" s="22" t="n">
        <v>11</v>
      </c>
      <c r="D2645" s="22" t="n">
        <v>1</v>
      </c>
      <c r="E2645" s="22" t="n">
        <v>0</v>
      </c>
      <c r="F2645" s="21">
        <f>(IF(C2645&lt;=20,MAX(800000,400000*C2645),8000000+700000*(C2645-20))+IF(E2645=1,1000000,0))</f>
        <v/>
      </c>
      <c r="G2645" s="21">
        <f>IF(AND(D2645=3,C2645&lt;=5),MAX(0,B2645-F2645),IF(AND(D2645=2,C2645&lt;=5,MAX(0,B2645-F2645)&gt;3000000),1500000+MAX(0,B2645-F2645)-3000000,MAX(0,B2645-F2645)/2))</f>
        <v/>
      </c>
      <c r="H2645" s="21">
        <f>ROUNDDOWN(G2645,-3)</f>
        <v/>
      </c>
      <c r="I2645" s="21">
        <f>IF(H2645&lt;=0,0,ROUNDDOWN(ROUND((H2645*LOOKUP(H2645,{0,1950001,3300001,6950001,9000001,18000001,40000001},{0.05,0.1,0.2,0.23,0.33,0.4,0.45})-LOOKUP(H2645,{0,1950001,3300001,6950001,9000001,18000001,40000001},{0,97500,427500,636000,1536000,2796000,4796000}))*1.021,3),0))</f>
        <v/>
      </c>
      <c r="J2645" s="21">
        <f>ROUNDDOWN(ROUND(H2645*0.06,2),-2)</f>
        <v/>
      </c>
      <c r="K2645" s="21">
        <f>ROUNDDOWN(ROUND(H2645*0.04,2),-2)</f>
        <v/>
      </c>
      <c r="L2645" s="21">
        <f>I2645+J2645+K2645</f>
        <v/>
      </c>
      <c r="M2645" s="21">
        <f>B2645-L2645</f>
        <v/>
      </c>
      <c r="N2645" s="21">
        <f>ROUNDDOWN(ROUND(B2645*0.2042,2),0)</f>
        <v/>
      </c>
    </row>
    <row r="2646">
      <c r="A2646" t="inlineStr">
        <is>
          <t>照合 一般</t>
        </is>
      </c>
      <c r="B2646" s="21" t="n">
        <v>17500000</v>
      </c>
      <c r="C2646" s="22" t="n">
        <v>12</v>
      </c>
      <c r="D2646" s="22" t="n">
        <v>1</v>
      </c>
      <c r="E2646" s="22" t="n">
        <v>0</v>
      </c>
      <c r="F2646" s="21">
        <f>(IF(C2646&lt;=20,MAX(800000,400000*C2646),8000000+700000*(C2646-20))+IF(E2646=1,1000000,0))</f>
        <v/>
      </c>
      <c r="G2646" s="21">
        <f>IF(AND(D2646=3,C2646&lt;=5),MAX(0,B2646-F2646),IF(AND(D2646=2,C2646&lt;=5,MAX(0,B2646-F2646)&gt;3000000),1500000+MAX(0,B2646-F2646)-3000000,MAX(0,B2646-F2646)/2))</f>
        <v/>
      </c>
      <c r="H2646" s="21">
        <f>ROUNDDOWN(G2646,-3)</f>
        <v/>
      </c>
      <c r="I2646" s="21">
        <f>IF(H2646&lt;=0,0,ROUNDDOWN(ROUND((H2646*LOOKUP(H2646,{0,1950001,3300001,6950001,9000001,18000001,40000001},{0.05,0.1,0.2,0.23,0.33,0.4,0.45})-LOOKUP(H2646,{0,1950001,3300001,6950001,9000001,18000001,40000001},{0,97500,427500,636000,1536000,2796000,4796000}))*1.021,3),0))</f>
        <v/>
      </c>
      <c r="J2646" s="21">
        <f>ROUNDDOWN(ROUND(H2646*0.06,2),-2)</f>
        <v/>
      </c>
      <c r="K2646" s="21">
        <f>ROUNDDOWN(ROUND(H2646*0.04,2),-2)</f>
        <v/>
      </c>
      <c r="L2646" s="21">
        <f>I2646+J2646+K2646</f>
        <v/>
      </c>
      <c r="M2646" s="21">
        <f>B2646-L2646</f>
        <v/>
      </c>
      <c r="N2646" s="21">
        <f>ROUNDDOWN(ROUND(B2646*0.2042,2),0)</f>
        <v/>
      </c>
    </row>
    <row r="2647">
      <c r="A2647" t="inlineStr">
        <is>
          <t>照合 一般</t>
        </is>
      </c>
      <c r="B2647" s="21" t="n">
        <v>17500000</v>
      </c>
      <c r="C2647" s="22" t="n">
        <v>13</v>
      </c>
      <c r="D2647" s="22" t="n">
        <v>1</v>
      </c>
      <c r="E2647" s="22" t="n">
        <v>0</v>
      </c>
      <c r="F2647" s="21">
        <f>(IF(C2647&lt;=20,MAX(800000,400000*C2647),8000000+700000*(C2647-20))+IF(E2647=1,1000000,0))</f>
        <v/>
      </c>
      <c r="G2647" s="21">
        <f>IF(AND(D2647=3,C2647&lt;=5),MAX(0,B2647-F2647),IF(AND(D2647=2,C2647&lt;=5,MAX(0,B2647-F2647)&gt;3000000),1500000+MAX(0,B2647-F2647)-3000000,MAX(0,B2647-F2647)/2))</f>
        <v/>
      </c>
      <c r="H2647" s="21">
        <f>ROUNDDOWN(G2647,-3)</f>
        <v/>
      </c>
      <c r="I2647" s="21">
        <f>IF(H2647&lt;=0,0,ROUNDDOWN(ROUND((H2647*LOOKUP(H2647,{0,1950001,3300001,6950001,9000001,18000001,40000001},{0.05,0.1,0.2,0.23,0.33,0.4,0.45})-LOOKUP(H2647,{0,1950001,3300001,6950001,9000001,18000001,40000001},{0,97500,427500,636000,1536000,2796000,4796000}))*1.021,3),0))</f>
        <v/>
      </c>
      <c r="J2647" s="21">
        <f>ROUNDDOWN(ROUND(H2647*0.06,2),-2)</f>
        <v/>
      </c>
      <c r="K2647" s="21">
        <f>ROUNDDOWN(ROUND(H2647*0.04,2),-2)</f>
        <v/>
      </c>
      <c r="L2647" s="21">
        <f>I2647+J2647+K2647</f>
        <v/>
      </c>
      <c r="M2647" s="21">
        <f>B2647-L2647</f>
        <v/>
      </c>
      <c r="N2647" s="21">
        <f>ROUNDDOWN(ROUND(B2647*0.2042,2),0)</f>
        <v/>
      </c>
    </row>
    <row r="2648">
      <c r="A2648" t="inlineStr">
        <is>
          <t>照合 一般</t>
        </is>
      </c>
      <c r="B2648" s="21" t="n">
        <v>17500000</v>
      </c>
      <c r="C2648" s="22" t="n">
        <v>14</v>
      </c>
      <c r="D2648" s="22" t="n">
        <v>1</v>
      </c>
      <c r="E2648" s="22" t="n">
        <v>0</v>
      </c>
      <c r="F2648" s="21">
        <f>(IF(C2648&lt;=20,MAX(800000,400000*C2648),8000000+700000*(C2648-20))+IF(E2648=1,1000000,0))</f>
        <v/>
      </c>
      <c r="G2648" s="21">
        <f>IF(AND(D2648=3,C2648&lt;=5),MAX(0,B2648-F2648),IF(AND(D2648=2,C2648&lt;=5,MAX(0,B2648-F2648)&gt;3000000),1500000+MAX(0,B2648-F2648)-3000000,MAX(0,B2648-F2648)/2))</f>
        <v/>
      </c>
      <c r="H2648" s="21">
        <f>ROUNDDOWN(G2648,-3)</f>
        <v/>
      </c>
      <c r="I2648" s="21">
        <f>IF(H2648&lt;=0,0,ROUNDDOWN(ROUND((H2648*LOOKUP(H2648,{0,1950001,3300001,6950001,9000001,18000001,40000001},{0.05,0.1,0.2,0.23,0.33,0.4,0.45})-LOOKUP(H2648,{0,1950001,3300001,6950001,9000001,18000001,40000001},{0,97500,427500,636000,1536000,2796000,4796000}))*1.021,3),0))</f>
        <v/>
      </c>
      <c r="J2648" s="21">
        <f>ROUNDDOWN(ROUND(H2648*0.06,2),-2)</f>
        <v/>
      </c>
      <c r="K2648" s="21">
        <f>ROUNDDOWN(ROUND(H2648*0.04,2),-2)</f>
        <v/>
      </c>
      <c r="L2648" s="21">
        <f>I2648+J2648+K2648</f>
        <v/>
      </c>
      <c r="M2648" s="21">
        <f>B2648-L2648</f>
        <v/>
      </c>
      <c r="N2648" s="21">
        <f>ROUNDDOWN(ROUND(B2648*0.2042,2),0)</f>
        <v/>
      </c>
    </row>
    <row r="2649">
      <c r="A2649" t="inlineStr">
        <is>
          <t>照合 一般</t>
        </is>
      </c>
      <c r="B2649" s="21" t="n">
        <v>17500000</v>
      </c>
      <c r="C2649" s="22" t="n">
        <v>15</v>
      </c>
      <c r="D2649" s="22" t="n">
        <v>1</v>
      </c>
      <c r="E2649" s="22" t="n">
        <v>0</v>
      </c>
      <c r="F2649" s="21">
        <f>(IF(C2649&lt;=20,MAX(800000,400000*C2649),8000000+700000*(C2649-20))+IF(E2649=1,1000000,0))</f>
        <v/>
      </c>
      <c r="G2649" s="21">
        <f>IF(AND(D2649=3,C2649&lt;=5),MAX(0,B2649-F2649),IF(AND(D2649=2,C2649&lt;=5,MAX(0,B2649-F2649)&gt;3000000),1500000+MAX(0,B2649-F2649)-3000000,MAX(0,B2649-F2649)/2))</f>
        <v/>
      </c>
      <c r="H2649" s="21">
        <f>ROUNDDOWN(G2649,-3)</f>
        <v/>
      </c>
      <c r="I2649" s="21">
        <f>IF(H2649&lt;=0,0,ROUNDDOWN(ROUND((H2649*LOOKUP(H2649,{0,1950001,3300001,6950001,9000001,18000001,40000001},{0.05,0.1,0.2,0.23,0.33,0.4,0.45})-LOOKUP(H2649,{0,1950001,3300001,6950001,9000001,18000001,40000001},{0,97500,427500,636000,1536000,2796000,4796000}))*1.021,3),0))</f>
        <v/>
      </c>
      <c r="J2649" s="21">
        <f>ROUNDDOWN(ROUND(H2649*0.06,2),-2)</f>
        <v/>
      </c>
      <c r="K2649" s="21">
        <f>ROUNDDOWN(ROUND(H2649*0.04,2),-2)</f>
        <v/>
      </c>
      <c r="L2649" s="21">
        <f>I2649+J2649+K2649</f>
        <v/>
      </c>
      <c r="M2649" s="21">
        <f>B2649-L2649</f>
        <v/>
      </c>
      <c r="N2649" s="21">
        <f>ROUNDDOWN(ROUND(B2649*0.2042,2),0)</f>
        <v/>
      </c>
    </row>
    <row r="2650">
      <c r="A2650" t="inlineStr">
        <is>
          <t>照合 一般</t>
        </is>
      </c>
      <c r="B2650" s="21" t="n">
        <v>17500000</v>
      </c>
      <c r="C2650" s="22" t="n">
        <v>16</v>
      </c>
      <c r="D2650" s="22" t="n">
        <v>1</v>
      </c>
      <c r="E2650" s="22" t="n">
        <v>0</v>
      </c>
      <c r="F2650" s="21">
        <f>(IF(C2650&lt;=20,MAX(800000,400000*C2650),8000000+700000*(C2650-20))+IF(E2650=1,1000000,0))</f>
        <v/>
      </c>
      <c r="G2650" s="21">
        <f>IF(AND(D2650=3,C2650&lt;=5),MAX(0,B2650-F2650),IF(AND(D2650=2,C2650&lt;=5,MAX(0,B2650-F2650)&gt;3000000),1500000+MAX(0,B2650-F2650)-3000000,MAX(0,B2650-F2650)/2))</f>
        <v/>
      </c>
      <c r="H2650" s="21">
        <f>ROUNDDOWN(G2650,-3)</f>
        <v/>
      </c>
      <c r="I2650" s="21">
        <f>IF(H2650&lt;=0,0,ROUNDDOWN(ROUND((H2650*LOOKUP(H2650,{0,1950001,3300001,6950001,9000001,18000001,40000001},{0.05,0.1,0.2,0.23,0.33,0.4,0.45})-LOOKUP(H2650,{0,1950001,3300001,6950001,9000001,18000001,40000001},{0,97500,427500,636000,1536000,2796000,4796000}))*1.021,3),0))</f>
        <v/>
      </c>
      <c r="J2650" s="21">
        <f>ROUNDDOWN(ROUND(H2650*0.06,2),-2)</f>
        <v/>
      </c>
      <c r="K2650" s="21">
        <f>ROUNDDOWN(ROUND(H2650*0.04,2),-2)</f>
        <v/>
      </c>
      <c r="L2650" s="21">
        <f>I2650+J2650+K2650</f>
        <v/>
      </c>
      <c r="M2650" s="21">
        <f>B2650-L2650</f>
        <v/>
      </c>
      <c r="N2650" s="21">
        <f>ROUNDDOWN(ROUND(B2650*0.2042,2),0)</f>
        <v/>
      </c>
    </row>
    <row r="2651">
      <c r="A2651" t="inlineStr">
        <is>
          <t>照合 一般</t>
        </is>
      </c>
      <c r="B2651" s="21" t="n">
        <v>17500000</v>
      </c>
      <c r="C2651" s="22" t="n">
        <v>17</v>
      </c>
      <c r="D2651" s="22" t="n">
        <v>1</v>
      </c>
      <c r="E2651" s="22" t="n">
        <v>0</v>
      </c>
      <c r="F2651" s="21">
        <f>(IF(C2651&lt;=20,MAX(800000,400000*C2651),8000000+700000*(C2651-20))+IF(E2651=1,1000000,0))</f>
        <v/>
      </c>
      <c r="G2651" s="21">
        <f>IF(AND(D2651=3,C2651&lt;=5),MAX(0,B2651-F2651),IF(AND(D2651=2,C2651&lt;=5,MAX(0,B2651-F2651)&gt;3000000),1500000+MAX(0,B2651-F2651)-3000000,MAX(0,B2651-F2651)/2))</f>
        <v/>
      </c>
      <c r="H2651" s="21">
        <f>ROUNDDOWN(G2651,-3)</f>
        <v/>
      </c>
      <c r="I2651" s="21">
        <f>IF(H2651&lt;=0,0,ROUNDDOWN(ROUND((H2651*LOOKUP(H2651,{0,1950001,3300001,6950001,9000001,18000001,40000001},{0.05,0.1,0.2,0.23,0.33,0.4,0.45})-LOOKUP(H2651,{0,1950001,3300001,6950001,9000001,18000001,40000001},{0,97500,427500,636000,1536000,2796000,4796000}))*1.021,3),0))</f>
        <v/>
      </c>
      <c r="J2651" s="21">
        <f>ROUNDDOWN(ROUND(H2651*0.06,2),-2)</f>
        <v/>
      </c>
      <c r="K2651" s="21">
        <f>ROUNDDOWN(ROUND(H2651*0.04,2),-2)</f>
        <v/>
      </c>
      <c r="L2651" s="21">
        <f>I2651+J2651+K2651</f>
        <v/>
      </c>
      <c r="M2651" s="21">
        <f>B2651-L2651</f>
        <v/>
      </c>
      <c r="N2651" s="21">
        <f>ROUNDDOWN(ROUND(B2651*0.2042,2),0)</f>
        <v/>
      </c>
    </row>
    <row r="2652">
      <c r="A2652" t="inlineStr">
        <is>
          <t>照合 一般</t>
        </is>
      </c>
      <c r="B2652" s="21" t="n">
        <v>17500000</v>
      </c>
      <c r="C2652" s="22" t="n">
        <v>18</v>
      </c>
      <c r="D2652" s="22" t="n">
        <v>1</v>
      </c>
      <c r="E2652" s="22" t="n">
        <v>0</v>
      </c>
      <c r="F2652" s="21">
        <f>(IF(C2652&lt;=20,MAX(800000,400000*C2652),8000000+700000*(C2652-20))+IF(E2652=1,1000000,0))</f>
        <v/>
      </c>
      <c r="G2652" s="21">
        <f>IF(AND(D2652=3,C2652&lt;=5),MAX(0,B2652-F2652),IF(AND(D2652=2,C2652&lt;=5,MAX(0,B2652-F2652)&gt;3000000),1500000+MAX(0,B2652-F2652)-3000000,MAX(0,B2652-F2652)/2))</f>
        <v/>
      </c>
      <c r="H2652" s="21">
        <f>ROUNDDOWN(G2652,-3)</f>
        <v/>
      </c>
      <c r="I2652" s="21">
        <f>IF(H2652&lt;=0,0,ROUNDDOWN(ROUND((H2652*LOOKUP(H2652,{0,1950001,3300001,6950001,9000001,18000001,40000001},{0.05,0.1,0.2,0.23,0.33,0.4,0.45})-LOOKUP(H2652,{0,1950001,3300001,6950001,9000001,18000001,40000001},{0,97500,427500,636000,1536000,2796000,4796000}))*1.021,3),0))</f>
        <v/>
      </c>
      <c r="J2652" s="21">
        <f>ROUNDDOWN(ROUND(H2652*0.06,2),-2)</f>
        <v/>
      </c>
      <c r="K2652" s="21">
        <f>ROUNDDOWN(ROUND(H2652*0.04,2),-2)</f>
        <v/>
      </c>
      <c r="L2652" s="21">
        <f>I2652+J2652+K2652</f>
        <v/>
      </c>
      <c r="M2652" s="21">
        <f>B2652-L2652</f>
        <v/>
      </c>
      <c r="N2652" s="21">
        <f>ROUNDDOWN(ROUND(B2652*0.2042,2),0)</f>
        <v/>
      </c>
    </row>
    <row r="2653">
      <c r="A2653" t="inlineStr">
        <is>
          <t>照合 一般</t>
        </is>
      </c>
      <c r="B2653" s="21" t="n">
        <v>17500000</v>
      </c>
      <c r="C2653" s="22" t="n">
        <v>19</v>
      </c>
      <c r="D2653" s="22" t="n">
        <v>1</v>
      </c>
      <c r="E2653" s="22" t="n">
        <v>0</v>
      </c>
      <c r="F2653" s="21">
        <f>(IF(C2653&lt;=20,MAX(800000,400000*C2653),8000000+700000*(C2653-20))+IF(E2653=1,1000000,0))</f>
        <v/>
      </c>
      <c r="G2653" s="21">
        <f>IF(AND(D2653=3,C2653&lt;=5),MAX(0,B2653-F2653),IF(AND(D2653=2,C2653&lt;=5,MAX(0,B2653-F2653)&gt;3000000),1500000+MAX(0,B2653-F2653)-3000000,MAX(0,B2653-F2653)/2))</f>
        <v/>
      </c>
      <c r="H2653" s="21">
        <f>ROUNDDOWN(G2653,-3)</f>
        <v/>
      </c>
      <c r="I2653" s="21">
        <f>IF(H2653&lt;=0,0,ROUNDDOWN(ROUND((H2653*LOOKUP(H2653,{0,1950001,3300001,6950001,9000001,18000001,40000001},{0.05,0.1,0.2,0.23,0.33,0.4,0.45})-LOOKUP(H2653,{0,1950001,3300001,6950001,9000001,18000001,40000001},{0,97500,427500,636000,1536000,2796000,4796000}))*1.021,3),0))</f>
        <v/>
      </c>
      <c r="J2653" s="21">
        <f>ROUNDDOWN(ROUND(H2653*0.06,2),-2)</f>
        <v/>
      </c>
      <c r="K2653" s="21">
        <f>ROUNDDOWN(ROUND(H2653*0.04,2),-2)</f>
        <v/>
      </c>
      <c r="L2653" s="21">
        <f>I2653+J2653+K2653</f>
        <v/>
      </c>
      <c r="M2653" s="21">
        <f>B2653-L2653</f>
        <v/>
      </c>
      <c r="N2653" s="21">
        <f>ROUNDDOWN(ROUND(B2653*0.2042,2),0)</f>
        <v/>
      </c>
    </row>
    <row r="2654">
      <c r="A2654" t="inlineStr">
        <is>
          <t>照合 一般</t>
        </is>
      </c>
      <c r="B2654" s="21" t="n">
        <v>17500000</v>
      </c>
      <c r="C2654" s="22" t="n">
        <v>20</v>
      </c>
      <c r="D2654" s="22" t="n">
        <v>1</v>
      </c>
      <c r="E2654" s="22" t="n">
        <v>0</v>
      </c>
      <c r="F2654" s="21">
        <f>(IF(C2654&lt;=20,MAX(800000,400000*C2654),8000000+700000*(C2654-20))+IF(E2654=1,1000000,0))</f>
        <v/>
      </c>
      <c r="G2654" s="21">
        <f>IF(AND(D2654=3,C2654&lt;=5),MAX(0,B2654-F2654),IF(AND(D2654=2,C2654&lt;=5,MAX(0,B2654-F2654)&gt;3000000),1500000+MAX(0,B2654-F2654)-3000000,MAX(0,B2654-F2654)/2))</f>
        <v/>
      </c>
      <c r="H2654" s="21">
        <f>ROUNDDOWN(G2654,-3)</f>
        <v/>
      </c>
      <c r="I2654" s="21">
        <f>IF(H2654&lt;=0,0,ROUNDDOWN(ROUND((H2654*LOOKUP(H2654,{0,1950001,3300001,6950001,9000001,18000001,40000001},{0.05,0.1,0.2,0.23,0.33,0.4,0.45})-LOOKUP(H2654,{0,1950001,3300001,6950001,9000001,18000001,40000001},{0,97500,427500,636000,1536000,2796000,4796000}))*1.021,3),0))</f>
        <v/>
      </c>
      <c r="J2654" s="21">
        <f>ROUNDDOWN(ROUND(H2654*0.06,2),-2)</f>
        <v/>
      </c>
      <c r="K2654" s="21">
        <f>ROUNDDOWN(ROUND(H2654*0.04,2),-2)</f>
        <v/>
      </c>
      <c r="L2654" s="21">
        <f>I2654+J2654+K2654</f>
        <v/>
      </c>
      <c r="M2654" s="21">
        <f>B2654-L2654</f>
        <v/>
      </c>
      <c r="N2654" s="21">
        <f>ROUNDDOWN(ROUND(B2654*0.2042,2),0)</f>
        <v/>
      </c>
    </row>
    <row r="2655">
      <c r="A2655" t="inlineStr">
        <is>
          <t>照合 一般</t>
        </is>
      </c>
      <c r="B2655" s="21" t="n">
        <v>17500000</v>
      </c>
      <c r="C2655" s="22" t="n">
        <v>21</v>
      </c>
      <c r="D2655" s="22" t="n">
        <v>1</v>
      </c>
      <c r="E2655" s="22" t="n">
        <v>0</v>
      </c>
      <c r="F2655" s="21">
        <f>(IF(C2655&lt;=20,MAX(800000,400000*C2655),8000000+700000*(C2655-20))+IF(E2655=1,1000000,0))</f>
        <v/>
      </c>
      <c r="G2655" s="21">
        <f>IF(AND(D2655=3,C2655&lt;=5),MAX(0,B2655-F2655),IF(AND(D2655=2,C2655&lt;=5,MAX(0,B2655-F2655)&gt;3000000),1500000+MAX(0,B2655-F2655)-3000000,MAX(0,B2655-F2655)/2))</f>
        <v/>
      </c>
      <c r="H2655" s="21">
        <f>ROUNDDOWN(G2655,-3)</f>
        <v/>
      </c>
      <c r="I2655" s="21">
        <f>IF(H2655&lt;=0,0,ROUNDDOWN(ROUND((H2655*LOOKUP(H2655,{0,1950001,3300001,6950001,9000001,18000001,40000001},{0.05,0.1,0.2,0.23,0.33,0.4,0.45})-LOOKUP(H2655,{0,1950001,3300001,6950001,9000001,18000001,40000001},{0,97500,427500,636000,1536000,2796000,4796000}))*1.021,3),0))</f>
        <v/>
      </c>
      <c r="J2655" s="21">
        <f>ROUNDDOWN(ROUND(H2655*0.06,2),-2)</f>
        <v/>
      </c>
      <c r="K2655" s="21">
        <f>ROUNDDOWN(ROUND(H2655*0.04,2),-2)</f>
        <v/>
      </c>
      <c r="L2655" s="21">
        <f>I2655+J2655+K2655</f>
        <v/>
      </c>
      <c r="M2655" s="21">
        <f>B2655-L2655</f>
        <v/>
      </c>
      <c r="N2655" s="21">
        <f>ROUNDDOWN(ROUND(B2655*0.2042,2),0)</f>
        <v/>
      </c>
    </row>
    <row r="2656">
      <c r="A2656" t="inlineStr">
        <is>
          <t>照合 一般</t>
        </is>
      </c>
      <c r="B2656" s="21" t="n">
        <v>17500000</v>
      </c>
      <c r="C2656" s="22" t="n">
        <v>22</v>
      </c>
      <c r="D2656" s="22" t="n">
        <v>1</v>
      </c>
      <c r="E2656" s="22" t="n">
        <v>0</v>
      </c>
      <c r="F2656" s="21">
        <f>(IF(C2656&lt;=20,MAX(800000,400000*C2656),8000000+700000*(C2656-20))+IF(E2656=1,1000000,0))</f>
        <v/>
      </c>
      <c r="G2656" s="21">
        <f>IF(AND(D2656=3,C2656&lt;=5),MAX(0,B2656-F2656),IF(AND(D2656=2,C2656&lt;=5,MAX(0,B2656-F2656)&gt;3000000),1500000+MAX(0,B2656-F2656)-3000000,MAX(0,B2656-F2656)/2))</f>
        <v/>
      </c>
      <c r="H2656" s="21">
        <f>ROUNDDOWN(G2656,-3)</f>
        <v/>
      </c>
      <c r="I2656" s="21">
        <f>IF(H2656&lt;=0,0,ROUNDDOWN(ROUND((H2656*LOOKUP(H2656,{0,1950001,3300001,6950001,9000001,18000001,40000001},{0.05,0.1,0.2,0.23,0.33,0.4,0.45})-LOOKUP(H2656,{0,1950001,3300001,6950001,9000001,18000001,40000001},{0,97500,427500,636000,1536000,2796000,4796000}))*1.021,3),0))</f>
        <v/>
      </c>
      <c r="J2656" s="21">
        <f>ROUNDDOWN(ROUND(H2656*0.06,2),-2)</f>
        <v/>
      </c>
      <c r="K2656" s="21">
        <f>ROUNDDOWN(ROUND(H2656*0.04,2),-2)</f>
        <v/>
      </c>
      <c r="L2656" s="21">
        <f>I2656+J2656+K2656</f>
        <v/>
      </c>
      <c r="M2656" s="21">
        <f>B2656-L2656</f>
        <v/>
      </c>
      <c r="N2656" s="21">
        <f>ROUNDDOWN(ROUND(B2656*0.2042,2),0)</f>
        <v/>
      </c>
    </row>
    <row r="2657">
      <c r="A2657" t="inlineStr">
        <is>
          <t>照合 一般</t>
        </is>
      </c>
      <c r="B2657" s="21" t="n">
        <v>17500000</v>
      </c>
      <c r="C2657" s="22" t="n">
        <v>23</v>
      </c>
      <c r="D2657" s="22" t="n">
        <v>1</v>
      </c>
      <c r="E2657" s="22" t="n">
        <v>0</v>
      </c>
      <c r="F2657" s="21">
        <f>(IF(C2657&lt;=20,MAX(800000,400000*C2657),8000000+700000*(C2657-20))+IF(E2657=1,1000000,0))</f>
        <v/>
      </c>
      <c r="G2657" s="21">
        <f>IF(AND(D2657=3,C2657&lt;=5),MAX(0,B2657-F2657),IF(AND(D2657=2,C2657&lt;=5,MAX(0,B2657-F2657)&gt;3000000),1500000+MAX(0,B2657-F2657)-3000000,MAX(0,B2657-F2657)/2))</f>
        <v/>
      </c>
      <c r="H2657" s="21">
        <f>ROUNDDOWN(G2657,-3)</f>
        <v/>
      </c>
      <c r="I2657" s="21">
        <f>IF(H2657&lt;=0,0,ROUNDDOWN(ROUND((H2657*LOOKUP(H2657,{0,1950001,3300001,6950001,9000001,18000001,40000001},{0.05,0.1,0.2,0.23,0.33,0.4,0.45})-LOOKUP(H2657,{0,1950001,3300001,6950001,9000001,18000001,40000001},{0,97500,427500,636000,1536000,2796000,4796000}))*1.021,3),0))</f>
        <v/>
      </c>
      <c r="J2657" s="21">
        <f>ROUNDDOWN(ROUND(H2657*0.06,2),-2)</f>
        <v/>
      </c>
      <c r="K2657" s="21">
        <f>ROUNDDOWN(ROUND(H2657*0.04,2),-2)</f>
        <v/>
      </c>
      <c r="L2657" s="21">
        <f>I2657+J2657+K2657</f>
        <v/>
      </c>
      <c r="M2657" s="21">
        <f>B2657-L2657</f>
        <v/>
      </c>
      <c r="N2657" s="21">
        <f>ROUNDDOWN(ROUND(B2657*0.2042,2),0)</f>
        <v/>
      </c>
    </row>
    <row r="2658">
      <c r="A2658" t="inlineStr">
        <is>
          <t>照合 一般</t>
        </is>
      </c>
      <c r="B2658" s="21" t="n">
        <v>17500000</v>
      </c>
      <c r="C2658" s="22" t="n">
        <v>24</v>
      </c>
      <c r="D2658" s="22" t="n">
        <v>1</v>
      </c>
      <c r="E2658" s="22" t="n">
        <v>0</v>
      </c>
      <c r="F2658" s="21">
        <f>(IF(C2658&lt;=20,MAX(800000,400000*C2658),8000000+700000*(C2658-20))+IF(E2658=1,1000000,0))</f>
        <v/>
      </c>
      <c r="G2658" s="21">
        <f>IF(AND(D2658=3,C2658&lt;=5),MAX(0,B2658-F2658),IF(AND(D2658=2,C2658&lt;=5,MAX(0,B2658-F2658)&gt;3000000),1500000+MAX(0,B2658-F2658)-3000000,MAX(0,B2658-F2658)/2))</f>
        <v/>
      </c>
      <c r="H2658" s="21">
        <f>ROUNDDOWN(G2658,-3)</f>
        <v/>
      </c>
      <c r="I2658" s="21">
        <f>IF(H2658&lt;=0,0,ROUNDDOWN(ROUND((H2658*LOOKUP(H2658,{0,1950001,3300001,6950001,9000001,18000001,40000001},{0.05,0.1,0.2,0.23,0.33,0.4,0.45})-LOOKUP(H2658,{0,1950001,3300001,6950001,9000001,18000001,40000001},{0,97500,427500,636000,1536000,2796000,4796000}))*1.021,3),0))</f>
        <v/>
      </c>
      <c r="J2658" s="21">
        <f>ROUNDDOWN(ROUND(H2658*0.06,2),-2)</f>
        <v/>
      </c>
      <c r="K2658" s="21">
        <f>ROUNDDOWN(ROUND(H2658*0.04,2),-2)</f>
        <v/>
      </c>
      <c r="L2658" s="21">
        <f>I2658+J2658+K2658</f>
        <v/>
      </c>
      <c r="M2658" s="21">
        <f>B2658-L2658</f>
        <v/>
      </c>
      <c r="N2658" s="21">
        <f>ROUNDDOWN(ROUND(B2658*0.2042,2),0)</f>
        <v/>
      </c>
    </row>
    <row r="2659">
      <c r="A2659" t="inlineStr">
        <is>
          <t>照合 一般</t>
        </is>
      </c>
      <c r="B2659" s="21" t="n">
        <v>17500000</v>
      </c>
      <c r="C2659" s="22" t="n">
        <v>25</v>
      </c>
      <c r="D2659" s="22" t="n">
        <v>1</v>
      </c>
      <c r="E2659" s="22" t="n">
        <v>0</v>
      </c>
      <c r="F2659" s="21">
        <f>(IF(C2659&lt;=20,MAX(800000,400000*C2659),8000000+700000*(C2659-20))+IF(E2659=1,1000000,0))</f>
        <v/>
      </c>
      <c r="G2659" s="21">
        <f>IF(AND(D2659=3,C2659&lt;=5),MAX(0,B2659-F2659),IF(AND(D2659=2,C2659&lt;=5,MAX(0,B2659-F2659)&gt;3000000),1500000+MAX(0,B2659-F2659)-3000000,MAX(0,B2659-F2659)/2))</f>
        <v/>
      </c>
      <c r="H2659" s="21">
        <f>ROUNDDOWN(G2659,-3)</f>
        <v/>
      </c>
      <c r="I2659" s="21">
        <f>IF(H2659&lt;=0,0,ROUNDDOWN(ROUND((H2659*LOOKUP(H2659,{0,1950001,3300001,6950001,9000001,18000001,40000001},{0.05,0.1,0.2,0.23,0.33,0.4,0.45})-LOOKUP(H2659,{0,1950001,3300001,6950001,9000001,18000001,40000001},{0,97500,427500,636000,1536000,2796000,4796000}))*1.021,3),0))</f>
        <v/>
      </c>
      <c r="J2659" s="21">
        <f>ROUNDDOWN(ROUND(H2659*0.06,2),-2)</f>
        <v/>
      </c>
      <c r="K2659" s="21">
        <f>ROUNDDOWN(ROUND(H2659*0.04,2),-2)</f>
        <v/>
      </c>
      <c r="L2659" s="21">
        <f>I2659+J2659+K2659</f>
        <v/>
      </c>
      <c r="M2659" s="21">
        <f>B2659-L2659</f>
        <v/>
      </c>
      <c r="N2659" s="21">
        <f>ROUNDDOWN(ROUND(B2659*0.2042,2),0)</f>
        <v/>
      </c>
    </row>
    <row r="2660">
      <c r="A2660" t="inlineStr">
        <is>
          <t>照合 一般</t>
        </is>
      </c>
      <c r="B2660" s="21" t="n">
        <v>17500000</v>
      </c>
      <c r="C2660" s="22" t="n">
        <v>26</v>
      </c>
      <c r="D2660" s="22" t="n">
        <v>1</v>
      </c>
      <c r="E2660" s="22" t="n">
        <v>0</v>
      </c>
      <c r="F2660" s="21">
        <f>(IF(C2660&lt;=20,MAX(800000,400000*C2660),8000000+700000*(C2660-20))+IF(E2660=1,1000000,0))</f>
        <v/>
      </c>
      <c r="G2660" s="21">
        <f>IF(AND(D2660=3,C2660&lt;=5),MAX(0,B2660-F2660),IF(AND(D2660=2,C2660&lt;=5,MAX(0,B2660-F2660)&gt;3000000),1500000+MAX(0,B2660-F2660)-3000000,MAX(0,B2660-F2660)/2))</f>
        <v/>
      </c>
      <c r="H2660" s="21">
        <f>ROUNDDOWN(G2660,-3)</f>
        <v/>
      </c>
      <c r="I2660" s="21">
        <f>IF(H2660&lt;=0,0,ROUNDDOWN(ROUND((H2660*LOOKUP(H2660,{0,1950001,3300001,6950001,9000001,18000001,40000001},{0.05,0.1,0.2,0.23,0.33,0.4,0.45})-LOOKUP(H2660,{0,1950001,3300001,6950001,9000001,18000001,40000001},{0,97500,427500,636000,1536000,2796000,4796000}))*1.021,3),0))</f>
        <v/>
      </c>
      <c r="J2660" s="21">
        <f>ROUNDDOWN(ROUND(H2660*0.06,2),-2)</f>
        <v/>
      </c>
      <c r="K2660" s="21">
        <f>ROUNDDOWN(ROUND(H2660*0.04,2),-2)</f>
        <v/>
      </c>
      <c r="L2660" s="21">
        <f>I2660+J2660+K2660</f>
        <v/>
      </c>
      <c r="M2660" s="21">
        <f>B2660-L2660</f>
        <v/>
      </c>
      <c r="N2660" s="21">
        <f>ROUNDDOWN(ROUND(B2660*0.2042,2),0)</f>
        <v/>
      </c>
    </row>
    <row r="2661">
      <c r="A2661" t="inlineStr">
        <is>
          <t>照合 一般</t>
        </is>
      </c>
      <c r="B2661" s="21" t="n">
        <v>17500000</v>
      </c>
      <c r="C2661" s="22" t="n">
        <v>27</v>
      </c>
      <c r="D2661" s="22" t="n">
        <v>1</v>
      </c>
      <c r="E2661" s="22" t="n">
        <v>0</v>
      </c>
      <c r="F2661" s="21">
        <f>(IF(C2661&lt;=20,MAX(800000,400000*C2661),8000000+700000*(C2661-20))+IF(E2661=1,1000000,0))</f>
        <v/>
      </c>
      <c r="G2661" s="21">
        <f>IF(AND(D2661=3,C2661&lt;=5),MAX(0,B2661-F2661),IF(AND(D2661=2,C2661&lt;=5,MAX(0,B2661-F2661)&gt;3000000),1500000+MAX(0,B2661-F2661)-3000000,MAX(0,B2661-F2661)/2))</f>
        <v/>
      </c>
      <c r="H2661" s="21">
        <f>ROUNDDOWN(G2661,-3)</f>
        <v/>
      </c>
      <c r="I2661" s="21">
        <f>IF(H2661&lt;=0,0,ROUNDDOWN(ROUND((H2661*LOOKUP(H2661,{0,1950001,3300001,6950001,9000001,18000001,40000001},{0.05,0.1,0.2,0.23,0.33,0.4,0.45})-LOOKUP(H2661,{0,1950001,3300001,6950001,9000001,18000001,40000001},{0,97500,427500,636000,1536000,2796000,4796000}))*1.021,3),0))</f>
        <v/>
      </c>
      <c r="J2661" s="21">
        <f>ROUNDDOWN(ROUND(H2661*0.06,2),-2)</f>
        <v/>
      </c>
      <c r="K2661" s="21">
        <f>ROUNDDOWN(ROUND(H2661*0.04,2),-2)</f>
        <v/>
      </c>
      <c r="L2661" s="21">
        <f>I2661+J2661+K2661</f>
        <v/>
      </c>
      <c r="M2661" s="21">
        <f>B2661-L2661</f>
        <v/>
      </c>
      <c r="N2661" s="21">
        <f>ROUNDDOWN(ROUND(B2661*0.2042,2),0)</f>
        <v/>
      </c>
    </row>
    <row r="2662">
      <c r="A2662" t="inlineStr">
        <is>
          <t>照合 一般</t>
        </is>
      </c>
      <c r="B2662" s="21" t="n">
        <v>17500000</v>
      </c>
      <c r="C2662" s="22" t="n">
        <v>28</v>
      </c>
      <c r="D2662" s="22" t="n">
        <v>1</v>
      </c>
      <c r="E2662" s="22" t="n">
        <v>0</v>
      </c>
      <c r="F2662" s="21">
        <f>(IF(C2662&lt;=20,MAX(800000,400000*C2662),8000000+700000*(C2662-20))+IF(E2662=1,1000000,0))</f>
        <v/>
      </c>
      <c r="G2662" s="21">
        <f>IF(AND(D2662=3,C2662&lt;=5),MAX(0,B2662-F2662),IF(AND(D2662=2,C2662&lt;=5,MAX(0,B2662-F2662)&gt;3000000),1500000+MAX(0,B2662-F2662)-3000000,MAX(0,B2662-F2662)/2))</f>
        <v/>
      </c>
      <c r="H2662" s="21">
        <f>ROUNDDOWN(G2662,-3)</f>
        <v/>
      </c>
      <c r="I2662" s="21">
        <f>IF(H2662&lt;=0,0,ROUNDDOWN(ROUND((H2662*LOOKUP(H2662,{0,1950001,3300001,6950001,9000001,18000001,40000001},{0.05,0.1,0.2,0.23,0.33,0.4,0.45})-LOOKUP(H2662,{0,1950001,3300001,6950001,9000001,18000001,40000001},{0,97500,427500,636000,1536000,2796000,4796000}))*1.021,3),0))</f>
        <v/>
      </c>
      <c r="J2662" s="21">
        <f>ROUNDDOWN(ROUND(H2662*0.06,2),-2)</f>
        <v/>
      </c>
      <c r="K2662" s="21">
        <f>ROUNDDOWN(ROUND(H2662*0.04,2),-2)</f>
        <v/>
      </c>
      <c r="L2662" s="21">
        <f>I2662+J2662+K2662</f>
        <v/>
      </c>
      <c r="M2662" s="21">
        <f>B2662-L2662</f>
        <v/>
      </c>
      <c r="N2662" s="21">
        <f>ROUNDDOWN(ROUND(B2662*0.2042,2),0)</f>
        <v/>
      </c>
    </row>
    <row r="2663">
      <c r="A2663" t="inlineStr">
        <is>
          <t>照合 一般</t>
        </is>
      </c>
      <c r="B2663" s="21" t="n">
        <v>17500000</v>
      </c>
      <c r="C2663" s="22" t="n">
        <v>29</v>
      </c>
      <c r="D2663" s="22" t="n">
        <v>1</v>
      </c>
      <c r="E2663" s="22" t="n">
        <v>0</v>
      </c>
      <c r="F2663" s="21">
        <f>(IF(C2663&lt;=20,MAX(800000,400000*C2663),8000000+700000*(C2663-20))+IF(E2663=1,1000000,0))</f>
        <v/>
      </c>
      <c r="G2663" s="21">
        <f>IF(AND(D2663=3,C2663&lt;=5),MAX(0,B2663-F2663),IF(AND(D2663=2,C2663&lt;=5,MAX(0,B2663-F2663)&gt;3000000),1500000+MAX(0,B2663-F2663)-3000000,MAX(0,B2663-F2663)/2))</f>
        <v/>
      </c>
      <c r="H2663" s="21">
        <f>ROUNDDOWN(G2663,-3)</f>
        <v/>
      </c>
      <c r="I2663" s="21">
        <f>IF(H2663&lt;=0,0,ROUNDDOWN(ROUND((H2663*LOOKUP(H2663,{0,1950001,3300001,6950001,9000001,18000001,40000001},{0.05,0.1,0.2,0.23,0.33,0.4,0.45})-LOOKUP(H2663,{0,1950001,3300001,6950001,9000001,18000001,40000001},{0,97500,427500,636000,1536000,2796000,4796000}))*1.021,3),0))</f>
        <v/>
      </c>
      <c r="J2663" s="21">
        <f>ROUNDDOWN(ROUND(H2663*0.06,2),-2)</f>
        <v/>
      </c>
      <c r="K2663" s="21">
        <f>ROUNDDOWN(ROUND(H2663*0.04,2),-2)</f>
        <v/>
      </c>
      <c r="L2663" s="21">
        <f>I2663+J2663+K2663</f>
        <v/>
      </c>
      <c r="M2663" s="21">
        <f>B2663-L2663</f>
        <v/>
      </c>
      <c r="N2663" s="21">
        <f>ROUNDDOWN(ROUND(B2663*0.2042,2),0)</f>
        <v/>
      </c>
    </row>
    <row r="2664">
      <c r="A2664" t="inlineStr">
        <is>
          <t>照合 一般</t>
        </is>
      </c>
      <c r="B2664" s="21" t="n">
        <v>17500000</v>
      </c>
      <c r="C2664" s="22" t="n">
        <v>30</v>
      </c>
      <c r="D2664" s="22" t="n">
        <v>1</v>
      </c>
      <c r="E2664" s="22" t="n">
        <v>0</v>
      </c>
      <c r="F2664" s="21">
        <f>(IF(C2664&lt;=20,MAX(800000,400000*C2664),8000000+700000*(C2664-20))+IF(E2664=1,1000000,0))</f>
        <v/>
      </c>
      <c r="G2664" s="21">
        <f>IF(AND(D2664=3,C2664&lt;=5),MAX(0,B2664-F2664),IF(AND(D2664=2,C2664&lt;=5,MAX(0,B2664-F2664)&gt;3000000),1500000+MAX(0,B2664-F2664)-3000000,MAX(0,B2664-F2664)/2))</f>
        <v/>
      </c>
      <c r="H2664" s="21">
        <f>ROUNDDOWN(G2664,-3)</f>
        <v/>
      </c>
      <c r="I2664" s="21">
        <f>IF(H2664&lt;=0,0,ROUNDDOWN(ROUND((H2664*LOOKUP(H2664,{0,1950001,3300001,6950001,9000001,18000001,40000001},{0.05,0.1,0.2,0.23,0.33,0.4,0.45})-LOOKUP(H2664,{0,1950001,3300001,6950001,9000001,18000001,40000001},{0,97500,427500,636000,1536000,2796000,4796000}))*1.021,3),0))</f>
        <v/>
      </c>
      <c r="J2664" s="21">
        <f>ROUNDDOWN(ROUND(H2664*0.06,2),-2)</f>
        <v/>
      </c>
      <c r="K2664" s="21">
        <f>ROUNDDOWN(ROUND(H2664*0.04,2),-2)</f>
        <v/>
      </c>
      <c r="L2664" s="21">
        <f>I2664+J2664+K2664</f>
        <v/>
      </c>
      <c r="M2664" s="21">
        <f>B2664-L2664</f>
        <v/>
      </c>
      <c r="N2664" s="21">
        <f>ROUNDDOWN(ROUND(B2664*0.2042,2),0)</f>
        <v/>
      </c>
    </row>
    <row r="2665">
      <c r="A2665" t="inlineStr">
        <is>
          <t>照合 一般</t>
        </is>
      </c>
      <c r="B2665" s="21" t="n">
        <v>17500000</v>
      </c>
      <c r="C2665" s="22" t="n">
        <v>31</v>
      </c>
      <c r="D2665" s="22" t="n">
        <v>1</v>
      </c>
      <c r="E2665" s="22" t="n">
        <v>0</v>
      </c>
      <c r="F2665" s="21">
        <f>(IF(C2665&lt;=20,MAX(800000,400000*C2665),8000000+700000*(C2665-20))+IF(E2665=1,1000000,0))</f>
        <v/>
      </c>
      <c r="G2665" s="21">
        <f>IF(AND(D2665=3,C2665&lt;=5),MAX(0,B2665-F2665),IF(AND(D2665=2,C2665&lt;=5,MAX(0,B2665-F2665)&gt;3000000),1500000+MAX(0,B2665-F2665)-3000000,MAX(0,B2665-F2665)/2))</f>
        <v/>
      </c>
      <c r="H2665" s="21">
        <f>ROUNDDOWN(G2665,-3)</f>
        <v/>
      </c>
      <c r="I2665" s="21">
        <f>IF(H2665&lt;=0,0,ROUNDDOWN(ROUND((H2665*LOOKUP(H2665,{0,1950001,3300001,6950001,9000001,18000001,40000001},{0.05,0.1,0.2,0.23,0.33,0.4,0.45})-LOOKUP(H2665,{0,1950001,3300001,6950001,9000001,18000001,40000001},{0,97500,427500,636000,1536000,2796000,4796000}))*1.021,3),0))</f>
        <v/>
      </c>
      <c r="J2665" s="21">
        <f>ROUNDDOWN(ROUND(H2665*0.06,2),-2)</f>
        <v/>
      </c>
      <c r="K2665" s="21">
        <f>ROUNDDOWN(ROUND(H2665*0.04,2),-2)</f>
        <v/>
      </c>
      <c r="L2665" s="21">
        <f>I2665+J2665+K2665</f>
        <v/>
      </c>
      <c r="M2665" s="21">
        <f>B2665-L2665</f>
        <v/>
      </c>
      <c r="N2665" s="21">
        <f>ROUNDDOWN(ROUND(B2665*0.2042,2),0)</f>
        <v/>
      </c>
    </row>
    <row r="2666">
      <c r="A2666" t="inlineStr">
        <is>
          <t>照合 一般</t>
        </is>
      </c>
      <c r="B2666" s="21" t="n">
        <v>17500000</v>
      </c>
      <c r="C2666" s="22" t="n">
        <v>32</v>
      </c>
      <c r="D2666" s="22" t="n">
        <v>1</v>
      </c>
      <c r="E2666" s="22" t="n">
        <v>0</v>
      </c>
      <c r="F2666" s="21">
        <f>(IF(C2666&lt;=20,MAX(800000,400000*C2666),8000000+700000*(C2666-20))+IF(E2666=1,1000000,0))</f>
        <v/>
      </c>
      <c r="G2666" s="21">
        <f>IF(AND(D2666=3,C2666&lt;=5),MAX(0,B2666-F2666),IF(AND(D2666=2,C2666&lt;=5,MAX(0,B2666-F2666)&gt;3000000),1500000+MAX(0,B2666-F2666)-3000000,MAX(0,B2666-F2666)/2))</f>
        <v/>
      </c>
      <c r="H2666" s="21">
        <f>ROUNDDOWN(G2666,-3)</f>
        <v/>
      </c>
      <c r="I2666" s="21">
        <f>IF(H2666&lt;=0,0,ROUNDDOWN(ROUND((H2666*LOOKUP(H2666,{0,1950001,3300001,6950001,9000001,18000001,40000001},{0.05,0.1,0.2,0.23,0.33,0.4,0.45})-LOOKUP(H2666,{0,1950001,3300001,6950001,9000001,18000001,40000001},{0,97500,427500,636000,1536000,2796000,4796000}))*1.021,3),0))</f>
        <v/>
      </c>
      <c r="J2666" s="21">
        <f>ROUNDDOWN(ROUND(H2666*0.06,2),-2)</f>
        <v/>
      </c>
      <c r="K2666" s="21">
        <f>ROUNDDOWN(ROUND(H2666*0.04,2),-2)</f>
        <v/>
      </c>
      <c r="L2666" s="21">
        <f>I2666+J2666+K2666</f>
        <v/>
      </c>
      <c r="M2666" s="21">
        <f>B2666-L2666</f>
        <v/>
      </c>
      <c r="N2666" s="21">
        <f>ROUNDDOWN(ROUND(B2666*0.2042,2),0)</f>
        <v/>
      </c>
    </row>
    <row r="2667">
      <c r="A2667" t="inlineStr">
        <is>
          <t>照合 一般</t>
        </is>
      </c>
      <c r="B2667" s="21" t="n">
        <v>17500000</v>
      </c>
      <c r="C2667" s="22" t="n">
        <v>33</v>
      </c>
      <c r="D2667" s="22" t="n">
        <v>1</v>
      </c>
      <c r="E2667" s="22" t="n">
        <v>0</v>
      </c>
      <c r="F2667" s="21">
        <f>(IF(C2667&lt;=20,MAX(800000,400000*C2667),8000000+700000*(C2667-20))+IF(E2667=1,1000000,0))</f>
        <v/>
      </c>
      <c r="G2667" s="21">
        <f>IF(AND(D2667=3,C2667&lt;=5),MAX(0,B2667-F2667),IF(AND(D2667=2,C2667&lt;=5,MAX(0,B2667-F2667)&gt;3000000),1500000+MAX(0,B2667-F2667)-3000000,MAX(0,B2667-F2667)/2))</f>
        <v/>
      </c>
      <c r="H2667" s="21">
        <f>ROUNDDOWN(G2667,-3)</f>
        <v/>
      </c>
      <c r="I2667" s="21">
        <f>IF(H2667&lt;=0,0,ROUNDDOWN(ROUND((H2667*LOOKUP(H2667,{0,1950001,3300001,6950001,9000001,18000001,40000001},{0.05,0.1,0.2,0.23,0.33,0.4,0.45})-LOOKUP(H2667,{0,1950001,3300001,6950001,9000001,18000001,40000001},{0,97500,427500,636000,1536000,2796000,4796000}))*1.021,3),0))</f>
        <v/>
      </c>
      <c r="J2667" s="21">
        <f>ROUNDDOWN(ROUND(H2667*0.06,2),-2)</f>
        <v/>
      </c>
      <c r="K2667" s="21">
        <f>ROUNDDOWN(ROUND(H2667*0.04,2),-2)</f>
        <v/>
      </c>
      <c r="L2667" s="21">
        <f>I2667+J2667+K2667</f>
        <v/>
      </c>
      <c r="M2667" s="21">
        <f>B2667-L2667</f>
        <v/>
      </c>
      <c r="N2667" s="21">
        <f>ROUNDDOWN(ROUND(B2667*0.2042,2),0)</f>
        <v/>
      </c>
    </row>
    <row r="2668">
      <c r="A2668" t="inlineStr">
        <is>
          <t>照合 一般</t>
        </is>
      </c>
      <c r="B2668" s="21" t="n">
        <v>17500000</v>
      </c>
      <c r="C2668" s="22" t="n">
        <v>34</v>
      </c>
      <c r="D2668" s="22" t="n">
        <v>1</v>
      </c>
      <c r="E2668" s="22" t="n">
        <v>0</v>
      </c>
      <c r="F2668" s="21">
        <f>(IF(C2668&lt;=20,MAX(800000,400000*C2668),8000000+700000*(C2668-20))+IF(E2668=1,1000000,0))</f>
        <v/>
      </c>
      <c r="G2668" s="21">
        <f>IF(AND(D2668=3,C2668&lt;=5),MAX(0,B2668-F2668),IF(AND(D2668=2,C2668&lt;=5,MAX(0,B2668-F2668)&gt;3000000),1500000+MAX(0,B2668-F2668)-3000000,MAX(0,B2668-F2668)/2))</f>
        <v/>
      </c>
      <c r="H2668" s="21">
        <f>ROUNDDOWN(G2668,-3)</f>
        <v/>
      </c>
      <c r="I2668" s="21">
        <f>IF(H2668&lt;=0,0,ROUNDDOWN(ROUND((H2668*LOOKUP(H2668,{0,1950001,3300001,6950001,9000001,18000001,40000001},{0.05,0.1,0.2,0.23,0.33,0.4,0.45})-LOOKUP(H2668,{0,1950001,3300001,6950001,9000001,18000001,40000001},{0,97500,427500,636000,1536000,2796000,4796000}))*1.021,3),0))</f>
        <v/>
      </c>
      <c r="J2668" s="21">
        <f>ROUNDDOWN(ROUND(H2668*0.06,2),-2)</f>
        <v/>
      </c>
      <c r="K2668" s="21">
        <f>ROUNDDOWN(ROUND(H2668*0.04,2),-2)</f>
        <v/>
      </c>
      <c r="L2668" s="21">
        <f>I2668+J2668+K2668</f>
        <v/>
      </c>
      <c r="M2668" s="21">
        <f>B2668-L2668</f>
        <v/>
      </c>
      <c r="N2668" s="21">
        <f>ROUNDDOWN(ROUND(B2668*0.2042,2),0)</f>
        <v/>
      </c>
    </row>
    <row r="2669">
      <c r="A2669" t="inlineStr">
        <is>
          <t>照合 一般</t>
        </is>
      </c>
      <c r="B2669" s="21" t="n">
        <v>17500000</v>
      </c>
      <c r="C2669" s="22" t="n">
        <v>35</v>
      </c>
      <c r="D2669" s="22" t="n">
        <v>1</v>
      </c>
      <c r="E2669" s="22" t="n">
        <v>0</v>
      </c>
      <c r="F2669" s="21">
        <f>(IF(C2669&lt;=20,MAX(800000,400000*C2669),8000000+700000*(C2669-20))+IF(E2669=1,1000000,0))</f>
        <v/>
      </c>
      <c r="G2669" s="21">
        <f>IF(AND(D2669=3,C2669&lt;=5),MAX(0,B2669-F2669),IF(AND(D2669=2,C2669&lt;=5,MAX(0,B2669-F2669)&gt;3000000),1500000+MAX(0,B2669-F2669)-3000000,MAX(0,B2669-F2669)/2))</f>
        <v/>
      </c>
      <c r="H2669" s="21">
        <f>ROUNDDOWN(G2669,-3)</f>
        <v/>
      </c>
      <c r="I2669" s="21">
        <f>IF(H2669&lt;=0,0,ROUNDDOWN(ROUND((H2669*LOOKUP(H2669,{0,1950001,3300001,6950001,9000001,18000001,40000001},{0.05,0.1,0.2,0.23,0.33,0.4,0.45})-LOOKUP(H2669,{0,1950001,3300001,6950001,9000001,18000001,40000001},{0,97500,427500,636000,1536000,2796000,4796000}))*1.021,3),0))</f>
        <v/>
      </c>
      <c r="J2669" s="21">
        <f>ROUNDDOWN(ROUND(H2669*0.06,2),-2)</f>
        <v/>
      </c>
      <c r="K2669" s="21">
        <f>ROUNDDOWN(ROUND(H2669*0.04,2),-2)</f>
        <v/>
      </c>
      <c r="L2669" s="21">
        <f>I2669+J2669+K2669</f>
        <v/>
      </c>
      <c r="M2669" s="21">
        <f>B2669-L2669</f>
        <v/>
      </c>
      <c r="N2669" s="21">
        <f>ROUNDDOWN(ROUND(B2669*0.2042,2),0)</f>
        <v/>
      </c>
    </row>
    <row r="2670">
      <c r="A2670" t="inlineStr">
        <is>
          <t>照合 一般</t>
        </is>
      </c>
      <c r="B2670" s="21" t="n">
        <v>17500000</v>
      </c>
      <c r="C2670" s="22" t="n">
        <v>36</v>
      </c>
      <c r="D2670" s="22" t="n">
        <v>1</v>
      </c>
      <c r="E2670" s="22" t="n">
        <v>0</v>
      </c>
      <c r="F2670" s="21">
        <f>(IF(C2670&lt;=20,MAX(800000,400000*C2670),8000000+700000*(C2670-20))+IF(E2670=1,1000000,0))</f>
        <v/>
      </c>
      <c r="G2670" s="21">
        <f>IF(AND(D2670=3,C2670&lt;=5),MAX(0,B2670-F2670),IF(AND(D2670=2,C2670&lt;=5,MAX(0,B2670-F2670)&gt;3000000),1500000+MAX(0,B2670-F2670)-3000000,MAX(0,B2670-F2670)/2))</f>
        <v/>
      </c>
      <c r="H2670" s="21">
        <f>ROUNDDOWN(G2670,-3)</f>
        <v/>
      </c>
      <c r="I2670" s="21">
        <f>IF(H2670&lt;=0,0,ROUNDDOWN(ROUND((H2670*LOOKUP(H2670,{0,1950001,3300001,6950001,9000001,18000001,40000001},{0.05,0.1,0.2,0.23,0.33,0.4,0.45})-LOOKUP(H2670,{0,1950001,3300001,6950001,9000001,18000001,40000001},{0,97500,427500,636000,1536000,2796000,4796000}))*1.021,3),0))</f>
        <v/>
      </c>
      <c r="J2670" s="21">
        <f>ROUNDDOWN(ROUND(H2670*0.06,2),-2)</f>
        <v/>
      </c>
      <c r="K2670" s="21">
        <f>ROUNDDOWN(ROUND(H2670*0.04,2),-2)</f>
        <v/>
      </c>
      <c r="L2670" s="21">
        <f>I2670+J2670+K2670</f>
        <v/>
      </c>
      <c r="M2670" s="21">
        <f>B2670-L2670</f>
        <v/>
      </c>
      <c r="N2670" s="21">
        <f>ROUNDDOWN(ROUND(B2670*0.2042,2),0)</f>
        <v/>
      </c>
    </row>
    <row r="2671">
      <c r="A2671" t="inlineStr">
        <is>
          <t>照合 一般</t>
        </is>
      </c>
      <c r="B2671" s="21" t="n">
        <v>17500000</v>
      </c>
      <c r="C2671" s="22" t="n">
        <v>37</v>
      </c>
      <c r="D2671" s="22" t="n">
        <v>1</v>
      </c>
      <c r="E2671" s="22" t="n">
        <v>0</v>
      </c>
      <c r="F2671" s="21">
        <f>(IF(C2671&lt;=20,MAX(800000,400000*C2671),8000000+700000*(C2671-20))+IF(E2671=1,1000000,0))</f>
        <v/>
      </c>
      <c r="G2671" s="21">
        <f>IF(AND(D2671=3,C2671&lt;=5),MAX(0,B2671-F2671),IF(AND(D2671=2,C2671&lt;=5,MAX(0,B2671-F2671)&gt;3000000),1500000+MAX(0,B2671-F2671)-3000000,MAX(0,B2671-F2671)/2))</f>
        <v/>
      </c>
      <c r="H2671" s="21">
        <f>ROUNDDOWN(G2671,-3)</f>
        <v/>
      </c>
      <c r="I2671" s="21">
        <f>IF(H2671&lt;=0,0,ROUNDDOWN(ROUND((H2671*LOOKUP(H2671,{0,1950001,3300001,6950001,9000001,18000001,40000001},{0.05,0.1,0.2,0.23,0.33,0.4,0.45})-LOOKUP(H2671,{0,1950001,3300001,6950001,9000001,18000001,40000001},{0,97500,427500,636000,1536000,2796000,4796000}))*1.021,3),0))</f>
        <v/>
      </c>
      <c r="J2671" s="21">
        <f>ROUNDDOWN(ROUND(H2671*0.06,2),-2)</f>
        <v/>
      </c>
      <c r="K2671" s="21">
        <f>ROUNDDOWN(ROUND(H2671*0.04,2),-2)</f>
        <v/>
      </c>
      <c r="L2671" s="21">
        <f>I2671+J2671+K2671</f>
        <v/>
      </c>
      <c r="M2671" s="21">
        <f>B2671-L2671</f>
        <v/>
      </c>
      <c r="N2671" s="21">
        <f>ROUNDDOWN(ROUND(B2671*0.2042,2),0)</f>
        <v/>
      </c>
    </row>
    <row r="2672">
      <c r="A2672" t="inlineStr">
        <is>
          <t>照合 一般</t>
        </is>
      </c>
      <c r="B2672" s="21" t="n">
        <v>17500000</v>
      </c>
      <c r="C2672" s="22" t="n">
        <v>38</v>
      </c>
      <c r="D2672" s="22" t="n">
        <v>1</v>
      </c>
      <c r="E2672" s="22" t="n">
        <v>0</v>
      </c>
      <c r="F2672" s="21">
        <f>(IF(C2672&lt;=20,MAX(800000,400000*C2672),8000000+700000*(C2672-20))+IF(E2672=1,1000000,0))</f>
        <v/>
      </c>
      <c r="G2672" s="21">
        <f>IF(AND(D2672=3,C2672&lt;=5),MAX(0,B2672-F2672),IF(AND(D2672=2,C2672&lt;=5,MAX(0,B2672-F2672)&gt;3000000),1500000+MAX(0,B2672-F2672)-3000000,MAX(0,B2672-F2672)/2))</f>
        <v/>
      </c>
      <c r="H2672" s="21">
        <f>ROUNDDOWN(G2672,-3)</f>
        <v/>
      </c>
      <c r="I2672" s="21">
        <f>IF(H2672&lt;=0,0,ROUNDDOWN(ROUND((H2672*LOOKUP(H2672,{0,1950001,3300001,6950001,9000001,18000001,40000001},{0.05,0.1,0.2,0.23,0.33,0.4,0.45})-LOOKUP(H2672,{0,1950001,3300001,6950001,9000001,18000001,40000001},{0,97500,427500,636000,1536000,2796000,4796000}))*1.021,3),0))</f>
        <v/>
      </c>
      <c r="J2672" s="21">
        <f>ROUNDDOWN(ROUND(H2672*0.06,2),-2)</f>
        <v/>
      </c>
      <c r="K2672" s="21">
        <f>ROUNDDOWN(ROUND(H2672*0.04,2),-2)</f>
        <v/>
      </c>
      <c r="L2672" s="21">
        <f>I2672+J2672+K2672</f>
        <v/>
      </c>
      <c r="M2672" s="21">
        <f>B2672-L2672</f>
        <v/>
      </c>
      <c r="N2672" s="21">
        <f>ROUNDDOWN(ROUND(B2672*0.2042,2),0)</f>
        <v/>
      </c>
    </row>
    <row r="2673">
      <c r="A2673" t="inlineStr">
        <is>
          <t>照合 一般</t>
        </is>
      </c>
      <c r="B2673" s="21" t="n">
        <v>17500000</v>
      </c>
      <c r="C2673" s="22" t="n">
        <v>39</v>
      </c>
      <c r="D2673" s="22" t="n">
        <v>1</v>
      </c>
      <c r="E2673" s="22" t="n">
        <v>0</v>
      </c>
      <c r="F2673" s="21">
        <f>(IF(C2673&lt;=20,MAX(800000,400000*C2673),8000000+700000*(C2673-20))+IF(E2673=1,1000000,0))</f>
        <v/>
      </c>
      <c r="G2673" s="21">
        <f>IF(AND(D2673=3,C2673&lt;=5),MAX(0,B2673-F2673),IF(AND(D2673=2,C2673&lt;=5,MAX(0,B2673-F2673)&gt;3000000),1500000+MAX(0,B2673-F2673)-3000000,MAX(0,B2673-F2673)/2))</f>
        <v/>
      </c>
      <c r="H2673" s="21">
        <f>ROUNDDOWN(G2673,-3)</f>
        <v/>
      </c>
      <c r="I2673" s="21">
        <f>IF(H2673&lt;=0,0,ROUNDDOWN(ROUND((H2673*LOOKUP(H2673,{0,1950001,3300001,6950001,9000001,18000001,40000001},{0.05,0.1,0.2,0.23,0.33,0.4,0.45})-LOOKUP(H2673,{0,1950001,3300001,6950001,9000001,18000001,40000001},{0,97500,427500,636000,1536000,2796000,4796000}))*1.021,3),0))</f>
        <v/>
      </c>
      <c r="J2673" s="21">
        <f>ROUNDDOWN(ROUND(H2673*0.06,2),-2)</f>
        <v/>
      </c>
      <c r="K2673" s="21">
        <f>ROUNDDOWN(ROUND(H2673*0.04,2),-2)</f>
        <v/>
      </c>
      <c r="L2673" s="21">
        <f>I2673+J2673+K2673</f>
        <v/>
      </c>
      <c r="M2673" s="21">
        <f>B2673-L2673</f>
        <v/>
      </c>
      <c r="N2673" s="21">
        <f>ROUNDDOWN(ROUND(B2673*0.2042,2),0)</f>
        <v/>
      </c>
    </row>
    <row r="2674">
      <c r="A2674" t="inlineStr">
        <is>
          <t>照合 一般</t>
        </is>
      </c>
      <c r="B2674" s="21" t="n">
        <v>17500000</v>
      </c>
      <c r="C2674" s="22" t="n">
        <v>40</v>
      </c>
      <c r="D2674" s="22" t="n">
        <v>1</v>
      </c>
      <c r="E2674" s="22" t="n">
        <v>0</v>
      </c>
      <c r="F2674" s="21">
        <f>(IF(C2674&lt;=20,MAX(800000,400000*C2674),8000000+700000*(C2674-20))+IF(E2674=1,1000000,0))</f>
        <v/>
      </c>
      <c r="G2674" s="21">
        <f>IF(AND(D2674=3,C2674&lt;=5),MAX(0,B2674-F2674),IF(AND(D2674=2,C2674&lt;=5,MAX(0,B2674-F2674)&gt;3000000),1500000+MAX(0,B2674-F2674)-3000000,MAX(0,B2674-F2674)/2))</f>
        <v/>
      </c>
      <c r="H2674" s="21">
        <f>ROUNDDOWN(G2674,-3)</f>
        <v/>
      </c>
      <c r="I2674" s="21">
        <f>IF(H2674&lt;=0,0,ROUNDDOWN(ROUND((H2674*LOOKUP(H2674,{0,1950001,3300001,6950001,9000001,18000001,40000001},{0.05,0.1,0.2,0.23,0.33,0.4,0.45})-LOOKUP(H2674,{0,1950001,3300001,6950001,9000001,18000001,40000001},{0,97500,427500,636000,1536000,2796000,4796000}))*1.021,3),0))</f>
        <v/>
      </c>
      <c r="J2674" s="21">
        <f>ROUNDDOWN(ROUND(H2674*0.06,2),-2)</f>
        <v/>
      </c>
      <c r="K2674" s="21">
        <f>ROUNDDOWN(ROUND(H2674*0.04,2),-2)</f>
        <v/>
      </c>
      <c r="L2674" s="21">
        <f>I2674+J2674+K2674</f>
        <v/>
      </c>
      <c r="M2674" s="21">
        <f>B2674-L2674</f>
        <v/>
      </c>
      <c r="N2674" s="21">
        <f>ROUNDDOWN(ROUND(B2674*0.2042,2),0)</f>
        <v/>
      </c>
    </row>
    <row r="2675">
      <c r="A2675" t="inlineStr">
        <is>
          <t>照合 一般</t>
        </is>
      </c>
      <c r="B2675" s="21" t="n">
        <v>17500000</v>
      </c>
      <c r="C2675" s="22" t="n">
        <v>41</v>
      </c>
      <c r="D2675" s="22" t="n">
        <v>1</v>
      </c>
      <c r="E2675" s="22" t="n">
        <v>0</v>
      </c>
      <c r="F2675" s="21">
        <f>(IF(C2675&lt;=20,MAX(800000,400000*C2675),8000000+700000*(C2675-20))+IF(E2675=1,1000000,0))</f>
        <v/>
      </c>
      <c r="G2675" s="21">
        <f>IF(AND(D2675=3,C2675&lt;=5),MAX(0,B2675-F2675),IF(AND(D2675=2,C2675&lt;=5,MAX(0,B2675-F2675)&gt;3000000),1500000+MAX(0,B2675-F2675)-3000000,MAX(0,B2675-F2675)/2))</f>
        <v/>
      </c>
      <c r="H2675" s="21">
        <f>ROUNDDOWN(G2675,-3)</f>
        <v/>
      </c>
      <c r="I2675" s="21">
        <f>IF(H2675&lt;=0,0,ROUNDDOWN(ROUND((H2675*LOOKUP(H2675,{0,1950001,3300001,6950001,9000001,18000001,40000001},{0.05,0.1,0.2,0.23,0.33,0.4,0.45})-LOOKUP(H2675,{0,1950001,3300001,6950001,9000001,18000001,40000001},{0,97500,427500,636000,1536000,2796000,4796000}))*1.021,3),0))</f>
        <v/>
      </c>
      <c r="J2675" s="21">
        <f>ROUNDDOWN(ROUND(H2675*0.06,2),-2)</f>
        <v/>
      </c>
      <c r="K2675" s="21">
        <f>ROUNDDOWN(ROUND(H2675*0.04,2),-2)</f>
        <v/>
      </c>
      <c r="L2675" s="21">
        <f>I2675+J2675+K2675</f>
        <v/>
      </c>
      <c r="M2675" s="21">
        <f>B2675-L2675</f>
        <v/>
      </c>
      <c r="N2675" s="21">
        <f>ROUNDDOWN(ROUND(B2675*0.2042,2),0)</f>
        <v/>
      </c>
    </row>
    <row r="2676">
      <c r="A2676" t="inlineStr">
        <is>
          <t>照合 一般</t>
        </is>
      </c>
      <c r="B2676" s="21" t="n">
        <v>17500000</v>
      </c>
      <c r="C2676" s="22" t="n">
        <v>42</v>
      </c>
      <c r="D2676" s="22" t="n">
        <v>1</v>
      </c>
      <c r="E2676" s="22" t="n">
        <v>0</v>
      </c>
      <c r="F2676" s="21">
        <f>(IF(C2676&lt;=20,MAX(800000,400000*C2676),8000000+700000*(C2676-20))+IF(E2676=1,1000000,0))</f>
        <v/>
      </c>
      <c r="G2676" s="21">
        <f>IF(AND(D2676=3,C2676&lt;=5),MAX(0,B2676-F2676),IF(AND(D2676=2,C2676&lt;=5,MAX(0,B2676-F2676)&gt;3000000),1500000+MAX(0,B2676-F2676)-3000000,MAX(0,B2676-F2676)/2))</f>
        <v/>
      </c>
      <c r="H2676" s="21">
        <f>ROUNDDOWN(G2676,-3)</f>
        <v/>
      </c>
      <c r="I2676" s="21">
        <f>IF(H2676&lt;=0,0,ROUNDDOWN(ROUND((H2676*LOOKUP(H2676,{0,1950001,3300001,6950001,9000001,18000001,40000001},{0.05,0.1,0.2,0.23,0.33,0.4,0.45})-LOOKUP(H2676,{0,1950001,3300001,6950001,9000001,18000001,40000001},{0,97500,427500,636000,1536000,2796000,4796000}))*1.021,3),0))</f>
        <v/>
      </c>
      <c r="J2676" s="21">
        <f>ROUNDDOWN(ROUND(H2676*0.06,2),-2)</f>
        <v/>
      </c>
      <c r="K2676" s="21">
        <f>ROUNDDOWN(ROUND(H2676*0.04,2),-2)</f>
        <v/>
      </c>
      <c r="L2676" s="21">
        <f>I2676+J2676+K2676</f>
        <v/>
      </c>
      <c r="M2676" s="21">
        <f>B2676-L2676</f>
        <v/>
      </c>
      <c r="N2676" s="21">
        <f>ROUNDDOWN(ROUND(B2676*0.2042,2),0)</f>
        <v/>
      </c>
    </row>
    <row r="2677">
      <c r="A2677" t="inlineStr">
        <is>
          <t>照合 一般</t>
        </is>
      </c>
      <c r="B2677" s="21" t="n">
        <v>17500000</v>
      </c>
      <c r="C2677" s="22" t="n">
        <v>43</v>
      </c>
      <c r="D2677" s="22" t="n">
        <v>1</v>
      </c>
      <c r="E2677" s="22" t="n">
        <v>0</v>
      </c>
      <c r="F2677" s="21">
        <f>(IF(C2677&lt;=20,MAX(800000,400000*C2677),8000000+700000*(C2677-20))+IF(E2677=1,1000000,0))</f>
        <v/>
      </c>
      <c r="G2677" s="21">
        <f>IF(AND(D2677=3,C2677&lt;=5),MAX(0,B2677-F2677),IF(AND(D2677=2,C2677&lt;=5,MAX(0,B2677-F2677)&gt;3000000),1500000+MAX(0,B2677-F2677)-3000000,MAX(0,B2677-F2677)/2))</f>
        <v/>
      </c>
      <c r="H2677" s="21">
        <f>ROUNDDOWN(G2677,-3)</f>
        <v/>
      </c>
      <c r="I2677" s="21">
        <f>IF(H2677&lt;=0,0,ROUNDDOWN(ROUND((H2677*LOOKUP(H2677,{0,1950001,3300001,6950001,9000001,18000001,40000001},{0.05,0.1,0.2,0.23,0.33,0.4,0.45})-LOOKUP(H2677,{0,1950001,3300001,6950001,9000001,18000001,40000001},{0,97500,427500,636000,1536000,2796000,4796000}))*1.021,3),0))</f>
        <v/>
      </c>
      <c r="J2677" s="21">
        <f>ROUNDDOWN(ROUND(H2677*0.06,2),-2)</f>
        <v/>
      </c>
      <c r="K2677" s="21">
        <f>ROUNDDOWN(ROUND(H2677*0.04,2),-2)</f>
        <v/>
      </c>
      <c r="L2677" s="21">
        <f>I2677+J2677+K2677</f>
        <v/>
      </c>
      <c r="M2677" s="21">
        <f>B2677-L2677</f>
        <v/>
      </c>
      <c r="N2677" s="21">
        <f>ROUNDDOWN(ROUND(B2677*0.2042,2),0)</f>
        <v/>
      </c>
    </row>
    <row r="2678">
      <c r="A2678" t="inlineStr">
        <is>
          <t>照合 一般</t>
        </is>
      </c>
      <c r="B2678" s="21" t="n">
        <v>17500000</v>
      </c>
      <c r="C2678" s="22" t="n">
        <v>44</v>
      </c>
      <c r="D2678" s="22" t="n">
        <v>1</v>
      </c>
      <c r="E2678" s="22" t="n">
        <v>0</v>
      </c>
      <c r="F2678" s="21">
        <f>(IF(C2678&lt;=20,MAX(800000,400000*C2678),8000000+700000*(C2678-20))+IF(E2678=1,1000000,0))</f>
        <v/>
      </c>
      <c r="G2678" s="21">
        <f>IF(AND(D2678=3,C2678&lt;=5),MAX(0,B2678-F2678),IF(AND(D2678=2,C2678&lt;=5,MAX(0,B2678-F2678)&gt;3000000),1500000+MAX(0,B2678-F2678)-3000000,MAX(0,B2678-F2678)/2))</f>
        <v/>
      </c>
      <c r="H2678" s="21">
        <f>ROUNDDOWN(G2678,-3)</f>
        <v/>
      </c>
      <c r="I2678" s="21">
        <f>IF(H2678&lt;=0,0,ROUNDDOWN(ROUND((H2678*LOOKUP(H2678,{0,1950001,3300001,6950001,9000001,18000001,40000001},{0.05,0.1,0.2,0.23,0.33,0.4,0.45})-LOOKUP(H2678,{0,1950001,3300001,6950001,9000001,18000001,40000001},{0,97500,427500,636000,1536000,2796000,4796000}))*1.021,3),0))</f>
        <v/>
      </c>
      <c r="J2678" s="21">
        <f>ROUNDDOWN(ROUND(H2678*0.06,2),-2)</f>
        <v/>
      </c>
      <c r="K2678" s="21">
        <f>ROUNDDOWN(ROUND(H2678*0.04,2),-2)</f>
        <v/>
      </c>
      <c r="L2678" s="21">
        <f>I2678+J2678+K2678</f>
        <v/>
      </c>
      <c r="M2678" s="21">
        <f>B2678-L2678</f>
        <v/>
      </c>
      <c r="N2678" s="21">
        <f>ROUNDDOWN(ROUND(B2678*0.2042,2),0)</f>
        <v/>
      </c>
    </row>
    <row r="2679">
      <c r="A2679" t="inlineStr">
        <is>
          <t>照合 一般</t>
        </is>
      </c>
      <c r="B2679" s="21" t="n">
        <v>17500000</v>
      </c>
      <c r="C2679" s="22" t="n">
        <v>45</v>
      </c>
      <c r="D2679" s="22" t="n">
        <v>1</v>
      </c>
      <c r="E2679" s="22" t="n">
        <v>0</v>
      </c>
      <c r="F2679" s="21">
        <f>(IF(C2679&lt;=20,MAX(800000,400000*C2679),8000000+700000*(C2679-20))+IF(E2679=1,1000000,0))</f>
        <v/>
      </c>
      <c r="G2679" s="21">
        <f>IF(AND(D2679=3,C2679&lt;=5),MAX(0,B2679-F2679),IF(AND(D2679=2,C2679&lt;=5,MAX(0,B2679-F2679)&gt;3000000),1500000+MAX(0,B2679-F2679)-3000000,MAX(0,B2679-F2679)/2))</f>
        <v/>
      </c>
      <c r="H2679" s="21">
        <f>ROUNDDOWN(G2679,-3)</f>
        <v/>
      </c>
      <c r="I2679" s="21">
        <f>IF(H2679&lt;=0,0,ROUNDDOWN(ROUND((H2679*LOOKUP(H2679,{0,1950001,3300001,6950001,9000001,18000001,40000001},{0.05,0.1,0.2,0.23,0.33,0.4,0.45})-LOOKUP(H2679,{0,1950001,3300001,6950001,9000001,18000001,40000001},{0,97500,427500,636000,1536000,2796000,4796000}))*1.021,3),0))</f>
        <v/>
      </c>
      <c r="J2679" s="21">
        <f>ROUNDDOWN(ROUND(H2679*0.06,2),-2)</f>
        <v/>
      </c>
      <c r="K2679" s="21">
        <f>ROUNDDOWN(ROUND(H2679*0.04,2),-2)</f>
        <v/>
      </c>
      <c r="L2679" s="21">
        <f>I2679+J2679+K2679</f>
        <v/>
      </c>
      <c r="M2679" s="21">
        <f>B2679-L2679</f>
        <v/>
      </c>
      <c r="N2679" s="21">
        <f>ROUNDDOWN(ROUND(B2679*0.2042,2),0)</f>
        <v/>
      </c>
    </row>
    <row r="2680">
      <c r="A2680" t="inlineStr">
        <is>
          <t>照合 短期</t>
        </is>
      </c>
      <c r="B2680" s="21" t="n">
        <v>17500000</v>
      </c>
      <c r="C2680" s="22" t="n">
        <v>1</v>
      </c>
      <c r="D2680" s="22" t="n">
        <v>2</v>
      </c>
      <c r="E2680" s="22" t="n">
        <v>0</v>
      </c>
      <c r="F2680" s="21">
        <f>(IF(C2680&lt;=20,MAX(800000,400000*C2680),8000000+700000*(C2680-20))+IF(E2680=1,1000000,0))</f>
        <v/>
      </c>
      <c r="G2680" s="21">
        <f>IF(AND(D2680=3,C2680&lt;=5),MAX(0,B2680-F2680),IF(AND(D2680=2,C2680&lt;=5,MAX(0,B2680-F2680)&gt;3000000),1500000+MAX(0,B2680-F2680)-3000000,MAX(0,B2680-F2680)/2))</f>
        <v/>
      </c>
      <c r="H2680" s="21">
        <f>ROUNDDOWN(G2680,-3)</f>
        <v/>
      </c>
      <c r="I2680" s="21">
        <f>IF(H2680&lt;=0,0,ROUNDDOWN(ROUND((H2680*LOOKUP(H2680,{0,1950001,3300001,6950001,9000001,18000001,40000001},{0.05,0.1,0.2,0.23,0.33,0.4,0.45})-LOOKUP(H2680,{0,1950001,3300001,6950001,9000001,18000001,40000001},{0,97500,427500,636000,1536000,2796000,4796000}))*1.021,3),0))</f>
        <v/>
      </c>
      <c r="J2680" s="21">
        <f>ROUNDDOWN(ROUND(H2680*0.06,2),-2)</f>
        <v/>
      </c>
      <c r="K2680" s="21">
        <f>ROUNDDOWN(ROUND(H2680*0.04,2),-2)</f>
        <v/>
      </c>
      <c r="L2680" s="21">
        <f>I2680+J2680+K2680</f>
        <v/>
      </c>
      <c r="M2680" s="21">
        <f>B2680-L2680</f>
        <v/>
      </c>
      <c r="N2680" s="21">
        <f>ROUNDDOWN(ROUND(B2680*0.2042,2),0)</f>
        <v/>
      </c>
    </row>
    <row r="2681">
      <c r="A2681" t="inlineStr">
        <is>
          <t>照合 役員</t>
        </is>
      </c>
      <c r="B2681" s="21" t="n">
        <v>17500000</v>
      </c>
      <c r="C2681" s="22" t="n">
        <v>1</v>
      </c>
      <c r="D2681" s="22" t="n">
        <v>3</v>
      </c>
      <c r="E2681" s="22" t="n">
        <v>0</v>
      </c>
      <c r="F2681" s="21">
        <f>(IF(C2681&lt;=20,MAX(800000,400000*C2681),8000000+700000*(C2681-20))+IF(E2681=1,1000000,0))</f>
        <v/>
      </c>
      <c r="G2681" s="21">
        <f>IF(AND(D2681=3,C2681&lt;=5),MAX(0,B2681-F2681),IF(AND(D2681=2,C2681&lt;=5,MAX(0,B2681-F2681)&gt;3000000),1500000+MAX(0,B2681-F2681)-3000000,MAX(0,B2681-F2681)/2))</f>
        <v/>
      </c>
      <c r="H2681" s="21">
        <f>ROUNDDOWN(G2681,-3)</f>
        <v/>
      </c>
      <c r="I2681" s="21">
        <f>IF(H2681&lt;=0,0,ROUNDDOWN(ROUND((H2681*LOOKUP(H2681,{0,1950001,3300001,6950001,9000001,18000001,40000001},{0.05,0.1,0.2,0.23,0.33,0.4,0.45})-LOOKUP(H2681,{0,1950001,3300001,6950001,9000001,18000001,40000001},{0,97500,427500,636000,1536000,2796000,4796000}))*1.021,3),0))</f>
        <v/>
      </c>
      <c r="J2681" s="21">
        <f>ROUNDDOWN(ROUND(H2681*0.06,2),-2)</f>
        <v/>
      </c>
      <c r="K2681" s="21">
        <f>ROUNDDOWN(ROUND(H2681*0.04,2),-2)</f>
        <v/>
      </c>
      <c r="L2681" s="21">
        <f>I2681+J2681+K2681</f>
        <v/>
      </c>
      <c r="M2681" s="21">
        <f>B2681-L2681</f>
        <v/>
      </c>
      <c r="N2681" s="21">
        <f>ROUNDDOWN(ROUND(B2681*0.2042,2),0)</f>
        <v/>
      </c>
    </row>
    <row r="2682">
      <c r="A2682" t="inlineStr">
        <is>
          <t>照合 短期 障害</t>
        </is>
      </c>
      <c r="B2682" s="21" t="n">
        <v>17500000</v>
      </c>
      <c r="C2682" s="22" t="n">
        <v>1</v>
      </c>
      <c r="D2682" s="22" t="n">
        <v>2</v>
      </c>
      <c r="E2682" s="22" t="n">
        <v>1</v>
      </c>
      <c r="F2682" s="21">
        <f>(IF(C2682&lt;=20,MAX(800000,400000*C2682),8000000+700000*(C2682-20))+IF(E2682=1,1000000,0))</f>
        <v/>
      </c>
      <c r="G2682" s="21">
        <f>IF(AND(D2682=3,C2682&lt;=5),MAX(0,B2682-F2682),IF(AND(D2682=2,C2682&lt;=5,MAX(0,B2682-F2682)&gt;3000000),1500000+MAX(0,B2682-F2682)-3000000,MAX(0,B2682-F2682)/2))</f>
        <v/>
      </c>
      <c r="H2682" s="21">
        <f>ROUNDDOWN(G2682,-3)</f>
        <v/>
      </c>
      <c r="I2682" s="21">
        <f>IF(H2682&lt;=0,0,ROUNDDOWN(ROUND((H2682*LOOKUP(H2682,{0,1950001,3300001,6950001,9000001,18000001,40000001},{0.05,0.1,0.2,0.23,0.33,0.4,0.45})-LOOKUP(H2682,{0,1950001,3300001,6950001,9000001,18000001,40000001},{0,97500,427500,636000,1536000,2796000,4796000}))*1.021,3),0))</f>
        <v/>
      </c>
      <c r="J2682" s="21">
        <f>ROUNDDOWN(ROUND(H2682*0.06,2),-2)</f>
        <v/>
      </c>
      <c r="K2682" s="21">
        <f>ROUNDDOWN(ROUND(H2682*0.04,2),-2)</f>
        <v/>
      </c>
      <c r="L2682" s="21">
        <f>I2682+J2682+K2682</f>
        <v/>
      </c>
      <c r="M2682" s="21">
        <f>B2682-L2682</f>
        <v/>
      </c>
      <c r="N2682" s="21">
        <f>ROUNDDOWN(ROUND(B2682*0.2042,2),0)</f>
        <v/>
      </c>
    </row>
    <row r="2683">
      <c r="A2683" t="inlineStr">
        <is>
          <t>照合 短期</t>
        </is>
      </c>
      <c r="B2683" s="21" t="n">
        <v>17500000</v>
      </c>
      <c r="C2683" s="22" t="n">
        <v>2</v>
      </c>
      <c r="D2683" s="22" t="n">
        <v>2</v>
      </c>
      <c r="E2683" s="22" t="n">
        <v>0</v>
      </c>
      <c r="F2683" s="21">
        <f>(IF(C2683&lt;=20,MAX(800000,400000*C2683),8000000+700000*(C2683-20))+IF(E2683=1,1000000,0))</f>
        <v/>
      </c>
      <c r="G2683" s="21">
        <f>IF(AND(D2683=3,C2683&lt;=5),MAX(0,B2683-F2683),IF(AND(D2683=2,C2683&lt;=5,MAX(0,B2683-F2683)&gt;3000000),1500000+MAX(0,B2683-F2683)-3000000,MAX(0,B2683-F2683)/2))</f>
        <v/>
      </c>
      <c r="H2683" s="21">
        <f>ROUNDDOWN(G2683,-3)</f>
        <v/>
      </c>
      <c r="I2683" s="21">
        <f>IF(H2683&lt;=0,0,ROUNDDOWN(ROUND((H2683*LOOKUP(H2683,{0,1950001,3300001,6950001,9000001,18000001,40000001},{0.05,0.1,0.2,0.23,0.33,0.4,0.45})-LOOKUP(H2683,{0,1950001,3300001,6950001,9000001,18000001,40000001},{0,97500,427500,636000,1536000,2796000,4796000}))*1.021,3),0))</f>
        <v/>
      </c>
      <c r="J2683" s="21">
        <f>ROUNDDOWN(ROUND(H2683*0.06,2),-2)</f>
        <v/>
      </c>
      <c r="K2683" s="21">
        <f>ROUNDDOWN(ROUND(H2683*0.04,2),-2)</f>
        <v/>
      </c>
      <c r="L2683" s="21">
        <f>I2683+J2683+K2683</f>
        <v/>
      </c>
      <c r="M2683" s="21">
        <f>B2683-L2683</f>
        <v/>
      </c>
      <c r="N2683" s="21">
        <f>ROUNDDOWN(ROUND(B2683*0.2042,2),0)</f>
        <v/>
      </c>
    </row>
    <row r="2684">
      <c r="A2684" t="inlineStr">
        <is>
          <t>照合 役員</t>
        </is>
      </c>
      <c r="B2684" s="21" t="n">
        <v>17500000</v>
      </c>
      <c r="C2684" s="22" t="n">
        <v>2</v>
      </c>
      <c r="D2684" s="22" t="n">
        <v>3</v>
      </c>
      <c r="E2684" s="22" t="n">
        <v>0</v>
      </c>
      <c r="F2684" s="21">
        <f>(IF(C2684&lt;=20,MAX(800000,400000*C2684),8000000+700000*(C2684-20))+IF(E2684=1,1000000,0))</f>
        <v/>
      </c>
      <c r="G2684" s="21">
        <f>IF(AND(D2684=3,C2684&lt;=5),MAX(0,B2684-F2684),IF(AND(D2684=2,C2684&lt;=5,MAX(0,B2684-F2684)&gt;3000000),1500000+MAX(0,B2684-F2684)-3000000,MAX(0,B2684-F2684)/2))</f>
        <v/>
      </c>
      <c r="H2684" s="21">
        <f>ROUNDDOWN(G2684,-3)</f>
        <v/>
      </c>
      <c r="I2684" s="21">
        <f>IF(H2684&lt;=0,0,ROUNDDOWN(ROUND((H2684*LOOKUP(H2684,{0,1950001,3300001,6950001,9000001,18000001,40000001},{0.05,0.1,0.2,0.23,0.33,0.4,0.45})-LOOKUP(H2684,{0,1950001,3300001,6950001,9000001,18000001,40000001},{0,97500,427500,636000,1536000,2796000,4796000}))*1.021,3),0))</f>
        <v/>
      </c>
      <c r="J2684" s="21">
        <f>ROUNDDOWN(ROUND(H2684*0.06,2),-2)</f>
        <v/>
      </c>
      <c r="K2684" s="21">
        <f>ROUNDDOWN(ROUND(H2684*0.04,2),-2)</f>
        <v/>
      </c>
      <c r="L2684" s="21">
        <f>I2684+J2684+K2684</f>
        <v/>
      </c>
      <c r="M2684" s="21">
        <f>B2684-L2684</f>
        <v/>
      </c>
      <c r="N2684" s="21">
        <f>ROUNDDOWN(ROUND(B2684*0.2042,2),0)</f>
        <v/>
      </c>
    </row>
    <row r="2685">
      <c r="A2685" t="inlineStr">
        <is>
          <t>照合 短期 障害</t>
        </is>
      </c>
      <c r="B2685" s="21" t="n">
        <v>17500000</v>
      </c>
      <c r="C2685" s="22" t="n">
        <v>2</v>
      </c>
      <c r="D2685" s="22" t="n">
        <v>2</v>
      </c>
      <c r="E2685" s="22" t="n">
        <v>1</v>
      </c>
      <c r="F2685" s="21">
        <f>(IF(C2685&lt;=20,MAX(800000,400000*C2685),8000000+700000*(C2685-20))+IF(E2685=1,1000000,0))</f>
        <v/>
      </c>
      <c r="G2685" s="21">
        <f>IF(AND(D2685=3,C2685&lt;=5),MAX(0,B2685-F2685),IF(AND(D2685=2,C2685&lt;=5,MAX(0,B2685-F2685)&gt;3000000),1500000+MAX(0,B2685-F2685)-3000000,MAX(0,B2685-F2685)/2))</f>
        <v/>
      </c>
      <c r="H2685" s="21">
        <f>ROUNDDOWN(G2685,-3)</f>
        <v/>
      </c>
      <c r="I2685" s="21">
        <f>IF(H2685&lt;=0,0,ROUNDDOWN(ROUND((H2685*LOOKUP(H2685,{0,1950001,3300001,6950001,9000001,18000001,40000001},{0.05,0.1,0.2,0.23,0.33,0.4,0.45})-LOOKUP(H2685,{0,1950001,3300001,6950001,9000001,18000001,40000001},{0,97500,427500,636000,1536000,2796000,4796000}))*1.021,3),0))</f>
        <v/>
      </c>
      <c r="J2685" s="21">
        <f>ROUNDDOWN(ROUND(H2685*0.06,2),-2)</f>
        <v/>
      </c>
      <c r="K2685" s="21">
        <f>ROUNDDOWN(ROUND(H2685*0.04,2),-2)</f>
        <v/>
      </c>
      <c r="L2685" s="21">
        <f>I2685+J2685+K2685</f>
        <v/>
      </c>
      <c r="M2685" s="21">
        <f>B2685-L2685</f>
        <v/>
      </c>
      <c r="N2685" s="21">
        <f>ROUNDDOWN(ROUND(B2685*0.2042,2),0)</f>
        <v/>
      </c>
    </row>
    <row r="2686">
      <c r="A2686" t="inlineStr">
        <is>
          <t>照合 短期</t>
        </is>
      </c>
      <c r="B2686" s="21" t="n">
        <v>17500000</v>
      </c>
      <c r="C2686" s="22" t="n">
        <v>3</v>
      </c>
      <c r="D2686" s="22" t="n">
        <v>2</v>
      </c>
      <c r="E2686" s="22" t="n">
        <v>0</v>
      </c>
      <c r="F2686" s="21">
        <f>(IF(C2686&lt;=20,MAX(800000,400000*C2686),8000000+700000*(C2686-20))+IF(E2686=1,1000000,0))</f>
        <v/>
      </c>
      <c r="G2686" s="21">
        <f>IF(AND(D2686=3,C2686&lt;=5),MAX(0,B2686-F2686),IF(AND(D2686=2,C2686&lt;=5,MAX(0,B2686-F2686)&gt;3000000),1500000+MAX(0,B2686-F2686)-3000000,MAX(0,B2686-F2686)/2))</f>
        <v/>
      </c>
      <c r="H2686" s="21">
        <f>ROUNDDOWN(G2686,-3)</f>
        <v/>
      </c>
      <c r="I2686" s="21">
        <f>IF(H2686&lt;=0,0,ROUNDDOWN(ROUND((H2686*LOOKUP(H2686,{0,1950001,3300001,6950001,9000001,18000001,40000001},{0.05,0.1,0.2,0.23,0.33,0.4,0.45})-LOOKUP(H2686,{0,1950001,3300001,6950001,9000001,18000001,40000001},{0,97500,427500,636000,1536000,2796000,4796000}))*1.021,3),0))</f>
        <v/>
      </c>
      <c r="J2686" s="21">
        <f>ROUNDDOWN(ROUND(H2686*0.06,2),-2)</f>
        <v/>
      </c>
      <c r="K2686" s="21">
        <f>ROUNDDOWN(ROUND(H2686*0.04,2),-2)</f>
        <v/>
      </c>
      <c r="L2686" s="21">
        <f>I2686+J2686+K2686</f>
        <v/>
      </c>
      <c r="M2686" s="21">
        <f>B2686-L2686</f>
        <v/>
      </c>
      <c r="N2686" s="21">
        <f>ROUNDDOWN(ROUND(B2686*0.2042,2),0)</f>
        <v/>
      </c>
    </row>
    <row r="2687">
      <c r="A2687" t="inlineStr">
        <is>
          <t>照合 役員</t>
        </is>
      </c>
      <c r="B2687" s="21" t="n">
        <v>17500000</v>
      </c>
      <c r="C2687" s="22" t="n">
        <v>3</v>
      </c>
      <c r="D2687" s="22" t="n">
        <v>3</v>
      </c>
      <c r="E2687" s="22" t="n">
        <v>0</v>
      </c>
      <c r="F2687" s="21">
        <f>(IF(C2687&lt;=20,MAX(800000,400000*C2687),8000000+700000*(C2687-20))+IF(E2687=1,1000000,0))</f>
        <v/>
      </c>
      <c r="G2687" s="21">
        <f>IF(AND(D2687=3,C2687&lt;=5),MAX(0,B2687-F2687),IF(AND(D2687=2,C2687&lt;=5,MAX(0,B2687-F2687)&gt;3000000),1500000+MAX(0,B2687-F2687)-3000000,MAX(0,B2687-F2687)/2))</f>
        <v/>
      </c>
      <c r="H2687" s="21">
        <f>ROUNDDOWN(G2687,-3)</f>
        <v/>
      </c>
      <c r="I2687" s="21">
        <f>IF(H2687&lt;=0,0,ROUNDDOWN(ROUND((H2687*LOOKUP(H2687,{0,1950001,3300001,6950001,9000001,18000001,40000001},{0.05,0.1,0.2,0.23,0.33,0.4,0.45})-LOOKUP(H2687,{0,1950001,3300001,6950001,9000001,18000001,40000001},{0,97500,427500,636000,1536000,2796000,4796000}))*1.021,3),0))</f>
        <v/>
      </c>
      <c r="J2687" s="21">
        <f>ROUNDDOWN(ROUND(H2687*0.06,2),-2)</f>
        <v/>
      </c>
      <c r="K2687" s="21">
        <f>ROUNDDOWN(ROUND(H2687*0.04,2),-2)</f>
        <v/>
      </c>
      <c r="L2687" s="21">
        <f>I2687+J2687+K2687</f>
        <v/>
      </c>
      <c r="M2687" s="21">
        <f>B2687-L2687</f>
        <v/>
      </c>
      <c r="N2687" s="21">
        <f>ROUNDDOWN(ROUND(B2687*0.2042,2),0)</f>
        <v/>
      </c>
    </row>
    <row r="2688">
      <c r="A2688" t="inlineStr">
        <is>
          <t>照合 短期 障害</t>
        </is>
      </c>
      <c r="B2688" s="21" t="n">
        <v>17500000</v>
      </c>
      <c r="C2688" s="22" t="n">
        <v>3</v>
      </c>
      <c r="D2688" s="22" t="n">
        <v>2</v>
      </c>
      <c r="E2688" s="22" t="n">
        <v>1</v>
      </c>
      <c r="F2688" s="21">
        <f>(IF(C2688&lt;=20,MAX(800000,400000*C2688),8000000+700000*(C2688-20))+IF(E2688=1,1000000,0))</f>
        <v/>
      </c>
      <c r="G2688" s="21">
        <f>IF(AND(D2688=3,C2688&lt;=5),MAX(0,B2688-F2688),IF(AND(D2688=2,C2688&lt;=5,MAX(0,B2688-F2688)&gt;3000000),1500000+MAX(0,B2688-F2688)-3000000,MAX(0,B2688-F2688)/2))</f>
        <v/>
      </c>
      <c r="H2688" s="21">
        <f>ROUNDDOWN(G2688,-3)</f>
        <v/>
      </c>
      <c r="I2688" s="21">
        <f>IF(H2688&lt;=0,0,ROUNDDOWN(ROUND((H2688*LOOKUP(H2688,{0,1950001,3300001,6950001,9000001,18000001,40000001},{0.05,0.1,0.2,0.23,0.33,0.4,0.45})-LOOKUP(H2688,{0,1950001,3300001,6950001,9000001,18000001,40000001},{0,97500,427500,636000,1536000,2796000,4796000}))*1.021,3),0))</f>
        <v/>
      </c>
      <c r="J2688" s="21">
        <f>ROUNDDOWN(ROUND(H2688*0.06,2),-2)</f>
        <v/>
      </c>
      <c r="K2688" s="21">
        <f>ROUNDDOWN(ROUND(H2688*0.04,2),-2)</f>
        <v/>
      </c>
      <c r="L2688" s="21">
        <f>I2688+J2688+K2688</f>
        <v/>
      </c>
      <c r="M2688" s="21">
        <f>B2688-L2688</f>
        <v/>
      </c>
      <c r="N2688" s="21">
        <f>ROUNDDOWN(ROUND(B2688*0.2042,2),0)</f>
        <v/>
      </c>
    </row>
    <row r="2689">
      <c r="A2689" t="inlineStr">
        <is>
          <t>照合 短期</t>
        </is>
      </c>
      <c r="B2689" s="21" t="n">
        <v>17500000</v>
      </c>
      <c r="C2689" s="22" t="n">
        <v>4</v>
      </c>
      <c r="D2689" s="22" t="n">
        <v>2</v>
      </c>
      <c r="E2689" s="22" t="n">
        <v>0</v>
      </c>
      <c r="F2689" s="21">
        <f>(IF(C2689&lt;=20,MAX(800000,400000*C2689),8000000+700000*(C2689-20))+IF(E2689=1,1000000,0))</f>
        <v/>
      </c>
      <c r="G2689" s="21">
        <f>IF(AND(D2689=3,C2689&lt;=5),MAX(0,B2689-F2689),IF(AND(D2689=2,C2689&lt;=5,MAX(0,B2689-F2689)&gt;3000000),1500000+MAX(0,B2689-F2689)-3000000,MAX(0,B2689-F2689)/2))</f>
        <v/>
      </c>
      <c r="H2689" s="21">
        <f>ROUNDDOWN(G2689,-3)</f>
        <v/>
      </c>
      <c r="I2689" s="21">
        <f>IF(H2689&lt;=0,0,ROUNDDOWN(ROUND((H2689*LOOKUP(H2689,{0,1950001,3300001,6950001,9000001,18000001,40000001},{0.05,0.1,0.2,0.23,0.33,0.4,0.45})-LOOKUP(H2689,{0,1950001,3300001,6950001,9000001,18000001,40000001},{0,97500,427500,636000,1536000,2796000,4796000}))*1.021,3),0))</f>
        <v/>
      </c>
      <c r="J2689" s="21">
        <f>ROUNDDOWN(ROUND(H2689*0.06,2),-2)</f>
        <v/>
      </c>
      <c r="K2689" s="21">
        <f>ROUNDDOWN(ROUND(H2689*0.04,2),-2)</f>
        <v/>
      </c>
      <c r="L2689" s="21">
        <f>I2689+J2689+K2689</f>
        <v/>
      </c>
      <c r="M2689" s="21">
        <f>B2689-L2689</f>
        <v/>
      </c>
      <c r="N2689" s="21">
        <f>ROUNDDOWN(ROUND(B2689*0.2042,2),0)</f>
        <v/>
      </c>
    </row>
    <row r="2690">
      <c r="A2690" t="inlineStr">
        <is>
          <t>照合 役員</t>
        </is>
      </c>
      <c r="B2690" s="21" t="n">
        <v>17500000</v>
      </c>
      <c r="C2690" s="22" t="n">
        <v>4</v>
      </c>
      <c r="D2690" s="22" t="n">
        <v>3</v>
      </c>
      <c r="E2690" s="22" t="n">
        <v>0</v>
      </c>
      <c r="F2690" s="21">
        <f>(IF(C2690&lt;=20,MAX(800000,400000*C2690),8000000+700000*(C2690-20))+IF(E2690=1,1000000,0))</f>
        <v/>
      </c>
      <c r="G2690" s="21">
        <f>IF(AND(D2690=3,C2690&lt;=5),MAX(0,B2690-F2690),IF(AND(D2690=2,C2690&lt;=5,MAX(0,B2690-F2690)&gt;3000000),1500000+MAX(0,B2690-F2690)-3000000,MAX(0,B2690-F2690)/2))</f>
        <v/>
      </c>
      <c r="H2690" s="21">
        <f>ROUNDDOWN(G2690,-3)</f>
        <v/>
      </c>
      <c r="I2690" s="21">
        <f>IF(H2690&lt;=0,0,ROUNDDOWN(ROUND((H2690*LOOKUP(H2690,{0,1950001,3300001,6950001,9000001,18000001,40000001},{0.05,0.1,0.2,0.23,0.33,0.4,0.45})-LOOKUP(H2690,{0,1950001,3300001,6950001,9000001,18000001,40000001},{0,97500,427500,636000,1536000,2796000,4796000}))*1.021,3),0))</f>
        <v/>
      </c>
      <c r="J2690" s="21">
        <f>ROUNDDOWN(ROUND(H2690*0.06,2),-2)</f>
        <v/>
      </c>
      <c r="K2690" s="21">
        <f>ROUNDDOWN(ROUND(H2690*0.04,2),-2)</f>
        <v/>
      </c>
      <c r="L2690" s="21">
        <f>I2690+J2690+K2690</f>
        <v/>
      </c>
      <c r="M2690" s="21">
        <f>B2690-L2690</f>
        <v/>
      </c>
      <c r="N2690" s="21">
        <f>ROUNDDOWN(ROUND(B2690*0.2042,2),0)</f>
        <v/>
      </c>
    </row>
    <row r="2691">
      <c r="A2691" t="inlineStr">
        <is>
          <t>照合 短期 障害</t>
        </is>
      </c>
      <c r="B2691" s="21" t="n">
        <v>17500000</v>
      </c>
      <c r="C2691" s="22" t="n">
        <v>4</v>
      </c>
      <c r="D2691" s="22" t="n">
        <v>2</v>
      </c>
      <c r="E2691" s="22" t="n">
        <v>1</v>
      </c>
      <c r="F2691" s="21">
        <f>(IF(C2691&lt;=20,MAX(800000,400000*C2691),8000000+700000*(C2691-20))+IF(E2691=1,1000000,0))</f>
        <v/>
      </c>
      <c r="G2691" s="21">
        <f>IF(AND(D2691=3,C2691&lt;=5),MAX(0,B2691-F2691),IF(AND(D2691=2,C2691&lt;=5,MAX(0,B2691-F2691)&gt;3000000),1500000+MAX(0,B2691-F2691)-3000000,MAX(0,B2691-F2691)/2))</f>
        <v/>
      </c>
      <c r="H2691" s="21">
        <f>ROUNDDOWN(G2691,-3)</f>
        <v/>
      </c>
      <c r="I2691" s="21">
        <f>IF(H2691&lt;=0,0,ROUNDDOWN(ROUND((H2691*LOOKUP(H2691,{0,1950001,3300001,6950001,9000001,18000001,40000001},{0.05,0.1,0.2,0.23,0.33,0.4,0.45})-LOOKUP(H2691,{0,1950001,3300001,6950001,9000001,18000001,40000001},{0,97500,427500,636000,1536000,2796000,4796000}))*1.021,3),0))</f>
        <v/>
      </c>
      <c r="J2691" s="21">
        <f>ROUNDDOWN(ROUND(H2691*0.06,2),-2)</f>
        <v/>
      </c>
      <c r="K2691" s="21">
        <f>ROUNDDOWN(ROUND(H2691*0.04,2),-2)</f>
        <v/>
      </c>
      <c r="L2691" s="21">
        <f>I2691+J2691+K2691</f>
        <v/>
      </c>
      <c r="M2691" s="21">
        <f>B2691-L2691</f>
        <v/>
      </c>
      <c r="N2691" s="21">
        <f>ROUNDDOWN(ROUND(B2691*0.2042,2),0)</f>
        <v/>
      </c>
    </row>
    <row r="2692">
      <c r="A2692" t="inlineStr">
        <is>
          <t>照合 短期</t>
        </is>
      </c>
      <c r="B2692" s="21" t="n">
        <v>17500000</v>
      </c>
      <c r="C2692" s="22" t="n">
        <v>5</v>
      </c>
      <c r="D2692" s="22" t="n">
        <v>2</v>
      </c>
      <c r="E2692" s="22" t="n">
        <v>0</v>
      </c>
      <c r="F2692" s="21">
        <f>(IF(C2692&lt;=20,MAX(800000,400000*C2692),8000000+700000*(C2692-20))+IF(E2692=1,1000000,0))</f>
        <v/>
      </c>
      <c r="G2692" s="21">
        <f>IF(AND(D2692=3,C2692&lt;=5),MAX(0,B2692-F2692),IF(AND(D2692=2,C2692&lt;=5,MAX(0,B2692-F2692)&gt;3000000),1500000+MAX(0,B2692-F2692)-3000000,MAX(0,B2692-F2692)/2))</f>
        <v/>
      </c>
      <c r="H2692" s="21">
        <f>ROUNDDOWN(G2692,-3)</f>
        <v/>
      </c>
      <c r="I2692" s="21">
        <f>IF(H2692&lt;=0,0,ROUNDDOWN(ROUND((H2692*LOOKUP(H2692,{0,1950001,3300001,6950001,9000001,18000001,40000001},{0.05,0.1,0.2,0.23,0.33,0.4,0.45})-LOOKUP(H2692,{0,1950001,3300001,6950001,9000001,18000001,40000001},{0,97500,427500,636000,1536000,2796000,4796000}))*1.021,3),0))</f>
        <v/>
      </c>
      <c r="J2692" s="21">
        <f>ROUNDDOWN(ROUND(H2692*0.06,2),-2)</f>
        <v/>
      </c>
      <c r="K2692" s="21">
        <f>ROUNDDOWN(ROUND(H2692*0.04,2),-2)</f>
        <v/>
      </c>
      <c r="L2692" s="21">
        <f>I2692+J2692+K2692</f>
        <v/>
      </c>
      <c r="M2692" s="21">
        <f>B2692-L2692</f>
        <v/>
      </c>
      <c r="N2692" s="21">
        <f>ROUNDDOWN(ROUND(B2692*0.2042,2),0)</f>
        <v/>
      </c>
    </row>
    <row r="2693">
      <c r="A2693" t="inlineStr">
        <is>
          <t>照合 役員</t>
        </is>
      </c>
      <c r="B2693" s="21" t="n">
        <v>17500000</v>
      </c>
      <c r="C2693" s="22" t="n">
        <v>5</v>
      </c>
      <c r="D2693" s="22" t="n">
        <v>3</v>
      </c>
      <c r="E2693" s="22" t="n">
        <v>0</v>
      </c>
      <c r="F2693" s="21">
        <f>(IF(C2693&lt;=20,MAX(800000,400000*C2693),8000000+700000*(C2693-20))+IF(E2693=1,1000000,0))</f>
        <v/>
      </c>
      <c r="G2693" s="21">
        <f>IF(AND(D2693=3,C2693&lt;=5),MAX(0,B2693-F2693),IF(AND(D2693=2,C2693&lt;=5,MAX(0,B2693-F2693)&gt;3000000),1500000+MAX(0,B2693-F2693)-3000000,MAX(0,B2693-F2693)/2))</f>
        <v/>
      </c>
      <c r="H2693" s="21">
        <f>ROUNDDOWN(G2693,-3)</f>
        <v/>
      </c>
      <c r="I2693" s="21">
        <f>IF(H2693&lt;=0,0,ROUNDDOWN(ROUND((H2693*LOOKUP(H2693,{0,1950001,3300001,6950001,9000001,18000001,40000001},{0.05,0.1,0.2,0.23,0.33,0.4,0.45})-LOOKUP(H2693,{0,1950001,3300001,6950001,9000001,18000001,40000001},{0,97500,427500,636000,1536000,2796000,4796000}))*1.021,3),0))</f>
        <v/>
      </c>
      <c r="J2693" s="21">
        <f>ROUNDDOWN(ROUND(H2693*0.06,2),-2)</f>
        <v/>
      </c>
      <c r="K2693" s="21">
        <f>ROUNDDOWN(ROUND(H2693*0.04,2),-2)</f>
        <v/>
      </c>
      <c r="L2693" s="21">
        <f>I2693+J2693+K2693</f>
        <v/>
      </c>
      <c r="M2693" s="21">
        <f>B2693-L2693</f>
        <v/>
      </c>
      <c r="N2693" s="21">
        <f>ROUNDDOWN(ROUND(B2693*0.2042,2),0)</f>
        <v/>
      </c>
    </row>
    <row r="2694">
      <c r="A2694" t="inlineStr">
        <is>
          <t>照合 短期 障害</t>
        </is>
      </c>
      <c r="B2694" s="21" t="n">
        <v>17500000</v>
      </c>
      <c r="C2694" s="22" t="n">
        <v>5</v>
      </c>
      <c r="D2694" s="22" t="n">
        <v>2</v>
      </c>
      <c r="E2694" s="22" t="n">
        <v>1</v>
      </c>
      <c r="F2694" s="21">
        <f>(IF(C2694&lt;=20,MAX(800000,400000*C2694),8000000+700000*(C2694-20))+IF(E2694=1,1000000,0))</f>
        <v/>
      </c>
      <c r="G2694" s="21">
        <f>IF(AND(D2694=3,C2694&lt;=5),MAX(0,B2694-F2694),IF(AND(D2694=2,C2694&lt;=5,MAX(0,B2694-F2694)&gt;3000000),1500000+MAX(0,B2694-F2694)-3000000,MAX(0,B2694-F2694)/2))</f>
        <v/>
      </c>
      <c r="H2694" s="21">
        <f>ROUNDDOWN(G2694,-3)</f>
        <v/>
      </c>
      <c r="I2694" s="21">
        <f>IF(H2694&lt;=0,0,ROUNDDOWN(ROUND((H2694*LOOKUP(H2694,{0,1950001,3300001,6950001,9000001,18000001,40000001},{0.05,0.1,0.2,0.23,0.33,0.4,0.45})-LOOKUP(H2694,{0,1950001,3300001,6950001,9000001,18000001,40000001},{0,97500,427500,636000,1536000,2796000,4796000}))*1.021,3),0))</f>
        <v/>
      </c>
      <c r="J2694" s="21">
        <f>ROUNDDOWN(ROUND(H2694*0.06,2),-2)</f>
        <v/>
      </c>
      <c r="K2694" s="21">
        <f>ROUNDDOWN(ROUND(H2694*0.04,2),-2)</f>
        <v/>
      </c>
      <c r="L2694" s="21">
        <f>I2694+J2694+K2694</f>
        <v/>
      </c>
      <c r="M2694" s="21">
        <f>B2694-L2694</f>
        <v/>
      </c>
      <c r="N2694" s="21">
        <f>ROUNDDOWN(ROUND(B2694*0.2042,2),0)</f>
        <v/>
      </c>
    </row>
    <row r="2695">
      <c r="A2695" t="inlineStr">
        <is>
          <t>照合 障害</t>
        </is>
      </c>
      <c r="B2695" s="21" t="n">
        <v>17500000</v>
      </c>
      <c r="C2695" s="22" t="n">
        <v>25</v>
      </c>
      <c r="D2695" s="22" t="n">
        <v>1</v>
      </c>
      <c r="E2695" s="22" t="n">
        <v>1</v>
      </c>
      <c r="F2695" s="21">
        <f>(IF(C2695&lt;=20,MAX(800000,400000*C2695),8000000+700000*(C2695-20))+IF(E2695=1,1000000,0))</f>
        <v/>
      </c>
      <c r="G2695" s="21">
        <f>IF(AND(D2695=3,C2695&lt;=5),MAX(0,B2695-F2695),IF(AND(D2695=2,C2695&lt;=5,MAX(0,B2695-F2695)&gt;3000000),1500000+MAX(0,B2695-F2695)-3000000,MAX(0,B2695-F2695)/2))</f>
        <v/>
      </c>
      <c r="H2695" s="21">
        <f>ROUNDDOWN(G2695,-3)</f>
        <v/>
      </c>
      <c r="I2695" s="21">
        <f>IF(H2695&lt;=0,0,ROUNDDOWN(ROUND((H2695*LOOKUP(H2695,{0,1950001,3300001,6950001,9000001,18000001,40000001},{0.05,0.1,0.2,0.23,0.33,0.4,0.45})-LOOKUP(H2695,{0,1950001,3300001,6950001,9000001,18000001,40000001},{0,97500,427500,636000,1536000,2796000,4796000}))*1.021,3),0))</f>
        <v/>
      </c>
      <c r="J2695" s="21">
        <f>ROUNDDOWN(ROUND(H2695*0.06,2),-2)</f>
        <v/>
      </c>
      <c r="K2695" s="21">
        <f>ROUNDDOWN(ROUND(H2695*0.04,2),-2)</f>
        <v/>
      </c>
      <c r="L2695" s="21">
        <f>I2695+J2695+K2695</f>
        <v/>
      </c>
      <c r="M2695" s="21">
        <f>B2695-L2695</f>
        <v/>
      </c>
      <c r="N2695" s="21">
        <f>ROUNDDOWN(ROUND(B2695*0.2042,2),0)</f>
        <v/>
      </c>
    </row>
    <row r="2696">
      <c r="A2696" t="inlineStr">
        <is>
          <t>照合 一般</t>
        </is>
      </c>
      <c r="B2696" s="21" t="n">
        <v>18000000</v>
      </c>
      <c r="C2696" s="22" t="n">
        <v>1</v>
      </c>
      <c r="D2696" s="22" t="n">
        <v>1</v>
      </c>
      <c r="E2696" s="22" t="n">
        <v>0</v>
      </c>
      <c r="F2696" s="21">
        <f>(IF(C2696&lt;=20,MAX(800000,400000*C2696),8000000+700000*(C2696-20))+IF(E2696=1,1000000,0))</f>
        <v/>
      </c>
      <c r="G2696" s="21">
        <f>IF(AND(D2696=3,C2696&lt;=5),MAX(0,B2696-F2696),IF(AND(D2696=2,C2696&lt;=5,MAX(0,B2696-F2696)&gt;3000000),1500000+MAX(0,B2696-F2696)-3000000,MAX(0,B2696-F2696)/2))</f>
        <v/>
      </c>
      <c r="H2696" s="21">
        <f>ROUNDDOWN(G2696,-3)</f>
        <v/>
      </c>
      <c r="I2696" s="21">
        <f>IF(H2696&lt;=0,0,ROUNDDOWN(ROUND((H2696*LOOKUP(H2696,{0,1950001,3300001,6950001,9000001,18000001,40000001},{0.05,0.1,0.2,0.23,0.33,0.4,0.45})-LOOKUP(H2696,{0,1950001,3300001,6950001,9000001,18000001,40000001},{0,97500,427500,636000,1536000,2796000,4796000}))*1.021,3),0))</f>
        <v/>
      </c>
      <c r="J2696" s="21">
        <f>ROUNDDOWN(ROUND(H2696*0.06,2),-2)</f>
        <v/>
      </c>
      <c r="K2696" s="21">
        <f>ROUNDDOWN(ROUND(H2696*0.04,2),-2)</f>
        <v/>
      </c>
      <c r="L2696" s="21">
        <f>I2696+J2696+K2696</f>
        <v/>
      </c>
      <c r="M2696" s="21">
        <f>B2696-L2696</f>
        <v/>
      </c>
      <c r="N2696" s="21">
        <f>ROUNDDOWN(ROUND(B2696*0.2042,2),0)</f>
        <v/>
      </c>
    </row>
    <row r="2697">
      <c r="A2697" t="inlineStr">
        <is>
          <t>照合 一般</t>
        </is>
      </c>
      <c r="B2697" s="21" t="n">
        <v>18000000</v>
      </c>
      <c r="C2697" s="22" t="n">
        <v>2</v>
      </c>
      <c r="D2697" s="22" t="n">
        <v>1</v>
      </c>
      <c r="E2697" s="22" t="n">
        <v>0</v>
      </c>
      <c r="F2697" s="21">
        <f>(IF(C2697&lt;=20,MAX(800000,400000*C2697),8000000+700000*(C2697-20))+IF(E2697=1,1000000,0))</f>
        <v/>
      </c>
      <c r="G2697" s="21">
        <f>IF(AND(D2697=3,C2697&lt;=5),MAX(0,B2697-F2697),IF(AND(D2697=2,C2697&lt;=5,MAX(0,B2697-F2697)&gt;3000000),1500000+MAX(0,B2697-F2697)-3000000,MAX(0,B2697-F2697)/2))</f>
        <v/>
      </c>
      <c r="H2697" s="21">
        <f>ROUNDDOWN(G2697,-3)</f>
        <v/>
      </c>
      <c r="I2697" s="21">
        <f>IF(H2697&lt;=0,0,ROUNDDOWN(ROUND((H2697*LOOKUP(H2697,{0,1950001,3300001,6950001,9000001,18000001,40000001},{0.05,0.1,0.2,0.23,0.33,0.4,0.45})-LOOKUP(H2697,{0,1950001,3300001,6950001,9000001,18000001,40000001},{0,97500,427500,636000,1536000,2796000,4796000}))*1.021,3),0))</f>
        <v/>
      </c>
      <c r="J2697" s="21">
        <f>ROUNDDOWN(ROUND(H2697*0.06,2),-2)</f>
        <v/>
      </c>
      <c r="K2697" s="21">
        <f>ROUNDDOWN(ROUND(H2697*0.04,2),-2)</f>
        <v/>
      </c>
      <c r="L2697" s="21">
        <f>I2697+J2697+K2697</f>
        <v/>
      </c>
      <c r="M2697" s="21">
        <f>B2697-L2697</f>
        <v/>
      </c>
      <c r="N2697" s="21">
        <f>ROUNDDOWN(ROUND(B2697*0.2042,2),0)</f>
        <v/>
      </c>
    </row>
    <row r="2698">
      <c r="A2698" t="inlineStr">
        <is>
          <t>照合 一般</t>
        </is>
      </c>
      <c r="B2698" s="21" t="n">
        <v>18000000</v>
      </c>
      <c r="C2698" s="22" t="n">
        <v>3</v>
      </c>
      <c r="D2698" s="22" t="n">
        <v>1</v>
      </c>
      <c r="E2698" s="22" t="n">
        <v>0</v>
      </c>
      <c r="F2698" s="21">
        <f>(IF(C2698&lt;=20,MAX(800000,400000*C2698),8000000+700000*(C2698-20))+IF(E2698=1,1000000,0))</f>
        <v/>
      </c>
      <c r="G2698" s="21">
        <f>IF(AND(D2698=3,C2698&lt;=5),MAX(0,B2698-F2698),IF(AND(D2698=2,C2698&lt;=5,MAX(0,B2698-F2698)&gt;3000000),1500000+MAX(0,B2698-F2698)-3000000,MAX(0,B2698-F2698)/2))</f>
        <v/>
      </c>
      <c r="H2698" s="21">
        <f>ROUNDDOWN(G2698,-3)</f>
        <v/>
      </c>
      <c r="I2698" s="21">
        <f>IF(H2698&lt;=0,0,ROUNDDOWN(ROUND((H2698*LOOKUP(H2698,{0,1950001,3300001,6950001,9000001,18000001,40000001},{0.05,0.1,0.2,0.23,0.33,0.4,0.45})-LOOKUP(H2698,{0,1950001,3300001,6950001,9000001,18000001,40000001},{0,97500,427500,636000,1536000,2796000,4796000}))*1.021,3),0))</f>
        <v/>
      </c>
      <c r="J2698" s="21">
        <f>ROUNDDOWN(ROUND(H2698*0.06,2),-2)</f>
        <v/>
      </c>
      <c r="K2698" s="21">
        <f>ROUNDDOWN(ROUND(H2698*0.04,2),-2)</f>
        <v/>
      </c>
      <c r="L2698" s="21">
        <f>I2698+J2698+K2698</f>
        <v/>
      </c>
      <c r="M2698" s="21">
        <f>B2698-L2698</f>
        <v/>
      </c>
      <c r="N2698" s="21">
        <f>ROUNDDOWN(ROUND(B2698*0.2042,2),0)</f>
        <v/>
      </c>
    </row>
    <row r="2699">
      <c r="A2699" t="inlineStr">
        <is>
          <t>照合 一般</t>
        </is>
      </c>
      <c r="B2699" s="21" t="n">
        <v>18000000</v>
      </c>
      <c r="C2699" s="22" t="n">
        <v>4</v>
      </c>
      <c r="D2699" s="22" t="n">
        <v>1</v>
      </c>
      <c r="E2699" s="22" t="n">
        <v>0</v>
      </c>
      <c r="F2699" s="21">
        <f>(IF(C2699&lt;=20,MAX(800000,400000*C2699),8000000+700000*(C2699-20))+IF(E2699=1,1000000,0))</f>
        <v/>
      </c>
      <c r="G2699" s="21">
        <f>IF(AND(D2699=3,C2699&lt;=5),MAX(0,B2699-F2699),IF(AND(D2699=2,C2699&lt;=5,MAX(0,B2699-F2699)&gt;3000000),1500000+MAX(0,B2699-F2699)-3000000,MAX(0,B2699-F2699)/2))</f>
        <v/>
      </c>
      <c r="H2699" s="21">
        <f>ROUNDDOWN(G2699,-3)</f>
        <v/>
      </c>
      <c r="I2699" s="21">
        <f>IF(H2699&lt;=0,0,ROUNDDOWN(ROUND((H2699*LOOKUP(H2699,{0,1950001,3300001,6950001,9000001,18000001,40000001},{0.05,0.1,0.2,0.23,0.33,0.4,0.45})-LOOKUP(H2699,{0,1950001,3300001,6950001,9000001,18000001,40000001},{0,97500,427500,636000,1536000,2796000,4796000}))*1.021,3),0))</f>
        <v/>
      </c>
      <c r="J2699" s="21">
        <f>ROUNDDOWN(ROUND(H2699*0.06,2),-2)</f>
        <v/>
      </c>
      <c r="K2699" s="21">
        <f>ROUNDDOWN(ROUND(H2699*0.04,2),-2)</f>
        <v/>
      </c>
      <c r="L2699" s="21">
        <f>I2699+J2699+K2699</f>
        <v/>
      </c>
      <c r="M2699" s="21">
        <f>B2699-L2699</f>
        <v/>
      </c>
      <c r="N2699" s="21">
        <f>ROUNDDOWN(ROUND(B2699*0.2042,2),0)</f>
        <v/>
      </c>
    </row>
    <row r="2700">
      <c r="A2700" t="inlineStr">
        <is>
          <t>照合 一般</t>
        </is>
      </c>
      <c r="B2700" s="21" t="n">
        <v>18000000</v>
      </c>
      <c r="C2700" s="22" t="n">
        <v>5</v>
      </c>
      <c r="D2700" s="22" t="n">
        <v>1</v>
      </c>
      <c r="E2700" s="22" t="n">
        <v>0</v>
      </c>
      <c r="F2700" s="21">
        <f>(IF(C2700&lt;=20,MAX(800000,400000*C2700),8000000+700000*(C2700-20))+IF(E2700=1,1000000,0))</f>
        <v/>
      </c>
      <c r="G2700" s="21">
        <f>IF(AND(D2700=3,C2700&lt;=5),MAX(0,B2700-F2700),IF(AND(D2700=2,C2700&lt;=5,MAX(0,B2700-F2700)&gt;3000000),1500000+MAX(0,B2700-F2700)-3000000,MAX(0,B2700-F2700)/2))</f>
        <v/>
      </c>
      <c r="H2700" s="21">
        <f>ROUNDDOWN(G2700,-3)</f>
        <v/>
      </c>
      <c r="I2700" s="21">
        <f>IF(H2700&lt;=0,0,ROUNDDOWN(ROUND((H2700*LOOKUP(H2700,{0,1950001,3300001,6950001,9000001,18000001,40000001},{0.05,0.1,0.2,0.23,0.33,0.4,0.45})-LOOKUP(H2700,{0,1950001,3300001,6950001,9000001,18000001,40000001},{0,97500,427500,636000,1536000,2796000,4796000}))*1.021,3),0))</f>
        <v/>
      </c>
      <c r="J2700" s="21">
        <f>ROUNDDOWN(ROUND(H2700*0.06,2),-2)</f>
        <v/>
      </c>
      <c r="K2700" s="21">
        <f>ROUNDDOWN(ROUND(H2700*0.04,2),-2)</f>
        <v/>
      </c>
      <c r="L2700" s="21">
        <f>I2700+J2700+K2700</f>
        <v/>
      </c>
      <c r="M2700" s="21">
        <f>B2700-L2700</f>
        <v/>
      </c>
      <c r="N2700" s="21">
        <f>ROUNDDOWN(ROUND(B2700*0.2042,2),0)</f>
        <v/>
      </c>
    </row>
    <row r="2701">
      <c r="A2701" t="inlineStr">
        <is>
          <t>照合 一般</t>
        </is>
      </c>
      <c r="B2701" s="21" t="n">
        <v>18000000</v>
      </c>
      <c r="C2701" s="22" t="n">
        <v>6</v>
      </c>
      <c r="D2701" s="22" t="n">
        <v>1</v>
      </c>
      <c r="E2701" s="22" t="n">
        <v>0</v>
      </c>
      <c r="F2701" s="21">
        <f>(IF(C2701&lt;=20,MAX(800000,400000*C2701),8000000+700000*(C2701-20))+IF(E2701=1,1000000,0))</f>
        <v/>
      </c>
      <c r="G2701" s="21">
        <f>IF(AND(D2701=3,C2701&lt;=5),MAX(0,B2701-F2701),IF(AND(D2701=2,C2701&lt;=5,MAX(0,B2701-F2701)&gt;3000000),1500000+MAX(0,B2701-F2701)-3000000,MAX(0,B2701-F2701)/2))</f>
        <v/>
      </c>
      <c r="H2701" s="21">
        <f>ROUNDDOWN(G2701,-3)</f>
        <v/>
      </c>
      <c r="I2701" s="21">
        <f>IF(H2701&lt;=0,0,ROUNDDOWN(ROUND((H2701*LOOKUP(H2701,{0,1950001,3300001,6950001,9000001,18000001,40000001},{0.05,0.1,0.2,0.23,0.33,0.4,0.45})-LOOKUP(H2701,{0,1950001,3300001,6950001,9000001,18000001,40000001},{0,97500,427500,636000,1536000,2796000,4796000}))*1.021,3),0))</f>
        <v/>
      </c>
      <c r="J2701" s="21">
        <f>ROUNDDOWN(ROUND(H2701*0.06,2),-2)</f>
        <v/>
      </c>
      <c r="K2701" s="21">
        <f>ROUNDDOWN(ROUND(H2701*0.04,2),-2)</f>
        <v/>
      </c>
      <c r="L2701" s="21">
        <f>I2701+J2701+K2701</f>
        <v/>
      </c>
      <c r="M2701" s="21">
        <f>B2701-L2701</f>
        <v/>
      </c>
      <c r="N2701" s="21">
        <f>ROUNDDOWN(ROUND(B2701*0.2042,2),0)</f>
        <v/>
      </c>
    </row>
    <row r="2702">
      <c r="A2702" t="inlineStr">
        <is>
          <t>照合 一般</t>
        </is>
      </c>
      <c r="B2702" s="21" t="n">
        <v>18000000</v>
      </c>
      <c r="C2702" s="22" t="n">
        <v>7</v>
      </c>
      <c r="D2702" s="22" t="n">
        <v>1</v>
      </c>
      <c r="E2702" s="22" t="n">
        <v>0</v>
      </c>
      <c r="F2702" s="21">
        <f>(IF(C2702&lt;=20,MAX(800000,400000*C2702),8000000+700000*(C2702-20))+IF(E2702=1,1000000,0))</f>
        <v/>
      </c>
      <c r="G2702" s="21">
        <f>IF(AND(D2702=3,C2702&lt;=5),MAX(0,B2702-F2702),IF(AND(D2702=2,C2702&lt;=5,MAX(0,B2702-F2702)&gt;3000000),1500000+MAX(0,B2702-F2702)-3000000,MAX(0,B2702-F2702)/2))</f>
        <v/>
      </c>
      <c r="H2702" s="21">
        <f>ROUNDDOWN(G2702,-3)</f>
        <v/>
      </c>
      <c r="I2702" s="21">
        <f>IF(H2702&lt;=0,0,ROUNDDOWN(ROUND((H2702*LOOKUP(H2702,{0,1950001,3300001,6950001,9000001,18000001,40000001},{0.05,0.1,0.2,0.23,0.33,0.4,0.45})-LOOKUP(H2702,{0,1950001,3300001,6950001,9000001,18000001,40000001},{0,97500,427500,636000,1536000,2796000,4796000}))*1.021,3),0))</f>
        <v/>
      </c>
      <c r="J2702" s="21">
        <f>ROUNDDOWN(ROUND(H2702*0.06,2),-2)</f>
        <v/>
      </c>
      <c r="K2702" s="21">
        <f>ROUNDDOWN(ROUND(H2702*0.04,2),-2)</f>
        <v/>
      </c>
      <c r="L2702" s="21">
        <f>I2702+J2702+K2702</f>
        <v/>
      </c>
      <c r="M2702" s="21">
        <f>B2702-L2702</f>
        <v/>
      </c>
      <c r="N2702" s="21">
        <f>ROUNDDOWN(ROUND(B2702*0.2042,2),0)</f>
        <v/>
      </c>
    </row>
    <row r="2703">
      <c r="A2703" t="inlineStr">
        <is>
          <t>照合 一般</t>
        </is>
      </c>
      <c r="B2703" s="21" t="n">
        <v>18000000</v>
      </c>
      <c r="C2703" s="22" t="n">
        <v>8</v>
      </c>
      <c r="D2703" s="22" t="n">
        <v>1</v>
      </c>
      <c r="E2703" s="22" t="n">
        <v>0</v>
      </c>
      <c r="F2703" s="21">
        <f>(IF(C2703&lt;=20,MAX(800000,400000*C2703),8000000+700000*(C2703-20))+IF(E2703=1,1000000,0))</f>
        <v/>
      </c>
      <c r="G2703" s="21">
        <f>IF(AND(D2703=3,C2703&lt;=5),MAX(0,B2703-F2703),IF(AND(D2703=2,C2703&lt;=5,MAX(0,B2703-F2703)&gt;3000000),1500000+MAX(0,B2703-F2703)-3000000,MAX(0,B2703-F2703)/2))</f>
        <v/>
      </c>
      <c r="H2703" s="21">
        <f>ROUNDDOWN(G2703,-3)</f>
        <v/>
      </c>
      <c r="I2703" s="21">
        <f>IF(H2703&lt;=0,0,ROUNDDOWN(ROUND((H2703*LOOKUP(H2703,{0,1950001,3300001,6950001,9000001,18000001,40000001},{0.05,0.1,0.2,0.23,0.33,0.4,0.45})-LOOKUP(H2703,{0,1950001,3300001,6950001,9000001,18000001,40000001},{0,97500,427500,636000,1536000,2796000,4796000}))*1.021,3),0))</f>
        <v/>
      </c>
      <c r="J2703" s="21">
        <f>ROUNDDOWN(ROUND(H2703*0.06,2),-2)</f>
        <v/>
      </c>
      <c r="K2703" s="21">
        <f>ROUNDDOWN(ROUND(H2703*0.04,2),-2)</f>
        <v/>
      </c>
      <c r="L2703" s="21">
        <f>I2703+J2703+K2703</f>
        <v/>
      </c>
      <c r="M2703" s="21">
        <f>B2703-L2703</f>
        <v/>
      </c>
      <c r="N2703" s="21">
        <f>ROUNDDOWN(ROUND(B2703*0.2042,2),0)</f>
        <v/>
      </c>
    </row>
    <row r="2704">
      <c r="A2704" t="inlineStr">
        <is>
          <t>照合 一般</t>
        </is>
      </c>
      <c r="B2704" s="21" t="n">
        <v>18000000</v>
      </c>
      <c r="C2704" s="22" t="n">
        <v>9</v>
      </c>
      <c r="D2704" s="22" t="n">
        <v>1</v>
      </c>
      <c r="E2704" s="22" t="n">
        <v>0</v>
      </c>
      <c r="F2704" s="21">
        <f>(IF(C2704&lt;=20,MAX(800000,400000*C2704),8000000+700000*(C2704-20))+IF(E2704=1,1000000,0))</f>
        <v/>
      </c>
      <c r="G2704" s="21">
        <f>IF(AND(D2704=3,C2704&lt;=5),MAX(0,B2704-F2704),IF(AND(D2704=2,C2704&lt;=5,MAX(0,B2704-F2704)&gt;3000000),1500000+MAX(0,B2704-F2704)-3000000,MAX(0,B2704-F2704)/2))</f>
        <v/>
      </c>
      <c r="H2704" s="21">
        <f>ROUNDDOWN(G2704,-3)</f>
        <v/>
      </c>
      <c r="I2704" s="21">
        <f>IF(H2704&lt;=0,0,ROUNDDOWN(ROUND((H2704*LOOKUP(H2704,{0,1950001,3300001,6950001,9000001,18000001,40000001},{0.05,0.1,0.2,0.23,0.33,0.4,0.45})-LOOKUP(H2704,{0,1950001,3300001,6950001,9000001,18000001,40000001},{0,97500,427500,636000,1536000,2796000,4796000}))*1.021,3),0))</f>
        <v/>
      </c>
      <c r="J2704" s="21">
        <f>ROUNDDOWN(ROUND(H2704*0.06,2),-2)</f>
        <v/>
      </c>
      <c r="K2704" s="21">
        <f>ROUNDDOWN(ROUND(H2704*0.04,2),-2)</f>
        <v/>
      </c>
      <c r="L2704" s="21">
        <f>I2704+J2704+K2704</f>
        <v/>
      </c>
      <c r="M2704" s="21">
        <f>B2704-L2704</f>
        <v/>
      </c>
      <c r="N2704" s="21">
        <f>ROUNDDOWN(ROUND(B2704*0.2042,2),0)</f>
        <v/>
      </c>
    </row>
    <row r="2705">
      <c r="A2705" t="inlineStr">
        <is>
          <t>照合 一般</t>
        </is>
      </c>
      <c r="B2705" s="21" t="n">
        <v>18000000</v>
      </c>
      <c r="C2705" s="22" t="n">
        <v>10</v>
      </c>
      <c r="D2705" s="22" t="n">
        <v>1</v>
      </c>
      <c r="E2705" s="22" t="n">
        <v>0</v>
      </c>
      <c r="F2705" s="21">
        <f>(IF(C2705&lt;=20,MAX(800000,400000*C2705),8000000+700000*(C2705-20))+IF(E2705=1,1000000,0))</f>
        <v/>
      </c>
      <c r="G2705" s="21">
        <f>IF(AND(D2705=3,C2705&lt;=5),MAX(0,B2705-F2705),IF(AND(D2705=2,C2705&lt;=5,MAX(0,B2705-F2705)&gt;3000000),1500000+MAX(0,B2705-F2705)-3000000,MAX(0,B2705-F2705)/2))</f>
        <v/>
      </c>
      <c r="H2705" s="21">
        <f>ROUNDDOWN(G2705,-3)</f>
        <v/>
      </c>
      <c r="I2705" s="21">
        <f>IF(H2705&lt;=0,0,ROUNDDOWN(ROUND((H2705*LOOKUP(H2705,{0,1950001,3300001,6950001,9000001,18000001,40000001},{0.05,0.1,0.2,0.23,0.33,0.4,0.45})-LOOKUP(H2705,{0,1950001,3300001,6950001,9000001,18000001,40000001},{0,97500,427500,636000,1536000,2796000,4796000}))*1.021,3),0))</f>
        <v/>
      </c>
      <c r="J2705" s="21">
        <f>ROUNDDOWN(ROUND(H2705*0.06,2),-2)</f>
        <v/>
      </c>
      <c r="K2705" s="21">
        <f>ROUNDDOWN(ROUND(H2705*0.04,2),-2)</f>
        <v/>
      </c>
      <c r="L2705" s="21">
        <f>I2705+J2705+K2705</f>
        <v/>
      </c>
      <c r="M2705" s="21">
        <f>B2705-L2705</f>
        <v/>
      </c>
      <c r="N2705" s="21">
        <f>ROUNDDOWN(ROUND(B2705*0.2042,2),0)</f>
        <v/>
      </c>
    </row>
    <row r="2706">
      <c r="A2706" t="inlineStr">
        <is>
          <t>照合 一般</t>
        </is>
      </c>
      <c r="B2706" s="21" t="n">
        <v>18000000</v>
      </c>
      <c r="C2706" s="22" t="n">
        <v>11</v>
      </c>
      <c r="D2706" s="22" t="n">
        <v>1</v>
      </c>
      <c r="E2706" s="22" t="n">
        <v>0</v>
      </c>
      <c r="F2706" s="21">
        <f>(IF(C2706&lt;=20,MAX(800000,400000*C2706),8000000+700000*(C2706-20))+IF(E2706=1,1000000,0))</f>
        <v/>
      </c>
      <c r="G2706" s="21">
        <f>IF(AND(D2706=3,C2706&lt;=5),MAX(0,B2706-F2706),IF(AND(D2706=2,C2706&lt;=5,MAX(0,B2706-F2706)&gt;3000000),1500000+MAX(0,B2706-F2706)-3000000,MAX(0,B2706-F2706)/2))</f>
        <v/>
      </c>
      <c r="H2706" s="21">
        <f>ROUNDDOWN(G2706,-3)</f>
        <v/>
      </c>
      <c r="I2706" s="21">
        <f>IF(H2706&lt;=0,0,ROUNDDOWN(ROUND((H2706*LOOKUP(H2706,{0,1950001,3300001,6950001,9000001,18000001,40000001},{0.05,0.1,0.2,0.23,0.33,0.4,0.45})-LOOKUP(H2706,{0,1950001,3300001,6950001,9000001,18000001,40000001},{0,97500,427500,636000,1536000,2796000,4796000}))*1.021,3),0))</f>
        <v/>
      </c>
      <c r="J2706" s="21">
        <f>ROUNDDOWN(ROUND(H2706*0.06,2),-2)</f>
        <v/>
      </c>
      <c r="K2706" s="21">
        <f>ROUNDDOWN(ROUND(H2706*0.04,2),-2)</f>
        <v/>
      </c>
      <c r="L2706" s="21">
        <f>I2706+J2706+K2706</f>
        <v/>
      </c>
      <c r="M2706" s="21">
        <f>B2706-L2706</f>
        <v/>
      </c>
      <c r="N2706" s="21">
        <f>ROUNDDOWN(ROUND(B2706*0.2042,2),0)</f>
        <v/>
      </c>
    </row>
    <row r="2707">
      <c r="A2707" t="inlineStr">
        <is>
          <t>照合 一般</t>
        </is>
      </c>
      <c r="B2707" s="21" t="n">
        <v>18000000</v>
      </c>
      <c r="C2707" s="22" t="n">
        <v>12</v>
      </c>
      <c r="D2707" s="22" t="n">
        <v>1</v>
      </c>
      <c r="E2707" s="22" t="n">
        <v>0</v>
      </c>
      <c r="F2707" s="21">
        <f>(IF(C2707&lt;=20,MAX(800000,400000*C2707),8000000+700000*(C2707-20))+IF(E2707=1,1000000,0))</f>
        <v/>
      </c>
      <c r="G2707" s="21">
        <f>IF(AND(D2707=3,C2707&lt;=5),MAX(0,B2707-F2707),IF(AND(D2707=2,C2707&lt;=5,MAX(0,B2707-F2707)&gt;3000000),1500000+MAX(0,B2707-F2707)-3000000,MAX(0,B2707-F2707)/2))</f>
        <v/>
      </c>
      <c r="H2707" s="21">
        <f>ROUNDDOWN(G2707,-3)</f>
        <v/>
      </c>
      <c r="I2707" s="21">
        <f>IF(H2707&lt;=0,0,ROUNDDOWN(ROUND((H2707*LOOKUP(H2707,{0,1950001,3300001,6950001,9000001,18000001,40000001},{0.05,0.1,0.2,0.23,0.33,0.4,0.45})-LOOKUP(H2707,{0,1950001,3300001,6950001,9000001,18000001,40000001},{0,97500,427500,636000,1536000,2796000,4796000}))*1.021,3),0))</f>
        <v/>
      </c>
      <c r="J2707" s="21">
        <f>ROUNDDOWN(ROUND(H2707*0.06,2),-2)</f>
        <v/>
      </c>
      <c r="K2707" s="21">
        <f>ROUNDDOWN(ROUND(H2707*0.04,2),-2)</f>
        <v/>
      </c>
      <c r="L2707" s="21">
        <f>I2707+J2707+K2707</f>
        <v/>
      </c>
      <c r="M2707" s="21">
        <f>B2707-L2707</f>
        <v/>
      </c>
      <c r="N2707" s="21">
        <f>ROUNDDOWN(ROUND(B2707*0.2042,2),0)</f>
        <v/>
      </c>
    </row>
    <row r="2708">
      <c r="A2708" t="inlineStr">
        <is>
          <t>照合 一般</t>
        </is>
      </c>
      <c r="B2708" s="21" t="n">
        <v>18000000</v>
      </c>
      <c r="C2708" s="22" t="n">
        <v>13</v>
      </c>
      <c r="D2708" s="22" t="n">
        <v>1</v>
      </c>
      <c r="E2708" s="22" t="n">
        <v>0</v>
      </c>
      <c r="F2708" s="21">
        <f>(IF(C2708&lt;=20,MAX(800000,400000*C2708),8000000+700000*(C2708-20))+IF(E2708=1,1000000,0))</f>
        <v/>
      </c>
      <c r="G2708" s="21">
        <f>IF(AND(D2708=3,C2708&lt;=5),MAX(0,B2708-F2708),IF(AND(D2708=2,C2708&lt;=5,MAX(0,B2708-F2708)&gt;3000000),1500000+MAX(0,B2708-F2708)-3000000,MAX(0,B2708-F2708)/2))</f>
        <v/>
      </c>
      <c r="H2708" s="21">
        <f>ROUNDDOWN(G2708,-3)</f>
        <v/>
      </c>
      <c r="I2708" s="21">
        <f>IF(H2708&lt;=0,0,ROUNDDOWN(ROUND((H2708*LOOKUP(H2708,{0,1950001,3300001,6950001,9000001,18000001,40000001},{0.05,0.1,0.2,0.23,0.33,0.4,0.45})-LOOKUP(H2708,{0,1950001,3300001,6950001,9000001,18000001,40000001},{0,97500,427500,636000,1536000,2796000,4796000}))*1.021,3),0))</f>
        <v/>
      </c>
      <c r="J2708" s="21">
        <f>ROUNDDOWN(ROUND(H2708*0.06,2),-2)</f>
        <v/>
      </c>
      <c r="K2708" s="21">
        <f>ROUNDDOWN(ROUND(H2708*0.04,2),-2)</f>
        <v/>
      </c>
      <c r="L2708" s="21">
        <f>I2708+J2708+K2708</f>
        <v/>
      </c>
      <c r="M2708" s="21">
        <f>B2708-L2708</f>
        <v/>
      </c>
      <c r="N2708" s="21">
        <f>ROUNDDOWN(ROUND(B2708*0.2042,2),0)</f>
        <v/>
      </c>
    </row>
    <row r="2709">
      <c r="A2709" t="inlineStr">
        <is>
          <t>照合 一般</t>
        </is>
      </c>
      <c r="B2709" s="21" t="n">
        <v>18000000</v>
      </c>
      <c r="C2709" s="22" t="n">
        <v>14</v>
      </c>
      <c r="D2709" s="22" t="n">
        <v>1</v>
      </c>
      <c r="E2709" s="22" t="n">
        <v>0</v>
      </c>
      <c r="F2709" s="21">
        <f>(IF(C2709&lt;=20,MAX(800000,400000*C2709),8000000+700000*(C2709-20))+IF(E2709=1,1000000,0))</f>
        <v/>
      </c>
      <c r="G2709" s="21">
        <f>IF(AND(D2709=3,C2709&lt;=5),MAX(0,B2709-F2709),IF(AND(D2709=2,C2709&lt;=5,MAX(0,B2709-F2709)&gt;3000000),1500000+MAX(0,B2709-F2709)-3000000,MAX(0,B2709-F2709)/2))</f>
        <v/>
      </c>
      <c r="H2709" s="21">
        <f>ROUNDDOWN(G2709,-3)</f>
        <v/>
      </c>
      <c r="I2709" s="21">
        <f>IF(H2709&lt;=0,0,ROUNDDOWN(ROUND((H2709*LOOKUP(H2709,{0,1950001,3300001,6950001,9000001,18000001,40000001},{0.05,0.1,0.2,0.23,0.33,0.4,0.45})-LOOKUP(H2709,{0,1950001,3300001,6950001,9000001,18000001,40000001},{0,97500,427500,636000,1536000,2796000,4796000}))*1.021,3),0))</f>
        <v/>
      </c>
      <c r="J2709" s="21">
        <f>ROUNDDOWN(ROUND(H2709*0.06,2),-2)</f>
        <v/>
      </c>
      <c r="K2709" s="21">
        <f>ROUNDDOWN(ROUND(H2709*0.04,2),-2)</f>
        <v/>
      </c>
      <c r="L2709" s="21">
        <f>I2709+J2709+K2709</f>
        <v/>
      </c>
      <c r="M2709" s="21">
        <f>B2709-L2709</f>
        <v/>
      </c>
      <c r="N2709" s="21">
        <f>ROUNDDOWN(ROUND(B2709*0.2042,2),0)</f>
        <v/>
      </c>
    </row>
    <row r="2710">
      <c r="A2710" t="inlineStr">
        <is>
          <t>照合 一般</t>
        </is>
      </c>
      <c r="B2710" s="21" t="n">
        <v>18000000</v>
      </c>
      <c r="C2710" s="22" t="n">
        <v>15</v>
      </c>
      <c r="D2710" s="22" t="n">
        <v>1</v>
      </c>
      <c r="E2710" s="22" t="n">
        <v>0</v>
      </c>
      <c r="F2710" s="21">
        <f>(IF(C2710&lt;=20,MAX(800000,400000*C2710),8000000+700000*(C2710-20))+IF(E2710=1,1000000,0))</f>
        <v/>
      </c>
      <c r="G2710" s="21">
        <f>IF(AND(D2710=3,C2710&lt;=5),MAX(0,B2710-F2710),IF(AND(D2710=2,C2710&lt;=5,MAX(0,B2710-F2710)&gt;3000000),1500000+MAX(0,B2710-F2710)-3000000,MAX(0,B2710-F2710)/2))</f>
        <v/>
      </c>
      <c r="H2710" s="21">
        <f>ROUNDDOWN(G2710,-3)</f>
        <v/>
      </c>
      <c r="I2710" s="21">
        <f>IF(H2710&lt;=0,0,ROUNDDOWN(ROUND((H2710*LOOKUP(H2710,{0,1950001,3300001,6950001,9000001,18000001,40000001},{0.05,0.1,0.2,0.23,0.33,0.4,0.45})-LOOKUP(H2710,{0,1950001,3300001,6950001,9000001,18000001,40000001},{0,97500,427500,636000,1536000,2796000,4796000}))*1.021,3),0))</f>
        <v/>
      </c>
      <c r="J2710" s="21">
        <f>ROUNDDOWN(ROUND(H2710*0.06,2),-2)</f>
        <v/>
      </c>
      <c r="K2710" s="21">
        <f>ROUNDDOWN(ROUND(H2710*0.04,2),-2)</f>
        <v/>
      </c>
      <c r="L2710" s="21">
        <f>I2710+J2710+K2710</f>
        <v/>
      </c>
      <c r="M2710" s="21">
        <f>B2710-L2710</f>
        <v/>
      </c>
      <c r="N2710" s="21">
        <f>ROUNDDOWN(ROUND(B2710*0.2042,2),0)</f>
        <v/>
      </c>
    </row>
    <row r="2711">
      <c r="A2711" t="inlineStr">
        <is>
          <t>照合 一般</t>
        </is>
      </c>
      <c r="B2711" s="21" t="n">
        <v>18000000</v>
      </c>
      <c r="C2711" s="22" t="n">
        <v>16</v>
      </c>
      <c r="D2711" s="22" t="n">
        <v>1</v>
      </c>
      <c r="E2711" s="22" t="n">
        <v>0</v>
      </c>
      <c r="F2711" s="21">
        <f>(IF(C2711&lt;=20,MAX(800000,400000*C2711),8000000+700000*(C2711-20))+IF(E2711=1,1000000,0))</f>
        <v/>
      </c>
      <c r="G2711" s="21">
        <f>IF(AND(D2711=3,C2711&lt;=5),MAX(0,B2711-F2711),IF(AND(D2711=2,C2711&lt;=5,MAX(0,B2711-F2711)&gt;3000000),1500000+MAX(0,B2711-F2711)-3000000,MAX(0,B2711-F2711)/2))</f>
        <v/>
      </c>
      <c r="H2711" s="21">
        <f>ROUNDDOWN(G2711,-3)</f>
        <v/>
      </c>
      <c r="I2711" s="21">
        <f>IF(H2711&lt;=0,0,ROUNDDOWN(ROUND((H2711*LOOKUP(H2711,{0,1950001,3300001,6950001,9000001,18000001,40000001},{0.05,0.1,0.2,0.23,0.33,0.4,0.45})-LOOKUP(H2711,{0,1950001,3300001,6950001,9000001,18000001,40000001},{0,97500,427500,636000,1536000,2796000,4796000}))*1.021,3),0))</f>
        <v/>
      </c>
      <c r="J2711" s="21">
        <f>ROUNDDOWN(ROUND(H2711*0.06,2),-2)</f>
        <v/>
      </c>
      <c r="K2711" s="21">
        <f>ROUNDDOWN(ROUND(H2711*0.04,2),-2)</f>
        <v/>
      </c>
      <c r="L2711" s="21">
        <f>I2711+J2711+K2711</f>
        <v/>
      </c>
      <c r="M2711" s="21">
        <f>B2711-L2711</f>
        <v/>
      </c>
      <c r="N2711" s="21">
        <f>ROUNDDOWN(ROUND(B2711*0.2042,2),0)</f>
        <v/>
      </c>
    </row>
    <row r="2712">
      <c r="A2712" t="inlineStr">
        <is>
          <t>照合 一般</t>
        </is>
      </c>
      <c r="B2712" s="21" t="n">
        <v>18000000</v>
      </c>
      <c r="C2712" s="22" t="n">
        <v>17</v>
      </c>
      <c r="D2712" s="22" t="n">
        <v>1</v>
      </c>
      <c r="E2712" s="22" t="n">
        <v>0</v>
      </c>
      <c r="F2712" s="21">
        <f>(IF(C2712&lt;=20,MAX(800000,400000*C2712),8000000+700000*(C2712-20))+IF(E2712=1,1000000,0))</f>
        <v/>
      </c>
      <c r="G2712" s="21">
        <f>IF(AND(D2712=3,C2712&lt;=5),MAX(0,B2712-F2712),IF(AND(D2712=2,C2712&lt;=5,MAX(0,B2712-F2712)&gt;3000000),1500000+MAX(0,B2712-F2712)-3000000,MAX(0,B2712-F2712)/2))</f>
        <v/>
      </c>
      <c r="H2712" s="21">
        <f>ROUNDDOWN(G2712,-3)</f>
        <v/>
      </c>
      <c r="I2712" s="21">
        <f>IF(H2712&lt;=0,0,ROUNDDOWN(ROUND((H2712*LOOKUP(H2712,{0,1950001,3300001,6950001,9000001,18000001,40000001},{0.05,0.1,0.2,0.23,0.33,0.4,0.45})-LOOKUP(H2712,{0,1950001,3300001,6950001,9000001,18000001,40000001},{0,97500,427500,636000,1536000,2796000,4796000}))*1.021,3),0))</f>
        <v/>
      </c>
      <c r="J2712" s="21">
        <f>ROUNDDOWN(ROUND(H2712*0.06,2),-2)</f>
        <v/>
      </c>
      <c r="K2712" s="21">
        <f>ROUNDDOWN(ROUND(H2712*0.04,2),-2)</f>
        <v/>
      </c>
      <c r="L2712" s="21">
        <f>I2712+J2712+K2712</f>
        <v/>
      </c>
      <c r="M2712" s="21">
        <f>B2712-L2712</f>
        <v/>
      </c>
      <c r="N2712" s="21">
        <f>ROUNDDOWN(ROUND(B2712*0.2042,2),0)</f>
        <v/>
      </c>
    </row>
    <row r="2713">
      <c r="A2713" t="inlineStr">
        <is>
          <t>照合 一般</t>
        </is>
      </c>
      <c r="B2713" s="21" t="n">
        <v>18000000</v>
      </c>
      <c r="C2713" s="22" t="n">
        <v>18</v>
      </c>
      <c r="D2713" s="22" t="n">
        <v>1</v>
      </c>
      <c r="E2713" s="22" t="n">
        <v>0</v>
      </c>
      <c r="F2713" s="21">
        <f>(IF(C2713&lt;=20,MAX(800000,400000*C2713),8000000+700000*(C2713-20))+IF(E2713=1,1000000,0))</f>
        <v/>
      </c>
      <c r="G2713" s="21">
        <f>IF(AND(D2713=3,C2713&lt;=5),MAX(0,B2713-F2713),IF(AND(D2713=2,C2713&lt;=5,MAX(0,B2713-F2713)&gt;3000000),1500000+MAX(0,B2713-F2713)-3000000,MAX(0,B2713-F2713)/2))</f>
        <v/>
      </c>
      <c r="H2713" s="21">
        <f>ROUNDDOWN(G2713,-3)</f>
        <v/>
      </c>
      <c r="I2713" s="21">
        <f>IF(H2713&lt;=0,0,ROUNDDOWN(ROUND((H2713*LOOKUP(H2713,{0,1950001,3300001,6950001,9000001,18000001,40000001},{0.05,0.1,0.2,0.23,0.33,0.4,0.45})-LOOKUP(H2713,{0,1950001,3300001,6950001,9000001,18000001,40000001},{0,97500,427500,636000,1536000,2796000,4796000}))*1.021,3),0))</f>
        <v/>
      </c>
      <c r="J2713" s="21">
        <f>ROUNDDOWN(ROUND(H2713*0.06,2),-2)</f>
        <v/>
      </c>
      <c r="K2713" s="21">
        <f>ROUNDDOWN(ROUND(H2713*0.04,2),-2)</f>
        <v/>
      </c>
      <c r="L2713" s="21">
        <f>I2713+J2713+K2713</f>
        <v/>
      </c>
      <c r="M2713" s="21">
        <f>B2713-L2713</f>
        <v/>
      </c>
      <c r="N2713" s="21">
        <f>ROUNDDOWN(ROUND(B2713*0.2042,2),0)</f>
        <v/>
      </c>
    </row>
    <row r="2714">
      <c r="A2714" t="inlineStr">
        <is>
          <t>照合 一般</t>
        </is>
      </c>
      <c r="B2714" s="21" t="n">
        <v>18000000</v>
      </c>
      <c r="C2714" s="22" t="n">
        <v>19</v>
      </c>
      <c r="D2714" s="22" t="n">
        <v>1</v>
      </c>
      <c r="E2714" s="22" t="n">
        <v>0</v>
      </c>
      <c r="F2714" s="21">
        <f>(IF(C2714&lt;=20,MAX(800000,400000*C2714),8000000+700000*(C2714-20))+IF(E2714=1,1000000,0))</f>
        <v/>
      </c>
      <c r="G2714" s="21">
        <f>IF(AND(D2714=3,C2714&lt;=5),MAX(0,B2714-F2714),IF(AND(D2714=2,C2714&lt;=5,MAX(0,B2714-F2714)&gt;3000000),1500000+MAX(0,B2714-F2714)-3000000,MAX(0,B2714-F2714)/2))</f>
        <v/>
      </c>
      <c r="H2714" s="21">
        <f>ROUNDDOWN(G2714,-3)</f>
        <v/>
      </c>
      <c r="I2714" s="21">
        <f>IF(H2714&lt;=0,0,ROUNDDOWN(ROUND((H2714*LOOKUP(H2714,{0,1950001,3300001,6950001,9000001,18000001,40000001},{0.05,0.1,0.2,0.23,0.33,0.4,0.45})-LOOKUP(H2714,{0,1950001,3300001,6950001,9000001,18000001,40000001},{0,97500,427500,636000,1536000,2796000,4796000}))*1.021,3),0))</f>
        <v/>
      </c>
      <c r="J2714" s="21">
        <f>ROUNDDOWN(ROUND(H2714*0.06,2),-2)</f>
        <v/>
      </c>
      <c r="K2714" s="21">
        <f>ROUNDDOWN(ROUND(H2714*0.04,2),-2)</f>
        <v/>
      </c>
      <c r="L2714" s="21">
        <f>I2714+J2714+K2714</f>
        <v/>
      </c>
      <c r="M2714" s="21">
        <f>B2714-L2714</f>
        <v/>
      </c>
      <c r="N2714" s="21">
        <f>ROUNDDOWN(ROUND(B2714*0.2042,2),0)</f>
        <v/>
      </c>
    </row>
    <row r="2715">
      <c r="A2715" t="inlineStr">
        <is>
          <t>照合 一般</t>
        </is>
      </c>
      <c r="B2715" s="21" t="n">
        <v>18000000</v>
      </c>
      <c r="C2715" s="22" t="n">
        <v>20</v>
      </c>
      <c r="D2715" s="22" t="n">
        <v>1</v>
      </c>
      <c r="E2715" s="22" t="n">
        <v>0</v>
      </c>
      <c r="F2715" s="21">
        <f>(IF(C2715&lt;=20,MAX(800000,400000*C2715),8000000+700000*(C2715-20))+IF(E2715=1,1000000,0))</f>
        <v/>
      </c>
      <c r="G2715" s="21">
        <f>IF(AND(D2715=3,C2715&lt;=5),MAX(0,B2715-F2715),IF(AND(D2715=2,C2715&lt;=5,MAX(0,B2715-F2715)&gt;3000000),1500000+MAX(0,B2715-F2715)-3000000,MAX(0,B2715-F2715)/2))</f>
        <v/>
      </c>
      <c r="H2715" s="21">
        <f>ROUNDDOWN(G2715,-3)</f>
        <v/>
      </c>
      <c r="I2715" s="21">
        <f>IF(H2715&lt;=0,0,ROUNDDOWN(ROUND((H2715*LOOKUP(H2715,{0,1950001,3300001,6950001,9000001,18000001,40000001},{0.05,0.1,0.2,0.23,0.33,0.4,0.45})-LOOKUP(H2715,{0,1950001,3300001,6950001,9000001,18000001,40000001},{0,97500,427500,636000,1536000,2796000,4796000}))*1.021,3),0))</f>
        <v/>
      </c>
      <c r="J2715" s="21">
        <f>ROUNDDOWN(ROUND(H2715*0.06,2),-2)</f>
        <v/>
      </c>
      <c r="K2715" s="21">
        <f>ROUNDDOWN(ROUND(H2715*0.04,2),-2)</f>
        <v/>
      </c>
      <c r="L2715" s="21">
        <f>I2715+J2715+K2715</f>
        <v/>
      </c>
      <c r="M2715" s="21">
        <f>B2715-L2715</f>
        <v/>
      </c>
      <c r="N2715" s="21">
        <f>ROUNDDOWN(ROUND(B2715*0.2042,2),0)</f>
        <v/>
      </c>
    </row>
    <row r="2716">
      <c r="A2716" t="inlineStr">
        <is>
          <t>照合 一般</t>
        </is>
      </c>
      <c r="B2716" s="21" t="n">
        <v>18000000</v>
      </c>
      <c r="C2716" s="22" t="n">
        <v>21</v>
      </c>
      <c r="D2716" s="22" t="n">
        <v>1</v>
      </c>
      <c r="E2716" s="22" t="n">
        <v>0</v>
      </c>
      <c r="F2716" s="21">
        <f>(IF(C2716&lt;=20,MAX(800000,400000*C2716),8000000+700000*(C2716-20))+IF(E2716=1,1000000,0))</f>
        <v/>
      </c>
      <c r="G2716" s="21">
        <f>IF(AND(D2716=3,C2716&lt;=5),MAX(0,B2716-F2716),IF(AND(D2716=2,C2716&lt;=5,MAX(0,B2716-F2716)&gt;3000000),1500000+MAX(0,B2716-F2716)-3000000,MAX(0,B2716-F2716)/2))</f>
        <v/>
      </c>
      <c r="H2716" s="21">
        <f>ROUNDDOWN(G2716,-3)</f>
        <v/>
      </c>
      <c r="I2716" s="21">
        <f>IF(H2716&lt;=0,0,ROUNDDOWN(ROUND((H2716*LOOKUP(H2716,{0,1950001,3300001,6950001,9000001,18000001,40000001},{0.05,0.1,0.2,0.23,0.33,0.4,0.45})-LOOKUP(H2716,{0,1950001,3300001,6950001,9000001,18000001,40000001},{0,97500,427500,636000,1536000,2796000,4796000}))*1.021,3),0))</f>
        <v/>
      </c>
      <c r="J2716" s="21">
        <f>ROUNDDOWN(ROUND(H2716*0.06,2),-2)</f>
        <v/>
      </c>
      <c r="K2716" s="21">
        <f>ROUNDDOWN(ROUND(H2716*0.04,2),-2)</f>
        <v/>
      </c>
      <c r="L2716" s="21">
        <f>I2716+J2716+K2716</f>
        <v/>
      </c>
      <c r="M2716" s="21">
        <f>B2716-L2716</f>
        <v/>
      </c>
      <c r="N2716" s="21">
        <f>ROUNDDOWN(ROUND(B2716*0.2042,2),0)</f>
        <v/>
      </c>
    </row>
    <row r="2717">
      <c r="A2717" t="inlineStr">
        <is>
          <t>照合 一般</t>
        </is>
      </c>
      <c r="B2717" s="21" t="n">
        <v>18000000</v>
      </c>
      <c r="C2717" s="22" t="n">
        <v>22</v>
      </c>
      <c r="D2717" s="22" t="n">
        <v>1</v>
      </c>
      <c r="E2717" s="22" t="n">
        <v>0</v>
      </c>
      <c r="F2717" s="21">
        <f>(IF(C2717&lt;=20,MAX(800000,400000*C2717),8000000+700000*(C2717-20))+IF(E2717=1,1000000,0))</f>
        <v/>
      </c>
      <c r="G2717" s="21">
        <f>IF(AND(D2717=3,C2717&lt;=5),MAX(0,B2717-F2717),IF(AND(D2717=2,C2717&lt;=5,MAX(0,B2717-F2717)&gt;3000000),1500000+MAX(0,B2717-F2717)-3000000,MAX(0,B2717-F2717)/2))</f>
        <v/>
      </c>
      <c r="H2717" s="21">
        <f>ROUNDDOWN(G2717,-3)</f>
        <v/>
      </c>
      <c r="I2717" s="21">
        <f>IF(H2717&lt;=0,0,ROUNDDOWN(ROUND((H2717*LOOKUP(H2717,{0,1950001,3300001,6950001,9000001,18000001,40000001},{0.05,0.1,0.2,0.23,0.33,0.4,0.45})-LOOKUP(H2717,{0,1950001,3300001,6950001,9000001,18000001,40000001},{0,97500,427500,636000,1536000,2796000,4796000}))*1.021,3),0))</f>
        <v/>
      </c>
      <c r="J2717" s="21">
        <f>ROUNDDOWN(ROUND(H2717*0.06,2),-2)</f>
        <v/>
      </c>
      <c r="K2717" s="21">
        <f>ROUNDDOWN(ROUND(H2717*0.04,2),-2)</f>
        <v/>
      </c>
      <c r="L2717" s="21">
        <f>I2717+J2717+K2717</f>
        <v/>
      </c>
      <c r="M2717" s="21">
        <f>B2717-L2717</f>
        <v/>
      </c>
      <c r="N2717" s="21">
        <f>ROUNDDOWN(ROUND(B2717*0.2042,2),0)</f>
        <v/>
      </c>
    </row>
    <row r="2718">
      <c r="A2718" t="inlineStr">
        <is>
          <t>照合 一般</t>
        </is>
      </c>
      <c r="B2718" s="21" t="n">
        <v>18000000</v>
      </c>
      <c r="C2718" s="22" t="n">
        <v>23</v>
      </c>
      <c r="D2718" s="22" t="n">
        <v>1</v>
      </c>
      <c r="E2718" s="22" t="n">
        <v>0</v>
      </c>
      <c r="F2718" s="21">
        <f>(IF(C2718&lt;=20,MAX(800000,400000*C2718),8000000+700000*(C2718-20))+IF(E2718=1,1000000,0))</f>
        <v/>
      </c>
      <c r="G2718" s="21">
        <f>IF(AND(D2718=3,C2718&lt;=5),MAX(0,B2718-F2718),IF(AND(D2718=2,C2718&lt;=5,MAX(0,B2718-F2718)&gt;3000000),1500000+MAX(0,B2718-F2718)-3000000,MAX(0,B2718-F2718)/2))</f>
        <v/>
      </c>
      <c r="H2718" s="21">
        <f>ROUNDDOWN(G2718,-3)</f>
        <v/>
      </c>
      <c r="I2718" s="21">
        <f>IF(H2718&lt;=0,0,ROUNDDOWN(ROUND((H2718*LOOKUP(H2718,{0,1950001,3300001,6950001,9000001,18000001,40000001},{0.05,0.1,0.2,0.23,0.33,0.4,0.45})-LOOKUP(H2718,{0,1950001,3300001,6950001,9000001,18000001,40000001},{0,97500,427500,636000,1536000,2796000,4796000}))*1.021,3),0))</f>
        <v/>
      </c>
      <c r="J2718" s="21">
        <f>ROUNDDOWN(ROUND(H2718*0.06,2),-2)</f>
        <v/>
      </c>
      <c r="K2718" s="21">
        <f>ROUNDDOWN(ROUND(H2718*0.04,2),-2)</f>
        <v/>
      </c>
      <c r="L2718" s="21">
        <f>I2718+J2718+K2718</f>
        <v/>
      </c>
      <c r="M2718" s="21">
        <f>B2718-L2718</f>
        <v/>
      </c>
      <c r="N2718" s="21">
        <f>ROUNDDOWN(ROUND(B2718*0.2042,2),0)</f>
        <v/>
      </c>
    </row>
    <row r="2719">
      <c r="A2719" t="inlineStr">
        <is>
          <t>照合 一般</t>
        </is>
      </c>
      <c r="B2719" s="21" t="n">
        <v>18000000</v>
      </c>
      <c r="C2719" s="22" t="n">
        <v>24</v>
      </c>
      <c r="D2719" s="22" t="n">
        <v>1</v>
      </c>
      <c r="E2719" s="22" t="n">
        <v>0</v>
      </c>
      <c r="F2719" s="21">
        <f>(IF(C2719&lt;=20,MAX(800000,400000*C2719),8000000+700000*(C2719-20))+IF(E2719=1,1000000,0))</f>
        <v/>
      </c>
      <c r="G2719" s="21">
        <f>IF(AND(D2719=3,C2719&lt;=5),MAX(0,B2719-F2719),IF(AND(D2719=2,C2719&lt;=5,MAX(0,B2719-F2719)&gt;3000000),1500000+MAX(0,B2719-F2719)-3000000,MAX(0,B2719-F2719)/2))</f>
        <v/>
      </c>
      <c r="H2719" s="21">
        <f>ROUNDDOWN(G2719,-3)</f>
        <v/>
      </c>
      <c r="I2719" s="21">
        <f>IF(H2719&lt;=0,0,ROUNDDOWN(ROUND((H2719*LOOKUP(H2719,{0,1950001,3300001,6950001,9000001,18000001,40000001},{0.05,0.1,0.2,0.23,0.33,0.4,0.45})-LOOKUP(H2719,{0,1950001,3300001,6950001,9000001,18000001,40000001},{0,97500,427500,636000,1536000,2796000,4796000}))*1.021,3),0))</f>
        <v/>
      </c>
      <c r="J2719" s="21">
        <f>ROUNDDOWN(ROUND(H2719*0.06,2),-2)</f>
        <v/>
      </c>
      <c r="K2719" s="21">
        <f>ROUNDDOWN(ROUND(H2719*0.04,2),-2)</f>
        <v/>
      </c>
      <c r="L2719" s="21">
        <f>I2719+J2719+K2719</f>
        <v/>
      </c>
      <c r="M2719" s="21">
        <f>B2719-L2719</f>
        <v/>
      </c>
      <c r="N2719" s="21">
        <f>ROUNDDOWN(ROUND(B2719*0.2042,2),0)</f>
        <v/>
      </c>
    </row>
    <row r="2720">
      <c r="A2720" t="inlineStr">
        <is>
          <t>照合 一般</t>
        </is>
      </c>
      <c r="B2720" s="21" t="n">
        <v>18000000</v>
      </c>
      <c r="C2720" s="22" t="n">
        <v>25</v>
      </c>
      <c r="D2720" s="22" t="n">
        <v>1</v>
      </c>
      <c r="E2720" s="22" t="n">
        <v>0</v>
      </c>
      <c r="F2720" s="21">
        <f>(IF(C2720&lt;=20,MAX(800000,400000*C2720),8000000+700000*(C2720-20))+IF(E2720=1,1000000,0))</f>
        <v/>
      </c>
      <c r="G2720" s="21">
        <f>IF(AND(D2720=3,C2720&lt;=5),MAX(0,B2720-F2720),IF(AND(D2720=2,C2720&lt;=5,MAX(0,B2720-F2720)&gt;3000000),1500000+MAX(0,B2720-F2720)-3000000,MAX(0,B2720-F2720)/2))</f>
        <v/>
      </c>
      <c r="H2720" s="21">
        <f>ROUNDDOWN(G2720,-3)</f>
        <v/>
      </c>
      <c r="I2720" s="21">
        <f>IF(H2720&lt;=0,0,ROUNDDOWN(ROUND((H2720*LOOKUP(H2720,{0,1950001,3300001,6950001,9000001,18000001,40000001},{0.05,0.1,0.2,0.23,0.33,0.4,0.45})-LOOKUP(H2720,{0,1950001,3300001,6950001,9000001,18000001,40000001},{0,97500,427500,636000,1536000,2796000,4796000}))*1.021,3),0))</f>
        <v/>
      </c>
      <c r="J2720" s="21">
        <f>ROUNDDOWN(ROUND(H2720*0.06,2),-2)</f>
        <v/>
      </c>
      <c r="K2720" s="21">
        <f>ROUNDDOWN(ROUND(H2720*0.04,2),-2)</f>
        <v/>
      </c>
      <c r="L2720" s="21">
        <f>I2720+J2720+K2720</f>
        <v/>
      </c>
      <c r="M2720" s="21">
        <f>B2720-L2720</f>
        <v/>
      </c>
      <c r="N2720" s="21">
        <f>ROUNDDOWN(ROUND(B2720*0.2042,2),0)</f>
        <v/>
      </c>
    </row>
    <row r="2721">
      <c r="A2721" t="inlineStr">
        <is>
          <t>照合 一般</t>
        </is>
      </c>
      <c r="B2721" s="21" t="n">
        <v>18000000</v>
      </c>
      <c r="C2721" s="22" t="n">
        <v>26</v>
      </c>
      <c r="D2721" s="22" t="n">
        <v>1</v>
      </c>
      <c r="E2721" s="22" t="n">
        <v>0</v>
      </c>
      <c r="F2721" s="21">
        <f>(IF(C2721&lt;=20,MAX(800000,400000*C2721),8000000+700000*(C2721-20))+IF(E2721=1,1000000,0))</f>
        <v/>
      </c>
      <c r="G2721" s="21">
        <f>IF(AND(D2721=3,C2721&lt;=5),MAX(0,B2721-F2721),IF(AND(D2721=2,C2721&lt;=5,MAX(0,B2721-F2721)&gt;3000000),1500000+MAX(0,B2721-F2721)-3000000,MAX(0,B2721-F2721)/2))</f>
        <v/>
      </c>
      <c r="H2721" s="21">
        <f>ROUNDDOWN(G2721,-3)</f>
        <v/>
      </c>
      <c r="I2721" s="21">
        <f>IF(H2721&lt;=0,0,ROUNDDOWN(ROUND((H2721*LOOKUP(H2721,{0,1950001,3300001,6950001,9000001,18000001,40000001},{0.05,0.1,0.2,0.23,0.33,0.4,0.45})-LOOKUP(H2721,{0,1950001,3300001,6950001,9000001,18000001,40000001},{0,97500,427500,636000,1536000,2796000,4796000}))*1.021,3),0))</f>
        <v/>
      </c>
      <c r="J2721" s="21">
        <f>ROUNDDOWN(ROUND(H2721*0.06,2),-2)</f>
        <v/>
      </c>
      <c r="K2721" s="21">
        <f>ROUNDDOWN(ROUND(H2721*0.04,2),-2)</f>
        <v/>
      </c>
      <c r="L2721" s="21">
        <f>I2721+J2721+K2721</f>
        <v/>
      </c>
      <c r="M2721" s="21">
        <f>B2721-L2721</f>
        <v/>
      </c>
      <c r="N2721" s="21">
        <f>ROUNDDOWN(ROUND(B2721*0.2042,2),0)</f>
        <v/>
      </c>
    </row>
    <row r="2722">
      <c r="A2722" t="inlineStr">
        <is>
          <t>照合 一般</t>
        </is>
      </c>
      <c r="B2722" s="21" t="n">
        <v>18000000</v>
      </c>
      <c r="C2722" s="22" t="n">
        <v>27</v>
      </c>
      <c r="D2722" s="22" t="n">
        <v>1</v>
      </c>
      <c r="E2722" s="22" t="n">
        <v>0</v>
      </c>
      <c r="F2722" s="21">
        <f>(IF(C2722&lt;=20,MAX(800000,400000*C2722),8000000+700000*(C2722-20))+IF(E2722=1,1000000,0))</f>
        <v/>
      </c>
      <c r="G2722" s="21">
        <f>IF(AND(D2722=3,C2722&lt;=5),MAX(0,B2722-F2722),IF(AND(D2722=2,C2722&lt;=5,MAX(0,B2722-F2722)&gt;3000000),1500000+MAX(0,B2722-F2722)-3000000,MAX(0,B2722-F2722)/2))</f>
        <v/>
      </c>
      <c r="H2722" s="21">
        <f>ROUNDDOWN(G2722,-3)</f>
        <v/>
      </c>
      <c r="I2722" s="21">
        <f>IF(H2722&lt;=0,0,ROUNDDOWN(ROUND((H2722*LOOKUP(H2722,{0,1950001,3300001,6950001,9000001,18000001,40000001},{0.05,0.1,0.2,0.23,0.33,0.4,0.45})-LOOKUP(H2722,{0,1950001,3300001,6950001,9000001,18000001,40000001},{0,97500,427500,636000,1536000,2796000,4796000}))*1.021,3),0))</f>
        <v/>
      </c>
      <c r="J2722" s="21">
        <f>ROUNDDOWN(ROUND(H2722*0.06,2),-2)</f>
        <v/>
      </c>
      <c r="K2722" s="21">
        <f>ROUNDDOWN(ROUND(H2722*0.04,2),-2)</f>
        <v/>
      </c>
      <c r="L2722" s="21">
        <f>I2722+J2722+K2722</f>
        <v/>
      </c>
      <c r="M2722" s="21">
        <f>B2722-L2722</f>
        <v/>
      </c>
      <c r="N2722" s="21">
        <f>ROUNDDOWN(ROUND(B2722*0.2042,2),0)</f>
        <v/>
      </c>
    </row>
    <row r="2723">
      <c r="A2723" t="inlineStr">
        <is>
          <t>照合 一般</t>
        </is>
      </c>
      <c r="B2723" s="21" t="n">
        <v>18000000</v>
      </c>
      <c r="C2723" s="22" t="n">
        <v>28</v>
      </c>
      <c r="D2723" s="22" t="n">
        <v>1</v>
      </c>
      <c r="E2723" s="22" t="n">
        <v>0</v>
      </c>
      <c r="F2723" s="21">
        <f>(IF(C2723&lt;=20,MAX(800000,400000*C2723),8000000+700000*(C2723-20))+IF(E2723=1,1000000,0))</f>
        <v/>
      </c>
      <c r="G2723" s="21">
        <f>IF(AND(D2723=3,C2723&lt;=5),MAX(0,B2723-F2723),IF(AND(D2723=2,C2723&lt;=5,MAX(0,B2723-F2723)&gt;3000000),1500000+MAX(0,B2723-F2723)-3000000,MAX(0,B2723-F2723)/2))</f>
        <v/>
      </c>
      <c r="H2723" s="21">
        <f>ROUNDDOWN(G2723,-3)</f>
        <v/>
      </c>
      <c r="I2723" s="21">
        <f>IF(H2723&lt;=0,0,ROUNDDOWN(ROUND((H2723*LOOKUP(H2723,{0,1950001,3300001,6950001,9000001,18000001,40000001},{0.05,0.1,0.2,0.23,0.33,0.4,0.45})-LOOKUP(H2723,{0,1950001,3300001,6950001,9000001,18000001,40000001},{0,97500,427500,636000,1536000,2796000,4796000}))*1.021,3),0))</f>
        <v/>
      </c>
      <c r="J2723" s="21">
        <f>ROUNDDOWN(ROUND(H2723*0.06,2),-2)</f>
        <v/>
      </c>
      <c r="K2723" s="21">
        <f>ROUNDDOWN(ROUND(H2723*0.04,2),-2)</f>
        <v/>
      </c>
      <c r="L2723" s="21">
        <f>I2723+J2723+K2723</f>
        <v/>
      </c>
      <c r="M2723" s="21">
        <f>B2723-L2723</f>
        <v/>
      </c>
      <c r="N2723" s="21">
        <f>ROUNDDOWN(ROUND(B2723*0.2042,2),0)</f>
        <v/>
      </c>
    </row>
    <row r="2724">
      <c r="A2724" t="inlineStr">
        <is>
          <t>照合 一般</t>
        </is>
      </c>
      <c r="B2724" s="21" t="n">
        <v>18000000</v>
      </c>
      <c r="C2724" s="22" t="n">
        <v>29</v>
      </c>
      <c r="D2724" s="22" t="n">
        <v>1</v>
      </c>
      <c r="E2724" s="22" t="n">
        <v>0</v>
      </c>
      <c r="F2724" s="21">
        <f>(IF(C2724&lt;=20,MAX(800000,400000*C2724),8000000+700000*(C2724-20))+IF(E2724=1,1000000,0))</f>
        <v/>
      </c>
      <c r="G2724" s="21">
        <f>IF(AND(D2724=3,C2724&lt;=5),MAX(0,B2724-F2724),IF(AND(D2724=2,C2724&lt;=5,MAX(0,B2724-F2724)&gt;3000000),1500000+MAX(0,B2724-F2724)-3000000,MAX(0,B2724-F2724)/2))</f>
        <v/>
      </c>
      <c r="H2724" s="21">
        <f>ROUNDDOWN(G2724,-3)</f>
        <v/>
      </c>
      <c r="I2724" s="21">
        <f>IF(H2724&lt;=0,0,ROUNDDOWN(ROUND((H2724*LOOKUP(H2724,{0,1950001,3300001,6950001,9000001,18000001,40000001},{0.05,0.1,0.2,0.23,0.33,0.4,0.45})-LOOKUP(H2724,{0,1950001,3300001,6950001,9000001,18000001,40000001},{0,97500,427500,636000,1536000,2796000,4796000}))*1.021,3),0))</f>
        <v/>
      </c>
      <c r="J2724" s="21">
        <f>ROUNDDOWN(ROUND(H2724*0.06,2),-2)</f>
        <v/>
      </c>
      <c r="K2724" s="21">
        <f>ROUNDDOWN(ROUND(H2724*0.04,2),-2)</f>
        <v/>
      </c>
      <c r="L2724" s="21">
        <f>I2724+J2724+K2724</f>
        <v/>
      </c>
      <c r="M2724" s="21">
        <f>B2724-L2724</f>
        <v/>
      </c>
      <c r="N2724" s="21">
        <f>ROUNDDOWN(ROUND(B2724*0.2042,2),0)</f>
        <v/>
      </c>
    </row>
    <row r="2725">
      <c r="A2725" t="inlineStr">
        <is>
          <t>照合 一般</t>
        </is>
      </c>
      <c r="B2725" s="21" t="n">
        <v>18000000</v>
      </c>
      <c r="C2725" s="22" t="n">
        <v>30</v>
      </c>
      <c r="D2725" s="22" t="n">
        <v>1</v>
      </c>
      <c r="E2725" s="22" t="n">
        <v>0</v>
      </c>
      <c r="F2725" s="21">
        <f>(IF(C2725&lt;=20,MAX(800000,400000*C2725),8000000+700000*(C2725-20))+IF(E2725=1,1000000,0))</f>
        <v/>
      </c>
      <c r="G2725" s="21">
        <f>IF(AND(D2725=3,C2725&lt;=5),MAX(0,B2725-F2725),IF(AND(D2725=2,C2725&lt;=5,MAX(0,B2725-F2725)&gt;3000000),1500000+MAX(0,B2725-F2725)-3000000,MAX(0,B2725-F2725)/2))</f>
        <v/>
      </c>
      <c r="H2725" s="21">
        <f>ROUNDDOWN(G2725,-3)</f>
        <v/>
      </c>
      <c r="I2725" s="21">
        <f>IF(H2725&lt;=0,0,ROUNDDOWN(ROUND((H2725*LOOKUP(H2725,{0,1950001,3300001,6950001,9000001,18000001,40000001},{0.05,0.1,0.2,0.23,0.33,0.4,0.45})-LOOKUP(H2725,{0,1950001,3300001,6950001,9000001,18000001,40000001},{0,97500,427500,636000,1536000,2796000,4796000}))*1.021,3),0))</f>
        <v/>
      </c>
      <c r="J2725" s="21">
        <f>ROUNDDOWN(ROUND(H2725*0.06,2),-2)</f>
        <v/>
      </c>
      <c r="K2725" s="21">
        <f>ROUNDDOWN(ROUND(H2725*0.04,2),-2)</f>
        <v/>
      </c>
      <c r="L2725" s="21">
        <f>I2725+J2725+K2725</f>
        <v/>
      </c>
      <c r="M2725" s="21">
        <f>B2725-L2725</f>
        <v/>
      </c>
      <c r="N2725" s="21">
        <f>ROUNDDOWN(ROUND(B2725*0.2042,2),0)</f>
        <v/>
      </c>
    </row>
    <row r="2726">
      <c r="A2726" t="inlineStr">
        <is>
          <t>照合 一般</t>
        </is>
      </c>
      <c r="B2726" s="21" t="n">
        <v>18000000</v>
      </c>
      <c r="C2726" s="22" t="n">
        <v>31</v>
      </c>
      <c r="D2726" s="22" t="n">
        <v>1</v>
      </c>
      <c r="E2726" s="22" t="n">
        <v>0</v>
      </c>
      <c r="F2726" s="21">
        <f>(IF(C2726&lt;=20,MAX(800000,400000*C2726),8000000+700000*(C2726-20))+IF(E2726=1,1000000,0))</f>
        <v/>
      </c>
      <c r="G2726" s="21">
        <f>IF(AND(D2726=3,C2726&lt;=5),MAX(0,B2726-F2726),IF(AND(D2726=2,C2726&lt;=5,MAX(0,B2726-F2726)&gt;3000000),1500000+MAX(0,B2726-F2726)-3000000,MAX(0,B2726-F2726)/2))</f>
        <v/>
      </c>
      <c r="H2726" s="21">
        <f>ROUNDDOWN(G2726,-3)</f>
        <v/>
      </c>
      <c r="I2726" s="21">
        <f>IF(H2726&lt;=0,0,ROUNDDOWN(ROUND((H2726*LOOKUP(H2726,{0,1950001,3300001,6950001,9000001,18000001,40000001},{0.05,0.1,0.2,0.23,0.33,0.4,0.45})-LOOKUP(H2726,{0,1950001,3300001,6950001,9000001,18000001,40000001},{0,97500,427500,636000,1536000,2796000,4796000}))*1.021,3),0))</f>
        <v/>
      </c>
      <c r="J2726" s="21">
        <f>ROUNDDOWN(ROUND(H2726*0.06,2),-2)</f>
        <v/>
      </c>
      <c r="K2726" s="21">
        <f>ROUNDDOWN(ROUND(H2726*0.04,2),-2)</f>
        <v/>
      </c>
      <c r="L2726" s="21">
        <f>I2726+J2726+K2726</f>
        <v/>
      </c>
      <c r="M2726" s="21">
        <f>B2726-L2726</f>
        <v/>
      </c>
      <c r="N2726" s="21">
        <f>ROUNDDOWN(ROUND(B2726*0.2042,2),0)</f>
        <v/>
      </c>
    </row>
    <row r="2727">
      <c r="A2727" t="inlineStr">
        <is>
          <t>照合 一般</t>
        </is>
      </c>
      <c r="B2727" s="21" t="n">
        <v>18000000</v>
      </c>
      <c r="C2727" s="22" t="n">
        <v>32</v>
      </c>
      <c r="D2727" s="22" t="n">
        <v>1</v>
      </c>
      <c r="E2727" s="22" t="n">
        <v>0</v>
      </c>
      <c r="F2727" s="21">
        <f>(IF(C2727&lt;=20,MAX(800000,400000*C2727),8000000+700000*(C2727-20))+IF(E2727=1,1000000,0))</f>
        <v/>
      </c>
      <c r="G2727" s="21">
        <f>IF(AND(D2727=3,C2727&lt;=5),MAX(0,B2727-F2727),IF(AND(D2727=2,C2727&lt;=5,MAX(0,B2727-F2727)&gt;3000000),1500000+MAX(0,B2727-F2727)-3000000,MAX(0,B2727-F2727)/2))</f>
        <v/>
      </c>
      <c r="H2727" s="21">
        <f>ROUNDDOWN(G2727,-3)</f>
        <v/>
      </c>
      <c r="I2727" s="21">
        <f>IF(H2727&lt;=0,0,ROUNDDOWN(ROUND((H2727*LOOKUP(H2727,{0,1950001,3300001,6950001,9000001,18000001,40000001},{0.05,0.1,0.2,0.23,0.33,0.4,0.45})-LOOKUP(H2727,{0,1950001,3300001,6950001,9000001,18000001,40000001},{0,97500,427500,636000,1536000,2796000,4796000}))*1.021,3),0))</f>
        <v/>
      </c>
      <c r="J2727" s="21">
        <f>ROUNDDOWN(ROUND(H2727*0.06,2),-2)</f>
        <v/>
      </c>
      <c r="K2727" s="21">
        <f>ROUNDDOWN(ROUND(H2727*0.04,2),-2)</f>
        <v/>
      </c>
      <c r="L2727" s="21">
        <f>I2727+J2727+K2727</f>
        <v/>
      </c>
      <c r="M2727" s="21">
        <f>B2727-L2727</f>
        <v/>
      </c>
      <c r="N2727" s="21">
        <f>ROUNDDOWN(ROUND(B2727*0.2042,2),0)</f>
        <v/>
      </c>
    </row>
    <row r="2728">
      <c r="A2728" t="inlineStr">
        <is>
          <t>照合 一般</t>
        </is>
      </c>
      <c r="B2728" s="21" t="n">
        <v>18000000</v>
      </c>
      <c r="C2728" s="22" t="n">
        <v>33</v>
      </c>
      <c r="D2728" s="22" t="n">
        <v>1</v>
      </c>
      <c r="E2728" s="22" t="n">
        <v>0</v>
      </c>
      <c r="F2728" s="21">
        <f>(IF(C2728&lt;=20,MAX(800000,400000*C2728),8000000+700000*(C2728-20))+IF(E2728=1,1000000,0))</f>
        <v/>
      </c>
      <c r="G2728" s="21">
        <f>IF(AND(D2728=3,C2728&lt;=5),MAX(0,B2728-F2728),IF(AND(D2728=2,C2728&lt;=5,MAX(0,B2728-F2728)&gt;3000000),1500000+MAX(0,B2728-F2728)-3000000,MAX(0,B2728-F2728)/2))</f>
        <v/>
      </c>
      <c r="H2728" s="21">
        <f>ROUNDDOWN(G2728,-3)</f>
        <v/>
      </c>
      <c r="I2728" s="21">
        <f>IF(H2728&lt;=0,0,ROUNDDOWN(ROUND((H2728*LOOKUP(H2728,{0,1950001,3300001,6950001,9000001,18000001,40000001},{0.05,0.1,0.2,0.23,0.33,0.4,0.45})-LOOKUP(H2728,{0,1950001,3300001,6950001,9000001,18000001,40000001},{0,97500,427500,636000,1536000,2796000,4796000}))*1.021,3),0))</f>
        <v/>
      </c>
      <c r="J2728" s="21">
        <f>ROUNDDOWN(ROUND(H2728*0.06,2),-2)</f>
        <v/>
      </c>
      <c r="K2728" s="21">
        <f>ROUNDDOWN(ROUND(H2728*0.04,2),-2)</f>
        <v/>
      </c>
      <c r="L2728" s="21">
        <f>I2728+J2728+K2728</f>
        <v/>
      </c>
      <c r="M2728" s="21">
        <f>B2728-L2728</f>
        <v/>
      </c>
      <c r="N2728" s="21">
        <f>ROUNDDOWN(ROUND(B2728*0.2042,2),0)</f>
        <v/>
      </c>
    </row>
    <row r="2729">
      <c r="A2729" t="inlineStr">
        <is>
          <t>照合 一般</t>
        </is>
      </c>
      <c r="B2729" s="21" t="n">
        <v>18000000</v>
      </c>
      <c r="C2729" s="22" t="n">
        <v>34</v>
      </c>
      <c r="D2729" s="22" t="n">
        <v>1</v>
      </c>
      <c r="E2729" s="22" t="n">
        <v>0</v>
      </c>
      <c r="F2729" s="21">
        <f>(IF(C2729&lt;=20,MAX(800000,400000*C2729),8000000+700000*(C2729-20))+IF(E2729=1,1000000,0))</f>
        <v/>
      </c>
      <c r="G2729" s="21">
        <f>IF(AND(D2729=3,C2729&lt;=5),MAX(0,B2729-F2729),IF(AND(D2729=2,C2729&lt;=5,MAX(0,B2729-F2729)&gt;3000000),1500000+MAX(0,B2729-F2729)-3000000,MAX(0,B2729-F2729)/2))</f>
        <v/>
      </c>
      <c r="H2729" s="21">
        <f>ROUNDDOWN(G2729,-3)</f>
        <v/>
      </c>
      <c r="I2729" s="21">
        <f>IF(H2729&lt;=0,0,ROUNDDOWN(ROUND((H2729*LOOKUP(H2729,{0,1950001,3300001,6950001,9000001,18000001,40000001},{0.05,0.1,0.2,0.23,0.33,0.4,0.45})-LOOKUP(H2729,{0,1950001,3300001,6950001,9000001,18000001,40000001},{0,97500,427500,636000,1536000,2796000,4796000}))*1.021,3),0))</f>
        <v/>
      </c>
      <c r="J2729" s="21">
        <f>ROUNDDOWN(ROUND(H2729*0.06,2),-2)</f>
        <v/>
      </c>
      <c r="K2729" s="21">
        <f>ROUNDDOWN(ROUND(H2729*0.04,2),-2)</f>
        <v/>
      </c>
      <c r="L2729" s="21">
        <f>I2729+J2729+K2729</f>
        <v/>
      </c>
      <c r="M2729" s="21">
        <f>B2729-L2729</f>
        <v/>
      </c>
      <c r="N2729" s="21">
        <f>ROUNDDOWN(ROUND(B2729*0.2042,2),0)</f>
        <v/>
      </c>
    </row>
    <row r="2730">
      <c r="A2730" t="inlineStr">
        <is>
          <t>照合 一般</t>
        </is>
      </c>
      <c r="B2730" s="21" t="n">
        <v>18000000</v>
      </c>
      <c r="C2730" s="22" t="n">
        <v>35</v>
      </c>
      <c r="D2730" s="22" t="n">
        <v>1</v>
      </c>
      <c r="E2730" s="22" t="n">
        <v>0</v>
      </c>
      <c r="F2730" s="21">
        <f>(IF(C2730&lt;=20,MAX(800000,400000*C2730),8000000+700000*(C2730-20))+IF(E2730=1,1000000,0))</f>
        <v/>
      </c>
      <c r="G2730" s="21">
        <f>IF(AND(D2730=3,C2730&lt;=5),MAX(0,B2730-F2730),IF(AND(D2730=2,C2730&lt;=5,MAX(0,B2730-F2730)&gt;3000000),1500000+MAX(0,B2730-F2730)-3000000,MAX(0,B2730-F2730)/2))</f>
        <v/>
      </c>
      <c r="H2730" s="21">
        <f>ROUNDDOWN(G2730,-3)</f>
        <v/>
      </c>
      <c r="I2730" s="21">
        <f>IF(H2730&lt;=0,0,ROUNDDOWN(ROUND((H2730*LOOKUP(H2730,{0,1950001,3300001,6950001,9000001,18000001,40000001},{0.05,0.1,0.2,0.23,0.33,0.4,0.45})-LOOKUP(H2730,{0,1950001,3300001,6950001,9000001,18000001,40000001},{0,97500,427500,636000,1536000,2796000,4796000}))*1.021,3),0))</f>
        <v/>
      </c>
      <c r="J2730" s="21">
        <f>ROUNDDOWN(ROUND(H2730*0.06,2),-2)</f>
        <v/>
      </c>
      <c r="K2730" s="21">
        <f>ROUNDDOWN(ROUND(H2730*0.04,2),-2)</f>
        <v/>
      </c>
      <c r="L2730" s="21">
        <f>I2730+J2730+K2730</f>
        <v/>
      </c>
      <c r="M2730" s="21">
        <f>B2730-L2730</f>
        <v/>
      </c>
      <c r="N2730" s="21">
        <f>ROUNDDOWN(ROUND(B2730*0.2042,2),0)</f>
        <v/>
      </c>
    </row>
    <row r="2731">
      <c r="A2731" t="inlineStr">
        <is>
          <t>照合 一般</t>
        </is>
      </c>
      <c r="B2731" s="21" t="n">
        <v>18000000</v>
      </c>
      <c r="C2731" s="22" t="n">
        <v>36</v>
      </c>
      <c r="D2731" s="22" t="n">
        <v>1</v>
      </c>
      <c r="E2731" s="22" t="n">
        <v>0</v>
      </c>
      <c r="F2731" s="21">
        <f>(IF(C2731&lt;=20,MAX(800000,400000*C2731),8000000+700000*(C2731-20))+IF(E2731=1,1000000,0))</f>
        <v/>
      </c>
      <c r="G2731" s="21">
        <f>IF(AND(D2731=3,C2731&lt;=5),MAX(0,B2731-F2731),IF(AND(D2731=2,C2731&lt;=5,MAX(0,B2731-F2731)&gt;3000000),1500000+MAX(0,B2731-F2731)-3000000,MAX(0,B2731-F2731)/2))</f>
        <v/>
      </c>
      <c r="H2731" s="21">
        <f>ROUNDDOWN(G2731,-3)</f>
        <v/>
      </c>
      <c r="I2731" s="21">
        <f>IF(H2731&lt;=0,0,ROUNDDOWN(ROUND((H2731*LOOKUP(H2731,{0,1950001,3300001,6950001,9000001,18000001,40000001},{0.05,0.1,0.2,0.23,0.33,0.4,0.45})-LOOKUP(H2731,{0,1950001,3300001,6950001,9000001,18000001,40000001},{0,97500,427500,636000,1536000,2796000,4796000}))*1.021,3),0))</f>
        <v/>
      </c>
      <c r="J2731" s="21">
        <f>ROUNDDOWN(ROUND(H2731*0.06,2),-2)</f>
        <v/>
      </c>
      <c r="K2731" s="21">
        <f>ROUNDDOWN(ROUND(H2731*0.04,2),-2)</f>
        <v/>
      </c>
      <c r="L2731" s="21">
        <f>I2731+J2731+K2731</f>
        <v/>
      </c>
      <c r="M2731" s="21">
        <f>B2731-L2731</f>
        <v/>
      </c>
      <c r="N2731" s="21">
        <f>ROUNDDOWN(ROUND(B2731*0.2042,2),0)</f>
        <v/>
      </c>
    </row>
    <row r="2732">
      <c r="A2732" t="inlineStr">
        <is>
          <t>照合 一般</t>
        </is>
      </c>
      <c r="B2732" s="21" t="n">
        <v>18000000</v>
      </c>
      <c r="C2732" s="22" t="n">
        <v>37</v>
      </c>
      <c r="D2732" s="22" t="n">
        <v>1</v>
      </c>
      <c r="E2732" s="22" t="n">
        <v>0</v>
      </c>
      <c r="F2732" s="21">
        <f>(IF(C2732&lt;=20,MAX(800000,400000*C2732),8000000+700000*(C2732-20))+IF(E2732=1,1000000,0))</f>
        <v/>
      </c>
      <c r="G2732" s="21">
        <f>IF(AND(D2732=3,C2732&lt;=5),MAX(0,B2732-F2732),IF(AND(D2732=2,C2732&lt;=5,MAX(0,B2732-F2732)&gt;3000000),1500000+MAX(0,B2732-F2732)-3000000,MAX(0,B2732-F2732)/2))</f>
        <v/>
      </c>
      <c r="H2732" s="21">
        <f>ROUNDDOWN(G2732,-3)</f>
        <v/>
      </c>
      <c r="I2732" s="21">
        <f>IF(H2732&lt;=0,0,ROUNDDOWN(ROUND((H2732*LOOKUP(H2732,{0,1950001,3300001,6950001,9000001,18000001,40000001},{0.05,0.1,0.2,0.23,0.33,0.4,0.45})-LOOKUP(H2732,{0,1950001,3300001,6950001,9000001,18000001,40000001},{0,97500,427500,636000,1536000,2796000,4796000}))*1.021,3),0))</f>
        <v/>
      </c>
      <c r="J2732" s="21">
        <f>ROUNDDOWN(ROUND(H2732*0.06,2),-2)</f>
        <v/>
      </c>
      <c r="K2732" s="21">
        <f>ROUNDDOWN(ROUND(H2732*0.04,2),-2)</f>
        <v/>
      </c>
      <c r="L2732" s="21">
        <f>I2732+J2732+K2732</f>
        <v/>
      </c>
      <c r="M2732" s="21">
        <f>B2732-L2732</f>
        <v/>
      </c>
      <c r="N2732" s="21">
        <f>ROUNDDOWN(ROUND(B2732*0.2042,2),0)</f>
        <v/>
      </c>
    </row>
    <row r="2733">
      <c r="A2733" t="inlineStr">
        <is>
          <t>照合 一般</t>
        </is>
      </c>
      <c r="B2733" s="21" t="n">
        <v>18000000</v>
      </c>
      <c r="C2733" s="22" t="n">
        <v>38</v>
      </c>
      <c r="D2733" s="22" t="n">
        <v>1</v>
      </c>
      <c r="E2733" s="22" t="n">
        <v>0</v>
      </c>
      <c r="F2733" s="21">
        <f>(IF(C2733&lt;=20,MAX(800000,400000*C2733),8000000+700000*(C2733-20))+IF(E2733=1,1000000,0))</f>
        <v/>
      </c>
      <c r="G2733" s="21">
        <f>IF(AND(D2733=3,C2733&lt;=5),MAX(0,B2733-F2733),IF(AND(D2733=2,C2733&lt;=5,MAX(0,B2733-F2733)&gt;3000000),1500000+MAX(0,B2733-F2733)-3000000,MAX(0,B2733-F2733)/2))</f>
        <v/>
      </c>
      <c r="H2733" s="21">
        <f>ROUNDDOWN(G2733,-3)</f>
        <v/>
      </c>
      <c r="I2733" s="21">
        <f>IF(H2733&lt;=0,0,ROUNDDOWN(ROUND((H2733*LOOKUP(H2733,{0,1950001,3300001,6950001,9000001,18000001,40000001},{0.05,0.1,0.2,0.23,0.33,0.4,0.45})-LOOKUP(H2733,{0,1950001,3300001,6950001,9000001,18000001,40000001},{0,97500,427500,636000,1536000,2796000,4796000}))*1.021,3),0))</f>
        <v/>
      </c>
      <c r="J2733" s="21">
        <f>ROUNDDOWN(ROUND(H2733*0.06,2),-2)</f>
        <v/>
      </c>
      <c r="K2733" s="21">
        <f>ROUNDDOWN(ROUND(H2733*0.04,2),-2)</f>
        <v/>
      </c>
      <c r="L2733" s="21">
        <f>I2733+J2733+K2733</f>
        <v/>
      </c>
      <c r="M2733" s="21">
        <f>B2733-L2733</f>
        <v/>
      </c>
      <c r="N2733" s="21">
        <f>ROUNDDOWN(ROUND(B2733*0.2042,2),0)</f>
        <v/>
      </c>
    </row>
    <row r="2734">
      <c r="A2734" t="inlineStr">
        <is>
          <t>照合 一般</t>
        </is>
      </c>
      <c r="B2734" s="21" t="n">
        <v>18000000</v>
      </c>
      <c r="C2734" s="22" t="n">
        <v>39</v>
      </c>
      <c r="D2734" s="22" t="n">
        <v>1</v>
      </c>
      <c r="E2734" s="22" t="n">
        <v>0</v>
      </c>
      <c r="F2734" s="21">
        <f>(IF(C2734&lt;=20,MAX(800000,400000*C2734),8000000+700000*(C2734-20))+IF(E2734=1,1000000,0))</f>
        <v/>
      </c>
      <c r="G2734" s="21">
        <f>IF(AND(D2734=3,C2734&lt;=5),MAX(0,B2734-F2734),IF(AND(D2734=2,C2734&lt;=5,MAX(0,B2734-F2734)&gt;3000000),1500000+MAX(0,B2734-F2734)-3000000,MAX(0,B2734-F2734)/2))</f>
        <v/>
      </c>
      <c r="H2734" s="21">
        <f>ROUNDDOWN(G2734,-3)</f>
        <v/>
      </c>
      <c r="I2734" s="21">
        <f>IF(H2734&lt;=0,0,ROUNDDOWN(ROUND((H2734*LOOKUP(H2734,{0,1950001,3300001,6950001,9000001,18000001,40000001},{0.05,0.1,0.2,0.23,0.33,0.4,0.45})-LOOKUP(H2734,{0,1950001,3300001,6950001,9000001,18000001,40000001},{0,97500,427500,636000,1536000,2796000,4796000}))*1.021,3),0))</f>
        <v/>
      </c>
      <c r="J2734" s="21">
        <f>ROUNDDOWN(ROUND(H2734*0.06,2),-2)</f>
        <v/>
      </c>
      <c r="K2734" s="21">
        <f>ROUNDDOWN(ROUND(H2734*0.04,2),-2)</f>
        <v/>
      </c>
      <c r="L2734" s="21">
        <f>I2734+J2734+K2734</f>
        <v/>
      </c>
      <c r="M2734" s="21">
        <f>B2734-L2734</f>
        <v/>
      </c>
      <c r="N2734" s="21">
        <f>ROUNDDOWN(ROUND(B2734*0.2042,2),0)</f>
        <v/>
      </c>
    </row>
    <row r="2735">
      <c r="A2735" t="inlineStr">
        <is>
          <t>照合 一般</t>
        </is>
      </c>
      <c r="B2735" s="21" t="n">
        <v>18000000</v>
      </c>
      <c r="C2735" s="22" t="n">
        <v>40</v>
      </c>
      <c r="D2735" s="22" t="n">
        <v>1</v>
      </c>
      <c r="E2735" s="22" t="n">
        <v>0</v>
      </c>
      <c r="F2735" s="21">
        <f>(IF(C2735&lt;=20,MAX(800000,400000*C2735),8000000+700000*(C2735-20))+IF(E2735=1,1000000,0))</f>
        <v/>
      </c>
      <c r="G2735" s="21">
        <f>IF(AND(D2735=3,C2735&lt;=5),MAX(0,B2735-F2735),IF(AND(D2735=2,C2735&lt;=5,MAX(0,B2735-F2735)&gt;3000000),1500000+MAX(0,B2735-F2735)-3000000,MAX(0,B2735-F2735)/2))</f>
        <v/>
      </c>
      <c r="H2735" s="21">
        <f>ROUNDDOWN(G2735,-3)</f>
        <v/>
      </c>
      <c r="I2735" s="21">
        <f>IF(H2735&lt;=0,0,ROUNDDOWN(ROUND((H2735*LOOKUP(H2735,{0,1950001,3300001,6950001,9000001,18000001,40000001},{0.05,0.1,0.2,0.23,0.33,0.4,0.45})-LOOKUP(H2735,{0,1950001,3300001,6950001,9000001,18000001,40000001},{0,97500,427500,636000,1536000,2796000,4796000}))*1.021,3),0))</f>
        <v/>
      </c>
      <c r="J2735" s="21">
        <f>ROUNDDOWN(ROUND(H2735*0.06,2),-2)</f>
        <v/>
      </c>
      <c r="K2735" s="21">
        <f>ROUNDDOWN(ROUND(H2735*0.04,2),-2)</f>
        <v/>
      </c>
      <c r="L2735" s="21">
        <f>I2735+J2735+K2735</f>
        <v/>
      </c>
      <c r="M2735" s="21">
        <f>B2735-L2735</f>
        <v/>
      </c>
      <c r="N2735" s="21">
        <f>ROUNDDOWN(ROUND(B2735*0.2042,2),0)</f>
        <v/>
      </c>
    </row>
    <row r="2736">
      <c r="A2736" t="inlineStr">
        <is>
          <t>照合 一般</t>
        </is>
      </c>
      <c r="B2736" s="21" t="n">
        <v>18000000</v>
      </c>
      <c r="C2736" s="22" t="n">
        <v>41</v>
      </c>
      <c r="D2736" s="22" t="n">
        <v>1</v>
      </c>
      <c r="E2736" s="22" t="n">
        <v>0</v>
      </c>
      <c r="F2736" s="21">
        <f>(IF(C2736&lt;=20,MAX(800000,400000*C2736),8000000+700000*(C2736-20))+IF(E2736=1,1000000,0))</f>
        <v/>
      </c>
      <c r="G2736" s="21">
        <f>IF(AND(D2736=3,C2736&lt;=5),MAX(0,B2736-F2736),IF(AND(D2736=2,C2736&lt;=5,MAX(0,B2736-F2736)&gt;3000000),1500000+MAX(0,B2736-F2736)-3000000,MAX(0,B2736-F2736)/2))</f>
        <v/>
      </c>
      <c r="H2736" s="21">
        <f>ROUNDDOWN(G2736,-3)</f>
        <v/>
      </c>
      <c r="I2736" s="21">
        <f>IF(H2736&lt;=0,0,ROUNDDOWN(ROUND((H2736*LOOKUP(H2736,{0,1950001,3300001,6950001,9000001,18000001,40000001},{0.05,0.1,0.2,0.23,0.33,0.4,0.45})-LOOKUP(H2736,{0,1950001,3300001,6950001,9000001,18000001,40000001},{0,97500,427500,636000,1536000,2796000,4796000}))*1.021,3),0))</f>
        <v/>
      </c>
      <c r="J2736" s="21">
        <f>ROUNDDOWN(ROUND(H2736*0.06,2),-2)</f>
        <v/>
      </c>
      <c r="K2736" s="21">
        <f>ROUNDDOWN(ROUND(H2736*0.04,2),-2)</f>
        <v/>
      </c>
      <c r="L2736" s="21">
        <f>I2736+J2736+K2736</f>
        <v/>
      </c>
      <c r="M2736" s="21">
        <f>B2736-L2736</f>
        <v/>
      </c>
      <c r="N2736" s="21">
        <f>ROUNDDOWN(ROUND(B2736*0.2042,2),0)</f>
        <v/>
      </c>
    </row>
    <row r="2737">
      <c r="A2737" t="inlineStr">
        <is>
          <t>照合 一般</t>
        </is>
      </c>
      <c r="B2737" s="21" t="n">
        <v>18000000</v>
      </c>
      <c r="C2737" s="22" t="n">
        <v>42</v>
      </c>
      <c r="D2737" s="22" t="n">
        <v>1</v>
      </c>
      <c r="E2737" s="22" t="n">
        <v>0</v>
      </c>
      <c r="F2737" s="21">
        <f>(IF(C2737&lt;=20,MAX(800000,400000*C2737),8000000+700000*(C2737-20))+IF(E2737=1,1000000,0))</f>
        <v/>
      </c>
      <c r="G2737" s="21">
        <f>IF(AND(D2737=3,C2737&lt;=5),MAX(0,B2737-F2737),IF(AND(D2737=2,C2737&lt;=5,MAX(0,B2737-F2737)&gt;3000000),1500000+MAX(0,B2737-F2737)-3000000,MAX(0,B2737-F2737)/2))</f>
        <v/>
      </c>
      <c r="H2737" s="21">
        <f>ROUNDDOWN(G2737,-3)</f>
        <v/>
      </c>
      <c r="I2737" s="21">
        <f>IF(H2737&lt;=0,0,ROUNDDOWN(ROUND((H2737*LOOKUP(H2737,{0,1950001,3300001,6950001,9000001,18000001,40000001},{0.05,0.1,0.2,0.23,0.33,0.4,0.45})-LOOKUP(H2737,{0,1950001,3300001,6950001,9000001,18000001,40000001},{0,97500,427500,636000,1536000,2796000,4796000}))*1.021,3),0))</f>
        <v/>
      </c>
      <c r="J2737" s="21">
        <f>ROUNDDOWN(ROUND(H2737*0.06,2),-2)</f>
        <v/>
      </c>
      <c r="K2737" s="21">
        <f>ROUNDDOWN(ROUND(H2737*0.04,2),-2)</f>
        <v/>
      </c>
      <c r="L2737" s="21">
        <f>I2737+J2737+K2737</f>
        <v/>
      </c>
      <c r="M2737" s="21">
        <f>B2737-L2737</f>
        <v/>
      </c>
      <c r="N2737" s="21">
        <f>ROUNDDOWN(ROUND(B2737*0.2042,2),0)</f>
        <v/>
      </c>
    </row>
    <row r="2738">
      <c r="A2738" t="inlineStr">
        <is>
          <t>照合 一般</t>
        </is>
      </c>
      <c r="B2738" s="21" t="n">
        <v>18000000</v>
      </c>
      <c r="C2738" s="22" t="n">
        <v>43</v>
      </c>
      <c r="D2738" s="22" t="n">
        <v>1</v>
      </c>
      <c r="E2738" s="22" t="n">
        <v>0</v>
      </c>
      <c r="F2738" s="21">
        <f>(IF(C2738&lt;=20,MAX(800000,400000*C2738),8000000+700000*(C2738-20))+IF(E2738=1,1000000,0))</f>
        <v/>
      </c>
      <c r="G2738" s="21">
        <f>IF(AND(D2738=3,C2738&lt;=5),MAX(0,B2738-F2738),IF(AND(D2738=2,C2738&lt;=5,MAX(0,B2738-F2738)&gt;3000000),1500000+MAX(0,B2738-F2738)-3000000,MAX(0,B2738-F2738)/2))</f>
        <v/>
      </c>
      <c r="H2738" s="21">
        <f>ROUNDDOWN(G2738,-3)</f>
        <v/>
      </c>
      <c r="I2738" s="21">
        <f>IF(H2738&lt;=0,0,ROUNDDOWN(ROUND((H2738*LOOKUP(H2738,{0,1950001,3300001,6950001,9000001,18000001,40000001},{0.05,0.1,0.2,0.23,0.33,0.4,0.45})-LOOKUP(H2738,{0,1950001,3300001,6950001,9000001,18000001,40000001},{0,97500,427500,636000,1536000,2796000,4796000}))*1.021,3),0))</f>
        <v/>
      </c>
      <c r="J2738" s="21">
        <f>ROUNDDOWN(ROUND(H2738*0.06,2),-2)</f>
        <v/>
      </c>
      <c r="K2738" s="21">
        <f>ROUNDDOWN(ROUND(H2738*0.04,2),-2)</f>
        <v/>
      </c>
      <c r="L2738" s="21">
        <f>I2738+J2738+K2738</f>
        <v/>
      </c>
      <c r="M2738" s="21">
        <f>B2738-L2738</f>
        <v/>
      </c>
      <c r="N2738" s="21">
        <f>ROUNDDOWN(ROUND(B2738*0.2042,2),0)</f>
        <v/>
      </c>
    </row>
    <row r="2739">
      <c r="A2739" t="inlineStr">
        <is>
          <t>照合 一般</t>
        </is>
      </c>
      <c r="B2739" s="21" t="n">
        <v>18000000</v>
      </c>
      <c r="C2739" s="22" t="n">
        <v>44</v>
      </c>
      <c r="D2739" s="22" t="n">
        <v>1</v>
      </c>
      <c r="E2739" s="22" t="n">
        <v>0</v>
      </c>
      <c r="F2739" s="21">
        <f>(IF(C2739&lt;=20,MAX(800000,400000*C2739),8000000+700000*(C2739-20))+IF(E2739=1,1000000,0))</f>
        <v/>
      </c>
      <c r="G2739" s="21">
        <f>IF(AND(D2739=3,C2739&lt;=5),MAX(0,B2739-F2739),IF(AND(D2739=2,C2739&lt;=5,MAX(0,B2739-F2739)&gt;3000000),1500000+MAX(0,B2739-F2739)-3000000,MAX(0,B2739-F2739)/2))</f>
        <v/>
      </c>
      <c r="H2739" s="21">
        <f>ROUNDDOWN(G2739,-3)</f>
        <v/>
      </c>
      <c r="I2739" s="21">
        <f>IF(H2739&lt;=0,0,ROUNDDOWN(ROUND((H2739*LOOKUP(H2739,{0,1950001,3300001,6950001,9000001,18000001,40000001},{0.05,0.1,0.2,0.23,0.33,0.4,0.45})-LOOKUP(H2739,{0,1950001,3300001,6950001,9000001,18000001,40000001},{0,97500,427500,636000,1536000,2796000,4796000}))*1.021,3),0))</f>
        <v/>
      </c>
      <c r="J2739" s="21">
        <f>ROUNDDOWN(ROUND(H2739*0.06,2),-2)</f>
        <v/>
      </c>
      <c r="K2739" s="21">
        <f>ROUNDDOWN(ROUND(H2739*0.04,2),-2)</f>
        <v/>
      </c>
      <c r="L2739" s="21">
        <f>I2739+J2739+K2739</f>
        <v/>
      </c>
      <c r="M2739" s="21">
        <f>B2739-L2739</f>
        <v/>
      </c>
      <c r="N2739" s="21">
        <f>ROUNDDOWN(ROUND(B2739*0.2042,2),0)</f>
        <v/>
      </c>
    </row>
    <row r="2740">
      <c r="A2740" t="inlineStr">
        <is>
          <t>照合 一般</t>
        </is>
      </c>
      <c r="B2740" s="21" t="n">
        <v>18000000</v>
      </c>
      <c r="C2740" s="22" t="n">
        <v>45</v>
      </c>
      <c r="D2740" s="22" t="n">
        <v>1</v>
      </c>
      <c r="E2740" s="22" t="n">
        <v>0</v>
      </c>
      <c r="F2740" s="21">
        <f>(IF(C2740&lt;=20,MAX(800000,400000*C2740),8000000+700000*(C2740-20))+IF(E2740=1,1000000,0))</f>
        <v/>
      </c>
      <c r="G2740" s="21">
        <f>IF(AND(D2740=3,C2740&lt;=5),MAX(0,B2740-F2740),IF(AND(D2740=2,C2740&lt;=5,MAX(0,B2740-F2740)&gt;3000000),1500000+MAX(0,B2740-F2740)-3000000,MAX(0,B2740-F2740)/2))</f>
        <v/>
      </c>
      <c r="H2740" s="21">
        <f>ROUNDDOWN(G2740,-3)</f>
        <v/>
      </c>
      <c r="I2740" s="21">
        <f>IF(H2740&lt;=0,0,ROUNDDOWN(ROUND((H2740*LOOKUP(H2740,{0,1950001,3300001,6950001,9000001,18000001,40000001},{0.05,0.1,0.2,0.23,0.33,0.4,0.45})-LOOKUP(H2740,{0,1950001,3300001,6950001,9000001,18000001,40000001},{0,97500,427500,636000,1536000,2796000,4796000}))*1.021,3),0))</f>
        <v/>
      </c>
      <c r="J2740" s="21">
        <f>ROUNDDOWN(ROUND(H2740*0.06,2),-2)</f>
        <v/>
      </c>
      <c r="K2740" s="21">
        <f>ROUNDDOWN(ROUND(H2740*0.04,2),-2)</f>
        <v/>
      </c>
      <c r="L2740" s="21">
        <f>I2740+J2740+K2740</f>
        <v/>
      </c>
      <c r="M2740" s="21">
        <f>B2740-L2740</f>
        <v/>
      </c>
      <c r="N2740" s="21">
        <f>ROUNDDOWN(ROUND(B2740*0.2042,2),0)</f>
        <v/>
      </c>
    </row>
    <row r="2741">
      <c r="A2741" t="inlineStr">
        <is>
          <t>照合 短期</t>
        </is>
      </c>
      <c r="B2741" s="21" t="n">
        <v>18000000</v>
      </c>
      <c r="C2741" s="22" t="n">
        <v>1</v>
      </c>
      <c r="D2741" s="22" t="n">
        <v>2</v>
      </c>
      <c r="E2741" s="22" t="n">
        <v>0</v>
      </c>
      <c r="F2741" s="21">
        <f>(IF(C2741&lt;=20,MAX(800000,400000*C2741),8000000+700000*(C2741-20))+IF(E2741=1,1000000,0))</f>
        <v/>
      </c>
      <c r="G2741" s="21">
        <f>IF(AND(D2741=3,C2741&lt;=5),MAX(0,B2741-F2741),IF(AND(D2741=2,C2741&lt;=5,MAX(0,B2741-F2741)&gt;3000000),1500000+MAX(0,B2741-F2741)-3000000,MAX(0,B2741-F2741)/2))</f>
        <v/>
      </c>
      <c r="H2741" s="21">
        <f>ROUNDDOWN(G2741,-3)</f>
        <v/>
      </c>
      <c r="I2741" s="21">
        <f>IF(H2741&lt;=0,0,ROUNDDOWN(ROUND((H2741*LOOKUP(H2741,{0,1950001,3300001,6950001,9000001,18000001,40000001},{0.05,0.1,0.2,0.23,0.33,0.4,0.45})-LOOKUP(H2741,{0,1950001,3300001,6950001,9000001,18000001,40000001},{0,97500,427500,636000,1536000,2796000,4796000}))*1.021,3),0))</f>
        <v/>
      </c>
      <c r="J2741" s="21">
        <f>ROUNDDOWN(ROUND(H2741*0.06,2),-2)</f>
        <v/>
      </c>
      <c r="K2741" s="21">
        <f>ROUNDDOWN(ROUND(H2741*0.04,2),-2)</f>
        <v/>
      </c>
      <c r="L2741" s="21">
        <f>I2741+J2741+K2741</f>
        <v/>
      </c>
      <c r="M2741" s="21">
        <f>B2741-L2741</f>
        <v/>
      </c>
      <c r="N2741" s="21">
        <f>ROUNDDOWN(ROUND(B2741*0.2042,2),0)</f>
        <v/>
      </c>
    </row>
    <row r="2742">
      <c r="A2742" t="inlineStr">
        <is>
          <t>照合 役員</t>
        </is>
      </c>
      <c r="B2742" s="21" t="n">
        <v>18000000</v>
      </c>
      <c r="C2742" s="22" t="n">
        <v>1</v>
      </c>
      <c r="D2742" s="22" t="n">
        <v>3</v>
      </c>
      <c r="E2742" s="22" t="n">
        <v>0</v>
      </c>
      <c r="F2742" s="21">
        <f>(IF(C2742&lt;=20,MAX(800000,400000*C2742),8000000+700000*(C2742-20))+IF(E2742=1,1000000,0))</f>
        <v/>
      </c>
      <c r="G2742" s="21">
        <f>IF(AND(D2742=3,C2742&lt;=5),MAX(0,B2742-F2742),IF(AND(D2742=2,C2742&lt;=5,MAX(0,B2742-F2742)&gt;3000000),1500000+MAX(0,B2742-F2742)-3000000,MAX(0,B2742-F2742)/2))</f>
        <v/>
      </c>
      <c r="H2742" s="21">
        <f>ROUNDDOWN(G2742,-3)</f>
        <v/>
      </c>
      <c r="I2742" s="21">
        <f>IF(H2742&lt;=0,0,ROUNDDOWN(ROUND((H2742*LOOKUP(H2742,{0,1950001,3300001,6950001,9000001,18000001,40000001},{0.05,0.1,0.2,0.23,0.33,0.4,0.45})-LOOKUP(H2742,{0,1950001,3300001,6950001,9000001,18000001,40000001},{0,97500,427500,636000,1536000,2796000,4796000}))*1.021,3),0))</f>
        <v/>
      </c>
      <c r="J2742" s="21">
        <f>ROUNDDOWN(ROUND(H2742*0.06,2),-2)</f>
        <v/>
      </c>
      <c r="K2742" s="21">
        <f>ROUNDDOWN(ROUND(H2742*0.04,2),-2)</f>
        <v/>
      </c>
      <c r="L2742" s="21">
        <f>I2742+J2742+K2742</f>
        <v/>
      </c>
      <c r="M2742" s="21">
        <f>B2742-L2742</f>
        <v/>
      </c>
      <c r="N2742" s="21">
        <f>ROUNDDOWN(ROUND(B2742*0.2042,2),0)</f>
        <v/>
      </c>
    </row>
    <row r="2743">
      <c r="A2743" t="inlineStr">
        <is>
          <t>照合 短期 障害</t>
        </is>
      </c>
      <c r="B2743" s="21" t="n">
        <v>18000000</v>
      </c>
      <c r="C2743" s="22" t="n">
        <v>1</v>
      </c>
      <c r="D2743" s="22" t="n">
        <v>2</v>
      </c>
      <c r="E2743" s="22" t="n">
        <v>1</v>
      </c>
      <c r="F2743" s="21">
        <f>(IF(C2743&lt;=20,MAX(800000,400000*C2743),8000000+700000*(C2743-20))+IF(E2743=1,1000000,0))</f>
        <v/>
      </c>
      <c r="G2743" s="21">
        <f>IF(AND(D2743=3,C2743&lt;=5),MAX(0,B2743-F2743),IF(AND(D2743=2,C2743&lt;=5,MAX(0,B2743-F2743)&gt;3000000),1500000+MAX(0,B2743-F2743)-3000000,MAX(0,B2743-F2743)/2))</f>
        <v/>
      </c>
      <c r="H2743" s="21">
        <f>ROUNDDOWN(G2743,-3)</f>
        <v/>
      </c>
      <c r="I2743" s="21">
        <f>IF(H2743&lt;=0,0,ROUNDDOWN(ROUND((H2743*LOOKUP(H2743,{0,1950001,3300001,6950001,9000001,18000001,40000001},{0.05,0.1,0.2,0.23,0.33,0.4,0.45})-LOOKUP(H2743,{0,1950001,3300001,6950001,9000001,18000001,40000001},{0,97500,427500,636000,1536000,2796000,4796000}))*1.021,3),0))</f>
        <v/>
      </c>
      <c r="J2743" s="21">
        <f>ROUNDDOWN(ROUND(H2743*0.06,2),-2)</f>
        <v/>
      </c>
      <c r="K2743" s="21">
        <f>ROUNDDOWN(ROUND(H2743*0.04,2),-2)</f>
        <v/>
      </c>
      <c r="L2743" s="21">
        <f>I2743+J2743+K2743</f>
        <v/>
      </c>
      <c r="M2743" s="21">
        <f>B2743-L2743</f>
        <v/>
      </c>
      <c r="N2743" s="21">
        <f>ROUNDDOWN(ROUND(B2743*0.2042,2),0)</f>
        <v/>
      </c>
    </row>
    <row r="2744">
      <c r="A2744" t="inlineStr">
        <is>
          <t>照合 短期</t>
        </is>
      </c>
      <c r="B2744" s="21" t="n">
        <v>18000000</v>
      </c>
      <c r="C2744" s="22" t="n">
        <v>2</v>
      </c>
      <c r="D2744" s="22" t="n">
        <v>2</v>
      </c>
      <c r="E2744" s="22" t="n">
        <v>0</v>
      </c>
      <c r="F2744" s="21">
        <f>(IF(C2744&lt;=20,MAX(800000,400000*C2744),8000000+700000*(C2744-20))+IF(E2744=1,1000000,0))</f>
        <v/>
      </c>
      <c r="G2744" s="21">
        <f>IF(AND(D2744=3,C2744&lt;=5),MAX(0,B2744-F2744),IF(AND(D2744=2,C2744&lt;=5,MAX(0,B2744-F2744)&gt;3000000),1500000+MAX(0,B2744-F2744)-3000000,MAX(0,B2744-F2744)/2))</f>
        <v/>
      </c>
      <c r="H2744" s="21">
        <f>ROUNDDOWN(G2744,-3)</f>
        <v/>
      </c>
      <c r="I2744" s="21">
        <f>IF(H2744&lt;=0,0,ROUNDDOWN(ROUND((H2744*LOOKUP(H2744,{0,1950001,3300001,6950001,9000001,18000001,40000001},{0.05,0.1,0.2,0.23,0.33,0.4,0.45})-LOOKUP(H2744,{0,1950001,3300001,6950001,9000001,18000001,40000001},{0,97500,427500,636000,1536000,2796000,4796000}))*1.021,3),0))</f>
        <v/>
      </c>
      <c r="J2744" s="21">
        <f>ROUNDDOWN(ROUND(H2744*0.06,2),-2)</f>
        <v/>
      </c>
      <c r="K2744" s="21">
        <f>ROUNDDOWN(ROUND(H2744*0.04,2),-2)</f>
        <v/>
      </c>
      <c r="L2744" s="21">
        <f>I2744+J2744+K2744</f>
        <v/>
      </c>
      <c r="M2744" s="21">
        <f>B2744-L2744</f>
        <v/>
      </c>
      <c r="N2744" s="21">
        <f>ROUNDDOWN(ROUND(B2744*0.2042,2),0)</f>
        <v/>
      </c>
    </row>
    <row r="2745">
      <c r="A2745" t="inlineStr">
        <is>
          <t>照合 役員</t>
        </is>
      </c>
      <c r="B2745" s="21" t="n">
        <v>18000000</v>
      </c>
      <c r="C2745" s="22" t="n">
        <v>2</v>
      </c>
      <c r="D2745" s="22" t="n">
        <v>3</v>
      </c>
      <c r="E2745" s="22" t="n">
        <v>0</v>
      </c>
      <c r="F2745" s="21">
        <f>(IF(C2745&lt;=20,MAX(800000,400000*C2745),8000000+700000*(C2745-20))+IF(E2745=1,1000000,0))</f>
        <v/>
      </c>
      <c r="G2745" s="21">
        <f>IF(AND(D2745=3,C2745&lt;=5),MAX(0,B2745-F2745),IF(AND(D2745=2,C2745&lt;=5,MAX(0,B2745-F2745)&gt;3000000),1500000+MAX(0,B2745-F2745)-3000000,MAX(0,B2745-F2745)/2))</f>
        <v/>
      </c>
      <c r="H2745" s="21">
        <f>ROUNDDOWN(G2745,-3)</f>
        <v/>
      </c>
      <c r="I2745" s="21">
        <f>IF(H2745&lt;=0,0,ROUNDDOWN(ROUND((H2745*LOOKUP(H2745,{0,1950001,3300001,6950001,9000001,18000001,40000001},{0.05,0.1,0.2,0.23,0.33,0.4,0.45})-LOOKUP(H2745,{0,1950001,3300001,6950001,9000001,18000001,40000001},{0,97500,427500,636000,1536000,2796000,4796000}))*1.021,3),0))</f>
        <v/>
      </c>
      <c r="J2745" s="21">
        <f>ROUNDDOWN(ROUND(H2745*0.06,2),-2)</f>
        <v/>
      </c>
      <c r="K2745" s="21">
        <f>ROUNDDOWN(ROUND(H2745*0.04,2),-2)</f>
        <v/>
      </c>
      <c r="L2745" s="21">
        <f>I2745+J2745+K2745</f>
        <v/>
      </c>
      <c r="M2745" s="21">
        <f>B2745-L2745</f>
        <v/>
      </c>
      <c r="N2745" s="21">
        <f>ROUNDDOWN(ROUND(B2745*0.2042,2),0)</f>
        <v/>
      </c>
    </row>
    <row r="2746">
      <c r="A2746" t="inlineStr">
        <is>
          <t>照合 短期 障害</t>
        </is>
      </c>
      <c r="B2746" s="21" t="n">
        <v>18000000</v>
      </c>
      <c r="C2746" s="22" t="n">
        <v>2</v>
      </c>
      <c r="D2746" s="22" t="n">
        <v>2</v>
      </c>
      <c r="E2746" s="22" t="n">
        <v>1</v>
      </c>
      <c r="F2746" s="21">
        <f>(IF(C2746&lt;=20,MAX(800000,400000*C2746),8000000+700000*(C2746-20))+IF(E2746=1,1000000,0))</f>
        <v/>
      </c>
      <c r="G2746" s="21">
        <f>IF(AND(D2746=3,C2746&lt;=5),MAX(0,B2746-F2746),IF(AND(D2746=2,C2746&lt;=5,MAX(0,B2746-F2746)&gt;3000000),1500000+MAX(0,B2746-F2746)-3000000,MAX(0,B2746-F2746)/2))</f>
        <v/>
      </c>
      <c r="H2746" s="21">
        <f>ROUNDDOWN(G2746,-3)</f>
        <v/>
      </c>
      <c r="I2746" s="21">
        <f>IF(H2746&lt;=0,0,ROUNDDOWN(ROUND((H2746*LOOKUP(H2746,{0,1950001,3300001,6950001,9000001,18000001,40000001},{0.05,0.1,0.2,0.23,0.33,0.4,0.45})-LOOKUP(H2746,{0,1950001,3300001,6950001,9000001,18000001,40000001},{0,97500,427500,636000,1536000,2796000,4796000}))*1.021,3),0))</f>
        <v/>
      </c>
      <c r="J2746" s="21">
        <f>ROUNDDOWN(ROUND(H2746*0.06,2),-2)</f>
        <v/>
      </c>
      <c r="K2746" s="21">
        <f>ROUNDDOWN(ROUND(H2746*0.04,2),-2)</f>
        <v/>
      </c>
      <c r="L2746" s="21">
        <f>I2746+J2746+K2746</f>
        <v/>
      </c>
      <c r="M2746" s="21">
        <f>B2746-L2746</f>
        <v/>
      </c>
      <c r="N2746" s="21">
        <f>ROUNDDOWN(ROUND(B2746*0.2042,2),0)</f>
        <v/>
      </c>
    </row>
    <row r="2747">
      <c r="A2747" t="inlineStr">
        <is>
          <t>照合 短期</t>
        </is>
      </c>
      <c r="B2747" s="21" t="n">
        <v>18000000</v>
      </c>
      <c r="C2747" s="22" t="n">
        <v>3</v>
      </c>
      <c r="D2747" s="22" t="n">
        <v>2</v>
      </c>
      <c r="E2747" s="22" t="n">
        <v>0</v>
      </c>
      <c r="F2747" s="21">
        <f>(IF(C2747&lt;=20,MAX(800000,400000*C2747),8000000+700000*(C2747-20))+IF(E2747=1,1000000,0))</f>
        <v/>
      </c>
      <c r="G2747" s="21">
        <f>IF(AND(D2747=3,C2747&lt;=5),MAX(0,B2747-F2747),IF(AND(D2747=2,C2747&lt;=5,MAX(0,B2747-F2747)&gt;3000000),1500000+MAX(0,B2747-F2747)-3000000,MAX(0,B2747-F2747)/2))</f>
        <v/>
      </c>
      <c r="H2747" s="21">
        <f>ROUNDDOWN(G2747,-3)</f>
        <v/>
      </c>
      <c r="I2747" s="21">
        <f>IF(H2747&lt;=0,0,ROUNDDOWN(ROUND((H2747*LOOKUP(H2747,{0,1950001,3300001,6950001,9000001,18000001,40000001},{0.05,0.1,0.2,0.23,0.33,0.4,0.45})-LOOKUP(H2747,{0,1950001,3300001,6950001,9000001,18000001,40000001},{0,97500,427500,636000,1536000,2796000,4796000}))*1.021,3),0))</f>
        <v/>
      </c>
      <c r="J2747" s="21">
        <f>ROUNDDOWN(ROUND(H2747*0.06,2),-2)</f>
        <v/>
      </c>
      <c r="K2747" s="21">
        <f>ROUNDDOWN(ROUND(H2747*0.04,2),-2)</f>
        <v/>
      </c>
      <c r="L2747" s="21">
        <f>I2747+J2747+K2747</f>
        <v/>
      </c>
      <c r="M2747" s="21">
        <f>B2747-L2747</f>
        <v/>
      </c>
      <c r="N2747" s="21">
        <f>ROUNDDOWN(ROUND(B2747*0.2042,2),0)</f>
        <v/>
      </c>
    </row>
    <row r="2748">
      <c r="A2748" t="inlineStr">
        <is>
          <t>照合 役員</t>
        </is>
      </c>
      <c r="B2748" s="21" t="n">
        <v>18000000</v>
      </c>
      <c r="C2748" s="22" t="n">
        <v>3</v>
      </c>
      <c r="D2748" s="22" t="n">
        <v>3</v>
      </c>
      <c r="E2748" s="22" t="n">
        <v>0</v>
      </c>
      <c r="F2748" s="21">
        <f>(IF(C2748&lt;=20,MAX(800000,400000*C2748),8000000+700000*(C2748-20))+IF(E2748=1,1000000,0))</f>
        <v/>
      </c>
      <c r="G2748" s="21">
        <f>IF(AND(D2748=3,C2748&lt;=5),MAX(0,B2748-F2748),IF(AND(D2748=2,C2748&lt;=5,MAX(0,B2748-F2748)&gt;3000000),1500000+MAX(0,B2748-F2748)-3000000,MAX(0,B2748-F2748)/2))</f>
        <v/>
      </c>
      <c r="H2748" s="21">
        <f>ROUNDDOWN(G2748,-3)</f>
        <v/>
      </c>
      <c r="I2748" s="21">
        <f>IF(H2748&lt;=0,0,ROUNDDOWN(ROUND((H2748*LOOKUP(H2748,{0,1950001,3300001,6950001,9000001,18000001,40000001},{0.05,0.1,0.2,0.23,0.33,0.4,0.45})-LOOKUP(H2748,{0,1950001,3300001,6950001,9000001,18000001,40000001},{0,97500,427500,636000,1536000,2796000,4796000}))*1.021,3),0))</f>
        <v/>
      </c>
      <c r="J2748" s="21">
        <f>ROUNDDOWN(ROUND(H2748*0.06,2),-2)</f>
        <v/>
      </c>
      <c r="K2748" s="21">
        <f>ROUNDDOWN(ROUND(H2748*0.04,2),-2)</f>
        <v/>
      </c>
      <c r="L2748" s="21">
        <f>I2748+J2748+K2748</f>
        <v/>
      </c>
      <c r="M2748" s="21">
        <f>B2748-L2748</f>
        <v/>
      </c>
      <c r="N2748" s="21">
        <f>ROUNDDOWN(ROUND(B2748*0.2042,2),0)</f>
        <v/>
      </c>
    </row>
    <row r="2749">
      <c r="A2749" t="inlineStr">
        <is>
          <t>照合 短期 障害</t>
        </is>
      </c>
      <c r="B2749" s="21" t="n">
        <v>18000000</v>
      </c>
      <c r="C2749" s="22" t="n">
        <v>3</v>
      </c>
      <c r="D2749" s="22" t="n">
        <v>2</v>
      </c>
      <c r="E2749" s="22" t="n">
        <v>1</v>
      </c>
      <c r="F2749" s="21">
        <f>(IF(C2749&lt;=20,MAX(800000,400000*C2749),8000000+700000*(C2749-20))+IF(E2749=1,1000000,0))</f>
        <v/>
      </c>
      <c r="G2749" s="21">
        <f>IF(AND(D2749=3,C2749&lt;=5),MAX(0,B2749-F2749),IF(AND(D2749=2,C2749&lt;=5,MAX(0,B2749-F2749)&gt;3000000),1500000+MAX(0,B2749-F2749)-3000000,MAX(0,B2749-F2749)/2))</f>
        <v/>
      </c>
      <c r="H2749" s="21">
        <f>ROUNDDOWN(G2749,-3)</f>
        <v/>
      </c>
      <c r="I2749" s="21">
        <f>IF(H2749&lt;=0,0,ROUNDDOWN(ROUND((H2749*LOOKUP(H2749,{0,1950001,3300001,6950001,9000001,18000001,40000001},{0.05,0.1,0.2,0.23,0.33,0.4,0.45})-LOOKUP(H2749,{0,1950001,3300001,6950001,9000001,18000001,40000001},{0,97500,427500,636000,1536000,2796000,4796000}))*1.021,3),0))</f>
        <v/>
      </c>
      <c r="J2749" s="21">
        <f>ROUNDDOWN(ROUND(H2749*0.06,2),-2)</f>
        <v/>
      </c>
      <c r="K2749" s="21">
        <f>ROUNDDOWN(ROUND(H2749*0.04,2),-2)</f>
        <v/>
      </c>
      <c r="L2749" s="21">
        <f>I2749+J2749+K2749</f>
        <v/>
      </c>
      <c r="M2749" s="21">
        <f>B2749-L2749</f>
        <v/>
      </c>
      <c r="N2749" s="21">
        <f>ROUNDDOWN(ROUND(B2749*0.2042,2),0)</f>
        <v/>
      </c>
    </row>
    <row r="2750">
      <c r="A2750" t="inlineStr">
        <is>
          <t>照合 短期</t>
        </is>
      </c>
      <c r="B2750" s="21" t="n">
        <v>18000000</v>
      </c>
      <c r="C2750" s="22" t="n">
        <v>4</v>
      </c>
      <c r="D2750" s="22" t="n">
        <v>2</v>
      </c>
      <c r="E2750" s="22" t="n">
        <v>0</v>
      </c>
      <c r="F2750" s="21">
        <f>(IF(C2750&lt;=20,MAX(800000,400000*C2750),8000000+700000*(C2750-20))+IF(E2750=1,1000000,0))</f>
        <v/>
      </c>
      <c r="G2750" s="21">
        <f>IF(AND(D2750=3,C2750&lt;=5),MAX(0,B2750-F2750),IF(AND(D2750=2,C2750&lt;=5,MAX(0,B2750-F2750)&gt;3000000),1500000+MAX(0,B2750-F2750)-3000000,MAX(0,B2750-F2750)/2))</f>
        <v/>
      </c>
      <c r="H2750" s="21">
        <f>ROUNDDOWN(G2750,-3)</f>
        <v/>
      </c>
      <c r="I2750" s="21">
        <f>IF(H2750&lt;=0,0,ROUNDDOWN(ROUND((H2750*LOOKUP(H2750,{0,1950001,3300001,6950001,9000001,18000001,40000001},{0.05,0.1,0.2,0.23,0.33,0.4,0.45})-LOOKUP(H2750,{0,1950001,3300001,6950001,9000001,18000001,40000001},{0,97500,427500,636000,1536000,2796000,4796000}))*1.021,3),0))</f>
        <v/>
      </c>
      <c r="J2750" s="21">
        <f>ROUNDDOWN(ROUND(H2750*0.06,2),-2)</f>
        <v/>
      </c>
      <c r="K2750" s="21">
        <f>ROUNDDOWN(ROUND(H2750*0.04,2),-2)</f>
        <v/>
      </c>
      <c r="L2750" s="21">
        <f>I2750+J2750+K2750</f>
        <v/>
      </c>
      <c r="M2750" s="21">
        <f>B2750-L2750</f>
        <v/>
      </c>
      <c r="N2750" s="21">
        <f>ROUNDDOWN(ROUND(B2750*0.2042,2),0)</f>
        <v/>
      </c>
    </row>
    <row r="2751">
      <c r="A2751" t="inlineStr">
        <is>
          <t>照合 役員</t>
        </is>
      </c>
      <c r="B2751" s="21" t="n">
        <v>18000000</v>
      </c>
      <c r="C2751" s="22" t="n">
        <v>4</v>
      </c>
      <c r="D2751" s="22" t="n">
        <v>3</v>
      </c>
      <c r="E2751" s="22" t="n">
        <v>0</v>
      </c>
      <c r="F2751" s="21">
        <f>(IF(C2751&lt;=20,MAX(800000,400000*C2751),8000000+700000*(C2751-20))+IF(E2751=1,1000000,0))</f>
        <v/>
      </c>
      <c r="G2751" s="21">
        <f>IF(AND(D2751=3,C2751&lt;=5),MAX(0,B2751-F2751),IF(AND(D2751=2,C2751&lt;=5,MAX(0,B2751-F2751)&gt;3000000),1500000+MAX(0,B2751-F2751)-3000000,MAX(0,B2751-F2751)/2))</f>
        <v/>
      </c>
      <c r="H2751" s="21">
        <f>ROUNDDOWN(G2751,-3)</f>
        <v/>
      </c>
      <c r="I2751" s="21">
        <f>IF(H2751&lt;=0,0,ROUNDDOWN(ROUND((H2751*LOOKUP(H2751,{0,1950001,3300001,6950001,9000001,18000001,40000001},{0.05,0.1,0.2,0.23,0.33,0.4,0.45})-LOOKUP(H2751,{0,1950001,3300001,6950001,9000001,18000001,40000001},{0,97500,427500,636000,1536000,2796000,4796000}))*1.021,3),0))</f>
        <v/>
      </c>
      <c r="J2751" s="21">
        <f>ROUNDDOWN(ROUND(H2751*0.06,2),-2)</f>
        <v/>
      </c>
      <c r="K2751" s="21">
        <f>ROUNDDOWN(ROUND(H2751*0.04,2),-2)</f>
        <v/>
      </c>
      <c r="L2751" s="21">
        <f>I2751+J2751+K2751</f>
        <v/>
      </c>
      <c r="M2751" s="21">
        <f>B2751-L2751</f>
        <v/>
      </c>
      <c r="N2751" s="21">
        <f>ROUNDDOWN(ROUND(B2751*0.2042,2),0)</f>
        <v/>
      </c>
    </row>
    <row r="2752">
      <c r="A2752" t="inlineStr">
        <is>
          <t>照合 短期 障害</t>
        </is>
      </c>
      <c r="B2752" s="21" t="n">
        <v>18000000</v>
      </c>
      <c r="C2752" s="22" t="n">
        <v>4</v>
      </c>
      <c r="D2752" s="22" t="n">
        <v>2</v>
      </c>
      <c r="E2752" s="22" t="n">
        <v>1</v>
      </c>
      <c r="F2752" s="21">
        <f>(IF(C2752&lt;=20,MAX(800000,400000*C2752),8000000+700000*(C2752-20))+IF(E2752=1,1000000,0))</f>
        <v/>
      </c>
      <c r="G2752" s="21">
        <f>IF(AND(D2752=3,C2752&lt;=5),MAX(0,B2752-F2752),IF(AND(D2752=2,C2752&lt;=5,MAX(0,B2752-F2752)&gt;3000000),1500000+MAX(0,B2752-F2752)-3000000,MAX(0,B2752-F2752)/2))</f>
        <v/>
      </c>
      <c r="H2752" s="21">
        <f>ROUNDDOWN(G2752,-3)</f>
        <v/>
      </c>
      <c r="I2752" s="21">
        <f>IF(H2752&lt;=0,0,ROUNDDOWN(ROUND((H2752*LOOKUP(H2752,{0,1950001,3300001,6950001,9000001,18000001,40000001},{0.05,0.1,0.2,0.23,0.33,0.4,0.45})-LOOKUP(H2752,{0,1950001,3300001,6950001,9000001,18000001,40000001},{0,97500,427500,636000,1536000,2796000,4796000}))*1.021,3),0))</f>
        <v/>
      </c>
      <c r="J2752" s="21">
        <f>ROUNDDOWN(ROUND(H2752*0.06,2),-2)</f>
        <v/>
      </c>
      <c r="K2752" s="21">
        <f>ROUNDDOWN(ROUND(H2752*0.04,2),-2)</f>
        <v/>
      </c>
      <c r="L2752" s="21">
        <f>I2752+J2752+K2752</f>
        <v/>
      </c>
      <c r="M2752" s="21">
        <f>B2752-L2752</f>
        <v/>
      </c>
      <c r="N2752" s="21">
        <f>ROUNDDOWN(ROUND(B2752*0.2042,2),0)</f>
        <v/>
      </c>
    </row>
    <row r="2753">
      <c r="A2753" t="inlineStr">
        <is>
          <t>照合 短期</t>
        </is>
      </c>
      <c r="B2753" s="21" t="n">
        <v>18000000</v>
      </c>
      <c r="C2753" s="22" t="n">
        <v>5</v>
      </c>
      <c r="D2753" s="22" t="n">
        <v>2</v>
      </c>
      <c r="E2753" s="22" t="n">
        <v>0</v>
      </c>
      <c r="F2753" s="21">
        <f>(IF(C2753&lt;=20,MAX(800000,400000*C2753),8000000+700000*(C2753-20))+IF(E2753=1,1000000,0))</f>
        <v/>
      </c>
      <c r="G2753" s="21">
        <f>IF(AND(D2753=3,C2753&lt;=5),MAX(0,B2753-F2753),IF(AND(D2753=2,C2753&lt;=5,MAX(0,B2753-F2753)&gt;3000000),1500000+MAX(0,B2753-F2753)-3000000,MAX(0,B2753-F2753)/2))</f>
        <v/>
      </c>
      <c r="H2753" s="21">
        <f>ROUNDDOWN(G2753,-3)</f>
        <v/>
      </c>
      <c r="I2753" s="21">
        <f>IF(H2753&lt;=0,0,ROUNDDOWN(ROUND((H2753*LOOKUP(H2753,{0,1950001,3300001,6950001,9000001,18000001,40000001},{0.05,0.1,0.2,0.23,0.33,0.4,0.45})-LOOKUP(H2753,{0,1950001,3300001,6950001,9000001,18000001,40000001},{0,97500,427500,636000,1536000,2796000,4796000}))*1.021,3),0))</f>
        <v/>
      </c>
      <c r="J2753" s="21">
        <f>ROUNDDOWN(ROUND(H2753*0.06,2),-2)</f>
        <v/>
      </c>
      <c r="K2753" s="21">
        <f>ROUNDDOWN(ROUND(H2753*0.04,2),-2)</f>
        <v/>
      </c>
      <c r="L2753" s="21">
        <f>I2753+J2753+K2753</f>
        <v/>
      </c>
      <c r="M2753" s="21">
        <f>B2753-L2753</f>
        <v/>
      </c>
      <c r="N2753" s="21">
        <f>ROUNDDOWN(ROUND(B2753*0.2042,2),0)</f>
        <v/>
      </c>
    </row>
    <row r="2754">
      <c r="A2754" t="inlineStr">
        <is>
          <t>照合 役員</t>
        </is>
      </c>
      <c r="B2754" s="21" t="n">
        <v>18000000</v>
      </c>
      <c r="C2754" s="22" t="n">
        <v>5</v>
      </c>
      <c r="D2754" s="22" t="n">
        <v>3</v>
      </c>
      <c r="E2754" s="22" t="n">
        <v>0</v>
      </c>
      <c r="F2754" s="21">
        <f>(IF(C2754&lt;=20,MAX(800000,400000*C2754),8000000+700000*(C2754-20))+IF(E2754=1,1000000,0))</f>
        <v/>
      </c>
      <c r="G2754" s="21">
        <f>IF(AND(D2754=3,C2754&lt;=5),MAX(0,B2754-F2754),IF(AND(D2754=2,C2754&lt;=5,MAX(0,B2754-F2754)&gt;3000000),1500000+MAX(0,B2754-F2754)-3000000,MAX(0,B2754-F2754)/2))</f>
        <v/>
      </c>
      <c r="H2754" s="21">
        <f>ROUNDDOWN(G2754,-3)</f>
        <v/>
      </c>
      <c r="I2754" s="21">
        <f>IF(H2754&lt;=0,0,ROUNDDOWN(ROUND((H2754*LOOKUP(H2754,{0,1950001,3300001,6950001,9000001,18000001,40000001},{0.05,0.1,0.2,0.23,0.33,0.4,0.45})-LOOKUP(H2754,{0,1950001,3300001,6950001,9000001,18000001,40000001},{0,97500,427500,636000,1536000,2796000,4796000}))*1.021,3),0))</f>
        <v/>
      </c>
      <c r="J2754" s="21">
        <f>ROUNDDOWN(ROUND(H2754*0.06,2),-2)</f>
        <v/>
      </c>
      <c r="K2754" s="21">
        <f>ROUNDDOWN(ROUND(H2754*0.04,2),-2)</f>
        <v/>
      </c>
      <c r="L2754" s="21">
        <f>I2754+J2754+K2754</f>
        <v/>
      </c>
      <c r="M2754" s="21">
        <f>B2754-L2754</f>
        <v/>
      </c>
      <c r="N2754" s="21">
        <f>ROUNDDOWN(ROUND(B2754*0.2042,2),0)</f>
        <v/>
      </c>
    </row>
    <row r="2755">
      <c r="A2755" t="inlineStr">
        <is>
          <t>照合 短期 障害</t>
        </is>
      </c>
      <c r="B2755" s="21" t="n">
        <v>18000000</v>
      </c>
      <c r="C2755" s="22" t="n">
        <v>5</v>
      </c>
      <c r="D2755" s="22" t="n">
        <v>2</v>
      </c>
      <c r="E2755" s="22" t="n">
        <v>1</v>
      </c>
      <c r="F2755" s="21">
        <f>(IF(C2755&lt;=20,MAX(800000,400000*C2755),8000000+700000*(C2755-20))+IF(E2755=1,1000000,0))</f>
        <v/>
      </c>
      <c r="G2755" s="21">
        <f>IF(AND(D2755=3,C2755&lt;=5),MAX(0,B2755-F2755),IF(AND(D2755=2,C2755&lt;=5,MAX(0,B2755-F2755)&gt;3000000),1500000+MAX(0,B2755-F2755)-3000000,MAX(0,B2755-F2755)/2))</f>
        <v/>
      </c>
      <c r="H2755" s="21">
        <f>ROUNDDOWN(G2755,-3)</f>
        <v/>
      </c>
      <c r="I2755" s="21">
        <f>IF(H2755&lt;=0,0,ROUNDDOWN(ROUND((H2755*LOOKUP(H2755,{0,1950001,3300001,6950001,9000001,18000001,40000001},{0.05,0.1,0.2,0.23,0.33,0.4,0.45})-LOOKUP(H2755,{0,1950001,3300001,6950001,9000001,18000001,40000001},{0,97500,427500,636000,1536000,2796000,4796000}))*1.021,3),0))</f>
        <v/>
      </c>
      <c r="J2755" s="21">
        <f>ROUNDDOWN(ROUND(H2755*0.06,2),-2)</f>
        <v/>
      </c>
      <c r="K2755" s="21">
        <f>ROUNDDOWN(ROUND(H2755*0.04,2),-2)</f>
        <v/>
      </c>
      <c r="L2755" s="21">
        <f>I2755+J2755+K2755</f>
        <v/>
      </c>
      <c r="M2755" s="21">
        <f>B2755-L2755</f>
        <v/>
      </c>
      <c r="N2755" s="21">
        <f>ROUNDDOWN(ROUND(B2755*0.2042,2),0)</f>
        <v/>
      </c>
    </row>
    <row r="2756">
      <c r="A2756" t="inlineStr">
        <is>
          <t>照合 障害</t>
        </is>
      </c>
      <c r="B2756" s="21" t="n">
        <v>18000000</v>
      </c>
      <c r="C2756" s="22" t="n">
        <v>25</v>
      </c>
      <c r="D2756" s="22" t="n">
        <v>1</v>
      </c>
      <c r="E2756" s="22" t="n">
        <v>1</v>
      </c>
      <c r="F2756" s="21">
        <f>(IF(C2756&lt;=20,MAX(800000,400000*C2756),8000000+700000*(C2756-20))+IF(E2756=1,1000000,0))</f>
        <v/>
      </c>
      <c r="G2756" s="21">
        <f>IF(AND(D2756=3,C2756&lt;=5),MAX(0,B2756-F2756),IF(AND(D2756=2,C2756&lt;=5,MAX(0,B2756-F2756)&gt;3000000),1500000+MAX(0,B2756-F2756)-3000000,MAX(0,B2756-F2756)/2))</f>
        <v/>
      </c>
      <c r="H2756" s="21">
        <f>ROUNDDOWN(G2756,-3)</f>
        <v/>
      </c>
      <c r="I2756" s="21">
        <f>IF(H2756&lt;=0,0,ROUNDDOWN(ROUND((H2756*LOOKUP(H2756,{0,1950001,3300001,6950001,9000001,18000001,40000001},{0.05,0.1,0.2,0.23,0.33,0.4,0.45})-LOOKUP(H2756,{0,1950001,3300001,6950001,9000001,18000001,40000001},{0,97500,427500,636000,1536000,2796000,4796000}))*1.021,3),0))</f>
        <v/>
      </c>
      <c r="J2756" s="21">
        <f>ROUNDDOWN(ROUND(H2756*0.06,2),-2)</f>
        <v/>
      </c>
      <c r="K2756" s="21">
        <f>ROUNDDOWN(ROUND(H2756*0.04,2),-2)</f>
        <v/>
      </c>
      <c r="L2756" s="21">
        <f>I2756+J2756+K2756</f>
        <v/>
      </c>
      <c r="M2756" s="21">
        <f>B2756-L2756</f>
        <v/>
      </c>
      <c r="N2756" s="21">
        <f>ROUNDDOWN(ROUND(B2756*0.2042,2),0)</f>
        <v/>
      </c>
    </row>
    <row r="2757">
      <c r="A2757" t="inlineStr">
        <is>
          <t>照合 一般</t>
        </is>
      </c>
      <c r="B2757" s="21" t="n">
        <v>18500000</v>
      </c>
      <c r="C2757" s="22" t="n">
        <v>1</v>
      </c>
      <c r="D2757" s="22" t="n">
        <v>1</v>
      </c>
      <c r="E2757" s="22" t="n">
        <v>0</v>
      </c>
      <c r="F2757" s="21">
        <f>(IF(C2757&lt;=20,MAX(800000,400000*C2757),8000000+700000*(C2757-20))+IF(E2757=1,1000000,0))</f>
        <v/>
      </c>
      <c r="G2757" s="21">
        <f>IF(AND(D2757=3,C2757&lt;=5),MAX(0,B2757-F2757),IF(AND(D2757=2,C2757&lt;=5,MAX(0,B2757-F2757)&gt;3000000),1500000+MAX(0,B2757-F2757)-3000000,MAX(0,B2757-F2757)/2))</f>
        <v/>
      </c>
      <c r="H2757" s="21">
        <f>ROUNDDOWN(G2757,-3)</f>
        <v/>
      </c>
      <c r="I2757" s="21">
        <f>IF(H2757&lt;=0,0,ROUNDDOWN(ROUND((H2757*LOOKUP(H2757,{0,1950001,3300001,6950001,9000001,18000001,40000001},{0.05,0.1,0.2,0.23,0.33,0.4,0.45})-LOOKUP(H2757,{0,1950001,3300001,6950001,9000001,18000001,40000001},{0,97500,427500,636000,1536000,2796000,4796000}))*1.021,3),0))</f>
        <v/>
      </c>
      <c r="J2757" s="21">
        <f>ROUNDDOWN(ROUND(H2757*0.06,2),-2)</f>
        <v/>
      </c>
      <c r="K2757" s="21">
        <f>ROUNDDOWN(ROUND(H2757*0.04,2),-2)</f>
        <v/>
      </c>
      <c r="L2757" s="21">
        <f>I2757+J2757+K2757</f>
        <v/>
      </c>
      <c r="M2757" s="21">
        <f>B2757-L2757</f>
        <v/>
      </c>
      <c r="N2757" s="21">
        <f>ROUNDDOWN(ROUND(B2757*0.2042,2),0)</f>
        <v/>
      </c>
    </row>
    <row r="2758">
      <c r="A2758" t="inlineStr">
        <is>
          <t>照合 一般</t>
        </is>
      </c>
      <c r="B2758" s="21" t="n">
        <v>18500000</v>
      </c>
      <c r="C2758" s="22" t="n">
        <v>2</v>
      </c>
      <c r="D2758" s="22" t="n">
        <v>1</v>
      </c>
      <c r="E2758" s="22" t="n">
        <v>0</v>
      </c>
      <c r="F2758" s="21">
        <f>(IF(C2758&lt;=20,MAX(800000,400000*C2758),8000000+700000*(C2758-20))+IF(E2758=1,1000000,0))</f>
        <v/>
      </c>
      <c r="G2758" s="21">
        <f>IF(AND(D2758=3,C2758&lt;=5),MAX(0,B2758-F2758),IF(AND(D2758=2,C2758&lt;=5,MAX(0,B2758-F2758)&gt;3000000),1500000+MAX(0,B2758-F2758)-3000000,MAX(0,B2758-F2758)/2))</f>
        <v/>
      </c>
      <c r="H2758" s="21">
        <f>ROUNDDOWN(G2758,-3)</f>
        <v/>
      </c>
      <c r="I2758" s="21">
        <f>IF(H2758&lt;=0,0,ROUNDDOWN(ROUND((H2758*LOOKUP(H2758,{0,1950001,3300001,6950001,9000001,18000001,40000001},{0.05,0.1,0.2,0.23,0.33,0.4,0.45})-LOOKUP(H2758,{0,1950001,3300001,6950001,9000001,18000001,40000001},{0,97500,427500,636000,1536000,2796000,4796000}))*1.021,3),0))</f>
        <v/>
      </c>
      <c r="J2758" s="21">
        <f>ROUNDDOWN(ROUND(H2758*0.06,2),-2)</f>
        <v/>
      </c>
      <c r="K2758" s="21">
        <f>ROUNDDOWN(ROUND(H2758*0.04,2),-2)</f>
        <v/>
      </c>
      <c r="L2758" s="21">
        <f>I2758+J2758+K2758</f>
        <v/>
      </c>
      <c r="M2758" s="21">
        <f>B2758-L2758</f>
        <v/>
      </c>
      <c r="N2758" s="21">
        <f>ROUNDDOWN(ROUND(B2758*0.2042,2),0)</f>
        <v/>
      </c>
    </row>
    <row r="2759">
      <c r="A2759" t="inlineStr">
        <is>
          <t>照合 一般</t>
        </is>
      </c>
      <c r="B2759" s="21" t="n">
        <v>18500000</v>
      </c>
      <c r="C2759" s="22" t="n">
        <v>3</v>
      </c>
      <c r="D2759" s="22" t="n">
        <v>1</v>
      </c>
      <c r="E2759" s="22" t="n">
        <v>0</v>
      </c>
      <c r="F2759" s="21">
        <f>(IF(C2759&lt;=20,MAX(800000,400000*C2759),8000000+700000*(C2759-20))+IF(E2759=1,1000000,0))</f>
        <v/>
      </c>
      <c r="G2759" s="21">
        <f>IF(AND(D2759=3,C2759&lt;=5),MAX(0,B2759-F2759),IF(AND(D2759=2,C2759&lt;=5,MAX(0,B2759-F2759)&gt;3000000),1500000+MAX(0,B2759-F2759)-3000000,MAX(0,B2759-F2759)/2))</f>
        <v/>
      </c>
      <c r="H2759" s="21">
        <f>ROUNDDOWN(G2759,-3)</f>
        <v/>
      </c>
      <c r="I2759" s="21">
        <f>IF(H2759&lt;=0,0,ROUNDDOWN(ROUND((H2759*LOOKUP(H2759,{0,1950001,3300001,6950001,9000001,18000001,40000001},{0.05,0.1,0.2,0.23,0.33,0.4,0.45})-LOOKUP(H2759,{0,1950001,3300001,6950001,9000001,18000001,40000001},{0,97500,427500,636000,1536000,2796000,4796000}))*1.021,3),0))</f>
        <v/>
      </c>
      <c r="J2759" s="21">
        <f>ROUNDDOWN(ROUND(H2759*0.06,2),-2)</f>
        <v/>
      </c>
      <c r="K2759" s="21">
        <f>ROUNDDOWN(ROUND(H2759*0.04,2),-2)</f>
        <v/>
      </c>
      <c r="L2759" s="21">
        <f>I2759+J2759+K2759</f>
        <v/>
      </c>
      <c r="M2759" s="21">
        <f>B2759-L2759</f>
        <v/>
      </c>
      <c r="N2759" s="21">
        <f>ROUNDDOWN(ROUND(B2759*0.2042,2),0)</f>
        <v/>
      </c>
    </row>
    <row r="2760">
      <c r="A2760" t="inlineStr">
        <is>
          <t>照合 一般</t>
        </is>
      </c>
      <c r="B2760" s="21" t="n">
        <v>18500000</v>
      </c>
      <c r="C2760" s="22" t="n">
        <v>4</v>
      </c>
      <c r="D2760" s="22" t="n">
        <v>1</v>
      </c>
      <c r="E2760" s="22" t="n">
        <v>0</v>
      </c>
      <c r="F2760" s="21">
        <f>(IF(C2760&lt;=20,MAX(800000,400000*C2760),8000000+700000*(C2760-20))+IF(E2760=1,1000000,0))</f>
        <v/>
      </c>
      <c r="G2760" s="21">
        <f>IF(AND(D2760=3,C2760&lt;=5),MAX(0,B2760-F2760),IF(AND(D2760=2,C2760&lt;=5,MAX(0,B2760-F2760)&gt;3000000),1500000+MAX(0,B2760-F2760)-3000000,MAX(0,B2760-F2760)/2))</f>
        <v/>
      </c>
      <c r="H2760" s="21">
        <f>ROUNDDOWN(G2760,-3)</f>
        <v/>
      </c>
      <c r="I2760" s="21">
        <f>IF(H2760&lt;=0,0,ROUNDDOWN(ROUND((H2760*LOOKUP(H2760,{0,1950001,3300001,6950001,9000001,18000001,40000001},{0.05,0.1,0.2,0.23,0.33,0.4,0.45})-LOOKUP(H2760,{0,1950001,3300001,6950001,9000001,18000001,40000001},{0,97500,427500,636000,1536000,2796000,4796000}))*1.021,3),0))</f>
        <v/>
      </c>
      <c r="J2760" s="21">
        <f>ROUNDDOWN(ROUND(H2760*0.06,2),-2)</f>
        <v/>
      </c>
      <c r="K2760" s="21">
        <f>ROUNDDOWN(ROUND(H2760*0.04,2),-2)</f>
        <v/>
      </c>
      <c r="L2760" s="21">
        <f>I2760+J2760+K2760</f>
        <v/>
      </c>
      <c r="M2760" s="21">
        <f>B2760-L2760</f>
        <v/>
      </c>
      <c r="N2760" s="21">
        <f>ROUNDDOWN(ROUND(B2760*0.2042,2),0)</f>
        <v/>
      </c>
    </row>
    <row r="2761">
      <c r="A2761" t="inlineStr">
        <is>
          <t>照合 一般</t>
        </is>
      </c>
      <c r="B2761" s="21" t="n">
        <v>18500000</v>
      </c>
      <c r="C2761" s="22" t="n">
        <v>5</v>
      </c>
      <c r="D2761" s="22" t="n">
        <v>1</v>
      </c>
      <c r="E2761" s="22" t="n">
        <v>0</v>
      </c>
      <c r="F2761" s="21">
        <f>(IF(C2761&lt;=20,MAX(800000,400000*C2761),8000000+700000*(C2761-20))+IF(E2761=1,1000000,0))</f>
        <v/>
      </c>
      <c r="G2761" s="21">
        <f>IF(AND(D2761=3,C2761&lt;=5),MAX(0,B2761-F2761),IF(AND(D2761=2,C2761&lt;=5,MAX(0,B2761-F2761)&gt;3000000),1500000+MAX(0,B2761-F2761)-3000000,MAX(0,B2761-F2761)/2))</f>
        <v/>
      </c>
      <c r="H2761" s="21">
        <f>ROUNDDOWN(G2761,-3)</f>
        <v/>
      </c>
      <c r="I2761" s="21">
        <f>IF(H2761&lt;=0,0,ROUNDDOWN(ROUND((H2761*LOOKUP(H2761,{0,1950001,3300001,6950001,9000001,18000001,40000001},{0.05,0.1,0.2,0.23,0.33,0.4,0.45})-LOOKUP(H2761,{0,1950001,3300001,6950001,9000001,18000001,40000001},{0,97500,427500,636000,1536000,2796000,4796000}))*1.021,3),0))</f>
        <v/>
      </c>
      <c r="J2761" s="21">
        <f>ROUNDDOWN(ROUND(H2761*0.06,2),-2)</f>
        <v/>
      </c>
      <c r="K2761" s="21">
        <f>ROUNDDOWN(ROUND(H2761*0.04,2),-2)</f>
        <v/>
      </c>
      <c r="L2761" s="21">
        <f>I2761+J2761+K2761</f>
        <v/>
      </c>
      <c r="M2761" s="21">
        <f>B2761-L2761</f>
        <v/>
      </c>
      <c r="N2761" s="21">
        <f>ROUNDDOWN(ROUND(B2761*0.2042,2),0)</f>
        <v/>
      </c>
    </row>
    <row r="2762">
      <c r="A2762" t="inlineStr">
        <is>
          <t>照合 一般</t>
        </is>
      </c>
      <c r="B2762" s="21" t="n">
        <v>18500000</v>
      </c>
      <c r="C2762" s="22" t="n">
        <v>6</v>
      </c>
      <c r="D2762" s="22" t="n">
        <v>1</v>
      </c>
      <c r="E2762" s="22" t="n">
        <v>0</v>
      </c>
      <c r="F2762" s="21">
        <f>(IF(C2762&lt;=20,MAX(800000,400000*C2762),8000000+700000*(C2762-20))+IF(E2762=1,1000000,0))</f>
        <v/>
      </c>
      <c r="G2762" s="21">
        <f>IF(AND(D2762=3,C2762&lt;=5),MAX(0,B2762-F2762),IF(AND(D2762=2,C2762&lt;=5,MAX(0,B2762-F2762)&gt;3000000),1500000+MAX(0,B2762-F2762)-3000000,MAX(0,B2762-F2762)/2))</f>
        <v/>
      </c>
      <c r="H2762" s="21">
        <f>ROUNDDOWN(G2762,-3)</f>
        <v/>
      </c>
      <c r="I2762" s="21">
        <f>IF(H2762&lt;=0,0,ROUNDDOWN(ROUND((H2762*LOOKUP(H2762,{0,1950001,3300001,6950001,9000001,18000001,40000001},{0.05,0.1,0.2,0.23,0.33,0.4,0.45})-LOOKUP(H2762,{0,1950001,3300001,6950001,9000001,18000001,40000001},{0,97500,427500,636000,1536000,2796000,4796000}))*1.021,3),0))</f>
        <v/>
      </c>
      <c r="J2762" s="21">
        <f>ROUNDDOWN(ROUND(H2762*0.06,2),-2)</f>
        <v/>
      </c>
      <c r="K2762" s="21">
        <f>ROUNDDOWN(ROUND(H2762*0.04,2),-2)</f>
        <v/>
      </c>
      <c r="L2762" s="21">
        <f>I2762+J2762+K2762</f>
        <v/>
      </c>
      <c r="M2762" s="21">
        <f>B2762-L2762</f>
        <v/>
      </c>
      <c r="N2762" s="21">
        <f>ROUNDDOWN(ROUND(B2762*0.2042,2),0)</f>
        <v/>
      </c>
    </row>
    <row r="2763">
      <c r="A2763" t="inlineStr">
        <is>
          <t>照合 一般</t>
        </is>
      </c>
      <c r="B2763" s="21" t="n">
        <v>18500000</v>
      </c>
      <c r="C2763" s="22" t="n">
        <v>7</v>
      </c>
      <c r="D2763" s="22" t="n">
        <v>1</v>
      </c>
      <c r="E2763" s="22" t="n">
        <v>0</v>
      </c>
      <c r="F2763" s="21">
        <f>(IF(C2763&lt;=20,MAX(800000,400000*C2763),8000000+700000*(C2763-20))+IF(E2763=1,1000000,0))</f>
        <v/>
      </c>
      <c r="G2763" s="21">
        <f>IF(AND(D2763=3,C2763&lt;=5),MAX(0,B2763-F2763),IF(AND(D2763=2,C2763&lt;=5,MAX(0,B2763-F2763)&gt;3000000),1500000+MAX(0,B2763-F2763)-3000000,MAX(0,B2763-F2763)/2))</f>
        <v/>
      </c>
      <c r="H2763" s="21">
        <f>ROUNDDOWN(G2763,-3)</f>
        <v/>
      </c>
      <c r="I2763" s="21">
        <f>IF(H2763&lt;=0,0,ROUNDDOWN(ROUND((H2763*LOOKUP(H2763,{0,1950001,3300001,6950001,9000001,18000001,40000001},{0.05,0.1,0.2,0.23,0.33,0.4,0.45})-LOOKUP(H2763,{0,1950001,3300001,6950001,9000001,18000001,40000001},{0,97500,427500,636000,1536000,2796000,4796000}))*1.021,3),0))</f>
        <v/>
      </c>
      <c r="J2763" s="21">
        <f>ROUNDDOWN(ROUND(H2763*0.06,2),-2)</f>
        <v/>
      </c>
      <c r="K2763" s="21">
        <f>ROUNDDOWN(ROUND(H2763*0.04,2),-2)</f>
        <v/>
      </c>
      <c r="L2763" s="21">
        <f>I2763+J2763+K2763</f>
        <v/>
      </c>
      <c r="M2763" s="21">
        <f>B2763-L2763</f>
        <v/>
      </c>
      <c r="N2763" s="21">
        <f>ROUNDDOWN(ROUND(B2763*0.2042,2),0)</f>
        <v/>
      </c>
    </row>
    <row r="2764">
      <c r="A2764" t="inlineStr">
        <is>
          <t>照合 一般</t>
        </is>
      </c>
      <c r="B2764" s="21" t="n">
        <v>18500000</v>
      </c>
      <c r="C2764" s="22" t="n">
        <v>8</v>
      </c>
      <c r="D2764" s="22" t="n">
        <v>1</v>
      </c>
      <c r="E2764" s="22" t="n">
        <v>0</v>
      </c>
      <c r="F2764" s="21">
        <f>(IF(C2764&lt;=20,MAX(800000,400000*C2764),8000000+700000*(C2764-20))+IF(E2764=1,1000000,0))</f>
        <v/>
      </c>
      <c r="G2764" s="21">
        <f>IF(AND(D2764=3,C2764&lt;=5),MAX(0,B2764-F2764),IF(AND(D2764=2,C2764&lt;=5,MAX(0,B2764-F2764)&gt;3000000),1500000+MAX(0,B2764-F2764)-3000000,MAX(0,B2764-F2764)/2))</f>
        <v/>
      </c>
      <c r="H2764" s="21">
        <f>ROUNDDOWN(G2764,-3)</f>
        <v/>
      </c>
      <c r="I2764" s="21">
        <f>IF(H2764&lt;=0,0,ROUNDDOWN(ROUND((H2764*LOOKUP(H2764,{0,1950001,3300001,6950001,9000001,18000001,40000001},{0.05,0.1,0.2,0.23,0.33,0.4,0.45})-LOOKUP(H2764,{0,1950001,3300001,6950001,9000001,18000001,40000001},{0,97500,427500,636000,1536000,2796000,4796000}))*1.021,3),0))</f>
        <v/>
      </c>
      <c r="J2764" s="21">
        <f>ROUNDDOWN(ROUND(H2764*0.06,2),-2)</f>
        <v/>
      </c>
      <c r="K2764" s="21">
        <f>ROUNDDOWN(ROUND(H2764*0.04,2),-2)</f>
        <v/>
      </c>
      <c r="L2764" s="21">
        <f>I2764+J2764+K2764</f>
        <v/>
      </c>
      <c r="M2764" s="21">
        <f>B2764-L2764</f>
        <v/>
      </c>
      <c r="N2764" s="21">
        <f>ROUNDDOWN(ROUND(B2764*0.2042,2),0)</f>
        <v/>
      </c>
    </row>
    <row r="2765">
      <c r="A2765" t="inlineStr">
        <is>
          <t>照合 一般</t>
        </is>
      </c>
      <c r="B2765" s="21" t="n">
        <v>18500000</v>
      </c>
      <c r="C2765" s="22" t="n">
        <v>9</v>
      </c>
      <c r="D2765" s="22" t="n">
        <v>1</v>
      </c>
      <c r="E2765" s="22" t="n">
        <v>0</v>
      </c>
      <c r="F2765" s="21">
        <f>(IF(C2765&lt;=20,MAX(800000,400000*C2765),8000000+700000*(C2765-20))+IF(E2765=1,1000000,0))</f>
        <v/>
      </c>
      <c r="G2765" s="21">
        <f>IF(AND(D2765=3,C2765&lt;=5),MAX(0,B2765-F2765),IF(AND(D2765=2,C2765&lt;=5,MAX(0,B2765-F2765)&gt;3000000),1500000+MAX(0,B2765-F2765)-3000000,MAX(0,B2765-F2765)/2))</f>
        <v/>
      </c>
      <c r="H2765" s="21">
        <f>ROUNDDOWN(G2765,-3)</f>
        <v/>
      </c>
      <c r="I2765" s="21">
        <f>IF(H2765&lt;=0,0,ROUNDDOWN(ROUND((H2765*LOOKUP(H2765,{0,1950001,3300001,6950001,9000001,18000001,40000001},{0.05,0.1,0.2,0.23,0.33,0.4,0.45})-LOOKUP(H2765,{0,1950001,3300001,6950001,9000001,18000001,40000001},{0,97500,427500,636000,1536000,2796000,4796000}))*1.021,3),0))</f>
        <v/>
      </c>
      <c r="J2765" s="21">
        <f>ROUNDDOWN(ROUND(H2765*0.06,2),-2)</f>
        <v/>
      </c>
      <c r="K2765" s="21">
        <f>ROUNDDOWN(ROUND(H2765*0.04,2),-2)</f>
        <v/>
      </c>
      <c r="L2765" s="21">
        <f>I2765+J2765+K2765</f>
        <v/>
      </c>
      <c r="M2765" s="21">
        <f>B2765-L2765</f>
        <v/>
      </c>
      <c r="N2765" s="21">
        <f>ROUNDDOWN(ROUND(B2765*0.2042,2),0)</f>
        <v/>
      </c>
    </row>
    <row r="2766">
      <c r="A2766" t="inlineStr">
        <is>
          <t>照合 一般</t>
        </is>
      </c>
      <c r="B2766" s="21" t="n">
        <v>18500000</v>
      </c>
      <c r="C2766" s="22" t="n">
        <v>10</v>
      </c>
      <c r="D2766" s="22" t="n">
        <v>1</v>
      </c>
      <c r="E2766" s="22" t="n">
        <v>0</v>
      </c>
      <c r="F2766" s="21">
        <f>(IF(C2766&lt;=20,MAX(800000,400000*C2766),8000000+700000*(C2766-20))+IF(E2766=1,1000000,0))</f>
        <v/>
      </c>
      <c r="G2766" s="21">
        <f>IF(AND(D2766=3,C2766&lt;=5),MAX(0,B2766-F2766),IF(AND(D2766=2,C2766&lt;=5,MAX(0,B2766-F2766)&gt;3000000),1500000+MAX(0,B2766-F2766)-3000000,MAX(0,B2766-F2766)/2))</f>
        <v/>
      </c>
      <c r="H2766" s="21">
        <f>ROUNDDOWN(G2766,-3)</f>
        <v/>
      </c>
      <c r="I2766" s="21">
        <f>IF(H2766&lt;=0,0,ROUNDDOWN(ROUND((H2766*LOOKUP(H2766,{0,1950001,3300001,6950001,9000001,18000001,40000001},{0.05,0.1,0.2,0.23,0.33,0.4,0.45})-LOOKUP(H2766,{0,1950001,3300001,6950001,9000001,18000001,40000001},{0,97500,427500,636000,1536000,2796000,4796000}))*1.021,3),0))</f>
        <v/>
      </c>
      <c r="J2766" s="21">
        <f>ROUNDDOWN(ROUND(H2766*0.06,2),-2)</f>
        <v/>
      </c>
      <c r="K2766" s="21">
        <f>ROUNDDOWN(ROUND(H2766*0.04,2),-2)</f>
        <v/>
      </c>
      <c r="L2766" s="21">
        <f>I2766+J2766+K2766</f>
        <v/>
      </c>
      <c r="M2766" s="21">
        <f>B2766-L2766</f>
        <v/>
      </c>
      <c r="N2766" s="21">
        <f>ROUNDDOWN(ROUND(B2766*0.2042,2),0)</f>
        <v/>
      </c>
    </row>
    <row r="2767">
      <c r="A2767" t="inlineStr">
        <is>
          <t>照合 一般</t>
        </is>
      </c>
      <c r="B2767" s="21" t="n">
        <v>18500000</v>
      </c>
      <c r="C2767" s="22" t="n">
        <v>11</v>
      </c>
      <c r="D2767" s="22" t="n">
        <v>1</v>
      </c>
      <c r="E2767" s="22" t="n">
        <v>0</v>
      </c>
      <c r="F2767" s="21">
        <f>(IF(C2767&lt;=20,MAX(800000,400000*C2767),8000000+700000*(C2767-20))+IF(E2767=1,1000000,0))</f>
        <v/>
      </c>
      <c r="G2767" s="21">
        <f>IF(AND(D2767=3,C2767&lt;=5),MAX(0,B2767-F2767),IF(AND(D2767=2,C2767&lt;=5,MAX(0,B2767-F2767)&gt;3000000),1500000+MAX(0,B2767-F2767)-3000000,MAX(0,B2767-F2767)/2))</f>
        <v/>
      </c>
      <c r="H2767" s="21">
        <f>ROUNDDOWN(G2767,-3)</f>
        <v/>
      </c>
      <c r="I2767" s="21">
        <f>IF(H2767&lt;=0,0,ROUNDDOWN(ROUND((H2767*LOOKUP(H2767,{0,1950001,3300001,6950001,9000001,18000001,40000001},{0.05,0.1,0.2,0.23,0.33,0.4,0.45})-LOOKUP(H2767,{0,1950001,3300001,6950001,9000001,18000001,40000001},{0,97500,427500,636000,1536000,2796000,4796000}))*1.021,3),0))</f>
        <v/>
      </c>
      <c r="J2767" s="21">
        <f>ROUNDDOWN(ROUND(H2767*0.06,2),-2)</f>
        <v/>
      </c>
      <c r="K2767" s="21">
        <f>ROUNDDOWN(ROUND(H2767*0.04,2),-2)</f>
        <v/>
      </c>
      <c r="L2767" s="21">
        <f>I2767+J2767+K2767</f>
        <v/>
      </c>
      <c r="M2767" s="21">
        <f>B2767-L2767</f>
        <v/>
      </c>
      <c r="N2767" s="21">
        <f>ROUNDDOWN(ROUND(B2767*0.2042,2),0)</f>
        <v/>
      </c>
    </row>
    <row r="2768">
      <c r="A2768" t="inlineStr">
        <is>
          <t>照合 一般</t>
        </is>
      </c>
      <c r="B2768" s="21" t="n">
        <v>18500000</v>
      </c>
      <c r="C2768" s="22" t="n">
        <v>12</v>
      </c>
      <c r="D2768" s="22" t="n">
        <v>1</v>
      </c>
      <c r="E2768" s="22" t="n">
        <v>0</v>
      </c>
      <c r="F2768" s="21">
        <f>(IF(C2768&lt;=20,MAX(800000,400000*C2768),8000000+700000*(C2768-20))+IF(E2768=1,1000000,0))</f>
        <v/>
      </c>
      <c r="G2768" s="21">
        <f>IF(AND(D2768=3,C2768&lt;=5),MAX(0,B2768-F2768),IF(AND(D2768=2,C2768&lt;=5,MAX(0,B2768-F2768)&gt;3000000),1500000+MAX(0,B2768-F2768)-3000000,MAX(0,B2768-F2768)/2))</f>
        <v/>
      </c>
      <c r="H2768" s="21">
        <f>ROUNDDOWN(G2768,-3)</f>
        <v/>
      </c>
      <c r="I2768" s="21">
        <f>IF(H2768&lt;=0,0,ROUNDDOWN(ROUND((H2768*LOOKUP(H2768,{0,1950001,3300001,6950001,9000001,18000001,40000001},{0.05,0.1,0.2,0.23,0.33,0.4,0.45})-LOOKUP(H2768,{0,1950001,3300001,6950001,9000001,18000001,40000001},{0,97500,427500,636000,1536000,2796000,4796000}))*1.021,3),0))</f>
        <v/>
      </c>
      <c r="J2768" s="21">
        <f>ROUNDDOWN(ROUND(H2768*0.06,2),-2)</f>
        <v/>
      </c>
      <c r="K2768" s="21">
        <f>ROUNDDOWN(ROUND(H2768*0.04,2),-2)</f>
        <v/>
      </c>
      <c r="L2768" s="21">
        <f>I2768+J2768+K2768</f>
        <v/>
      </c>
      <c r="M2768" s="21">
        <f>B2768-L2768</f>
        <v/>
      </c>
      <c r="N2768" s="21">
        <f>ROUNDDOWN(ROUND(B2768*0.2042,2),0)</f>
        <v/>
      </c>
    </row>
    <row r="2769">
      <c r="A2769" t="inlineStr">
        <is>
          <t>照合 一般</t>
        </is>
      </c>
      <c r="B2769" s="21" t="n">
        <v>18500000</v>
      </c>
      <c r="C2769" s="22" t="n">
        <v>13</v>
      </c>
      <c r="D2769" s="22" t="n">
        <v>1</v>
      </c>
      <c r="E2769" s="22" t="n">
        <v>0</v>
      </c>
      <c r="F2769" s="21">
        <f>(IF(C2769&lt;=20,MAX(800000,400000*C2769),8000000+700000*(C2769-20))+IF(E2769=1,1000000,0))</f>
        <v/>
      </c>
      <c r="G2769" s="21">
        <f>IF(AND(D2769=3,C2769&lt;=5),MAX(0,B2769-F2769),IF(AND(D2769=2,C2769&lt;=5,MAX(0,B2769-F2769)&gt;3000000),1500000+MAX(0,B2769-F2769)-3000000,MAX(0,B2769-F2769)/2))</f>
        <v/>
      </c>
      <c r="H2769" s="21">
        <f>ROUNDDOWN(G2769,-3)</f>
        <v/>
      </c>
      <c r="I2769" s="21">
        <f>IF(H2769&lt;=0,0,ROUNDDOWN(ROUND((H2769*LOOKUP(H2769,{0,1950001,3300001,6950001,9000001,18000001,40000001},{0.05,0.1,0.2,0.23,0.33,0.4,0.45})-LOOKUP(H2769,{0,1950001,3300001,6950001,9000001,18000001,40000001},{0,97500,427500,636000,1536000,2796000,4796000}))*1.021,3),0))</f>
        <v/>
      </c>
      <c r="J2769" s="21">
        <f>ROUNDDOWN(ROUND(H2769*0.06,2),-2)</f>
        <v/>
      </c>
      <c r="K2769" s="21">
        <f>ROUNDDOWN(ROUND(H2769*0.04,2),-2)</f>
        <v/>
      </c>
      <c r="L2769" s="21">
        <f>I2769+J2769+K2769</f>
        <v/>
      </c>
      <c r="M2769" s="21">
        <f>B2769-L2769</f>
        <v/>
      </c>
      <c r="N2769" s="21">
        <f>ROUNDDOWN(ROUND(B2769*0.2042,2),0)</f>
        <v/>
      </c>
    </row>
    <row r="2770">
      <c r="A2770" t="inlineStr">
        <is>
          <t>照合 一般</t>
        </is>
      </c>
      <c r="B2770" s="21" t="n">
        <v>18500000</v>
      </c>
      <c r="C2770" s="22" t="n">
        <v>14</v>
      </c>
      <c r="D2770" s="22" t="n">
        <v>1</v>
      </c>
      <c r="E2770" s="22" t="n">
        <v>0</v>
      </c>
      <c r="F2770" s="21">
        <f>(IF(C2770&lt;=20,MAX(800000,400000*C2770),8000000+700000*(C2770-20))+IF(E2770=1,1000000,0))</f>
        <v/>
      </c>
      <c r="G2770" s="21">
        <f>IF(AND(D2770=3,C2770&lt;=5),MAX(0,B2770-F2770),IF(AND(D2770=2,C2770&lt;=5,MAX(0,B2770-F2770)&gt;3000000),1500000+MAX(0,B2770-F2770)-3000000,MAX(0,B2770-F2770)/2))</f>
        <v/>
      </c>
      <c r="H2770" s="21">
        <f>ROUNDDOWN(G2770,-3)</f>
        <v/>
      </c>
      <c r="I2770" s="21">
        <f>IF(H2770&lt;=0,0,ROUNDDOWN(ROUND((H2770*LOOKUP(H2770,{0,1950001,3300001,6950001,9000001,18000001,40000001},{0.05,0.1,0.2,0.23,0.33,0.4,0.45})-LOOKUP(H2770,{0,1950001,3300001,6950001,9000001,18000001,40000001},{0,97500,427500,636000,1536000,2796000,4796000}))*1.021,3),0))</f>
        <v/>
      </c>
      <c r="J2770" s="21">
        <f>ROUNDDOWN(ROUND(H2770*0.06,2),-2)</f>
        <v/>
      </c>
      <c r="K2770" s="21">
        <f>ROUNDDOWN(ROUND(H2770*0.04,2),-2)</f>
        <v/>
      </c>
      <c r="L2770" s="21">
        <f>I2770+J2770+K2770</f>
        <v/>
      </c>
      <c r="M2770" s="21">
        <f>B2770-L2770</f>
        <v/>
      </c>
      <c r="N2770" s="21">
        <f>ROUNDDOWN(ROUND(B2770*0.2042,2),0)</f>
        <v/>
      </c>
    </row>
    <row r="2771">
      <c r="A2771" t="inlineStr">
        <is>
          <t>照合 一般</t>
        </is>
      </c>
      <c r="B2771" s="21" t="n">
        <v>18500000</v>
      </c>
      <c r="C2771" s="22" t="n">
        <v>15</v>
      </c>
      <c r="D2771" s="22" t="n">
        <v>1</v>
      </c>
      <c r="E2771" s="22" t="n">
        <v>0</v>
      </c>
      <c r="F2771" s="21">
        <f>(IF(C2771&lt;=20,MAX(800000,400000*C2771),8000000+700000*(C2771-20))+IF(E2771=1,1000000,0))</f>
        <v/>
      </c>
      <c r="G2771" s="21">
        <f>IF(AND(D2771=3,C2771&lt;=5),MAX(0,B2771-F2771),IF(AND(D2771=2,C2771&lt;=5,MAX(0,B2771-F2771)&gt;3000000),1500000+MAX(0,B2771-F2771)-3000000,MAX(0,B2771-F2771)/2))</f>
        <v/>
      </c>
      <c r="H2771" s="21">
        <f>ROUNDDOWN(G2771,-3)</f>
        <v/>
      </c>
      <c r="I2771" s="21">
        <f>IF(H2771&lt;=0,0,ROUNDDOWN(ROUND((H2771*LOOKUP(H2771,{0,1950001,3300001,6950001,9000001,18000001,40000001},{0.05,0.1,0.2,0.23,0.33,0.4,0.45})-LOOKUP(H2771,{0,1950001,3300001,6950001,9000001,18000001,40000001},{0,97500,427500,636000,1536000,2796000,4796000}))*1.021,3),0))</f>
        <v/>
      </c>
      <c r="J2771" s="21">
        <f>ROUNDDOWN(ROUND(H2771*0.06,2),-2)</f>
        <v/>
      </c>
      <c r="K2771" s="21">
        <f>ROUNDDOWN(ROUND(H2771*0.04,2),-2)</f>
        <v/>
      </c>
      <c r="L2771" s="21">
        <f>I2771+J2771+K2771</f>
        <v/>
      </c>
      <c r="M2771" s="21">
        <f>B2771-L2771</f>
        <v/>
      </c>
      <c r="N2771" s="21">
        <f>ROUNDDOWN(ROUND(B2771*0.2042,2),0)</f>
        <v/>
      </c>
    </row>
    <row r="2772">
      <c r="A2772" t="inlineStr">
        <is>
          <t>照合 一般</t>
        </is>
      </c>
      <c r="B2772" s="21" t="n">
        <v>18500000</v>
      </c>
      <c r="C2772" s="22" t="n">
        <v>16</v>
      </c>
      <c r="D2772" s="22" t="n">
        <v>1</v>
      </c>
      <c r="E2772" s="22" t="n">
        <v>0</v>
      </c>
      <c r="F2772" s="21">
        <f>(IF(C2772&lt;=20,MAX(800000,400000*C2772),8000000+700000*(C2772-20))+IF(E2772=1,1000000,0))</f>
        <v/>
      </c>
      <c r="G2772" s="21">
        <f>IF(AND(D2772=3,C2772&lt;=5),MAX(0,B2772-F2772),IF(AND(D2772=2,C2772&lt;=5,MAX(0,B2772-F2772)&gt;3000000),1500000+MAX(0,B2772-F2772)-3000000,MAX(0,B2772-F2772)/2))</f>
        <v/>
      </c>
      <c r="H2772" s="21">
        <f>ROUNDDOWN(G2772,-3)</f>
        <v/>
      </c>
      <c r="I2772" s="21">
        <f>IF(H2772&lt;=0,0,ROUNDDOWN(ROUND((H2772*LOOKUP(H2772,{0,1950001,3300001,6950001,9000001,18000001,40000001},{0.05,0.1,0.2,0.23,0.33,0.4,0.45})-LOOKUP(H2772,{0,1950001,3300001,6950001,9000001,18000001,40000001},{0,97500,427500,636000,1536000,2796000,4796000}))*1.021,3),0))</f>
        <v/>
      </c>
      <c r="J2772" s="21">
        <f>ROUNDDOWN(ROUND(H2772*0.06,2),-2)</f>
        <v/>
      </c>
      <c r="K2772" s="21">
        <f>ROUNDDOWN(ROUND(H2772*0.04,2),-2)</f>
        <v/>
      </c>
      <c r="L2772" s="21">
        <f>I2772+J2772+K2772</f>
        <v/>
      </c>
      <c r="M2772" s="21">
        <f>B2772-L2772</f>
        <v/>
      </c>
      <c r="N2772" s="21">
        <f>ROUNDDOWN(ROUND(B2772*0.2042,2),0)</f>
        <v/>
      </c>
    </row>
    <row r="2773">
      <c r="A2773" t="inlineStr">
        <is>
          <t>照合 一般</t>
        </is>
      </c>
      <c r="B2773" s="21" t="n">
        <v>18500000</v>
      </c>
      <c r="C2773" s="22" t="n">
        <v>17</v>
      </c>
      <c r="D2773" s="22" t="n">
        <v>1</v>
      </c>
      <c r="E2773" s="22" t="n">
        <v>0</v>
      </c>
      <c r="F2773" s="21">
        <f>(IF(C2773&lt;=20,MAX(800000,400000*C2773),8000000+700000*(C2773-20))+IF(E2773=1,1000000,0))</f>
        <v/>
      </c>
      <c r="G2773" s="21">
        <f>IF(AND(D2773=3,C2773&lt;=5),MAX(0,B2773-F2773),IF(AND(D2773=2,C2773&lt;=5,MAX(0,B2773-F2773)&gt;3000000),1500000+MAX(0,B2773-F2773)-3000000,MAX(0,B2773-F2773)/2))</f>
        <v/>
      </c>
      <c r="H2773" s="21">
        <f>ROUNDDOWN(G2773,-3)</f>
        <v/>
      </c>
      <c r="I2773" s="21">
        <f>IF(H2773&lt;=0,0,ROUNDDOWN(ROUND((H2773*LOOKUP(H2773,{0,1950001,3300001,6950001,9000001,18000001,40000001},{0.05,0.1,0.2,0.23,0.33,0.4,0.45})-LOOKUP(H2773,{0,1950001,3300001,6950001,9000001,18000001,40000001},{0,97500,427500,636000,1536000,2796000,4796000}))*1.021,3),0))</f>
        <v/>
      </c>
      <c r="J2773" s="21">
        <f>ROUNDDOWN(ROUND(H2773*0.06,2),-2)</f>
        <v/>
      </c>
      <c r="K2773" s="21">
        <f>ROUNDDOWN(ROUND(H2773*0.04,2),-2)</f>
        <v/>
      </c>
      <c r="L2773" s="21">
        <f>I2773+J2773+K2773</f>
        <v/>
      </c>
      <c r="M2773" s="21">
        <f>B2773-L2773</f>
        <v/>
      </c>
      <c r="N2773" s="21">
        <f>ROUNDDOWN(ROUND(B2773*0.2042,2),0)</f>
        <v/>
      </c>
    </row>
    <row r="2774">
      <c r="A2774" t="inlineStr">
        <is>
          <t>照合 一般</t>
        </is>
      </c>
      <c r="B2774" s="21" t="n">
        <v>18500000</v>
      </c>
      <c r="C2774" s="22" t="n">
        <v>18</v>
      </c>
      <c r="D2774" s="22" t="n">
        <v>1</v>
      </c>
      <c r="E2774" s="22" t="n">
        <v>0</v>
      </c>
      <c r="F2774" s="21">
        <f>(IF(C2774&lt;=20,MAX(800000,400000*C2774),8000000+700000*(C2774-20))+IF(E2774=1,1000000,0))</f>
        <v/>
      </c>
      <c r="G2774" s="21">
        <f>IF(AND(D2774=3,C2774&lt;=5),MAX(0,B2774-F2774),IF(AND(D2774=2,C2774&lt;=5,MAX(0,B2774-F2774)&gt;3000000),1500000+MAX(0,B2774-F2774)-3000000,MAX(0,B2774-F2774)/2))</f>
        <v/>
      </c>
      <c r="H2774" s="21">
        <f>ROUNDDOWN(G2774,-3)</f>
        <v/>
      </c>
      <c r="I2774" s="21">
        <f>IF(H2774&lt;=0,0,ROUNDDOWN(ROUND((H2774*LOOKUP(H2774,{0,1950001,3300001,6950001,9000001,18000001,40000001},{0.05,0.1,0.2,0.23,0.33,0.4,0.45})-LOOKUP(H2774,{0,1950001,3300001,6950001,9000001,18000001,40000001},{0,97500,427500,636000,1536000,2796000,4796000}))*1.021,3),0))</f>
        <v/>
      </c>
      <c r="J2774" s="21">
        <f>ROUNDDOWN(ROUND(H2774*0.06,2),-2)</f>
        <v/>
      </c>
      <c r="K2774" s="21">
        <f>ROUNDDOWN(ROUND(H2774*0.04,2),-2)</f>
        <v/>
      </c>
      <c r="L2774" s="21">
        <f>I2774+J2774+K2774</f>
        <v/>
      </c>
      <c r="M2774" s="21">
        <f>B2774-L2774</f>
        <v/>
      </c>
      <c r="N2774" s="21">
        <f>ROUNDDOWN(ROUND(B2774*0.2042,2),0)</f>
        <v/>
      </c>
    </row>
    <row r="2775">
      <c r="A2775" t="inlineStr">
        <is>
          <t>照合 一般</t>
        </is>
      </c>
      <c r="B2775" s="21" t="n">
        <v>18500000</v>
      </c>
      <c r="C2775" s="22" t="n">
        <v>19</v>
      </c>
      <c r="D2775" s="22" t="n">
        <v>1</v>
      </c>
      <c r="E2775" s="22" t="n">
        <v>0</v>
      </c>
      <c r="F2775" s="21">
        <f>(IF(C2775&lt;=20,MAX(800000,400000*C2775),8000000+700000*(C2775-20))+IF(E2775=1,1000000,0))</f>
        <v/>
      </c>
      <c r="G2775" s="21">
        <f>IF(AND(D2775=3,C2775&lt;=5),MAX(0,B2775-F2775),IF(AND(D2775=2,C2775&lt;=5,MAX(0,B2775-F2775)&gt;3000000),1500000+MAX(0,B2775-F2775)-3000000,MAX(0,B2775-F2775)/2))</f>
        <v/>
      </c>
      <c r="H2775" s="21">
        <f>ROUNDDOWN(G2775,-3)</f>
        <v/>
      </c>
      <c r="I2775" s="21">
        <f>IF(H2775&lt;=0,0,ROUNDDOWN(ROUND((H2775*LOOKUP(H2775,{0,1950001,3300001,6950001,9000001,18000001,40000001},{0.05,0.1,0.2,0.23,0.33,0.4,0.45})-LOOKUP(H2775,{0,1950001,3300001,6950001,9000001,18000001,40000001},{0,97500,427500,636000,1536000,2796000,4796000}))*1.021,3),0))</f>
        <v/>
      </c>
      <c r="J2775" s="21">
        <f>ROUNDDOWN(ROUND(H2775*0.06,2),-2)</f>
        <v/>
      </c>
      <c r="K2775" s="21">
        <f>ROUNDDOWN(ROUND(H2775*0.04,2),-2)</f>
        <v/>
      </c>
      <c r="L2775" s="21">
        <f>I2775+J2775+K2775</f>
        <v/>
      </c>
      <c r="M2775" s="21">
        <f>B2775-L2775</f>
        <v/>
      </c>
      <c r="N2775" s="21">
        <f>ROUNDDOWN(ROUND(B2775*0.2042,2),0)</f>
        <v/>
      </c>
    </row>
    <row r="2776">
      <c r="A2776" t="inlineStr">
        <is>
          <t>照合 一般</t>
        </is>
      </c>
      <c r="B2776" s="21" t="n">
        <v>18500000</v>
      </c>
      <c r="C2776" s="22" t="n">
        <v>20</v>
      </c>
      <c r="D2776" s="22" t="n">
        <v>1</v>
      </c>
      <c r="E2776" s="22" t="n">
        <v>0</v>
      </c>
      <c r="F2776" s="21">
        <f>(IF(C2776&lt;=20,MAX(800000,400000*C2776),8000000+700000*(C2776-20))+IF(E2776=1,1000000,0))</f>
        <v/>
      </c>
      <c r="G2776" s="21">
        <f>IF(AND(D2776=3,C2776&lt;=5),MAX(0,B2776-F2776),IF(AND(D2776=2,C2776&lt;=5,MAX(0,B2776-F2776)&gt;3000000),1500000+MAX(0,B2776-F2776)-3000000,MAX(0,B2776-F2776)/2))</f>
        <v/>
      </c>
      <c r="H2776" s="21">
        <f>ROUNDDOWN(G2776,-3)</f>
        <v/>
      </c>
      <c r="I2776" s="21">
        <f>IF(H2776&lt;=0,0,ROUNDDOWN(ROUND((H2776*LOOKUP(H2776,{0,1950001,3300001,6950001,9000001,18000001,40000001},{0.05,0.1,0.2,0.23,0.33,0.4,0.45})-LOOKUP(H2776,{0,1950001,3300001,6950001,9000001,18000001,40000001},{0,97500,427500,636000,1536000,2796000,4796000}))*1.021,3),0))</f>
        <v/>
      </c>
      <c r="J2776" s="21">
        <f>ROUNDDOWN(ROUND(H2776*0.06,2),-2)</f>
        <v/>
      </c>
      <c r="K2776" s="21">
        <f>ROUNDDOWN(ROUND(H2776*0.04,2),-2)</f>
        <v/>
      </c>
      <c r="L2776" s="21">
        <f>I2776+J2776+K2776</f>
        <v/>
      </c>
      <c r="M2776" s="21">
        <f>B2776-L2776</f>
        <v/>
      </c>
      <c r="N2776" s="21">
        <f>ROUNDDOWN(ROUND(B2776*0.2042,2),0)</f>
        <v/>
      </c>
    </row>
    <row r="2777">
      <c r="A2777" t="inlineStr">
        <is>
          <t>照合 一般</t>
        </is>
      </c>
      <c r="B2777" s="21" t="n">
        <v>18500000</v>
      </c>
      <c r="C2777" s="22" t="n">
        <v>21</v>
      </c>
      <c r="D2777" s="22" t="n">
        <v>1</v>
      </c>
      <c r="E2777" s="22" t="n">
        <v>0</v>
      </c>
      <c r="F2777" s="21">
        <f>(IF(C2777&lt;=20,MAX(800000,400000*C2777),8000000+700000*(C2777-20))+IF(E2777=1,1000000,0))</f>
        <v/>
      </c>
      <c r="G2777" s="21">
        <f>IF(AND(D2777=3,C2777&lt;=5),MAX(0,B2777-F2777),IF(AND(D2777=2,C2777&lt;=5,MAX(0,B2777-F2777)&gt;3000000),1500000+MAX(0,B2777-F2777)-3000000,MAX(0,B2777-F2777)/2))</f>
        <v/>
      </c>
      <c r="H2777" s="21">
        <f>ROUNDDOWN(G2777,-3)</f>
        <v/>
      </c>
      <c r="I2777" s="21">
        <f>IF(H2777&lt;=0,0,ROUNDDOWN(ROUND((H2777*LOOKUP(H2777,{0,1950001,3300001,6950001,9000001,18000001,40000001},{0.05,0.1,0.2,0.23,0.33,0.4,0.45})-LOOKUP(H2777,{0,1950001,3300001,6950001,9000001,18000001,40000001},{0,97500,427500,636000,1536000,2796000,4796000}))*1.021,3),0))</f>
        <v/>
      </c>
      <c r="J2777" s="21">
        <f>ROUNDDOWN(ROUND(H2777*0.06,2),-2)</f>
        <v/>
      </c>
      <c r="K2777" s="21">
        <f>ROUNDDOWN(ROUND(H2777*0.04,2),-2)</f>
        <v/>
      </c>
      <c r="L2777" s="21">
        <f>I2777+J2777+K2777</f>
        <v/>
      </c>
      <c r="M2777" s="21">
        <f>B2777-L2777</f>
        <v/>
      </c>
      <c r="N2777" s="21">
        <f>ROUNDDOWN(ROUND(B2777*0.2042,2),0)</f>
        <v/>
      </c>
    </row>
    <row r="2778">
      <c r="A2778" t="inlineStr">
        <is>
          <t>照合 一般</t>
        </is>
      </c>
      <c r="B2778" s="21" t="n">
        <v>18500000</v>
      </c>
      <c r="C2778" s="22" t="n">
        <v>22</v>
      </c>
      <c r="D2778" s="22" t="n">
        <v>1</v>
      </c>
      <c r="E2778" s="22" t="n">
        <v>0</v>
      </c>
      <c r="F2778" s="21">
        <f>(IF(C2778&lt;=20,MAX(800000,400000*C2778),8000000+700000*(C2778-20))+IF(E2778=1,1000000,0))</f>
        <v/>
      </c>
      <c r="G2778" s="21">
        <f>IF(AND(D2778=3,C2778&lt;=5),MAX(0,B2778-F2778),IF(AND(D2778=2,C2778&lt;=5,MAX(0,B2778-F2778)&gt;3000000),1500000+MAX(0,B2778-F2778)-3000000,MAX(0,B2778-F2778)/2))</f>
        <v/>
      </c>
      <c r="H2778" s="21">
        <f>ROUNDDOWN(G2778,-3)</f>
        <v/>
      </c>
      <c r="I2778" s="21">
        <f>IF(H2778&lt;=0,0,ROUNDDOWN(ROUND((H2778*LOOKUP(H2778,{0,1950001,3300001,6950001,9000001,18000001,40000001},{0.05,0.1,0.2,0.23,0.33,0.4,0.45})-LOOKUP(H2778,{0,1950001,3300001,6950001,9000001,18000001,40000001},{0,97500,427500,636000,1536000,2796000,4796000}))*1.021,3),0))</f>
        <v/>
      </c>
      <c r="J2778" s="21">
        <f>ROUNDDOWN(ROUND(H2778*0.06,2),-2)</f>
        <v/>
      </c>
      <c r="K2778" s="21">
        <f>ROUNDDOWN(ROUND(H2778*0.04,2),-2)</f>
        <v/>
      </c>
      <c r="L2778" s="21">
        <f>I2778+J2778+K2778</f>
        <v/>
      </c>
      <c r="M2778" s="21">
        <f>B2778-L2778</f>
        <v/>
      </c>
      <c r="N2778" s="21">
        <f>ROUNDDOWN(ROUND(B2778*0.2042,2),0)</f>
        <v/>
      </c>
    </row>
    <row r="2779">
      <c r="A2779" t="inlineStr">
        <is>
          <t>照合 一般</t>
        </is>
      </c>
      <c r="B2779" s="21" t="n">
        <v>18500000</v>
      </c>
      <c r="C2779" s="22" t="n">
        <v>23</v>
      </c>
      <c r="D2779" s="22" t="n">
        <v>1</v>
      </c>
      <c r="E2779" s="22" t="n">
        <v>0</v>
      </c>
      <c r="F2779" s="21">
        <f>(IF(C2779&lt;=20,MAX(800000,400000*C2779),8000000+700000*(C2779-20))+IF(E2779=1,1000000,0))</f>
        <v/>
      </c>
      <c r="G2779" s="21">
        <f>IF(AND(D2779=3,C2779&lt;=5),MAX(0,B2779-F2779),IF(AND(D2779=2,C2779&lt;=5,MAX(0,B2779-F2779)&gt;3000000),1500000+MAX(0,B2779-F2779)-3000000,MAX(0,B2779-F2779)/2))</f>
        <v/>
      </c>
      <c r="H2779" s="21">
        <f>ROUNDDOWN(G2779,-3)</f>
        <v/>
      </c>
      <c r="I2779" s="21">
        <f>IF(H2779&lt;=0,0,ROUNDDOWN(ROUND((H2779*LOOKUP(H2779,{0,1950001,3300001,6950001,9000001,18000001,40000001},{0.05,0.1,0.2,0.23,0.33,0.4,0.45})-LOOKUP(H2779,{0,1950001,3300001,6950001,9000001,18000001,40000001},{0,97500,427500,636000,1536000,2796000,4796000}))*1.021,3),0))</f>
        <v/>
      </c>
      <c r="J2779" s="21">
        <f>ROUNDDOWN(ROUND(H2779*0.06,2),-2)</f>
        <v/>
      </c>
      <c r="K2779" s="21">
        <f>ROUNDDOWN(ROUND(H2779*0.04,2),-2)</f>
        <v/>
      </c>
      <c r="L2779" s="21">
        <f>I2779+J2779+K2779</f>
        <v/>
      </c>
      <c r="M2779" s="21">
        <f>B2779-L2779</f>
        <v/>
      </c>
      <c r="N2779" s="21">
        <f>ROUNDDOWN(ROUND(B2779*0.2042,2),0)</f>
        <v/>
      </c>
    </row>
    <row r="2780">
      <c r="A2780" t="inlineStr">
        <is>
          <t>照合 一般</t>
        </is>
      </c>
      <c r="B2780" s="21" t="n">
        <v>18500000</v>
      </c>
      <c r="C2780" s="22" t="n">
        <v>24</v>
      </c>
      <c r="D2780" s="22" t="n">
        <v>1</v>
      </c>
      <c r="E2780" s="22" t="n">
        <v>0</v>
      </c>
      <c r="F2780" s="21">
        <f>(IF(C2780&lt;=20,MAX(800000,400000*C2780),8000000+700000*(C2780-20))+IF(E2780=1,1000000,0))</f>
        <v/>
      </c>
      <c r="G2780" s="21">
        <f>IF(AND(D2780=3,C2780&lt;=5),MAX(0,B2780-F2780),IF(AND(D2780=2,C2780&lt;=5,MAX(0,B2780-F2780)&gt;3000000),1500000+MAX(0,B2780-F2780)-3000000,MAX(0,B2780-F2780)/2))</f>
        <v/>
      </c>
      <c r="H2780" s="21">
        <f>ROUNDDOWN(G2780,-3)</f>
        <v/>
      </c>
      <c r="I2780" s="21">
        <f>IF(H2780&lt;=0,0,ROUNDDOWN(ROUND((H2780*LOOKUP(H2780,{0,1950001,3300001,6950001,9000001,18000001,40000001},{0.05,0.1,0.2,0.23,0.33,0.4,0.45})-LOOKUP(H2780,{0,1950001,3300001,6950001,9000001,18000001,40000001},{0,97500,427500,636000,1536000,2796000,4796000}))*1.021,3),0))</f>
        <v/>
      </c>
      <c r="J2780" s="21">
        <f>ROUNDDOWN(ROUND(H2780*0.06,2),-2)</f>
        <v/>
      </c>
      <c r="K2780" s="21">
        <f>ROUNDDOWN(ROUND(H2780*0.04,2),-2)</f>
        <v/>
      </c>
      <c r="L2780" s="21">
        <f>I2780+J2780+K2780</f>
        <v/>
      </c>
      <c r="M2780" s="21">
        <f>B2780-L2780</f>
        <v/>
      </c>
      <c r="N2780" s="21">
        <f>ROUNDDOWN(ROUND(B2780*0.2042,2),0)</f>
        <v/>
      </c>
    </row>
    <row r="2781">
      <c r="A2781" t="inlineStr">
        <is>
          <t>照合 一般</t>
        </is>
      </c>
      <c r="B2781" s="21" t="n">
        <v>18500000</v>
      </c>
      <c r="C2781" s="22" t="n">
        <v>25</v>
      </c>
      <c r="D2781" s="22" t="n">
        <v>1</v>
      </c>
      <c r="E2781" s="22" t="n">
        <v>0</v>
      </c>
      <c r="F2781" s="21">
        <f>(IF(C2781&lt;=20,MAX(800000,400000*C2781),8000000+700000*(C2781-20))+IF(E2781=1,1000000,0))</f>
        <v/>
      </c>
      <c r="G2781" s="21">
        <f>IF(AND(D2781=3,C2781&lt;=5),MAX(0,B2781-F2781),IF(AND(D2781=2,C2781&lt;=5,MAX(0,B2781-F2781)&gt;3000000),1500000+MAX(0,B2781-F2781)-3000000,MAX(0,B2781-F2781)/2))</f>
        <v/>
      </c>
      <c r="H2781" s="21">
        <f>ROUNDDOWN(G2781,-3)</f>
        <v/>
      </c>
      <c r="I2781" s="21">
        <f>IF(H2781&lt;=0,0,ROUNDDOWN(ROUND((H2781*LOOKUP(H2781,{0,1950001,3300001,6950001,9000001,18000001,40000001},{0.05,0.1,0.2,0.23,0.33,0.4,0.45})-LOOKUP(H2781,{0,1950001,3300001,6950001,9000001,18000001,40000001},{0,97500,427500,636000,1536000,2796000,4796000}))*1.021,3),0))</f>
        <v/>
      </c>
      <c r="J2781" s="21">
        <f>ROUNDDOWN(ROUND(H2781*0.06,2),-2)</f>
        <v/>
      </c>
      <c r="K2781" s="21">
        <f>ROUNDDOWN(ROUND(H2781*0.04,2),-2)</f>
        <v/>
      </c>
      <c r="L2781" s="21">
        <f>I2781+J2781+K2781</f>
        <v/>
      </c>
      <c r="M2781" s="21">
        <f>B2781-L2781</f>
        <v/>
      </c>
      <c r="N2781" s="21">
        <f>ROUNDDOWN(ROUND(B2781*0.2042,2),0)</f>
        <v/>
      </c>
    </row>
    <row r="2782">
      <c r="A2782" t="inlineStr">
        <is>
          <t>照合 一般</t>
        </is>
      </c>
      <c r="B2782" s="21" t="n">
        <v>18500000</v>
      </c>
      <c r="C2782" s="22" t="n">
        <v>26</v>
      </c>
      <c r="D2782" s="22" t="n">
        <v>1</v>
      </c>
      <c r="E2782" s="22" t="n">
        <v>0</v>
      </c>
      <c r="F2782" s="21">
        <f>(IF(C2782&lt;=20,MAX(800000,400000*C2782),8000000+700000*(C2782-20))+IF(E2782=1,1000000,0))</f>
        <v/>
      </c>
      <c r="G2782" s="21">
        <f>IF(AND(D2782=3,C2782&lt;=5),MAX(0,B2782-F2782),IF(AND(D2782=2,C2782&lt;=5,MAX(0,B2782-F2782)&gt;3000000),1500000+MAX(0,B2782-F2782)-3000000,MAX(0,B2782-F2782)/2))</f>
        <v/>
      </c>
      <c r="H2782" s="21">
        <f>ROUNDDOWN(G2782,-3)</f>
        <v/>
      </c>
      <c r="I2782" s="21">
        <f>IF(H2782&lt;=0,0,ROUNDDOWN(ROUND((H2782*LOOKUP(H2782,{0,1950001,3300001,6950001,9000001,18000001,40000001},{0.05,0.1,0.2,0.23,0.33,0.4,0.45})-LOOKUP(H2782,{0,1950001,3300001,6950001,9000001,18000001,40000001},{0,97500,427500,636000,1536000,2796000,4796000}))*1.021,3),0))</f>
        <v/>
      </c>
      <c r="J2782" s="21">
        <f>ROUNDDOWN(ROUND(H2782*0.06,2),-2)</f>
        <v/>
      </c>
      <c r="K2782" s="21">
        <f>ROUNDDOWN(ROUND(H2782*0.04,2),-2)</f>
        <v/>
      </c>
      <c r="L2782" s="21">
        <f>I2782+J2782+K2782</f>
        <v/>
      </c>
      <c r="M2782" s="21">
        <f>B2782-L2782</f>
        <v/>
      </c>
      <c r="N2782" s="21">
        <f>ROUNDDOWN(ROUND(B2782*0.2042,2),0)</f>
        <v/>
      </c>
    </row>
    <row r="2783">
      <c r="A2783" t="inlineStr">
        <is>
          <t>照合 一般</t>
        </is>
      </c>
      <c r="B2783" s="21" t="n">
        <v>18500000</v>
      </c>
      <c r="C2783" s="22" t="n">
        <v>27</v>
      </c>
      <c r="D2783" s="22" t="n">
        <v>1</v>
      </c>
      <c r="E2783" s="22" t="n">
        <v>0</v>
      </c>
      <c r="F2783" s="21">
        <f>(IF(C2783&lt;=20,MAX(800000,400000*C2783),8000000+700000*(C2783-20))+IF(E2783=1,1000000,0))</f>
        <v/>
      </c>
      <c r="G2783" s="21">
        <f>IF(AND(D2783=3,C2783&lt;=5),MAX(0,B2783-F2783),IF(AND(D2783=2,C2783&lt;=5,MAX(0,B2783-F2783)&gt;3000000),1500000+MAX(0,B2783-F2783)-3000000,MAX(0,B2783-F2783)/2))</f>
        <v/>
      </c>
      <c r="H2783" s="21">
        <f>ROUNDDOWN(G2783,-3)</f>
        <v/>
      </c>
      <c r="I2783" s="21">
        <f>IF(H2783&lt;=0,0,ROUNDDOWN(ROUND((H2783*LOOKUP(H2783,{0,1950001,3300001,6950001,9000001,18000001,40000001},{0.05,0.1,0.2,0.23,0.33,0.4,0.45})-LOOKUP(H2783,{0,1950001,3300001,6950001,9000001,18000001,40000001},{0,97500,427500,636000,1536000,2796000,4796000}))*1.021,3),0))</f>
        <v/>
      </c>
      <c r="J2783" s="21">
        <f>ROUNDDOWN(ROUND(H2783*0.06,2),-2)</f>
        <v/>
      </c>
      <c r="K2783" s="21">
        <f>ROUNDDOWN(ROUND(H2783*0.04,2),-2)</f>
        <v/>
      </c>
      <c r="L2783" s="21">
        <f>I2783+J2783+K2783</f>
        <v/>
      </c>
      <c r="M2783" s="21">
        <f>B2783-L2783</f>
        <v/>
      </c>
      <c r="N2783" s="21">
        <f>ROUNDDOWN(ROUND(B2783*0.2042,2),0)</f>
        <v/>
      </c>
    </row>
    <row r="2784">
      <c r="A2784" t="inlineStr">
        <is>
          <t>照合 一般</t>
        </is>
      </c>
      <c r="B2784" s="21" t="n">
        <v>18500000</v>
      </c>
      <c r="C2784" s="22" t="n">
        <v>28</v>
      </c>
      <c r="D2784" s="22" t="n">
        <v>1</v>
      </c>
      <c r="E2784" s="22" t="n">
        <v>0</v>
      </c>
      <c r="F2784" s="21">
        <f>(IF(C2784&lt;=20,MAX(800000,400000*C2784),8000000+700000*(C2784-20))+IF(E2784=1,1000000,0))</f>
        <v/>
      </c>
      <c r="G2784" s="21">
        <f>IF(AND(D2784=3,C2784&lt;=5),MAX(0,B2784-F2784),IF(AND(D2784=2,C2784&lt;=5,MAX(0,B2784-F2784)&gt;3000000),1500000+MAX(0,B2784-F2784)-3000000,MAX(0,B2784-F2784)/2))</f>
        <v/>
      </c>
      <c r="H2784" s="21">
        <f>ROUNDDOWN(G2784,-3)</f>
        <v/>
      </c>
      <c r="I2784" s="21">
        <f>IF(H2784&lt;=0,0,ROUNDDOWN(ROUND((H2784*LOOKUP(H2784,{0,1950001,3300001,6950001,9000001,18000001,40000001},{0.05,0.1,0.2,0.23,0.33,0.4,0.45})-LOOKUP(H2784,{0,1950001,3300001,6950001,9000001,18000001,40000001},{0,97500,427500,636000,1536000,2796000,4796000}))*1.021,3),0))</f>
        <v/>
      </c>
      <c r="J2784" s="21">
        <f>ROUNDDOWN(ROUND(H2784*0.06,2),-2)</f>
        <v/>
      </c>
      <c r="K2784" s="21">
        <f>ROUNDDOWN(ROUND(H2784*0.04,2),-2)</f>
        <v/>
      </c>
      <c r="L2784" s="21">
        <f>I2784+J2784+K2784</f>
        <v/>
      </c>
      <c r="M2784" s="21">
        <f>B2784-L2784</f>
        <v/>
      </c>
      <c r="N2784" s="21">
        <f>ROUNDDOWN(ROUND(B2784*0.2042,2),0)</f>
        <v/>
      </c>
    </row>
    <row r="2785">
      <c r="A2785" t="inlineStr">
        <is>
          <t>照合 一般</t>
        </is>
      </c>
      <c r="B2785" s="21" t="n">
        <v>18500000</v>
      </c>
      <c r="C2785" s="22" t="n">
        <v>29</v>
      </c>
      <c r="D2785" s="22" t="n">
        <v>1</v>
      </c>
      <c r="E2785" s="22" t="n">
        <v>0</v>
      </c>
      <c r="F2785" s="21">
        <f>(IF(C2785&lt;=20,MAX(800000,400000*C2785),8000000+700000*(C2785-20))+IF(E2785=1,1000000,0))</f>
        <v/>
      </c>
      <c r="G2785" s="21">
        <f>IF(AND(D2785=3,C2785&lt;=5),MAX(0,B2785-F2785),IF(AND(D2785=2,C2785&lt;=5,MAX(0,B2785-F2785)&gt;3000000),1500000+MAX(0,B2785-F2785)-3000000,MAX(0,B2785-F2785)/2))</f>
        <v/>
      </c>
      <c r="H2785" s="21">
        <f>ROUNDDOWN(G2785,-3)</f>
        <v/>
      </c>
      <c r="I2785" s="21">
        <f>IF(H2785&lt;=0,0,ROUNDDOWN(ROUND((H2785*LOOKUP(H2785,{0,1950001,3300001,6950001,9000001,18000001,40000001},{0.05,0.1,0.2,0.23,0.33,0.4,0.45})-LOOKUP(H2785,{0,1950001,3300001,6950001,9000001,18000001,40000001},{0,97500,427500,636000,1536000,2796000,4796000}))*1.021,3),0))</f>
        <v/>
      </c>
      <c r="J2785" s="21">
        <f>ROUNDDOWN(ROUND(H2785*0.06,2),-2)</f>
        <v/>
      </c>
      <c r="K2785" s="21">
        <f>ROUNDDOWN(ROUND(H2785*0.04,2),-2)</f>
        <v/>
      </c>
      <c r="L2785" s="21">
        <f>I2785+J2785+K2785</f>
        <v/>
      </c>
      <c r="M2785" s="21">
        <f>B2785-L2785</f>
        <v/>
      </c>
      <c r="N2785" s="21">
        <f>ROUNDDOWN(ROUND(B2785*0.2042,2),0)</f>
        <v/>
      </c>
    </row>
    <row r="2786">
      <c r="A2786" t="inlineStr">
        <is>
          <t>照合 一般</t>
        </is>
      </c>
      <c r="B2786" s="21" t="n">
        <v>18500000</v>
      </c>
      <c r="C2786" s="22" t="n">
        <v>30</v>
      </c>
      <c r="D2786" s="22" t="n">
        <v>1</v>
      </c>
      <c r="E2786" s="22" t="n">
        <v>0</v>
      </c>
      <c r="F2786" s="21">
        <f>(IF(C2786&lt;=20,MAX(800000,400000*C2786),8000000+700000*(C2786-20))+IF(E2786=1,1000000,0))</f>
        <v/>
      </c>
      <c r="G2786" s="21">
        <f>IF(AND(D2786=3,C2786&lt;=5),MAX(0,B2786-F2786),IF(AND(D2786=2,C2786&lt;=5,MAX(0,B2786-F2786)&gt;3000000),1500000+MAX(0,B2786-F2786)-3000000,MAX(0,B2786-F2786)/2))</f>
        <v/>
      </c>
      <c r="H2786" s="21">
        <f>ROUNDDOWN(G2786,-3)</f>
        <v/>
      </c>
      <c r="I2786" s="21">
        <f>IF(H2786&lt;=0,0,ROUNDDOWN(ROUND((H2786*LOOKUP(H2786,{0,1950001,3300001,6950001,9000001,18000001,40000001},{0.05,0.1,0.2,0.23,0.33,0.4,0.45})-LOOKUP(H2786,{0,1950001,3300001,6950001,9000001,18000001,40000001},{0,97500,427500,636000,1536000,2796000,4796000}))*1.021,3),0))</f>
        <v/>
      </c>
      <c r="J2786" s="21">
        <f>ROUNDDOWN(ROUND(H2786*0.06,2),-2)</f>
        <v/>
      </c>
      <c r="K2786" s="21">
        <f>ROUNDDOWN(ROUND(H2786*0.04,2),-2)</f>
        <v/>
      </c>
      <c r="L2786" s="21">
        <f>I2786+J2786+K2786</f>
        <v/>
      </c>
      <c r="M2786" s="21">
        <f>B2786-L2786</f>
        <v/>
      </c>
      <c r="N2786" s="21">
        <f>ROUNDDOWN(ROUND(B2786*0.2042,2),0)</f>
        <v/>
      </c>
    </row>
    <row r="2787">
      <c r="A2787" t="inlineStr">
        <is>
          <t>照合 一般</t>
        </is>
      </c>
      <c r="B2787" s="21" t="n">
        <v>18500000</v>
      </c>
      <c r="C2787" s="22" t="n">
        <v>31</v>
      </c>
      <c r="D2787" s="22" t="n">
        <v>1</v>
      </c>
      <c r="E2787" s="22" t="n">
        <v>0</v>
      </c>
      <c r="F2787" s="21">
        <f>(IF(C2787&lt;=20,MAX(800000,400000*C2787),8000000+700000*(C2787-20))+IF(E2787=1,1000000,0))</f>
        <v/>
      </c>
      <c r="G2787" s="21">
        <f>IF(AND(D2787=3,C2787&lt;=5),MAX(0,B2787-F2787),IF(AND(D2787=2,C2787&lt;=5,MAX(0,B2787-F2787)&gt;3000000),1500000+MAX(0,B2787-F2787)-3000000,MAX(0,B2787-F2787)/2))</f>
        <v/>
      </c>
      <c r="H2787" s="21">
        <f>ROUNDDOWN(G2787,-3)</f>
        <v/>
      </c>
      <c r="I2787" s="21">
        <f>IF(H2787&lt;=0,0,ROUNDDOWN(ROUND((H2787*LOOKUP(H2787,{0,1950001,3300001,6950001,9000001,18000001,40000001},{0.05,0.1,0.2,0.23,0.33,0.4,0.45})-LOOKUP(H2787,{0,1950001,3300001,6950001,9000001,18000001,40000001},{0,97500,427500,636000,1536000,2796000,4796000}))*1.021,3),0))</f>
        <v/>
      </c>
      <c r="J2787" s="21">
        <f>ROUNDDOWN(ROUND(H2787*0.06,2),-2)</f>
        <v/>
      </c>
      <c r="K2787" s="21">
        <f>ROUNDDOWN(ROUND(H2787*0.04,2),-2)</f>
        <v/>
      </c>
      <c r="L2787" s="21">
        <f>I2787+J2787+K2787</f>
        <v/>
      </c>
      <c r="M2787" s="21">
        <f>B2787-L2787</f>
        <v/>
      </c>
      <c r="N2787" s="21">
        <f>ROUNDDOWN(ROUND(B2787*0.2042,2),0)</f>
        <v/>
      </c>
    </row>
    <row r="2788">
      <c r="A2788" t="inlineStr">
        <is>
          <t>照合 一般</t>
        </is>
      </c>
      <c r="B2788" s="21" t="n">
        <v>18500000</v>
      </c>
      <c r="C2788" s="22" t="n">
        <v>32</v>
      </c>
      <c r="D2788" s="22" t="n">
        <v>1</v>
      </c>
      <c r="E2788" s="22" t="n">
        <v>0</v>
      </c>
      <c r="F2788" s="21">
        <f>(IF(C2788&lt;=20,MAX(800000,400000*C2788),8000000+700000*(C2788-20))+IF(E2788=1,1000000,0))</f>
        <v/>
      </c>
      <c r="G2788" s="21">
        <f>IF(AND(D2788=3,C2788&lt;=5),MAX(0,B2788-F2788),IF(AND(D2788=2,C2788&lt;=5,MAX(0,B2788-F2788)&gt;3000000),1500000+MAX(0,B2788-F2788)-3000000,MAX(0,B2788-F2788)/2))</f>
        <v/>
      </c>
      <c r="H2788" s="21">
        <f>ROUNDDOWN(G2788,-3)</f>
        <v/>
      </c>
      <c r="I2788" s="21">
        <f>IF(H2788&lt;=0,0,ROUNDDOWN(ROUND((H2788*LOOKUP(H2788,{0,1950001,3300001,6950001,9000001,18000001,40000001},{0.05,0.1,0.2,0.23,0.33,0.4,0.45})-LOOKUP(H2788,{0,1950001,3300001,6950001,9000001,18000001,40000001},{0,97500,427500,636000,1536000,2796000,4796000}))*1.021,3),0))</f>
        <v/>
      </c>
      <c r="J2788" s="21">
        <f>ROUNDDOWN(ROUND(H2788*0.06,2),-2)</f>
        <v/>
      </c>
      <c r="K2788" s="21">
        <f>ROUNDDOWN(ROUND(H2788*0.04,2),-2)</f>
        <v/>
      </c>
      <c r="L2788" s="21">
        <f>I2788+J2788+K2788</f>
        <v/>
      </c>
      <c r="M2788" s="21">
        <f>B2788-L2788</f>
        <v/>
      </c>
      <c r="N2788" s="21">
        <f>ROUNDDOWN(ROUND(B2788*0.2042,2),0)</f>
        <v/>
      </c>
    </row>
    <row r="2789">
      <c r="A2789" t="inlineStr">
        <is>
          <t>照合 一般</t>
        </is>
      </c>
      <c r="B2789" s="21" t="n">
        <v>18500000</v>
      </c>
      <c r="C2789" s="22" t="n">
        <v>33</v>
      </c>
      <c r="D2789" s="22" t="n">
        <v>1</v>
      </c>
      <c r="E2789" s="22" t="n">
        <v>0</v>
      </c>
      <c r="F2789" s="21">
        <f>(IF(C2789&lt;=20,MAX(800000,400000*C2789),8000000+700000*(C2789-20))+IF(E2789=1,1000000,0))</f>
        <v/>
      </c>
      <c r="G2789" s="21">
        <f>IF(AND(D2789=3,C2789&lt;=5),MAX(0,B2789-F2789),IF(AND(D2789=2,C2789&lt;=5,MAX(0,B2789-F2789)&gt;3000000),1500000+MAX(0,B2789-F2789)-3000000,MAX(0,B2789-F2789)/2))</f>
        <v/>
      </c>
      <c r="H2789" s="21">
        <f>ROUNDDOWN(G2789,-3)</f>
        <v/>
      </c>
      <c r="I2789" s="21">
        <f>IF(H2789&lt;=0,0,ROUNDDOWN(ROUND((H2789*LOOKUP(H2789,{0,1950001,3300001,6950001,9000001,18000001,40000001},{0.05,0.1,0.2,0.23,0.33,0.4,0.45})-LOOKUP(H2789,{0,1950001,3300001,6950001,9000001,18000001,40000001},{0,97500,427500,636000,1536000,2796000,4796000}))*1.021,3),0))</f>
        <v/>
      </c>
      <c r="J2789" s="21">
        <f>ROUNDDOWN(ROUND(H2789*0.06,2),-2)</f>
        <v/>
      </c>
      <c r="K2789" s="21">
        <f>ROUNDDOWN(ROUND(H2789*0.04,2),-2)</f>
        <v/>
      </c>
      <c r="L2789" s="21">
        <f>I2789+J2789+K2789</f>
        <v/>
      </c>
      <c r="M2789" s="21">
        <f>B2789-L2789</f>
        <v/>
      </c>
      <c r="N2789" s="21">
        <f>ROUNDDOWN(ROUND(B2789*0.2042,2),0)</f>
        <v/>
      </c>
    </row>
    <row r="2790">
      <c r="A2790" t="inlineStr">
        <is>
          <t>照合 一般</t>
        </is>
      </c>
      <c r="B2790" s="21" t="n">
        <v>18500000</v>
      </c>
      <c r="C2790" s="22" t="n">
        <v>34</v>
      </c>
      <c r="D2790" s="22" t="n">
        <v>1</v>
      </c>
      <c r="E2790" s="22" t="n">
        <v>0</v>
      </c>
      <c r="F2790" s="21">
        <f>(IF(C2790&lt;=20,MAX(800000,400000*C2790),8000000+700000*(C2790-20))+IF(E2790=1,1000000,0))</f>
        <v/>
      </c>
      <c r="G2790" s="21">
        <f>IF(AND(D2790=3,C2790&lt;=5),MAX(0,B2790-F2790),IF(AND(D2790=2,C2790&lt;=5,MAX(0,B2790-F2790)&gt;3000000),1500000+MAX(0,B2790-F2790)-3000000,MAX(0,B2790-F2790)/2))</f>
        <v/>
      </c>
      <c r="H2790" s="21">
        <f>ROUNDDOWN(G2790,-3)</f>
        <v/>
      </c>
      <c r="I2790" s="21">
        <f>IF(H2790&lt;=0,0,ROUNDDOWN(ROUND((H2790*LOOKUP(H2790,{0,1950001,3300001,6950001,9000001,18000001,40000001},{0.05,0.1,0.2,0.23,0.33,0.4,0.45})-LOOKUP(H2790,{0,1950001,3300001,6950001,9000001,18000001,40000001},{0,97500,427500,636000,1536000,2796000,4796000}))*1.021,3),0))</f>
        <v/>
      </c>
      <c r="J2790" s="21">
        <f>ROUNDDOWN(ROUND(H2790*0.06,2),-2)</f>
        <v/>
      </c>
      <c r="K2790" s="21">
        <f>ROUNDDOWN(ROUND(H2790*0.04,2),-2)</f>
        <v/>
      </c>
      <c r="L2790" s="21">
        <f>I2790+J2790+K2790</f>
        <v/>
      </c>
      <c r="M2790" s="21">
        <f>B2790-L2790</f>
        <v/>
      </c>
      <c r="N2790" s="21">
        <f>ROUNDDOWN(ROUND(B2790*0.2042,2),0)</f>
        <v/>
      </c>
    </row>
    <row r="2791">
      <c r="A2791" t="inlineStr">
        <is>
          <t>照合 一般</t>
        </is>
      </c>
      <c r="B2791" s="21" t="n">
        <v>18500000</v>
      </c>
      <c r="C2791" s="22" t="n">
        <v>35</v>
      </c>
      <c r="D2791" s="22" t="n">
        <v>1</v>
      </c>
      <c r="E2791" s="22" t="n">
        <v>0</v>
      </c>
      <c r="F2791" s="21">
        <f>(IF(C2791&lt;=20,MAX(800000,400000*C2791),8000000+700000*(C2791-20))+IF(E2791=1,1000000,0))</f>
        <v/>
      </c>
      <c r="G2791" s="21">
        <f>IF(AND(D2791=3,C2791&lt;=5),MAX(0,B2791-F2791),IF(AND(D2791=2,C2791&lt;=5,MAX(0,B2791-F2791)&gt;3000000),1500000+MAX(0,B2791-F2791)-3000000,MAX(0,B2791-F2791)/2))</f>
        <v/>
      </c>
      <c r="H2791" s="21">
        <f>ROUNDDOWN(G2791,-3)</f>
        <v/>
      </c>
      <c r="I2791" s="21">
        <f>IF(H2791&lt;=0,0,ROUNDDOWN(ROUND((H2791*LOOKUP(H2791,{0,1950001,3300001,6950001,9000001,18000001,40000001},{0.05,0.1,0.2,0.23,0.33,0.4,0.45})-LOOKUP(H2791,{0,1950001,3300001,6950001,9000001,18000001,40000001},{0,97500,427500,636000,1536000,2796000,4796000}))*1.021,3),0))</f>
        <v/>
      </c>
      <c r="J2791" s="21">
        <f>ROUNDDOWN(ROUND(H2791*0.06,2),-2)</f>
        <v/>
      </c>
      <c r="K2791" s="21">
        <f>ROUNDDOWN(ROUND(H2791*0.04,2),-2)</f>
        <v/>
      </c>
      <c r="L2791" s="21">
        <f>I2791+J2791+K2791</f>
        <v/>
      </c>
      <c r="M2791" s="21">
        <f>B2791-L2791</f>
        <v/>
      </c>
      <c r="N2791" s="21">
        <f>ROUNDDOWN(ROUND(B2791*0.2042,2),0)</f>
        <v/>
      </c>
    </row>
    <row r="2792">
      <c r="A2792" t="inlineStr">
        <is>
          <t>照合 一般</t>
        </is>
      </c>
      <c r="B2792" s="21" t="n">
        <v>18500000</v>
      </c>
      <c r="C2792" s="22" t="n">
        <v>36</v>
      </c>
      <c r="D2792" s="22" t="n">
        <v>1</v>
      </c>
      <c r="E2792" s="22" t="n">
        <v>0</v>
      </c>
      <c r="F2792" s="21">
        <f>(IF(C2792&lt;=20,MAX(800000,400000*C2792),8000000+700000*(C2792-20))+IF(E2792=1,1000000,0))</f>
        <v/>
      </c>
      <c r="G2792" s="21">
        <f>IF(AND(D2792=3,C2792&lt;=5),MAX(0,B2792-F2792),IF(AND(D2792=2,C2792&lt;=5,MAX(0,B2792-F2792)&gt;3000000),1500000+MAX(0,B2792-F2792)-3000000,MAX(0,B2792-F2792)/2))</f>
        <v/>
      </c>
      <c r="H2792" s="21">
        <f>ROUNDDOWN(G2792,-3)</f>
        <v/>
      </c>
      <c r="I2792" s="21">
        <f>IF(H2792&lt;=0,0,ROUNDDOWN(ROUND((H2792*LOOKUP(H2792,{0,1950001,3300001,6950001,9000001,18000001,40000001},{0.05,0.1,0.2,0.23,0.33,0.4,0.45})-LOOKUP(H2792,{0,1950001,3300001,6950001,9000001,18000001,40000001},{0,97500,427500,636000,1536000,2796000,4796000}))*1.021,3),0))</f>
        <v/>
      </c>
      <c r="J2792" s="21">
        <f>ROUNDDOWN(ROUND(H2792*0.06,2),-2)</f>
        <v/>
      </c>
      <c r="K2792" s="21">
        <f>ROUNDDOWN(ROUND(H2792*0.04,2),-2)</f>
        <v/>
      </c>
      <c r="L2792" s="21">
        <f>I2792+J2792+K2792</f>
        <v/>
      </c>
      <c r="M2792" s="21">
        <f>B2792-L2792</f>
        <v/>
      </c>
      <c r="N2792" s="21">
        <f>ROUNDDOWN(ROUND(B2792*0.2042,2),0)</f>
        <v/>
      </c>
    </row>
    <row r="2793">
      <c r="A2793" t="inlineStr">
        <is>
          <t>照合 一般</t>
        </is>
      </c>
      <c r="B2793" s="21" t="n">
        <v>18500000</v>
      </c>
      <c r="C2793" s="22" t="n">
        <v>37</v>
      </c>
      <c r="D2793" s="22" t="n">
        <v>1</v>
      </c>
      <c r="E2793" s="22" t="n">
        <v>0</v>
      </c>
      <c r="F2793" s="21">
        <f>(IF(C2793&lt;=20,MAX(800000,400000*C2793),8000000+700000*(C2793-20))+IF(E2793=1,1000000,0))</f>
        <v/>
      </c>
      <c r="G2793" s="21">
        <f>IF(AND(D2793=3,C2793&lt;=5),MAX(0,B2793-F2793),IF(AND(D2793=2,C2793&lt;=5,MAX(0,B2793-F2793)&gt;3000000),1500000+MAX(0,B2793-F2793)-3000000,MAX(0,B2793-F2793)/2))</f>
        <v/>
      </c>
      <c r="H2793" s="21">
        <f>ROUNDDOWN(G2793,-3)</f>
        <v/>
      </c>
      <c r="I2793" s="21">
        <f>IF(H2793&lt;=0,0,ROUNDDOWN(ROUND((H2793*LOOKUP(H2793,{0,1950001,3300001,6950001,9000001,18000001,40000001},{0.05,0.1,0.2,0.23,0.33,0.4,0.45})-LOOKUP(H2793,{0,1950001,3300001,6950001,9000001,18000001,40000001},{0,97500,427500,636000,1536000,2796000,4796000}))*1.021,3),0))</f>
        <v/>
      </c>
      <c r="J2793" s="21">
        <f>ROUNDDOWN(ROUND(H2793*0.06,2),-2)</f>
        <v/>
      </c>
      <c r="K2793" s="21">
        <f>ROUNDDOWN(ROUND(H2793*0.04,2),-2)</f>
        <v/>
      </c>
      <c r="L2793" s="21">
        <f>I2793+J2793+K2793</f>
        <v/>
      </c>
      <c r="M2793" s="21">
        <f>B2793-L2793</f>
        <v/>
      </c>
      <c r="N2793" s="21">
        <f>ROUNDDOWN(ROUND(B2793*0.2042,2),0)</f>
        <v/>
      </c>
    </row>
    <row r="2794">
      <c r="A2794" t="inlineStr">
        <is>
          <t>照合 一般</t>
        </is>
      </c>
      <c r="B2794" s="21" t="n">
        <v>18500000</v>
      </c>
      <c r="C2794" s="22" t="n">
        <v>38</v>
      </c>
      <c r="D2794" s="22" t="n">
        <v>1</v>
      </c>
      <c r="E2794" s="22" t="n">
        <v>0</v>
      </c>
      <c r="F2794" s="21">
        <f>(IF(C2794&lt;=20,MAX(800000,400000*C2794),8000000+700000*(C2794-20))+IF(E2794=1,1000000,0))</f>
        <v/>
      </c>
      <c r="G2794" s="21">
        <f>IF(AND(D2794=3,C2794&lt;=5),MAX(0,B2794-F2794),IF(AND(D2794=2,C2794&lt;=5,MAX(0,B2794-F2794)&gt;3000000),1500000+MAX(0,B2794-F2794)-3000000,MAX(0,B2794-F2794)/2))</f>
        <v/>
      </c>
      <c r="H2794" s="21">
        <f>ROUNDDOWN(G2794,-3)</f>
        <v/>
      </c>
      <c r="I2794" s="21">
        <f>IF(H2794&lt;=0,0,ROUNDDOWN(ROUND((H2794*LOOKUP(H2794,{0,1950001,3300001,6950001,9000001,18000001,40000001},{0.05,0.1,0.2,0.23,0.33,0.4,0.45})-LOOKUP(H2794,{0,1950001,3300001,6950001,9000001,18000001,40000001},{0,97500,427500,636000,1536000,2796000,4796000}))*1.021,3),0))</f>
        <v/>
      </c>
      <c r="J2794" s="21">
        <f>ROUNDDOWN(ROUND(H2794*0.06,2),-2)</f>
        <v/>
      </c>
      <c r="K2794" s="21">
        <f>ROUNDDOWN(ROUND(H2794*0.04,2),-2)</f>
        <v/>
      </c>
      <c r="L2794" s="21">
        <f>I2794+J2794+K2794</f>
        <v/>
      </c>
      <c r="M2794" s="21">
        <f>B2794-L2794</f>
        <v/>
      </c>
      <c r="N2794" s="21">
        <f>ROUNDDOWN(ROUND(B2794*0.2042,2),0)</f>
        <v/>
      </c>
    </row>
    <row r="2795">
      <c r="A2795" t="inlineStr">
        <is>
          <t>照合 一般</t>
        </is>
      </c>
      <c r="B2795" s="21" t="n">
        <v>18500000</v>
      </c>
      <c r="C2795" s="22" t="n">
        <v>39</v>
      </c>
      <c r="D2795" s="22" t="n">
        <v>1</v>
      </c>
      <c r="E2795" s="22" t="n">
        <v>0</v>
      </c>
      <c r="F2795" s="21">
        <f>(IF(C2795&lt;=20,MAX(800000,400000*C2795),8000000+700000*(C2795-20))+IF(E2795=1,1000000,0))</f>
        <v/>
      </c>
      <c r="G2795" s="21">
        <f>IF(AND(D2795=3,C2795&lt;=5),MAX(0,B2795-F2795),IF(AND(D2795=2,C2795&lt;=5,MAX(0,B2795-F2795)&gt;3000000),1500000+MAX(0,B2795-F2795)-3000000,MAX(0,B2795-F2795)/2))</f>
        <v/>
      </c>
      <c r="H2795" s="21">
        <f>ROUNDDOWN(G2795,-3)</f>
        <v/>
      </c>
      <c r="I2795" s="21">
        <f>IF(H2795&lt;=0,0,ROUNDDOWN(ROUND((H2795*LOOKUP(H2795,{0,1950001,3300001,6950001,9000001,18000001,40000001},{0.05,0.1,0.2,0.23,0.33,0.4,0.45})-LOOKUP(H2795,{0,1950001,3300001,6950001,9000001,18000001,40000001},{0,97500,427500,636000,1536000,2796000,4796000}))*1.021,3),0))</f>
        <v/>
      </c>
      <c r="J2795" s="21">
        <f>ROUNDDOWN(ROUND(H2795*0.06,2),-2)</f>
        <v/>
      </c>
      <c r="K2795" s="21">
        <f>ROUNDDOWN(ROUND(H2795*0.04,2),-2)</f>
        <v/>
      </c>
      <c r="L2795" s="21">
        <f>I2795+J2795+K2795</f>
        <v/>
      </c>
      <c r="M2795" s="21">
        <f>B2795-L2795</f>
        <v/>
      </c>
      <c r="N2795" s="21">
        <f>ROUNDDOWN(ROUND(B2795*0.2042,2),0)</f>
        <v/>
      </c>
    </row>
    <row r="2796">
      <c r="A2796" t="inlineStr">
        <is>
          <t>照合 一般</t>
        </is>
      </c>
      <c r="B2796" s="21" t="n">
        <v>18500000</v>
      </c>
      <c r="C2796" s="22" t="n">
        <v>40</v>
      </c>
      <c r="D2796" s="22" t="n">
        <v>1</v>
      </c>
      <c r="E2796" s="22" t="n">
        <v>0</v>
      </c>
      <c r="F2796" s="21">
        <f>(IF(C2796&lt;=20,MAX(800000,400000*C2796),8000000+700000*(C2796-20))+IF(E2796=1,1000000,0))</f>
        <v/>
      </c>
      <c r="G2796" s="21">
        <f>IF(AND(D2796=3,C2796&lt;=5),MAX(0,B2796-F2796),IF(AND(D2796=2,C2796&lt;=5,MAX(0,B2796-F2796)&gt;3000000),1500000+MAX(0,B2796-F2796)-3000000,MAX(0,B2796-F2796)/2))</f>
        <v/>
      </c>
      <c r="H2796" s="21">
        <f>ROUNDDOWN(G2796,-3)</f>
        <v/>
      </c>
      <c r="I2796" s="21">
        <f>IF(H2796&lt;=0,0,ROUNDDOWN(ROUND((H2796*LOOKUP(H2796,{0,1950001,3300001,6950001,9000001,18000001,40000001},{0.05,0.1,0.2,0.23,0.33,0.4,0.45})-LOOKUP(H2796,{0,1950001,3300001,6950001,9000001,18000001,40000001},{0,97500,427500,636000,1536000,2796000,4796000}))*1.021,3),0))</f>
        <v/>
      </c>
      <c r="J2796" s="21">
        <f>ROUNDDOWN(ROUND(H2796*0.06,2),-2)</f>
        <v/>
      </c>
      <c r="K2796" s="21">
        <f>ROUNDDOWN(ROUND(H2796*0.04,2),-2)</f>
        <v/>
      </c>
      <c r="L2796" s="21">
        <f>I2796+J2796+K2796</f>
        <v/>
      </c>
      <c r="M2796" s="21">
        <f>B2796-L2796</f>
        <v/>
      </c>
      <c r="N2796" s="21">
        <f>ROUNDDOWN(ROUND(B2796*0.2042,2),0)</f>
        <v/>
      </c>
    </row>
    <row r="2797">
      <c r="A2797" t="inlineStr">
        <is>
          <t>照合 一般</t>
        </is>
      </c>
      <c r="B2797" s="21" t="n">
        <v>18500000</v>
      </c>
      <c r="C2797" s="22" t="n">
        <v>41</v>
      </c>
      <c r="D2797" s="22" t="n">
        <v>1</v>
      </c>
      <c r="E2797" s="22" t="n">
        <v>0</v>
      </c>
      <c r="F2797" s="21">
        <f>(IF(C2797&lt;=20,MAX(800000,400000*C2797),8000000+700000*(C2797-20))+IF(E2797=1,1000000,0))</f>
        <v/>
      </c>
      <c r="G2797" s="21">
        <f>IF(AND(D2797=3,C2797&lt;=5),MAX(0,B2797-F2797),IF(AND(D2797=2,C2797&lt;=5,MAX(0,B2797-F2797)&gt;3000000),1500000+MAX(0,B2797-F2797)-3000000,MAX(0,B2797-F2797)/2))</f>
        <v/>
      </c>
      <c r="H2797" s="21">
        <f>ROUNDDOWN(G2797,-3)</f>
        <v/>
      </c>
      <c r="I2797" s="21">
        <f>IF(H2797&lt;=0,0,ROUNDDOWN(ROUND((H2797*LOOKUP(H2797,{0,1950001,3300001,6950001,9000001,18000001,40000001},{0.05,0.1,0.2,0.23,0.33,0.4,0.45})-LOOKUP(H2797,{0,1950001,3300001,6950001,9000001,18000001,40000001},{0,97500,427500,636000,1536000,2796000,4796000}))*1.021,3),0))</f>
        <v/>
      </c>
      <c r="J2797" s="21">
        <f>ROUNDDOWN(ROUND(H2797*0.06,2),-2)</f>
        <v/>
      </c>
      <c r="K2797" s="21">
        <f>ROUNDDOWN(ROUND(H2797*0.04,2),-2)</f>
        <v/>
      </c>
      <c r="L2797" s="21">
        <f>I2797+J2797+K2797</f>
        <v/>
      </c>
      <c r="M2797" s="21">
        <f>B2797-L2797</f>
        <v/>
      </c>
      <c r="N2797" s="21">
        <f>ROUNDDOWN(ROUND(B2797*0.2042,2),0)</f>
        <v/>
      </c>
    </row>
    <row r="2798">
      <c r="A2798" t="inlineStr">
        <is>
          <t>照合 一般</t>
        </is>
      </c>
      <c r="B2798" s="21" t="n">
        <v>18500000</v>
      </c>
      <c r="C2798" s="22" t="n">
        <v>42</v>
      </c>
      <c r="D2798" s="22" t="n">
        <v>1</v>
      </c>
      <c r="E2798" s="22" t="n">
        <v>0</v>
      </c>
      <c r="F2798" s="21">
        <f>(IF(C2798&lt;=20,MAX(800000,400000*C2798),8000000+700000*(C2798-20))+IF(E2798=1,1000000,0))</f>
        <v/>
      </c>
      <c r="G2798" s="21">
        <f>IF(AND(D2798=3,C2798&lt;=5),MAX(0,B2798-F2798),IF(AND(D2798=2,C2798&lt;=5,MAX(0,B2798-F2798)&gt;3000000),1500000+MAX(0,B2798-F2798)-3000000,MAX(0,B2798-F2798)/2))</f>
        <v/>
      </c>
      <c r="H2798" s="21">
        <f>ROUNDDOWN(G2798,-3)</f>
        <v/>
      </c>
      <c r="I2798" s="21">
        <f>IF(H2798&lt;=0,0,ROUNDDOWN(ROUND((H2798*LOOKUP(H2798,{0,1950001,3300001,6950001,9000001,18000001,40000001},{0.05,0.1,0.2,0.23,0.33,0.4,0.45})-LOOKUP(H2798,{0,1950001,3300001,6950001,9000001,18000001,40000001},{0,97500,427500,636000,1536000,2796000,4796000}))*1.021,3),0))</f>
        <v/>
      </c>
      <c r="J2798" s="21">
        <f>ROUNDDOWN(ROUND(H2798*0.06,2),-2)</f>
        <v/>
      </c>
      <c r="K2798" s="21">
        <f>ROUNDDOWN(ROUND(H2798*0.04,2),-2)</f>
        <v/>
      </c>
      <c r="L2798" s="21">
        <f>I2798+J2798+K2798</f>
        <v/>
      </c>
      <c r="M2798" s="21">
        <f>B2798-L2798</f>
        <v/>
      </c>
      <c r="N2798" s="21">
        <f>ROUNDDOWN(ROUND(B2798*0.2042,2),0)</f>
        <v/>
      </c>
    </row>
    <row r="2799">
      <c r="A2799" t="inlineStr">
        <is>
          <t>照合 一般</t>
        </is>
      </c>
      <c r="B2799" s="21" t="n">
        <v>18500000</v>
      </c>
      <c r="C2799" s="22" t="n">
        <v>43</v>
      </c>
      <c r="D2799" s="22" t="n">
        <v>1</v>
      </c>
      <c r="E2799" s="22" t="n">
        <v>0</v>
      </c>
      <c r="F2799" s="21">
        <f>(IF(C2799&lt;=20,MAX(800000,400000*C2799),8000000+700000*(C2799-20))+IF(E2799=1,1000000,0))</f>
        <v/>
      </c>
      <c r="G2799" s="21">
        <f>IF(AND(D2799=3,C2799&lt;=5),MAX(0,B2799-F2799),IF(AND(D2799=2,C2799&lt;=5,MAX(0,B2799-F2799)&gt;3000000),1500000+MAX(0,B2799-F2799)-3000000,MAX(0,B2799-F2799)/2))</f>
        <v/>
      </c>
      <c r="H2799" s="21">
        <f>ROUNDDOWN(G2799,-3)</f>
        <v/>
      </c>
      <c r="I2799" s="21">
        <f>IF(H2799&lt;=0,0,ROUNDDOWN(ROUND((H2799*LOOKUP(H2799,{0,1950001,3300001,6950001,9000001,18000001,40000001},{0.05,0.1,0.2,0.23,0.33,0.4,0.45})-LOOKUP(H2799,{0,1950001,3300001,6950001,9000001,18000001,40000001},{0,97500,427500,636000,1536000,2796000,4796000}))*1.021,3),0))</f>
        <v/>
      </c>
      <c r="J2799" s="21">
        <f>ROUNDDOWN(ROUND(H2799*0.06,2),-2)</f>
        <v/>
      </c>
      <c r="K2799" s="21">
        <f>ROUNDDOWN(ROUND(H2799*0.04,2),-2)</f>
        <v/>
      </c>
      <c r="L2799" s="21">
        <f>I2799+J2799+K2799</f>
        <v/>
      </c>
      <c r="M2799" s="21">
        <f>B2799-L2799</f>
        <v/>
      </c>
      <c r="N2799" s="21">
        <f>ROUNDDOWN(ROUND(B2799*0.2042,2),0)</f>
        <v/>
      </c>
    </row>
    <row r="2800">
      <c r="A2800" t="inlineStr">
        <is>
          <t>照合 一般</t>
        </is>
      </c>
      <c r="B2800" s="21" t="n">
        <v>18500000</v>
      </c>
      <c r="C2800" s="22" t="n">
        <v>44</v>
      </c>
      <c r="D2800" s="22" t="n">
        <v>1</v>
      </c>
      <c r="E2800" s="22" t="n">
        <v>0</v>
      </c>
      <c r="F2800" s="21">
        <f>(IF(C2800&lt;=20,MAX(800000,400000*C2800),8000000+700000*(C2800-20))+IF(E2800=1,1000000,0))</f>
        <v/>
      </c>
      <c r="G2800" s="21">
        <f>IF(AND(D2800=3,C2800&lt;=5),MAX(0,B2800-F2800),IF(AND(D2800=2,C2800&lt;=5,MAX(0,B2800-F2800)&gt;3000000),1500000+MAX(0,B2800-F2800)-3000000,MAX(0,B2800-F2800)/2))</f>
        <v/>
      </c>
      <c r="H2800" s="21">
        <f>ROUNDDOWN(G2800,-3)</f>
        <v/>
      </c>
      <c r="I2800" s="21">
        <f>IF(H2800&lt;=0,0,ROUNDDOWN(ROUND((H2800*LOOKUP(H2800,{0,1950001,3300001,6950001,9000001,18000001,40000001},{0.05,0.1,0.2,0.23,0.33,0.4,0.45})-LOOKUP(H2800,{0,1950001,3300001,6950001,9000001,18000001,40000001},{0,97500,427500,636000,1536000,2796000,4796000}))*1.021,3),0))</f>
        <v/>
      </c>
      <c r="J2800" s="21">
        <f>ROUNDDOWN(ROUND(H2800*0.06,2),-2)</f>
        <v/>
      </c>
      <c r="K2800" s="21">
        <f>ROUNDDOWN(ROUND(H2800*0.04,2),-2)</f>
        <v/>
      </c>
      <c r="L2800" s="21">
        <f>I2800+J2800+K2800</f>
        <v/>
      </c>
      <c r="M2800" s="21">
        <f>B2800-L2800</f>
        <v/>
      </c>
      <c r="N2800" s="21">
        <f>ROUNDDOWN(ROUND(B2800*0.2042,2),0)</f>
        <v/>
      </c>
    </row>
    <row r="2801">
      <c r="A2801" t="inlineStr">
        <is>
          <t>照合 一般</t>
        </is>
      </c>
      <c r="B2801" s="21" t="n">
        <v>18500000</v>
      </c>
      <c r="C2801" s="22" t="n">
        <v>45</v>
      </c>
      <c r="D2801" s="22" t="n">
        <v>1</v>
      </c>
      <c r="E2801" s="22" t="n">
        <v>0</v>
      </c>
      <c r="F2801" s="21">
        <f>(IF(C2801&lt;=20,MAX(800000,400000*C2801),8000000+700000*(C2801-20))+IF(E2801=1,1000000,0))</f>
        <v/>
      </c>
      <c r="G2801" s="21">
        <f>IF(AND(D2801=3,C2801&lt;=5),MAX(0,B2801-F2801),IF(AND(D2801=2,C2801&lt;=5,MAX(0,B2801-F2801)&gt;3000000),1500000+MAX(0,B2801-F2801)-3000000,MAX(0,B2801-F2801)/2))</f>
        <v/>
      </c>
      <c r="H2801" s="21">
        <f>ROUNDDOWN(G2801,-3)</f>
        <v/>
      </c>
      <c r="I2801" s="21">
        <f>IF(H2801&lt;=0,0,ROUNDDOWN(ROUND((H2801*LOOKUP(H2801,{0,1950001,3300001,6950001,9000001,18000001,40000001},{0.05,0.1,0.2,0.23,0.33,0.4,0.45})-LOOKUP(H2801,{0,1950001,3300001,6950001,9000001,18000001,40000001},{0,97500,427500,636000,1536000,2796000,4796000}))*1.021,3),0))</f>
        <v/>
      </c>
      <c r="J2801" s="21">
        <f>ROUNDDOWN(ROUND(H2801*0.06,2),-2)</f>
        <v/>
      </c>
      <c r="K2801" s="21">
        <f>ROUNDDOWN(ROUND(H2801*0.04,2),-2)</f>
        <v/>
      </c>
      <c r="L2801" s="21">
        <f>I2801+J2801+K2801</f>
        <v/>
      </c>
      <c r="M2801" s="21">
        <f>B2801-L2801</f>
        <v/>
      </c>
      <c r="N2801" s="21">
        <f>ROUNDDOWN(ROUND(B2801*0.2042,2),0)</f>
        <v/>
      </c>
    </row>
    <row r="2802">
      <c r="A2802" t="inlineStr">
        <is>
          <t>照合 短期</t>
        </is>
      </c>
      <c r="B2802" s="21" t="n">
        <v>18500000</v>
      </c>
      <c r="C2802" s="22" t="n">
        <v>1</v>
      </c>
      <c r="D2802" s="22" t="n">
        <v>2</v>
      </c>
      <c r="E2802" s="22" t="n">
        <v>0</v>
      </c>
      <c r="F2802" s="21">
        <f>(IF(C2802&lt;=20,MAX(800000,400000*C2802),8000000+700000*(C2802-20))+IF(E2802=1,1000000,0))</f>
        <v/>
      </c>
      <c r="G2802" s="21">
        <f>IF(AND(D2802=3,C2802&lt;=5),MAX(0,B2802-F2802),IF(AND(D2802=2,C2802&lt;=5,MAX(0,B2802-F2802)&gt;3000000),1500000+MAX(0,B2802-F2802)-3000000,MAX(0,B2802-F2802)/2))</f>
        <v/>
      </c>
      <c r="H2802" s="21">
        <f>ROUNDDOWN(G2802,-3)</f>
        <v/>
      </c>
      <c r="I2802" s="21">
        <f>IF(H2802&lt;=0,0,ROUNDDOWN(ROUND((H2802*LOOKUP(H2802,{0,1950001,3300001,6950001,9000001,18000001,40000001},{0.05,0.1,0.2,0.23,0.33,0.4,0.45})-LOOKUP(H2802,{0,1950001,3300001,6950001,9000001,18000001,40000001},{0,97500,427500,636000,1536000,2796000,4796000}))*1.021,3),0))</f>
        <v/>
      </c>
      <c r="J2802" s="21">
        <f>ROUNDDOWN(ROUND(H2802*0.06,2),-2)</f>
        <v/>
      </c>
      <c r="K2802" s="21">
        <f>ROUNDDOWN(ROUND(H2802*0.04,2),-2)</f>
        <v/>
      </c>
      <c r="L2802" s="21">
        <f>I2802+J2802+K2802</f>
        <v/>
      </c>
      <c r="M2802" s="21">
        <f>B2802-L2802</f>
        <v/>
      </c>
      <c r="N2802" s="21">
        <f>ROUNDDOWN(ROUND(B2802*0.2042,2),0)</f>
        <v/>
      </c>
    </row>
    <row r="2803">
      <c r="A2803" t="inlineStr">
        <is>
          <t>照合 役員</t>
        </is>
      </c>
      <c r="B2803" s="21" t="n">
        <v>18500000</v>
      </c>
      <c r="C2803" s="22" t="n">
        <v>1</v>
      </c>
      <c r="D2803" s="22" t="n">
        <v>3</v>
      </c>
      <c r="E2803" s="22" t="n">
        <v>0</v>
      </c>
      <c r="F2803" s="21">
        <f>(IF(C2803&lt;=20,MAX(800000,400000*C2803),8000000+700000*(C2803-20))+IF(E2803=1,1000000,0))</f>
        <v/>
      </c>
      <c r="G2803" s="21">
        <f>IF(AND(D2803=3,C2803&lt;=5),MAX(0,B2803-F2803),IF(AND(D2803=2,C2803&lt;=5,MAX(0,B2803-F2803)&gt;3000000),1500000+MAX(0,B2803-F2803)-3000000,MAX(0,B2803-F2803)/2))</f>
        <v/>
      </c>
      <c r="H2803" s="21">
        <f>ROUNDDOWN(G2803,-3)</f>
        <v/>
      </c>
      <c r="I2803" s="21">
        <f>IF(H2803&lt;=0,0,ROUNDDOWN(ROUND((H2803*LOOKUP(H2803,{0,1950001,3300001,6950001,9000001,18000001,40000001},{0.05,0.1,0.2,0.23,0.33,0.4,0.45})-LOOKUP(H2803,{0,1950001,3300001,6950001,9000001,18000001,40000001},{0,97500,427500,636000,1536000,2796000,4796000}))*1.021,3),0))</f>
        <v/>
      </c>
      <c r="J2803" s="21">
        <f>ROUNDDOWN(ROUND(H2803*0.06,2),-2)</f>
        <v/>
      </c>
      <c r="K2803" s="21">
        <f>ROUNDDOWN(ROUND(H2803*0.04,2),-2)</f>
        <v/>
      </c>
      <c r="L2803" s="21">
        <f>I2803+J2803+K2803</f>
        <v/>
      </c>
      <c r="M2803" s="21">
        <f>B2803-L2803</f>
        <v/>
      </c>
      <c r="N2803" s="21">
        <f>ROUNDDOWN(ROUND(B2803*0.2042,2),0)</f>
        <v/>
      </c>
    </row>
    <row r="2804">
      <c r="A2804" t="inlineStr">
        <is>
          <t>照合 短期 障害</t>
        </is>
      </c>
      <c r="B2804" s="21" t="n">
        <v>18500000</v>
      </c>
      <c r="C2804" s="22" t="n">
        <v>1</v>
      </c>
      <c r="D2804" s="22" t="n">
        <v>2</v>
      </c>
      <c r="E2804" s="22" t="n">
        <v>1</v>
      </c>
      <c r="F2804" s="21">
        <f>(IF(C2804&lt;=20,MAX(800000,400000*C2804),8000000+700000*(C2804-20))+IF(E2804=1,1000000,0))</f>
        <v/>
      </c>
      <c r="G2804" s="21">
        <f>IF(AND(D2804=3,C2804&lt;=5),MAX(0,B2804-F2804),IF(AND(D2804=2,C2804&lt;=5,MAX(0,B2804-F2804)&gt;3000000),1500000+MAX(0,B2804-F2804)-3000000,MAX(0,B2804-F2804)/2))</f>
        <v/>
      </c>
      <c r="H2804" s="21">
        <f>ROUNDDOWN(G2804,-3)</f>
        <v/>
      </c>
      <c r="I2804" s="21">
        <f>IF(H2804&lt;=0,0,ROUNDDOWN(ROUND((H2804*LOOKUP(H2804,{0,1950001,3300001,6950001,9000001,18000001,40000001},{0.05,0.1,0.2,0.23,0.33,0.4,0.45})-LOOKUP(H2804,{0,1950001,3300001,6950001,9000001,18000001,40000001},{0,97500,427500,636000,1536000,2796000,4796000}))*1.021,3),0))</f>
        <v/>
      </c>
      <c r="J2804" s="21">
        <f>ROUNDDOWN(ROUND(H2804*0.06,2),-2)</f>
        <v/>
      </c>
      <c r="K2804" s="21">
        <f>ROUNDDOWN(ROUND(H2804*0.04,2),-2)</f>
        <v/>
      </c>
      <c r="L2804" s="21">
        <f>I2804+J2804+K2804</f>
        <v/>
      </c>
      <c r="M2804" s="21">
        <f>B2804-L2804</f>
        <v/>
      </c>
      <c r="N2804" s="21">
        <f>ROUNDDOWN(ROUND(B2804*0.2042,2),0)</f>
        <v/>
      </c>
    </row>
    <row r="2805">
      <c r="A2805" t="inlineStr">
        <is>
          <t>照合 短期</t>
        </is>
      </c>
      <c r="B2805" s="21" t="n">
        <v>18500000</v>
      </c>
      <c r="C2805" s="22" t="n">
        <v>2</v>
      </c>
      <c r="D2805" s="22" t="n">
        <v>2</v>
      </c>
      <c r="E2805" s="22" t="n">
        <v>0</v>
      </c>
      <c r="F2805" s="21">
        <f>(IF(C2805&lt;=20,MAX(800000,400000*C2805),8000000+700000*(C2805-20))+IF(E2805=1,1000000,0))</f>
        <v/>
      </c>
      <c r="G2805" s="21">
        <f>IF(AND(D2805=3,C2805&lt;=5),MAX(0,B2805-F2805),IF(AND(D2805=2,C2805&lt;=5,MAX(0,B2805-F2805)&gt;3000000),1500000+MAX(0,B2805-F2805)-3000000,MAX(0,B2805-F2805)/2))</f>
        <v/>
      </c>
      <c r="H2805" s="21">
        <f>ROUNDDOWN(G2805,-3)</f>
        <v/>
      </c>
      <c r="I2805" s="21">
        <f>IF(H2805&lt;=0,0,ROUNDDOWN(ROUND((H2805*LOOKUP(H2805,{0,1950001,3300001,6950001,9000001,18000001,40000001},{0.05,0.1,0.2,0.23,0.33,0.4,0.45})-LOOKUP(H2805,{0,1950001,3300001,6950001,9000001,18000001,40000001},{0,97500,427500,636000,1536000,2796000,4796000}))*1.021,3),0))</f>
        <v/>
      </c>
      <c r="J2805" s="21">
        <f>ROUNDDOWN(ROUND(H2805*0.06,2),-2)</f>
        <v/>
      </c>
      <c r="K2805" s="21">
        <f>ROUNDDOWN(ROUND(H2805*0.04,2),-2)</f>
        <v/>
      </c>
      <c r="L2805" s="21">
        <f>I2805+J2805+K2805</f>
        <v/>
      </c>
      <c r="M2805" s="21">
        <f>B2805-L2805</f>
        <v/>
      </c>
      <c r="N2805" s="21">
        <f>ROUNDDOWN(ROUND(B2805*0.2042,2),0)</f>
        <v/>
      </c>
    </row>
    <row r="2806">
      <c r="A2806" t="inlineStr">
        <is>
          <t>照合 役員</t>
        </is>
      </c>
      <c r="B2806" s="21" t="n">
        <v>18500000</v>
      </c>
      <c r="C2806" s="22" t="n">
        <v>2</v>
      </c>
      <c r="D2806" s="22" t="n">
        <v>3</v>
      </c>
      <c r="E2806" s="22" t="n">
        <v>0</v>
      </c>
      <c r="F2806" s="21">
        <f>(IF(C2806&lt;=20,MAX(800000,400000*C2806),8000000+700000*(C2806-20))+IF(E2806=1,1000000,0))</f>
        <v/>
      </c>
      <c r="G2806" s="21">
        <f>IF(AND(D2806=3,C2806&lt;=5),MAX(0,B2806-F2806),IF(AND(D2806=2,C2806&lt;=5,MAX(0,B2806-F2806)&gt;3000000),1500000+MAX(0,B2806-F2806)-3000000,MAX(0,B2806-F2806)/2))</f>
        <v/>
      </c>
      <c r="H2806" s="21">
        <f>ROUNDDOWN(G2806,-3)</f>
        <v/>
      </c>
      <c r="I2806" s="21">
        <f>IF(H2806&lt;=0,0,ROUNDDOWN(ROUND((H2806*LOOKUP(H2806,{0,1950001,3300001,6950001,9000001,18000001,40000001},{0.05,0.1,0.2,0.23,0.33,0.4,0.45})-LOOKUP(H2806,{0,1950001,3300001,6950001,9000001,18000001,40000001},{0,97500,427500,636000,1536000,2796000,4796000}))*1.021,3),0))</f>
        <v/>
      </c>
      <c r="J2806" s="21">
        <f>ROUNDDOWN(ROUND(H2806*0.06,2),-2)</f>
        <v/>
      </c>
      <c r="K2806" s="21">
        <f>ROUNDDOWN(ROUND(H2806*0.04,2),-2)</f>
        <v/>
      </c>
      <c r="L2806" s="21">
        <f>I2806+J2806+K2806</f>
        <v/>
      </c>
      <c r="M2806" s="21">
        <f>B2806-L2806</f>
        <v/>
      </c>
      <c r="N2806" s="21">
        <f>ROUNDDOWN(ROUND(B2806*0.2042,2),0)</f>
        <v/>
      </c>
    </row>
    <row r="2807">
      <c r="A2807" t="inlineStr">
        <is>
          <t>照合 短期 障害</t>
        </is>
      </c>
      <c r="B2807" s="21" t="n">
        <v>18500000</v>
      </c>
      <c r="C2807" s="22" t="n">
        <v>2</v>
      </c>
      <c r="D2807" s="22" t="n">
        <v>2</v>
      </c>
      <c r="E2807" s="22" t="n">
        <v>1</v>
      </c>
      <c r="F2807" s="21">
        <f>(IF(C2807&lt;=20,MAX(800000,400000*C2807),8000000+700000*(C2807-20))+IF(E2807=1,1000000,0))</f>
        <v/>
      </c>
      <c r="G2807" s="21">
        <f>IF(AND(D2807=3,C2807&lt;=5),MAX(0,B2807-F2807),IF(AND(D2807=2,C2807&lt;=5,MAX(0,B2807-F2807)&gt;3000000),1500000+MAX(0,B2807-F2807)-3000000,MAX(0,B2807-F2807)/2))</f>
        <v/>
      </c>
      <c r="H2807" s="21">
        <f>ROUNDDOWN(G2807,-3)</f>
        <v/>
      </c>
      <c r="I2807" s="21">
        <f>IF(H2807&lt;=0,0,ROUNDDOWN(ROUND((H2807*LOOKUP(H2807,{0,1950001,3300001,6950001,9000001,18000001,40000001},{0.05,0.1,0.2,0.23,0.33,0.4,0.45})-LOOKUP(H2807,{0,1950001,3300001,6950001,9000001,18000001,40000001},{0,97500,427500,636000,1536000,2796000,4796000}))*1.021,3),0))</f>
        <v/>
      </c>
      <c r="J2807" s="21">
        <f>ROUNDDOWN(ROUND(H2807*0.06,2),-2)</f>
        <v/>
      </c>
      <c r="K2807" s="21">
        <f>ROUNDDOWN(ROUND(H2807*0.04,2),-2)</f>
        <v/>
      </c>
      <c r="L2807" s="21">
        <f>I2807+J2807+K2807</f>
        <v/>
      </c>
      <c r="M2807" s="21">
        <f>B2807-L2807</f>
        <v/>
      </c>
      <c r="N2807" s="21">
        <f>ROUNDDOWN(ROUND(B2807*0.2042,2),0)</f>
        <v/>
      </c>
    </row>
    <row r="2808">
      <c r="A2808" t="inlineStr">
        <is>
          <t>照合 短期</t>
        </is>
      </c>
      <c r="B2808" s="21" t="n">
        <v>18500000</v>
      </c>
      <c r="C2808" s="22" t="n">
        <v>3</v>
      </c>
      <c r="D2808" s="22" t="n">
        <v>2</v>
      </c>
      <c r="E2808" s="22" t="n">
        <v>0</v>
      </c>
      <c r="F2808" s="21">
        <f>(IF(C2808&lt;=20,MAX(800000,400000*C2808),8000000+700000*(C2808-20))+IF(E2808=1,1000000,0))</f>
        <v/>
      </c>
      <c r="G2808" s="21">
        <f>IF(AND(D2808=3,C2808&lt;=5),MAX(0,B2808-F2808),IF(AND(D2808=2,C2808&lt;=5,MAX(0,B2808-F2808)&gt;3000000),1500000+MAX(0,B2808-F2808)-3000000,MAX(0,B2808-F2808)/2))</f>
        <v/>
      </c>
      <c r="H2808" s="21">
        <f>ROUNDDOWN(G2808,-3)</f>
        <v/>
      </c>
      <c r="I2808" s="21">
        <f>IF(H2808&lt;=0,0,ROUNDDOWN(ROUND((H2808*LOOKUP(H2808,{0,1950001,3300001,6950001,9000001,18000001,40000001},{0.05,0.1,0.2,0.23,0.33,0.4,0.45})-LOOKUP(H2808,{0,1950001,3300001,6950001,9000001,18000001,40000001},{0,97500,427500,636000,1536000,2796000,4796000}))*1.021,3),0))</f>
        <v/>
      </c>
      <c r="J2808" s="21">
        <f>ROUNDDOWN(ROUND(H2808*0.06,2),-2)</f>
        <v/>
      </c>
      <c r="K2808" s="21">
        <f>ROUNDDOWN(ROUND(H2808*0.04,2),-2)</f>
        <v/>
      </c>
      <c r="L2808" s="21">
        <f>I2808+J2808+K2808</f>
        <v/>
      </c>
      <c r="M2808" s="21">
        <f>B2808-L2808</f>
        <v/>
      </c>
      <c r="N2808" s="21">
        <f>ROUNDDOWN(ROUND(B2808*0.2042,2),0)</f>
        <v/>
      </c>
    </row>
    <row r="2809">
      <c r="A2809" t="inlineStr">
        <is>
          <t>照合 役員</t>
        </is>
      </c>
      <c r="B2809" s="21" t="n">
        <v>18500000</v>
      </c>
      <c r="C2809" s="22" t="n">
        <v>3</v>
      </c>
      <c r="D2809" s="22" t="n">
        <v>3</v>
      </c>
      <c r="E2809" s="22" t="n">
        <v>0</v>
      </c>
      <c r="F2809" s="21">
        <f>(IF(C2809&lt;=20,MAX(800000,400000*C2809),8000000+700000*(C2809-20))+IF(E2809=1,1000000,0))</f>
        <v/>
      </c>
      <c r="G2809" s="21">
        <f>IF(AND(D2809=3,C2809&lt;=5),MAX(0,B2809-F2809),IF(AND(D2809=2,C2809&lt;=5,MAX(0,B2809-F2809)&gt;3000000),1500000+MAX(0,B2809-F2809)-3000000,MAX(0,B2809-F2809)/2))</f>
        <v/>
      </c>
      <c r="H2809" s="21">
        <f>ROUNDDOWN(G2809,-3)</f>
        <v/>
      </c>
      <c r="I2809" s="21">
        <f>IF(H2809&lt;=0,0,ROUNDDOWN(ROUND((H2809*LOOKUP(H2809,{0,1950001,3300001,6950001,9000001,18000001,40000001},{0.05,0.1,0.2,0.23,0.33,0.4,0.45})-LOOKUP(H2809,{0,1950001,3300001,6950001,9000001,18000001,40000001},{0,97500,427500,636000,1536000,2796000,4796000}))*1.021,3),0))</f>
        <v/>
      </c>
      <c r="J2809" s="21">
        <f>ROUNDDOWN(ROUND(H2809*0.06,2),-2)</f>
        <v/>
      </c>
      <c r="K2809" s="21">
        <f>ROUNDDOWN(ROUND(H2809*0.04,2),-2)</f>
        <v/>
      </c>
      <c r="L2809" s="21">
        <f>I2809+J2809+K2809</f>
        <v/>
      </c>
      <c r="M2809" s="21">
        <f>B2809-L2809</f>
        <v/>
      </c>
      <c r="N2809" s="21">
        <f>ROUNDDOWN(ROUND(B2809*0.2042,2),0)</f>
        <v/>
      </c>
    </row>
    <row r="2810">
      <c r="A2810" t="inlineStr">
        <is>
          <t>照合 短期 障害</t>
        </is>
      </c>
      <c r="B2810" s="21" t="n">
        <v>18500000</v>
      </c>
      <c r="C2810" s="22" t="n">
        <v>3</v>
      </c>
      <c r="D2810" s="22" t="n">
        <v>2</v>
      </c>
      <c r="E2810" s="22" t="n">
        <v>1</v>
      </c>
      <c r="F2810" s="21">
        <f>(IF(C2810&lt;=20,MAX(800000,400000*C2810),8000000+700000*(C2810-20))+IF(E2810=1,1000000,0))</f>
        <v/>
      </c>
      <c r="G2810" s="21">
        <f>IF(AND(D2810=3,C2810&lt;=5),MAX(0,B2810-F2810),IF(AND(D2810=2,C2810&lt;=5,MAX(0,B2810-F2810)&gt;3000000),1500000+MAX(0,B2810-F2810)-3000000,MAX(0,B2810-F2810)/2))</f>
        <v/>
      </c>
      <c r="H2810" s="21">
        <f>ROUNDDOWN(G2810,-3)</f>
        <v/>
      </c>
      <c r="I2810" s="21">
        <f>IF(H2810&lt;=0,0,ROUNDDOWN(ROUND((H2810*LOOKUP(H2810,{0,1950001,3300001,6950001,9000001,18000001,40000001},{0.05,0.1,0.2,0.23,0.33,0.4,0.45})-LOOKUP(H2810,{0,1950001,3300001,6950001,9000001,18000001,40000001},{0,97500,427500,636000,1536000,2796000,4796000}))*1.021,3),0))</f>
        <v/>
      </c>
      <c r="J2810" s="21">
        <f>ROUNDDOWN(ROUND(H2810*0.06,2),-2)</f>
        <v/>
      </c>
      <c r="K2810" s="21">
        <f>ROUNDDOWN(ROUND(H2810*0.04,2),-2)</f>
        <v/>
      </c>
      <c r="L2810" s="21">
        <f>I2810+J2810+K2810</f>
        <v/>
      </c>
      <c r="M2810" s="21">
        <f>B2810-L2810</f>
        <v/>
      </c>
      <c r="N2810" s="21">
        <f>ROUNDDOWN(ROUND(B2810*0.2042,2),0)</f>
        <v/>
      </c>
    </row>
    <row r="2811">
      <c r="A2811" t="inlineStr">
        <is>
          <t>照合 短期</t>
        </is>
      </c>
      <c r="B2811" s="21" t="n">
        <v>18500000</v>
      </c>
      <c r="C2811" s="22" t="n">
        <v>4</v>
      </c>
      <c r="D2811" s="22" t="n">
        <v>2</v>
      </c>
      <c r="E2811" s="22" t="n">
        <v>0</v>
      </c>
      <c r="F2811" s="21">
        <f>(IF(C2811&lt;=20,MAX(800000,400000*C2811),8000000+700000*(C2811-20))+IF(E2811=1,1000000,0))</f>
        <v/>
      </c>
      <c r="G2811" s="21">
        <f>IF(AND(D2811=3,C2811&lt;=5),MAX(0,B2811-F2811),IF(AND(D2811=2,C2811&lt;=5,MAX(0,B2811-F2811)&gt;3000000),1500000+MAX(0,B2811-F2811)-3000000,MAX(0,B2811-F2811)/2))</f>
        <v/>
      </c>
      <c r="H2811" s="21">
        <f>ROUNDDOWN(G2811,-3)</f>
        <v/>
      </c>
      <c r="I2811" s="21">
        <f>IF(H2811&lt;=0,0,ROUNDDOWN(ROUND((H2811*LOOKUP(H2811,{0,1950001,3300001,6950001,9000001,18000001,40000001},{0.05,0.1,0.2,0.23,0.33,0.4,0.45})-LOOKUP(H2811,{0,1950001,3300001,6950001,9000001,18000001,40000001},{0,97500,427500,636000,1536000,2796000,4796000}))*1.021,3),0))</f>
        <v/>
      </c>
      <c r="J2811" s="21">
        <f>ROUNDDOWN(ROUND(H2811*0.06,2),-2)</f>
        <v/>
      </c>
      <c r="K2811" s="21">
        <f>ROUNDDOWN(ROUND(H2811*0.04,2),-2)</f>
        <v/>
      </c>
      <c r="L2811" s="21">
        <f>I2811+J2811+K2811</f>
        <v/>
      </c>
      <c r="M2811" s="21">
        <f>B2811-L2811</f>
        <v/>
      </c>
      <c r="N2811" s="21">
        <f>ROUNDDOWN(ROUND(B2811*0.2042,2),0)</f>
        <v/>
      </c>
    </row>
    <row r="2812">
      <c r="A2812" t="inlineStr">
        <is>
          <t>照合 役員</t>
        </is>
      </c>
      <c r="B2812" s="21" t="n">
        <v>18500000</v>
      </c>
      <c r="C2812" s="22" t="n">
        <v>4</v>
      </c>
      <c r="D2812" s="22" t="n">
        <v>3</v>
      </c>
      <c r="E2812" s="22" t="n">
        <v>0</v>
      </c>
      <c r="F2812" s="21">
        <f>(IF(C2812&lt;=20,MAX(800000,400000*C2812),8000000+700000*(C2812-20))+IF(E2812=1,1000000,0))</f>
        <v/>
      </c>
      <c r="G2812" s="21">
        <f>IF(AND(D2812=3,C2812&lt;=5),MAX(0,B2812-F2812),IF(AND(D2812=2,C2812&lt;=5,MAX(0,B2812-F2812)&gt;3000000),1500000+MAX(0,B2812-F2812)-3000000,MAX(0,B2812-F2812)/2))</f>
        <v/>
      </c>
      <c r="H2812" s="21">
        <f>ROUNDDOWN(G2812,-3)</f>
        <v/>
      </c>
      <c r="I2812" s="21">
        <f>IF(H2812&lt;=0,0,ROUNDDOWN(ROUND((H2812*LOOKUP(H2812,{0,1950001,3300001,6950001,9000001,18000001,40000001},{0.05,0.1,0.2,0.23,0.33,0.4,0.45})-LOOKUP(H2812,{0,1950001,3300001,6950001,9000001,18000001,40000001},{0,97500,427500,636000,1536000,2796000,4796000}))*1.021,3),0))</f>
        <v/>
      </c>
      <c r="J2812" s="21">
        <f>ROUNDDOWN(ROUND(H2812*0.06,2),-2)</f>
        <v/>
      </c>
      <c r="K2812" s="21">
        <f>ROUNDDOWN(ROUND(H2812*0.04,2),-2)</f>
        <v/>
      </c>
      <c r="L2812" s="21">
        <f>I2812+J2812+K2812</f>
        <v/>
      </c>
      <c r="M2812" s="21">
        <f>B2812-L2812</f>
        <v/>
      </c>
      <c r="N2812" s="21">
        <f>ROUNDDOWN(ROUND(B2812*0.2042,2),0)</f>
        <v/>
      </c>
    </row>
    <row r="2813">
      <c r="A2813" t="inlineStr">
        <is>
          <t>照合 短期 障害</t>
        </is>
      </c>
      <c r="B2813" s="21" t="n">
        <v>18500000</v>
      </c>
      <c r="C2813" s="22" t="n">
        <v>4</v>
      </c>
      <c r="D2813" s="22" t="n">
        <v>2</v>
      </c>
      <c r="E2813" s="22" t="n">
        <v>1</v>
      </c>
      <c r="F2813" s="21">
        <f>(IF(C2813&lt;=20,MAX(800000,400000*C2813),8000000+700000*(C2813-20))+IF(E2813=1,1000000,0))</f>
        <v/>
      </c>
      <c r="G2813" s="21">
        <f>IF(AND(D2813=3,C2813&lt;=5),MAX(0,B2813-F2813),IF(AND(D2813=2,C2813&lt;=5,MAX(0,B2813-F2813)&gt;3000000),1500000+MAX(0,B2813-F2813)-3000000,MAX(0,B2813-F2813)/2))</f>
        <v/>
      </c>
      <c r="H2813" s="21">
        <f>ROUNDDOWN(G2813,-3)</f>
        <v/>
      </c>
      <c r="I2813" s="21">
        <f>IF(H2813&lt;=0,0,ROUNDDOWN(ROUND((H2813*LOOKUP(H2813,{0,1950001,3300001,6950001,9000001,18000001,40000001},{0.05,0.1,0.2,0.23,0.33,0.4,0.45})-LOOKUP(H2813,{0,1950001,3300001,6950001,9000001,18000001,40000001},{0,97500,427500,636000,1536000,2796000,4796000}))*1.021,3),0))</f>
        <v/>
      </c>
      <c r="J2813" s="21">
        <f>ROUNDDOWN(ROUND(H2813*0.06,2),-2)</f>
        <v/>
      </c>
      <c r="K2813" s="21">
        <f>ROUNDDOWN(ROUND(H2813*0.04,2),-2)</f>
        <v/>
      </c>
      <c r="L2813" s="21">
        <f>I2813+J2813+K2813</f>
        <v/>
      </c>
      <c r="M2813" s="21">
        <f>B2813-L2813</f>
        <v/>
      </c>
      <c r="N2813" s="21">
        <f>ROUNDDOWN(ROUND(B2813*0.2042,2),0)</f>
        <v/>
      </c>
    </row>
    <row r="2814">
      <c r="A2814" t="inlineStr">
        <is>
          <t>照合 短期</t>
        </is>
      </c>
      <c r="B2814" s="21" t="n">
        <v>18500000</v>
      </c>
      <c r="C2814" s="22" t="n">
        <v>5</v>
      </c>
      <c r="D2814" s="22" t="n">
        <v>2</v>
      </c>
      <c r="E2814" s="22" t="n">
        <v>0</v>
      </c>
      <c r="F2814" s="21">
        <f>(IF(C2814&lt;=20,MAX(800000,400000*C2814),8000000+700000*(C2814-20))+IF(E2814=1,1000000,0))</f>
        <v/>
      </c>
      <c r="G2814" s="21">
        <f>IF(AND(D2814=3,C2814&lt;=5),MAX(0,B2814-F2814),IF(AND(D2814=2,C2814&lt;=5,MAX(0,B2814-F2814)&gt;3000000),1500000+MAX(0,B2814-F2814)-3000000,MAX(0,B2814-F2814)/2))</f>
        <v/>
      </c>
      <c r="H2814" s="21">
        <f>ROUNDDOWN(G2814,-3)</f>
        <v/>
      </c>
      <c r="I2814" s="21">
        <f>IF(H2814&lt;=0,0,ROUNDDOWN(ROUND((H2814*LOOKUP(H2814,{0,1950001,3300001,6950001,9000001,18000001,40000001},{0.05,0.1,0.2,0.23,0.33,0.4,0.45})-LOOKUP(H2814,{0,1950001,3300001,6950001,9000001,18000001,40000001},{0,97500,427500,636000,1536000,2796000,4796000}))*1.021,3),0))</f>
        <v/>
      </c>
      <c r="J2814" s="21">
        <f>ROUNDDOWN(ROUND(H2814*0.06,2),-2)</f>
        <v/>
      </c>
      <c r="K2814" s="21">
        <f>ROUNDDOWN(ROUND(H2814*0.04,2),-2)</f>
        <v/>
      </c>
      <c r="L2814" s="21">
        <f>I2814+J2814+K2814</f>
        <v/>
      </c>
      <c r="M2814" s="21">
        <f>B2814-L2814</f>
        <v/>
      </c>
      <c r="N2814" s="21">
        <f>ROUNDDOWN(ROUND(B2814*0.2042,2),0)</f>
        <v/>
      </c>
    </row>
    <row r="2815">
      <c r="A2815" t="inlineStr">
        <is>
          <t>照合 役員</t>
        </is>
      </c>
      <c r="B2815" s="21" t="n">
        <v>18500000</v>
      </c>
      <c r="C2815" s="22" t="n">
        <v>5</v>
      </c>
      <c r="D2815" s="22" t="n">
        <v>3</v>
      </c>
      <c r="E2815" s="22" t="n">
        <v>0</v>
      </c>
      <c r="F2815" s="21">
        <f>(IF(C2815&lt;=20,MAX(800000,400000*C2815),8000000+700000*(C2815-20))+IF(E2815=1,1000000,0))</f>
        <v/>
      </c>
      <c r="G2815" s="21">
        <f>IF(AND(D2815=3,C2815&lt;=5),MAX(0,B2815-F2815),IF(AND(D2815=2,C2815&lt;=5,MAX(0,B2815-F2815)&gt;3000000),1500000+MAX(0,B2815-F2815)-3000000,MAX(0,B2815-F2815)/2))</f>
        <v/>
      </c>
      <c r="H2815" s="21">
        <f>ROUNDDOWN(G2815,-3)</f>
        <v/>
      </c>
      <c r="I2815" s="21">
        <f>IF(H2815&lt;=0,0,ROUNDDOWN(ROUND((H2815*LOOKUP(H2815,{0,1950001,3300001,6950001,9000001,18000001,40000001},{0.05,0.1,0.2,0.23,0.33,0.4,0.45})-LOOKUP(H2815,{0,1950001,3300001,6950001,9000001,18000001,40000001},{0,97500,427500,636000,1536000,2796000,4796000}))*1.021,3),0))</f>
        <v/>
      </c>
      <c r="J2815" s="21">
        <f>ROUNDDOWN(ROUND(H2815*0.06,2),-2)</f>
        <v/>
      </c>
      <c r="K2815" s="21">
        <f>ROUNDDOWN(ROUND(H2815*0.04,2),-2)</f>
        <v/>
      </c>
      <c r="L2815" s="21">
        <f>I2815+J2815+K2815</f>
        <v/>
      </c>
      <c r="M2815" s="21">
        <f>B2815-L2815</f>
        <v/>
      </c>
      <c r="N2815" s="21">
        <f>ROUNDDOWN(ROUND(B2815*0.2042,2),0)</f>
        <v/>
      </c>
    </row>
    <row r="2816">
      <c r="A2816" t="inlineStr">
        <is>
          <t>照合 短期 障害</t>
        </is>
      </c>
      <c r="B2816" s="21" t="n">
        <v>18500000</v>
      </c>
      <c r="C2816" s="22" t="n">
        <v>5</v>
      </c>
      <c r="D2816" s="22" t="n">
        <v>2</v>
      </c>
      <c r="E2816" s="22" t="n">
        <v>1</v>
      </c>
      <c r="F2816" s="21">
        <f>(IF(C2816&lt;=20,MAX(800000,400000*C2816),8000000+700000*(C2816-20))+IF(E2816=1,1000000,0))</f>
        <v/>
      </c>
      <c r="G2816" s="21">
        <f>IF(AND(D2816=3,C2816&lt;=5),MAX(0,B2816-F2816),IF(AND(D2816=2,C2816&lt;=5,MAX(0,B2816-F2816)&gt;3000000),1500000+MAX(0,B2816-F2816)-3000000,MAX(0,B2816-F2816)/2))</f>
        <v/>
      </c>
      <c r="H2816" s="21">
        <f>ROUNDDOWN(G2816,-3)</f>
        <v/>
      </c>
      <c r="I2816" s="21">
        <f>IF(H2816&lt;=0,0,ROUNDDOWN(ROUND((H2816*LOOKUP(H2816,{0,1950001,3300001,6950001,9000001,18000001,40000001},{0.05,0.1,0.2,0.23,0.33,0.4,0.45})-LOOKUP(H2816,{0,1950001,3300001,6950001,9000001,18000001,40000001},{0,97500,427500,636000,1536000,2796000,4796000}))*1.021,3),0))</f>
        <v/>
      </c>
      <c r="J2816" s="21">
        <f>ROUNDDOWN(ROUND(H2816*0.06,2),-2)</f>
        <v/>
      </c>
      <c r="K2816" s="21">
        <f>ROUNDDOWN(ROUND(H2816*0.04,2),-2)</f>
        <v/>
      </c>
      <c r="L2816" s="21">
        <f>I2816+J2816+K2816</f>
        <v/>
      </c>
      <c r="M2816" s="21">
        <f>B2816-L2816</f>
        <v/>
      </c>
      <c r="N2816" s="21">
        <f>ROUNDDOWN(ROUND(B2816*0.2042,2),0)</f>
        <v/>
      </c>
    </row>
    <row r="2817">
      <c r="A2817" t="inlineStr">
        <is>
          <t>照合 障害</t>
        </is>
      </c>
      <c r="B2817" s="21" t="n">
        <v>18500000</v>
      </c>
      <c r="C2817" s="22" t="n">
        <v>25</v>
      </c>
      <c r="D2817" s="22" t="n">
        <v>1</v>
      </c>
      <c r="E2817" s="22" t="n">
        <v>1</v>
      </c>
      <c r="F2817" s="21">
        <f>(IF(C2817&lt;=20,MAX(800000,400000*C2817),8000000+700000*(C2817-20))+IF(E2817=1,1000000,0))</f>
        <v/>
      </c>
      <c r="G2817" s="21">
        <f>IF(AND(D2817=3,C2817&lt;=5),MAX(0,B2817-F2817),IF(AND(D2817=2,C2817&lt;=5,MAX(0,B2817-F2817)&gt;3000000),1500000+MAX(0,B2817-F2817)-3000000,MAX(0,B2817-F2817)/2))</f>
        <v/>
      </c>
      <c r="H2817" s="21">
        <f>ROUNDDOWN(G2817,-3)</f>
        <v/>
      </c>
      <c r="I2817" s="21">
        <f>IF(H2817&lt;=0,0,ROUNDDOWN(ROUND((H2817*LOOKUP(H2817,{0,1950001,3300001,6950001,9000001,18000001,40000001},{0.05,0.1,0.2,0.23,0.33,0.4,0.45})-LOOKUP(H2817,{0,1950001,3300001,6950001,9000001,18000001,40000001},{0,97500,427500,636000,1536000,2796000,4796000}))*1.021,3),0))</f>
        <v/>
      </c>
      <c r="J2817" s="21">
        <f>ROUNDDOWN(ROUND(H2817*0.06,2),-2)</f>
        <v/>
      </c>
      <c r="K2817" s="21">
        <f>ROUNDDOWN(ROUND(H2817*0.04,2),-2)</f>
        <v/>
      </c>
      <c r="L2817" s="21">
        <f>I2817+J2817+K2817</f>
        <v/>
      </c>
      <c r="M2817" s="21">
        <f>B2817-L2817</f>
        <v/>
      </c>
      <c r="N2817" s="21">
        <f>ROUNDDOWN(ROUND(B2817*0.2042,2),0)</f>
        <v/>
      </c>
    </row>
    <row r="2818">
      <c r="A2818" t="inlineStr">
        <is>
          <t>照合 一般</t>
        </is>
      </c>
      <c r="B2818" s="21" t="n">
        <v>19000000</v>
      </c>
      <c r="C2818" s="22" t="n">
        <v>1</v>
      </c>
      <c r="D2818" s="22" t="n">
        <v>1</v>
      </c>
      <c r="E2818" s="22" t="n">
        <v>0</v>
      </c>
      <c r="F2818" s="21">
        <f>(IF(C2818&lt;=20,MAX(800000,400000*C2818),8000000+700000*(C2818-20))+IF(E2818=1,1000000,0))</f>
        <v/>
      </c>
      <c r="G2818" s="21">
        <f>IF(AND(D2818=3,C2818&lt;=5),MAX(0,B2818-F2818),IF(AND(D2818=2,C2818&lt;=5,MAX(0,B2818-F2818)&gt;3000000),1500000+MAX(0,B2818-F2818)-3000000,MAX(0,B2818-F2818)/2))</f>
        <v/>
      </c>
      <c r="H2818" s="21">
        <f>ROUNDDOWN(G2818,-3)</f>
        <v/>
      </c>
      <c r="I2818" s="21">
        <f>IF(H2818&lt;=0,0,ROUNDDOWN(ROUND((H2818*LOOKUP(H2818,{0,1950001,3300001,6950001,9000001,18000001,40000001},{0.05,0.1,0.2,0.23,0.33,0.4,0.45})-LOOKUP(H2818,{0,1950001,3300001,6950001,9000001,18000001,40000001},{0,97500,427500,636000,1536000,2796000,4796000}))*1.021,3),0))</f>
        <v/>
      </c>
      <c r="J2818" s="21">
        <f>ROUNDDOWN(ROUND(H2818*0.06,2),-2)</f>
        <v/>
      </c>
      <c r="K2818" s="21">
        <f>ROUNDDOWN(ROUND(H2818*0.04,2),-2)</f>
        <v/>
      </c>
      <c r="L2818" s="21">
        <f>I2818+J2818+K2818</f>
        <v/>
      </c>
      <c r="M2818" s="21">
        <f>B2818-L2818</f>
        <v/>
      </c>
      <c r="N2818" s="21">
        <f>ROUNDDOWN(ROUND(B2818*0.2042,2),0)</f>
        <v/>
      </c>
    </row>
    <row r="2819">
      <c r="A2819" t="inlineStr">
        <is>
          <t>照合 一般</t>
        </is>
      </c>
      <c r="B2819" s="21" t="n">
        <v>19000000</v>
      </c>
      <c r="C2819" s="22" t="n">
        <v>2</v>
      </c>
      <c r="D2819" s="22" t="n">
        <v>1</v>
      </c>
      <c r="E2819" s="22" t="n">
        <v>0</v>
      </c>
      <c r="F2819" s="21">
        <f>(IF(C2819&lt;=20,MAX(800000,400000*C2819),8000000+700000*(C2819-20))+IF(E2819=1,1000000,0))</f>
        <v/>
      </c>
      <c r="G2819" s="21">
        <f>IF(AND(D2819=3,C2819&lt;=5),MAX(0,B2819-F2819),IF(AND(D2819=2,C2819&lt;=5,MAX(0,B2819-F2819)&gt;3000000),1500000+MAX(0,B2819-F2819)-3000000,MAX(0,B2819-F2819)/2))</f>
        <v/>
      </c>
      <c r="H2819" s="21">
        <f>ROUNDDOWN(G2819,-3)</f>
        <v/>
      </c>
      <c r="I2819" s="21">
        <f>IF(H2819&lt;=0,0,ROUNDDOWN(ROUND((H2819*LOOKUP(H2819,{0,1950001,3300001,6950001,9000001,18000001,40000001},{0.05,0.1,0.2,0.23,0.33,0.4,0.45})-LOOKUP(H2819,{0,1950001,3300001,6950001,9000001,18000001,40000001},{0,97500,427500,636000,1536000,2796000,4796000}))*1.021,3),0))</f>
        <v/>
      </c>
      <c r="J2819" s="21">
        <f>ROUNDDOWN(ROUND(H2819*0.06,2),-2)</f>
        <v/>
      </c>
      <c r="K2819" s="21">
        <f>ROUNDDOWN(ROUND(H2819*0.04,2),-2)</f>
        <v/>
      </c>
      <c r="L2819" s="21">
        <f>I2819+J2819+K2819</f>
        <v/>
      </c>
      <c r="M2819" s="21">
        <f>B2819-L2819</f>
        <v/>
      </c>
      <c r="N2819" s="21">
        <f>ROUNDDOWN(ROUND(B2819*0.2042,2),0)</f>
        <v/>
      </c>
    </row>
    <row r="2820">
      <c r="A2820" t="inlineStr">
        <is>
          <t>照合 一般</t>
        </is>
      </c>
      <c r="B2820" s="21" t="n">
        <v>19000000</v>
      </c>
      <c r="C2820" s="22" t="n">
        <v>3</v>
      </c>
      <c r="D2820" s="22" t="n">
        <v>1</v>
      </c>
      <c r="E2820" s="22" t="n">
        <v>0</v>
      </c>
      <c r="F2820" s="21">
        <f>(IF(C2820&lt;=20,MAX(800000,400000*C2820),8000000+700000*(C2820-20))+IF(E2820=1,1000000,0))</f>
        <v/>
      </c>
      <c r="G2820" s="21">
        <f>IF(AND(D2820=3,C2820&lt;=5),MAX(0,B2820-F2820),IF(AND(D2820=2,C2820&lt;=5,MAX(0,B2820-F2820)&gt;3000000),1500000+MAX(0,B2820-F2820)-3000000,MAX(0,B2820-F2820)/2))</f>
        <v/>
      </c>
      <c r="H2820" s="21">
        <f>ROUNDDOWN(G2820,-3)</f>
        <v/>
      </c>
      <c r="I2820" s="21">
        <f>IF(H2820&lt;=0,0,ROUNDDOWN(ROUND((H2820*LOOKUP(H2820,{0,1950001,3300001,6950001,9000001,18000001,40000001},{0.05,0.1,0.2,0.23,0.33,0.4,0.45})-LOOKUP(H2820,{0,1950001,3300001,6950001,9000001,18000001,40000001},{0,97500,427500,636000,1536000,2796000,4796000}))*1.021,3),0))</f>
        <v/>
      </c>
      <c r="J2820" s="21">
        <f>ROUNDDOWN(ROUND(H2820*0.06,2),-2)</f>
        <v/>
      </c>
      <c r="K2820" s="21">
        <f>ROUNDDOWN(ROUND(H2820*0.04,2),-2)</f>
        <v/>
      </c>
      <c r="L2820" s="21">
        <f>I2820+J2820+K2820</f>
        <v/>
      </c>
      <c r="M2820" s="21">
        <f>B2820-L2820</f>
        <v/>
      </c>
      <c r="N2820" s="21">
        <f>ROUNDDOWN(ROUND(B2820*0.2042,2),0)</f>
        <v/>
      </c>
    </row>
    <row r="2821">
      <c r="A2821" t="inlineStr">
        <is>
          <t>照合 一般</t>
        </is>
      </c>
      <c r="B2821" s="21" t="n">
        <v>19000000</v>
      </c>
      <c r="C2821" s="22" t="n">
        <v>4</v>
      </c>
      <c r="D2821" s="22" t="n">
        <v>1</v>
      </c>
      <c r="E2821" s="22" t="n">
        <v>0</v>
      </c>
      <c r="F2821" s="21">
        <f>(IF(C2821&lt;=20,MAX(800000,400000*C2821),8000000+700000*(C2821-20))+IF(E2821=1,1000000,0))</f>
        <v/>
      </c>
      <c r="G2821" s="21">
        <f>IF(AND(D2821=3,C2821&lt;=5),MAX(0,B2821-F2821),IF(AND(D2821=2,C2821&lt;=5,MAX(0,B2821-F2821)&gt;3000000),1500000+MAX(0,B2821-F2821)-3000000,MAX(0,B2821-F2821)/2))</f>
        <v/>
      </c>
      <c r="H2821" s="21">
        <f>ROUNDDOWN(G2821,-3)</f>
        <v/>
      </c>
      <c r="I2821" s="21">
        <f>IF(H2821&lt;=0,0,ROUNDDOWN(ROUND((H2821*LOOKUP(H2821,{0,1950001,3300001,6950001,9000001,18000001,40000001},{0.05,0.1,0.2,0.23,0.33,0.4,0.45})-LOOKUP(H2821,{0,1950001,3300001,6950001,9000001,18000001,40000001},{0,97500,427500,636000,1536000,2796000,4796000}))*1.021,3),0))</f>
        <v/>
      </c>
      <c r="J2821" s="21">
        <f>ROUNDDOWN(ROUND(H2821*0.06,2),-2)</f>
        <v/>
      </c>
      <c r="K2821" s="21">
        <f>ROUNDDOWN(ROUND(H2821*0.04,2),-2)</f>
        <v/>
      </c>
      <c r="L2821" s="21">
        <f>I2821+J2821+K2821</f>
        <v/>
      </c>
      <c r="M2821" s="21">
        <f>B2821-L2821</f>
        <v/>
      </c>
      <c r="N2821" s="21">
        <f>ROUNDDOWN(ROUND(B2821*0.2042,2),0)</f>
        <v/>
      </c>
    </row>
    <row r="2822">
      <c r="A2822" t="inlineStr">
        <is>
          <t>照合 一般</t>
        </is>
      </c>
      <c r="B2822" s="21" t="n">
        <v>19000000</v>
      </c>
      <c r="C2822" s="22" t="n">
        <v>5</v>
      </c>
      <c r="D2822" s="22" t="n">
        <v>1</v>
      </c>
      <c r="E2822" s="22" t="n">
        <v>0</v>
      </c>
      <c r="F2822" s="21">
        <f>(IF(C2822&lt;=20,MAX(800000,400000*C2822),8000000+700000*(C2822-20))+IF(E2822=1,1000000,0))</f>
        <v/>
      </c>
      <c r="G2822" s="21">
        <f>IF(AND(D2822=3,C2822&lt;=5),MAX(0,B2822-F2822),IF(AND(D2822=2,C2822&lt;=5,MAX(0,B2822-F2822)&gt;3000000),1500000+MAX(0,B2822-F2822)-3000000,MAX(0,B2822-F2822)/2))</f>
        <v/>
      </c>
      <c r="H2822" s="21">
        <f>ROUNDDOWN(G2822,-3)</f>
        <v/>
      </c>
      <c r="I2822" s="21">
        <f>IF(H2822&lt;=0,0,ROUNDDOWN(ROUND((H2822*LOOKUP(H2822,{0,1950001,3300001,6950001,9000001,18000001,40000001},{0.05,0.1,0.2,0.23,0.33,0.4,0.45})-LOOKUP(H2822,{0,1950001,3300001,6950001,9000001,18000001,40000001},{0,97500,427500,636000,1536000,2796000,4796000}))*1.021,3),0))</f>
        <v/>
      </c>
      <c r="J2822" s="21">
        <f>ROUNDDOWN(ROUND(H2822*0.06,2),-2)</f>
        <v/>
      </c>
      <c r="K2822" s="21">
        <f>ROUNDDOWN(ROUND(H2822*0.04,2),-2)</f>
        <v/>
      </c>
      <c r="L2822" s="21">
        <f>I2822+J2822+K2822</f>
        <v/>
      </c>
      <c r="M2822" s="21">
        <f>B2822-L2822</f>
        <v/>
      </c>
      <c r="N2822" s="21">
        <f>ROUNDDOWN(ROUND(B2822*0.2042,2),0)</f>
        <v/>
      </c>
    </row>
    <row r="2823">
      <c r="A2823" t="inlineStr">
        <is>
          <t>照合 一般</t>
        </is>
      </c>
      <c r="B2823" s="21" t="n">
        <v>19000000</v>
      </c>
      <c r="C2823" s="22" t="n">
        <v>6</v>
      </c>
      <c r="D2823" s="22" t="n">
        <v>1</v>
      </c>
      <c r="E2823" s="22" t="n">
        <v>0</v>
      </c>
      <c r="F2823" s="21">
        <f>(IF(C2823&lt;=20,MAX(800000,400000*C2823),8000000+700000*(C2823-20))+IF(E2823=1,1000000,0))</f>
        <v/>
      </c>
      <c r="G2823" s="21">
        <f>IF(AND(D2823=3,C2823&lt;=5),MAX(0,B2823-F2823),IF(AND(D2823=2,C2823&lt;=5,MAX(0,B2823-F2823)&gt;3000000),1500000+MAX(0,B2823-F2823)-3000000,MAX(0,B2823-F2823)/2))</f>
        <v/>
      </c>
      <c r="H2823" s="21">
        <f>ROUNDDOWN(G2823,-3)</f>
        <v/>
      </c>
      <c r="I2823" s="21">
        <f>IF(H2823&lt;=0,0,ROUNDDOWN(ROUND((H2823*LOOKUP(H2823,{0,1950001,3300001,6950001,9000001,18000001,40000001},{0.05,0.1,0.2,0.23,0.33,0.4,0.45})-LOOKUP(H2823,{0,1950001,3300001,6950001,9000001,18000001,40000001},{0,97500,427500,636000,1536000,2796000,4796000}))*1.021,3),0))</f>
        <v/>
      </c>
      <c r="J2823" s="21">
        <f>ROUNDDOWN(ROUND(H2823*0.06,2),-2)</f>
        <v/>
      </c>
      <c r="K2823" s="21">
        <f>ROUNDDOWN(ROUND(H2823*0.04,2),-2)</f>
        <v/>
      </c>
      <c r="L2823" s="21">
        <f>I2823+J2823+K2823</f>
        <v/>
      </c>
      <c r="M2823" s="21">
        <f>B2823-L2823</f>
        <v/>
      </c>
      <c r="N2823" s="21">
        <f>ROUNDDOWN(ROUND(B2823*0.2042,2),0)</f>
        <v/>
      </c>
    </row>
    <row r="2824">
      <c r="A2824" t="inlineStr">
        <is>
          <t>照合 一般</t>
        </is>
      </c>
      <c r="B2824" s="21" t="n">
        <v>19000000</v>
      </c>
      <c r="C2824" s="22" t="n">
        <v>7</v>
      </c>
      <c r="D2824" s="22" t="n">
        <v>1</v>
      </c>
      <c r="E2824" s="22" t="n">
        <v>0</v>
      </c>
      <c r="F2824" s="21">
        <f>(IF(C2824&lt;=20,MAX(800000,400000*C2824),8000000+700000*(C2824-20))+IF(E2824=1,1000000,0))</f>
        <v/>
      </c>
      <c r="G2824" s="21">
        <f>IF(AND(D2824=3,C2824&lt;=5),MAX(0,B2824-F2824),IF(AND(D2824=2,C2824&lt;=5,MAX(0,B2824-F2824)&gt;3000000),1500000+MAX(0,B2824-F2824)-3000000,MAX(0,B2824-F2824)/2))</f>
        <v/>
      </c>
      <c r="H2824" s="21">
        <f>ROUNDDOWN(G2824,-3)</f>
        <v/>
      </c>
      <c r="I2824" s="21">
        <f>IF(H2824&lt;=0,0,ROUNDDOWN(ROUND((H2824*LOOKUP(H2824,{0,1950001,3300001,6950001,9000001,18000001,40000001},{0.05,0.1,0.2,0.23,0.33,0.4,0.45})-LOOKUP(H2824,{0,1950001,3300001,6950001,9000001,18000001,40000001},{0,97500,427500,636000,1536000,2796000,4796000}))*1.021,3),0))</f>
        <v/>
      </c>
      <c r="J2824" s="21">
        <f>ROUNDDOWN(ROUND(H2824*0.06,2),-2)</f>
        <v/>
      </c>
      <c r="K2824" s="21">
        <f>ROUNDDOWN(ROUND(H2824*0.04,2),-2)</f>
        <v/>
      </c>
      <c r="L2824" s="21">
        <f>I2824+J2824+K2824</f>
        <v/>
      </c>
      <c r="M2824" s="21">
        <f>B2824-L2824</f>
        <v/>
      </c>
      <c r="N2824" s="21">
        <f>ROUNDDOWN(ROUND(B2824*0.2042,2),0)</f>
        <v/>
      </c>
    </row>
    <row r="2825">
      <c r="A2825" t="inlineStr">
        <is>
          <t>照合 一般</t>
        </is>
      </c>
      <c r="B2825" s="21" t="n">
        <v>19000000</v>
      </c>
      <c r="C2825" s="22" t="n">
        <v>8</v>
      </c>
      <c r="D2825" s="22" t="n">
        <v>1</v>
      </c>
      <c r="E2825" s="22" t="n">
        <v>0</v>
      </c>
      <c r="F2825" s="21">
        <f>(IF(C2825&lt;=20,MAX(800000,400000*C2825),8000000+700000*(C2825-20))+IF(E2825=1,1000000,0))</f>
        <v/>
      </c>
      <c r="G2825" s="21">
        <f>IF(AND(D2825=3,C2825&lt;=5),MAX(0,B2825-F2825),IF(AND(D2825=2,C2825&lt;=5,MAX(0,B2825-F2825)&gt;3000000),1500000+MAX(0,B2825-F2825)-3000000,MAX(0,B2825-F2825)/2))</f>
        <v/>
      </c>
      <c r="H2825" s="21">
        <f>ROUNDDOWN(G2825,-3)</f>
        <v/>
      </c>
      <c r="I2825" s="21">
        <f>IF(H2825&lt;=0,0,ROUNDDOWN(ROUND((H2825*LOOKUP(H2825,{0,1950001,3300001,6950001,9000001,18000001,40000001},{0.05,0.1,0.2,0.23,0.33,0.4,0.45})-LOOKUP(H2825,{0,1950001,3300001,6950001,9000001,18000001,40000001},{0,97500,427500,636000,1536000,2796000,4796000}))*1.021,3),0))</f>
        <v/>
      </c>
      <c r="J2825" s="21">
        <f>ROUNDDOWN(ROUND(H2825*0.06,2),-2)</f>
        <v/>
      </c>
      <c r="K2825" s="21">
        <f>ROUNDDOWN(ROUND(H2825*0.04,2),-2)</f>
        <v/>
      </c>
      <c r="L2825" s="21">
        <f>I2825+J2825+K2825</f>
        <v/>
      </c>
      <c r="M2825" s="21">
        <f>B2825-L2825</f>
        <v/>
      </c>
      <c r="N2825" s="21">
        <f>ROUNDDOWN(ROUND(B2825*0.2042,2),0)</f>
        <v/>
      </c>
    </row>
    <row r="2826">
      <c r="A2826" t="inlineStr">
        <is>
          <t>照合 一般</t>
        </is>
      </c>
      <c r="B2826" s="21" t="n">
        <v>19000000</v>
      </c>
      <c r="C2826" s="22" t="n">
        <v>9</v>
      </c>
      <c r="D2826" s="22" t="n">
        <v>1</v>
      </c>
      <c r="E2826" s="22" t="n">
        <v>0</v>
      </c>
      <c r="F2826" s="21">
        <f>(IF(C2826&lt;=20,MAX(800000,400000*C2826),8000000+700000*(C2826-20))+IF(E2826=1,1000000,0))</f>
        <v/>
      </c>
      <c r="G2826" s="21">
        <f>IF(AND(D2826=3,C2826&lt;=5),MAX(0,B2826-F2826),IF(AND(D2826=2,C2826&lt;=5,MAX(0,B2826-F2826)&gt;3000000),1500000+MAX(0,B2826-F2826)-3000000,MAX(0,B2826-F2826)/2))</f>
        <v/>
      </c>
      <c r="H2826" s="21">
        <f>ROUNDDOWN(G2826,-3)</f>
        <v/>
      </c>
      <c r="I2826" s="21">
        <f>IF(H2826&lt;=0,0,ROUNDDOWN(ROUND((H2826*LOOKUP(H2826,{0,1950001,3300001,6950001,9000001,18000001,40000001},{0.05,0.1,0.2,0.23,0.33,0.4,0.45})-LOOKUP(H2826,{0,1950001,3300001,6950001,9000001,18000001,40000001},{0,97500,427500,636000,1536000,2796000,4796000}))*1.021,3),0))</f>
        <v/>
      </c>
      <c r="J2826" s="21">
        <f>ROUNDDOWN(ROUND(H2826*0.06,2),-2)</f>
        <v/>
      </c>
      <c r="K2826" s="21">
        <f>ROUNDDOWN(ROUND(H2826*0.04,2),-2)</f>
        <v/>
      </c>
      <c r="L2826" s="21">
        <f>I2826+J2826+K2826</f>
        <v/>
      </c>
      <c r="M2826" s="21">
        <f>B2826-L2826</f>
        <v/>
      </c>
      <c r="N2826" s="21">
        <f>ROUNDDOWN(ROUND(B2826*0.2042,2),0)</f>
        <v/>
      </c>
    </row>
    <row r="2827">
      <c r="A2827" t="inlineStr">
        <is>
          <t>照合 一般</t>
        </is>
      </c>
      <c r="B2827" s="21" t="n">
        <v>19000000</v>
      </c>
      <c r="C2827" s="22" t="n">
        <v>10</v>
      </c>
      <c r="D2827" s="22" t="n">
        <v>1</v>
      </c>
      <c r="E2827" s="22" t="n">
        <v>0</v>
      </c>
      <c r="F2827" s="21">
        <f>(IF(C2827&lt;=20,MAX(800000,400000*C2827),8000000+700000*(C2827-20))+IF(E2827=1,1000000,0))</f>
        <v/>
      </c>
      <c r="G2827" s="21">
        <f>IF(AND(D2827=3,C2827&lt;=5),MAX(0,B2827-F2827),IF(AND(D2827=2,C2827&lt;=5,MAX(0,B2827-F2827)&gt;3000000),1500000+MAX(0,B2827-F2827)-3000000,MAX(0,B2827-F2827)/2))</f>
        <v/>
      </c>
      <c r="H2827" s="21">
        <f>ROUNDDOWN(G2827,-3)</f>
        <v/>
      </c>
      <c r="I2827" s="21">
        <f>IF(H2827&lt;=0,0,ROUNDDOWN(ROUND((H2827*LOOKUP(H2827,{0,1950001,3300001,6950001,9000001,18000001,40000001},{0.05,0.1,0.2,0.23,0.33,0.4,0.45})-LOOKUP(H2827,{0,1950001,3300001,6950001,9000001,18000001,40000001},{0,97500,427500,636000,1536000,2796000,4796000}))*1.021,3),0))</f>
        <v/>
      </c>
      <c r="J2827" s="21">
        <f>ROUNDDOWN(ROUND(H2827*0.06,2),-2)</f>
        <v/>
      </c>
      <c r="K2827" s="21">
        <f>ROUNDDOWN(ROUND(H2827*0.04,2),-2)</f>
        <v/>
      </c>
      <c r="L2827" s="21">
        <f>I2827+J2827+K2827</f>
        <v/>
      </c>
      <c r="M2827" s="21">
        <f>B2827-L2827</f>
        <v/>
      </c>
      <c r="N2827" s="21">
        <f>ROUNDDOWN(ROUND(B2827*0.2042,2),0)</f>
        <v/>
      </c>
    </row>
    <row r="2828">
      <c r="A2828" t="inlineStr">
        <is>
          <t>照合 一般</t>
        </is>
      </c>
      <c r="B2828" s="21" t="n">
        <v>19000000</v>
      </c>
      <c r="C2828" s="22" t="n">
        <v>11</v>
      </c>
      <c r="D2828" s="22" t="n">
        <v>1</v>
      </c>
      <c r="E2828" s="22" t="n">
        <v>0</v>
      </c>
      <c r="F2828" s="21">
        <f>(IF(C2828&lt;=20,MAX(800000,400000*C2828),8000000+700000*(C2828-20))+IF(E2828=1,1000000,0))</f>
        <v/>
      </c>
      <c r="G2828" s="21">
        <f>IF(AND(D2828=3,C2828&lt;=5),MAX(0,B2828-F2828),IF(AND(D2828=2,C2828&lt;=5,MAX(0,B2828-F2828)&gt;3000000),1500000+MAX(0,B2828-F2828)-3000000,MAX(0,B2828-F2828)/2))</f>
        <v/>
      </c>
      <c r="H2828" s="21">
        <f>ROUNDDOWN(G2828,-3)</f>
        <v/>
      </c>
      <c r="I2828" s="21">
        <f>IF(H2828&lt;=0,0,ROUNDDOWN(ROUND((H2828*LOOKUP(H2828,{0,1950001,3300001,6950001,9000001,18000001,40000001},{0.05,0.1,0.2,0.23,0.33,0.4,0.45})-LOOKUP(H2828,{0,1950001,3300001,6950001,9000001,18000001,40000001},{0,97500,427500,636000,1536000,2796000,4796000}))*1.021,3),0))</f>
        <v/>
      </c>
      <c r="J2828" s="21">
        <f>ROUNDDOWN(ROUND(H2828*0.06,2),-2)</f>
        <v/>
      </c>
      <c r="K2828" s="21">
        <f>ROUNDDOWN(ROUND(H2828*0.04,2),-2)</f>
        <v/>
      </c>
      <c r="L2828" s="21">
        <f>I2828+J2828+K2828</f>
        <v/>
      </c>
      <c r="M2828" s="21">
        <f>B2828-L2828</f>
        <v/>
      </c>
      <c r="N2828" s="21">
        <f>ROUNDDOWN(ROUND(B2828*0.2042,2),0)</f>
        <v/>
      </c>
    </row>
    <row r="2829">
      <c r="A2829" t="inlineStr">
        <is>
          <t>照合 一般</t>
        </is>
      </c>
      <c r="B2829" s="21" t="n">
        <v>19000000</v>
      </c>
      <c r="C2829" s="22" t="n">
        <v>12</v>
      </c>
      <c r="D2829" s="22" t="n">
        <v>1</v>
      </c>
      <c r="E2829" s="22" t="n">
        <v>0</v>
      </c>
      <c r="F2829" s="21">
        <f>(IF(C2829&lt;=20,MAX(800000,400000*C2829),8000000+700000*(C2829-20))+IF(E2829=1,1000000,0))</f>
        <v/>
      </c>
      <c r="G2829" s="21">
        <f>IF(AND(D2829=3,C2829&lt;=5),MAX(0,B2829-F2829),IF(AND(D2829=2,C2829&lt;=5,MAX(0,B2829-F2829)&gt;3000000),1500000+MAX(0,B2829-F2829)-3000000,MAX(0,B2829-F2829)/2))</f>
        <v/>
      </c>
      <c r="H2829" s="21">
        <f>ROUNDDOWN(G2829,-3)</f>
        <v/>
      </c>
      <c r="I2829" s="21">
        <f>IF(H2829&lt;=0,0,ROUNDDOWN(ROUND((H2829*LOOKUP(H2829,{0,1950001,3300001,6950001,9000001,18000001,40000001},{0.05,0.1,0.2,0.23,0.33,0.4,0.45})-LOOKUP(H2829,{0,1950001,3300001,6950001,9000001,18000001,40000001},{0,97500,427500,636000,1536000,2796000,4796000}))*1.021,3),0))</f>
        <v/>
      </c>
      <c r="J2829" s="21">
        <f>ROUNDDOWN(ROUND(H2829*0.06,2),-2)</f>
        <v/>
      </c>
      <c r="K2829" s="21">
        <f>ROUNDDOWN(ROUND(H2829*0.04,2),-2)</f>
        <v/>
      </c>
      <c r="L2829" s="21">
        <f>I2829+J2829+K2829</f>
        <v/>
      </c>
      <c r="M2829" s="21">
        <f>B2829-L2829</f>
        <v/>
      </c>
      <c r="N2829" s="21">
        <f>ROUNDDOWN(ROUND(B2829*0.2042,2),0)</f>
        <v/>
      </c>
    </row>
    <row r="2830">
      <c r="A2830" t="inlineStr">
        <is>
          <t>照合 一般</t>
        </is>
      </c>
      <c r="B2830" s="21" t="n">
        <v>19000000</v>
      </c>
      <c r="C2830" s="22" t="n">
        <v>13</v>
      </c>
      <c r="D2830" s="22" t="n">
        <v>1</v>
      </c>
      <c r="E2830" s="22" t="n">
        <v>0</v>
      </c>
      <c r="F2830" s="21">
        <f>(IF(C2830&lt;=20,MAX(800000,400000*C2830),8000000+700000*(C2830-20))+IF(E2830=1,1000000,0))</f>
        <v/>
      </c>
      <c r="G2830" s="21">
        <f>IF(AND(D2830=3,C2830&lt;=5),MAX(0,B2830-F2830),IF(AND(D2830=2,C2830&lt;=5,MAX(0,B2830-F2830)&gt;3000000),1500000+MAX(0,B2830-F2830)-3000000,MAX(0,B2830-F2830)/2))</f>
        <v/>
      </c>
      <c r="H2830" s="21">
        <f>ROUNDDOWN(G2830,-3)</f>
        <v/>
      </c>
      <c r="I2830" s="21">
        <f>IF(H2830&lt;=0,0,ROUNDDOWN(ROUND((H2830*LOOKUP(H2830,{0,1950001,3300001,6950001,9000001,18000001,40000001},{0.05,0.1,0.2,0.23,0.33,0.4,0.45})-LOOKUP(H2830,{0,1950001,3300001,6950001,9000001,18000001,40000001},{0,97500,427500,636000,1536000,2796000,4796000}))*1.021,3),0))</f>
        <v/>
      </c>
      <c r="J2830" s="21">
        <f>ROUNDDOWN(ROUND(H2830*0.06,2),-2)</f>
        <v/>
      </c>
      <c r="K2830" s="21">
        <f>ROUNDDOWN(ROUND(H2830*0.04,2),-2)</f>
        <v/>
      </c>
      <c r="L2830" s="21">
        <f>I2830+J2830+K2830</f>
        <v/>
      </c>
      <c r="M2830" s="21">
        <f>B2830-L2830</f>
        <v/>
      </c>
      <c r="N2830" s="21">
        <f>ROUNDDOWN(ROUND(B2830*0.2042,2),0)</f>
        <v/>
      </c>
    </row>
    <row r="2831">
      <c r="A2831" t="inlineStr">
        <is>
          <t>照合 一般</t>
        </is>
      </c>
      <c r="B2831" s="21" t="n">
        <v>19000000</v>
      </c>
      <c r="C2831" s="22" t="n">
        <v>14</v>
      </c>
      <c r="D2831" s="22" t="n">
        <v>1</v>
      </c>
      <c r="E2831" s="22" t="n">
        <v>0</v>
      </c>
      <c r="F2831" s="21">
        <f>(IF(C2831&lt;=20,MAX(800000,400000*C2831),8000000+700000*(C2831-20))+IF(E2831=1,1000000,0))</f>
        <v/>
      </c>
      <c r="G2831" s="21">
        <f>IF(AND(D2831=3,C2831&lt;=5),MAX(0,B2831-F2831),IF(AND(D2831=2,C2831&lt;=5,MAX(0,B2831-F2831)&gt;3000000),1500000+MAX(0,B2831-F2831)-3000000,MAX(0,B2831-F2831)/2))</f>
        <v/>
      </c>
      <c r="H2831" s="21">
        <f>ROUNDDOWN(G2831,-3)</f>
        <v/>
      </c>
      <c r="I2831" s="21">
        <f>IF(H2831&lt;=0,0,ROUNDDOWN(ROUND((H2831*LOOKUP(H2831,{0,1950001,3300001,6950001,9000001,18000001,40000001},{0.05,0.1,0.2,0.23,0.33,0.4,0.45})-LOOKUP(H2831,{0,1950001,3300001,6950001,9000001,18000001,40000001},{0,97500,427500,636000,1536000,2796000,4796000}))*1.021,3),0))</f>
        <v/>
      </c>
      <c r="J2831" s="21">
        <f>ROUNDDOWN(ROUND(H2831*0.06,2),-2)</f>
        <v/>
      </c>
      <c r="K2831" s="21">
        <f>ROUNDDOWN(ROUND(H2831*0.04,2),-2)</f>
        <v/>
      </c>
      <c r="L2831" s="21">
        <f>I2831+J2831+K2831</f>
        <v/>
      </c>
      <c r="M2831" s="21">
        <f>B2831-L2831</f>
        <v/>
      </c>
      <c r="N2831" s="21">
        <f>ROUNDDOWN(ROUND(B2831*0.2042,2),0)</f>
        <v/>
      </c>
    </row>
    <row r="2832">
      <c r="A2832" t="inlineStr">
        <is>
          <t>照合 一般</t>
        </is>
      </c>
      <c r="B2832" s="21" t="n">
        <v>19000000</v>
      </c>
      <c r="C2832" s="22" t="n">
        <v>15</v>
      </c>
      <c r="D2832" s="22" t="n">
        <v>1</v>
      </c>
      <c r="E2832" s="22" t="n">
        <v>0</v>
      </c>
      <c r="F2832" s="21">
        <f>(IF(C2832&lt;=20,MAX(800000,400000*C2832),8000000+700000*(C2832-20))+IF(E2832=1,1000000,0))</f>
        <v/>
      </c>
      <c r="G2832" s="21">
        <f>IF(AND(D2832=3,C2832&lt;=5),MAX(0,B2832-F2832),IF(AND(D2832=2,C2832&lt;=5,MAX(0,B2832-F2832)&gt;3000000),1500000+MAX(0,B2832-F2832)-3000000,MAX(0,B2832-F2832)/2))</f>
        <v/>
      </c>
      <c r="H2832" s="21">
        <f>ROUNDDOWN(G2832,-3)</f>
        <v/>
      </c>
      <c r="I2832" s="21">
        <f>IF(H2832&lt;=0,0,ROUNDDOWN(ROUND((H2832*LOOKUP(H2832,{0,1950001,3300001,6950001,9000001,18000001,40000001},{0.05,0.1,0.2,0.23,0.33,0.4,0.45})-LOOKUP(H2832,{0,1950001,3300001,6950001,9000001,18000001,40000001},{0,97500,427500,636000,1536000,2796000,4796000}))*1.021,3),0))</f>
        <v/>
      </c>
      <c r="J2832" s="21">
        <f>ROUNDDOWN(ROUND(H2832*0.06,2),-2)</f>
        <v/>
      </c>
      <c r="K2832" s="21">
        <f>ROUNDDOWN(ROUND(H2832*0.04,2),-2)</f>
        <v/>
      </c>
      <c r="L2832" s="21">
        <f>I2832+J2832+K2832</f>
        <v/>
      </c>
      <c r="M2832" s="21">
        <f>B2832-L2832</f>
        <v/>
      </c>
      <c r="N2832" s="21">
        <f>ROUNDDOWN(ROUND(B2832*0.2042,2),0)</f>
        <v/>
      </c>
    </row>
    <row r="2833">
      <c r="A2833" t="inlineStr">
        <is>
          <t>照合 一般</t>
        </is>
      </c>
      <c r="B2833" s="21" t="n">
        <v>19000000</v>
      </c>
      <c r="C2833" s="22" t="n">
        <v>16</v>
      </c>
      <c r="D2833" s="22" t="n">
        <v>1</v>
      </c>
      <c r="E2833" s="22" t="n">
        <v>0</v>
      </c>
      <c r="F2833" s="21">
        <f>(IF(C2833&lt;=20,MAX(800000,400000*C2833),8000000+700000*(C2833-20))+IF(E2833=1,1000000,0))</f>
        <v/>
      </c>
      <c r="G2833" s="21">
        <f>IF(AND(D2833=3,C2833&lt;=5),MAX(0,B2833-F2833),IF(AND(D2833=2,C2833&lt;=5,MAX(0,B2833-F2833)&gt;3000000),1500000+MAX(0,B2833-F2833)-3000000,MAX(0,B2833-F2833)/2))</f>
        <v/>
      </c>
      <c r="H2833" s="21">
        <f>ROUNDDOWN(G2833,-3)</f>
        <v/>
      </c>
      <c r="I2833" s="21">
        <f>IF(H2833&lt;=0,0,ROUNDDOWN(ROUND((H2833*LOOKUP(H2833,{0,1950001,3300001,6950001,9000001,18000001,40000001},{0.05,0.1,0.2,0.23,0.33,0.4,0.45})-LOOKUP(H2833,{0,1950001,3300001,6950001,9000001,18000001,40000001},{0,97500,427500,636000,1536000,2796000,4796000}))*1.021,3),0))</f>
        <v/>
      </c>
      <c r="J2833" s="21">
        <f>ROUNDDOWN(ROUND(H2833*0.06,2),-2)</f>
        <v/>
      </c>
      <c r="K2833" s="21">
        <f>ROUNDDOWN(ROUND(H2833*0.04,2),-2)</f>
        <v/>
      </c>
      <c r="L2833" s="21">
        <f>I2833+J2833+K2833</f>
        <v/>
      </c>
      <c r="M2833" s="21">
        <f>B2833-L2833</f>
        <v/>
      </c>
      <c r="N2833" s="21">
        <f>ROUNDDOWN(ROUND(B2833*0.2042,2),0)</f>
        <v/>
      </c>
    </row>
    <row r="2834">
      <c r="A2834" t="inlineStr">
        <is>
          <t>照合 一般</t>
        </is>
      </c>
      <c r="B2834" s="21" t="n">
        <v>19000000</v>
      </c>
      <c r="C2834" s="22" t="n">
        <v>17</v>
      </c>
      <c r="D2834" s="22" t="n">
        <v>1</v>
      </c>
      <c r="E2834" s="22" t="n">
        <v>0</v>
      </c>
      <c r="F2834" s="21">
        <f>(IF(C2834&lt;=20,MAX(800000,400000*C2834),8000000+700000*(C2834-20))+IF(E2834=1,1000000,0))</f>
        <v/>
      </c>
      <c r="G2834" s="21">
        <f>IF(AND(D2834=3,C2834&lt;=5),MAX(0,B2834-F2834),IF(AND(D2834=2,C2834&lt;=5,MAX(0,B2834-F2834)&gt;3000000),1500000+MAX(0,B2834-F2834)-3000000,MAX(0,B2834-F2834)/2))</f>
        <v/>
      </c>
      <c r="H2834" s="21">
        <f>ROUNDDOWN(G2834,-3)</f>
        <v/>
      </c>
      <c r="I2834" s="21">
        <f>IF(H2834&lt;=0,0,ROUNDDOWN(ROUND((H2834*LOOKUP(H2834,{0,1950001,3300001,6950001,9000001,18000001,40000001},{0.05,0.1,0.2,0.23,0.33,0.4,0.45})-LOOKUP(H2834,{0,1950001,3300001,6950001,9000001,18000001,40000001},{0,97500,427500,636000,1536000,2796000,4796000}))*1.021,3),0))</f>
        <v/>
      </c>
      <c r="J2834" s="21">
        <f>ROUNDDOWN(ROUND(H2834*0.06,2),-2)</f>
        <v/>
      </c>
      <c r="K2834" s="21">
        <f>ROUNDDOWN(ROUND(H2834*0.04,2),-2)</f>
        <v/>
      </c>
      <c r="L2834" s="21">
        <f>I2834+J2834+K2834</f>
        <v/>
      </c>
      <c r="M2834" s="21">
        <f>B2834-L2834</f>
        <v/>
      </c>
      <c r="N2834" s="21">
        <f>ROUNDDOWN(ROUND(B2834*0.2042,2),0)</f>
        <v/>
      </c>
    </row>
    <row r="2835">
      <c r="A2835" t="inlineStr">
        <is>
          <t>照合 一般</t>
        </is>
      </c>
      <c r="B2835" s="21" t="n">
        <v>19000000</v>
      </c>
      <c r="C2835" s="22" t="n">
        <v>18</v>
      </c>
      <c r="D2835" s="22" t="n">
        <v>1</v>
      </c>
      <c r="E2835" s="22" t="n">
        <v>0</v>
      </c>
      <c r="F2835" s="21">
        <f>(IF(C2835&lt;=20,MAX(800000,400000*C2835),8000000+700000*(C2835-20))+IF(E2835=1,1000000,0))</f>
        <v/>
      </c>
      <c r="G2835" s="21">
        <f>IF(AND(D2835=3,C2835&lt;=5),MAX(0,B2835-F2835),IF(AND(D2835=2,C2835&lt;=5,MAX(0,B2835-F2835)&gt;3000000),1500000+MAX(0,B2835-F2835)-3000000,MAX(0,B2835-F2835)/2))</f>
        <v/>
      </c>
      <c r="H2835" s="21">
        <f>ROUNDDOWN(G2835,-3)</f>
        <v/>
      </c>
      <c r="I2835" s="21">
        <f>IF(H2835&lt;=0,0,ROUNDDOWN(ROUND((H2835*LOOKUP(H2835,{0,1950001,3300001,6950001,9000001,18000001,40000001},{0.05,0.1,0.2,0.23,0.33,0.4,0.45})-LOOKUP(H2835,{0,1950001,3300001,6950001,9000001,18000001,40000001},{0,97500,427500,636000,1536000,2796000,4796000}))*1.021,3),0))</f>
        <v/>
      </c>
      <c r="J2835" s="21">
        <f>ROUNDDOWN(ROUND(H2835*0.06,2),-2)</f>
        <v/>
      </c>
      <c r="K2835" s="21">
        <f>ROUNDDOWN(ROUND(H2835*0.04,2),-2)</f>
        <v/>
      </c>
      <c r="L2835" s="21">
        <f>I2835+J2835+K2835</f>
        <v/>
      </c>
      <c r="M2835" s="21">
        <f>B2835-L2835</f>
        <v/>
      </c>
      <c r="N2835" s="21">
        <f>ROUNDDOWN(ROUND(B2835*0.2042,2),0)</f>
        <v/>
      </c>
    </row>
    <row r="2836">
      <c r="A2836" t="inlineStr">
        <is>
          <t>照合 一般</t>
        </is>
      </c>
      <c r="B2836" s="21" t="n">
        <v>19000000</v>
      </c>
      <c r="C2836" s="22" t="n">
        <v>19</v>
      </c>
      <c r="D2836" s="22" t="n">
        <v>1</v>
      </c>
      <c r="E2836" s="22" t="n">
        <v>0</v>
      </c>
      <c r="F2836" s="21">
        <f>(IF(C2836&lt;=20,MAX(800000,400000*C2836),8000000+700000*(C2836-20))+IF(E2836=1,1000000,0))</f>
        <v/>
      </c>
      <c r="G2836" s="21">
        <f>IF(AND(D2836=3,C2836&lt;=5),MAX(0,B2836-F2836),IF(AND(D2836=2,C2836&lt;=5,MAX(0,B2836-F2836)&gt;3000000),1500000+MAX(0,B2836-F2836)-3000000,MAX(0,B2836-F2836)/2))</f>
        <v/>
      </c>
      <c r="H2836" s="21">
        <f>ROUNDDOWN(G2836,-3)</f>
        <v/>
      </c>
      <c r="I2836" s="21">
        <f>IF(H2836&lt;=0,0,ROUNDDOWN(ROUND((H2836*LOOKUP(H2836,{0,1950001,3300001,6950001,9000001,18000001,40000001},{0.05,0.1,0.2,0.23,0.33,0.4,0.45})-LOOKUP(H2836,{0,1950001,3300001,6950001,9000001,18000001,40000001},{0,97500,427500,636000,1536000,2796000,4796000}))*1.021,3),0))</f>
        <v/>
      </c>
      <c r="J2836" s="21">
        <f>ROUNDDOWN(ROUND(H2836*0.06,2),-2)</f>
        <v/>
      </c>
      <c r="K2836" s="21">
        <f>ROUNDDOWN(ROUND(H2836*0.04,2),-2)</f>
        <v/>
      </c>
      <c r="L2836" s="21">
        <f>I2836+J2836+K2836</f>
        <v/>
      </c>
      <c r="M2836" s="21">
        <f>B2836-L2836</f>
        <v/>
      </c>
      <c r="N2836" s="21">
        <f>ROUNDDOWN(ROUND(B2836*0.2042,2),0)</f>
        <v/>
      </c>
    </row>
    <row r="2837">
      <c r="A2837" t="inlineStr">
        <is>
          <t>照合 一般</t>
        </is>
      </c>
      <c r="B2837" s="21" t="n">
        <v>19000000</v>
      </c>
      <c r="C2837" s="22" t="n">
        <v>20</v>
      </c>
      <c r="D2837" s="22" t="n">
        <v>1</v>
      </c>
      <c r="E2837" s="22" t="n">
        <v>0</v>
      </c>
      <c r="F2837" s="21">
        <f>(IF(C2837&lt;=20,MAX(800000,400000*C2837),8000000+700000*(C2837-20))+IF(E2837=1,1000000,0))</f>
        <v/>
      </c>
      <c r="G2837" s="21">
        <f>IF(AND(D2837=3,C2837&lt;=5),MAX(0,B2837-F2837),IF(AND(D2837=2,C2837&lt;=5,MAX(0,B2837-F2837)&gt;3000000),1500000+MAX(0,B2837-F2837)-3000000,MAX(0,B2837-F2837)/2))</f>
        <v/>
      </c>
      <c r="H2837" s="21">
        <f>ROUNDDOWN(G2837,-3)</f>
        <v/>
      </c>
      <c r="I2837" s="21">
        <f>IF(H2837&lt;=0,0,ROUNDDOWN(ROUND((H2837*LOOKUP(H2837,{0,1950001,3300001,6950001,9000001,18000001,40000001},{0.05,0.1,0.2,0.23,0.33,0.4,0.45})-LOOKUP(H2837,{0,1950001,3300001,6950001,9000001,18000001,40000001},{0,97500,427500,636000,1536000,2796000,4796000}))*1.021,3),0))</f>
        <v/>
      </c>
      <c r="J2837" s="21">
        <f>ROUNDDOWN(ROUND(H2837*0.06,2),-2)</f>
        <v/>
      </c>
      <c r="K2837" s="21">
        <f>ROUNDDOWN(ROUND(H2837*0.04,2),-2)</f>
        <v/>
      </c>
      <c r="L2837" s="21">
        <f>I2837+J2837+K2837</f>
        <v/>
      </c>
      <c r="M2837" s="21">
        <f>B2837-L2837</f>
        <v/>
      </c>
      <c r="N2837" s="21">
        <f>ROUNDDOWN(ROUND(B2837*0.2042,2),0)</f>
        <v/>
      </c>
    </row>
    <row r="2838">
      <c r="A2838" t="inlineStr">
        <is>
          <t>照合 一般</t>
        </is>
      </c>
      <c r="B2838" s="21" t="n">
        <v>19000000</v>
      </c>
      <c r="C2838" s="22" t="n">
        <v>21</v>
      </c>
      <c r="D2838" s="22" t="n">
        <v>1</v>
      </c>
      <c r="E2838" s="22" t="n">
        <v>0</v>
      </c>
      <c r="F2838" s="21">
        <f>(IF(C2838&lt;=20,MAX(800000,400000*C2838),8000000+700000*(C2838-20))+IF(E2838=1,1000000,0))</f>
        <v/>
      </c>
      <c r="G2838" s="21">
        <f>IF(AND(D2838=3,C2838&lt;=5),MAX(0,B2838-F2838),IF(AND(D2838=2,C2838&lt;=5,MAX(0,B2838-F2838)&gt;3000000),1500000+MAX(0,B2838-F2838)-3000000,MAX(0,B2838-F2838)/2))</f>
        <v/>
      </c>
      <c r="H2838" s="21">
        <f>ROUNDDOWN(G2838,-3)</f>
        <v/>
      </c>
      <c r="I2838" s="21">
        <f>IF(H2838&lt;=0,0,ROUNDDOWN(ROUND((H2838*LOOKUP(H2838,{0,1950001,3300001,6950001,9000001,18000001,40000001},{0.05,0.1,0.2,0.23,0.33,0.4,0.45})-LOOKUP(H2838,{0,1950001,3300001,6950001,9000001,18000001,40000001},{0,97500,427500,636000,1536000,2796000,4796000}))*1.021,3),0))</f>
        <v/>
      </c>
      <c r="J2838" s="21">
        <f>ROUNDDOWN(ROUND(H2838*0.06,2),-2)</f>
        <v/>
      </c>
      <c r="K2838" s="21">
        <f>ROUNDDOWN(ROUND(H2838*0.04,2),-2)</f>
        <v/>
      </c>
      <c r="L2838" s="21">
        <f>I2838+J2838+K2838</f>
        <v/>
      </c>
      <c r="M2838" s="21">
        <f>B2838-L2838</f>
        <v/>
      </c>
      <c r="N2838" s="21">
        <f>ROUNDDOWN(ROUND(B2838*0.2042,2),0)</f>
        <v/>
      </c>
    </row>
    <row r="2839">
      <c r="A2839" t="inlineStr">
        <is>
          <t>照合 一般</t>
        </is>
      </c>
      <c r="B2839" s="21" t="n">
        <v>19000000</v>
      </c>
      <c r="C2839" s="22" t="n">
        <v>22</v>
      </c>
      <c r="D2839" s="22" t="n">
        <v>1</v>
      </c>
      <c r="E2839" s="22" t="n">
        <v>0</v>
      </c>
      <c r="F2839" s="21">
        <f>(IF(C2839&lt;=20,MAX(800000,400000*C2839),8000000+700000*(C2839-20))+IF(E2839=1,1000000,0))</f>
        <v/>
      </c>
      <c r="G2839" s="21">
        <f>IF(AND(D2839=3,C2839&lt;=5),MAX(0,B2839-F2839),IF(AND(D2839=2,C2839&lt;=5,MAX(0,B2839-F2839)&gt;3000000),1500000+MAX(0,B2839-F2839)-3000000,MAX(0,B2839-F2839)/2))</f>
        <v/>
      </c>
      <c r="H2839" s="21">
        <f>ROUNDDOWN(G2839,-3)</f>
        <v/>
      </c>
      <c r="I2839" s="21">
        <f>IF(H2839&lt;=0,0,ROUNDDOWN(ROUND((H2839*LOOKUP(H2839,{0,1950001,3300001,6950001,9000001,18000001,40000001},{0.05,0.1,0.2,0.23,0.33,0.4,0.45})-LOOKUP(H2839,{0,1950001,3300001,6950001,9000001,18000001,40000001},{0,97500,427500,636000,1536000,2796000,4796000}))*1.021,3),0))</f>
        <v/>
      </c>
      <c r="J2839" s="21">
        <f>ROUNDDOWN(ROUND(H2839*0.06,2),-2)</f>
        <v/>
      </c>
      <c r="K2839" s="21">
        <f>ROUNDDOWN(ROUND(H2839*0.04,2),-2)</f>
        <v/>
      </c>
      <c r="L2839" s="21">
        <f>I2839+J2839+K2839</f>
        <v/>
      </c>
      <c r="M2839" s="21">
        <f>B2839-L2839</f>
        <v/>
      </c>
      <c r="N2839" s="21">
        <f>ROUNDDOWN(ROUND(B2839*0.2042,2),0)</f>
        <v/>
      </c>
    </row>
    <row r="2840">
      <c r="A2840" t="inlineStr">
        <is>
          <t>照合 一般</t>
        </is>
      </c>
      <c r="B2840" s="21" t="n">
        <v>19000000</v>
      </c>
      <c r="C2840" s="22" t="n">
        <v>23</v>
      </c>
      <c r="D2840" s="22" t="n">
        <v>1</v>
      </c>
      <c r="E2840" s="22" t="n">
        <v>0</v>
      </c>
      <c r="F2840" s="21">
        <f>(IF(C2840&lt;=20,MAX(800000,400000*C2840),8000000+700000*(C2840-20))+IF(E2840=1,1000000,0))</f>
        <v/>
      </c>
      <c r="G2840" s="21">
        <f>IF(AND(D2840=3,C2840&lt;=5),MAX(0,B2840-F2840),IF(AND(D2840=2,C2840&lt;=5,MAX(0,B2840-F2840)&gt;3000000),1500000+MAX(0,B2840-F2840)-3000000,MAX(0,B2840-F2840)/2))</f>
        <v/>
      </c>
      <c r="H2840" s="21">
        <f>ROUNDDOWN(G2840,-3)</f>
        <v/>
      </c>
      <c r="I2840" s="21">
        <f>IF(H2840&lt;=0,0,ROUNDDOWN(ROUND((H2840*LOOKUP(H2840,{0,1950001,3300001,6950001,9000001,18000001,40000001},{0.05,0.1,0.2,0.23,0.33,0.4,0.45})-LOOKUP(H2840,{0,1950001,3300001,6950001,9000001,18000001,40000001},{0,97500,427500,636000,1536000,2796000,4796000}))*1.021,3),0))</f>
        <v/>
      </c>
      <c r="J2840" s="21">
        <f>ROUNDDOWN(ROUND(H2840*0.06,2),-2)</f>
        <v/>
      </c>
      <c r="K2840" s="21">
        <f>ROUNDDOWN(ROUND(H2840*0.04,2),-2)</f>
        <v/>
      </c>
      <c r="L2840" s="21">
        <f>I2840+J2840+K2840</f>
        <v/>
      </c>
      <c r="M2840" s="21">
        <f>B2840-L2840</f>
        <v/>
      </c>
      <c r="N2840" s="21">
        <f>ROUNDDOWN(ROUND(B2840*0.2042,2),0)</f>
        <v/>
      </c>
    </row>
    <row r="2841">
      <c r="A2841" t="inlineStr">
        <is>
          <t>照合 一般</t>
        </is>
      </c>
      <c r="B2841" s="21" t="n">
        <v>19000000</v>
      </c>
      <c r="C2841" s="22" t="n">
        <v>24</v>
      </c>
      <c r="D2841" s="22" t="n">
        <v>1</v>
      </c>
      <c r="E2841" s="22" t="n">
        <v>0</v>
      </c>
      <c r="F2841" s="21">
        <f>(IF(C2841&lt;=20,MAX(800000,400000*C2841),8000000+700000*(C2841-20))+IF(E2841=1,1000000,0))</f>
        <v/>
      </c>
      <c r="G2841" s="21">
        <f>IF(AND(D2841=3,C2841&lt;=5),MAX(0,B2841-F2841),IF(AND(D2841=2,C2841&lt;=5,MAX(0,B2841-F2841)&gt;3000000),1500000+MAX(0,B2841-F2841)-3000000,MAX(0,B2841-F2841)/2))</f>
        <v/>
      </c>
      <c r="H2841" s="21">
        <f>ROUNDDOWN(G2841,-3)</f>
        <v/>
      </c>
      <c r="I2841" s="21">
        <f>IF(H2841&lt;=0,0,ROUNDDOWN(ROUND((H2841*LOOKUP(H2841,{0,1950001,3300001,6950001,9000001,18000001,40000001},{0.05,0.1,0.2,0.23,0.33,0.4,0.45})-LOOKUP(H2841,{0,1950001,3300001,6950001,9000001,18000001,40000001},{0,97500,427500,636000,1536000,2796000,4796000}))*1.021,3),0))</f>
        <v/>
      </c>
      <c r="J2841" s="21">
        <f>ROUNDDOWN(ROUND(H2841*0.06,2),-2)</f>
        <v/>
      </c>
      <c r="K2841" s="21">
        <f>ROUNDDOWN(ROUND(H2841*0.04,2),-2)</f>
        <v/>
      </c>
      <c r="L2841" s="21">
        <f>I2841+J2841+K2841</f>
        <v/>
      </c>
      <c r="M2841" s="21">
        <f>B2841-L2841</f>
        <v/>
      </c>
      <c r="N2841" s="21">
        <f>ROUNDDOWN(ROUND(B2841*0.2042,2),0)</f>
        <v/>
      </c>
    </row>
    <row r="2842">
      <c r="A2842" t="inlineStr">
        <is>
          <t>照合 一般</t>
        </is>
      </c>
      <c r="B2842" s="21" t="n">
        <v>19000000</v>
      </c>
      <c r="C2842" s="22" t="n">
        <v>25</v>
      </c>
      <c r="D2842" s="22" t="n">
        <v>1</v>
      </c>
      <c r="E2842" s="22" t="n">
        <v>0</v>
      </c>
      <c r="F2842" s="21">
        <f>(IF(C2842&lt;=20,MAX(800000,400000*C2842),8000000+700000*(C2842-20))+IF(E2842=1,1000000,0))</f>
        <v/>
      </c>
      <c r="G2842" s="21">
        <f>IF(AND(D2842=3,C2842&lt;=5),MAX(0,B2842-F2842),IF(AND(D2842=2,C2842&lt;=5,MAX(0,B2842-F2842)&gt;3000000),1500000+MAX(0,B2842-F2842)-3000000,MAX(0,B2842-F2842)/2))</f>
        <v/>
      </c>
      <c r="H2842" s="21">
        <f>ROUNDDOWN(G2842,-3)</f>
        <v/>
      </c>
      <c r="I2842" s="21">
        <f>IF(H2842&lt;=0,0,ROUNDDOWN(ROUND((H2842*LOOKUP(H2842,{0,1950001,3300001,6950001,9000001,18000001,40000001},{0.05,0.1,0.2,0.23,0.33,0.4,0.45})-LOOKUP(H2842,{0,1950001,3300001,6950001,9000001,18000001,40000001},{0,97500,427500,636000,1536000,2796000,4796000}))*1.021,3),0))</f>
        <v/>
      </c>
      <c r="J2842" s="21">
        <f>ROUNDDOWN(ROUND(H2842*0.06,2),-2)</f>
        <v/>
      </c>
      <c r="K2842" s="21">
        <f>ROUNDDOWN(ROUND(H2842*0.04,2),-2)</f>
        <v/>
      </c>
      <c r="L2842" s="21">
        <f>I2842+J2842+K2842</f>
        <v/>
      </c>
      <c r="M2842" s="21">
        <f>B2842-L2842</f>
        <v/>
      </c>
      <c r="N2842" s="21">
        <f>ROUNDDOWN(ROUND(B2842*0.2042,2),0)</f>
        <v/>
      </c>
    </row>
    <row r="2843">
      <c r="A2843" t="inlineStr">
        <is>
          <t>照合 一般</t>
        </is>
      </c>
      <c r="B2843" s="21" t="n">
        <v>19000000</v>
      </c>
      <c r="C2843" s="22" t="n">
        <v>26</v>
      </c>
      <c r="D2843" s="22" t="n">
        <v>1</v>
      </c>
      <c r="E2843" s="22" t="n">
        <v>0</v>
      </c>
      <c r="F2843" s="21">
        <f>(IF(C2843&lt;=20,MAX(800000,400000*C2843),8000000+700000*(C2843-20))+IF(E2843=1,1000000,0))</f>
        <v/>
      </c>
      <c r="G2843" s="21">
        <f>IF(AND(D2843=3,C2843&lt;=5),MAX(0,B2843-F2843),IF(AND(D2843=2,C2843&lt;=5,MAX(0,B2843-F2843)&gt;3000000),1500000+MAX(0,B2843-F2843)-3000000,MAX(0,B2843-F2843)/2))</f>
        <v/>
      </c>
      <c r="H2843" s="21">
        <f>ROUNDDOWN(G2843,-3)</f>
        <v/>
      </c>
      <c r="I2843" s="21">
        <f>IF(H2843&lt;=0,0,ROUNDDOWN(ROUND((H2843*LOOKUP(H2843,{0,1950001,3300001,6950001,9000001,18000001,40000001},{0.05,0.1,0.2,0.23,0.33,0.4,0.45})-LOOKUP(H2843,{0,1950001,3300001,6950001,9000001,18000001,40000001},{0,97500,427500,636000,1536000,2796000,4796000}))*1.021,3),0))</f>
        <v/>
      </c>
      <c r="J2843" s="21">
        <f>ROUNDDOWN(ROUND(H2843*0.06,2),-2)</f>
        <v/>
      </c>
      <c r="K2843" s="21">
        <f>ROUNDDOWN(ROUND(H2843*0.04,2),-2)</f>
        <v/>
      </c>
      <c r="L2843" s="21">
        <f>I2843+J2843+K2843</f>
        <v/>
      </c>
      <c r="M2843" s="21">
        <f>B2843-L2843</f>
        <v/>
      </c>
      <c r="N2843" s="21">
        <f>ROUNDDOWN(ROUND(B2843*0.2042,2),0)</f>
        <v/>
      </c>
    </row>
    <row r="2844">
      <c r="A2844" t="inlineStr">
        <is>
          <t>照合 一般</t>
        </is>
      </c>
      <c r="B2844" s="21" t="n">
        <v>19000000</v>
      </c>
      <c r="C2844" s="22" t="n">
        <v>27</v>
      </c>
      <c r="D2844" s="22" t="n">
        <v>1</v>
      </c>
      <c r="E2844" s="22" t="n">
        <v>0</v>
      </c>
      <c r="F2844" s="21">
        <f>(IF(C2844&lt;=20,MAX(800000,400000*C2844),8000000+700000*(C2844-20))+IF(E2844=1,1000000,0))</f>
        <v/>
      </c>
      <c r="G2844" s="21">
        <f>IF(AND(D2844=3,C2844&lt;=5),MAX(0,B2844-F2844),IF(AND(D2844=2,C2844&lt;=5,MAX(0,B2844-F2844)&gt;3000000),1500000+MAX(0,B2844-F2844)-3000000,MAX(0,B2844-F2844)/2))</f>
        <v/>
      </c>
      <c r="H2844" s="21">
        <f>ROUNDDOWN(G2844,-3)</f>
        <v/>
      </c>
      <c r="I2844" s="21">
        <f>IF(H2844&lt;=0,0,ROUNDDOWN(ROUND((H2844*LOOKUP(H2844,{0,1950001,3300001,6950001,9000001,18000001,40000001},{0.05,0.1,0.2,0.23,0.33,0.4,0.45})-LOOKUP(H2844,{0,1950001,3300001,6950001,9000001,18000001,40000001},{0,97500,427500,636000,1536000,2796000,4796000}))*1.021,3),0))</f>
        <v/>
      </c>
      <c r="J2844" s="21">
        <f>ROUNDDOWN(ROUND(H2844*0.06,2),-2)</f>
        <v/>
      </c>
      <c r="K2844" s="21">
        <f>ROUNDDOWN(ROUND(H2844*0.04,2),-2)</f>
        <v/>
      </c>
      <c r="L2844" s="21">
        <f>I2844+J2844+K2844</f>
        <v/>
      </c>
      <c r="M2844" s="21">
        <f>B2844-L2844</f>
        <v/>
      </c>
      <c r="N2844" s="21">
        <f>ROUNDDOWN(ROUND(B2844*0.2042,2),0)</f>
        <v/>
      </c>
    </row>
    <row r="2845">
      <c r="A2845" t="inlineStr">
        <is>
          <t>照合 一般</t>
        </is>
      </c>
      <c r="B2845" s="21" t="n">
        <v>19000000</v>
      </c>
      <c r="C2845" s="22" t="n">
        <v>28</v>
      </c>
      <c r="D2845" s="22" t="n">
        <v>1</v>
      </c>
      <c r="E2845" s="22" t="n">
        <v>0</v>
      </c>
      <c r="F2845" s="21">
        <f>(IF(C2845&lt;=20,MAX(800000,400000*C2845),8000000+700000*(C2845-20))+IF(E2845=1,1000000,0))</f>
        <v/>
      </c>
      <c r="G2845" s="21">
        <f>IF(AND(D2845=3,C2845&lt;=5),MAX(0,B2845-F2845),IF(AND(D2845=2,C2845&lt;=5,MAX(0,B2845-F2845)&gt;3000000),1500000+MAX(0,B2845-F2845)-3000000,MAX(0,B2845-F2845)/2))</f>
        <v/>
      </c>
      <c r="H2845" s="21">
        <f>ROUNDDOWN(G2845,-3)</f>
        <v/>
      </c>
      <c r="I2845" s="21">
        <f>IF(H2845&lt;=0,0,ROUNDDOWN(ROUND((H2845*LOOKUP(H2845,{0,1950001,3300001,6950001,9000001,18000001,40000001},{0.05,0.1,0.2,0.23,0.33,0.4,0.45})-LOOKUP(H2845,{0,1950001,3300001,6950001,9000001,18000001,40000001},{0,97500,427500,636000,1536000,2796000,4796000}))*1.021,3),0))</f>
        <v/>
      </c>
      <c r="J2845" s="21">
        <f>ROUNDDOWN(ROUND(H2845*0.06,2),-2)</f>
        <v/>
      </c>
      <c r="K2845" s="21">
        <f>ROUNDDOWN(ROUND(H2845*0.04,2),-2)</f>
        <v/>
      </c>
      <c r="L2845" s="21">
        <f>I2845+J2845+K2845</f>
        <v/>
      </c>
      <c r="M2845" s="21">
        <f>B2845-L2845</f>
        <v/>
      </c>
      <c r="N2845" s="21">
        <f>ROUNDDOWN(ROUND(B2845*0.2042,2),0)</f>
        <v/>
      </c>
    </row>
    <row r="2846">
      <c r="A2846" t="inlineStr">
        <is>
          <t>照合 一般</t>
        </is>
      </c>
      <c r="B2846" s="21" t="n">
        <v>19000000</v>
      </c>
      <c r="C2846" s="22" t="n">
        <v>29</v>
      </c>
      <c r="D2846" s="22" t="n">
        <v>1</v>
      </c>
      <c r="E2846" s="22" t="n">
        <v>0</v>
      </c>
      <c r="F2846" s="21">
        <f>(IF(C2846&lt;=20,MAX(800000,400000*C2846),8000000+700000*(C2846-20))+IF(E2846=1,1000000,0))</f>
        <v/>
      </c>
      <c r="G2846" s="21">
        <f>IF(AND(D2846=3,C2846&lt;=5),MAX(0,B2846-F2846),IF(AND(D2846=2,C2846&lt;=5,MAX(0,B2846-F2846)&gt;3000000),1500000+MAX(0,B2846-F2846)-3000000,MAX(0,B2846-F2846)/2))</f>
        <v/>
      </c>
      <c r="H2846" s="21">
        <f>ROUNDDOWN(G2846,-3)</f>
        <v/>
      </c>
      <c r="I2846" s="21">
        <f>IF(H2846&lt;=0,0,ROUNDDOWN(ROUND((H2846*LOOKUP(H2846,{0,1950001,3300001,6950001,9000001,18000001,40000001},{0.05,0.1,0.2,0.23,0.33,0.4,0.45})-LOOKUP(H2846,{0,1950001,3300001,6950001,9000001,18000001,40000001},{0,97500,427500,636000,1536000,2796000,4796000}))*1.021,3),0))</f>
        <v/>
      </c>
      <c r="J2846" s="21">
        <f>ROUNDDOWN(ROUND(H2846*0.06,2),-2)</f>
        <v/>
      </c>
      <c r="K2846" s="21">
        <f>ROUNDDOWN(ROUND(H2846*0.04,2),-2)</f>
        <v/>
      </c>
      <c r="L2846" s="21">
        <f>I2846+J2846+K2846</f>
        <v/>
      </c>
      <c r="M2846" s="21">
        <f>B2846-L2846</f>
        <v/>
      </c>
      <c r="N2846" s="21">
        <f>ROUNDDOWN(ROUND(B2846*0.2042,2),0)</f>
        <v/>
      </c>
    </row>
    <row r="2847">
      <c r="A2847" t="inlineStr">
        <is>
          <t>照合 一般</t>
        </is>
      </c>
      <c r="B2847" s="21" t="n">
        <v>19000000</v>
      </c>
      <c r="C2847" s="22" t="n">
        <v>30</v>
      </c>
      <c r="D2847" s="22" t="n">
        <v>1</v>
      </c>
      <c r="E2847" s="22" t="n">
        <v>0</v>
      </c>
      <c r="F2847" s="21">
        <f>(IF(C2847&lt;=20,MAX(800000,400000*C2847),8000000+700000*(C2847-20))+IF(E2847=1,1000000,0))</f>
        <v/>
      </c>
      <c r="G2847" s="21">
        <f>IF(AND(D2847=3,C2847&lt;=5),MAX(0,B2847-F2847),IF(AND(D2847=2,C2847&lt;=5,MAX(0,B2847-F2847)&gt;3000000),1500000+MAX(0,B2847-F2847)-3000000,MAX(0,B2847-F2847)/2))</f>
        <v/>
      </c>
      <c r="H2847" s="21">
        <f>ROUNDDOWN(G2847,-3)</f>
        <v/>
      </c>
      <c r="I2847" s="21">
        <f>IF(H2847&lt;=0,0,ROUNDDOWN(ROUND((H2847*LOOKUP(H2847,{0,1950001,3300001,6950001,9000001,18000001,40000001},{0.05,0.1,0.2,0.23,0.33,0.4,0.45})-LOOKUP(H2847,{0,1950001,3300001,6950001,9000001,18000001,40000001},{0,97500,427500,636000,1536000,2796000,4796000}))*1.021,3),0))</f>
        <v/>
      </c>
      <c r="J2847" s="21">
        <f>ROUNDDOWN(ROUND(H2847*0.06,2),-2)</f>
        <v/>
      </c>
      <c r="K2847" s="21">
        <f>ROUNDDOWN(ROUND(H2847*0.04,2),-2)</f>
        <v/>
      </c>
      <c r="L2847" s="21">
        <f>I2847+J2847+K2847</f>
        <v/>
      </c>
      <c r="M2847" s="21">
        <f>B2847-L2847</f>
        <v/>
      </c>
      <c r="N2847" s="21">
        <f>ROUNDDOWN(ROUND(B2847*0.2042,2),0)</f>
        <v/>
      </c>
    </row>
    <row r="2848">
      <c r="A2848" t="inlineStr">
        <is>
          <t>照合 一般</t>
        </is>
      </c>
      <c r="B2848" s="21" t="n">
        <v>19000000</v>
      </c>
      <c r="C2848" s="22" t="n">
        <v>31</v>
      </c>
      <c r="D2848" s="22" t="n">
        <v>1</v>
      </c>
      <c r="E2848" s="22" t="n">
        <v>0</v>
      </c>
      <c r="F2848" s="21">
        <f>(IF(C2848&lt;=20,MAX(800000,400000*C2848),8000000+700000*(C2848-20))+IF(E2848=1,1000000,0))</f>
        <v/>
      </c>
      <c r="G2848" s="21">
        <f>IF(AND(D2848=3,C2848&lt;=5),MAX(0,B2848-F2848),IF(AND(D2848=2,C2848&lt;=5,MAX(0,B2848-F2848)&gt;3000000),1500000+MAX(0,B2848-F2848)-3000000,MAX(0,B2848-F2848)/2))</f>
        <v/>
      </c>
      <c r="H2848" s="21">
        <f>ROUNDDOWN(G2848,-3)</f>
        <v/>
      </c>
      <c r="I2848" s="21">
        <f>IF(H2848&lt;=0,0,ROUNDDOWN(ROUND((H2848*LOOKUP(H2848,{0,1950001,3300001,6950001,9000001,18000001,40000001},{0.05,0.1,0.2,0.23,0.33,0.4,0.45})-LOOKUP(H2848,{0,1950001,3300001,6950001,9000001,18000001,40000001},{0,97500,427500,636000,1536000,2796000,4796000}))*1.021,3),0))</f>
        <v/>
      </c>
      <c r="J2848" s="21">
        <f>ROUNDDOWN(ROUND(H2848*0.06,2),-2)</f>
        <v/>
      </c>
      <c r="K2848" s="21">
        <f>ROUNDDOWN(ROUND(H2848*0.04,2),-2)</f>
        <v/>
      </c>
      <c r="L2848" s="21">
        <f>I2848+J2848+K2848</f>
        <v/>
      </c>
      <c r="M2848" s="21">
        <f>B2848-L2848</f>
        <v/>
      </c>
      <c r="N2848" s="21">
        <f>ROUNDDOWN(ROUND(B2848*0.2042,2),0)</f>
        <v/>
      </c>
    </row>
    <row r="2849">
      <c r="A2849" t="inlineStr">
        <is>
          <t>照合 一般</t>
        </is>
      </c>
      <c r="B2849" s="21" t="n">
        <v>19000000</v>
      </c>
      <c r="C2849" s="22" t="n">
        <v>32</v>
      </c>
      <c r="D2849" s="22" t="n">
        <v>1</v>
      </c>
      <c r="E2849" s="22" t="n">
        <v>0</v>
      </c>
      <c r="F2849" s="21">
        <f>(IF(C2849&lt;=20,MAX(800000,400000*C2849),8000000+700000*(C2849-20))+IF(E2849=1,1000000,0))</f>
        <v/>
      </c>
      <c r="G2849" s="21">
        <f>IF(AND(D2849=3,C2849&lt;=5),MAX(0,B2849-F2849),IF(AND(D2849=2,C2849&lt;=5,MAX(0,B2849-F2849)&gt;3000000),1500000+MAX(0,B2849-F2849)-3000000,MAX(0,B2849-F2849)/2))</f>
        <v/>
      </c>
      <c r="H2849" s="21">
        <f>ROUNDDOWN(G2849,-3)</f>
        <v/>
      </c>
      <c r="I2849" s="21">
        <f>IF(H2849&lt;=0,0,ROUNDDOWN(ROUND((H2849*LOOKUP(H2849,{0,1950001,3300001,6950001,9000001,18000001,40000001},{0.05,0.1,0.2,0.23,0.33,0.4,0.45})-LOOKUP(H2849,{0,1950001,3300001,6950001,9000001,18000001,40000001},{0,97500,427500,636000,1536000,2796000,4796000}))*1.021,3),0))</f>
        <v/>
      </c>
      <c r="J2849" s="21">
        <f>ROUNDDOWN(ROUND(H2849*0.06,2),-2)</f>
        <v/>
      </c>
      <c r="K2849" s="21">
        <f>ROUNDDOWN(ROUND(H2849*0.04,2),-2)</f>
        <v/>
      </c>
      <c r="L2849" s="21">
        <f>I2849+J2849+K2849</f>
        <v/>
      </c>
      <c r="M2849" s="21">
        <f>B2849-L2849</f>
        <v/>
      </c>
      <c r="N2849" s="21">
        <f>ROUNDDOWN(ROUND(B2849*0.2042,2),0)</f>
        <v/>
      </c>
    </row>
    <row r="2850">
      <c r="A2850" t="inlineStr">
        <is>
          <t>照合 一般</t>
        </is>
      </c>
      <c r="B2850" s="21" t="n">
        <v>19000000</v>
      </c>
      <c r="C2850" s="22" t="n">
        <v>33</v>
      </c>
      <c r="D2850" s="22" t="n">
        <v>1</v>
      </c>
      <c r="E2850" s="22" t="n">
        <v>0</v>
      </c>
      <c r="F2850" s="21">
        <f>(IF(C2850&lt;=20,MAX(800000,400000*C2850),8000000+700000*(C2850-20))+IF(E2850=1,1000000,0))</f>
        <v/>
      </c>
      <c r="G2850" s="21">
        <f>IF(AND(D2850=3,C2850&lt;=5),MAX(0,B2850-F2850),IF(AND(D2850=2,C2850&lt;=5,MAX(0,B2850-F2850)&gt;3000000),1500000+MAX(0,B2850-F2850)-3000000,MAX(0,B2850-F2850)/2))</f>
        <v/>
      </c>
      <c r="H2850" s="21">
        <f>ROUNDDOWN(G2850,-3)</f>
        <v/>
      </c>
      <c r="I2850" s="21">
        <f>IF(H2850&lt;=0,0,ROUNDDOWN(ROUND((H2850*LOOKUP(H2850,{0,1950001,3300001,6950001,9000001,18000001,40000001},{0.05,0.1,0.2,0.23,0.33,0.4,0.45})-LOOKUP(H2850,{0,1950001,3300001,6950001,9000001,18000001,40000001},{0,97500,427500,636000,1536000,2796000,4796000}))*1.021,3),0))</f>
        <v/>
      </c>
      <c r="J2850" s="21">
        <f>ROUNDDOWN(ROUND(H2850*0.06,2),-2)</f>
        <v/>
      </c>
      <c r="K2850" s="21">
        <f>ROUNDDOWN(ROUND(H2850*0.04,2),-2)</f>
        <v/>
      </c>
      <c r="L2850" s="21">
        <f>I2850+J2850+K2850</f>
        <v/>
      </c>
      <c r="M2850" s="21">
        <f>B2850-L2850</f>
        <v/>
      </c>
      <c r="N2850" s="21">
        <f>ROUNDDOWN(ROUND(B2850*0.2042,2),0)</f>
        <v/>
      </c>
    </row>
    <row r="2851">
      <c r="A2851" t="inlineStr">
        <is>
          <t>照合 一般</t>
        </is>
      </c>
      <c r="B2851" s="21" t="n">
        <v>19000000</v>
      </c>
      <c r="C2851" s="22" t="n">
        <v>34</v>
      </c>
      <c r="D2851" s="22" t="n">
        <v>1</v>
      </c>
      <c r="E2851" s="22" t="n">
        <v>0</v>
      </c>
      <c r="F2851" s="21">
        <f>(IF(C2851&lt;=20,MAX(800000,400000*C2851),8000000+700000*(C2851-20))+IF(E2851=1,1000000,0))</f>
        <v/>
      </c>
      <c r="G2851" s="21">
        <f>IF(AND(D2851=3,C2851&lt;=5),MAX(0,B2851-F2851),IF(AND(D2851=2,C2851&lt;=5,MAX(0,B2851-F2851)&gt;3000000),1500000+MAX(0,B2851-F2851)-3000000,MAX(0,B2851-F2851)/2))</f>
        <v/>
      </c>
      <c r="H2851" s="21">
        <f>ROUNDDOWN(G2851,-3)</f>
        <v/>
      </c>
      <c r="I2851" s="21">
        <f>IF(H2851&lt;=0,0,ROUNDDOWN(ROUND((H2851*LOOKUP(H2851,{0,1950001,3300001,6950001,9000001,18000001,40000001},{0.05,0.1,0.2,0.23,0.33,0.4,0.45})-LOOKUP(H2851,{0,1950001,3300001,6950001,9000001,18000001,40000001},{0,97500,427500,636000,1536000,2796000,4796000}))*1.021,3),0))</f>
        <v/>
      </c>
      <c r="J2851" s="21">
        <f>ROUNDDOWN(ROUND(H2851*0.06,2),-2)</f>
        <v/>
      </c>
      <c r="K2851" s="21">
        <f>ROUNDDOWN(ROUND(H2851*0.04,2),-2)</f>
        <v/>
      </c>
      <c r="L2851" s="21">
        <f>I2851+J2851+K2851</f>
        <v/>
      </c>
      <c r="M2851" s="21">
        <f>B2851-L2851</f>
        <v/>
      </c>
      <c r="N2851" s="21">
        <f>ROUNDDOWN(ROUND(B2851*0.2042,2),0)</f>
        <v/>
      </c>
    </row>
    <row r="2852">
      <c r="A2852" t="inlineStr">
        <is>
          <t>照合 一般</t>
        </is>
      </c>
      <c r="B2852" s="21" t="n">
        <v>19000000</v>
      </c>
      <c r="C2852" s="22" t="n">
        <v>35</v>
      </c>
      <c r="D2852" s="22" t="n">
        <v>1</v>
      </c>
      <c r="E2852" s="22" t="n">
        <v>0</v>
      </c>
      <c r="F2852" s="21">
        <f>(IF(C2852&lt;=20,MAX(800000,400000*C2852),8000000+700000*(C2852-20))+IF(E2852=1,1000000,0))</f>
        <v/>
      </c>
      <c r="G2852" s="21">
        <f>IF(AND(D2852=3,C2852&lt;=5),MAX(0,B2852-F2852),IF(AND(D2852=2,C2852&lt;=5,MAX(0,B2852-F2852)&gt;3000000),1500000+MAX(0,B2852-F2852)-3000000,MAX(0,B2852-F2852)/2))</f>
        <v/>
      </c>
      <c r="H2852" s="21">
        <f>ROUNDDOWN(G2852,-3)</f>
        <v/>
      </c>
      <c r="I2852" s="21">
        <f>IF(H2852&lt;=0,0,ROUNDDOWN(ROUND((H2852*LOOKUP(H2852,{0,1950001,3300001,6950001,9000001,18000001,40000001},{0.05,0.1,0.2,0.23,0.33,0.4,0.45})-LOOKUP(H2852,{0,1950001,3300001,6950001,9000001,18000001,40000001},{0,97500,427500,636000,1536000,2796000,4796000}))*1.021,3),0))</f>
        <v/>
      </c>
      <c r="J2852" s="21">
        <f>ROUNDDOWN(ROUND(H2852*0.06,2),-2)</f>
        <v/>
      </c>
      <c r="K2852" s="21">
        <f>ROUNDDOWN(ROUND(H2852*0.04,2),-2)</f>
        <v/>
      </c>
      <c r="L2852" s="21">
        <f>I2852+J2852+K2852</f>
        <v/>
      </c>
      <c r="M2852" s="21">
        <f>B2852-L2852</f>
        <v/>
      </c>
      <c r="N2852" s="21">
        <f>ROUNDDOWN(ROUND(B2852*0.2042,2),0)</f>
        <v/>
      </c>
    </row>
    <row r="2853">
      <c r="A2853" t="inlineStr">
        <is>
          <t>照合 一般</t>
        </is>
      </c>
      <c r="B2853" s="21" t="n">
        <v>19000000</v>
      </c>
      <c r="C2853" s="22" t="n">
        <v>36</v>
      </c>
      <c r="D2853" s="22" t="n">
        <v>1</v>
      </c>
      <c r="E2853" s="22" t="n">
        <v>0</v>
      </c>
      <c r="F2853" s="21">
        <f>(IF(C2853&lt;=20,MAX(800000,400000*C2853),8000000+700000*(C2853-20))+IF(E2853=1,1000000,0))</f>
        <v/>
      </c>
      <c r="G2853" s="21">
        <f>IF(AND(D2853=3,C2853&lt;=5),MAX(0,B2853-F2853),IF(AND(D2853=2,C2853&lt;=5,MAX(0,B2853-F2853)&gt;3000000),1500000+MAX(0,B2853-F2853)-3000000,MAX(0,B2853-F2853)/2))</f>
        <v/>
      </c>
      <c r="H2853" s="21">
        <f>ROUNDDOWN(G2853,-3)</f>
        <v/>
      </c>
      <c r="I2853" s="21">
        <f>IF(H2853&lt;=0,0,ROUNDDOWN(ROUND((H2853*LOOKUP(H2853,{0,1950001,3300001,6950001,9000001,18000001,40000001},{0.05,0.1,0.2,0.23,0.33,0.4,0.45})-LOOKUP(H2853,{0,1950001,3300001,6950001,9000001,18000001,40000001},{0,97500,427500,636000,1536000,2796000,4796000}))*1.021,3),0))</f>
        <v/>
      </c>
      <c r="J2853" s="21">
        <f>ROUNDDOWN(ROUND(H2853*0.06,2),-2)</f>
        <v/>
      </c>
      <c r="K2853" s="21">
        <f>ROUNDDOWN(ROUND(H2853*0.04,2),-2)</f>
        <v/>
      </c>
      <c r="L2853" s="21">
        <f>I2853+J2853+K2853</f>
        <v/>
      </c>
      <c r="M2853" s="21">
        <f>B2853-L2853</f>
        <v/>
      </c>
      <c r="N2853" s="21">
        <f>ROUNDDOWN(ROUND(B2853*0.2042,2),0)</f>
        <v/>
      </c>
    </row>
    <row r="2854">
      <c r="A2854" t="inlineStr">
        <is>
          <t>照合 一般</t>
        </is>
      </c>
      <c r="B2854" s="21" t="n">
        <v>19000000</v>
      </c>
      <c r="C2854" s="22" t="n">
        <v>37</v>
      </c>
      <c r="D2854" s="22" t="n">
        <v>1</v>
      </c>
      <c r="E2854" s="22" t="n">
        <v>0</v>
      </c>
      <c r="F2854" s="21">
        <f>(IF(C2854&lt;=20,MAX(800000,400000*C2854),8000000+700000*(C2854-20))+IF(E2854=1,1000000,0))</f>
        <v/>
      </c>
      <c r="G2854" s="21">
        <f>IF(AND(D2854=3,C2854&lt;=5),MAX(0,B2854-F2854),IF(AND(D2854=2,C2854&lt;=5,MAX(0,B2854-F2854)&gt;3000000),1500000+MAX(0,B2854-F2854)-3000000,MAX(0,B2854-F2854)/2))</f>
        <v/>
      </c>
      <c r="H2854" s="21">
        <f>ROUNDDOWN(G2854,-3)</f>
        <v/>
      </c>
      <c r="I2854" s="21">
        <f>IF(H2854&lt;=0,0,ROUNDDOWN(ROUND((H2854*LOOKUP(H2854,{0,1950001,3300001,6950001,9000001,18000001,40000001},{0.05,0.1,0.2,0.23,0.33,0.4,0.45})-LOOKUP(H2854,{0,1950001,3300001,6950001,9000001,18000001,40000001},{0,97500,427500,636000,1536000,2796000,4796000}))*1.021,3),0))</f>
        <v/>
      </c>
      <c r="J2854" s="21">
        <f>ROUNDDOWN(ROUND(H2854*0.06,2),-2)</f>
        <v/>
      </c>
      <c r="K2854" s="21">
        <f>ROUNDDOWN(ROUND(H2854*0.04,2),-2)</f>
        <v/>
      </c>
      <c r="L2854" s="21">
        <f>I2854+J2854+K2854</f>
        <v/>
      </c>
      <c r="M2854" s="21">
        <f>B2854-L2854</f>
        <v/>
      </c>
      <c r="N2854" s="21">
        <f>ROUNDDOWN(ROUND(B2854*0.2042,2),0)</f>
        <v/>
      </c>
    </row>
    <row r="2855">
      <c r="A2855" t="inlineStr">
        <is>
          <t>照合 一般</t>
        </is>
      </c>
      <c r="B2855" s="21" t="n">
        <v>19000000</v>
      </c>
      <c r="C2855" s="22" t="n">
        <v>38</v>
      </c>
      <c r="D2855" s="22" t="n">
        <v>1</v>
      </c>
      <c r="E2855" s="22" t="n">
        <v>0</v>
      </c>
      <c r="F2855" s="21">
        <f>(IF(C2855&lt;=20,MAX(800000,400000*C2855),8000000+700000*(C2855-20))+IF(E2855=1,1000000,0))</f>
        <v/>
      </c>
      <c r="G2855" s="21">
        <f>IF(AND(D2855=3,C2855&lt;=5),MAX(0,B2855-F2855),IF(AND(D2855=2,C2855&lt;=5,MAX(0,B2855-F2855)&gt;3000000),1500000+MAX(0,B2855-F2855)-3000000,MAX(0,B2855-F2855)/2))</f>
        <v/>
      </c>
      <c r="H2855" s="21">
        <f>ROUNDDOWN(G2855,-3)</f>
        <v/>
      </c>
      <c r="I2855" s="21">
        <f>IF(H2855&lt;=0,0,ROUNDDOWN(ROUND((H2855*LOOKUP(H2855,{0,1950001,3300001,6950001,9000001,18000001,40000001},{0.05,0.1,0.2,0.23,0.33,0.4,0.45})-LOOKUP(H2855,{0,1950001,3300001,6950001,9000001,18000001,40000001},{0,97500,427500,636000,1536000,2796000,4796000}))*1.021,3),0))</f>
        <v/>
      </c>
      <c r="J2855" s="21">
        <f>ROUNDDOWN(ROUND(H2855*0.06,2),-2)</f>
        <v/>
      </c>
      <c r="K2855" s="21">
        <f>ROUNDDOWN(ROUND(H2855*0.04,2),-2)</f>
        <v/>
      </c>
      <c r="L2855" s="21">
        <f>I2855+J2855+K2855</f>
        <v/>
      </c>
      <c r="M2855" s="21">
        <f>B2855-L2855</f>
        <v/>
      </c>
      <c r="N2855" s="21">
        <f>ROUNDDOWN(ROUND(B2855*0.2042,2),0)</f>
        <v/>
      </c>
    </row>
    <row r="2856">
      <c r="A2856" t="inlineStr">
        <is>
          <t>照合 一般</t>
        </is>
      </c>
      <c r="B2856" s="21" t="n">
        <v>19000000</v>
      </c>
      <c r="C2856" s="22" t="n">
        <v>39</v>
      </c>
      <c r="D2856" s="22" t="n">
        <v>1</v>
      </c>
      <c r="E2856" s="22" t="n">
        <v>0</v>
      </c>
      <c r="F2856" s="21">
        <f>(IF(C2856&lt;=20,MAX(800000,400000*C2856),8000000+700000*(C2856-20))+IF(E2856=1,1000000,0))</f>
        <v/>
      </c>
      <c r="G2856" s="21">
        <f>IF(AND(D2856=3,C2856&lt;=5),MAX(0,B2856-F2856),IF(AND(D2856=2,C2856&lt;=5,MAX(0,B2856-F2856)&gt;3000000),1500000+MAX(0,B2856-F2856)-3000000,MAX(0,B2856-F2856)/2))</f>
        <v/>
      </c>
      <c r="H2856" s="21">
        <f>ROUNDDOWN(G2856,-3)</f>
        <v/>
      </c>
      <c r="I2856" s="21">
        <f>IF(H2856&lt;=0,0,ROUNDDOWN(ROUND((H2856*LOOKUP(H2856,{0,1950001,3300001,6950001,9000001,18000001,40000001},{0.05,0.1,0.2,0.23,0.33,0.4,0.45})-LOOKUP(H2856,{0,1950001,3300001,6950001,9000001,18000001,40000001},{0,97500,427500,636000,1536000,2796000,4796000}))*1.021,3),0))</f>
        <v/>
      </c>
      <c r="J2856" s="21">
        <f>ROUNDDOWN(ROUND(H2856*0.06,2),-2)</f>
        <v/>
      </c>
      <c r="K2856" s="21">
        <f>ROUNDDOWN(ROUND(H2856*0.04,2),-2)</f>
        <v/>
      </c>
      <c r="L2856" s="21">
        <f>I2856+J2856+K2856</f>
        <v/>
      </c>
      <c r="M2856" s="21">
        <f>B2856-L2856</f>
        <v/>
      </c>
      <c r="N2856" s="21">
        <f>ROUNDDOWN(ROUND(B2856*0.2042,2),0)</f>
        <v/>
      </c>
    </row>
    <row r="2857">
      <c r="A2857" t="inlineStr">
        <is>
          <t>照合 一般</t>
        </is>
      </c>
      <c r="B2857" s="21" t="n">
        <v>19000000</v>
      </c>
      <c r="C2857" s="22" t="n">
        <v>40</v>
      </c>
      <c r="D2857" s="22" t="n">
        <v>1</v>
      </c>
      <c r="E2857" s="22" t="n">
        <v>0</v>
      </c>
      <c r="F2857" s="21">
        <f>(IF(C2857&lt;=20,MAX(800000,400000*C2857),8000000+700000*(C2857-20))+IF(E2857=1,1000000,0))</f>
        <v/>
      </c>
      <c r="G2857" s="21">
        <f>IF(AND(D2857=3,C2857&lt;=5),MAX(0,B2857-F2857),IF(AND(D2857=2,C2857&lt;=5,MAX(0,B2857-F2857)&gt;3000000),1500000+MAX(0,B2857-F2857)-3000000,MAX(0,B2857-F2857)/2))</f>
        <v/>
      </c>
      <c r="H2857" s="21">
        <f>ROUNDDOWN(G2857,-3)</f>
        <v/>
      </c>
      <c r="I2857" s="21">
        <f>IF(H2857&lt;=0,0,ROUNDDOWN(ROUND((H2857*LOOKUP(H2857,{0,1950001,3300001,6950001,9000001,18000001,40000001},{0.05,0.1,0.2,0.23,0.33,0.4,0.45})-LOOKUP(H2857,{0,1950001,3300001,6950001,9000001,18000001,40000001},{0,97500,427500,636000,1536000,2796000,4796000}))*1.021,3),0))</f>
        <v/>
      </c>
      <c r="J2857" s="21">
        <f>ROUNDDOWN(ROUND(H2857*0.06,2),-2)</f>
        <v/>
      </c>
      <c r="K2857" s="21">
        <f>ROUNDDOWN(ROUND(H2857*0.04,2),-2)</f>
        <v/>
      </c>
      <c r="L2857" s="21">
        <f>I2857+J2857+K2857</f>
        <v/>
      </c>
      <c r="M2857" s="21">
        <f>B2857-L2857</f>
        <v/>
      </c>
      <c r="N2857" s="21">
        <f>ROUNDDOWN(ROUND(B2857*0.2042,2),0)</f>
        <v/>
      </c>
    </row>
    <row r="2858">
      <c r="A2858" t="inlineStr">
        <is>
          <t>照合 一般</t>
        </is>
      </c>
      <c r="B2858" s="21" t="n">
        <v>19000000</v>
      </c>
      <c r="C2858" s="22" t="n">
        <v>41</v>
      </c>
      <c r="D2858" s="22" t="n">
        <v>1</v>
      </c>
      <c r="E2858" s="22" t="n">
        <v>0</v>
      </c>
      <c r="F2858" s="21">
        <f>(IF(C2858&lt;=20,MAX(800000,400000*C2858),8000000+700000*(C2858-20))+IF(E2858=1,1000000,0))</f>
        <v/>
      </c>
      <c r="G2858" s="21">
        <f>IF(AND(D2858=3,C2858&lt;=5),MAX(0,B2858-F2858),IF(AND(D2858=2,C2858&lt;=5,MAX(0,B2858-F2858)&gt;3000000),1500000+MAX(0,B2858-F2858)-3000000,MAX(0,B2858-F2858)/2))</f>
        <v/>
      </c>
      <c r="H2858" s="21">
        <f>ROUNDDOWN(G2858,-3)</f>
        <v/>
      </c>
      <c r="I2858" s="21">
        <f>IF(H2858&lt;=0,0,ROUNDDOWN(ROUND((H2858*LOOKUP(H2858,{0,1950001,3300001,6950001,9000001,18000001,40000001},{0.05,0.1,0.2,0.23,0.33,0.4,0.45})-LOOKUP(H2858,{0,1950001,3300001,6950001,9000001,18000001,40000001},{0,97500,427500,636000,1536000,2796000,4796000}))*1.021,3),0))</f>
        <v/>
      </c>
      <c r="J2858" s="21">
        <f>ROUNDDOWN(ROUND(H2858*0.06,2),-2)</f>
        <v/>
      </c>
      <c r="K2858" s="21">
        <f>ROUNDDOWN(ROUND(H2858*0.04,2),-2)</f>
        <v/>
      </c>
      <c r="L2858" s="21">
        <f>I2858+J2858+K2858</f>
        <v/>
      </c>
      <c r="M2858" s="21">
        <f>B2858-L2858</f>
        <v/>
      </c>
      <c r="N2858" s="21">
        <f>ROUNDDOWN(ROUND(B2858*0.2042,2),0)</f>
        <v/>
      </c>
    </row>
    <row r="2859">
      <c r="A2859" t="inlineStr">
        <is>
          <t>照合 一般</t>
        </is>
      </c>
      <c r="B2859" s="21" t="n">
        <v>19000000</v>
      </c>
      <c r="C2859" s="22" t="n">
        <v>42</v>
      </c>
      <c r="D2859" s="22" t="n">
        <v>1</v>
      </c>
      <c r="E2859" s="22" t="n">
        <v>0</v>
      </c>
      <c r="F2859" s="21">
        <f>(IF(C2859&lt;=20,MAX(800000,400000*C2859),8000000+700000*(C2859-20))+IF(E2859=1,1000000,0))</f>
        <v/>
      </c>
      <c r="G2859" s="21">
        <f>IF(AND(D2859=3,C2859&lt;=5),MAX(0,B2859-F2859),IF(AND(D2859=2,C2859&lt;=5,MAX(0,B2859-F2859)&gt;3000000),1500000+MAX(0,B2859-F2859)-3000000,MAX(0,B2859-F2859)/2))</f>
        <v/>
      </c>
      <c r="H2859" s="21">
        <f>ROUNDDOWN(G2859,-3)</f>
        <v/>
      </c>
      <c r="I2859" s="21">
        <f>IF(H2859&lt;=0,0,ROUNDDOWN(ROUND((H2859*LOOKUP(H2859,{0,1950001,3300001,6950001,9000001,18000001,40000001},{0.05,0.1,0.2,0.23,0.33,0.4,0.45})-LOOKUP(H2859,{0,1950001,3300001,6950001,9000001,18000001,40000001},{0,97500,427500,636000,1536000,2796000,4796000}))*1.021,3),0))</f>
        <v/>
      </c>
      <c r="J2859" s="21">
        <f>ROUNDDOWN(ROUND(H2859*0.06,2),-2)</f>
        <v/>
      </c>
      <c r="K2859" s="21">
        <f>ROUNDDOWN(ROUND(H2859*0.04,2),-2)</f>
        <v/>
      </c>
      <c r="L2859" s="21">
        <f>I2859+J2859+K2859</f>
        <v/>
      </c>
      <c r="M2859" s="21">
        <f>B2859-L2859</f>
        <v/>
      </c>
      <c r="N2859" s="21">
        <f>ROUNDDOWN(ROUND(B2859*0.2042,2),0)</f>
        <v/>
      </c>
    </row>
    <row r="2860">
      <c r="A2860" t="inlineStr">
        <is>
          <t>照合 一般</t>
        </is>
      </c>
      <c r="B2860" s="21" t="n">
        <v>19000000</v>
      </c>
      <c r="C2860" s="22" t="n">
        <v>43</v>
      </c>
      <c r="D2860" s="22" t="n">
        <v>1</v>
      </c>
      <c r="E2860" s="22" t="n">
        <v>0</v>
      </c>
      <c r="F2860" s="21">
        <f>(IF(C2860&lt;=20,MAX(800000,400000*C2860),8000000+700000*(C2860-20))+IF(E2860=1,1000000,0))</f>
        <v/>
      </c>
      <c r="G2860" s="21">
        <f>IF(AND(D2860=3,C2860&lt;=5),MAX(0,B2860-F2860),IF(AND(D2860=2,C2860&lt;=5,MAX(0,B2860-F2860)&gt;3000000),1500000+MAX(0,B2860-F2860)-3000000,MAX(0,B2860-F2860)/2))</f>
        <v/>
      </c>
      <c r="H2860" s="21">
        <f>ROUNDDOWN(G2860,-3)</f>
        <v/>
      </c>
      <c r="I2860" s="21">
        <f>IF(H2860&lt;=0,0,ROUNDDOWN(ROUND((H2860*LOOKUP(H2860,{0,1950001,3300001,6950001,9000001,18000001,40000001},{0.05,0.1,0.2,0.23,0.33,0.4,0.45})-LOOKUP(H2860,{0,1950001,3300001,6950001,9000001,18000001,40000001},{0,97500,427500,636000,1536000,2796000,4796000}))*1.021,3),0))</f>
        <v/>
      </c>
      <c r="J2860" s="21">
        <f>ROUNDDOWN(ROUND(H2860*0.06,2),-2)</f>
        <v/>
      </c>
      <c r="K2860" s="21">
        <f>ROUNDDOWN(ROUND(H2860*0.04,2),-2)</f>
        <v/>
      </c>
      <c r="L2860" s="21">
        <f>I2860+J2860+K2860</f>
        <v/>
      </c>
      <c r="M2860" s="21">
        <f>B2860-L2860</f>
        <v/>
      </c>
      <c r="N2860" s="21">
        <f>ROUNDDOWN(ROUND(B2860*0.2042,2),0)</f>
        <v/>
      </c>
    </row>
    <row r="2861">
      <c r="A2861" t="inlineStr">
        <is>
          <t>照合 一般</t>
        </is>
      </c>
      <c r="B2861" s="21" t="n">
        <v>19000000</v>
      </c>
      <c r="C2861" s="22" t="n">
        <v>44</v>
      </c>
      <c r="D2861" s="22" t="n">
        <v>1</v>
      </c>
      <c r="E2861" s="22" t="n">
        <v>0</v>
      </c>
      <c r="F2861" s="21">
        <f>(IF(C2861&lt;=20,MAX(800000,400000*C2861),8000000+700000*(C2861-20))+IF(E2861=1,1000000,0))</f>
        <v/>
      </c>
      <c r="G2861" s="21">
        <f>IF(AND(D2861=3,C2861&lt;=5),MAX(0,B2861-F2861),IF(AND(D2861=2,C2861&lt;=5,MAX(0,B2861-F2861)&gt;3000000),1500000+MAX(0,B2861-F2861)-3000000,MAX(0,B2861-F2861)/2))</f>
        <v/>
      </c>
      <c r="H2861" s="21">
        <f>ROUNDDOWN(G2861,-3)</f>
        <v/>
      </c>
      <c r="I2861" s="21">
        <f>IF(H2861&lt;=0,0,ROUNDDOWN(ROUND((H2861*LOOKUP(H2861,{0,1950001,3300001,6950001,9000001,18000001,40000001},{0.05,0.1,0.2,0.23,0.33,0.4,0.45})-LOOKUP(H2861,{0,1950001,3300001,6950001,9000001,18000001,40000001},{0,97500,427500,636000,1536000,2796000,4796000}))*1.021,3),0))</f>
        <v/>
      </c>
      <c r="J2861" s="21">
        <f>ROUNDDOWN(ROUND(H2861*0.06,2),-2)</f>
        <v/>
      </c>
      <c r="K2861" s="21">
        <f>ROUNDDOWN(ROUND(H2861*0.04,2),-2)</f>
        <v/>
      </c>
      <c r="L2861" s="21">
        <f>I2861+J2861+K2861</f>
        <v/>
      </c>
      <c r="M2861" s="21">
        <f>B2861-L2861</f>
        <v/>
      </c>
      <c r="N2861" s="21">
        <f>ROUNDDOWN(ROUND(B2861*0.2042,2),0)</f>
        <v/>
      </c>
    </row>
    <row r="2862">
      <c r="A2862" t="inlineStr">
        <is>
          <t>照合 一般</t>
        </is>
      </c>
      <c r="B2862" s="21" t="n">
        <v>19000000</v>
      </c>
      <c r="C2862" s="22" t="n">
        <v>45</v>
      </c>
      <c r="D2862" s="22" t="n">
        <v>1</v>
      </c>
      <c r="E2862" s="22" t="n">
        <v>0</v>
      </c>
      <c r="F2862" s="21">
        <f>(IF(C2862&lt;=20,MAX(800000,400000*C2862),8000000+700000*(C2862-20))+IF(E2862=1,1000000,0))</f>
        <v/>
      </c>
      <c r="G2862" s="21">
        <f>IF(AND(D2862=3,C2862&lt;=5),MAX(0,B2862-F2862),IF(AND(D2862=2,C2862&lt;=5,MAX(0,B2862-F2862)&gt;3000000),1500000+MAX(0,B2862-F2862)-3000000,MAX(0,B2862-F2862)/2))</f>
        <v/>
      </c>
      <c r="H2862" s="21">
        <f>ROUNDDOWN(G2862,-3)</f>
        <v/>
      </c>
      <c r="I2862" s="21">
        <f>IF(H2862&lt;=0,0,ROUNDDOWN(ROUND((H2862*LOOKUP(H2862,{0,1950001,3300001,6950001,9000001,18000001,40000001},{0.05,0.1,0.2,0.23,0.33,0.4,0.45})-LOOKUP(H2862,{0,1950001,3300001,6950001,9000001,18000001,40000001},{0,97500,427500,636000,1536000,2796000,4796000}))*1.021,3),0))</f>
        <v/>
      </c>
      <c r="J2862" s="21">
        <f>ROUNDDOWN(ROUND(H2862*0.06,2),-2)</f>
        <v/>
      </c>
      <c r="K2862" s="21">
        <f>ROUNDDOWN(ROUND(H2862*0.04,2),-2)</f>
        <v/>
      </c>
      <c r="L2862" s="21">
        <f>I2862+J2862+K2862</f>
        <v/>
      </c>
      <c r="M2862" s="21">
        <f>B2862-L2862</f>
        <v/>
      </c>
      <c r="N2862" s="21">
        <f>ROUNDDOWN(ROUND(B2862*0.2042,2),0)</f>
        <v/>
      </c>
    </row>
    <row r="2863">
      <c r="A2863" t="inlineStr">
        <is>
          <t>照合 短期</t>
        </is>
      </c>
      <c r="B2863" s="21" t="n">
        <v>19000000</v>
      </c>
      <c r="C2863" s="22" t="n">
        <v>1</v>
      </c>
      <c r="D2863" s="22" t="n">
        <v>2</v>
      </c>
      <c r="E2863" s="22" t="n">
        <v>0</v>
      </c>
      <c r="F2863" s="21">
        <f>(IF(C2863&lt;=20,MAX(800000,400000*C2863),8000000+700000*(C2863-20))+IF(E2863=1,1000000,0))</f>
        <v/>
      </c>
      <c r="G2863" s="21">
        <f>IF(AND(D2863=3,C2863&lt;=5),MAX(0,B2863-F2863),IF(AND(D2863=2,C2863&lt;=5,MAX(0,B2863-F2863)&gt;3000000),1500000+MAX(0,B2863-F2863)-3000000,MAX(0,B2863-F2863)/2))</f>
        <v/>
      </c>
      <c r="H2863" s="21">
        <f>ROUNDDOWN(G2863,-3)</f>
        <v/>
      </c>
      <c r="I2863" s="21">
        <f>IF(H2863&lt;=0,0,ROUNDDOWN(ROUND((H2863*LOOKUP(H2863,{0,1950001,3300001,6950001,9000001,18000001,40000001},{0.05,0.1,0.2,0.23,0.33,0.4,0.45})-LOOKUP(H2863,{0,1950001,3300001,6950001,9000001,18000001,40000001},{0,97500,427500,636000,1536000,2796000,4796000}))*1.021,3),0))</f>
        <v/>
      </c>
      <c r="J2863" s="21">
        <f>ROUNDDOWN(ROUND(H2863*0.06,2),-2)</f>
        <v/>
      </c>
      <c r="K2863" s="21">
        <f>ROUNDDOWN(ROUND(H2863*0.04,2),-2)</f>
        <v/>
      </c>
      <c r="L2863" s="21">
        <f>I2863+J2863+K2863</f>
        <v/>
      </c>
      <c r="M2863" s="21">
        <f>B2863-L2863</f>
        <v/>
      </c>
      <c r="N2863" s="21">
        <f>ROUNDDOWN(ROUND(B2863*0.2042,2),0)</f>
        <v/>
      </c>
    </row>
    <row r="2864">
      <c r="A2864" t="inlineStr">
        <is>
          <t>照合 役員</t>
        </is>
      </c>
      <c r="B2864" s="21" t="n">
        <v>19000000</v>
      </c>
      <c r="C2864" s="22" t="n">
        <v>1</v>
      </c>
      <c r="D2864" s="22" t="n">
        <v>3</v>
      </c>
      <c r="E2864" s="22" t="n">
        <v>0</v>
      </c>
      <c r="F2864" s="21">
        <f>(IF(C2864&lt;=20,MAX(800000,400000*C2864),8000000+700000*(C2864-20))+IF(E2864=1,1000000,0))</f>
        <v/>
      </c>
      <c r="G2864" s="21">
        <f>IF(AND(D2864=3,C2864&lt;=5),MAX(0,B2864-F2864),IF(AND(D2864=2,C2864&lt;=5,MAX(0,B2864-F2864)&gt;3000000),1500000+MAX(0,B2864-F2864)-3000000,MAX(0,B2864-F2864)/2))</f>
        <v/>
      </c>
      <c r="H2864" s="21">
        <f>ROUNDDOWN(G2864,-3)</f>
        <v/>
      </c>
      <c r="I2864" s="21">
        <f>IF(H2864&lt;=0,0,ROUNDDOWN(ROUND((H2864*LOOKUP(H2864,{0,1950001,3300001,6950001,9000001,18000001,40000001},{0.05,0.1,0.2,0.23,0.33,0.4,0.45})-LOOKUP(H2864,{0,1950001,3300001,6950001,9000001,18000001,40000001},{0,97500,427500,636000,1536000,2796000,4796000}))*1.021,3),0))</f>
        <v/>
      </c>
      <c r="J2864" s="21">
        <f>ROUNDDOWN(ROUND(H2864*0.06,2),-2)</f>
        <v/>
      </c>
      <c r="K2864" s="21">
        <f>ROUNDDOWN(ROUND(H2864*0.04,2),-2)</f>
        <v/>
      </c>
      <c r="L2864" s="21">
        <f>I2864+J2864+K2864</f>
        <v/>
      </c>
      <c r="M2864" s="21">
        <f>B2864-L2864</f>
        <v/>
      </c>
      <c r="N2864" s="21">
        <f>ROUNDDOWN(ROUND(B2864*0.2042,2),0)</f>
        <v/>
      </c>
    </row>
    <row r="2865">
      <c r="A2865" t="inlineStr">
        <is>
          <t>照合 短期 障害</t>
        </is>
      </c>
      <c r="B2865" s="21" t="n">
        <v>19000000</v>
      </c>
      <c r="C2865" s="22" t="n">
        <v>1</v>
      </c>
      <c r="D2865" s="22" t="n">
        <v>2</v>
      </c>
      <c r="E2865" s="22" t="n">
        <v>1</v>
      </c>
      <c r="F2865" s="21">
        <f>(IF(C2865&lt;=20,MAX(800000,400000*C2865),8000000+700000*(C2865-20))+IF(E2865=1,1000000,0))</f>
        <v/>
      </c>
      <c r="G2865" s="21">
        <f>IF(AND(D2865=3,C2865&lt;=5),MAX(0,B2865-F2865),IF(AND(D2865=2,C2865&lt;=5,MAX(0,B2865-F2865)&gt;3000000),1500000+MAX(0,B2865-F2865)-3000000,MAX(0,B2865-F2865)/2))</f>
        <v/>
      </c>
      <c r="H2865" s="21">
        <f>ROUNDDOWN(G2865,-3)</f>
        <v/>
      </c>
      <c r="I2865" s="21">
        <f>IF(H2865&lt;=0,0,ROUNDDOWN(ROUND((H2865*LOOKUP(H2865,{0,1950001,3300001,6950001,9000001,18000001,40000001},{0.05,0.1,0.2,0.23,0.33,0.4,0.45})-LOOKUP(H2865,{0,1950001,3300001,6950001,9000001,18000001,40000001},{0,97500,427500,636000,1536000,2796000,4796000}))*1.021,3),0))</f>
        <v/>
      </c>
      <c r="J2865" s="21">
        <f>ROUNDDOWN(ROUND(H2865*0.06,2),-2)</f>
        <v/>
      </c>
      <c r="K2865" s="21">
        <f>ROUNDDOWN(ROUND(H2865*0.04,2),-2)</f>
        <v/>
      </c>
      <c r="L2865" s="21">
        <f>I2865+J2865+K2865</f>
        <v/>
      </c>
      <c r="M2865" s="21">
        <f>B2865-L2865</f>
        <v/>
      </c>
      <c r="N2865" s="21">
        <f>ROUNDDOWN(ROUND(B2865*0.2042,2),0)</f>
        <v/>
      </c>
    </row>
    <row r="2866">
      <c r="A2866" t="inlineStr">
        <is>
          <t>照合 短期</t>
        </is>
      </c>
      <c r="B2866" s="21" t="n">
        <v>19000000</v>
      </c>
      <c r="C2866" s="22" t="n">
        <v>2</v>
      </c>
      <c r="D2866" s="22" t="n">
        <v>2</v>
      </c>
      <c r="E2866" s="22" t="n">
        <v>0</v>
      </c>
      <c r="F2866" s="21">
        <f>(IF(C2866&lt;=20,MAX(800000,400000*C2866),8000000+700000*(C2866-20))+IF(E2866=1,1000000,0))</f>
        <v/>
      </c>
      <c r="G2866" s="21">
        <f>IF(AND(D2866=3,C2866&lt;=5),MAX(0,B2866-F2866),IF(AND(D2866=2,C2866&lt;=5,MAX(0,B2866-F2866)&gt;3000000),1500000+MAX(0,B2866-F2866)-3000000,MAX(0,B2866-F2866)/2))</f>
        <v/>
      </c>
      <c r="H2866" s="21">
        <f>ROUNDDOWN(G2866,-3)</f>
        <v/>
      </c>
      <c r="I2866" s="21">
        <f>IF(H2866&lt;=0,0,ROUNDDOWN(ROUND((H2866*LOOKUP(H2866,{0,1950001,3300001,6950001,9000001,18000001,40000001},{0.05,0.1,0.2,0.23,0.33,0.4,0.45})-LOOKUP(H2866,{0,1950001,3300001,6950001,9000001,18000001,40000001},{0,97500,427500,636000,1536000,2796000,4796000}))*1.021,3),0))</f>
        <v/>
      </c>
      <c r="J2866" s="21">
        <f>ROUNDDOWN(ROUND(H2866*0.06,2),-2)</f>
        <v/>
      </c>
      <c r="K2866" s="21">
        <f>ROUNDDOWN(ROUND(H2866*0.04,2),-2)</f>
        <v/>
      </c>
      <c r="L2866" s="21">
        <f>I2866+J2866+K2866</f>
        <v/>
      </c>
      <c r="M2866" s="21">
        <f>B2866-L2866</f>
        <v/>
      </c>
      <c r="N2866" s="21">
        <f>ROUNDDOWN(ROUND(B2866*0.2042,2),0)</f>
        <v/>
      </c>
    </row>
    <row r="2867">
      <c r="A2867" t="inlineStr">
        <is>
          <t>照合 役員</t>
        </is>
      </c>
      <c r="B2867" s="21" t="n">
        <v>19000000</v>
      </c>
      <c r="C2867" s="22" t="n">
        <v>2</v>
      </c>
      <c r="D2867" s="22" t="n">
        <v>3</v>
      </c>
      <c r="E2867" s="22" t="n">
        <v>0</v>
      </c>
      <c r="F2867" s="21">
        <f>(IF(C2867&lt;=20,MAX(800000,400000*C2867),8000000+700000*(C2867-20))+IF(E2867=1,1000000,0))</f>
        <v/>
      </c>
      <c r="G2867" s="21">
        <f>IF(AND(D2867=3,C2867&lt;=5),MAX(0,B2867-F2867),IF(AND(D2867=2,C2867&lt;=5,MAX(0,B2867-F2867)&gt;3000000),1500000+MAX(0,B2867-F2867)-3000000,MAX(0,B2867-F2867)/2))</f>
        <v/>
      </c>
      <c r="H2867" s="21">
        <f>ROUNDDOWN(G2867,-3)</f>
        <v/>
      </c>
      <c r="I2867" s="21">
        <f>IF(H2867&lt;=0,0,ROUNDDOWN(ROUND((H2867*LOOKUP(H2867,{0,1950001,3300001,6950001,9000001,18000001,40000001},{0.05,0.1,0.2,0.23,0.33,0.4,0.45})-LOOKUP(H2867,{0,1950001,3300001,6950001,9000001,18000001,40000001},{0,97500,427500,636000,1536000,2796000,4796000}))*1.021,3),0))</f>
        <v/>
      </c>
      <c r="J2867" s="21">
        <f>ROUNDDOWN(ROUND(H2867*0.06,2),-2)</f>
        <v/>
      </c>
      <c r="K2867" s="21">
        <f>ROUNDDOWN(ROUND(H2867*0.04,2),-2)</f>
        <v/>
      </c>
      <c r="L2867" s="21">
        <f>I2867+J2867+K2867</f>
        <v/>
      </c>
      <c r="M2867" s="21">
        <f>B2867-L2867</f>
        <v/>
      </c>
      <c r="N2867" s="21">
        <f>ROUNDDOWN(ROUND(B2867*0.2042,2),0)</f>
        <v/>
      </c>
    </row>
    <row r="2868">
      <c r="A2868" t="inlineStr">
        <is>
          <t>照合 短期 障害</t>
        </is>
      </c>
      <c r="B2868" s="21" t="n">
        <v>19000000</v>
      </c>
      <c r="C2868" s="22" t="n">
        <v>2</v>
      </c>
      <c r="D2868" s="22" t="n">
        <v>2</v>
      </c>
      <c r="E2868" s="22" t="n">
        <v>1</v>
      </c>
      <c r="F2868" s="21">
        <f>(IF(C2868&lt;=20,MAX(800000,400000*C2868),8000000+700000*(C2868-20))+IF(E2868=1,1000000,0))</f>
        <v/>
      </c>
      <c r="G2868" s="21">
        <f>IF(AND(D2868=3,C2868&lt;=5),MAX(0,B2868-F2868),IF(AND(D2868=2,C2868&lt;=5,MAX(0,B2868-F2868)&gt;3000000),1500000+MAX(0,B2868-F2868)-3000000,MAX(0,B2868-F2868)/2))</f>
        <v/>
      </c>
      <c r="H2868" s="21">
        <f>ROUNDDOWN(G2868,-3)</f>
        <v/>
      </c>
      <c r="I2868" s="21">
        <f>IF(H2868&lt;=0,0,ROUNDDOWN(ROUND((H2868*LOOKUP(H2868,{0,1950001,3300001,6950001,9000001,18000001,40000001},{0.05,0.1,0.2,0.23,0.33,0.4,0.45})-LOOKUP(H2868,{0,1950001,3300001,6950001,9000001,18000001,40000001},{0,97500,427500,636000,1536000,2796000,4796000}))*1.021,3),0))</f>
        <v/>
      </c>
      <c r="J2868" s="21">
        <f>ROUNDDOWN(ROUND(H2868*0.06,2),-2)</f>
        <v/>
      </c>
      <c r="K2868" s="21">
        <f>ROUNDDOWN(ROUND(H2868*0.04,2),-2)</f>
        <v/>
      </c>
      <c r="L2868" s="21">
        <f>I2868+J2868+K2868</f>
        <v/>
      </c>
      <c r="M2868" s="21">
        <f>B2868-L2868</f>
        <v/>
      </c>
      <c r="N2868" s="21">
        <f>ROUNDDOWN(ROUND(B2868*0.2042,2),0)</f>
        <v/>
      </c>
    </row>
    <row r="2869">
      <c r="A2869" t="inlineStr">
        <is>
          <t>照合 短期</t>
        </is>
      </c>
      <c r="B2869" s="21" t="n">
        <v>19000000</v>
      </c>
      <c r="C2869" s="22" t="n">
        <v>3</v>
      </c>
      <c r="D2869" s="22" t="n">
        <v>2</v>
      </c>
      <c r="E2869" s="22" t="n">
        <v>0</v>
      </c>
      <c r="F2869" s="21">
        <f>(IF(C2869&lt;=20,MAX(800000,400000*C2869),8000000+700000*(C2869-20))+IF(E2869=1,1000000,0))</f>
        <v/>
      </c>
      <c r="G2869" s="21">
        <f>IF(AND(D2869=3,C2869&lt;=5),MAX(0,B2869-F2869),IF(AND(D2869=2,C2869&lt;=5,MAX(0,B2869-F2869)&gt;3000000),1500000+MAX(0,B2869-F2869)-3000000,MAX(0,B2869-F2869)/2))</f>
        <v/>
      </c>
      <c r="H2869" s="21">
        <f>ROUNDDOWN(G2869,-3)</f>
        <v/>
      </c>
      <c r="I2869" s="21">
        <f>IF(H2869&lt;=0,0,ROUNDDOWN(ROUND((H2869*LOOKUP(H2869,{0,1950001,3300001,6950001,9000001,18000001,40000001},{0.05,0.1,0.2,0.23,0.33,0.4,0.45})-LOOKUP(H2869,{0,1950001,3300001,6950001,9000001,18000001,40000001},{0,97500,427500,636000,1536000,2796000,4796000}))*1.021,3),0))</f>
        <v/>
      </c>
      <c r="J2869" s="21">
        <f>ROUNDDOWN(ROUND(H2869*0.06,2),-2)</f>
        <v/>
      </c>
      <c r="K2869" s="21">
        <f>ROUNDDOWN(ROUND(H2869*0.04,2),-2)</f>
        <v/>
      </c>
      <c r="L2869" s="21">
        <f>I2869+J2869+K2869</f>
        <v/>
      </c>
      <c r="M2869" s="21">
        <f>B2869-L2869</f>
        <v/>
      </c>
      <c r="N2869" s="21">
        <f>ROUNDDOWN(ROUND(B2869*0.2042,2),0)</f>
        <v/>
      </c>
    </row>
    <row r="2870">
      <c r="A2870" t="inlineStr">
        <is>
          <t>照合 役員</t>
        </is>
      </c>
      <c r="B2870" s="21" t="n">
        <v>19000000</v>
      </c>
      <c r="C2870" s="22" t="n">
        <v>3</v>
      </c>
      <c r="D2870" s="22" t="n">
        <v>3</v>
      </c>
      <c r="E2870" s="22" t="n">
        <v>0</v>
      </c>
      <c r="F2870" s="21">
        <f>(IF(C2870&lt;=20,MAX(800000,400000*C2870),8000000+700000*(C2870-20))+IF(E2870=1,1000000,0))</f>
        <v/>
      </c>
      <c r="G2870" s="21">
        <f>IF(AND(D2870=3,C2870&lt;=5),MAX(0,B2870-F2870),IF(AND(D2870=2,C2870&lt;=5,MAX(0,B2870-F2870)&gt;3000000),1500000+MAX(0,B2870-F2870)-3000000,MAX(0,B2870-F2870)/2))</f>
        <v/>
      </c>
      <c r="H2870" s="21">
        <f>ROUNDDOWN(G2870,-3)</f>
        <v/>
      </c>
      <c r="I2870" s="21">
        <f>IF(H2870&lt;=0,0,ROUNDDOWN(ROUND((H2870*LOOKUP(H2870,{0,1950001,3300001,6950001,9000001,18000001,40000001},{0.05,0.1,0.2,0.23,0.33,0.4,0.45})-LOOKUP(H2870,{0,1950001,3300001,6950001,9000001,18000001,40000001},{0,97500,427500,636000,1536000,2796000,4796000}))*1.021,3),0))</f>
        <v/>
      </c>
      <c r="J2870" s="21">
        <f>ROUNDDOWN(ROUND(H2870*0.06,2),-2)</f>
        <v/>
      </c>
      <c r="K2870" s="21">
        <f>ROUNDDOWN(ROUND(H2870*0.04,2),-2)</f>
        <v/>
      </c>
      <c r="L2870" s="21">
        <f>I2870+J2870+K2870</f>
        <v/>
      </c>
      <c r="M2870" s="21">
        <f>B2870-L2870</f>
        <v/>
      </c>
      <c r="N2870" s="21">
        <f>ROUNDDOWN(ROUND(B2870*0.2042,2),0)</f>
        <v/>
      </c>
    </row>
    <row r="2871">
      <c r="A2871" t="inlineStr">
        <is>
          <t>照合 短期 障害</t>
        </is>
      </c>
      <c r="B2871" s="21" t="n">
        <v>19000000</v>
      </c>
      <c r="C2871" s="22" t="n">
        <v>3</v>
      </c>
      <c r="D2871" s="22" t="n">
        <v>2</v>
      </c>
      <c r="E2871" s="22" t="n">
        <v>1</v>
      </c>
      <c r="F2871" s="21">
        <f>(IF(C2871&lt;=20,MAX(800000,400000*C2871),8000000+700000*(C2871-20))+IF(E2871=1,1000000,0))</f>
        <v/>
      </c>
      <c r="G2871" s="21">
        <f>IF(AND(D2871=3,C2871&lt;=5),MAX(0,B2871-F2871),IF(AND(D2871=2,C2871&lt;=5,MAX(0,B2871-F2871)&gt;3000000),1500000+MAX(0,B2871-F2871)-3000000,MAX(0,B2871-F2871)/2))</f>
        <v/>
      </c>
      <c r="H2871" s="21">
        <f>ROUNDDOWN(G2871,-3)</f>
        <v/>
      </c>
      <c r="I2871" s="21">
        <f>IF(H2871&lt;=0,0,ROUNDDOWN(ROUND((H2871*LOOKUP(H2871,{0,1950001,3300001,6950001,9000001,18000001,40000001},{0.05,0.1,0.2,0.23,0.33,0.4,0.45})-LOOKUP(H2871,{0,1950001,3300001,6950001,9000001,18000001,40000001},{0,97500,427500,636000,1536000,2796000,4796000}))*1.021,3),0))</f>
        <v/>
      </c>
      <c r="J2871" s="21">
        <f>ROUNDDOWN(ROUND(H2871*0.06,2),-2)</f>
        <v/>
      </c>
      <c r="K2871" s="21">
        <f>ROUNDDOWN(ROUND(H2871*0.04,2),-2)</f>
        <v/>
      </c>
      <c r="L2871" s="21">
        <f>I2871+J2871+K2871</f>
        <v/>
      </c>
      <c r="M2871" s="21">
        <f>B2871-L2871</f>
        <v/>
      </c>
      <c r="N2871" s="21">
        <f>ROUNDDOWN(ROUND(B2871*0.2042,2),0)</f>
        <v/>
      </c>
    </row>
    <row r="2872">
      <c r="A2872" t="inlineStr">
        <is>
          <t>照合 短期</t>
        </is>
      </c>
      <c r="B2872" s="21" t="n">
        <v>19000000</v>
      </c>
      <c r="C2872" s="22" t="n">
        <v>4</v>
      </c>
      <c r="D2872" s="22" t="n">
        <v>2</v>
      </c>
      <c r="E2872" s="22" t="n">
        <v>0</v>
      </c>
      <c r="F2872" s="21">
        <f>(IF(C2872&lt;=20,MAX(800000,400000*C2872),8000000+700000*(C2872-20))+IF(E2872=1,1000000,0))</f>
        <v/>
      </c>
      <c r="G2872" s="21">
        <f>IF(AND(D2872=3,C2872&lt;=5),MAX(0,B2872-F2872),IF(AND(D2872=2,C2872&lt;=5,MAX(0,B2872-F2872)&gt;3000000),1500000+MAX(0,B2872-F2872)-3000000,MAX(0,B2872-F2872)/2))</f>
        <v/>
      </c>
      <c r="H2872" s="21">
        <f>ROUNDDOWN(G2872,-3)</f>
        <v/>
      </c>
      <c r="I2872" s="21">
        <f>IF(H2872&lt;=0,0,ROUNDDOWN(ROUND((H2872*LOOKUP(H2872,{0,1950001,3300001,6950001,9000001,18000001,40000001},{0.05,0.1,0.2,0.23,0.33,0.4,0.45})-LOOKUP(H2872,{0,1950001,3300001,6950001,9000001,18000001,40000001},{0,97500,427500,636000,1536000,2796000,4796000}))*1.021,3),0))</f>
        <v/>
      </c>
      <c r="J2872" s="21">
        <f>ROUNDDOWN(ROUND(H2872*0.06,2),-2)</f>
        <v/>
      </c>
      <c r="K2872" s="21">
        <f>ROUNDDOWN(ROUND(H2872*0.04,2),-2)</f>
        <v/>
      </c>
      <c r="L2872" s="21">
        <f>I2872+J2872+K2872</f>
        <v/>
      </c>
      <c r="M2872" s="21">
        <f>B2872-L2872</f>
        <v/>
      </c>
      <c r="N2872" s="21">
        <f>ROUNDDOWN(ROUND(B2872*0.2042,2),0)</f>
        <v/>
      </c>
    </row>
    <row r="2873">
      <c r="A2873" t="inlineStr">
        <is>
          <t>照合 役員</t>
        </is>
      </c>
      <c r="B2873" s="21" t="n">
        <v>19000000</v>
      </c>
      <c r="C2873" s="22" t="n">
        <v>4</v>
      </c>
      <c r="D2873" s="22" t="n">
        <v>3</v>
      </c>
      <c r="E2873" s="22" t="n">
        <v>0</v>
      </c>
      <c r="F2873" s="21">
        <f>(IF(C2873&lt;=20,MAX(800000,400000*C2873),8000000+700000*(C2873-20))+IF(E2873=1,1000000,0))</f>
        <v/>
      </c>
      <c r="G2873" s="21">
        <f>IF(AND(D2873=3,C2873&lt;=5),MAX(0,B2873-F2873),IF(AND(D2873=2,C2873&lt;=5,MAX(0,B2873-F2873)&gt;3000000),1500000+MAX(0,B2873-F2873)-3000000,MAX(0,B2873-F2873)/2))</f>
        <v/>
      </c>
      <c r="H2873" s="21">
        <f>ROUNDDOWN(G2873,-3)</f>
        <v/>
      </c>
      <c r="I2873" s="21">
        <f>IF(H2873&lt;=0,0,ROUNDDOWN(ROUND((H2873*LOOKUP(H2873,{0,1950001,3300001,6950001,9000001,18000001,40000001},{0.05,0.1,0.2,0.23,0.33,0.4,0.45})-LOOKUP(H2873,{0,1950001,3300001,6950001,9000001,18000001,40000001},{0,97500,427500,636000,1536000,2796000,4796000}))*1.021,3),0))</f>
        <v/>
      </c>
      <c r="J2873" s="21">
        <f>ROUNDDOWN(ROUND(H2873*0.06,2),-2)</f>
        <v/>
      </c>
      <c r="K2873" s="21">
        <f>ROUNDDOWN(ROUND(H2873*0.04,2),-2)</f>
        <v/>
      </c>
      <c r="L2873" s="21">
        <f>I2873+J2873+K2873</f>
        <v/>
      </c>
      <c r="M2873" s="21">
        <f>B2873-L2873</f>
        <v/>
      </c>
      <c r="N2873" s="21">
        <f>ROUNDDOWN(ROUND(B2873*0.2042,2),0)</f>
        <v/>
      </c>
    </row>
    <row r="2874">
      <c r="A2874" t="inlineStr">
        <is>
          <t>照合 短期 障害</t>
        </is>
      </c>
      <c r="B2874" s="21" t="n">
        <v>19000000</v>
      </c>
      <c r="C2874" s="22" t="n">
        <v>4</v>
      </c>
      <c r="D2874" s="22" t="n">
        <v>2</v>
      </c>
      <c r="E2874" s="22" t="n">
        <v>1</v>
      </c>
      <c r="F2874" s="21">
        <f>(IF(C2874&lt;=20,MAX(800000,400000*C2874),8000000+700000*(C2874-20))+IF(E2874=1,1000000,0))</f>
        <v/>
      </c>
      <c r="G2874" s="21">
        <f>IF(AND(D2874=3,C2874&lt;=5),MAX(0,B2874-F2874),IF(AND(D2874=2,C2874&lt;=5,MAX(0,B2874-F2874)&gt;3000000),1500000+MAX(0,B2874-F2874)-3000000,MAX(0,B2874-F2874)/2))</f>
        <v/>
      </c>
      <c r="H2874" s="21">
        <f>ROUNDDOWN(G2874,-3)</f>
        <v/>
      </c>
      <c r="I2874" s="21">
        <f>IF(H2874&lt;=0,0,ROUNDDOWN(ROUND((H2874*LOOKUP(H2874,{0,1950001,3300001,6950001,9000001,18000001,40000001},{0.05,0.1,0.2,0.23,0.33,0.4,0.45})-LOOKUP(H2874,{0,1950001,3300001,6950001,9000001,18000001,40000001},{0,97500,427500,636000,1536000,2796000,4796000}))*1.021,3),0))</f>
        <v/>
      </c>
      <c r="J2874" s="21">
        <f>ROUNDDOWN(ROUND(H2874*0.06,2),-2)</f>
        <v/>
      </c>
      <c r="K2874" s="21">
        <f>ROUNDDOWN(ROUND(H2874*0.04,2),-2)</f>
        <v/>
      </c>
      <c r="L2874" s="21">
        <f>I2874+J2874+K2874</f>
        <v/>
      </c>
      <c r="M2874" s="21">
        <f>B2874-L2874</f>
        <v/>
      </c>
      <c r="N2874" s="21">
        <f>ROUNDDOWN(ROUND(B2874*0.2042,2),0)</f>
        <v/>
      </c>
    </row>
    <row r="2875">
      <c r="A2875" t="inlineStr">
        <is>
          <t>照合 短期</t>
        </is>
      </c>
      <c r="B2875" s="21" t="n">
        <v>19000000</v>
      </c>
      <c r="C2875" s="22" t="n">
        <v>5</v>
      </c>
      <c r="D2875" s="22" t="n">
        <v>2</v>
      </c>
      <c r="E2875" s="22" t="n">
        <v>0</v>
      </c>
      <c r="F2875" s="21">
        <f>(IF(C2875&lt;=20,MAX(800000,400000*C2875),8000000+700000*(C2875-20))+IF(E2875=1,1000000,0))</f>
        <v/>
      </c>
      <c r="G2875" s="21">
        <f>IF(AND(D2875=3,C2875&lt;=5),MAX(0,B2875-F2875),IF(AND(D2875=2,C2875&lt;=5,MAX(0,B2875-F2875)&gt;3000000),1500000+MAX(0,B2875-F2875)-3000000,MAX(0,B2875-F2875)/2))</f>
        <v/>
      </c>
      <c r="H2875" s="21">
        <f>ROUNDDOWN(G2875,-3)</f>
        <v/>
      </c>
      <c r="I2875" s="21">
        <f>IF(H2875&lt;=0,0,ROUNDDOWN(ROUND((H2875*LOOKUP(H2875,{0,1950001,3300001,6950001,9000001,18000001,40000001},{0.05,0.1,0.2,0.23,0.33,0.4,0.45})-LOOKUP(H2875,{0,1950001,3300001,6950001,9000001,18000001,40000001},{0,97500,427500,636000,1536000,2796000,4796000}))*1.021,3),0))</f>
        <v/>
      </c>
      <c r="J2875" s="21">
        <f>ROUNDDOWN(ROUND(H2875*0.06,2),-2)</f>
        <v/>
      </c>
      <c r="K2875" s="21">
        <f>ROUNDDOWN(ROUND(H2875*0.04,2),-2)</f>
        <v/>
      </c>
      <c r="L2875" s="21">
        <f>I2875+J2875+K2875</f>
        <v/>
      </c>
      <c r="M2875" s="21">
        <f>B2875-L2875</f>
        <v/>
      </c>
      <c r="N2875" s="21">
        <f>ROUNDDOWN(ROUND(B2875*0.2042,2),0)</f>
        <v/>
      </c>
    </row>
    <row r="2876">
      <c r="A2876" t="inlineStr">
        <is>
          <t>照合 役員</t>
        </is>
      </c>
      <c r="B2876" s="21" t="n">
        <v>19000000</v>
      </c>
      <c r="C2876" s="22" t="n">
        <v>5</v>
      </c>
      <c r="D2876" s="22" t="n">
        <v>3</v>
      </c>
      <c r="E2876" s="22" t="n">
        <v>0</v>
      </c>
      <c r="F2876" s="21">
        <f>(IF(C2876&lt;=20,MAX(800000,400000*C2876),8000000+700000*(C2876-20))+IF(E2876=1,1000000,0))</f>
        <v/>
      </c>
      <c r="G2876" s="21">
        <f>IF(AND(D2876=3,C2876&lt;=5),MAX(0,B2876-F2876),IF(AND(D2876=2,C2876&lt;=5,MAX(0,B2876-F2876)&gt;3000000),1500000+MAX(0,B2876-F2876)-3000000,MAX(0,B2876-F2876)/2))</f>
        <v/>
      </c>
      <c r="H2876" s="21">
        <f>ROUNDDOWN(G2876,-3)</f>
        <v/>
      </c>
      <c r="I2876" s="21">
        <f>IF(H2876&lt;=0,0,ROUNDDOWN(ROUND((H2876*LOOKUP(H2876,{0,1950001,3300001,6950001,9000001,18000001,40000001},{0.05,0.1,0.2,0.23,0.33,0.4,0.45})-LOOKUP(H2876,{0,1950001,3300001,6950001,9000001,18000001,40000001},{0,97500,427500,636000,1536000,2796000,4796000}))*1.021,3),0))</f>
        <v/>
      </c>
      <c r="J2876" s="21">
        <f>ROUNDDOWN(ROUND(H2876*0.06,2),-2)</f>
        <v/>
      </c>
      <c r="K2876" s="21">
        <f>ROUNDDOWN(ROUND(H2876*0.04,2),-2)</f>
        <v/>
      </c>
      <c r="L2876" s="21">
        <f>I2876+J2876+K2876</f>
        <v/>
      </c>
      <c r="M2876" s="21">
        <f>B2876-L2876</f>
        <v/>
      </c>
      <c r="N2876" s="21">
        <f>ROUNDDOWN(ROUND(B2876*0.2042,2),0)</f>
        <v/>
      </c>
    </row>
    <row r="2877">
      <c r="A2877" t="inlineStr">
        <is>
          <t>照合 短期 障害</t>
        </is>
      </c>
      <c r="B2877" s="21" t="n">
        <v>19000000</v>
      </c>
      <c r="C2877" s="22" t="n">
        <v>5</v>
      </c>
      <c r="D2877" s="22" t="n">
        <v>2</v>
      </c>
      <c r="E2877" s="22" t="n">
        <v>1</v>
      </c>
      <c r="F2877" s="21">
        <f>(IF(C2877&lt;=20,MAX(800000,400000*C2877),8000000+700000*(C2877-20))+IF(E2877=1,1000000,0))</f>
        <v/>
      </c>
      <c r="G2877" s="21">
        <f>IF(AND(D2877=3,C2877&lt;=5),MAX(0,B2877-F2877),IF(AND(D2877=2,C2877&lt;=5,MAX(0,B2877-F2877)&gt;3000000),1500000+MAX(0,B2877-F2877)-3000000,MAX(0,B2877-F2877)/2))</f>
        <v/>
      </c>
      <c r="H2877" s="21">
        <f>ROUNDDOWN(G2877,-3)</f>
        <v/>
      </c>
      <c r="I2877" s="21">
        <f>IF(H2877&lt;=0,0,ROUNDDOWN(ROUND((H2877*LOOKUP(H2877,{0,1950001,3300001,6950001,9000001,18000001,40000001},{0.05,0.1,0.2,0.23,0.33,0.4,0.45})-LOOKUP(H2877,{0,1950001,3300001,6950001,9000001,18000001,40000001},{0,97500,427500,636000,1536000,2796000,4796000}))*1.021,3),0))</f>
        <v/>
      </c>
      <c r="J2877" s="21">
        <f>ROUNDDOWN(ROUND(H2877*0.06,2),-2)</f>
        <v/>
      </c>
      <c r="K2877" s="21">
        <f>ROUNDDOWN(ROUND(H2877*0.04,2),-2)</f>
        <v/>
      </c>
      <c r="L2877" s="21">
        <f>I2877+J2877+K2877</f>
        <v/>
      </c>
      <c r="M2877" s="21">
        <f>B2877-L2877</f>
        <v/>
      </c>
      <c r="N2877" s="21">
        <f>ROUNDDOWN(ROUND(B2877*0.2042,2),0)</f>
        <v/>
      </c>
    </row>
    <row r="2878">
      <c r="A2878" t="inlineStr">
        <is>
          <t>照合 障害</t>
        </is>
      </c>
      <c r="B2878" s="21" t="n">
        <v>19000000</v>
      </c>
      <c r="C2878" s="22" t="n">
        <v>25</v>
      </c>
      <c r="D2878" s="22" t="n">
        <v>1</v>
      </c>
      <c r="E2878" s="22" t="n">
        <v>1</v>
      </c>
      <c r="F2878" s="21">
        <f>(IF(C2878&lt;=20,MAX(800000,400000*C2878),8000000+700000*(C2878-20))+IF(E2878=1,1000000,0))</f>
        <v/>
      </c>
      <c r="G2878" s="21">
        <f>IF(AND(D2878=3,C2878&lt;=5),MAX(0,B2878-F2878),IF(AND(D2878=2,C2878&lt;=5,MAX(0,B2878-F2878)&gt;3000000),1500000+MAX(0,B2878-F2878)-3000000,MAX(0,B2878-F2878)/2))</f>
        <v/>
      </c>
      <c r="H2878" s="21">
        <f>ROUNDDOWN(G2878,-3)</f>
        <v/>
      </c>
      <c r="I2878" s="21">
        <f>IF(H2878&lt;=0,0,ROUNDDOWN(ROUND((H2878*LOOKUP(H2878,{0,1950001,3300001,6950001,9000001,18000001,40000001},{0.05,0.1,0.2,0.23,0.33,0.4,0.45})-LOOKUP(H2878,{0,1950001,3300001,6950001,9000001,18000001,40000001},{0,97500,427500,636000,1536000,2796000,4796000}))*1.021,3),0))</f>
        <v/>
      </c>
      <c r="J2878" s="21">
        <f>ROUNDDOWN(ROUND(H2878*0.06,2),-2)</f>
        <v/>
      </c>
      <c r="K2878" s="21">
        <f>ROUNDDOWN(ROUND(H2878*0.04,2),-2)</f>
        <v/>
      </c>
      <c r="L2878" s="21">
        <f>I2878+J2878+K2878</f>
        <v/>
      </c>
      <c r="M2878" s="21">
        <f>B2878-L2878</f>
        <v/>
      </c>
      <c r="N2878" s="21">
        <f>ROUNDDOWN(ROUND(B2878*0.2042,2),0)</f>
        <v/>
      </c>
    </row>
    <row r="2879">
      <c r="A2879" t="inlineStr">
        <is>
          <t>照合 一般</t>
        </is>
      </c>
      <c r="B2879" s="21" t="n">
        <v>19500000</v>
      </c>
      <c r="C2879" s="22" t="n">
        <v>1</v>
      </c>
      <c r="D2879" s="22" t="n">
        <v>1</v>
      </c>
      <c r="E2879" s="22" t="n">
        <v>0</v>
      </c>
      <c r="F2879" s="21">
        <f>(IF(C2879&lt;=20,MAX(800000,400000*C2879),8000000+700000*(C2879-20))+IF(E2879=1,1000000,0))</f>
        <v/>
      </c>
      <c r="G2879" s="21">
        <f>IF(AND(D2879=3,C2879&lt;=5),MAX(0,B2879-F2879),IF(AND(D2879=2,C2879&lt;=5,MAX(0,B2879-F2879)&gt;3000000),1500000+MAX(0,B2879-F2879)-3000000,MAX(0,B2879-F2879)/2))</f>
        <v/>
      </c>
      <c r="H2879" s="21">
        <f>ROUNDDOWN(G2879,-3)</f>
        <v/>
      </c>
      <c r="I2879" s="21">
        <f>IF(H2879&lt;=0,0,ROUNDDOWN(ROUND((H2879*LOOKUP(H2879,{0,1950001,3300001,6950001,9000001,18000001,40000001},{0.05,0.1,0.2,0.23,0.33,0.4,0.45})-LOOKUP(H2879,{0,1950001,3300001,6950001,9000001,18000001,40000001},{0,97500,427500,636000,1536000,2796000,4796000}))*1.021,3),0))</f>
        <v/>
      </c>
      <c r="J2879" s="21">
        <f>ROUNDDOWN(ROUND(H2879*0.06,2),-2)</f>
        <v/>
      </c>
      <c r="K2879" s="21">
        <f>ROUNDDOWN(ROUND(H2879*0.04,2),-2)</f>
        <v/>
      </c>
      <c r="L2879" s="21">
        <f>I2879+J2879+K2879</f>
        <v/>
      </c>
      <c r="M2879" s="21">
        <f>B2879-L2879</f>
        <v/>
      </c>
      <c r="N2879" s="21">
        <f>ROUNDDOWN(ROUND(B2879*0.2042,2),0)</f>
        <v/>
      </c>
    </row>
    <row r="2880">
      <c r="A2880" t="inlineStr">
        <is>
          <t>照合 一般</t>
        </is>
      </c>
      <c r="B2880" s="21" t="n">
        <v>19500000</v>
      </c>
      <c r="C2880" s="22" t="n">
        <v>2</v>
      </c>
      <c r="D2880" s="22" t="n">
        <v>1</v>
      </c>
      <c r="E2880" s="22" t="n">
        <v>0</v>
      </c>
      <c r="F2880" s="21">
        <f>(IF(C2880&lt;=20,MAX(800000,400000*C2880),8000000+700000*(C2880-20))+IF(E2880=1,1000000,0))</f>
        <v/>
      </c>
      <c r="G2880" s="21">
        <f>IF(AND(D2880=3,C2880&lt;=5),MAX(0,B2880-F2880),IF(AND(D2880=2,C2880&lt;=5,MAX(0,B2880-F2880)&gt;3000000),1500000+MAX(0,B2880-F2880)-3000000,MAX(0,B2880-F2880)/2))</f>
        <v/>
      </c>
      <c r="H2880" s="21">
        <f>ROUNDDOWN(G2880,-3)</f>
        <v/>
      </c>
      <c r="I2880" s="21">
        <f>IF(H2880&lt;=0,0,ROUNDDOWN(ROUND((H2880*LOOKUP(H2880,{0,1950001,3300001,6950001,9000001,18000001,40000001},{0.05,0.1,0.2,0.23,0.33,0.4,0.45})-LOOKUP(H2880,{0,1950001,3300001,6950001,9000001,18000001,40000001},{0,97500,427500,636000,1536000,2796000,4796000}))*1.021,3),0))</f>
        <v/>
      </c>
      <c r="J2880" s="21">
        <f>ROUNDDOWN(ROUND(H2880*0.06,2),-2)</f>
        <v/>
      </c>
      <c r="K2880" s="21">
        <f>ROUNDDOWN(ROUND(H2880*0.04,2),-2)</f>
        <v/>
      </c>
      <c r="L2880" s="21">
        <f>I2880+J2880+K2880</f>
        <v/>
      </c>
      <c r="M2880" s="21">
        <f>B2880-L2880</f>
        <v/>
      </c>
      <c r="N2880" s="21">
        <f>ROUNDDOWN(ROUND(B2880*0.2042,2),0)</f>
        <v/>
      </c>
    </row>
    <row r="2881">
      <c r="A2881" t="inlineStr">
        <is>
          <t>照合 一般</t>
        </is>
      </c>
      <c r="B2881" s="21" t="n">
        <v>19500000</v>
      </c>
      <c r="C2881" s="22" t="n">
        <v>3</v>
      </c>
      <c r="D2881" s="22" t="n">
        <v>1</v>
      </c>
      <c r="E2881" s="22" t="n">
        <v>0</v>
      </c>
      <c r="F2881" s="21">
        <f>(IF(C2881&lt;=20,MAX(800000,400000*C2881),8000000+700000*(C2881-20))+IF(E2881=1,1000000,0))</f>
        <v/>
      </c>
      <c r="G2881" s="21">
        <f>IF(AND(D2881=3,C2881&lt;=5),MAX(0,B2881-F2881),IF(AND(D2881=2,C2881&lt;=5,MAX(0,B2881-F2881)&gt;3000000),1500000+MAX(0,B2881-F2881)-3000000,MAX(0,B2881-F2881)/2))</f>
        <v/>
      </c>
      <c r="H2881" s="21">
        <f>ROUNDDOWN(G2881,-3)</f>
        <v/>
      </c>
      <c r="I2881" s="21">
        <f>IF(H2881&lt;=0,0,ROUNDDOWN(ROUND((H2881*LOOKUP(H2881,{0,1950001,3300001,6950001,9000001,18000001,40000001},{0.05,0.1,0.2,0.23,0.33,0.4,0.45})-LOOKUP(H2881,{0,1950001,3300001,6950001,9000001,18000001,40000001},{0,97500,427500,636000,1536000,2796000,4796000}))*1.021,3),0))</f>
        <v/>
      </c>
      <c r="J2881" s="21">
        <f>ROUNDDOWN(ROUND(H2881*0.06,2),-2)</f>
        <v/>
      </c>
      <c r="K2881" s="21">
        <f>ROUNDDOWN(ROUND(H2881*0.04,2),-2)</f>
        <v/>
      </c>
      <c r="L2881" s="21">
        <f>I2881+J2881+K2881</f>
        <v/>
      </c>
      <c r="M2881" s="21">
        <f>B2881-L2881</f>
        <v/>
      </c>
      <c r="N2881" s="21">
        <f>ROUNDDOWN(ROUND(B2881*0.2042,2),0)</f>
        <v/>
      </c>
    </row>
    <row r="2882">
      <c r="A2882" t="inlineStr">
        <is>
          <t>照合 一般</t>
        </is>
      </c>
      <c r="B2882" s="21" t="n">
        <v>19500000</v>
      </c>
      <c r="C2882" s="22" t="n">
        <v>4</v>
      </c>
      <c r="D2882" s="22" t="n">
        <v>1</v>
      </c>
      <c r="E2882" s="22" t="n">
        <v>0</v>
      </c>
      <c r="F2882" s="21">
        <f>(IF(C2882&lt;=20,MAX(800000,400000*C2882),8000000+700000*(C2882-20))+IF(E2882=1,1000000,0))</f>
        <v/>
      </c>
      <c r="G2882" s="21">
        <f>IF(AND(D2882=3,C2882&lt;=5),MAX(0,B2882-F2882),IF(AND(D2882=2,C2882&lt;=5,MAX(0,B2882-F2882)&gt;3000000),1500000+MAX(0,B2882-F2882)-3000000,MAX(0,B2882-F2882)/2))</f>
        <v/>
      </c>
      <c r="H2882" s="21">
        <f>ROUNDDOWN(G2882,-3)</f>
        <v/>
      </c>
      <c r="I2882" s="21">
        <f>IF(H2882&lt;=0,0,ROUNDDOWN(ROUND((H2882*LOOKUP(H2882,{0,1950001,3300001,6950001,9000001,18000001,40000001},{0.05,0.1,0.2,0.23,0.33,0.4,0.45})-LOOKUP(H2882,{0,1950001,3300001,6950001,9000001,18000001,40000001},{0,97500,427500,636000,1536000,2796000,4796000}))*1.021,3),0))</f>
        <v/>
      </c>
      <c r="J2882" s="21">
        <f>ROUNDDOWN(ROUND(H2882*0.06,2),-2)</f>
        <v/>
      </c>
      <c r="K2882" s="21">
        <f>ROUNDDOWN(ROUND(H2882*0.04,2),-2)</f>
        <v/>
      </c>
      <c r="L2882" s="21">
        <f>I2882+J2882+K2882</f>
        <v/>
      </c>
      <c r="M2882" s="21">
        <f>B2882-L2882</f>
        <v/>
      </c>
      <c r="N2882" s="21">
        <f>ROUNDDOWN(ROUND(B2882*0.2042,2),0)</f>
        <v/>
      </c>
    </row>
    <row r="2883">
      <c r="A2883" t="inlineStr">
        <is>
          <t>照合 一般</t>
        </is>
      </c>
      <c r="B2883" s="21" t="n">
        <v>19500000</v>
      </c>
      <c r="C2883" s="22" t="n">
        <v>5</v>
      </c>
      <c r="D2883" s="22" t="n">
        <v>1</v>
      </c>
      <c r="E2883" s="22" t="n">
        <v>0</v>
      </c>
      <c r="F2883" s="21">
        <f>(IF(C2883&lt;=20,MAX(800000,400000*C2883),8000000+700000*(C2883-20))+IF(E2883=1,1000000,0))</f>
        <v/>
      </c>
      <c r="G2883" s="21">
        <f>IF(AND(D2883=3,C2883&lt;=5),MAX(0,B2883-F2883),IF(AND(D2883=2,C2883&lt;=5,MAX(0,B2883-F2883)&gt;3000000),1500000+MAX(0,B2883-F2883)-3000000,MAX(0,B2883-F2883)/2))</f>
        <v/>
      </c>
      <c r="H2883" s="21">
        <f>ROUNDDOWN(G2883,-3)</f>
        <v/>
      </c>
      <c r="I2883" s="21">
        <f>IF(H2883&lt;=0,0,ROUNDDOWN(ROUND((H2883*LOOKUP(H2883,{0,1950001,3300001,6950001,9000001,18000001,40000001},{0.05,0.1,0.2,0.23,0.33,0.4,0.45})-LOOKUP(H2883,{0,1950001,3300001,6950001,9000001,18000001,40000001},{0,97500,427500,636000,1536000,2796000,4796000}))*1.021,3),0))</f>
        <v/>
      </c>
      <c r="J2883" s="21">
        <f>ROUNDDOWN(ROUND(H2883*0.06,2),-2)</f>
        <v/>
      </c>
      <c r="K2883" s="21">
        <f>ROUNDDOWN(ROUND(H2883*0.04,2),-2)</f>
        <v/>
      </c>
      <c r="L2883" s="21">
        <f>I2883+J2883+K2883</f>
        <v/>
      </c>
      <c r="M2883" s="21">
        <f>B2883-L2883</f>
        <v/>
      </c>
      <c r="N2883" s="21">
        <f>ROUNDDOWN(ROUND(B2883*0.2042,2),0)</f>
        <v/>
      </c>
    </row>
    <row r="2884">
      <c r="A2884" t="inlineStr">
        <is>
          <t>照合 一般</t>
        </is>
      </c>
      <c r="B2884" s="21" t="n">
        <v>19500000</v>
      </c>
      <c r="C2884" s="22" t="n">
        <v>6</v>
      </c>
      <c r="D2884" s="22" t="n">
        <v>1</v>
      </c>
      <c r="E2884" s="22" t="n">
        <v>0</v>
      </c>
      <c r="F2884" s="21">
        <f>(IF(C2884&lt;=20,MAX(800000,400000*C2884),8000000+700000*(C2884-20))+IF(E2884=1,1000000,0))</f>
        <v/>
      </c>
      <c r="G2884" s="21">
        <f>IF(AND(D2884=3,C2884&lt;=5),MAX(0,B2884-F2884),IF(AND(D2884=2,C2884&lt;=5,MAX(0,B2884-F2884)&gt;3000000),1500000+MAX(0,B2884-F2884)-3000000,MAX(0,B2884-F2884)/2))</f>
        <v/>
      </c>
      <c r="H2884" s="21">
        <f>ROUNDDOWN(G2884,-3)</f>
        <v/>
      </c>
      <c r="I2884" s="21">
        <f>IF(H2884&lt;=0,0,ROUNDDOWN(ROUND((H2884*LOOKUP(H2884,{0,1950001,3300001,6950001,9000001,18000001,40000001},{0.05,0.1,0.2,0.23,0.33,0.4,0.45})-LOOKUP(H2884,{0,1950001,3300001,6950001,9000001,18000001,40000001},{0,97500,427500,636000,1536000,2796000,4796000}))*1.021,3),0))</f>
        <v/>
      </c>
      <c r="J2884" s="21">
        <f>ROUNDDOWN(ROUND(H2884*0.06,2),-2)</f>
        <v/>
      </c>
      <c r="K2884" s="21">
        <f>ROUNDDOWN(ROUND(H2884*0.04,2),-2)</f>
        <v/>
      </c>
      <c r="L2884" s="21">
        <f>I2884+J2884+K2884</f>
        <v/>
      </c>
      <c r="M2884" s="21">
        <f>B2884-L2884</f>
        <v/>
      </c>
      <c r="N2884" s="21">
        <f>ROUNDDOWN(ROUND(B2884*0.2042,2),0)</f>
        <v/>
      </c>
    </row>
    <row r="2885">
      <c r="A2885" t="inlineStr">
        <is>
          <t>照合 一般</t>
        </is>
      </c>
      <c r="B2885" s="21" t="n">
        <v>19500000</v>
      </c>
      <c r="C2885" s="22" t="n">
        <v>7</v>
      </c>
      <c r="D2885" s="22" t="n">
        <v>1</v>
      </c>
      <c r="E2885" s="22" t="n">
        <v>0</v>
      </c>
      <c r="F2885" s="21">
        <f>(IF(C2885&lt;=20,MAX(800000,400000*C2885),8000000+700000*(C2885-20))+IF(E2885=1,1000000,0))</f>
        <v/>
      </c>
      <c r="G2885" s="21">
        <f>IF(AND(D2885=3,C2885&lt;=5),MAX(0,B2885-F2885),IF(AND(D2885=2,C2885&lt;=5,MAX(0,B2885-F2885)&gt;3000000),1500000+MAX(0,B2885-F2885)-3000000,MAX(0,B2885-F2885)/2))</f>
        <v/>
      </c>
      <c r="H2885" s="21">
        <f>ROUNDDOWN(G2885,-3)</f>
        <v/>
      </c>
      <c r="I2885" s="21">
        <f>IF(H2885&lt;=0,0,ROUNDDOWN(ROUND((H2885*LOOKUP(H2885,{0,1950001,3300001,6950001,9000001,18000001,40000001},{0.05,0.1,0.2,0.23,0.33,0.4,0.45})-LOOKUP(H2885,{0,1950001,3300001,6950001,9000001,18000001,40000001},{0,97500,427500,636000,1536000,2796000,4796000}))*1.021,3),0))</f>
        <v/>
      </c>
      <c r="J2885" s="21">
        <f>ROUNDDOWN(ROUND(H2885*0.06,2),-2)</f>
        <v/>
      </c>
      <c r="K2885" s="21">
        <f>ROUNDDOWN(ROUND(H2885*0.04,2),-2)</f>
        <v/>
      </c>
      <c r="L2885" s="21">
        <f>I2885+J2885+K2885</f>
        <v/>
      </c>
      <c r="M2885" s="21">
        <f>B2885-L2885</f>
        <v/>
      </c>
      <c r="N2885" s="21">
        <f>ROUNDDOWN(ROUND(B2885*0.2042,2),0)</f>
        <v/>
      </c>
    </row>
    <row r="2886">
      <c r="A2886" t="inlineStr">
        <is>
          <t>照合 一般</t>
        </is>
      </c>
      <c r="B2886" s="21" t="n">
        <v>19500000</v>
      </c>
      <c r="C2886" s="22" t="n">
        <v>8</v>
      </c>
      <c r="D2886" s="22" t="n">
        <v>1</v>
      </c>
      <c r="E2886" s="22" t="n">
        <v>0</v>
      </c>
      <c r="F2886" s="21">
        <f>(IF(C2886&lt;=20,MAX(800000,400000*C2886),8000000+700000*(C2886-20))+IF(E2886=1,1000000,0))</f>
        <v/>
      </c>
      <c r="G2886" s="21">
        <f>IF(AND(D2886=3,C2886&lt;=5),MAX(0,B2886-F2886),IF(AND(D2886=2,C2886&lt;=5,MAX(0,B2886-F2886)&gt;3000000),1500000+MAX(0,B2886-F2886)-3000000,MAX(0,B2886-F2886)/2))</f>
        <v/>
      </c>
      <c r="H2886" s="21">
        <f>ROUNDDOWN(G2886,-3)</f>
        <v/>
      </c>
      <c r="I2886" s="21">
        <f>IF(H2886&lt;=0,0,ROUNDDOWN(ROUND((H2886*LOOKUP(H2886,{0,1950001,3300001,6950001,9000001,18000001,40000001},{0.05,0.1,0.2,0.23,0.33,0.4,0.45})-LOOKUP(H2886,{0,1950001,3300001,6950001,9000001,18000001,40000001},{0,97500,427500,636000,1536000,2796000,4796000}))*1.021,3),0))</f>
        <v/>
      </c>
      <c r="J2886" s="21">
        <f>ROUNDDOWN(ROUND(H2886*0.06,2),-2)</f>
        <v/>
      </c>
      <c r="K2886" s="21">
        <f>ROUNDDOWN(ROUND(H2886*0.04,2),-2)</f>
        <v/>
      </c>
      <c r="L2886" s="21">
        <f>I2886+J2886+K2886</f>
        <v/>
      </c>
      <c r="M2886" s="21">
        <f>B2886-L2886</f>
        <v/>
      </c>
      <c r="N2886" s="21">
        <f>ROUNDDOWN(ROUND(B2886*0.2042,2),0)</f>
        <v/>
      </c>
    </row>
    <row r="2887">
      <c r="A2887" t="inlineStr">
        <is>
          <t>照合 一般</t>
        </is>
      </c>
      <c r="B2887" s="21" t="n">
        <v>19500000</v>
      </c>
      <c r="C2887" s="22" t="n">
        <v>9</v>
      </c>
      <c r="D2887" s="22" t="n">
        <v>1</v>
      </c>
      <c r="E2887" s="22" t="n">
        <v>0</v>
      </c>
      <c r="F2887" s="21">
        <f>(IF(C2887&lt;=20,MAX(800000,400000*C2887),8000000+700000*(C2887-20))+IF(E2887=1,1000000,0))</f>
        <v/>
      </c>
      <c r="G2887" s="21">
        <f>IF(AND(D2887=3,C2887&lt;=5),MAX(0,B2887-F2887),IF(AND(D2887=2,C2887&lt;=5,MAX(0,B2887-F2887)&gt;3000000),1500000+MAX(0,B2887-F2887)-3000000,MAX(0,B2887-F2887)/2))</f>
        <v/>
      </c>
      <c r="H2887" s="21">
        <f>ROUNDDOWN(G2887,-3)</f>
        <v/>
      </c>
      <c r="I2887" s="21">
        <f>IF(H2887&lt;=0,0,ROUNDDOWN(ROUND((H2887*LOOKUP(H2887,{0,1950001,3300001,6950001,9000001,18000001,40000001},{0.05,0.1,0.2,0.23,0.33,0.4,0.45})-LOOKUP(H2887,{0,1950001,3300001,6950001,9000001,18000001,40000001},{0,97500,427500,636000,1536000,2796000,4796000}))*1.021,3),0))</f>
        <v/>
      </c>
      <c r="J2887" s="21">
        <f>ROUNDDOWN(ROUND(H2887*0.06,2),-2)</f>
        <v/>
      </c>
      <c r="K2887" s="21">
        <f>ROUNDDOWN(ROUND(H2887*0.04,2),-2)</f>
        <v/>
      </c>
      <c r="L2887" s="21">
        <f>I2887+J2887+K2887</f>
        <v/>
      </c>
      <c r="M2887" s="21">
        <f>B2887-L2887</f>
        <v/>
      </c>
      <c r="N2887" s="21">
        <f>ROUNDDOWN(ROUND(B2887*0.2042,2),0)</f>
        <v/>
      </c>
    </row>
    <row r="2888">
      <c r="A2888" t="inlineStr">
        <is>
          <t>照合 一般</t>
        </is>
      </c>
      <c r="B2888" s="21" t="n">
        <v>19500000</v>
      </c>
      <c r="C2888" s="22" t="n">
        <v>10</v>
      </c>
      <c r="D2888" s="22" t="n">
        <v>1</v>
      </c>
      <c r="E2888" s="22" t="n">
        <v>0</v>
      </c>
      <c r="F2888" s="21">
        <f>(IF(C2888&lt;=20,MAX(800000,400000*C2888),8000000+700000*(C2888-20))+IF(E2888=1,1000000,0))</f>
        <v/>
      </c>
      <c r="G2888" s="21">
        <f>IF(AND(D2888=3,C2888&lt;=5),MAX(0,B2888-F2888),IF(AND(D2888=2,C2888&lt;=5,MAX(0,B2888-F2888)&gt;3000000),1500000+MAX(0,B2888-F2888)-3000000,MAX(0,B2888-F2888)/2))</f>
        <v/>
      </c>
      <c r="H2888" s="21">
        <f>ROUNDDOWN(G2888,-3)</f>
        <v/>
      </c>
      <c r="I2888" s="21">
        <f>IF(H2888&lt;=0,0,ROUNDDOWN(ROUND((H2888*LOOKUP(H2888,{0,1950001,3300001,6950001,9000001,18000001,40000001},{0.05,0.1,0.2,0.23,0.33,0.4,0.45})-LOOKUP(H2888,{0,1950001,3300001,6950001,9000001,18000001,40000001},{0,97500,427500,636000,1536000,2796000,4796000}))*1.021,3),0))</f>
        <v/>
      </c>
      <c r="J2888" s="21">
        <f>ROUNDDOWN(ROUND(H2888*0.06,2),-2)</f>
        <v/>
      </c>
      <c r="K2888" s="21">
        <f>ROUNDDOWN(ROUND(H2888*0.04,2),-2)</f>
        <v/>
      </c>
      <c r="L2888" s="21">
        <f>I2888+J2888+K2888</f>
        <v/>
      </c>
      <c r="M2888" s="21">
        <f>B2888-L2888</f>
        <v/>
      </c>
      <c r="N2888" s="21">
        <f>ROUNDDOWN(ROUND(B2888*0.2042,2),0)</f>
        <v/>
      </c>
    </row>
    <row r="2889">
      <c r="A2889" t="inlineStr">
        <is>
          <t>照合 一般</t>
        </is>
      </c>
      <c r="B2889" s="21" t="n">
        <v>19500000</v>
      </c>
      <c r="C2889" s="22" t="n">
        <v>11</v>
      </c>
      <c r="D2889" s="22" t="n">
        <v>1</v>
      </c>
      <c r="E2889" s="22" t="n">
        <v>0</v>
      </c>
      <c r="F2889" s="21">
        <f>(IF(C2889&lt;=20,MAX(800000,400000*C2889),8000000+700000*(C2889-20))+IF(E2889=1,1000000,0))</f>
        <v/>
      </c>
      <c r="G2889" s="21">
        <f>IF(AND(D2889=3,C2889&lt;=5),MAX(0,B2889-F2889),IF(AND(D2889=2,C2889&lt;=5,MAX(0,B2889-F2889)&gt;3000000),1500000+MAX(0,B2889-F2889)-3000000,MAX(0,B2889-F2889)/2))</f>
        <v/>
      </c>
      <c r="H2889" s="21">
        <f>ROUNDDOWN(G2889,-3)</f>
        <v/>
      </c>
      <c r="I2889" s="21">
        <f>IF(H2889&lt;=0,0,ROUNDDOWN(ROUND((H2889*LOOKUP(H2889,{0,1950001,3300001,6950001,9000001,18000001,40000001},{0.05,0.1,0.2,0.23,0.33,0.4,0.45})-LOOKUP(H2889,{0,1950001,3300001,6950001,9000001,18000001,40000001},{0,97500,427500,636000,1536000,2796000,4796000}))*1.021,3),0))</f>
        <v/>
      </c>
      <c r="J2889" s="21">
        <f>ROUNDDOWN(ROUND(H2889*0.06,2),-2)</f>
        <v/>
      </c>
      <c r="K2889" s="21">
        <f>ROUNDDOWN(ROUND(H2889*0.04,2),-2)</f>
        <v/>
      </c>
      <c r="L2889" s="21">
        <f>I2889+J2889+K2889</f>
        <v/>
      </c>
      <c r="M2889" s="21">
        <f>B2889-L2889</f>
        <v/>
      </c>
      <c r="N2889" s="21">
        <f>ROUNDDOWN(ROUND(B2889*0.2042,2),0)</f>
        <v/>
      </c>
    </row>
    <row r="2890">
      <c r="A2890" t="inlineStr">
        <is>
          <t>照合 一般</t>
        </is>
      </c>
      <c r="B2890" s="21" t="n">
        <v>19500000</v>
      </c>
      <c r="C2890" s="22" t="n">
        <v>12</v>
      </c>
      <c r="D2890" s="22" t="n">
        <v>1</v>
      </c>
      <c r="E2890" s="22" t="n">
        <v>0</v>
      </c>
      <c r="F2890" s="21">
        <f>(IF(C2890&lt;=20,MAX(800000,400000*C2890),8000000+700000*(C2890-20))+IF(E2890=1,1000000,0))</f>
        <v/>
      </c>
      <c r="G2890" s="21">
        <f>IF(AND(D2890=3,C2890&lt;=5),MAX(0,B2890-F2890),IF(AND(D2890=2,C2890&lt;=5,MAX(0,B2890-F2890)&gt;3000000),1500000+MAX(0,B2890-F2890)-3000000,MAX(0,B2890-F2890)/2))</f>
        <v/>
      </c>
      <c r="H2890" s="21">
        <f>ROUNDDOWN(G2890,-3)</f>
        <v/>
      </c>
      <c r="I2890" s="21">
        <f>IF(H2890&lt;=0,0,ROUNDDOWN(ROUND((H2890*LOOKUP(H2890,{0,1950001,3300001,6950001,9000001,18000001,40000001},{0.05,0.1,0.2,0.23,0.33,0.4,0.45})-LOOKUP(H2890,{0,1950001,3300001,6950001,9000001,18000001,40000001},{0,97500,427500,636000,1536000,2796000,4796000}))*1.021,3),0))</f>
        <v/>
      </c>
      <c r="J2890" s="21">
        <f>ROUNDDOWN(ROUND(H2890*0.06,2),-2)</f>
        <v/>
      </c>
      <c r="K2890" s="21">
        <f>ROUNDDOWN(ROUND(H2890*0.04,2),-2)</f>
        <v/>
      </c>
      <c r="L2890" s="21">
        <f>I2890+J2890+K2890</f>
        <v/>
      </c>
      <c r="M2890" s="21">
        <f>B2890-L2890</f>
        <v/>
      </c>
      <c r="N2890" s="21">
        <f>ROUNDDOWN(ROUND(B2890*0.2042,2),0)</f>
        <v/>
      </c>
    </row>
    <row r="2891">
      <c r="A2891" t="inlineStr">
        <is>
          <t>照合 一般</t>
        </is>
      </c>
      <c r="B2891" s="21" t="n">
        <v>19500000</v>
      </c>
      <c r="C2891" s="22" t="n">
        <v>13</v>
      </c>
      <c r="D2891" s="22" t="n">
        <v>1</v>
      </c>
      <c r="E2891" s="22" t="n">
        <v>0</v>
      </c>
      <c r="F2891" s="21">
        <f>(IF(C2891&lt;=20,MAX(800000,400000*C2891),8000000+700000*(C2891-20))+IF(E2891=1,1000000,0))</f>
        <v/>
      </c>
      <c r="G2891" s="21">
        <f>IF(AND(D2891=3,C2891&lt;=5),MAX(0,B2891-F2891),IF(AND(D2891=2,C2891&lt;=5,MAX(0,B2891-F2891)&gt;3000000),1500000+MAX(0,B2891-F2891)-3000000,MAX(0,B2891-F2891)/2))</f>
        <v/>
      </c>
      <c r="H2891" s="21">
        <f>ROUNDDOWN(G2891,-3)</f>
        <v/>
      </c>
      <c r="I2891" s="21">
        <f>IF(H2891&lt;=0,0,ROUNDDOWN(ROUND((H2891*LOOKUP(H2891,{0,1950001,3300001,6950001,9000001,18000001,40000001},{0.05,0.1,0.2,0.23,0.33,0.4,0.45})-LOOKUP(H2891,{0,1950001,3300001,6950001,9000001,18000001,40000001},{0,97500,427500,636000,1536000,2796000,4796000}))*1.021,3),0))</f>
        <v/>
      </c>
      <c r="J2891" s="21">
        <f>ROUNDDOWN(ROUND(H2891*0.06,2),-2)</f>
        <v/>
      </c>
      <c r="K2891" s="21">
        <f>ROUNDDOWN(ROUND(H2891*0.04,2),-2)</f>
        <v/>
      </c>
      <c r="L2891" s="21">
        <f>I2891+J2891+K2891</f>
        <v/>
      </c>
      <c r="M2891" s="21">
        <f>B2891-L2891</f>
        <v/>
      </c>
      <c r="N2891" s="21">
        <f>ROUNDDOWN(ROUND(B2891*0.2042,2),0)</f>
        <v/>
      </c>
    </row>
    <row r="2892">
      <c r="A2892" t="inlineStr">
        <is>
          <t>照合 一般</t>
        </is>
      </c>
      <c r="B2892" s="21" t="n">
        <v>19500000</v>
      </c>
      <c r="C2892" s="22" t="n">
        <v>14</v>
      </c>
      <c r="D2892" s="22" t="n">
        <v>1</v>
      </c>
      <c r="E2892" s="22" t="n">
        <v>0</v>
      </c>
      <c r="F2892" s="21">
        <f>(IF(C2892&lt;=20,MAX(800000,400000*C2892),8000000+700000*(C2892-20))+IF(E2892=1,1000000,0))</f>
        <v/>
      </c>
      <c r="G2892" s="21">
        <f>IF(AND(D2892=3,C2892&lt;=5),MAX(0,B2892-F2892),IF(AND(D2892=2,C2892&lt;=5,MAX(0,B2892-F2892)&gt;3000000),1500000+MAX(0,B2892-F2892)-3000000,MAX(0,B2892-F2892)/2))</f>
        <v/>
      </c>
      <c r="H2892" s="21">
        <f>ROUNDDOWN(G2892,-3)</f>
        <v/>
      </c>
      <c r="I2892" s="21">
        <f>IF(H2892&lt;=0,0,ROUNDDOWN(ROUND((H2892*LOOKUP(H2892,{0,1950001,3300001,6950001,9000001,18000001,40000001},{0.05,0.1,0.2,0.23,0.33,0.4,0.45})-LOOKUP(H2892,{0,1950001,3300001,6950001,9000001,18000001,40000001},{0,97500,427500,636000,1536000,2796000,4796000}))*1.021,3),0))</f>
        <v/>
      </c>
      <c r="J2892" s="21">
        <f>ROUNDDOWN(ROUND(H2892*0.06,2),-2)</f>
        <v/>
      </c>
      <c r="K2892" s="21">
        <f>ROUNDDOWN(ROUND(H2892*0.04,2),-2)</f>
        <v/>
      </c>
      <c r="L2892" s="21">
        <f>I2892+J2892+K2892</f>
        <v/>
      </c>
      <c r="M2892" s="21">
        <f>B2892-L2892</f>
        <v/>
      </c>
      <c r="N2892" s="21">
        <f>ROUNDDOWN(ROUND(B2892*0.2042,2),0)</f>
        <v/>
      </c>
    </row>
    <row r="2893">
      <c r="A2893" t="inlineStr">
        <is>
          <t>照合 一般</t>
        </is>
      </c>
      <c r="B2893" s="21" t="n">
        <v>19500000</v>
      </c>
      <c r="C2893" s="22" t="n">
        <v>15</v>
      </c>
      <c r="D2893" s="22" t="n">
        <v>1</v>
      </c>
      <c r="E2893" s="22" t="n">
        <v>0</v>
      </c>
      <c r="F2893" s="21">
        <f>(IF(C2893&lt;=20,MAX(800000,400000*C2893),8000000+700000*(C2893-20))+IF(E2893=1,1000000,0))</f>
        <v/>
      </c>
      <c r="G2893" s="21">
        <f>IF(AND(D2893=3,C2893&lt;=5),MAX(0,B2893-F2893),IF(AND(D2893=2,C2893&lt;=5,MAX(0,B2893-F2893)&gt;3000000),1500000+MAX(0,B2893-F2893)-3000000,MAX(0,B2893-F2893)/2))</f>
        <v/>
      </c>
      <c r="H2893" s="21">
        <f>ROUNDDOWN(G2893,-3)</f>
        <v/>
      </c>
      <c r="I2893" s="21">
        <f>IF(H2893&lt;=0,0,ROUNDDOWN(ROUND((H2893*LOOKUP(H2893,{0,1950001,3300001,6950001,9000001,18000001,40000001},{0.05,0.1,0.2,0.23,0.33,0.4,0.45})-LOOKUP(H2893,{0,1950001,3300001,6950001,9000001,18000001,40000001},{0,97500,427500,636000,1536000,2796000,4796000}))*1.021,3),0))</f>
        <v/>
      </c>
      <c r="J2893" s="21">
        <f>ROUNDDOWN(ROUND(H2893*0.06,2),-2)</f>
        <v/>
      </c>
      <c r="K2893" s="21">
        <f>ROUNDDOWN(ROUND(H2893*0.04,2),-2)</f>
        <v/>
      </c>
      <c r="L2893" s="21">
        <f>I2893+J2893+K2893</f>
        <v/>
      </c>
      <c r="M2893" s="21">
        <f>B2893-L2893</f>
        <v/>
      </c>
      <c r="N2893" s="21">
        <f>ROUNDDOWN(ROUND(B2893*0.2042,2),0)</f>
        <v/>
      </c>
    </row>
    <row r="2894">
      <c r="A2894" t="inlineStr">
        <is>
          <t>照合 一般</t>
        </is>
      </c>
      <c r="B2894" s="21" t="n">
        <v>19500000</v>
      </c>
      <c r="C2894" s="22" t="n">
        <v>16</v>
      </c>
      <c r="D2894" s="22" t="n">
        <v>1</v>
      </c>
      <c r="E2894" s="22" t="n">
        <v>0</v>
      </c>
      <c r="F2894" s="21">
        <f>(IF(C2894&lt;=20,MAX(800000,400000*C2894),8000000+700000*(C2894-20))+IF(E2894=1,1000000,0))</f>
        <v/>
      </c>
      <c r="G2894" s="21">
        <f>IF(AND(D2894=3,C2894&lt;=5),MAX(0,B2894-F2894),IF(AND(D2894=2,C2894&lt;=5,MAX(0,B2894-F2894)&gt;3000000),1500000+MAX(0,B2894-F2894)-3000000,MAX(0,B2894-F2894)/2))</f>
        <v/>
      </c>
      <c r="H2894" s="21">
        <f>ROUNDDOWN(G2894,-3)</f>
        <v/>
      </c>
      <c r="I2894" s="21">
        <f>IF(H2894&lt;=0,0,ROUNDDOWN(ROUND((H2894*LOOKUP(H2894,{0,1950001,3300001,6950001,9000001,18000001,40000001},{0.05,0.1,0.2,0.23,0.33,0.4,0.45})-LOOKUP(H2894,{0,1950001,3300001,6950001,9000001,18000001,40000001},{0,97500,427500,636000,1536000,2796000,4796000}))*1.021,3),0))</f>
        <v/>
      </c>
      <c r="J2894" s="21">
        <f>ROUNDDOWN(ROUND(H2894*0.06,2),-2)</f>
        <v/>
      </c>
      <c r="K2894" s="21">
        <f>ROUNDDOWN(ROUND(H2894*0.04,2),-2)</f>
        <v/>
      </c>
      <c r="L2894" s="21">
        <f>I2894+J2894+K2894</f>
        <v/>
      </c>
      <c r="M2894" s="21">
        <f>B2894-L2894</f>
        <v/>
      </c>
      <c r="N2894" s="21">
        <f>ROUNDDOWN(ROUND(B2894*0.2042,2),0)</f>
        <v/>
      </c>
    </row>
    <row r="2895">
      <c r="A2895" t="inlineStr">
        <is>
          <t>照合 一般</t>
        </is>
      </c>
      <c r="B2895" s="21" t="n">
        <v>19500000</v>
      </c>
      <c r="C2895" s="22" t="n">
        <v>17</v>
      </c>
      <c r="D2895" s="22" t="n">
        <v>1</v>
      </c>
      <c r="E2895" s="22" t="n">
        <v>0</v>
      </c>
      <c r="F2895" s="21">
        <f>(IF(C2895&lt;=20,MAX(800000,400000*C2895),8000000+700000*(C2895-20))+IF(E2895=1,1000000,0))</f>
        <v/>
      </c>
      <c r="G2895" s="21">
        <f>IF(AND(D2895=3,C2895&lt;=5),MAX(0,B2895-F2895),IF(AND(D2895=2,C2895&lt;=5,MAX(0,B2895-F2895)&gt;3000000),1500000+MAX(0,B2895-F2895)-3000000,MAX(0,B2895-F2895)/2))</f>
        <v/>
      </c>
      <c r="H2895" s="21">
        <f>ROUNDDOWN(G2895,-3)</f>
        <v/>
      </c>
      <c r="I2895" s="21">
        <f>IF(H2895&lt;=0,0,ROUNDDOWN(ROUND((H2895*LOOKUP(H2895,{0,1950001,3300001,6950001,9000001,18000001,40000001},{0.05,0.1,0.2,0.23,0.33,0.4,0.45})-LOOKUP(H2895,{0,1950001,3300001,6950001,9000001,18000001,40000001},{0,97500,427500,636000,1536000,2796000,4796000}))*1.021,3),0))</f>
        <v/>
      </c>
      <c r="J2895" s="21">
        <f>ROUNDDOWN(ROUND(H2895*0.06,2),-2)</f>
        <v/>
      </c>
      <c r="K2895" s="21">
        <f>ROUNDDOWN(ROUND(H2895*0.04,2),-2)</f>
        <v/>
      </c>
      <c r="L2895" s="21">
        <f>I2895+J2895+K2895</f>
        <v/>
      </c>
      <c r="M2895" s="21">
        <f>B2895-L2895</f>
        <v/>
      </c>
      <c r="N2895" s="21">
        <f>ROUNDDOWN(ROUND(B2895*0.2042,2),0)</f>
        <v/>
      </c>
    </row>
    <row r="2896">
      <c r="A2896" t="inlineStr">
        <is>
          <t>照合 一般</t>
        </is>
      </c>
      <c r="B2896" s="21" t="n">
        <v>19500000</v>
      </c>
      <c r="C2896" s="22" t="n">
        <v>18</v>
      </c>
      <c r="D2896" s="22" t="n">
        <v>1</v>
      </c>
      <c r="E2896" s="22" t="n">
        <v>0</v>
      </c>
      <c r="F2896" s="21">
        <f>(IF(C2896&lt;=20,MAX(800000,400000*C2896),8000000+700000*(C2896-20))+IF(E2896=1,1000000,0))</f>
        <v/>
      </c>
      <c r="G2896" s="21">
        <f>IF(AND(D2896=3,C2896&lt;=5),MAX(0,B2896-F2896),IF(AND(D2896=2,C2896&lt;=5,MAX(0,B2896-F2896)&gt;3000000),1500000+MAX(0,B2896-F2896)-3000000,MAX(0,B2896-F2896)/2))</f>
        <v/>
      </c>
      <c r="H2896" s="21">
        <f>ROUNDDOWN(G2896,-3)</f>
        <v/>
      </c>
      <c r="I2896" s="21">
        <f>IF(H2896&lt;=0,0,ROUNDDOWN(ROUND((H2896*LOOKUP(H2896,{0,1950001,3300001,6950001,9000001,18000001,40000001},{0.05,0.1,0.2,0.23,0.33,0.4,0.45})-LOOKUP(H2896,{0,1950001,3300001,6950001,9000001,18000001,40000001},{0,97500,427500,636000,1536000,2796000,4796000}))*1.021,3),0))</f>
        <v/>
      </c>
      <c r="J2896" s="21">
        <f>ROUNDDOWN(ROUND(H2896*0.06,2),-2)</f>
        <v/>
      </c>
      <c r="K2896" s="21">
        <f>ROUNDDOWN(ROUND(H2896*0.04,2),-2)</f>
        <v/>
      </c>
      <c r="L2896" s="21">
        <f>I2896+J2896+K2896</f>
        <v/>
      </c>
      <c r="M2896" s="21">
        <f>B2896-L2896</f>
        <v/>
      </c>
      <c r="N2896" s="21">
        <f>ROUNDDOWN(ROUND(B2896*0.2042,2),0)</f>
        <v/>
      </c>
    </row>
    <row r="2897">
      <c r="A2897" t="inlineStr">
        <is>
          <t>照合 一般</t>
        </is>
      </c>
      <c r="B2897" s="21" t="n">
        <v>19500000</v>
      </c>
      <c r="C2897" s="22" t="n">
        <v>19</v>
      </c>
      <c r="D2897" s="22" t="n">
        <v>1</v>
      </c>
      <c r="E2897" s="22" t="n">
        <v>0</v>
      </c>
      <c r="F2897" s="21">
        <f>(IF(C2897&lt;=20,MAX(800000,400000*C2897),8000000+700000*(C2897-20))+IF(E2897=1,1000000,0))</f>
        <v/>
      </c>
      <c r="G2897" s="21">
        <f>IF(AND(D2897=3,C2897&lt;=5),MAX(0,B2897-F2897),IF(AND(D2897=2,C2897&lt;=5,MAX(0,B2897-F2897)&gt;3000000),1500000+MAX(0,B2897-F2897)-3000000,MAX(0,B2897-F2897)/2))</f>
        <v/>
      </c>
      <c r="H2897" s="21">
        <f>ROUNDDOWN(G2897,-3)</f>
        <v/>
      </c>
      <c r="I2897" s="21">
        <f>IF(H2897&lt;=0,0,ROUNDDOWN(ROUND((H2897*LOOKUP(H2897,{0,1950001,3300001,6950001,9000001,18000001,40000001},{0.05,0.1,0.2,0.23,0.33,0.4,0.45})-LOOKUP(H2897,{0,1950001,3300001,6950001,9000001,18000001,40000001},{0,97500,427500,636000,1536000,2796000,4796000}))*1.021,3),0))</f>
        <v/>
      </c>
      <c r="J2897" s="21">
        <f>ROUNDDOWN(ROUND(H2897*0.06,2),-2)</f>
        <v/>
      </c>
      <c r="K2897" s="21">
        <f>ROUNDDOWN(ROUND(H2897*0.04,2),-2)</f>
        <v/>
      </c>
      <c r="L2897" s="21">
        <f>I2897+J2897+K2897</f>
        <v/>
      </c>
      <c r="M2897" s="21">
        <f>B2897-L2897</f>
        <v/>
      </c>
      <c r="N2897" s="21">
        <f>ROUNDDOWN(ROUND(B2897*0.2042,2),0)</f>
        <v/>
      </c>
    </row>
    <row r="2898">
      <c r="A2898" t="inlineStr">
        <is>
          <t>照合 一般</t>
        </is>
      </c>
      <c r="B2898" s="21" t="n">
        <v>19500000</v>
      </c>
      <c r="C2898" s="22" t="n">
        <v>20</v>
      </c>
      <c r="D2898" s="22" t="n">
        <v>1</v>
      </c>
      <c r="E2898" s="22" t="n">
        <v>0</v>
      </c>
      <c r="F2898" s="21">
        <f>(IF(C2898&lt;=20,MAX(800000,400000*C2898),8000000+700000*(C2898-20))+IF(E2898=1,1000000,0))</f>
        <v/>
      </c>
      <c r="G2898" s="21">
        <f>IF(AND(D2898=3,C2898&lt;=5),MAX(0,B2898-F2898),IF(AND(D2898=2,C2898&lt;=5,MAX(0,B2898-F2898)&gt;3000000),1500000+MAX(0,B2898-F2898)-3000000,MAX(0,B2898-F2898)/2))</f>
        <v/>
      </c>
      <c r="H2898" s="21">
        <f>ROUNDDOWN(G2898,-3)</f>
        <v/>
      </c>
      <c r="I2898" s="21">
        <f>IF(H2898&lt;=0,0,ROUNDDOWN(ROUND((H2898*LOOKUP(H2898,{0,1950001,3300001,6950001,9000001,18000001,40000001},{0.05,0.1,0.2,0.23,0.33,0.4,0.45})-LOOKUP(H2898,{0,1950001,3300001,6950001,9000001,18000001,40000001},{0,97500,427500,636000,1536000,2796000,4796000}))*1.021,3),0))</f>
        <v/>
      </c>
      <c r="J2898" s="21">
        <f>ROUNDDOWN(ROUND(H2898*0.06,2),-2)</f>
        <v/>
      </c>
      <c r="K2898" s="21">
        <f>ROUNDDOWN(ROUND(H2898*0.04,2),-2)</f>
        <v/>
      </c>
      <c r="L2898" s="21">
        <f>I2898+J2898+K2898</f>
        <v/>
      </c>
      <c r="M2898" s="21">
        <f>B2898-L2898</f>
        <v/>
      </c>
      <c r="N2898" s="21">
        <f>ROUNDDOWN(ROUND(B2898*0.2042,2),0)</f>
        <v/>
      </c>
    </row>
    <row r="2899">
      <c r="A2899" t="inlineStr">
        <is>
          <t>照合 一般</t>
        </is>
      </c>
      <c r="B2899" s="21" t="n">
        <v>19500000</v>
      </c>
      <c r="C2899" s="22" t="n">
        <v>21</v>
      </c>
      <c r="D2899" s="22" t="n">
        <v>1</v>
      </c>
      <c r="E2899" s="22" t="n">
        <v>0</v>
      </c>
      <c r="F2899" s="21">
        <f>(IF(C2899&lt;=20,MAX(800000,400000*C2899),8000000+700000*(C2899-20))+IF(E2899=1,1000000,0))</f>
        <v/>
      </c>
      <c r="G2899" s="21">
        <f>IF(AND(D2899=3,C2899&lt;=5),MAX(0,B2899-F2899),IF(AND(D2899=2,C2899&lt;=5,MAX(0,B2899-F2899)&gt;3000000),1500000+MAX(0,B2899-F2899)-3000000,MAX(0,B2899-F2899)/2))</f>
        <v/>
      </c>
      <c r="H2899" s="21">
        <f>ROUNDDOWN(G2899,-3)</f>
        <v/>
      </c>
      <c r="I2899" s="21">
        <f>IF(H2899&lt;=0,0,ROUNDDOWN(ROUND((H2899*LOOKUP(H2899,{0,1950001,3300001,6950001,9000001,18000001,40000001},{0.05,0.1,0.2,0.23,0.33,0.4,0.45})-LOOKUP(H2899,{0,1950001,3300001,6950001,9000001,18000001,40000001},{0,97500,427500,636000,1536000,2796000,4796000}))*1.021,3),0))</f>
        <v/>
      </c>
      <c r="J2899" s="21">
        <f>ROUNDDOWN(ROUND(H2899*0.06,2),-2)</f>
        <v/>
      </c>
      <c r="K2899" s="21">
        <f>ROUNDDOWN(ROUND(H2899*0.04,2),-2)</f>
        <v/>
      </c>
      <c r="L2899" s="21">
        <f>I2899+J2899+K2899</f>
        <v/>
      </c>
      <c r="M2899" s="21">
        <f>B2899-L2899</f>
        <v/>
      </c>
      <c r="N2899" s="21">
        <f>ROUNDDOWN(ROUND(B2899*0.2042,2),0)</f>
        <v/>
      </c>
    </row>
    <row r="2900">
      <c r="A2900" t="inlineStr">
        <is>
          <t>照合 一般</t>
        </is>
      </c>
      <c r="B2900" s="21" t="n">
        <v>19500000</v>
      </c>
      <c r="C2900" s="22" t="n">
        <v>22</v>
      </c>
      <c r="D2900" s="22" t="n">
        <v>1</v>
      </c>
      <c r="E2900" s="22" t="n">
        <v>0</v>
      </c>
      <c r="F2900" s="21">
        <f>(IF(C2900&lt;=20,MAX(800000,400000*C2900),8000000+700000*(C2900-20))+IF(E2900=1,1000000,0))</f>
        <v/>
      </c>
      <c r="G2900" s="21">
        <f>IF(AND(D2900=3,C2900&lt;=5),MAX(0,B2900-F2900),IF(AND(D2900=2,C2900&lt;=5,MAX(0,B2900-F2900)&gt;3000000),1500000+MAX(0,B2900-F2900)-3000000,MAX(0,B2900-F2900)/2))</f>
        <v/>
      </c>
      <c r="H2900" s="21">
        <f>ROUNDDOWN(G2900,-3)</f>
        <v/>
      </c>
      <c r="I2900" s="21">
        <f>IF(H2900&lt;=0,0,ROUNDDOWN(ROUND((H2900*LOOKUP(H2900,{0,1950001,3300001,6950001,9000001,18000001,40000001},{0.05,0.1,0.2,0.23,0.33,0.4,0.45})-LOOKUP(H2900,{0,1950001,3300001,6950001,9000001,18000001,40000001},{0,97500,427500,636000,1536000,2796000,4796000}))*1.021,3),0))</f>
        <v/>
      </c>
      <c r="J2900" s="21">
        <f>ROUNDDOWN(ROUND(H2900*0.06,2),-2)</f>
        <v/>
      </c>
      <c r="K2900" s="21">
        <f>ROUNDDOWN(ROUND(H2900*0.04,2),-2)</f>
        <v/>
      </c>
      <c r="L2900" s="21">
        <f>I2900+J2900+K2900</f>
        <v/>
      </c>
      <c r="M2900" s="21">
        <f>B2900-L2900</f>
        <v/>
      </c>
      <c r="N2900" s="21">
        <f>ROUNDDOWN(ROUND(B2900*0.2042,2),0)</f>
        <v/>
      </c>
    </row>
    <row r="2901">
      <c r="A2901" t="inlineStr">
        <is>
          <t>照合 一般</t>
        </is>
      </c>
      <c r="B2901" s="21" t="n">
        <v>19500000</v>
      </c>
      <c r="C2901" s="22" t="n">
        <v>23</v>
      </c>
      <c r="D2901" s="22" t="n">
        <v>1</v>
      </c>
      <c r="E2901" s="22" t="n">
        <v>0</v>
      </c>
      <c r="F2901" s="21">
        <f>(IF(C2901&lt;=20,MAX(800000,400000*C2901),8000000+700000*(C2901-20))+IF(E2901=1,1000000,0))</f>
        <v/>
      </c>
      <c r="G2901" s="21">
        <f>IF(AND(D2901=3,C2901&lt;=5),MAX(0,B2901-F2901),IF(AND(D2901=2,C2901&lt;=5,MAX(0,B2901-F2901)&gt;3000000),1500000+MAX(0,B2901-F2901)-3000000,MAX(0,B2901-F2901)/2))</f>
        <v/>
      </c>
      <c r="H2901" s="21">
        <f>ROUNDDOWN(G2901,-3)</f>
        <v/>
      </c>
      <c r="I2901" s="21">
        <f>IF(H2901&lt;=0,0,ROUNDDOWN(ROUND((H2901*LOOKUP(H2901,{0,1950001,3300001,6950001,9000001,18000001,40000001},{0.05,0.1,0.2,0.23,0.33,0.4,0.45})-LOOKUP(H2901,{0,1950001,3300001,6950001,9000001,18000001,40000001},{0,97500,427500,636000,1536000,2796000,4796000}))*1.021,3),0))</f>
        <v/>
      </c>
      <c r="J2901" s="21">
        <f>ROUNDDOWN(ROUND(H2901*0.06,2),-2)</f>
        <v/>
      </c>
      <c r="K2901" s="21">
        <f>ROUNDDOWN(ROUND(H2901*0.04,2),-2)</f>
        <v/>
      </c>
      <c r="L2901" s="21">
        <f>I2901+J2901+K2901</f>
        <v/>
      </c>
      <c r="M2901" s="21">
        <f>B2901-L2901</f>
        <v/>
      </c>
      <c r="N2901" s="21">
        <f>ROUNDDOWN(ROUND(B2901*0.2042,2),0)</f>
        <v/>
      </c>
    </row>
    <row r="2902">
      <c r="A2902" t="inlineStr">
        <is>
          <t>照合 一般</t>
        </is>
      </c>
      <c r="B2902" s="21" t="n">
        <v>19500000</v>
      </c>
      <c r="C2902" s="22" t="n">
        <v>24</v>
      </c>
      <c r="D2902" s="22" t="n">
        <v>1</v>
      </c>
      <c r="E2902" s="22" t="n">
        <v>0</v>
      </c>
      <c r="F2902" s="21">
        <f>(IF(C2902&lt;=20,MAX(800000,400000*C2902),8000000+700000*(C2902-20))+IF(E2902=1,1000000,0))</f>
        <v/>
      </c>
      <c r="G2902" s="21">
        <f>IF(AND(D2902=3,C2902&lt;=5),MAX(0,B2902-F2902),IF(AND(D2902=2,C2902&lt;=5,MAX(0,B2902-F2902)&gt;3000000),1500000+MAX(0,B2902-F2902)-3000000,MAX(0,B2902-F2902)/2))</f>
        <v/>
      </c>
      <c r="H2902" s="21">
        <f>ROUNDDOWN(G2902,-3)</f>
        <v/>
      </c>
      <c r="I2902" s="21">
        <f>IF(H2902&lt;=0,0,ROUNDDOWN(ROUND((H2902*LOOKUP(H2902,{0,1950001,3300001,6950001,9000001,18000001,40000001},{0.05,0.1,0.2,0.23,0.33,0.4,0.45})-LOOKUP(H2902,{0,1950001,3300001,6950001,9000001,18000001,40000001},{0,97500,427500,636000,1536000,2796000,4796000}))*1.021,3),0))</f>
        <v/>
      </c>
      <c r="J2902" s="21">
        <f>ROUNDDOWN(ROUND(H2902*0.06,2),-2)</f>
        <v/>
      </c>
      <c r="K2902" s="21">
        <f>ROUNDDOWN(ROUND(H2902*0.04,2),-2)</f>
        <v/>
      </c>
      <c r="L2902" s="21">
        <f>I2902+J2902+K2902</f>
        <v/>
      </c>
      <c r="M2902" s="21">
        <f>B2902-L2902</f>
        <v/>
      </c>
      <c r="N2902" s="21">
        <f>ROUNDDOWN(ROUND(B2902*0.2042,2),0)</f>
        <v/>
      </c>
    </row>
    <row r="2903">
      <c r="A2903" t="inlineStr">
        <is>
          <t>照合 一般</t>
        </is>
      </c>
      <c r="B2903" s="21" t="n">
        <v>19500000</v>
      </c>
      <c r="C2903" s="22" t="n">
        <v>25</v>
      </c>
      <c r="D2903" s="22" t="n">
        <v>1</v>
      </c>
      <c r="E2903" s="22" t="n">
        <v>0</v>
      </c>
      <c r="F2903" s="21">
        <f>(IF(C2903&lt;=20,MAX(800000,400000*C2903),8000000+700000*(C2903-20))+IF(E2903=1,1000000,0))</f>
        <v/>
      </c>
      <c r="G2903" s="21">
        <f>IF(AND(D2903=3,C2903&lt;=5),MAX(0,B2903-F2903),IF(AND(D2903=2,C2903&lt;=5,MAX(0,B2903-F2903)&gt;3000000),1500000+MAX(0,B2903-F2903)-3000000,MAX(0,B2903-F2903)/2))</f>
        <v/>
      </c>
      <c r="H2903" s="21">
        <f>ROUNDDOWN(G2903,-3)</f>
        <v/>
      </c>
      <c r="I2903" s="21">
        <f>IF(H2903&lt;=0,0,ROUNDDOWN(ROUND((H2903*LOOKUP(H2903,{0,1950001,3300001,6950001,9000001,18000001,40000001},{0.05,0.1,0.2,0.23,0.33,0.4,0.45})-LOOKUP(H2903,{0,1950001,3300001,6950001,9000001,18000001,40000001},{0,97500,427500,636000,1536000,2796000,4796000}))*1.021,3),0))</f>
        <v/>
      </c>
      <c r="J2903" s="21">
        <f>ROUNDDOWN(ROUND(H2903*0.06,2),-2)</f>
        <v/>
      </c>
      <c r="K2903" s="21">
        <f>ROUNDDOWN(ROUND(H2903*0.04,2),-2)</f>
        <v/>
      </c>
      <c r="L2903" s="21">
        <f>I2903+J2903+K2903</f>
        <v/>
      </c>
      <c r="M2903" s="21">
        <f>B2903-L2903</f>
        <v/>
      </c>
      <c r="N2903" s="21">
        <f>ROUNDDOWN(ROUND(B2903*0.2042,2),0)</f>
        <v/>
      </c>
    </row>
    <row r="2904">
      <c r="A2904" t="inlineStr">
        <is>
          <t>照合 一般</t>
        </is>
      </c>
      <c r="B2904" s="21" t="n">
        <v>19500000</v>
      </c>
      <c r="C2904" s="22" t="n">
        <v>26</v>
      </c>
      <c r="D2904" s="22" t="n">
        <v>1</v>
      </c>
      <c r="E2904" s="22" t="n">
        <v>0</v>
      </c>
      <c r="F2904" s="21">
        <f>(IF(C2904&lt;=20,MAX(800000,400000*C2904),8000000+700000*(C2904-20))+IF(E2904=1,1000000,0))</f>
        <v/>
      </c>
      <c r="G2904" s="21">
        <f>IF(AND(D2904=3,C2904&lt;=5),MAX(0,B2904-F2904),IF(AND(D2904=2,C2904&lt;=5,MAX(0,B2904-F2904)&gt;3000000),1500000+MAX(0,B2904-F2904)-3000000,MAX(0,B2904-F2904)/2))</f>
        <v/>
      </c>
      <c r="H2904" s="21">
        <f>ROUNDDOWN(G2904,-3)</f>
        <v/>
      </c>
      <c r="I2904" s="21">
        <f>IF(H2904&lt;=0,0,ROUNDDOWN(ROUND((H2904*LOOKUP(H2904,{0,1950001,3300001,6950001,9000001,18000001,40000001},{0.05,0.1,0.2,0.23,0.33,0.4,0.45})-LOOKUP(H2904,{0,1950001,3300001,6950001,9000001,18000001,40000001},{0,97500,427500,636000,1536000,2796000,4796000}))*1.021,3),0))</f>
        <v/>
      </c>
      <c r="J2904" s="21">
        <f>ROUNDDOWN(ROUND(H2904*0.06,2),-2)</f>
        <v/>
      </c>
      <c r="K2904" s="21">
        <f>ROUNDDOWN(ROUND(H2904*0.04,2),-2)</f>
        <v/>
      </c>
      <c r="L2904" s="21">
        <f>I2904+J2904+K2904</f>
        <v/>
      </c>
      <c r="M2904" s="21">
        <f>B2904-L2904</f>
        <v/>
      </c>
      <c r="N2904" s="21">
        <f>ROUNDDOWN(ROUND(B2904*0.2042,2),0)</f>
        <v/>
      </c>
    </row>
    <row r="2905">
      <c r="A2905" t="inlineStr">
        <is>
          <t>照合 一般</t>
        </is>
      </c>
      <c r="B2905" s="21" t="n">
        <v>19500000</v>
      </c>
      <c r="C2905" s="22" t="n">
        <v>27</v>
      </c>
      <c r="D2905" s="22" t="n">
        <v>1</v>
      </c>
      <c r="E2905" s="22" t="n">
        <v>0</v>
      </c>
      <c r="F2905" s="21">
        <f>(IF(C2905&lt;=20,MAX(800000,400000*C2905),8000000+700000*(C2905-20))+IF(E2905=1,1000000,0))</f>
        <v/>
      </c>
      <c r="G2905" s="21">
        <f>IF(AND(D2905=3,C2905&lt;=5),MAX(0,B2905-F2905),IF(AND(D2905=2,C2905&lt;=5,MAX(0,B2905-F2905)&gt;3000000),1500000+MAX(0,B2905-F2905)-3000000,MAX(0,B2905-F2905)/2))</f>
        <v/>
      </c>
      <c r="H2905" s="21">
        <f>ROUNDDOWN(G2905,-3)</f>
        <v/>
      </c>
      <c r="I2905" s="21">
        <f>IF(H2905&lt;=0,0,ROUNDDOWN(ROUND((H2905*LOOKUP(H2905,{0,1950001,3300001,6950001,9000001,18000001,40000001},{0.05,0.1,0.2,0.23,0.33,0.4,0.45})-LOOKUP(H2905,{0,1950001,3300001,6950001,9000001,18000001,40000001},{0,97500,427500,636000,1536000,2796000,4796000}))*1.021,3),0))</f>
        <v/>
      </c>
      <c r="J2905" s="21">
        <f>ROUNDDOWN(ROUND(H2905*0.06,2),-2)</f>
        <v/>
      </c>
      <c r="K2905" s="21">
        <f>ROUNDDOWN(ROUND(H2905*0.04,2),-2)</f>
        <v/>
      </c>
      <c r="L2905" s="21">
        <f>I2905+J2905+K2905</f>
        <v/>
      </c>
      <c r="M2905" s="21">
        <f>B2905-L2905</f>
        <v/>
      </c>
      <c r="N2905" s="21">
        <f>ROUNDDOWN(ROUND(B2905*0.2042,2),0)</f>
        <v/>
      </c>
    </row>
    <row r="2906">
      <c r="A2906" t="inlineStr">
        <is>
          <t>照合 一般</t>
        </is>
      </c>
      <c r="B2906" s="21" t="n">
        <v>19500000</v>
      </c>
      <c r="C2906" s="22" t="n">
        <v>28</v>
      </c>
      <c r="D2906" s="22" t="n">
        <v>1</v>
      </c>
      <c r="E2906" s="22" t="n">
        <v>0</v>
      </c>
      <c r="F2906" s="21">
        <f>(IF(C2906&lt;=20,MAX(800000,400000*C2906),8000000+700000*(C2906-20))+IF(E2906=1,1000000,0))</f>
        <v/>
      </c>
      <c r="G2906" s="21">
        <f>IF(AND(D2906=3,C2906&lt;=5),MAX(0,B2906-F2906),IF(AND(D2906=2,C2906&lt;=5,MAX(0,B2906-F2906)&gt;3000000),1500000+MAX(0,B2906-F2906)-3000000,MAX(0,B2906-F2906)/2))</f>
        <v/>
      </c>
      <c r="H2906" s="21">
        <f>ROUNDDOWN(G2906,-3)</f>
        <v/>
      </c>
      <c r="I2906" s="21">
        <f>IF(H2906&lt;=0,0,ROUNDDOWN(ROUND((H2906*LOOKUP(H2906,{0,1950001,3300001,6950001,9000001,18000001,40000001},{0.05,0.1,0.2,0.23,0.33,0.4,0.45})-LOOKUP(H2906,{0,1950001,3300001,6950001,9000001,18000001,40000001},{0,97500,427500,636000,1536000,2796000,4796000}))*1.021,3),0))</f>
        <v/>
      </c>
      <c r="J2906" s="21">
        <f>ROUNDDOWN(ROUND(H2906*0.06,2),-2)</f>
        <v/>
      </c>
      <c r="K2906" s="21">
        <f>ROUNDDOWN(ROUND(H2906*0.04,2),-2)</f>
        <v/>
      </c>
      <c r="L2906" s="21">
        <f>I2906+J2906+K2906</f>
        <v/>
      </c>
      <c r="M2906" s="21">
        <f>B2906-L2906</f>
        <v/>
      </c>
      <c r="N2906" s="21">
        <f>ROUNDDOWN(ROUND(B2906*0.2042,2),0)</f>
        <v/>
      </c>
    </row>
    <row r="2907">
      <c r="A2907" t="inlineStr">
        <is>
          <t>照合 一般</t>
        </is>
      </c>
      <c r="B2907" s="21" t="n">
        <v>19500000</v>
      </c>
      <c r="C2907" s="22" t="n">
        <v>29</v>
      </c>
      <c r="D2907" s="22" t="n">
        <v>1</v>
      </c>
      <c r="E2907" s="22" t="n">
        <v>0</v>
      </c>
      <c r="F2907" s="21">
        <f>(IF(C2907&lt;=20,MAX(800000,400000*C2907),8000000+700000*(C2907-20))+IF(E2907=1,1000000,0))</f>
        <v/>
      </c>
      <c r="G2907" s="21">
        <f>IF(AND(D2907=3,C2907&lt;=5),MAX(0,B2907-F2907),IF(AND(D2907=2,C2907&lt;=5,MAX(0,B2907-F2907)&gt;3000000),1500000+MAX(0,B2907-F2907)-3000000,MAX(0,B2907-F2907)/2))</f>
        <v/>
      </c>
      <c r="H2907" s="21">
        <f>ROUNDDOWN(G2907,-3)</f>
        <v/>
      </c>
      <c r="I2907" s="21">
        <f>IF(H2907&lt;=0,0,ROUNDDOWN(ROUND((H2907*LOOKUP(H2907,{0,1950001,3300001,6950001,9000001,18000001,40000001},{0.05,0.1,0.2,0.23,0.33,0.4,0.45})-LOOKUP(H2907,{0,1950001,3300001,6950001,9000001,18000001,40000001},{0,97500,427500,636000,1536000,2796000,4796000}))*1.021,3),0))</f>
        <v/>
      </c>
      <c r="J2907" s="21">
        <f>ROUNDDOWN(ROUND(H2907*0.06,2),-2)</f>
        <v/>
      </c>
      <c r="K2907" s="21">
        <f>ROUNDDOWN(ROUND(H2907*0.04,2),-2)</f>
        <v/>
      </c>
      <c r="L2907" s="21">
        <f>I2907+J2907+K2907</f>
        <v/>
      </c>
      <c r="M2907" s="21">
        <f>B2907-L2907</f>
        <v/>
      </c>
      <c r="N2907" s="21">
        <f>ROUNDDOWN(ROUND(B2907*0.2042,2),0)</f>
        <v/>
      </c>
    </row>
    <row r="2908">
      <c r="A2908" t="inlineStr">
        <is>
          <t>照合 一般</t>
        </is>
      </c>
      <c r="B2908" s="21" t="n">
        <v>19500000</v>
      </c>
      <c r="C2908" s="22" t="n">
        <v>30</v>
      </c>
      <c r="D2908" s="22" t="n">
        <v>1</v>
      </c>
      <c r="E2908" s="22" t="n">
        <v>0</v>
      </c>
      <c r="F2908" s="21">
        <f>(IF(C2908&lt;=20,MAX(800000,400000*C2908),8000000+700000*(C2908-20))+IF(E2908=1,1000000,0))</f>
        <v/>
      </c>
      <c r="G2908" s="21">
        <f>IF(AND(D2908=3,C2908&lt;=5),MAX(0,B2908-F2908),IF(AND(D2908=2,C2908&lt;=5,MAX(0,B2908-F2908)&gt;3000000),1500000+MAX(0,B2908-F2908)-3000000,MAX(0,B2908-F2908)/2))</f>
        <v/>
      </c>
      <c r="H2908" s="21">
        <f>ROUNDDOWN(G2908,-3)</f>
        <v/>
      </c>
      <c r="I2908" s="21">
        <f>IF(H2908&lt;=0,0,ROUNDDOWN(ROUND((H2908*LOOKUP(H2908,{0,1950001,3300001,6950001,9000001,18000001,40000001},{0.05,0.1,0.2,0.23,0.33,0.4,0.45})-LOOKUP(H2908,{0,1950001,3300001,6950001,9000001,18000001,40000001},{0,97500,427500,636000,1536000,2796000,4796000}))*1.021,3),0))</f>
        <v/>
      </c>
      <c r="J2908" s="21">
        <f>ROUNDDOWN(ROUND(H2908*0.06,2),-2)</f>
        <v/>
      </c>
      <c r="K2908" s="21">
        <f>ROUNDDOWN(ROUND(H2908*0.04,2),-2)</f>
        <v/>
      </c>
      <c r="L2908" s="21">
        <f>I2908+J2908+K2908</f>
        <v/>
      </c>
      <c r="M2908" s="21">
        <f>B2908-L2908</f>
        <v/>
      </c>
      <c r="N2908" s="21">
        <f>ROUNDDOWN(ROUND(B2908*0.2042,2),0)</f>
        <v/>
      </c>
    </row>
    <row r="2909">
      <c r="A2909" t="inlineStr">
        <is>
          <t>照合 一般</t>
        </is>
      </c>
      <c r="B2909" s="21" t="n">
        <v>19500000</v>
      </c>
      <c r="C2909" s="22" t="n">
        <v>31</v>
      </c>
      <c r="D2909" s="22" t="n">
        <v>1</v>
      </c>
      <c r="E2909" s="22" t="n">
        <v>0</v>
      </c>
      <c r="F2909" s="21">
        <f>(IF(C2909&lt;=20,MAX(800000,400000*C2909),8000000+700000*(C2909-20))+IF(E2909=1,1000000,0))</f>
        <v/>
      </c>
      <c r="G2909" s="21">
        <f>IF(AND(D2909=3,C2909&lt;=5),MAX(0,B2909-F2909),IF(AND(D2909=2,C2909&lt;=5,MAX(0,B2909-F2909)&gt;3000000),1500000+MAX(0,B2909-F2909)-3000000,MAX(0,B2909-F2909)/2))</f>
        <v/>
      </c>
      <c r="H2909" s="21">
        <f>ROUNDDOWN(G2909,-3)</f>
        <v/>
      </c>
      <c r="I2909" s="21">
        <f>IF(H2909&lt;=0,0,ROUNDDOWN(ROUND((H2909*LOOKUP(H2909,{0,1950001,3300001,6950001,9000001,18000001,40000001},{0.05,0.1,0.2,0.23,0.33,0.4,0.45})-LOOKUP(H2909,{0,1950001,3300001,6950001,9000001,18000001,40000001},{0,97500,427500,636000,1536000,2796000,4796000}))*1.021,3),0))</f>
        <v/>
      </c>
      <c r="J2909" s="21">
        <f>ROUNDDOWN(ROUND(H2909*0.06,2),-2)</f>
        <v/>
      </c>
      <c r="K2909" s="21">
        <f>ROUNDDOWN(ROUND(H2909*0.04,2),-2)</f>
        <v/>
      </c>
      <c r="L2909" s="21">
        <f>I2909+J2909+K2909</f>
        <v/>
      </c>
      <c r="M2909" s="21">
        <f>B2909-L2909</f>
        <v/>
      </c>
      <c r="N2909" s="21">
        <f>ROUNDDOWN(ROUND(B2909*0.2042,2),0)</f>
        <v/>
      </c>
    </row>
    <row r="2910">
      <c r="A2910" t="inlineStr">
        <is>
          <t>照合 一般</t>
        </is>
      </c>
      <c r="B2910" s="21" t="n">
        <v>19500000</v>
      </c>
      <c r="C2910" s="22" t="n">
        <v>32</v>
      </c>
      <c r="D2910" s="22" t="n">
        <v>1</v>
      </c>
      <c r="E2910" s="22" t="n">
        <v>0</v>
      </c>
      <c r="F2910" s="21">
        <f>(IF(C2910&lt;=20,MAX(800000,400000*C2910),8000000+700000*(C2910-20))+IF(E2910=1,1000000,0))</f>
        <v/>
      </c>
      <c r="G2910" s="21">
        <f>IF(AND(D2910=3,C2910&lt;=5),MAX(0,B2910-F2910),IF(AND(D2910=2,C2910&lt;=5,MAX(0,B2910-F2910)&gt;3000000),1500000+MAX(0,B2910-F2910)-3000000,MAX(0,B2910-F2910)/2))</f>
        <v/>
      </c>
      <c r="H2910" s="21">
        <f>ROUNDDOWN(G2910,-3)</f>
        <v/>
      </c>
      <c r="I2910" s="21">
        <f>IF(H2910&lt;=0,0,ROUNDDOWN(ROUND((H2910*LOOKUP(H2910,{0,1950001,3300001,6950001,9000001,18000001,40000001},{0.05,0.1,0.2,0.23,0.33,0.4,0.45})-LOOKUP(H2910,{0,1950001,3300001,6950001,9000001,18000001,40000001},{0,97500,427500,636000,1536000,2796000,4796000}))*1.021,3),0))</f>
        <v/>
      </c>
      <c r="J2910" s="21">
        <f>ROUNDDOWN(ROUND(H2910*0.06,2),-2)</f>
        <v/>
      </c>
      <c r="K2910" s="21">
        <f>ROUNDDOWN(ROUND(H2910*0.04,2),-2)</f>
        <v/>
      </c>
      <c r="L2910" s="21">
        <f>I2910+J2910+K2910</f>
        <v/>
      </c>
      <c r="M2910" s="21">
        <f>B2910-L2910</f>
        <v/>
      </c>
      <c r="N2910" s="21">
        <f>ROUNDDOWN(ROUND(B2910*0.2042,2),0)</f>
        <v/>
      </c>
    </row>
    <row r="2911">
      <c r="A2911" t="inlineStr">
        <is>
          <t>照合 一般</t>
        </is>
      </c>
      <c r="B2911" s="21" t="n">
        <v>19500000</v>
      </c>
      <c r="C2911" s="22" t="n">
        <v>33</v>
      </c>
      <c r="D2911" s="22" t="n">
        <v>1</v>
      </c>
      <c r="E2911" s="22" t="n">
        <v>0</v>
      </c>
      <c r="F2911" s="21">
        <f>(IF(C2911&lt;=20,MAX(800000,400000*C2911),8000000+700000*(C2911-20))+IF(E2911=1,1000000,0))</f>
        <v/>
      </c>
      <c r="G2911" s="21">
        <f>IF(AND(D2911=3,C2911&lt;=5),MAX(0,B2911-F2911),IF(AND(D2911=2,C2911&lt;=5,MAX(0,B2911-F2911)&gt;3000000),1500000+MAX(0,B2911-F2911)-3000000,MAX(0,B2911-F2911)/2))</f>
        <v/>
      </c>
      <c r="H2911" s="21">
        <f>ROUNDDOWN(G2911,-3)</f>
        <v/>
      </c>
      <c r="I2911" s="21">
        <f>IF(H2911&lt;=0,0,ROUNDDOWN(ROUND((H2911*LOOKUP(H2911,{0,1950001,3300001,6950001,9000001,18000001,40000001},{0.05,0.1,0.2,0.23,0.33,0.4,0.45})-LOOKUP(H2911,{0,1950001,3300001,6950001,9000001,18000001,40000001},{0,97500,427500,636000,1536000,2796000,4796000}))*1.021,3),0))</f>
        <v/>
      </c>
      <c r="J2911" s="21">
        <f>ROUNDDOWN(ROUND(H2911*0.06,2),-2)</f>
        <v/>
      </c>
      <c r="K2911" s="21">
        <f>ROUNDDOWN(ROUND(H2911*0.04,2),-2)</f>
        <v/>
      </c>
      <c r="L2911" s="21">
        <f>I2911+J2911+K2911</f>
        <v/>
      </c>
      <c r="M2911" s="21">
        <f>B2911-L2911</f>
        <v/>
      </c>
      <c r="N2911" s="21">
        <f>ROUNDDOWN(ROUND(B2911*0.2042,2),0)</f>
        <v/>
      </c>
    </row>
    <row r="2912">
      <c r="A2912" t="inlineStr">
        <is>
          <t>照合 一般</t>
        </is>
      </c>
      <c r="B2912" s="21" t="n">
        <v>19500000</v>
      </c>
      <c r="C2912" s="22" t="n">
        <v>34</v>
      </c>
      <c r="D2912" s="22" t="n">
        <v>1</v>
      </c>
      <c r="E2912" s="22" t="n">
        <v>0</v>
      </c>
      <c r="F2912" s="21">
        <f>(IF(C2912&lt;=20,MAX(800000,400000*C2912),8000000+700000*(C2912-20))+IF(E2912=1,1000000,0))</f>
        <v/>
      </c>
      <c r="G2912" s="21">
        <f>IF(AND(D2912=3,C2912&lt;=5),MAX(0,B2912-F2912),IF(AND(D2912=2,C2912&lt;=5,MAX(0,B2912-F2912)&gt;3000000),1500000+MAX(0,B2912-F2912)-3000000,MAX(0,B2912-F2912)/2))</f>
        <v/>
      </c>
      <c r="H2912" s="21">
        <f>ROUNDDOWN(G2912,-3)</f>
        <v/>
      </c>
      <c r="I2912" s="21">
        <f>IF(H2912&lt;=0,0,ROUNDDOWN(ROUND((H2912*LOOKUP(H2912,{0,1950001,3300001,6950001,9000001,18000001,40000001},{0.05,0.1,0.2,0.23,0.33,0.4,0.45})-LOOKUP(H2912,{0,1950001,3300001,6950001,9000001,18000001,40000001},{0,97500,427500,636000,1536000,2796000,4796000}))*1.021,3),0))</f>
        <v/>
      </c>
      <c r="J2912" s="21">
        <f>ROUNDDOWN(ROUND(H2912*0.06,2),-2)</f>
        <v/>
      </c>
      <c r="K2912" s="21">
        <f>ROUNDDOWN(ROUND(H2912*0.04,2),-2)</f>
        <v/>
      </c>
      <c r="L2912" s="21">
        <f>I2912+J2912+K2912</f>
        <v/>
      </c>
      <c r="M2912" s="21">
        <f>B2912-L2912</f>
        <v/>
      </c>
      <c r="N2912" s="21">
        <f>ROUNDDOWN(ROUND(B2912*0.2042,2),0)</f>
        <v/>
      </c>
    </row>
    <row r="2913">
      <c r="A2913" t="inlineStr">
        <is>
          <t>照合 一般</t>
        </is>
      </c>
      <c r="B2913" s="21" t="n">
        <v>19500000</v>
      </c>
      <c r="C2913" s="22" t="n">
        <v>35</v>
      </c>
      <c r="D2913" s="22" t="n">
        <v>1</v>
      </c>
      <c r="E2913" s="22" t="n">
        <v>0</v>
      </c>
      <c r="F2913" s="21">
        <f>(IF(C2913&lt;=20,MAX(800000,400000*C2913),8000000+700000*(C2913-20))+IF(E2913=1,1000000,0))</f>
        <v/>
      </c>
      <c r="G2913" s="21">
        <f>IF(AND(D2913=3,C2913&lt;=5),MAX(0,B2913-F2913),IF(AND(D2913=2,C2913&lt;=5,MAX(0,B2913-F2913)&gt;3000000),1500000+MAX(0,B2913-F2913)-3000000,MAX(0,B2913-F2913)/2))</f>
        <v/>
      </c>
      <c r="H2913" s="21">
        <f>ROUNDDOWN(G2913,-3)</f>
        <v/>
      </c>
      <c r="I2913" s="21">
        <f>IF(H2913&lt;=0,0,ROUNDDOWN(ROUND((H2913*LOOKUP(H2913,{0,1950001,3300001,6950001,9000001,18000001,40000001},{0.05,0.1,0.2,0.23,0.33,0.4,0.45})-LOOKUP(H2913,{0,1950001,3300001,6950001,9000001,18000001,40000001},{0,97500,427500,636000,1536000,2796000,4796000}))*1.021,3),0))</f>
        <v/>
      </c>
      <c r="J2913" s="21">
        <f>ROUNDDOWN(ROUND(H2913*0.06,2),-2)</f>
        <v/>
      </c>
      <c r="K2913" s="21">
        <f>ROUNDDOWN(ROUND(H2913*0.04,2),-2)</f>
        <v/>
      </c>
      <c r="L2913" s="21">
        <f>I2913+J2913+K2913</f>
        <v/>
      </c>
      <c r="M2913" s="21">
        <f>B2913-L2913</f>
        <v/>
      </c>
      <c r="N2913" s="21">
        <f>ROUNDDOWN(ROUND(B2913*0.2042,2),0)</f>
        <v/>
      </c>
    </row>
    <row r="2914">
      <c r="A2914" t="inlineStr">
        <is>
          <t>照合 一般</t>
        </is>
      </c>
      <c r="B2914" s="21" t="n">
        <v>19500000</v>
      </c>
      <c r="C2914" s="22" t="n">
        <v>36</v>
      </c>
      <c r="D2914" s="22" t="n">
        <v>1</v>
      </c>
      <c r="E2914" s="22" t="n">
        <v>0</v>
      </c>
      <c r="F2914" s="21">
        <f>(IF(C2914&lt;=20,MAX(800000,400000*C2914),8000000+700000*(C2914-20))+IF(E2914=1,1000000,0))</f>
        <v/>
      </c>
      <c r="G2914" s="21">
        <f>IF(AND(D2914=3,C2914&lt;=5),MAX(0,B2914-F2914),IF(AND(D2914=2,C2914&lt;=5,MAX(0,B2914-F2914)&gt;3000000),1500000+MAX(0,B2914-F2914)-3000000,MAX(0,B2914-F2914)/2))</f>
        <v/>
      </c>
      <c r="H2914" s="21">
        <f>ROUNDDOWN(G2914,-3)</f>
        <v/>
      </c>
      <c r="I2914" s="21">
        <f>IF(H2914&lt;=0,0,ROUNDDOWN(ROUND((H2914*LOOKUP(H2914,{0,1950001,3300001,6950001,9000001,18000001,40000001},{0.05,0.1,0.2,0.23,0.33,0.4,0.45})-LOOKUP(H2914,{0,1950001,3300001,6950001,9000001,18000001,40000001},{0,97500,427500,636000,1536000,2796000,4796000}))*1.021,3),0))</f>
        <v/>
      </c>
      <c r="J2914" s="21">
        <f>ROUNDDOWN(ROUND(H2914*0.06,2),-2)</f>
        <v/>
      </c>
      <c r="K2914" s="21">
        <f>ROUNDDOWN(ROUND(H2914*0.04,2),-2)</f>
        <v/>
      </c>
      <c r="L2914" s="21">
        <f>I2914+J2914+K2914</f>
        <v/>
      </c>
      <c r="M2914" s="21">
        <f>B2914-L2914</f>
        <v/>
      </c>
      <c r="N2914" s="21">
        <f>ROUNDDOWN(ROUND(B2914*0.2042,2),0)</f>
        <v/>
      </c>
    </row>
    <row r="2915">
      <c r="A2915" t="inlineStr">
        <is>
          <t>照合 一般</t>
        </is>
      </c>
      <c r="B2915" s="21" t="n">
        <v>19500000</v>
      </c>
      <c r="C2915" s="22" t="n">
        <v>37</v>
      </c>
      <c r="D2915" s="22" t="n">
        <v>1</v>
      </c>
      <c r="E2915" s="22" t="n">
        <v>0</v>
      </c>
      <c r="F2915" s="21">
        <f>(IF(C2915&lt;=20,MAX(800000,400000*C2915),8000000+700000*(C2915-20))+IF(E2915=1,1000000,0))</f>
        <v/>
      </c>
      <c r="G2915" s="21">
        <f>IF(AND(D2915=3,C2915&lt;=5),MAX(0,B2915-F2915),IF(AND(D2915=2,C2915&lt;=5,MAX(0,B2915-F2915)&gt;3000000),1500000+MAX(0,B2915-F2915)-3000000,MAX(0,B2915-F2915)/2))</f>
        <v/>
      </c>
      <c r="H2915" s="21">
        <f>ROUNDDOWN(G2915,-3)</f>
        <v/>
      </c>
      <c r="I2915" s="21">
        <f>IF(H2915&lt;=0,0,ROUNDDOWN(ROUND((H2915*LOOKUP(H2915,{0,1950001,3300001,6950001,9000001,18000001,40000001},{0.05,0.1,0.2,0.23,0.33,0.4,0.45})-LOOKUP(H2915,{0,1950001,3300001,6950001,9000001,18000001,40000001},{0,97500,427500,636000,1536000,2796000,4796000}))*1.021,3),0))</f>
        <v/>
      </c>
      <c r="J2915" s="21">
        <f>ROUNDDOWN(ROUND(H2915*0.06,2),-2)</f>
        <v/>
      </c>
      <c r="K2915" s="21">
        <f>ROUNDDOWN(ROUND(H2915*0.04,2),-2)</f>
        <v/>
      </c>
      <c r="L2915" s="21">
        <f>I2915+J2915+K2915</f>
        <v/>
      </c>
      <c r="M2915" s="21">
        <f>B2915-L2915</f>
        <v/>
      </c>
      <c r="N2915" s="21">
        <f>ROUNDDOWN(ROUND(B2915*0.2042,2),0)</f>
        <v/>
      </c>
    </row>
    <row r="2916">
      <c r="A2916" t="inlineStr">
        <is>
          <t>照合 一般</t>
        </is>
      </c>
      <c r="B2916" s="21" t="n">
        <v>19500000</v>
      </c>
      <c r="C2916" s="22" t="n">
        <v>38</v>
      </c>
      <c r="D2916" s="22" t="n">
        <v>1</v>
      </c>
      <c r="E2916" s="22" t="n">
        <v>0</v>
      </c>
      <c r="F2916" s="21">
        <f>(IF(C2916&lt;=20,MAX(800000,400000*C2916),8000000+700000*(C2916-20))+IF(E2916=1,1000000,0))</f>
        <v/>
      </c>
      <c r="G2916" s="21">
        <f>IF(AND(D2916=3,C2916&lt;=5),MAX(0,B2916-F2916),IF(AND(D2916=2,C2916&lt;=5,MAX(0,B2916-F2916)&gt;3000000),1500000+MAX(0,B2916-F2916)-3000000,MAX(0,B2916-F2916)/2))</f>
        <v/>
      </c>
      <c r="H2916" s="21">
        <f>ROUNDDOWN(G2916,-3)</f>
        <v/>
      </c>
      <c r="I2916" s="21">
        <f>IF(H2916&lt;=0,0,ROUNDDOWN(ROUND((H2916*LOOKUP(H2916,{0,1950001,3300001,6950001,9000001,18000001,40000001},{0.05,0.1,0.2,0.23,0.33,0.4,0.45})-LOOKUP(H2916,{0,1950001,3300001,6950001,9000001,18000001,40000001},{0,97500,427500,636000,1536000,2796000,4796000}))*1.021,3),0))</f>
        <v/>
      </c>
      <c r="J2916" s="21">
        <f>ROUNDDOWN(ROUND(H2916*0.06,2),-2)</f>
        <v/>
      </c>
      <c r="K2916" s="21">
        <f>ROUNDDOWN(ROUND(H2916*0.04,2),-2)</f>
        <v/>
      </c>
      <c r="L2916" s="21">
        <f>I2916+J2916+K2916</f>
        <v/>
      </c>
      <c r="M2916" s="21">
        <f>B2916-L2916</f>
        <v/>
      </c>
      <c r="N2916" s="21">
        <f>ROUNDDOWN(ROUND(B2916*0.2042,2),0)</f>
        <v/>
      </c>
    </row>
    <row r="2917">
      <c r="A2917" t="inlineStr">
        <is>
          <t>照合 一般</t>
        </is>
      </c>
      <c r="B2917" s="21" t="n">
        <v>19500000</v>
      </c>
      <c r="C2917" s="22" t="n">
        <v>39</v>
      </c>
      <c r="D2917" s="22" t="n">
        <v>1</v>
      </c>
      <c r="E2917" s="22" t="n">
        <v>0</v>
      </c>
      <c r="F2917" s="21">
        <f>(IF(C2917&lt;=20,MAX(800000,400000*C2917),8000000+700000*(C2917-20))+IF(E2917=1,1000000,0))</f>
        <v/>
      </c>
      <c r="G2917" s="21">
        <f>IF(AND(D2917=3,C2917&lt;=5),MAX(0,B2917-F2917),IF(AND(D2917=2,C2917&lt;=5,MAX(0,B2917-F2917)&gt;3000000),1500000+MAX(0,B2917-F2917)-3000000,MAX(0,B2917-F2917)/2))</f>
        <v/>
      </c>
      <c r="H2917" s="21">
        <f>ROUNDDOWN(G2917,-3)</f>
        <v/>
      </c>
      <c r="I2917" s="21">
        <f>IF(H2917&lt;=0,0,ROUNDDOWN(ROUND((H2917*LOOKUP(H2917,{0,1950001,3300001,6950001,9000001,18000001,40000001},{0.05,0.1,0.2,0.23,0.33,0.4,0.45})-LOOKUP(H2917,{0,1950001,3300001,6950001,9000001,18000001,40000001},{0,97500,427500,636000,1536000,2796000,4796000}))*1.021,3),0))</f>
        <v/>
      </c>
      <c r="J2917" s="21">
        <f>ROUNDDOWN(ROUND(H2917*0.06,2),-2)</f>
        <v/>
      </c>
      <c r="K2917" s="21">
        <f>ROUNDDOWN(ROUND(H2917*0.04,2),-2)</f>
        <v/>
      </c>
      <c r="L2917" s="21">
        <f>I2917+J2917+K2917</f>
        <v/>
      </c>
      <c r="M2917" s="21">
        <f>B2917-L2917</f>
        <v/>
      </c>
      <c r="N2917" s="21">
        <f>ROUNDDOWN(ROUND(B2917*0.2042,2),0)</f>
        <v/>
      </c>
    </row>
    <row r="2918">
      <c r="A2918" t="inlineStr">
        <is>
          <t>照合 一般</t>
        </is>
      </c>
      <c r="B2918" s="21" t="n">
        <v>19500000</v>
      </c>
      <c r="C2918" s="22" t="n">
        <v>40</v>
      </c>
      <c r="D2918" s="22" t="n">
        <v>1</v>
      </c>
      <c r="E2918" s="22" t="n">
        <v>0</v>
      </c>
      <c r="F2918" s="21">
        <f>(IF(C2918&lt;=20,MAX(800000,400000*C2918),8000000+700000*(C2918-20))+IF(E2918=1,1000000,0))</f>
        <v/>
      </c>
      <c r="G2918" s="21">
        <f>IF(AND(D2918=3,C2918&lt;=5),MAX(0,B2918-F2918),IF(AND(D2918=2,C2918&lt;=5,MAX(0,B2918-F2918)&gt;3000000),1500000+MAX(0,B2918-F2918)-3000000,MAX(0,B2918-F2918)/2))</f>
        <v/>
      </c>
      <c r="H2918" s="21">
        <f>ROUNDDOWN(G2918,-3)</f>
        <v/>
      </c>
      <c r="I2918" s="21">
        <f>IF(H2918&lt;=0,0,ROUNDDOWN(ROUND((H2918*LOOKUP(H2918,{0,1950001,3300001,6950001,9000001,18000001,40000001},{0.05,0.1,0.2,0.23,0.33,0.4,0.45})-LOOKUP(H2918,{0,1950001,3300001,6950001,9000001,18000001,40000001},{0,97500,427500,636000,1536000,2796000,4796000}))*1.021,3),0))</f>
        <v/>
      </c>
      <c r="J2918" s="21">
        <f>ROUNDDOWN(ROUND(H2918*0.06,2),-2)</f>
        <v/>
      </c>
      <c r="K2918" s="21">
        <f>ROUNDDOWN(ROUND(H2918*0.04,2),-2)</f>
        <v/>
      </c>
      <c r="L2918" s="21">
        <f>I2918+J2918+K2918</f>
        <v/>
      </c>
      <c r="M2918" s="21">
        <f>B2918-L2918</f>
        <v/>
      </c>
      <c r="N2918" s="21">
        <f>ROUNDDOWN(ROUND(B2918*0.2042,2),0)</f>
        <v/>
      </c>
    </row>
    <row r="2919">
      <c r="A2919" t="inlineStr">
        <is>
          <t>照合 一般</t>
        </is>
      </c>
      <c r="B2919" s="21" t="n">
        <v>19500000</v>
      </c>
      <c r="C2919" s="22" t="n">
        <v>41</v>
      </c>
      <c r="D2919" s="22" t="n">
        <v>1</v>
      </c>
      <c r="E2919" s="22" t="n">
        <v>0</v>
      </c>
      <c r="F2919" s="21">
        <f>(IF(C2919&lt;=20,MAX(800000,400000*C2919),8000000+700000*(C2919-20))+IF(E2919=1,1000000,0))</f>
        <v/>
      </c>
      <c r="G2919" s="21">
        <f>IF(AND(D2919=3,C2919&lt;=5),MAX(0,B2919-F2919),IF(AND(D2919=2,C2919&lt;=5,MAX(0,B2919-F2919)&gt;3000000),1500000+MAX(0,B2919-F2919)-3000000,MAX(0,B2919-F2919)/2))</f>
        <v/>
      </c>
      <c r="H2919" s="21">
        <f>ROUNDDOWN(G2919,-3)</f>
        <v/>
      </c>
      <c r="I2919" s="21">
        <f>IF(H2919&lt;=0,0,ROUNDDOWN(ROUND((H2919*LOOKUP(H2919,{0,1950001,3300001,6950001,9000001,18000001,40000001},{0.05,0.1,0.2,0.23,0.33,0.4,0.45})-LOOKUP(H2919,{0,1950001,3300001,6950001,9000001,18000001,40000001},{0,97500,427500,636000,1536000,2796000,4796000}))*1.021,3),0))</f>
        <v/>
      </c>
      <c r="J2919" s="21">
        <f>ROUNDDOWN(ROUND(H2919*0.06,2),-2)</f>
        <v/>
      </c>
      <c r="K2919" s="21">
        <f>ROUNDDOWN(ROUND(H2919*0.04,2),-2)</f>
        <v/>
      </c>
      <c r="L2919" s="21">
        <f>I2919+J2919+K2919</f>
        <v/>
      </c>
      <c r="M2919" s="21">
        <f>B2919-L2919</f>
        <v/>
      </c>
      <c r="N2919" s="21">
        <f>ROUNDDOWN(ROUND(B2919*0.2042,2),0)</f>
        <v/>
      </c>
    </row>
    <row r="2920">
      <c r="A2920" t="inlineStr">
        <is>
          <t>照合 一般</t>
        </is>
      </c>
      <c r="B2920" s="21" t="n">
        <v>19500000</v>
      </c>
      <c r="C2920" s="22" t="n">
        <v>42</v>
      </c>
      <c r="D2920" s="22" t="n">
        <v>1</v>
      </c>
      <c r="E2920" s="22" t="n">
        <v>0</v>
      </c>
      <c r="F2920" s="21">
        <f>(IF(C2920&lt;=20,MAX(800000,400000*C2920),8000000+700000*(C2920-20))+IF(E2920=1,1000000,0))</f>
        <v/>
      </c>
      <c r="G2920" s="21">
        <f>IF(AND(D2920=3,C2920&lt;=5),MAX(0,B2920-F2920),IF(AND(D2920=2,C2920&lt;=5,MAX(0,B2920-F2920)&gt;3000000),1500000+MAX(0,B2920-F2920)-3000000,MAX(0,B2920-F2920)/2))</f>
        <v/>
      </c>
      <c r="H2920" s="21">
        <f>ROUNDDOWN(G2920,-3)</f>
        <v/>
      </c>
      <c r="I2920" s="21">
        <f>IF(H2920&lt;=0,0,ROUNDDOWN(ROUND((H2920*LOOKUP(H2920,{0,1950001,3300001,6950001,9000001,18000001,40000001},{0.05,0.1,0.2,0.23,0.33,0.4,0.45})-LOOKUP(H2920,{0,1950001,3300001,6950001,9000001,18000001,40000001},{0,97500,427500,636000,1536000,2796000,4796000}))*1.021,3),0))</f>
        <v/>
      </c>
      <c r="J2920" s="21">
        <f>ROUNDDOWN(ROUND(H2920*0.06,2),-2)</f>
        <v/>
      </c>
      <c r="K2920" s="21">
        <f>ROUNDDOWN(ROUND(H2920*0.04,2),-2)</f>
        <v/>
      </c>
      <c r="L2920" s="21">
        <f>I2920+J2920+K2920</f>
        <v/>
      </c>
      <c r="M2920" s="21">
        <f>B2920-L2920</f>
        <v/>
      </c>
      <c r="N2920" s="21">
        <f>ROUNDDOWN(ROUND(B2920*0.2042,2),0)</f>
        <v/>
      </c>
    </row>
    <row r="2921">
      <c r="A2921" t="inlineStr">
        <is>
          <t>照合 一般</t>
        </is>
      </c>
      <c r="B2921" s="21" t="n">
        <v>19500000</v>
      </c>
      <c r="C2921" s="22" t="n">
        <v>43</v>
      </c>
      <c r="D2921" s="22" t="n">
        <v>1</v>
      </c>
      <c r="E2921" s="22" t="n">
        <v>0</v>
      </c>
      <c r="F2921" s="21">
        <f>(IF(C2921&lt;=20,MAX(800000,400000*C2921),8000000+700000*(C2921-20))+IF(E2921=1,1000000,0))</f>
        <v/>
      </c>
      <c r="G2921" s="21">
        <f>IF(AND(D2921=3,C2921&lt;=5),MAX(0,B2921-F2921),IF(AND(D2921=2,C2921&lt;=5,MAX(0,B2921-F2921)&gt;3000000),1500000+MAX(0,B2921-F2921)-3000000,MAX(0,B2921-F2921)/2))</f>
        <v/>
      </c>
      <c r="H2921" s="21">
        <f>ROUNDDOWN(G2921,-3)</f>
        <v/>
      </c>
      <c r="I2921" s="21">
        <f>IF(H2921&lt;=0,0,ROUNDDOWN(ROUND((H2921*LOOKUP(H2921,{0,1950001,3300001,6950001,9000001,18000001,40000001},{0.05,0.1,0.2,0.23,0.33,0.4,0.45})-LOOKUP(H2921,{0,1950001,3300001,6950001,9000001,18000001,40000001},{0,97500,427500,636000,1536000,2796000,4796000}))*1.021,3),0))</f>
        <v/>
      </c>
      <c r="J2921" s="21">
        <f>ROUNDDOWN(ROUND(H2921*0.06,2),-2)</f>
        <v/>
      </c>
      <c r="K2921" s="21">
        <f>ROUNDDOWN(ROUND(H2921*0.04,2),-2)</f>
        <v/>
      </c>
      <c r="L2921" s="21">
        <f>I2921+J2921+K2921</f>
        <v/>
      </c>
      <c r="M2921" s="21">
        <f>B2921-L2921</f>
        <v/>
      </c>
      <c r="N2921" s="21">
        <f>ROUNDDOWN(ROUND(B2921*0.2042,2),0)</f>
        <v/>
      </c>
    </row>
    <row r="2922">
      <c r="A2922" t="inlineStr">
        <is>
          <t>照合 一般</t>
        </is>
      </c>
      <c r="B2922" s="21" t="n">
        <v>19500000</v>
      </c>
      <c r="C2922" s="22" t="n">
        <v>44</v>
      </c>
      <c r="D2922" s="22" t="n">
        <v>1</v>
      </c>
      <c r="E2922" s="22" t="n">
        <v>0</v>
      </c>
      <c r="F2922" s="21">
        <f>(IF(C2922&lt;=20,MAX(800000,400000*C2922),8000000+700000*(C2922-20))+IF(E2922=1,1000000,0))</f>
        <v/>
      </c>
      <c r="G2922" s="21">
        <f>IF(AND(D2922=3,C2922&lt;=5),MAX(0,B2922-F2922),IF(AND(D2922=2,C2922&lt;=5,MAX(0,B2922-F2922)&gt;3000000),1500000+MAX(0,B2922-F2922)-3000000,MAX(0,B2922-F2922)/2))</f>
        <v/>
      </c>
      <c r="H2922" s="21">
        <f>ROUNDDOWN(G2922,-3)</f>
        <v/>
      </c>
      <c r="I2922" s="21">
        <f>IF(H2922&lt;=0,0,ROUNDDOWN(ROUND((H2922*LOOKUP(H2922,{0,1950001,3300001,6950001,9000001,18000001,40000001},{0.05,0.1,0.2,0.23,0.33,0.4,0.45})-LOOKUP(H2922,{0,1950001,3300001,6950001,9000001,18000001,40000001},{0,97500,427500,636000,1536000,2796000,4796000}))*1.021,3),0))</f>
        <v/>
      </c>
      <c r="J2922" s="21">
        <f>ROUNDDOWN(ROUND(H2922*0.06,2),-2)</f>
        <v/>
      </c>
      <c r="K2922" s="21">
        <f>ROUNDDOWN(ROUND(H2922*0.04,2),-2)</f>
        <v/>
      </c>
      <c r="L2922" s="21">
        <f>I2922+J2922+K2922</f>
        <v/>
      </c>
      <c r="M2922" s="21">
        <f>B2922-L2922</f>
        <v/>
      </c>
      <c r="N2922" s="21">
        <f>ROUNDDOWN(ROUND(B2922*0.2042,2),0)</f>
        <v/>
      </c>
    </row>
    <row r="2923">
      <c r="A2923" t="inlineStr">
        <is>
          <t>照合 一般</t>
        </is>
      </c>
      <c r="B2923" s="21" t="n">
        <v>19500000</v>
      </c>
      <c r="C2923" s="22" t="n">
        <v>45</v>
      </c>
      <c r="D2923" s="22" t="n">
        <v>1</v>
      </c>
      <c r="E2923" s="22" t="n">
        <v>0</v>
      </c>
      <c r="F2923" s="21">
        <f>(IF(C2923&lt;=20,MAX(800000,400000*C2923),8000000+700000*(C2923-20))+IF(E2923=1,1000000,0))</f>
        <v/>
      </c>
      <c r="G2923" s="21">
        <f>IF(AND(D2923=3,C2923&lt;=5),MAX(0,B2923-F2923),IF(AND(D2923=2,C2923&lt;=5,MAX(0,B2923-F2923)&gt;3000000),1500000+MAX(0,B2923-F2923)-3000000,MAX(0,B2923-F2923)/2))</f>
        <v/>
      </c>
      <c r="H2923" s="21">
        <f>ROUNDDOWN(G2923,-3)</f>
        <v/>
      </c>
      <c r="I2923" s="21">
        <f>IF(H2923&lt;=0,0,ROUNDDOWN(ROUND((H2923*LOOKUP(H2923,{0,1950001,3300001,6950001,9000001,18000001,40000001},{0.05,0.1,0.2,0.23,0.33,0.4,0.45})-LOOKUP(H2923,{0,1950001,3300001,6950001,9000001,18000001,40000001},{0,97500,427500,636000,1536000,2796000,4796000}))*1.021,3),0))</f>
        <v/>
      </c>
      <c r="J2923" s="21">
        <f>ROUNDDOWN(ROUND(H2923*0.06,2),-2)</f>
        <v/>
      </c>
      <c r="K2923" s="21">
        <f>ROUNDDOWN(ROUND(H2923*0.04,2),-2)</f>
        <v/>
      </c>
      <c r="L2923" s="21">
        <f>I2923+J2923+K2923</f>
        <v/>
      </c>
      <c r="M2923" s="21">
        <f>B2923-L2923</f>
        <v/>
      </c>
      <c r="N2923" s="21">
        <f>ROUNDDOWN(ROUND(B2923*0.2042,2),0)</f>
        <v/>
      </c>
    </row>
    <row r="2924">
      <c r="A2924" t="inlineStr">
        <is>
          <t>照合 短期</t>
        </is>
      </c>
      <c r="B2924" s="21" t="n">
        <v>19500000</v>
      </c>
      <c r="C2924" s="22" t="n">
        <v>1</v>
      </c>
      <c r="D2924" s="22" t="n">
        <v>2</v>
      </c>
      <c r="E2924" s="22" t="n">
        <v>0</v>
      </c>
      <c r="F2924" s="21">
        <f>(IF(C2924&lt;=20,MAX(800000,400000*C2924),8000000+700000*(C2924-20))+IF(E2924=1,1000000,0))</f>
        <v/>
      </c>
      <c r="G2924" s="21">
        <f>IF(AND(D2924=3,C2924&lt;=5),MAX(0,B2924-F2924),IF(AND(D2924=2,C2924&lt;=5,MAX(0,B2924-F2924)&gt;3000000),1500000+MAX(0,B2924-F2924)-3000000,MAX(0,B2924-F2924)/2))</f>
        <v/>
      </c>
      <c r="H2924" s="21">
        <f>ROUNDDOWN(G2924,-3)</f>
        <v/>
      </c>
      <c r="I2924" s="21">
        <f>IF(H2924&lt;=0,0,ROUNDDOWN(ROUND((H2924*LOOKUP(H2924,{0,1950001,3300001,6950001,9000001,18000001,40000001},{0.05,0.1,0.2,0.23,0.33,0.4,0.45})-LOOKUP(H2924,{0,1950001,3300001,6950001,9000001,18000001,40000001},{0,97500,427500,636000,1536000,2796000,4796000}))*1.021,3),0))</f>
        <v/>
      </c>
      <c r="J2924" s="21">
        <f>ROUNDDOWN(ROUND(H2924*0.06,2),-2)</f>
        <v/>
      </c>
      <c r="K2924" s="21">
        <f>ROUNDDOWN(ROUND(H2924*0.04,2),-2)</f>
        <v/>
      </c>
      <c r="L2924" s="21">
        <f>I2924+J2924+K2924</f>
        <v/>
      </c>
      <c r="M2924" s="21">
        <f>B2924-L2924</f>
        <v/>
      </c>
      <c r="N2924" s="21">
        <f>ROUNDDOWN(ROUND(B2924*0.2042,2),0)</f>
        <v/>
      </c>
    </row>
    <row r="2925">
      <c r="A2925" t="inlineStr">
        <is>
          <t>照合 役員</t>
        </is>
      </c>
      <c r="B2925" s="21" t="n">
        <v>19500000</v>
      </c>
      <c r="C2925" s="22" t="n">
        <v>1</v>
      </c>
      <c r="D2925" s="22" t="n">
        <v>3</v>
      </c>
      <c r="E2925" s="22" t="n">
        <v>0</v>
      </c>
      <c r="F2925" s="21">
        <f>(IF(C2925&lt;=20,MAX(800000,400000*C2925),8000000+700000*(C2925-20))+IF(E2925=1,1000000,0))</f>
        <v/>
      </c>
      <c r="G2925" s="21">
        <f>IF(AND(D2925=3,C2925&lt;=5),MAX(0,B2925-F2925),IF(AND(D2925=2,C2925&lt;=5,MAX(0,B2925-F2925)&gt;3000000),1500000+MAX(0,B2925-F2925)-3000000,MAX(0,B2925-F2925)/2))</f>
        <v/>
      </c>
      <c r="H2925" s="21">
        <f>ROUNDDOWN(G2925,-3)</f>
        <v/>
      </c>
      <c r="I2925" s="21">
        <f>IF(H2925&lt;=0,0,ROUNDDOWN(ROUND((H2925*LOOKUP(H2925,{0,1950001,3300001,6950001,9000001,18000001,40000001},{0.05,0.1,0.2,0.23,0.33,0.4,0.45})-LOOKUP(H2925,{0,1950001,3300001,6950001,9000001,18000001,40000001},{0,97500,427500,636000,1536000,2796000,4796000}))*1.021,3),0))</f>
        <v/>
      </c>
      <c r="J2925" s="21">
        <f>ROUNDDOWN(ROUND(H2925*0.06,2),-2)</f>
        <v/>
      </c>
      <c r="K2925" s="21">
        <f>ROUNDDOWN(ROUND(H2925*0.04,2),-2)</f>
        <v/>
      </c>
      <c r="L2925" s="21">
        <f>I2925+J2925+K2925</f>
        <v/>
      </c>
      <c r="M2925" s="21">
        <f>B2925-L2925</f>
        <v/>
      </c>
      <c r="N2925" s="21">
        <f>ROUNDDOWN(ROUND(B2925*0.2042,2),0)</f>
        <v/>
      </c>
    </row>
    <row r="2926">
      <c r="A2926" t="inlineStr">
        <is>
          <t>照合 短期 障害</t>
        </is>
      </c>
      <c r="B2926" s="21" t="n">
        <v>19500000</v>
      </c>
      <c r="C2926" s="22" t="n">
        <v>1</v>
      </c>
      <c r="D2926" s="22" t="n">
        <v>2</v>
      </c>
      <c r="E2926" s="22" t="n">
        <v>1</v>
      </c>
      <c r="F2926" s="21">
        <f>(IF(C2926&lt;=20,MAX(800000,400000*C2926),8000000+700000*(C2926-20))+IF(E2926=1,1000000,0))</f>
        <v/>
      </c>
      <c r="G2926" s="21">
        <f>IF(AND(D2926=3,C2926&lt;=5),MAX(0,B2926-F2926),IF(AND(D2926=2,C2926&lt;=5,MAX(0,B2926-F2926)&gt;3000000),1500000+MAX(0,B2926-F2926)-3000000,MAX(0,B2926-F2926)/2))</f>
        <v/>
      </c>
      <c r="H2926" s="21">
        <f>ROUNDDOWN(G2926,-3)</f>
        <v/>
      </c>
      <c r="I2926" s="21">
        <f>IF(H2926&lt;=0,0,ROUNDDOWN(ROUND((H2926*LOOKUP(H2926,{0,1950001,3300001,6950001,9000001,18000001,40000001},{0.05,0.1,0.2,0.23,0.33,0.4,0.45})-LOOKUP(H2926,{0,1950001,3300001,6950001,9000001,18000001,40000001},{0,97500,427500,636000,1536000,2796000,4796000}))*1.021,3),0))</f>
        <v/>
      </c>
      <c r="J2926" s="21">
        <f>ROUNDDOWN(ROUND(H2926*0.06,2),-2)</f>
        <v/>
      </c>
      <c r="K2926" s="21">
        <f>ROUNDDOWN(ROUND(H2926*0.04,2),-2)</f>
        <v/>
      </c>
      <c r="L2926" s="21">
        <f>I2926+J2926+K2926</f>
        <v/>
      </c>
      <c r="M2926" s="21">
        <f>B2926-L2926</f>
        <v/>
      </c>
      <c r="N2926" s="21">
        <f>ROUNDDOWN(ROUND(B2926*0.2042,2),0)</f>
        <v/>
      </c>
    </row>
    <row r="2927">
      <c r="A2927" t="inlineStr">
        <is>
          <t>照合 短期</t>
        </is>
      </c>
      <c r="B2927" s="21" t="n">
        <v>19500000</v>
      </c>
      <c r="C2927" s="22" t="n">
        <v>2</v>
      </c>
      <c r="D2927" s="22" t="n">
        <v>2</v>
      </c>
      <c r="E2927" s="22" t="n">
        <v>0</v>
      </c>
      <c r="F2927" s="21">
        <f>(IF(C2927&lt;=20,MAX(800000,400000*C2927),8000000+700000*(C2927-20))+IF(E2927=1,1000000,0))</f>
        <v/>
      </c>
      <c r="G2927" s="21">
        <f>IF(AND(D2927=3,C2927&lt;=5),MAX(0,B2927-F2927),IF(AND(D2927=2,C2927&lt;=5,MAX(0,B2927-F2927)&gt;3000000),1500000+MAX(0,B2927-F2927)-3000000,MAX(0,B2927-F2927)/2))</f>
        <v/>
      </c>
      <c r="H2927" s="21">
        <f>ROUNDDOWN(G2927,-3)</f>
        <v/>
      </c>
      <c r="I2927" s="21">
        <f>IF(H2927&lt;=0,0,ROUNDDOWN(ROUND((H2927*LOOKUP(H2927,{0,1950001,3300001,6950001,9000001,18000001,40000001},{0.05,0.1,0.2,0.23,0.33,0.4,0.45})-LOOKUP(H2927,{0,1950001,3300001,6950001,9000001,18000001,40000001},{0,97500,427500,636000,1536000,2796000,4796000}))*1.021,3),0))</f>
        <v/>
      </c>
      <c r="J2927" s="21">
        <f>ROUNDDOWN(ROUND(H2927*0.06,2),-2)</f>
        <v/>
      </c>
      <c r="K2927" s="21">
        <f>ROUNDDOWN(ROUND(H2927*0.04,2),-2)</f>
        <v/>
      </c>
      <c r="L2927" s="21">
        <f>I2927+J2927+K2927</f>
        <v/>
      </c>
      <c r="M2927" s="21">
        <f>B2927-L2927</f>
        <v/>
      </c>
      <c r="N2927" s="21">
        <f>ROUNDDOWN(ROUND(B2927*0.2042,2),0)</f>
        <v/>
      </c>
    </row>
    <row r="2928">
      <c r="A2928" t="inlineStr">
        <is>
          <t>照合 役員</t>
        </is>
      </c>
      <c r="B2928" s="21" t="n">
        <v>19500000</v>
      </c>
      <c r="C2928" s="22" t="n">
        <v>2</v>
      </c>
      <c r="D2928" s="22" t="n">
        <v>3</v>
      </c>
      <c r="E2928" s="22" t="n">
        <v>0</v>
      </c>
      <c r="F2928" s="21">
        <f>(IF(C2928&lt;=20,MAX(800000,400000*C2928),8000000+700000*(C2928-20))+IF(E2928=1,1000000,0))</f>
        <v/>
      </c>
      <c r="G2928" s="21">
        <f>IF(AND(D2928=3,C2928&lt;=5),MAX(0,B2928-F2928),IF(AND(D2928=2,C2928&lt;=5,MAX(0,B2928-F2928)&gt;3000000),1500000+MAX(0,B2928-F2928)-3000000,MAX(0,B2928-F2928)/2))</f>
        <v/>
      </c>
      <c r="H2928" s="21">
        <f>ROUNDDOWN(G2928,-3)</f>
        <v/>
      </c>
      <c r="I2928" s="21">
        <f>IF(H2928&lt;=0,0,ROUNDDOWN(ROUND((H2928*LOOKUP(H2928,{0,1950001,3300001,6950001,9000001,18000001,40000001},{0.05,0.1,0.2,0.23,0.33,0.4,0.45})-LOOKUP(H2928,{0,1950001,3300001,6950001,9000001,18000001,40000001},{0,97500,427500,636000,1536000,2796000,4796000}))*1.021,3),0))</f>
        <v/>
      </c>
      <c r="J2928" s="21">
        <f>ROUNDDOWN(ROUND(H2928*0.06,2),-2)</f>
        <v/>
      </c>
      <c r="K2928" s="21">
        <f>ROUNDDOWN(ROUND(H2928*0.04,2),-2)</f>
        <v/>
      </c>
      <c r="L2928" s="21">
        <f>I2928+J2928+K2928</f>
        <v/>
      </c>
      <c r="M2928" s="21">
        <f>B2928-L2928</f>
        <v/>
      </c>
      <c r="N2928" s="21">
        <f>ROUNDDOWN(ROUND(B2928*0.2042,2),0)</f>
        <v/>
      </c>
    </row>
    <row r="2929">
      <c r="A2929" t="inlineStr">
        <is>
          <t>照合 短期 障害</t>
        </is>
      </c>
      <c r="B2929" s="21" t="n">
        <v>19500000</v>
      </c>
      <c r="C2929" s="22" t="n">
        <v>2</v>
      </c>
      <c r="D2929" s="22" t="n">
        <v>2</v>
      </c>
      <c r="E2929" s="22" t="n">
        <v>1</v>
      </c>
      <c r="F2929" s="21">
        <f>(IF(C2929&lt;=20,MAX(800000,400000*C2929),8000000+700000*(C2929-20))+IF(E2929=1,1000000,0))</f>
        <v/>
      </c>
      <c r="G2929" s="21">
        <f>IF(AND(D2929=3,C2929&lt;=5),MAX(0,B2929-F2929),IF(AND(D2929=2,C2929&lt;=5,MAX(0,B2929-F2929)&gt;3000000),1500000+MAX(0,B2929-F2929)-3000000,MAX(0,B2929-F2929)/2))</f>
        <v/>
      </c>
      <c r="H2929" s="21">
        <f>ROUNDDOWN(G2929,-3)</f>
        <v/>
      </c>
      <c r="I2929" s="21">
        <f>IF(H2929&lt;=0,0,ROUNDDOWN(ROUND((H2929*LOOKUP(H2929,{0,1950001,3300001,6950001,9000001,18000001,40000001},{0.05,0.1,0.2,0.23,0.33,0.4,0.45})-LOOKUP(H2929,{0,1950001,3300001,6950001,9000001,18000001,40000001},{0,97500,427500,636000,1536000,2796000,4796000}))*1.021,3),0))</f>
        <v/>
      </c>
      <c r="J2929" s="21">
        <f>ROUNDDOWN(ROUND(H2929*0.06,2),-2)</f>
        <v/>
      </c>
      <c r="K2929" s="21">
        <f>ROUNDDOWN(ROUND(H2929*0.04,2),-2)</f>
        <v/>
      </c>
      <c r="L2929" s="21">
        <f>I2929+J2929+K2929</f>
        <v/>
      </c>
      <c r="M2929" s="21">
        <f>B2929-L2929</f>
        <v/>
      </c>
      <c r="N2929" s="21">
        <f>ROUNDDOWN(ROUND(B2929*0.2042,2),0)</f>
        <v/>
      </c>
    </row>
    <row r="2930">
      <c r="A2930" t="inlineStr">
        <is>
          <t>照合 短期</t>
        </is>
      </c>
      <c r="B2930" s="21" t="n">
        <v>19500000</v>
      </c>
      <c r="C2930" s="22" t="n">
        <v>3</v>
      </c>
      <c r="D2930" s="22" t="n">
        <v>2</v>
      </c>
      <c r="E2930" s="22" t="n">
        <v>0</v>
      </c>
      <c r="F2930" s="21">
        <f>(IF(C2930&lt;=20,MAX(800000,400000*C2930),8000000+700000*(C2930-20))+IF(E2930=1,1000000,0))</f>
        <v/>
      </c>
      <c r="G2930" s="21">
        <f>IF(AND(D2930=3,C2930&lt;=5),MAX(0,B2930-F2930),IF(AND(D2930=2,C2930&lt;=5,MAX(0,B2930-F2930)&gt;3000000),1500000+MAX(0,B2930-F2930)-3000000,MAX(0,B2930-F2930)/2))</f>
        <v/>
      </c>
      <c r="H2930" s="21">
        <f>ROUNDDOWN(G2930,-3)</f>
        <v/>
      </c>
      <c r="I2930" s="21">
        <f>IF(H2930&lt;=0,0,ROUNDDOWN(ROUND((H2930*LOOKUP(H2930,{0,1950001,3300001,6950001,9000001,18000001,40000001},{0.05,0.1,0.2,0.23,0.33,0.4,0.45})-LOOKUP(H2930,{0,1950001,3300001,6950001,9000001,18000001,40000001},{0,97500,427500,636000,1536000,2796000,4796000}))*1.021,3),0))</f>
        <v/>
      </c>
      <c r="J2930" s="21">
        <f>ROUNDDOWN(ROUND(H2930*0.06,2),-2)</f>
        <v/>
      </c>
      <c r="K2930" s="21">
        <f>ROUNDDOWN(ROUND(H2930*0.04,2),-2)</f>
        <v/>
      </c>
      <c r="L2930" s="21">
        <f>I2930+J2930+K2930</f>
        <v/>
      </c>
      <c r="M2930" s="21">
        <f>B2930-L2930</f>
        <v/>
      </c>
      <c r="N2930" s="21">
        <f>ROUNDDOWN(ROUND(B2930*0.2042,2),0)</f>
        <v/>
      </c>
    </row>
    <row r="2931">
      <c r="A2931" t="inlineStr">
        <is>
          <t>照合 役員</t>
        </is>
      </c>
      <c r="B2931" s="21" t="n">
        <v>19500000</v>
      </c>
      <c r="C2931" s="22" t="n">
        <v>3</v>
      </c>
      <c r="D2931" s="22" t="n">
        <v>3</v>
      </c>
      <c r="E2931" s="22" t="n">
        <v>0</v>
      </c>
      <c r="F2931" s="21">
        <f>(IF(C2931&lt;=20,MAX(800000,400000*C2931),8000000+700000*(C2931-20))+IF(E2931=1,1000000,0))</f>
        <v/>
      </c>
      <c r="G2931" s="21">
        <f>IF(AND(D2931=3,C2931&lt;=5),MAX(0,B2931-F2931),IF(AND(D2931=2,C2931&lt;=5,MAX(0,B2931-F2931)&gt;3000000),1500000+MAX(0,B2931-F2931)-3000000,MAX(0,B2931-F2931)/2))</f>
        <v/>
      </c>
      <c r="H2931" s="21">
        <f>ROUNDDOWN(G2931,-3)</f>
        <v/>
      </c>
      <c r="I2931" s="21">
        <f>IF(H2931&lt;=0,0,ROUNDDOWN(ROUND((H2931*LOOKUP(H2931,{0,1950001,3300001,6950001,9000001,18000001,40000001},{0.05,0.1,0.2,0.23,0.33,0.4,0.45})-LOOKUP(H2931,{0,1950001,3300001,6950001,9000001,18000001,40000001},{0,97500,427500,636000,1536000,2796000,4796000}))*1.021,3),0))</f>
        <v/>
      </c>
      <c r="J2931" s="21">
        <f>ROUNDDOWN(ROUND(H2931*0.06,2),-2)</f>
        <v/>
      </c>
      <c r="K2931" s="21">
        <f>ROUNDDOWN(ROUND(H2931*0.04,2),-2)</f>
        <v/>
      </c>
      <c r="L2931" s="21">
        <f>I2931+J2931+K2931</f>
        <v/>
      </c>
      <c r="M2931" s="21">
        <f>B2931-L2931</f>
        <v/>
      </c>
      <c r="N2931" s="21">
        <f>ROUNDDOWN(ROUND(B2931*0.2042,2),0)</f>
        <v/>
      </c>
    </row>
    <row r="2932">
      <c r="A2932" t="inlineStr">
        <is>
          <t>照合 短期 障害</t>
        </is>
      </c>
      <c r="B2932" s="21" t="n">
        <v>19500000</v>
      </c>
      <c r="C2932" s="22" t="n">
        <v>3</v>
      </c>
      <c r="D2932" s="22" t="n">
        <v>2</v>
      </c>
      <c r="E2932" s="22" t="n">
        <v>1</v>
      </c>
      <c r="F2932" s="21">
        <f>(IF(C2932&lt;=20,MAX(800000,400000*C2932),8000000+700000*(C2932-20))+IF(E2932=1,1000000,0))</f>
        <v/>
      </c>
      <c r="G2932" s="21">
        <f>IF(AND(D2932=3,C2932&lt;=5),MAX(0,B2932-F2932),IF(AND(D2932=2,C2932&lt;=5,MAX(0,B2932-F2932)&gt;3000000),1500000+MAX(0,B2932-F2932)-3000000,MAX(0,B2932-F2932)/2))</f>
        <v/>
      </c>
      <c r="H2932" s="21">
        <f>ROUNDDOWN(G2932,-3)</f>
        <v/>
      </c>
      <c r="I2932" s="21">
        <f>IF(H2932&lt;=0,0,ROUNDDOWN(ROUND((H2932*LOOKUP(H2932,{0,1950001,3300001,6950001,9000001,18000001,40000001},{0.05,0.1,0.2,0.23,0.33,0.4,0.45})-LOOKUP(H2932,{0,1950001,3300001,6950001,9000001,18000001,40000001},{0,97500,427500,636000,1536000,2796000,4796000}))*1.021,3),0))</f>
        <v/>
      </c>
      <c r="J2932" s="21">
        <f>ROUNDDOWN(ROUND(H2932*0.06,2),-2)</f>
        <v/>
      </c>
      <c r="K2932" s="21">
        <f>ROUNDDOWN(ROUND(H2932*0.04,2),-2)</f>
        <v/>
      </c>
      <c r="L2932" s="21">
        <f>I2932+J2932+K2932</f>
        <v/>
      </c>
      <c r="M2932" s="21">
        <f>B2932-L2932</f>
        <v/>
      </c>
      <c r="N2932" s="21">
        <f>ROUNDDOWN(ROUND(B2932*0.2042,2),0)</f>
        <v/>
      </c>
    </row>
    <row r="2933">
      <c r="A2933" t="inlineStr">
        <is>
          <t>照合 短期</t>
        </is>
      </c>
      <c r="B2933" s="21" t="n">
        <v>19500000</v>
      </c>
      <c r="C2933" s="22" t="n">
        <v>4</v>
      </c>
      <c r="D2933" s="22" t="n">
        <v>2</v>
      </c>
      <c r="E2933" s="22" t="n">
        <v>0</v>
      </c>
      <c r="F2933" s="21">
        <f>(IF(C2933&lt;=20,MAX(800000,400000*C2933),8000000+700000*(C2933-20))+IF(E2933=1,1000000,0))</f>
        <v/>
      </c>
      <c r="G2933" s="21">
        <f>IF(AND(D2933=3,C2933&lt;=5),MAX(0,B2933-F2933),IF(AND(D2933=2,C2933&lt;=5,MAX(0,B2933-F2933)&gt;3000000),1500000+MAX(0,B2933-F2933)-3000000,MAX(0,B2933-F2933)/2))</f>
        <v/>
      </c>
      <c r="H2933" s="21">
        <f>ROUNDDOWN(G2933,-3)</f>
        <v/>
      </c>
      <c r="I2933" s="21">
        <f>IF(H2933&lt;=0,0,ROUNDDOWN(ROUND((H2933*LOOKUP(H2933,{0,1950001,3300001,6950001,9000001,18000001,40000001},{0.05,0.1,0.2,0.23,0.33,0.4,0.45})-LOOKUP(H2933,{0,1950001,3300001,6950001,9000001,18000001,40000001},{0,97500,427500,636000,1536000,2796000,4796000}))*1.021,3),0))</f>
        <v/>
      </c>
      <c r="J2933" s="21">
        <f>ROUNDDOWN(ROUND(H2933*0.06,2),-2)</f>
        <v/>
      </c>
      <c r="K2933" s="21">
        <f>ROUNDDOWN(ROUND(H2933*0.04,2),-2)</f>
        <v/>
      </c>
      <c r="L2933" s="21">
        <f>I2933+J2933+K2933</f>
        <v/>
      </c>
      <c r="M2933" s="21">
        <f>B2933-L2933</f>
        <v/>
      </c>
      <c r="N2933" s="21">
        <f>ROUNDDOWN(ROUND(B2933*0.2042,2),0)</f>
        <v/>
      </c>
    </row>
    <row r="2934">
      <c r="A2934" t="inlineStr">
        <is>
          <t>照合 役員</t>
        </is>
      </c>
      <c r="B2934" s="21" t="n">
        <v>19500000</v>
      </c>
      <c r="C2934" s="22" t="n">
        <v>4</v>
      </c>
      <c r="D2934" s="22" t="n">
        <v>3</v>
      </c>
      <c r="E2934" s="22" t="n">
        <v>0</v>
      </c>
      <c r="F2934" s="21">
        <f>(IF(C2934&lt;=20,MAX(800000,400000*C2934),8000000+700000*(C2934-20))+IF(E2934=1,1000000,0))</f>
        <v/>
      </c>
      <c r="G2934" s="21">
        <f>IF(AND(D2934=3,C2934&lt;=5),MAX(0,B2934-F2934),IF(AND(D2934=2,C2934&lt;=5,MAX(0,B2934-F2934)&gt;3000000),1500000+MAX(0,B2934-F2934)-3000000,MAX(0,B2934-F2934)/2))</f>
        <v/>
      </c>
      <c r="H2934" s="21">
        <f>ROUNDDOWN(G2934,-3)</f>
        <v/>
      </c>
      <c r="I2934" s="21">
        <f>IF(H2934&lt;=0,0,ROUNDDOWN(ROUND((H2934*LOOKUP(H2934,{0,1950001,3300001,6950001,9000001,18000001,40000001},{0.05,0.1,0.2,0.23,0.33,0.4,0.45})-LOOKUP(H2934,{0,1950001,3300001,6950001,9000001,18000001,40000001},{0,97500,427500,636000,1536000,2796000,4796000}))*1.021,3),0))</f>
        <v/>
      </c>
      <c r="J2934" s="21">
        <f>ROUNDDOWN(ROUND(H2934*0.06,2),-2)</f>
        <v/>
      </c>
      <c r="K2934" s="21">
        <f>ROUNDDOWN(ROUND(H2934*0.04,2),-2)</f>
        <v/>
      </c>
      <c r="L2934" s="21">
        <f>I2934+J2934+K2934</f>
        <v/>
      </c>
      <c r="M2934" s="21">
        <f>B2934-L2934</f>
        <v/>
      </c>
      <c r="N2934" s="21">
        <f>ROUNDDOWN(ROUND(B2934*0.2042,2),0)</f>
        <v/>
      </c>
    </row>
    <row r="2935">
      <c r="A2935" t="inlineStr">
        <is>
          <t>照合 短期 障害</t>
        </is>
      </c>
      <c r="B2935" s="21" t="n">
        <v>19500000</v>
      </c>
      <c r="C2935" s="22" t="n">
        <v>4</v>
      </c>
      <c r="D2935" s="22" t="n">
        <v>2</v>
      </c>
      <c r="E2935" s="22" t="n">
        <v>1</v>
      </c>
      <c r="F2935" s="21">
        <f>(IF(C2935&lt;=20,MAX(800000,400000*C2935),8000000+700000*(C2935-20))+IF(E2935=1,1000000,0))</f>
        <v/>
      </c>
      <c r="G2935" s="21">
        <f>IF(AND(D2935=3,C2935&lt;=5),MAX(0,B2935-F2935),IF(AND(D2935=2,C2935&lt;=5,MAX(0,B2935-F2935)&gt;3000000),1500000+MAX(0,B2935-F2935)-3000000,MAX(0,B2935-F2935)/2))</f>
        <v/>
      </c>
      <c r="H2935" s="21">
        <f>ROUNDDOWN(G2935,-3)</f>
        <v/>
      </c>
      <c r="I2935" s="21">
        <f>IF(H2935&lt;=0,0,ROUNDDOWN(ROUND((H2935*LOOKUP(H2935,{0,1950001,3300001,6950001,9000001,18000001,40000001},{0.05,0.1,0.2,0.23,0.33,0.4,0.45})-LOOKUP(H2935,{0,1950001,3300001,6950001,9000001,18000001,40000001},{0,97500,427500,636000,1536000,2796000,4796000}))*1.021,3),0))</f>
        <v/>
      </c>
      <c r="J2935" s="21">
        <f>ROUNDDOWN(ROUND(H2935*0.06,2),-2)</f>
        <v/>
      </c>
      <c r="K2935" s="21">
        <f>ROUNDDOWN(ROUND(H2935*0.04,2),-2)</f>
        <v/>
      </c>
      <c r="L2935" s="21">
        <f>I2935+J2935+K2935</f>
        <v/>
      </c>
      <c r="M2935" s="21">
        <f>B2935-L2935</f>
        <v/>
      </c>
      <c r="N2935" s="21">
        <f>ROUNDDOWN(ROUND(B2935*0.2042,2),0)</f>
        <v/>
      </c>
    </row>
    <row r="2936">
      <c r="A2936" t="inlineStr">
        <is>
          <t>照合 短期</t>
        </is>
      </c>
      <c r="B2936" s="21" t="n">
        <v>19500000</v>
      </c>
      <c r="C2936" s="22" t="n">
        <v>5</v>
      </c>
      <c r="D2936" s="22" t="n">
        <v>2</v>
      </c>
      <c r="E2936" s="22" t="n">
        <v>0</v>
      </c>
      <c r="F2936" s="21">
        <f>(IF(C2936&lt;=20,MAX(800000,400000*C2936),8000000+700000*(C2936-20))+IF(E2936=1,1000000,0))</f>
        <v/>
      </c>
      <c r="G2936" s="21">
        <f>IF(AND(D2936=3,C2936&lt;=5),MAX(0,B2936-F2936),IF(AND(D2936=2,C2936&lt;=5,MAX(0,B2936-F2936)&gt;3000000),1500000+MAX(0,B2936-F2936)-3000000,MAX(0,B2936-F2936)/2))</f>
        <v/>
      </c>
      <c r="H2936" s="21">
        <f>ROUNDDOWN(G2936,-3)</f>
        <v/>
      </c>
      <c r="I2936" s="21">
        <f>IF(H2936&lt;=0,0,ROUNDDOWN(ROUND((H2936*LOOKUP(H2936,{0,1950001,3300001,6950001,9000001,18000001,40000001},{0.05,0.1,0.2,0.23,0.33,0.4,0.45})-LOOKUP(H2936,{0,1950001,3300001,6950001,9000001,18000001,40000001},{0,97500,427500,636000,1536000,2796000,4796000}))*1.021,3),0))</f>
        <v/>
      </c>
      <c r="J2936" s="21">
        <f>ROUNDDOWN(ROUND(H2936*0.06,2),-2)</f>
        <v/>
      </c>
      <c r="K2936" s="21">
        <f>ROUNDDOWN(ROUND(H2936*0.04,2),-2)</f>
        <v/>
      </c>
      <c r="L2936" s="21">
        <f>I2936+J2936+K2936</f>
        <v/>
      </c>
      <c r="M2936" s="21">
        <f>B2936-L2936</f>
        <v/>
      </c>
      <c r="N2936" s="21">
        <f>ROUNDDOWN(ROUND(B2936*0.2042,2),0)</f>
        <v/>
      </c>
    </row>
    <row r="2937">
      <c r="A2937" t="inlineStr">
        <is>
          <t>照合 役員</t>
        </is>
      </c>
      <c r="B2937" s="21" t="n">
        <v>19500000</v>
      </c>
      <c r="C2937" s="22" t="n">
        <v>5</v>
      </c>
      <c r="D2937" s="22" t="n">
        <v>3</v>
      </c>
      <c r="E2937" s="22" t="n">
        <v>0</v>
      </c>
      <c r="F2937" s="21">
        <f>(IF(C2937&lt;=20,MAX(800000,400000*C2937),8000000+700000*(C2937-20))+IF(E2937=1,1000000,0))</f>
        <v/>
      </c>
      <c r="G2937" s="21">
        <f>IF(AND(D2937=3,C2937&lt;=5),MAX(0,B2937-F2937),IF(AND(D2937=2,C2937&lt;=5,MAX(0,B2937-F2937)&gt;3000000),1500000+MAX(0,B2937-F2937)-3000000,MAX(0,B2937-F2937)/2))</f>
        <v/>
      </c>
      <c r="H2937" s="21">
        <f>ROUNDDOWN(G2937,-3)</f>
        <v/>
      </c>
      <c r="I2937" s="21">
        <f>IF(H2937&lt;=0,0,ROUNDDOWN(ROUND((H2937*LOOKUP(H2937,{0,1950001,3300001,6950001,9000001,18000001,40000001},{0.05,0.1,0.2,0.23,0.33,0.4,0.45})-LOOKUP(H2937,{0,1950001,3300001,6950001,9000001,18000001,40000001},{0,97500,427500,636000,1536000,2796000,4796000}))*1.021,3),0))</f>
        <v/>
      </c>
      <c r="J2937" s="21">
        <f>ROUNDDOWN(ROUND(H2937*0.06,2),-2)</f>
        <v/>
      </c>
      <c r="K2937" s="21">
        <f>ROUNDDOWN(ROUND(H2937*0.04,2),-2)</f>
        <v/>
      </c>
      <c r="L2937" s="21">
        <f>I2937+J2937+K2937</f>
        <v/>
      </c>
      <c r="M2937" s="21">
        <f>B2937-L2937</f>
        <v/>
      </c>
      <c r="N2937" s="21">
        <f>ROUNDDOWN(ROUND(B2937*0.2042,2),0)</f>
        <v/>
      </c>
    </row>
    <row r="2938">
      <c r="A2938" t="inlineStr">
        <is>
          <t>照合 短期 障害</t>
        </is>
      </c>
      <c r="B2938" s="21" t="n">
        <v>19500000</v>
      </c>
      <c r="C2938" s="22" t="n">
        <v>5</v>
      </c>
      <c r="D2938" s="22" t="n">
        <v>2</v>
      </c>
      <c r="E2938" s="22" t="n">
        <v>1</v>
      </c>
      <c r="F2938" s="21">
        <f>(IF(C2938&lt;=20,MAX(800000,400000*C2938),8000000+700000*(C2938-20))+IF(E2938=1,1000000,0))</f>
        <v/>
      </c>
      <c r="G2938" s="21">
        <f>IF(AND(D2938=3,C2938&lt;=5),MAX(0,B2938-F2938),IF(AND(D2938=2,C2938&lt;=5,MAX(0,B2938-F2938)&gt;3000000),1500000+MAX(0,B2938-F2938)-3000000,MAX(0,B2938-F2938)/2))</f>
        <v/>
      </c>
      <c r="H2938" s="21">
        <f>ROUNDDOWN(G2938,-3)</f>
        <v/>
      </c>
      <c r="I2938" s="21">
        <f>IF(H2938&lt;=0,0,ROUNDDOWN(ROUND((H2938*LOOKUP(H2938,{0,1950001,3300001,6950001,9000001,18000001,40000001},{0.05,0.1,0.2,0.23,0.33,0.4,0.45})-LOOKUP(H2938,{0,1950001,3300001,6950001,9000001,18000001,40000001},{0,97500,427500,636000,1536000,2796000,4796000}))*1.021,3),0))</f>
        <v/>
      </c>
      <c r="J2938" s="21">
        <f>ROUNDDOWN(ROUND(H2938*0.06,2),-2)</f>
        <v/>
      </c>
      <c r="K2938" s="21">
        <f>ROUNDDOWN(ROUND(H2938*0.04,2),-2)</f>
        <v/>
      </c>
      <c r="L2938" s="21">
        <f>I2938+J2938+K2938</f>
        <v/>
      </c>
      <c r="M2938" s="21">
        <f>B2938-L2938</f>
        <v/>
      </c>
      <c r="N2938" s="21">
        <f>ROUNDDOWN(ROUND(B2938*0.2042,2),0)</f>
        <v/>
      </c>
    </row>
    <row r="2939">
      <c r="A2939" t="inlineStr">
        <is>
          <t>照合 障害</t>
        </is>
      </c>
      <c r="B2939" s="21" t="n">
        <v>19500000</v>
      </c>
      <c r="C2939" s="22" t="n">
        <v>25</v>
      </c>
      <c r="D2939" s="22" t="n">
        <v>1</v>
      </c>
      <c r="E2939" s="22" t="n">
        <v>1</v>
      </c>
      <c r="F2939" s="21">
        <f>(IF(C2939&lt;=20,MAX(800000,400000*C2939),8000000+700000*(C2939-20))+IF(E2939=1,1000000,0))</f>
        <v/>
      </c>
      <c r="G2939" s="21">
        <f>IF(AND(D2939=3,C2939&lt;=5),MAX(0,B2939-F2939),IF(AND(D2939=2,C2939&lt;=5,MAX(0,B2939-F2939)&gt;3000000),1500000+MAX(0,B2939-F2939)-3000000,MAX(0,B2939-F2939)/2))</f>
        <v/>
      </c>
      <c r="H2939" s="21">
        <f>ROUNDDOWN(G2939,-3)</f>
        <v/>
      </c>
      <c r="I2939" s="21">
        <f>IF(H2939&lt;=0,0,ROUNDDOWN(ROUND((H2939*LOOKUP(H2939,{0,1950001,3300001,6950001,9000001,18000001,40000001},{0.05,0.1,0.2,0.23,0.33,0.4,0.45})-LOOKUP(H2939,{0,1950001,3300001,6950001,9000001,18000001,40000001},{0,97500,427500,636000,1536000,2796000,4796000}))*1.021,3),0))</f>
        <v/>
      </c>
      <c r="J2939" s="21">
        <f>ROUNDDOWN(ROUND(H2939*0.06,2),-2)</f>
        <v/>
      </c>
      <c r="K2939" s="21">
        <f>ROUNDDOWN(ROUND(H2939*0.04,2),-2)</f>
        <v/>
      </c>
      <c r="L2939" s="21">
        <f>I2939+J2939+K2939</f>
        <v/>
      </c>
      <c r="M2939" s="21">
        <f>B2939-L2939</f>
        <v/>
      </c>
      <c r="N2939" s="21">
        <f>ROUNDDOWN(ROUND(B2939*0.2042,2),0)</f>
        <v/>
      </c>
    </row>
    <row r="2940">
      <c r="A2940" t="inlineStr">
        <is>
          <t>照合 一般</t>
        </is>
      </c>
      <c r="B2940" s="21" t="n">
        <v>20000000</v>
      </c>
      <c r="C2940" s="22" t="n">
        <v>1</v>
      </c>
      <c r="D2940" s="22" t="n">
        <v>1</v>
      </c>
      <c r="E2940" s="22" t="n">
        <v>0</v>
      </c>
      <c r="F2940" s="21">
        <f>(IF(C2940&lt;=20,MAX(800000,400000*C2940),8000000+700000*(C2940-20))+IF(E2940=1,1000000,0))</f>
        <v/>
      </c>
      <c r="G2940" s="21">
        <f>IF(AND(D2940=3,C2940&lt;=5),MAX(0,B2940-F2940),IF(AND(D2940=2,C2940&lt;=5,MAX(0,B2940-F2940)&gt;3000000),1500000+MAX(0,B2940-F2940)-3000000,MAX(0,B2940-F2940)/2))</f>
        <v/>
      </c>
      <c r="H2940" s="21">
        <f>ROUNDDOWN(G2940,-3)</f>
        <v/>
      </c>
      <c r="I2940" s="21">
        <f>IF(H2940&lt;=0,0,ROUNDDOWN(ROUND((H2940*LOOKUP(H2940,{0,1950001,3300001,6950001,9000001,18000001,40000001},{0.05,0.1,0.2,0.23,0.33,0.4,0.45})-LOOKUP(H2940,{0,1950001,3300001,6950001,9000001,18000001,40000001},{0,97500,427500,636000,1536000,2796000,4796000}))*1.021,3),0))</f>
        <v/>
      </c>
      <c r="J2940" s="21">
        <f>ROUNDDOWN(ROUND(H2940*0.06,2),-2)</f>
        <v/>
      </c>
      <c r="K2940" s="21">
        <f>ROUNDDOWN(ROUND(H2940*0.04,2),-2)</f>
        <v/>
      </c>
      <c r="L2940" s="21">
        <f>I2940+J2940+K2940</f>
        <v/>
      </c>
      <c r="M2940" s="21">
        <f>B2940-L2940</f>
        <v/>
      </c>
      <c r="N2940" s="21">
        <f>ROUNDDOWN(ROUND(B2940*0.2042,2),0)</f>
        <v/>
      </c>
    </row>
    <row r="2941">
      <c r="A2941" t="inlineStr">
        <is>
          <t>照合 一般</t>
        </is>
      </c>
      <c r="B2941" s="21" t="n">
        <v>20000000</v>
      </c>
      <c r="C2941" s="22" t="n">
        <v>2</v>
      </c>
      <c r="D2941" s="22" t="n">
        <v>1</v>
      </c>
      <c r="E2941" s="22" t="n">
        <v>0</v>
      </c>
      <c r="F2941" s="21">
        <f>(IF(C2941&lt;=20,MAX(800000,400000*C2941),8000000+700000*(C2941-20))+IF(E2941=1,1000000,0))</f>
        <v/>
      </c>
      <c r="G2941" s="21">
        <f>IF(AND(D2941=3,C2941&lt;=5),MAX(0,B2941-F2941),IF(AND(D2941=2,C2941&lt;=5,MAX(0,B2941-F2941)&gt;3000000),1500000+MAX(0,B2941-F2941)-3000000,MAX(0,B2941-F2941)/2))</f>
        <v/>
      </c>
      <c r="H2941" s="21">
        <f>ROUNDDOWN(G2941,-3)</f>
        <v/>
      </c>
      <c r="I2941" s="21">
        <f>IF(H2941&lt;=0,0,ROUNDDOWN(ROUND((H2941*LOOKUP(H2941,{0,1950001,3300001,6950001,9000001,18000001,40000001},{0.05,0.1,0.2,0.23,0.33,0.4,0.45})-LOOKUP(H2941,{0,1950001,3300001,6950001,9000001,18000001,40000001},{0,97500,427500,636000,1536000,2796000,4796000}))*1.021,3),0))</f>
        <v/>
      </c>
      <c r="J2941" s="21">
        <f>ROUNDDOWN(ROUND(H2941*0.06,2),-2)</f>
        <v/>
      </c>
      <c r="K2941" s="21">
        <f>ROUNDDOWN(ROUND(H2941*0.04,2),-2)</f>
        <v/>
      </c>
      <c r="L2941" s="21">
        <f>I2941+J2941+K2941</f>
        <v/>
      </c>
      <c r="M2941" s="21">
        <f>B2941-L2941</f>
        <v/>
      </c>
      <c r="N2941" s="21">
        <f>ROUNDDOWN(ROUND(B2941*0.2042,2),0)</f>
        <v/>
      </c>
    </row>
    <row r="2942">
      <c r="A2942" t="inlineStr">
        <is>
          <t>照合 一般</t>
        </is>
      </c>
      <c r="B2942" s="21" t="n">
        <v>20000000</v>
      </c>
      <c r="C2942" s="22" t="n">
        <v>3</v>
      </c>
      <c r="D2942" s="22" t="n">
        <v>1</v>
      </c>
      <c r="E2942" s="22" t="n">
        <v>0</v>
      </c>
      <c r="F2942" s="21">
        <f>(IF(C2942&lt;=20,MAX(800000,400000*C2942),8000000+700000*(C2942-20))+IF(E2942=1,1000000,0))</f>
        <v/>
      </c>
      <c r="G2942" s="21">
        <f>IF(AND(D2942=3,C2942&lt;=5),MAX(0,B2942-F2942),IF(AND(D2942=2,C2942&lt;=5,MAX(0,B2942-F2942)&gt;3000000),1500000+MAX(0,B2942-F2942)-3000000,MAX(0,B2942-F2942)/2))</f>
        <v/>
      </c>
      <c r="H2942" s="21">
        <f>ROUNDDOWN(G2942,-3)</f>
        <v/>
      </c>
      <c r="I2942" s="21">
        <f>IF(H2942&lt;=0,0,ROUNDDOWN(ROUND((H2942*LOOKUP(H2942,{0,1950001,3300001,6950001,9000001,18000001,40000001},{0.05,0.1,0.2,0.23,0.33,0.4,0.45})-LOOKUP(H2942,{0,1950001,3300001,6950001,9000001,18000001,40000001},{0,97500,427500,636000,1536000,2796000,4796000}))*1.021,3),0))</f>
        <v/>
      </c>
      <c r="J2942" s="21">
        <f>ROUNDDOWN(ROUND(H2942*0.06,2),-2)</f>
        <v/>
      </c>
      <c r="K2942" s="21">
        <f>ROUNDDOWN(ROUND(H2942*0.04,2),-2)</f>
        <v/>
      </c>
      <c r="L2942" s="21">
        <f>I2942+J2942+K2942</f>
        <v/>
      </c>
      <c r="M2942" s="21">
        <f>B2942-L2942</f>
        <v/>
      </c>
      <c r="N2942" s="21">
        <f>ROUNDDOWN(ROUND(B2942*0.2042,2),0)</f>
        <v/>
      </c>
    </row>
    <row r="2943">
      <c r="A2943" t="inlineStr">
        <is>
          <t>照合 一般</t>
        </is>
      </c>
      <c r="B2943" s="21" t="n">
        <v>20000000</v>
      </c>
      <c r="C2943" s="22" t="n">
        <v>4</v>
      </c>
      <c r="D2943" s="22" t="n">
        <v>1</v>
      </c>
      <c r="E2943" s="22" t="n">
        <v>0</v>
      </c>
      <c r="F2943" s="21">
        <f>(IF(C2943&lt;=20,MAX(800000,400000*C2943),8000000+700000*(C2943-20))+IF(E2943=1,1000000,0))</f>
        <v/>
      </c>
      <c r="G2943" s="21">
        <f>IF(AND(D2943=3,C2943&lt;=5),MAX(0,B2943-F2943),IF(AND(D2943=2,C2943&lt;=5,MAX(0,B2943-F2943)&gt;3000000),1500000+MAX(0,B2943-F2943)-3000000,MAX(0,B2943-F2943)/2))</f>
        <v/>
      </c>
      <c r="H2943" s="21">
        <f>ROUNDDOWN(G2943,-3)</f>
        <v/>
      </c>
      <c r="I2943" s="21">
        <f>IF(H2943&lt;=0,0,ROUNDDOWN(ROUND((H2943*LOOKUP(H2943,{0,1950001,3300001,6950001,9000001,18000001,40000001},{0.05,0.1,0.2,0.23,0.33,0.4,0.45})-LOOKUP(H2943,{0,1950001,3300001,6950001,9000001,18000001,40000001},{0,97500,427500,636000,1536000,2796000,4796000}))*1.021,3),0))</f>
        <v/>
      </c>
      <c r="J2943" s="21">
        <f>ROUNDDOWN(ROUND(H2943*0.06,2),-2)</f>
        <v/>
      </c>
      <c r="K2943" s="21">
        <f>ROUNDDOWN(ROUND(H2943*0.04,2),-2)</f>
        <v/>
      </c>
      <c r="L2943" s="21">
        <f>I2943+J2943+K2943</f>
        <v/>
      </c>
      <c r="M2943" s="21">
        <f>B2943-L2943</f>
        <v/>
      </c>
      <c r="N2943" s="21">
        <f>ROUNDDOWN(ROUND(B2943*0.2042,2),0)</f>
        <v/>
      </c>
    </row>
    <row r="2944">
      <c r="A2944" t="inlineStr">
        <is>
          <t>照合 一般</t>
        </is>
      </c>
      <c r="B2944" s="21" t="n">
        <v>20000000</v>
      </c>
      <c r="C2944" s="22" t="n">
        <v>5</v>
      </c>
      <c r="D2944" s="22" t="n">
        <v>1</v>
      </c>
      <c r="E2944" s="22" t="n">
        <v>0</v>
      </c>
      <c r="F2944" s="21">
        <f>(IF(C2944&lt;=20,MAX(800000,400000*C2944),8000000+700000*(C2944-20))+IF(E2944=1,1000000,0))</f>
        <v/>
      </c>
      <c r="G2944" s="21">
        <f>IF(AND(D2944=3,C2944&lt;=5),MAX(0,B2944-F2944),IF(AND(D2944=2,C2944&lt;=5,MAX(0,B2944-F2944)&gt;3000000),1500000+MAX(0,B2944-F2944)-3000000,MAX(0,B2944-F2944)/2))</f>
        <v/>
      </c>
      <c r="H2944" s="21">
        <f>ROUNDDOWN(G2944,-3)</f>
        <v/>
      </c>
      <c r="I2944" s="21">
        <f>IF(H2944&lt;=0,0,ROUNDDOWN(ROUND((H2944*LOOKUP(H2944,{0,1950001,3300001,6950001,9000001,18000001,40000001},{0.05,0.1,0.2,0.23,0.33,0.4,0.45})-LOOKUP(H2944,{0,1950001,3300001,6950001,9000001,18000001,40000001},{0,97500,427500,636000,1536000,2796000,4796000}))*1.021,3),0))</f>
        <v/>
      </c>
      <c r="J2944" s="21">
        <f>ROUNDDOWN(ROUND(H2944*0.06,2),-2)</f>
        <v/>
      </c>
      <c r="K2944" s="21">
        <f>ROUNDDOWN(ROUND(H2944*0.04,2),-2)</f>
        <v/>
      </c>
      <c r="L2944" s="21">
        <f>I2944+J2944+K2944</f>
        <v/>
      </c>
      <c r="M2944" s="21">
        <f>B2944-L2944</f>
        <v/>
      </c>
      <c r="N2944" s="21">
        <f>ROUNDDOWN(ROUND(B2944*0.2042,2),0)</f>
        <v/>
      </c>
    </row>
    <row r="2945">
      <c r="A2945" t="inlineStr">
        <is>
          <t>照合 一般</t>
        </is>
      </c>
      <c r="B2945" s="21" t="n">
        <v>20000000</v>
      </c>
      <c r="C2945" s="22" t="n">
        <v>6</v>
      </c>
      <c r="D2945" s="22" t="n">
        <v>1</v>
      </c>
      <c r="E2945" s="22" t="n">
        <v>0</v>
      </c>
      <c r="F2945" s="21">
        <f>(IF(C2945&lt;=20,MAX(800000,400000*C2945),8000000+700000*(C2945-20))+IF(E2945=1,1000000,0))</f>
        <v/>
      </c>
      <c r="G2945" s="21">
        <f>IF(AND(D2945=3,C2945&lt;=5),MAX(0,B2945-F2945),IF(AND(D2945=2,C2945&lt;=5,MAX(0,B2945-F2945)&gt;3000000),1500000+MAX(0,B2945-F2945)-3000000,MAX(0,B2945-F2945)/2))</f>
        <v/>
      </c>
      <c r="H2945" s="21">
        <f>ROUNDDOWN(G2945,-3)</f>
        <v/>
      </c>
      <c r="I2945" s="21">
        <f>IF(H2945&lt;=0,0,ROUNDDOWN(ROUND((H2945*LOOKUP(H2945,{0,1950001,3300001,6950001,9000001,18000001,40000001},{0.05,0.1,0.2,0.23,0.33,0.4,0.45})-LOOKUP(H2945,{0,1950001,3300001,6950001,9000001,18000001,40000001},{0,97500,427500,636000,1536000,2796000,4796000}))*1.021,3),0))</f>
        <v/>
      </c>
      <c r="J2945" s="21">
        <f>ROUNDDOWN(ROUND(H2945*0.06,2),-2)</f>
        <v/>
      </c>
      <c r="K2945" s="21">
        <f>ROUNDDOWN(ROUND(H2945*0.04,2),-2)</f>
        <v/>
      </c>
      <c r="L2945" s="21">
        <f>I2945+J2945+K2945</f>
        <v/>
      </c>
      <c r="M2945" s="21">
        <f>B2945-L2945</f>
        <v/>
      </c>
      <c r="N2945" s="21">
        <f>ROUNDDOWN(ROUND(B2945*0.2042,2),0)</f>
        <v/>
      </c>
    </row>
    <row r="2946">
      <c r="A2946" t="inlineStr">
        <is>
          <t>照合 一般</t>
        </is>
      </c>
      <c r="B2946" s="21" t="n">
        <v>20000000</v>
      </c>
      <c r="C2946" s="22" t="n">
        <v>7</v>
      </c>
      <c r="D2946" s="22" t="n">
        <v>1</v>
      </c>
      <c r="E2946" s="22" t="n">
        <v>0</v>
      </c>
      <c r="F2946" s="21">
        <f>(IF(C2946&lt;=20,MAX(800000,400000*C2946),8000000+700000*(C2946-20))+IF(E2946=1,1000000,0))</f>
        <v/>
      </c>
      <c r="G2946" s="21">
        <f>IF(AND(D2946=3,C2946&lt;=5),MAX(0,B2946-F2946),IF(AND(D2946=2,C2946&lt;=5,MAX(0,B2946-F2946)&gt;3000000),1500000+MAX(0,B2946-F2946)-3000000,MAX(0,B2946-F2946)/2))</f>
        <v/>
      </c>
      <c r="H2946" s="21">
        <f>ROUNDDOWN(G2946,-3)</f>
        <v/>
      </c>
      <c r="I2946" s="21">
        <f>IF(H2946&lt;=0,0,ROUNDDOWN(ROUND((H2946*LOOKUP(H2946,{0,1950001,3300001,6950001,9000001,18000001,40000001},{0.05,0.1,0.2,0.23,0.33,0.4,0.45})-LOOKUP(H2946,{0,1950001,3300001,6950001,9000001,18000001,40000001},{0,97500,427500,636000,1536000,2796000,4796000}))*1.021,3),0))</f>
        <v/>
      </c>
      <c r="J2946" s="21">
        <f>ROUNDDOWN(ROUND(H2946*0.06,2),-2)</f>
        <v/>
      </c>
      <c r="K2946" s="21">
        <f>ROUNDDOWN(ROUND(H2946*0.04,2),-2)</f>
        <v/>
      </c>
      <c r="L2946" s="21">
        <f>I2946+J2946+K2946</f>
        <v/>
      </c>
      <c r="M2946" s="21">
        <f>B2946-L2946</f>
        <v/>
      </c>
      <c r="N2946" s="21">
        <f>ROUNDDOWN(ROUND(B2946*0.2042,2),0)</f>
        <v/>
      </c>
    </row>
    <row r="2947">
      <c r="A2947" t="inlineStr">
        <is>
          <t>照合 一般</t>
        </is>
      </c>
      <c r="B2947" s="21" t="n">
        <v>20000000</v>
      </c>
      <c r="C2947" s="22" t="n">
        <v>8</v>
      </c>
      <c r="D2947" s="22" t="n">
        <v>1</v>
      </c>
      <c r="E2947" s="22" t="n">
        <v>0</v>
      </c>
      <c r="F2947" s="21">
        <f>(IF(C2947&lt;=20,MAX(800000,400000*C2947),8000000+700000*(C2947-20))+IF(E2947=1,1000000,0))</f>
        <v/>
      </c>
      <c r="G2947" s="21">
        <f>IF(AND(D2947=3,C2947&lt;=5),MAX(0,B2947-F2947),IF(AND(D2947=2,C2947&lt;=5,MAX(0,B2947-F2947)&gt;3000000),1500000+MAX(0,B2947-F2947)-3000000,MAX(0,B2947-F2947)/2))</f>
        <v/>
      </c>
      <c r="H2947" s="21">
        <f>ROUNDDOWN(G2947,-3)</f>
        <v/>
      </c>
      <c r="I2947" s="21">
        <f>IF(H2947&lt;=0,0,ROUNDDOWN(ROUND((H2947*LOOKUP(H2947,{0,1950001,3300001,6950001,9000001,18000001,40000001},{0.05,0.1,0.2,0.23,0.33,0.4,0.45})-LOOKUP(H2947,{0,1950001,3300001,6950001,9000001,18000001,40000001},{0,97500,427500,636000,1536000,2796000,4796000}))*1.021,3),0))</f>
        <v/>
      </c>
      <c r="J2947" s="21">
        <f>ROUNDDOWN(ROUND(H2947*0.06,2),-2)</f>
        <v/>
      </c>
      <c r="K2947" s="21">
        <f>ROUNDDOWN(ROUND(H2947*0.04,2),-2)</f>
        <v/>
      </c>
      <c r="L2947" s="21">
        <f>I2947+J2947+K2947</f>
        <v/>
      </c>
      <c r="M2947" s="21">
        <f>B2947-L2947</f>
        <v/>
      </c>
      <c r="N2947" s="21">
        <f>ROUNDDOWN(ROUND(B2947*0.2042,2),0)</f>
        <v/>
      </c>
    </row>
    <row r="2948">
      <c r="A2948" t="inlineStr">
        <is>
          <t>照合 一般</t>
        </is>
      </c>
      <c r="B2948" s="21" t="n">
        <v>20000000</v>
      </c>
      <c r="C2948" s="22" t="n">
        <v>9</v>
      </c>
      <c r="D2948" s="22" t="n">
        <v>1</v>
      </c>
      <c r="E2948" s="22" t="n">
        <v>0</v>
      </c>
      <c r="F2948" s="21">
        <f>(IF(C2948&lt;=20,MAX(800000,400000*C2948),8000000+700000*(C2948-20))+IF(E2948=1,1000000,0))</f>
        <v/>
      </c>
      <c r="G2948" s="21">
        <f>IF(AND(D2948=3,C2948&lt;=5),MAX(0,B2948-F2948),IF(AND(D2948=2,C2948&lt;=5,MAX(0,B2948-F2948)&gt;3000000),1500000+MAX(0,B2948-F2948)-3000000,MAX(0,B2948-F2948)/2))</f>
        <v/>
      </c>
      <c r="H2948" s="21">
        <f>ROUNDDOWN(G2948,-3)</f>
        <v/>
      </c>
      <c r="I2948" s="21">
        <f>IF(H2948&lt;=0,0,ROUNDDOWN(ROUND((H2948*LOOKUP(H2948,{0,1950001,3300001,6950001,9000001,18000001,40000001},{0.05,0.1,0.2,0.23,0.33,0.4,0.45})-LOOKUP(H2948,{0,1950001,3300001,6950001,9000001,18000001,40000001},{0,97500,427500,636000,1536000,2796000,4796000}))*1.021,3),0))</f>
        <v/>
      </c>
      <c r="J2948" s="21">
        <f>ROUNDDOWN(ROUND(H2948*0.06,2),-2)</f>
        <v/>
      </c>
      <c r="K2948" s="21">
        <f>ROUNDDOWN(ROUND(H2948*0.04,2),-2)</f>
        <v/>
      </c>
      <c r="L2948" s="21">
        <f>I2948+J2948+K2948</f>
        <v/>
      </c>
      <c r="M2948" s="21">
        <f>B2948-L2948</f>
        <v/>
      </c>
      <c r="N2948" s="21">
        <f>ROUNDDOWN(ROUND(B2948*0.2042,2),0)</f>
        <v/>
      </c>
    </row>
    <row r="2949">
      <c r="A2949" t="inlineStr">
        <is>
          <t>照合 一般</t>
        </is>
      </c>
      <c r="B2949" s="21" t="n">
        <v>20000000</v>
      </c>
      <c r="C2949" s="22" t="n">
        <v>10</v>
      </c>
      <c r="D2949" s="22" t="n">
        <v>1</v>
      </c>
      <c r="E2949" s="22" t="n">
        <v>0</v>
      </c>
      <c r="F2949" s="21">
        <f>(IF(C2949&lt;=20,MAX(800000,400000*C2949),8000000+700000*(C2949-20))+IF(E2949=1,1000000,0))</f>
        <v/>
      </c>
      <c r="G2949" s="21">
        <f>IF(AND(D2949=3,C2949&lt;=5),MAX(0,B2949-F2949),IF(AND(D2949=2,C2949&lt;=5,MAX(0,B2949-F2949)&gt;3000000),1500000+MAX(0,B2949-F2949)-3000000,MAX(0,B2949-F2949)/2))</f>
        <v/>
      </c>
      <c r="H2949" s="21">
        <f>ROUNDDOWN(G2949,-3)</f>
        <v/>
      </c>
      <c r="I2949" s="21">
        <f>IF(H2949&lt;=0,0,ROUNDDOWN(ROUND((H2949*LOOKUP(H2949,{0,1950001,3300001,6950001,9000001,18000001,40000001},{0.05,0.1,0.2,0.23,0.33,0.4,0.45})-LOOKUP(H2949,{0,1950001,3300001,6950001,9000001,18000001,40000001},{0,97500,427500,636000,1536000,2796000,4796000}))*1.021,3),0))</f>
        <v/>
      </c>
      <c r="J2949" s="21">
        <f>ROUNDDOWN(ROUND(H2949*0.06,2),-2)</f>
        <v/>
      </c>
      <c r="K2949" s="21">
        <f>ROUNDDOWN(ROUND(H2949*0.04,2),-2)</f>
        <v/>
      </c>
      <c r="L2949" s="21">
        <f>I2949+J2949+K2949</f>
        <v/>
      </c>
      <c r="M2949" s="21">
        <f>B2949-L2949</f>
        <v/>
      </c>
      <c r="N2949" s="21">
        <f>ROUNDDOWN(ROUND(B2949*0.2042,2),0)</f>
        <v/>
      </c>
    </row>
    <row r="2950">
      <c r="A2950" t="inlineStr">
        <is>
          <t>照合 一般</t>
        </is>
      </c>
      <c r="B2950" s="21" t="n">
        <v>20000000</v>
      </c>
      <c r="C2950" s="22" t="n">
        <v>11</v>
      </c>
      <c r="D2950" s="22" t="n">
        <v>1</v>
      </c>
      <c r="E2950" s="22" t="n">
        <v>0</v>
      </c>
      <c r="F2950" s="21">
        <f>(IF(C2950&lt;=20,MAX(800000,400000*C2950),8000000+700000*(C2950-20))+IF(E2950=1,1000000,0))</f>
        <v/>
      </c>
      <c r="G2950" s="21">
        <f>IF(AND(D2950=3,C2950&lt;=5),MAX(0,B2950-F2950),IF(AND(D2950=2,C2950&lt;=5,MAX(0,B2950-F2950)&gt;3000000),1500000+MAX(0,B2950-F2950)-3000000,MAX(0,B2950-F2950)/2))</f>
        <v/>
      </c>
      <c r="H2950" s="21">
        <f>ROUNDDOWN(G2950,-3)</f>
        <v/>
      </c>
      <c r="I2950" s="21">
        <f>IF(H2950&lt;=0,0,ROUNDDOWN(ROUND((H2950*LOOKUP(H2950,{0,1950001,3300001,6950001,9000001,18000001,40000001},{0.05,0.1,0.2,0.23,0.33,0.4,0.45})-LOOKUP(H2950,{0,1950001,3300001,6950001,9000001,18000001,40000001},{0,97500,427500,636000,1536000,2796000,4796000}))*1.021,3),0))</f>
        <v/>
      </c>
      <c r="J2950" s="21">
        <f>ROUNDDOWN(ROUND(H2950*0.06,2),-2)</f>
        <v/>
      </c>
      <c r="K2950" s="21">
        <f>ROUNDDOWN(ROUND(H2950*0.04,2),-2)</f>
        <v/>
      </c>
      <c r="L2950" s="21">
        <f>I2950+J2950+K2950</f>
        <v/>
      </c>
      <c r="M2950" s="21">
        <f>B2950-L2950</f>
        <v/>
      </c>
      <c r="N2950" s="21">
        <f>ROUNDDOWN(ROUND(B2950*0.2042,2),0)</f>
        <v/>
      </c>
    </row>
    <row r="2951">
      <c r="A2951" t="inlineStr">
        <is>
          <t>照合 一般</t>
        </is>
      </c>
      <c r="B2951" s="21" t="n">
        <v>20000000</v>
      </c>
      <c r="C2951" s="22" t="n">
        <v>12</v>
      </c>
      <c r="D2951" s="22" t="n">
        <v>1</v>
      </c>
      <c r="E2951" s="22" t="n">
        <v>0</v>
      </c>
      <c r="F2951" s="21">
        <f>(IF(C2951&lt;=20,MAX(800000,400000*C2951),8000000+700000*(C2951-20))+IF(E2951=1,1000000,0))</f>
        <v/>
      </c>
      <c r="G2951" s="21">
        <f>IF(AND(D2951=3,C2951&lt;=5),MAX(0,B2951-F2951),IF(AND(D2951=2,C2951&lt;=5,MAX(0,B2951-F2951)&gt;3000000),1500000+MAX(0,B2951-F2951)-3000000,MAX(0,B2951-F2951)/2))</f>
        <v/>
      </c>
      <c r="H2951" s="21">
        <f>ROUNDDOWN(G2951,-3)</f>
        <v/>
      </c>
      <c r="I2951" s="21">
        <f>IF(H2951&lt;=0,0,ROUNDDOWN(ROUND((H2951*LOOKUP(H2951,{0,1950001,3300001,6950001,9000001,18000001,40000001},{0.05,0.1,0.2,0.23,0.33,0.4,0.45})-LOOKUP(H2951,{0,1950001,3300001,6950001,9000001,18000001,40000001},{0,97500,427500,636000,1536000,2796000,4796000}))*1.021,3),0))</f>
        <v/>
      </c>
      <c r="J2951" s="21">
        <f>ROUNDDOWN(ROUND(H2951*0.06,2),-2)</f>
        <v/>
      </c>
      <c r="K2951" s="21">
        <f>ROUNDDOWN(ROUND(H2951*0.04,2),-2)</f>
        <v/>
      </c>
      <c r="L2951" s="21">
        <f>I2951+J2951+K2951</f>
        <v/>
      </c>
      <c r="M2951" s="21">
        <f>B2951-L2951</f>
        <v/>
      </c>
      <c r="N2951" s="21">
        <f>ROUNDDOWN(ROUND(B2951*0.2042,2),0)</f>
        <v/>
      </c>
    </row>
    <row r="2952">
      <c r="A2952" t="inlineStr">
        <is>
          <t>照合 一般</t>
        </is>
      </c>
      <c r="B2952" s="21" t="n">
        <v>20000000</v>
      </c>
      <c r="C2952" s="22" t="n">
        <v>13</v>
      </c>
      <c r="D2952" s="22" t="n">
        <v>1</v>
      </c>
      <c r="E2952" s="22" t="n">
        <v>0</v>
      </c>
      <c r="F2952" s="21">
        <f>(IF(C2952&lt;=20,MAX(800000,400000*C2952),8000000+700000*(C2952-20))+IF(E2952=1,1000000,0))</f>
        <v/>
      </c>
      <c r="G2952" s="21">
        <f>IF(AND(D2952=3,C2952&lt;=5),MAX(0,B2952-F2952),IF(AND(D2952=2,C2952&lt;=5,MAX(0,B2952-F2952)&gt;3000000),1500000+MAX(0,B2952-F2952)-3000000,MAX(0,B2952-F2952)/2))</f>
        <v/>
      </c>
      <c r="H2952" s="21">
        <f>ROUNDDOWN(G2952,-3)</f>
        <v/>
      </c>
      <c r="I2952" s="21">
        <f>IF(H2952&lt;=0,0,ROUNDDOWN(ROUND((H2952*LOOKUP(H2952,{0,1950001,3300001,6950001,9000001,18000001,40000001},{0.05,0.1,0.2,0.23,0.33,0.4,0.45})-LOOKUP(H2952,{0,1950001,3300001,6950001,9000001,18000001,40000001},{0,97500,427500,636000,1536000,2796000,4796000}))*1.021,3),0))</f>
        <v/>
      </c>
      <c r="J2952" s="21">
        <f>ROUNDDOWN(ROUND(H2952*0.06,2),-2)</f>
        <v/>
      </c>
      <c r="K2952" s="21">
        <f>ROUNDDOWN(ROUND(H2952*0.04,2),-2)</f>
        <v/>
      </c>
      <c r="L2952" s="21">
        <f>I2952+J2952+K2952</f>
        <v/>
      </c>
      <c r="M2952" s="21">
        <f>B2952-L2952</f>
        <v/>
      </c>
      <c r="N2952" s="21">
        <f>ROUNDDOWN(ROUND(B2952*0.2042,2),0)</f>
        <v/>
      </c>
    </row>
    <row r="2953">
      <c r="A2953" t="inlineStr">
        <is>
          <t>照合 一般</t>
        </is>
      </c>
      <c r="B2953" s="21" t="n">
        <v>20000000</v>
      </c>
      <c r="C2953" s="22" t="n">
        <v>14</v>
      </c>
      <c r="D2953" s="22" t="n">
        <v>1</v>
      </c>
      <c r="E2953" s="22" t="n">
        <v>0</v>
      </c>
      <c r="F2953" s="21">
        <f>(IF(C2953&lt;=20,MAX(800000,400000*C2953),8000000+700000*(C2953-20))+IF(E2953=1,1000000,0))</f>
        <v/>
      </c>
      <c r="G2953" s="21">
        <f>IF(AND(D2953=3,C2953&lt;=5),MAX(0,B2953-F2953),IF(AND(D2953=2,C2953&lt;=5,MAX(0,B2953-F2953)&gt;3000000),1500000+MAX(0,B2953-F2953)-3000000,MAX(0,B2953-F2953)/2))</f>
        <v/>
      </c>
      <c r="H2953" s="21">
        <f>ROUNDDOWN(G2953,-3)</f>
        <v/>
      </c>
      <c r="I2953" s="21">
        <f>IF(H2953&lt;=0,0,ROUNDDOWN(ROUND((H2953*LOOKUP(H2953,{0,1950001,3300001,6950001,9000001,18000001,40000001},{0.05,0.1,0.2,0.23,0.33,0.4,0.45})-LOOKUP(H2953,{0,1950001,3300001,6950001,9000001,18000001,40000001},{0,97500,427500,636000,1536000,2796000,4796000}))*1.021,3),0))</f>
        <v/>
      </c>
      <c r="J2953" s="21">
        <f>ROUNDDOWN(ROUND(H2953*0.06,2),-2)</f>
        <v/>
      </c>
      <c r="K2953" s="21">
        <f>ROUNDDOWN(ROUND(H2953*0.04,2),-2)</f>
        <v/>
      </c>
      <c r="L2953" s="21">
        <f>I2953+J2953+K2953</f>
        <v/>
      </c>
      <c r="M2953" s="21">
        <f>B2953-L2953</f>
        <v/>
      </c>
      <c r="N2953" s="21">
        <f>ROUNDDOWN(ROUND(B2953*0.2042,2),0)</f>
        <v/>
      </c>
    </row>
    <row r="2954">
      <c r="A2954" t="inlineStr">
        <is>
          <t>照合 一般</t>
        </is>
      </c>
      <c r="B2954" s="21" t="n">
        <v>20000000</v>
      </c>
      <c r="C2954" s="22" t="n">
        <v>15</v>
      </c>
      <c r="D2954" s="22" t="n">
        <v>1</v>
      </c>
      <c r="E2954" s="22" t="n">
        <v>0</v>
      </c>
      <c r="F2954" s="21">
        <f>(IF(C2954&lt;=20,MAX(800000,400000*C2954),8000000+700000*(C2954-20))+IF(E2954=1,1000000,0))</f>
        <v/>
      </c>
      <c r="G2954" s="21">
        <f>IF(AND(D2954=3,C2954&lt;=5),MAX(0,B2954-F2954),IF(AND(D2954=2,C2954&lt;=5,MAX(0,B2954-F2954)&gt;3000000),1500000+MAX(0,B2954-F2954)-3000000,MAX(0,B2954-F2954)/2))</f>
        <v/>
      </c>
      <c r="H2954" s="21">
        <f>ROUNDDOWN(G2954,-3)</f>
        <v/>
      </c>
      <c r="I2954" s="21">
        <f>IF(H2954&lt;=0,0,ROUNDDOWN(ROUND((H2954*LOOKUP(H2954,{0,1950001,3300001,6950001,9000001,18000001,40000001},{0.05,0.1,0.2,0.23,0.33,0.4,0.45})-LOOKUP(H2954,{0,1950001,3300001,6950001,9000001,18000001,40000001},{0,97500,427500,636000,1536000,2796000,4796000}))*1.021,3),0))</f>
        <v/>
      </c>
      <c r="J2954" s="21">
        <f>ROUNDDOWN(ROUND(H2954*0.06,2),-2)</f>
        <v/>
      </c>
      <c r="K2954" s="21">
        <f>ROUNDDOWN(ROUND(H2954*0.04,2),-2)</f>
        <v/>
      </c>
      <c r="L2954" s="21">
        <f>I2954+J2954+K2954</f>
        <v/>
      </c>
      <c r="M2954" s="21">
        <f>B2954-L2954</f>
        <v/>
      </c>
      <c r="N2954" s="21">
        <f>ROUNDDOWN(ROUND(B2954*0.2042,2),0)</f>
        <v/>
      </c>
    </row>
    <row r="2955">
      <c r="A2955" t="inlineStr">
        <is>
          <t>照合 一般</t>
        </is>
      </c>
      <c r="B2955" s="21" t="n">
        <v>20000000</v>
      </c>
      <c r="C2955" s="22" t="n">
        <v>16</v>
      </c>
      <c r="D2955" s="22" t="n">
        <v>1</v>
      </c>
      <c r="E2955" s="22" t="n">
        <v>0</v>
      </c>
      <c r="F2955" s="21">
        <f>(IF(C2955&lt;=20,MAX(800000,400000*C2955),8000000+700000*(C2955-20))+IF(E2955=1,1000000,0))</f>
        <v/>
      </c>
      <c r="G2955" s="21">
        <f>IF(AND(D2955=3,C2955&lt;=5),MAX(0,B2955-F2955),IF(AND(D2955=2,C2955&lt;=5,MAX(0,B2955-F2955)&gt;3000000),1500000+MAX(0,B2955-F2955)-3000000,MAX(0,B2955-F2955)/2))</f>
        <v/>
      </c>
      <c r="H2955" s="21">
        <f>ROUNDDOWN(G2955,-3)</f>
        <v/>
      </c>
      <c r="I2955" s="21">
        <f>IF(H2955&lt;=0,0,ROUNDDOWN(ROUND((H2955*LOOKUP(H2955,{0,1950001,3300001,6950001,9000001,18000001,40000001},{0.05,0.1,0.2,0.23,0.33,0.4,0.45})-LOOKUP(H2955,{0,1950001,3300001,6950001,9000001,18000001,40000001},{0,97500,427500,636000,1536000,2796000,4796000}))*1.021,3),0))</f>
        <v/>
      </c>
      <c r="J2955" s="21">
        <f>ROUNDDOWN(ROUND(H2955*0.06,2),-2)</f>
        <v/>
      </c>
      <c r="K2955" s="21">
        <f>ROUNDDOWN(ROUND(H2955*0.04,2),-2)</f>
        <v/>
      </c>
      <c r="L2955" s="21">
        <f>I2955+J2955+K2955</f>
        <v/>
      </c>
      <c r="M2955" s="21">
        <f>B2955-L2955</f>
        <v/>
      </c>
      <c r="N2955" s="21">
        <f>ROUNDDOWN(ROUND(B2955*0.2042,2),0)</f>
        <v/>
      </c>
    </row>
    <row r="2956">
      <c r="A2956" t="inlineStr">
        <is>
          <t>照合 一般</t>
        </is>
      </c>
      <c r="B2956" s="21" t="n">
        <v>20000000</v>
      </c>
      <c r="C2956" s="22" t="n">
        <v>17</v>
      </c>
      <c r="D2956" s="22" t="n">
        <v>1</v>
      </c>
      <c r="E2956" s="22" t="n">
        <v>0</v>
      </c>
      <c r="F2956" s="21">
        <f>(IF(C2956&lt;=20,MAX(800000,400000*C2956),8000000+700000*(C2956-20))+IF(E2956=1,1000000,0))</f>
        <v/>
      </c>
      <c r="G2956" s="21">
        <f>IF(AND(D2956=3,C2956&lt;=5),MAX(0,B2956-F2956),IF(AND(D2956=2,C2956&lt;=5,MAX(0,B2956-F2956)&gt;3000000),1500000+MAX(0,B2956-F2956)-3000000,MAX(0,B2956-F2956)/2))</f>
        <v/>
      </c>
      <c r="H2956" s="21">
        <f>ROUNDDOWN(G2956,-3)</f>
        <v/>
      </c>
      <c r="I2956" s="21">
        <f>IF(H2956&lt;=0,0,ROUNDDOWN(ROUND((H2956*LOOKUP(H2956,{0,1950001,3300001,6950001,9000001,18000001,40000001},{0.05,0.1,0.2,0.23,0.33,0.4,0.45})-LOOKUP(H2956,{0,1950001,3300001,6950001,9000001,18000001,40000001},{0,97500,427500,636000,1536000,2796000,4796000}))*1.021,3),0))</f>
        <v/>
      </c>
      <c r="J2956" s="21">
        <f>ROUNDDOWN(ROUND(H2956*0.06,2),-2)</f>
        <v/>
      </c>
      <c r="K2956" s="21">
        <f>ROUNDDOWN(ROUND(H2956*0.04,2),-2)</f>
        <v/>
      </c>
      <c r="L2956" s="21">
        <f>I2956+J2956+K2956</f>
        <v/>
      </c>
      <c r="M2956" s="21">
        <f>B2956-L2956</f>
        <v/>
      </c>
      <c r="N2956" s="21">
        <f>ROUNDDOWN(ROUND(B2956*0.2042,2),0)</f>
        <v/>
      </c>
    </row>
    <row r="2957">
      <c r="A2957" t="inlineStr">
        <is>
          <t>照合 一般</t>
        </is>
      </c>
      <c r="B2957" s="21" t="n">
        <v>20000000</v>
      </c>
      <c r="C2957" s="22" t="n">
        <v>18</v>
      </c>
      <c r="D2957" s="22" t="n">
        <v>1</v>
      </c>
      <c r="E2957" s="22" t="n">
        <v>0</v>
      </c>
      <c r="F2957" s="21">
        <f>(IF(C2957&lt;=20,MAX(800000,400000*C2957),8000000+700000*(C2957-20))+IF(E2957=1,1000000,0))</f>
        <v/>
      </c>
      <c r="G2957" s="21">
        <f>IF(AND(D2957=3,C2957&lt;=5),MAX(0,B2957-F2957),IF(AND(D2957=2,C2957&lt;=5,MAX(0,B2957-F2957)&gt;3000000),1500000+MAX(0,B2957-F2957)-3000000,MAX(0,B2957-F2957)/2))</f>
        <v/>
      </c>
      <c r="H2957" s="21">
        <f>ROUNDDOWN(G2957,-3)</f>
        <v/>
      </c>
      <c r="I2957" s="21">
        <f>IF(H2957&lt;=0,0,ROUNDDOWN(ROUND((H2957*LOOKUP(H2957,{0,1950001,3300001,6950001,9000001,18000001,40000001},{0.05,0.1,0.2,0.23,0.33,0.4,0.45})-LOOKUP(H2957,{0,1950001,3300001,6950001,9000001,18000001,40000001},{0,97500,427500,636000,1536000,2796000,4796000}))*1.021,3),0))</f>
        <v/>
      </c>
      <c r="J2957" s="21">
        <f>ROUNDDOWN(ROUND(H2957*0.06,2),-2)</f>
        <v/>
      </c>
      <c r="K2957" s="21">
        <f>ROUNDDOWN(ROUND(H2957*0.04,2),-2)</f>
        <v/>
      </c>
      <c r="L2957" s="21">
        <f>I2957+J2957+K2957</f>
        <v/>
      </c>
      <c r="M2957" s="21">
        <f>B2957-L2957</f>
        <v/>
      </c>
      <c r="N2957" s="21">
        <f>ROUNDDOWN(ROUND(B2957*0.2042,2),0)</f>
        <v/>
      </c>
    </row>
    <row r="2958">
      <c r="A2958" t="inlineStr">
        <is>
          <t>照合 一般</t>
        </is>
      </c>
      <c r="B2958" s="21" t="n">
        <v>20000000</v>
      </c>
      <c r="C2958" s="22" t="n">
        <v>19</v>
      </c>
      <c r="D2958" s="22" t="n">
        <v>1</v>
      </c>
      <c r="E2958" s="22" t="n">
        <v>0</v>
      </c>
      <c r="F2958" s="21">
        <f>(IF(C2958&lt;=20,MAX(800000,400000*C2958),8000000+700000*(C2958-20))+IF(E2958=1,1000000,0))</f>
        <v/>
      </c>
      <c r="G2958" s="21">
        <f>IF(AND(D2958=3,C2958&lt;=5),MAX(0,B2958-F2958),IF(AND(D2958=2,C2958&lt;=5,MAX(0,B2958-F2958)&gt;3000000),1500000+MAX(0,B2958-F2958)-3000000,MAX(0,B2958-F2958)/2))</f>
        <v/>
      </c>
      <c r="H2958" s="21">
        <f>ROUNDDOWN(G2958,-3)</f>
        <v/>
      </c>
      <c r="I2958" s="21">
        <f>IF(H2958&lt;=0,0,ROUNDDOWN(ROUND((H2958*LOOKUP(H2958,{0,1950001,3300001,6950001,9000001,18000001,40000001},{0.05,0.1,0.2,0.23,0.33,0.4,0.45})-LOOKUP(H2958,{0,1950001,3300001,6950001,9000001,18000001,40000001},{0,97500,427500,636000,1536000,2796000,4796000}))*1.021,3),0))</f>
        <v/>
      </c>
      <c r="J2958" s="21">
        <f>ROUNDDOWN(ROUND(H2958*0.06,2),-2)</f>
        <v/>
      </c>
      <c r="K2958" s="21">
        <f>ROUNDDOWN(ROUND(H2958*0.04,2),-2)</f>
        <v/>
      </c>
      <c r="L2958" s="21">
        <f>I2958+J2958+K2958</f>
        <v/>
      </c>
      <c r="M2958" s="21">
        <f>B2958-L2958</f>
        <v/>
      </c>
      <c r="N2958" s="21">
        <f>ROUNDDOWN(ROUND(B2958*0.2042,2),0)</f>
        <v/>
      </c>
    </row>
    <row r="2959">
      <c r="A2959" t="inlineStr">
        <is>
          <t>照合 一般</t>
        </is>
      </c>
      <c r="B2959" s="21" t="n">
        <v>20000000</v>
      </c>
      <c r="C2959" s="22" t="n">
        <v>20</v>
      </c>
      <c r="D2959" s="22" t="n">
        <v>1</v>
      </c>
      <c r="E2959" s="22" t="n">
        <v>0</v>
      </c>
      <c r="F2959" s="21">
        <f>(IF(C2959&lt;=20,MAX(800000,400000*C2959),8000000+700000*(C2959-20))+IF(E2959=1,1000000,0))</f>
        <v/>
      </c>
      <c r="G2959" s="21">
        <f>IF(AND(D2959=3,C2959&lt;=5),MAX(0,B2959-F2959),IF(AND(D2959=2,C2959&lt;=5,MAX(0,B2959-F2959)&gt;3000000),1500000+MAX(0,B2959-F2959)-3000000,MAX(0,B2959-F2959)/2))</f>
        <v/>
      </c>
      <c r="H2959" s="21">
        <f>ROUNDDOWN(G2959,-3)</f>
        <v/>
      </c>
      <c r="I2959" s="21">
        <f>IF(H2959&lt;=0,0,ROUNDDOWN(ROUND((H2959*LOOKUP(H2959,{0,1950001,3300001,6950001,9000001,18000001,40000001},{0.05,0.1,0.2,0.23,0.33,0.4,0.45})-LOOKUP(H2959,{0,1950001,3300001,6950001,9000001,18000001,40000001},{0,97500,427500,636000,1536000,2796000,4796000}))*1.021,3),0))</f>
        <v/>
      </c>
      <c r="J2959" s="21">
        <f>ROUNDDOWN(ROUND(H2959*0.06,2),-2)</f>
        <v/>
      </c>
      <c r="K2959" s="21">
        <f>ROUNDDOWN(ROUND(H2959*0.04,2),-2)</f>
        <v/>
      </c>
      <c r="L2959" s="21">
        <f>I2959+J2959+K2959</f>
        <v/>
      </c>
      <c r="M2959" s="21">
        <f>B2959-L2959</f>
        <v/>
      </c>
      <c r="N2959" s="21">
        <f>ROUNDDOWN(ROUND(B2959*0.2042,2),0)</f>
        <v/>
      </c>
    </row>
    <row r="2960">
      <c r="A2960" t="inlineStr">
        <is>
          <t>照合 一般</t>
        </is>
      </c>
      <c r="B2960" s="21" t="n">
        <v>20000000</v>
      </c>
      <c r="C2960" s="22" t="n">
        <v>21</v>
      </c>
      <c r="D2960" s="22" t="n">
        <v>1</v>
      </c>
      <c r="E2960" s="22" t="n">
        <v>0</v>
      </c>
      <c r="F2960" s="21">
        <f>(IF(C2960&lt;=20,MAX(800000,400000*C2960),8000000+700000*(C2960-20))+IF(E2960=1,1000000,0))</f>
        <v/>
      </c>
      <c r="G2960" s="21">
        <f>IF(AND(D2960=3,C2960&lt;=5),MAX(0,B2960-F2960),IF(AND(D2960=2,C2960&lt;=5,MAX(0,B2960-F2960)&gt;3000000),1500000+MAX(0,B2960-F2960)-3000000,MAX(0,B2960-F2960)/2))</f>
        <v/>
      </c>
      <c r="H2960" s="21">
        <f>ROUNDDOWN(G2960,-3)</f>
        <v/>
      </c>
      <c r="I2960" s="21">
        <f>IF(H2960&lt;=0,0,ROUNDDOWN(ROUND((H2960*LOOKUP(H2960,{0,1950001,3300001,6950001,9000001,18000001,40000001},{0.05,0.1,0.2,0.23,0.33,0.4,0.45})-LOOKUP(H2960,{0,1950001,3300001,6950001,9000001,18000001,40000001},{0,97500,427500,636000,1536000,2796000,4796000}))*1.021,3),0))</f>
        <v/>
      </c>
      <c r="J2960" s="21">
        <f>ROUNDDOWN(ROUND(H2960*0.06,2),-2)</f>
        <v/>
      </c>
      <c r="K2960" s="21">
        <f>ROUNDDOWN(ROUND(H2960*0.04,2),-2)</f>
        <v/>
      </c>
      <c r="L2960" s="21">
        <f>I2960+J2960+K2960</f>
        <v/>
      </c>
      <c r="M2960" s="21">
        <f>B2960-L2960</f>
        <v/>
      </c>
      <c r="N2960" s="21">
        <f>ROUNDDOWN(ROUND(B2960*0.2042,2),0)</f>
        <v/>
      </c>
    </row>
    <row r="2961">
      <c r="A2961" t="inlineStr">
        <is>
          <t>照合 一般</t>
        </is>
      </c>
      <c r="B2961" s="21" t="n">
        <v>20000000</v>
      </c>
      <c r="C2961" s="22" t="n">
        <v>22</v>
      </c>
      <c r="D2961" s="22" t="n">
        <v>1</v>
      </c>
      <c r="E2961" s="22" t="n">
        <v>0</v>
      </c>
      <c r="F2961" s="21">
        <f>(IF(C2961&lt;=20,MAX(800000,400000*C2961),8000000+700000*(C2961-20))+IF(E2961=1,1000000,0))</f>
        <v/>
      </c>
      <c r="G2961" s="21">
        <f>IF(AND(D2961=3,C2961&lt;=5),MAX(0,B2961-F2961),IF(AND(D2961=2,C2961&lt;=5,MAX(0,B2961-F2961)&gt;3000000),1500000+MAX(0,B2961-F2961)-3000000,MAX(0,B2961-F2961)/2))</f>
        <v/>
      </c>
      <c r="H2961" s="21">
        <f>ROUNDDOWN(G2961,-3)</f>
        <v/>
      </c>
      <c r="I2961" s="21">
        <f>IF(H2961&lt;=0,0,ROUNDDOWN(ROUND((H2961*LOOKUP(H2961,{0,1950001,3300001,6950001,9000001,18000001,40000001},{0.05,0.1,0.2,0.23,0.33,0.4,0.45})-LOOKUP(H2961,{0,1950001,3300001,6950001,9000001,18000001,40000001},{0,97500,427500,636000,1536000,2796000,4796000}))*1.021,3),0))</f>
        <v/>
      </c>
      <c r="J2961" s="21">
        <f>ROUNDDOWN(ROUND(H2961*0.06,2),-2)</f>
        <v/>
      </c>
      <c r="K2961" s="21">
        <f>ROUNDDOWN(ROUND(H2961*0.04,2),-2)</f>
        <v/>
      </c>
      <c r="L2961" s="21">
        <f>I2961+J2961+K2961</f>
        <v/>
      </c>
      <c r="M2961" s="21">
        <f>B2961-L2961</f>
        <v/>
      </c>
      <c r="N2961" s="21">
        <f>ROUNDDOWN(ROUND(B2961*0.2042,2),0)</f>
        <v/>
      </c>
    </row>
    <row r="2962">
      <c r="A2962" t="inlineStr">
        <is>
          <t>照合 一般</t>
        </is>
      </c>
      <c r="B2962" s="21" t="n">
        <v>20000000</v>
      </c>
      <c r="C2962" s="22" t="n">
        <v>23</v>
      </c>
      <c r="D2962" s="22" t="n">
        <v>1</v>
      </c>
      <c r="E2962" s="22" t="n">
        <v>0</v>
      </c>
      <c r="F2962" s="21">
        <f>(IF(C2962&lt;=20,MAX(800000,400000*C2962),8000000+700000*(C2962-20))+IF(E2962=1,1000000,0))</f>
        <v/>
      </c>
      <c r="G2962" s="21">
        <f>IF(AND(D2962=3,C2962&lt;=5),MAX(0,B2962-F2962),IF(AND(D2962=2,C2962&lt;=5,MAX(0,B2962-F2962)&gt;3000000),1500000+MAX(0,B2962-F2962)-3000000,MAX(0,B2962-F2962)/2))</f>
        <v/>
      </c>
      <c r="H2962" s="21">
        <f>ROUNDDOWN(G2962,-3)</f>
        <v/>
      </c>
      <c r="I2962" s="21">
        <f>IF(H2962&lt;=0,0,ROUNDDOWN(ROUND((H2962*LOOKUP(H2962,{0,1950001,3300001,6950001,9000001,18000001,40000001},{0.05,0.1,0.2,0.23,0.33,0.4,0.45})-LOOKUP(H2962,{0,1950001,3300001,6950001,9000001,18000001,40000001},{0,97500,427500,636000,1536000,2796000,4796000}))*1.021,3),0))</f>
        <v/>
      </c>
      <c r="J2962" s="21">
        <f>ROUNDDOWN(ROUND(H2962*0.06,2),-2)</f>
        <v/>
      </c>
      <c r="K2962" s="21">
        <f>ROUNDDOWN(ROUND(H2962*0.04,2),-2)</f>
        <v/>
      </c>
      <c r="L2962" s="21">
        <f>I2962+J2962+K2962</f>
        <v/>
      </c>
      <c r="M2962" s="21">
        <f>B2962-L2962</f>
        <v/>
      </c>
      <c r="N2962" s="21">
        <f>ROUNDDOWN(ROUND(B2962*0.2042,2),0)</f>
        <v/>
      </c>
    </row>
    <row r="2963">
      <c r="A2963" t="inlineStr">
        <is>
          <t>照合 一般</t>
        </is>
      </c>
      <c r="B2963" s="21" t="n">
        <v>20000000</v>
      </c>
      <c r="C2963" s="22" t="n">
        <v>24</v>
      </c>
      <c r="D2963" s="22" t="n">
        <v>1</v>
      </c>
      <c r="E2963" s="22" t="n">
        <v>0</v>
      </c>
      <c r="F2963" s="21">
        <f>(IF(C2963&lt;=20,MAX(800000,400000*C2963),8000000+700000*(C2963-20))+IF(E2963=1,1000000,0))</f>
        <v/>
      </c>
      <c r="G2963" s="21">
        <f>IF(AND(D2963=3,C2963&lt;=5),MAX(0,B2963-F2963),IF(AND(D2963=2,C2963&lt;=5,MAX(0,B2963-F2963)&gt;3000000),1500000+MAX(0,B2963-F2963)-3000000,MAX(0,B2963-F2963)/2))</f>
        <v/>
      </c>
      <c r="H2963" s="21">
        <f>ROUNDDOWN(G2963,-3)</f>
        <v/>
      </c>
      <c r="I2963" s="21">
        <f>IF(H2963&lt;=0,0,ROUNDDOWN(ROUND((H2963*LOOKUP(H2963,{0,1950001,3300001,6950001,9000001,18000001,40000001},{0.05,0.1,0.2,0.23,0.33,0.4,0.45})-LOOKUP(H2963,{0,1950001,3300001,6950001,9000001,18000001,40000001},{0,97500,427500,636000,1536000,2796000,4796000}))*1.021,3),0))</f>
        <v/>
      </c>
      <c r="J2963" s="21">
        <f>ROUNDDOWN(ROUND(H2963*0.06,2),-2)</f>
        <v/>
      </c>
      <c r="K2963" s="21">
        <f>ROUNDDOWN(ROUND(H2963*0.04,2),-2)</f>
        <v/>
      </c>
      <c r="L2963" s="21">
        <f>I2963+J2963+K2963</f>
        <v/>
      </c>
      <c r="M2963" s="21">
        <f>B2963-L2963</f>
        <v/>
      </c>
      <c r="N2963" s="21">
        <f>ROUNDDOWN(ROUND(B2963*0.2042,2),0)</f>
        <v/>
      </c>
    </row>
    <row r="2964">
      <c r="A2964" t="inlineStr">
        <is>
          <t>照合 一般</t>
        </is>
      </c>
      <c r="B2964" s="21" t="n">
        <v>20000000</v>
      </c>
      <c r="C2964" s="22" t="n">
        <v>25</v>
      </c>
      <c r="D2964" s="22" t="n">
        <v>1</v>
      </c>
      <c r="E2964" s="22" t="n">
        <v>0</v>
      </c>
      <c r="F2964" s="21">
        <f>(IF(C2964&lt;=20,MAX(800000,400000*C2964),8000000+700000*(C2964-20))+IF(E2964=1,1000000,0))</f>
        <v/>
      </c>
      <c r="G2964" s="21">
        <f>IF(AND(D2964=3,C2964&lt;=5),MAX(0,B2964-F2964),IF(AND(D2964=2,C2964&lt;=5,MAX(0,B2964-F2964)&gt;3000000),1500000+MAX(0,B2964-F2964)-3000000,MAX(0,B2964-F2964)/2))</f>
        <v/>
      </c>
      <c r="H2964" s="21">
        <f>ROUNDDOWN(G2964,-3)</f>
        <v/>
      </c>
      <c r="I2964" s="21">
        <f>IF(H2964&lt;=0,0,ROUNDDOWN(ROUND((H2964*LOOKUP(H2964,{0,1950001,3300001,6950001,9000001,18000001,40000001},{0.05,0.1,0.2,0.23,0.33,0.4,0.45})-LOOKUP(H2964,{0,1950001,3300001,6950001,9000001,18000001,40000001},{0,97500,427500,636000,1536000,2796000,4796000}))*1.021,3),0))</f>
        <v/>
      </c>
      <c r="J2964" s="21">
        <f>ROUNDDOWN(ROUND(H2964*0.06,2),-2)</f>
        <v/>
      </c>
      <c r="K2964" s="21">
        <f>ROUNDDOWN(ROUND(H2964*0.04,2),-2)</f>
        <v/>
      </c>
      <c r="L2964" s="21">
        <f>I2964+J2964+K2964</f>
        <v/>
      </c>
      <c r="M2964" s="21">
        <f>B2964-L2964</f>
        <v/>
      </c>
      <c r="N2964" s="21">
        <f>ROUNDDOWN(ROUND(B2964*0.2042,2),0)</f>
        <v/>
      </c>
    </row>
    <row r="2965">
      <c r="A2965" t="inlineStr">
        <is>
          <t>照合 一般</t>
        </is>
      </c>
      <c r="B2965" s="21" t="n">
        <v>20000000</v>
      </c>
      <c r="C2965" s="22" t="n">
        <v>26</v>
      </c>
      <c r="D2965" s="22" t="n">
        <v>1</v>
      </c>
      <c r="E2965" s="22" t="n">
        <v>0</v>
      </c>
      <c r="F2965" s="21">
        <f>(IF(C2965&lt;=20,MAX(800000,400000*C2965),8000000+700000*(C2965-20))+IF(E2965=1,1000000,0))</f>
        <v/>
      </c>
      <c r="G2965" s="21">
        <f>IF(AND(D2965=3,C2965&lt;=5),MAX(0,B2965-F2965),IF(AND(D2965=2,C2965&lt;=5,MAX(0,B2965-F2965)&gt;3000000),1500000+MAX(0,B2965-F2965)-3000000,MAX(0,B2965-F2965)/2))</f>
        <v/>
      </c>
      <c r="H2965" s="21">
        <f>ROUNDDOWN(G2965,-3)</f>
        <v/>
      </c>
      <c r="I2965" s="21">
        <f>IF(H2965&lt;=0,0,ROUNDDOWN(ROUND((H2965*LOOKUP(H2965,{0,1950001,3300001,6950001,9000001,18000001,40000001},{0.05,0.1,0.2,0.23,0.33,0.4,0.45})-LOOKUP(H2965,{0,1950001,3300001,6950001,9000001,18000001,40000001},{0,97500,427500,636000,1536000,2796000,4796000}))*1.021,3),0))</f>
        <v/>
      </c>
      <c r="J2965" s="21">
        <f>ROUNDDOWN(ROUND(H2965*0.06,2),-2)</f>
        <v/>
      </c>
      <c r="K2965" s="21">
        <f>ROUNDDOWN(ROUND(H2965*0.04,2),-2)</f>
        <v/>
      </c>
      <c r="L2965" s="21">
        <f>I2965+J2965+K2965</f>
        <v/>
      </c>
      <c r="M2965" s="21">
        <f>B2965-L2965</f>
        <v/>
      </c>
      <c r="N2965" s="21">
        <f>ROUNDDOWN(ROUND(B2965*0.2042,2),0)</f>
        <v/>
      </c>
    </row>
    <row r="2966">
      <c r="A2966" t="inlineStr">
        <is>
          <t>照合 一般</t>
        </is>
      </c>
      <c r="B2966" s="21" t="n">
        <v>20000000</v>
      </c>
      <c r="C2966" s="22" t="n">
        <v>27</v>
      </c>
      <c r="D2966" s="22" t="n">
        <v>1</v>
      </c>
      <c r="E2966" s="22" t="n">
        <v>0</v>
      </c>
      <c r="F2966" s="21">
        <f>(IF(C2966&lt;=20,MAX(800000,400000*C2966),8000000+700000*(C2966-20))+IF(E2966=1,1000000,0))</f>
        <v/>
      </c>
      <c r="G2966" s="21">
        <f>IF(AND(D2966=3,C2966&lt;=5),MAX(0,B2966-F2966),IF(AND(D2966=2,C2966&lt;=5,MAX(0,B2966-F2966)&gt;3000000),1500000+MAX(0,B2966-F2966)-3000000,MAX(0,B2966-F2966)/2))</f>
        <v/>
      </c>
      <c r="H2966" s="21">
        <f>ROUNDDOWN(G2966,-3)</f>
        <v/>
      </c>
      <c r="I2966" s="21">
        <f>IF(H2966&lt;=0,0,ROUNDDOWN(ROUND((H2966*LOOKUP(H2966,{0,1950001,3300001,6950001,9000001,18000001,40000001},{0.05,0.1,0.2,0.23,0.33,0.4,0.45})-LOOKUP(H2966,{0,1950001,3300001,6950001,9000001,18000001,40000001},{0,97500,427500,636000,1536000,2796000,4796000}))*1.021,3),0))</f>
        <v/>
      </c>
      <c r="J2966" s="21">
        <f>ROUNDDOWN(ROUND(H2966*0.06,2),-2)</f>
        <v/>
      </c>
      <c r="K2966" s="21">
        <f>ROUNDDOWN(ROUND(H2966*0.04,2),-2)</f>
        <v/>
      </c>
      <c r="L2966" s="21">
        <f>I2966+J2966+K2966</f>
        <v/>
      </c>
      <c r="M2966" s="21">
        <f>B2966-L2966</f>
        <v/>
      </c>
      <c r="N2966" s="21">
        <f>ROUNDDOWN(ROUND(B2966*0.2042,2),0)</f>
        <v/>
      </c>
    </row>
    <row r="2967">
      <c r="A2967" t="inlineStr">
        <is>
          <t>照合 一般</t>
        </is>
      </c>
      <c r="B2967" s="21" t="n">
        <v>20000000</v>
      </c>
      <c r="C2967" s="22" t="n">
        <v>28</v>
      </c>
      <c r="D2967" s="22" t="n">
        <v>1</v>
      </c>
      <c r="E2967" s="22" t="n">
        <v>0</v>
      </c>
      <c r="F2967" s="21">
        <f>(IF(C2967&lt;=20,MAX(800000,400000*C2967),8000000+700000*(C2967-20))+IF(E2967=1,1000000,0))</f>
        <v/>
      </c>
      <c r="G2967" s="21">
        <f>IF(AND(D2967=3,C2967&lt;=5),MAX(0,B2967-F2967),IF(AND(D2967=2,C2967&lt;=5,MAX(0,B2967-F2967)&gt;3000000),1500000+MAX(0,B2967-F2967)-3000000,MAX(0,B2967-F2967)/2))</f>
        <v/>
      </c>
      <c r="H2967" s="21">
        <f>ROUNDDOWN(G2967,-3)</f>
        <v/>
      </c>
      <c r="I2967" s="21">
        <f>IF(H2967&lt;=0,0,ROUNDDOWN(ROUND((H2967*LOOKUP(H2967,{0,1950001,3300001,6950001,9000001,18000001,40000001},{0.05,0.1,0.2,0.23,0.33,0.4,0.45})-LOOKUP(H2967,{0,1950001,3300001,6950001,9000001,18000001,40000001},{0,97500,427500,636000,1536000,2796000,4796000}))*1.021,3),0))</f>
        <v/>
      </c>
      <c r="J2967" s="21">
        <f>ROUNDDOWN(ROUND(H2967*0.06,2),-2)</f>
        <v/>
      </c>
      <c r="K2967" s="21">
        <f>ROUNDDOWN(ROUND(H2967*0.04,2),-2)</f>
        <v/>
      </c>
      <c r="L2967" s="21">
        <f>I2967+J2967+K2967</f>
        <v/>
      </c>
      <c r="M2967" s="21">
        <f>B2967-L2967</f>
        <v/>
      </c>
      <c r="N2967" s="21">
        <f>ROUNDDOWN(ROUND(B2967*0.2042,2),0)</f>
        <v/>
      </c>
    </row>
    <row r="2968">
      <c r="A2968" t="inlineStr">
        <is>
          <t>照合 一般</t>
        </is>
      </c>
      <c r="B2968" s="21" t="n">
        <v>20000000</v>
      </c>
      <c r="C2968" s="22" t="n">
        <v>29</v>
      </c>
      <c r="D2968" s="22" t="n">
        <v>1</v>
      </c>
      <c r="E2968" s="22" t="n">
        <v>0</v>
      </c>
      <c r="F2968" s="21">
        <f>(IF(C2968&lt;=20,MAX(800000,400000*C2968),8000000+700000*(C2968-20))+IF(E2968=1,1000000,0))</f>
        <v/>
      </c>
      <c r="G2968" s="21">
        <f>IF(AND(D2968=3,C2968&lt;=5),MAX(0,B2968-F2968),IF(AND(D2968=2,C2968&lt;=5,MAX(0,B2968-F2968)&gt;3000000),1500000+MAX(0,B2968-F2968)-3000000,MAX(0,B2968-F2968)/2))</f>
        <v/>
      </c>
      <c r="H2968" s="21">
        <f>ROUNDDOWN(G2968,-3)</f>
        <v/>
      </c>
      <c r="I2968" s="21">
        <f>IF(H2968&lt;=0,0,ROUNDDOWN(ROUND((H2968*LOOKUP(H2968,{0,1950001,3300001,6950001,9000001,18000001,40000001},{0.05,0.1,0.2,0.23,0.33,0.4,0.45})-LOOKUP(H2968,{0,1950001,3300001,6950001,9000001,18000001,40000001},{0,97500,427500,636000,1536000,2796000,4796000}))*1.021,3),0))</f>
        <v/>
      </c>
      <c r="J2968" s="21">
        <f>ROUNDDOWN(ROUND(H2968*0.06,2),-2)</f>
        <v/>
      </c>
      <c r="K2968" s="21">
        <f>ROUNDDOWN(ROUND(H2968*0.04,2),-2)</f>
        <v/>
      </c>
      <c r="L2968" s="21">
        <f>I2968+J2968+K2968</f>
        <v/>
      </c>
      <c r="M2968" s="21">
        <f>B2968-L2968</f>
        <v/>
      </c>
      <c r="N2968" s="21">
        <f>ROUNDDOWN(ROUND(B2968*0.2042,2),0)</f>
        <v/>
      </c>
    </row>
    <row r="2969">
      <c r="A2969" t="inlineStr">
        <is>
          <t>照合 一般</t>
        </is>
      </c>
      <c r="B2969" s="21" t="n">
        <v>20000000</v>
      </c>
      <c r="C2969" s="22" t="n">
        <v>30</v>
      </c>
      <c r="D2969" s="22" t="n">
        <v>1</v>
      </c>
      <c r="E2969" s="22" t="n">
        <v>0</v>
      </c>
      <c r="F2969" s="21">
        <f>(IF(C2969&lt;=20,MAX(800000,400000*C2969),8000000+700000*(C2969-20))+IF(E2969=1,1000000,0))</f>
        <v/>
      </c>
      <c r="G2969" s="21">
        <f>IF(AND(D2969=3,C2969&lt;=5),MAX(0,B2969-F2969),IF(AND(D2969=2,C2969&lt;=5,MAX(0,B2969-F2969)&gt;3000000),1500000+MAX(0,B2969-F2969)-3000000,MAX(0,B2969-F2969)/2))</f>
        <v/>
      </c>
      <c r="H2969" s="21">
        <f>ROUNDDOWN(G2969,-3)</f>
        <v/>
      </c>
      <c r="I2969" s="21">
        <f>IF(H2969&lt;=0,0,ROUNDDOWN(ROUND((H2969*LOOKUP(H2969,{0,1950001,3300001,6950001,9000001,18000001,40000001},{0.05,0.1,0.2,0.23,0.33,0.4,0.45})-LOOKUP(H2969,{0,1950001,3300001,6950001,9000001,18000001,40000001},{0,97500,427500,636000,1536000,2796000,4796000}))*1.021,3),0))</f>
        <v/>
      </c>
      <c r="J2969" s="21">
        <f>ROUNDDOWN(ROUND(H2969*0.06,2),-2)</f>
        <v/>
      </c>
      <c r="K2969" s="21">
        <f>ROUNDDOWN(ROUND(H2969*0.04,2),-2)</f>
        <v/>
      </c>
      <c r="L2969" s="21">
        <f>I2969+J2969+K2969</f>
        <v/>
      </c>
      <c r="M2969" s="21">
        <f>B2969-L2969</f>
        <v/>
      </c>
      <c r="N2969" s="21">
        <f>ROUNDDOWN(ROUND(B2969*0.2042,2),0)</f>
        <v/>
      </c>
    </row>
    <row r="2970">
      <c r="A2970" t="inlineStr">
        <is>
          <t>照合 一般</t>
        </is>
      </c>
      <c r="B2970" s="21" t="n">
        <v>20000000</v>
      </c>
      <c r="C2970" s="22" t="n">
        <v>31</v>
      </c>
      <c r="D2970" s="22" t="n">
        <v>1</v>
      </c>
      <c r="E2970" s="22" t="n">
        <v>0</v>
      </c>
      <c r="F2970" s="21">
        <f>(IF(C2970&lt;=20,MAX(800000,400000*C2970),8000000+700000*(C2970-20))+IF(E2970=1,1000000,0))</f>
        <v/>
      </c>
      <c r="G2970" s="21">
        <f>IF(AND(D2970=3,C2970&lt;=5),MAX(0,B2970-F2970),IF(AND(D2970=2,C2970&lt;=5,MAX(0,B2970-F2970)&gt;3000000),1500000+MAX(0,B2970-F2970)-3000000,MAX(0,B2970-F2970)/2))</f>
        <v/>
      </c>
      <c r="H2970" s="21">
        <f>ROUNDDOWN(G2970,-3)</f>
        <v/>
      </c>
      <c r="I2970" s="21">
        <f>IF(H2970&lt;=0,0,ROUNDDOWN(ROUND((H2970*LOOKUP(H2970,{0,1950001,3300001,6950001,9000001,18000001,40000001},{0.05,0.1,0.2,0.23,0.33,0.4,0.45})-LOOKUP(H2970,{0,1950001,3300001,6950001,9000001,18000001,40000001},{0,97500,427500,636000,1536000,2796000,4796000}))*1.021,3),0))</f>
        <v/>
      </c>
      <c r="J2970" s="21">
        <f>ROUNDDOWN(ROUND(H2970*0.06,2),-2)</f>
        <v/>
      </c>
      <c r="K2970" s="21">
        <f>ROUNDDOWN(ROUND(H2970*0.04,2),-2)</f>
        <v/>
      </c>
      <c r="L2970" s="21">
        <f>I2970+J2970+K2970</f>
        <v/>
      </c>
      <c r="M2970" s="21">
        <f>B2970-L2970</f>
        <v/>
      </c>
      <c r="N2970" s="21">
        <f>ROUNDDOWN(ROUND(B2970*0.2042,2),0)</f>
        <v/>
      </c>
    </row>
    <row r="2971">
      <c r="A2971" t="inlineStr">
        <is>
          <t>照合 一般</t>
        </is>
      </c>
      <c r="B2971" s="21" t="n">
        <v>20000000</v>
      </c>
      <c r="C2971" s="22" t="n">
        <v>32</v>
      </c>
      <c r="D2971" s="22" t="n">
        <v>1</v>
      </c>
      <c r="E2971" s="22" t="n">
        <v>0</v>
      </c>
      <c r="F2971" s="21">
        <f>(IF(C2971&lt;=20,MAX(800000,400000*C2971),8000000+700000*(C2971-20))+IF(E2971=1,1000000,0))</f>
        <v/>
      </c>
      <c r="G2971" s="21">
        <f>IF(AND(D2971=3,C2971&lt;=5),MAX(0,B2971-F2971),IF(AND(D2971=2,C2971&lt;=5,MAX(0,B2971-F2971)&gt;3000000),1500000+MAX(0,B2971-F2971)-3000000,MAX(0,B2971-F2971)/2))</f>
        <v/>
      </c>
      <c r="H2971" s="21">
        <f>ROUNDDOWN(G2971,-3)</f>
        <v/>
      </c>
      <c r="I2971" s="21">
        <f>IF(H2971&lt;=0,0,ROUNDDOWN(ROUND((H2971*LOOKUP(H2971,{0,1950001,3300001,6950001,9000001,18000001,40000001},{0.05,0.1,0.2,0.23,0.33,0.4,0.45})-LOOKUP(H2971,{0,1950001,3300001,6950001,9000001,18000001,40000001},{0,97500,427500,636000,1536000,2796000,4796000}))*1.021,3),0))</f>
        <v/>
      </c>
      <c r="J2971" s="21">
        <f>ROUNDDOWN(ROUND(H2971*0.06,2),-2)</f>
        <v/>
      </c>
      <c r="K2971" s="21">
        <f>ROUNDDOWN(ROUND(H2971*0.04,2),-2)</f>
        <v/>
      </c>
      <c r="L2971" s="21">
        <f>I2971+J2971+K2971</f>
        <v/>
      </c>
      <c r="M2971" s="21">
        <f>B2971-L2971</f>
        <v/>
      </c>
      <c r="N2971" s="21">
        <f>ROUNDDOWN(ROUND(B2971*0.2042,2),0)</f>
        <v/>
      </c>
    </row>
    <row r="2972">
      <c r="A2972" t="inlineStr">
        <is>
          <t>照合 一般</t>
        </is>
      </c>
      <c r="B2972" s="21" t="n">
        <v>20000000</v>
      </c>
      <c r="C2972" s="22" t="n">
        <v>33</v>
      </c>
      <c r="D2972" s="22" t="n">
        <v>1</v>
      </c>
      <c r="E2972" s="22" t="n">
        <v>0</v>
      </c>
      <c r="F2972" s="21">
        <f>(IF(C2972&lt;=20,MAX(800000,400000*C2972),8000000+700000*(C2972-20))+IF(E2972=1,1000000,0))</f>
        <v/>
      </c>
      <c r="G2972" s="21">
        <f>IF(AND(D2972=3,C2972&lt;=5),MAX(0,B2972-F2972),IF(AND(D2972=2,C2972&lt;=5,MAX(0,B2972-F2972)&gt;3000000),1500000+MAX(0,B2972-F2972)-3000000,MAX(0,B2972-F2972)/2))</f>
        <v/>
      </c>
      <c r="H2972" s="21">
        <f>ROUNDDOWN(G2972,-3)</f>
        <v/>
      </c>
      <c r="I2972" s="21">
        <f>IF(H2972&lt;=0,0,ROUNDDOWN(ROUND((H2972*LOOKUP(H2972,{0,1950001,3300001,6950001,9000001,18000001,40000001},{0.05,0.1,0.2,0.23,0.33,0.4,0.45})-LOOKUP(H2972,{0,1950001,3300001,6950001,9000001,18000001,40000001},{0,97500,427500,636000,1536000,2796000,4796000}))*1.021,3),0))</f>
        <v/>
      </c>
      <c r="J2972" s="21">
        <f>ROUNDDOWN(ROUND(H2972*0.06,2),-2)</f>
        <v/>
      </c>
      <c r="K2972" s="21">
        <f>ROUNDDOWN(ROUND(H2972*0.04,2),-2)</f>
        <v/>
      </c>
      <c r="L2972" s="21">
        <f>I2972+J2972+K2972</f>
        <v/>
      </c>
      <c r="M2972" s="21">
        <f>B2972-L2972</f>
        <v/>
      </c>
      <c r="N2972" s="21">
        <f>ROUNDDOWN(ROUND(B2972*0.2042,2),0)</f>
        <v/>
      </c>
    </row>
    <row r="2973">
      <c r="A2973" t="inlineStr">
        <is>
          <t>照合 一般</t>
        </is>
      </c>
      <c r="B2973" s="21" t="n">
        <v>20000000</v>
      </c>
      <c r="C2973" s="22" t="n">
        <v>34</v>
      </c>
      <c r="D2973" s="22" t="n">
        <v>1</v>
      </c>
      <c r="E2973" s="22" t="n">
        <v>0</v>
      </c>
      <c r="F2973" s="21">
        <f>(IF(C2973&lt;=20,MAX(800000,400000*C2973),8000000+700000*(C2973-20))+IF(E2973=1,1000000,0))</f>
        <v/>
      </c>
      <c r="G2973" s="21">
        <f>IF(AND(D2973=3,C2973&lt;=5),MAX(0,B2973-F2973),IF(AND(D2973=2,C2973&lt;=5,MAX(0,B2973-F2973)&gt;3000000),1500000+MAX(0,B2973-F2973)-3000000,MAX(0,B2973-F2973)/2))</f>
        <v/>
      </c>
      <c r="H2973" s="21">
        <f>ROUNDDOWN(G2973,-3)</f>
        <v/>
      </c>
      <c r="I2973" s="21">
        <f>IF(H2973&lt;=0,0,ROUNDDOWN(ROUND((H2973*LOOKUP(H2973,{0,1950001,3300001,6950001,9000001,18000001,40000001},{0.05,0.1,0.2,0.23,0.33,0.4,0.45})-LOOKUP(H2973,{0,1950001,3300001,6950001,9000001,18000001,40000001},{0,97500,427500,636000,1536000,2796000,4796000}))*1.021,3),0))</f>
        <v/>
      </c>
      <c r="J2973" s="21">
        <f>ROUNDDOWN(ROUND(H2973*0.06,2),-2)</f>
        <v/>
      </c>
      <c r="K2973" s="21">
        <f>ROUNDDOWN(ROUND(H2973*0.04,2),-2)</f>
        <v/>
      </c>
      <c r="L2973" s="21">
        <f>I2973+J2973+K2973</f>
        <v/>
      </c>
      <c r="M2973" s="21">
        <f>B2973-L2973</f>
        <v/>
      </c>
      <c r="N2973" s="21">
        <f>ROUNDDOWN(ROUND(B2973*0.2042,2),0)</f>
        <v/>
      </c>
    </row>
    <row r="2974">
      <c r="A2974" t="inlineStr">
        <is>
          <t>照合 一般</t>
        </is>
      </c>
      <c r="B2974" s="21" t="n">
        <v>20000000</v>
      </c>
      <c r="C2974" s="22" t="n">
        <v>35</v>
      </c>
      <c r="D2974" s="22" t="n">
        <v>1</v>
      </c>
      <c r="E2974" s="22" t="n">
        <v>0</v>
      </c>
      <c r="F2974" s="21">
        <f>(IF(C2974&lt;=20,MAX(800000,400000*C2974),8000000+700000*(C2974-20))+IF(E2974=1,1000000,0))</f>
        <v/>
      </c>
      <c r="G2974" s="21">
        <f>IF(AND(D2974=3,C2974&lt;=5),MAX(0,B2974-F2974),IF(AND(D2974=2,C2974&lt;=5,MAX(0,B2974-F2974)&gt;3000000),1500000+MAX(0,B2974-F2974)-3000000,MAX(0,B2974-F2974)/2))</f>
        <v/>
      </c>
      <c r="H2974" s="21">
        <f>ROUNDDOWN(G2974,-3)</f>
        <v/>
      </c>
      <c r="I2974" s="21">
        <f>IF(H2974&lt;=0,0,ROUNDDOWN(ROUND((H2974*LOOKUP(H2974,{0,1950001,3300001,6950001,9000001,18000001,40000001},{0.05,0.1,0.2,0.23,0.33,0.4,0.45})-LOOKUP(H2974,{0,1950001,3300001,6950001,9000001,18000001,40000001},{0,97500,427500,636000,1536000,2796000,4796000}))*1.021,3),0))</f>
        <v/>
      </c>
      <c r="J2974" s="21">
        <f>ROUNDDOWN(ROUND(H2974*0.06,2),-2)</f>
        <v/>
      </c>
      <c r="K2974" s="21">
        <f>ROUNDDOWN(ROUND(H2974*0.04,2),-2)</f>
        <v/>
      </c>
      <c r="L2974" s="21">
        <f>I2974+J2974+K2974</f>
        <v/>
      </c>
      <c r="M2974" s="21">
        <f>B2974-L2974</f>
        <v/>
      </c>
      <c r="N2974" s="21">
        <f>ROUNDDOWN(ROUND(B2974*0.2042,2),0)</f>
        <v/>
      </c>
    </row>
    <row r="2975">
      <c r="A2975" t="inlineStr">
        <is>
          <t>照合 一般</t>
        </is>
      </c>
      <c r="B2975" s="21" t="n">
        <v>20000000</v>
      </c>
      <c r="C2975" s="22" t="n">
        <v>36</v>
      </c>
      <c r="D2975" s="22" t="n">
        <v>1</v>
      </c>
      <c r="E2975" s="22" t="n">
        <v>0</v>
      </c>
      <c r="F2975" s="21">
        <f>(IF(C2975&lt;=20,MAX(800000,400000*C2975),8000000+700000*(C2975-20))+IF(E2975=1,1000000,0))</f>
        <v/>
      </c>
      <c r="G2975" s="21">
        <f>IF(AND(D2975=3,C2975&lt;=5),MAX(0,B2975-F2975),IF(AND(D2975=2,C2975&lt;=5,MAX(0,B2975-F2975)&gt;3000000),1500000+MAX(0,B2975-F2975)-3000000,MAX(0,B2975-F2975)/2))</f>
        <v/>
      </c>
      <c r="H2975" s="21">
        <f>ROUNDDOWN(G2975,-3)</f>
        <v/>
      </c>
      <c r="I2975" s="21">
        <f>IF(H2975&lt;=0,0,ROUNDDOWN(ROUND((H2975*LOOKUP(H2975,{0,1950001,3300001,6950001,9000001,18000001,40000001},{0.05,0.1,0.2,0.23,0.33,0.4,0.45})-LOOKUP(H2975,{0,1950001,3300001,6950001,9000001,18000001,40000001},{0,97500,427500,636000,1536000,2796000,4796000}))*1.021,3),0))</f>
        <v/>
      </c>
      <c r="J2975" s="21">
        <f>ROUNDDOWN(ROUND(H2975*0.06,2),-2)</f>
        <v/>
      </c>
      <c r="K2975" s="21">
        <f>ROUNDDOWN(ROUND(H2975*0.04,2),-2)</f>
        <v/>
      </c>
      <c r="L2975" s="21">
        <f>I2975+J2975+K2975</f>
        <v/>
      </c>
      <c r="M2975" s="21">
        <f>B2975-L2975</f>
        <v/>
      </c>
      <c r="N2975" s="21">
        <f>ROUNDDOWN(ROUND(B2975*0.2042,2),0)</f>
        <v/>
      </c>
    </row>
    <row r="2976">
      <c r="A2976" t="inlineStr">
        <is>
          <t>照合 一般</t>
        </is>
      </c>
      <c r="B2976" s="21" t="n">
        <v>20000000</v>
      </c>
      <c r="C2976" s="22" t="n">
        <v>37</v>
      </c>
      <c r="D2976" s="22" t="n">
        <v>1</v>
      </c>
      <c r="E2976" s="22" t="n">
        <v>0</v>
      </c>
      <c r="F2976" s="21">
        <f>(IF(C2976&lt;=20,MAX(800000,400000*C2976),8000000+700000*(C2976-20))+IF(E2976=1,1000000,0))</f>
        <v/>
      </c>
      <c r="G2976" s="21">
        <f>IF(AND(D2976=3,C2976&lt;=5),MAX(0,B2976-F2976),IF(AND(D2976=2,C2976&lt;=5,MAX(0,B2976-F2976)&gt;3000000),1500000+MAX(0,B2976-F2976)-3000000,MAX(0,B2976-F2976)/2))</f>
        <v/>
      </c>
      <c r="H2976" s="21">
        <f>ROUNDDOWN(G2976,-3)</f>
        <v/>
      </c>
      <c r="I2976" s="21">
        <f>IF(H2976&lt;=0,0,ROUNDDOWN(ROUND((H2976*LOOKUP(H2976,{0,1950001,3300001,6950001,9000001,18000001,40000001},{0.05,0.1,0.2,0.23,0.33,0.4,0.45})-LOOKUP(H2976,{0,1950001,3300001,6950001,9000001,18000001,40000001},{0,97500,427500,636000,1536000,2796000,4796000}))*1.021,3),0))</f>
        <v/>
      </c>
      <c r="J2976" s="21">
        <f>ROUNDDOWN(ROUND(H2976*0.06,2),-2)</f>
        <v/>
      </c>
      <c r="K2976" s="21">
        <f>ROUNDDOWN(ROUND(H2976*0.04,2),-2)</f>
        <v/>
      </c>
      <c r="L2976" s="21">
        <f>I2976+J2976+K2976</f>
        <v/>
      </c>
      <c r="M2976" s="21">
        <f>B2976-L2976</f>
        <v/>
      </c>
      <c r="N2976" s="21">
        <f>ROUNDDOWN(ROUND(B2976*0.2042,2),0)</f>
        <v/>
      </c>
    </row>
    <row r="2977">
      <c r="A2977" t="inlineStr">
        <is>
          <t>照合 一般</t>
        </is>
      </c>
      <c r="B2977" s="21" t="n">
        <v>20000000</v>
      </c>
      <c r="C2977" s="22" t="n">
        <v>38</v>
      </c>
      <c r="D2977" s="22" t="n">
        <v>1</v>
      </c>
      <c r="E2977" s="22" t="n">
        <v>0</v>
      </c>
      <c r="F2977" s="21">
        <f>(IF(C2977&lt;=20,MAX(800000,400000*C2977),8000000+700000*(C2977-20))+IF(E2977=1,1000000,0))</f>
        <v/>
      </c>
      <c r="G2977" s="21">
        <f>IF(AND(D2977=3,C2977&lt;=5),MAX(0,B2977-F2977),IF(AND(D2977=2,C2977&lt;=5,MAX(0,B2977-F2977)&gt;3000000),1500000+MAX(0,B2977-F2977)-3000000,MAX(0,B2977-F2977)/2))</f>
        <v/>
      </c>
      <c r="H2977" s="21">
        <f>ROUNDDOWN(G2977,-3)</f>
        <v/>
      </c>
      <c r="I2977" s="21">
        <f>IF(H2977&lt;=0,0,ROUNDDOWN(ROUND((H2977*LOOKUP(H2977,{0,1950001,3300001,6950001,9000001,18000001,40000001},{0.05,0.1,0.2,0.23,0.33,0.4,0.45})-LOOKUP(H2977,{0,1950001,3300001,6950001,9000001,18000001,40000001},{0,97500,427500,636000,1536000,2796000,4796000}))*1.021,3),0))</f>
        <v/>
      </c>
      <c r="J2977" s="21">
        <f>ROUNDDOWN(ROUND(H2977*0.06,2),-2)</f>
        <v/>
      </c>
      <c r="K2977" s="21">
        <f>ROUNDDOWN(ROUND(H2977*0.04,2),-2)</f>
        <v/>
      </c>
      <c r="L2977" s="21">
        <f>I2977+J2977+K2977</f>
        <v/>
      </c>
      <c r="M2977" s="21">
        <f>B2977-L2977</f>
        <v/>
      </c>
      <c r="N2977" s="21">
        <f>ROUNDDOWN(ROUND(B2977*0.2042,2),0)</f>
        <v/>
      </c>
    </row>
    <row r="2978">
      <c r="A2978" t="inlineStr">
        <is>
          <t>照合 一般</t>
        </is>
      </c>
      <c r="B2978" s="21" t="n">
        <v>20000000</v>
      </c>
      <c r="C2978" s="22" t="n">
        <v>39</v>
      </c>
      <c r="D2978" s="22" t="n">
        <v>1</v>
      </c>
      <c r="E2978" s="22" t="n">
        <v>0</v>
      </c>
      <c r="F2978" s="21">
        <f>(IF(C2978&lt;=20,MAX(800000,400000*C2978),8000000+700000*(C2978-20))+IF(E2978=1,1000000,0))</f>
        <v/>
      </c>
      <c r="G2978" s="21">
        <f>IF(AND(D2978=3,C2978&lt;=5),MAX(0,B2978-F2978),IF(AND(D2978=2,C2978&lt;=5,MAX(0,B2978-F2978)&gt;3000000),1500000+MAX(0,B2978-F2978)-3000000,MAX(0,B2978-F2978)/2))</f>
        <v/>
      </c>
      <c r="H2978" s="21">
        <f>ROUNDDOWN(G2978,-3)</f>
        <v/>
      </c>
      <c r="I2978" s="21">
        <f>IF(H2978&lt;=0,0,ROUNDDOWN(ROUND((H2978*LOOKUP(H2978,{0,1950001,3300001,6950001,9000001,18000001,40000001},{0.05,0.1,0.2,0.23,0.33,0.4,0.45})-LOOKUP(H2978,{0,1950001,3300001,6950001,9000001,18000001,40000001},{0,97500,427500,636000,1536000,2796000,4796000}))*1.021,3),0))</f>
        <v/>
      </c>
      <c r="J2978" s="21">
        <f>ROUNDDOWN(ROUND(H2978*0.06,2),-2)</f>
        <v/>
      </c>
      <c r="K2978" s="21">
        <f>ROUNDDOWN(ROUND(H2978*0.04,2),-2)</f>
        <v/>
      </c>
      <c r="L2978" s="21">
        <f>I2978+J2978+K2978</f>
        <v/>
      </c>
      <c r="M2978" s="21">
        <f>B2978-L2978</f>
        <v/>
      </c>
      <c r="N2978" s="21">
        <f>ROUNDDOWN(ROUND(B2978*0.2042,2),0)</f>
        <v/>
      </c>
    </row>
    <row r="2979">
      <c r="A2979" t="inlineStr">
        <is>
          <t>照合 一般</t>
        </is>
      </c>
      <c r="B2979" s="21" t="n">
        <v>20000000</v>
      </c>
      <c r="C2979" s="22" t="n">
        <v>40</v>
      </c>
      <c r="D2979" s="22" t="n">
        <v>1</v>
      </c>
      <c r="E2979" s="22" t="n">
        <v>0</v>
      </c>
      <c r="F2979" s="21">
        <f>(IF(C2979&lt;=20,MAX(800000,400000*C2979),8000000+700000*(C2979-20))+IF(E2979=1,1000000,0))</f>
        <v/>
      </c>
      <c r="G2979" s="21">
        <f>IF(AND(D2979=3,C2979&lt;=5),MAX(0,B2979-F2979),IF(AND(D2979=2,C2979&lt;=5,MAX(0,B2979-F2979)&gt;3000000),1500000+MAX(0,B2979-F2979)-3000000,MAX(0,B2979-F2979)/2))</f>
        <v/>
      </c>
      <c r="H2979" s="21">
        <f>ROUNDDOWN(G2979,-3)</f>
        <v/>
      </c>
      <c r="I2979" s="21">
        <f>IF(H2979&lt;=0,0,ROUNDDOWN(ROUND((H2979*LOOKUP(H2979,{0,1950001,3300001,6950001,9000001,18000001,40000001},{0.05,0.1,0.2,0.23,0.33,0.4,0.45})-LOOKUP(H2979,{0,1950001,3300001,6950001,9000001,18000001,40000001},{0,97500,427500,636000,1536000,2796000,4796000}))*1.021,3),0))</f>
        <v/>
      </c>
      <c r="J2979" s="21">
        <f>ROUNDDOWN(ROUND(H2979*0.06,2),-2)</f>
        <v/>
      </c>
      <c r="K2979" s="21">
        <f>ROUNDDOWN(ROUND(H2979*0.04,2),-2)</f>
        <v/>
      </c>
      <c r="L2979" s="21">
        <f>I2979+J2979+K2979</f>
        <v/>
      </c>
      <c r="M2979" s="21">
        <f>B2979-L2979</f>
        <v/>
      </c>
      <c r="N2979" s="21">
        <f>ROUNDDOWN(ROUND(B2979*0.2042,2),0)</f>
        <v/>
      </c>
    </row>
    <row r="2980">
      <c r="A2980" t="inlineStr">
        <is>
          <t>照合 一般</t>
        </is>
      </c>
      <c r="B2980" s="21" t="n">
        <v>20000000</v>
      </c>
      <c r="C2980" s="22" t="n">
        <v>41</v>
      </c>
      <c r="D2980" s="22" t="n">
        <v>1</v>
      </c>
      <c r="E2980" s="22" t="n">
        <v>0</v>
      </c>
      <c r="F2980" s="21">
        <f>(IF(C2980&lt;=20,MAX(800000,400000*C2980),8000000+700000*(C2980-20))+IF(E2980=1,1000000,0))</f>
        <v/>
      </c>
      <c r="G2980" s="21">
        <f>IF(AND(D2980=3,C2980&lt;=5),MAX(0,B2980-F2980),IF(AND(D2980=2,C2980&lt;=5,MAX(0,B2980-F2980)&gt;3000000),1500000+MAX(0,B2980-F2980)-3000000,MAX(0,B2980-F2980)/2))</f>
        <v/>
      </c>
      <c r="H2980" s="21">
        <f>ROUNDDOWN(G2980,-3)</f>
        <v/>
      </c>
      <c r="I2980" s="21">
        <f>IF(H2980&lt;=0,0,ROUNDDOWN(ROUND((H2980*LOOKUP(H2980,{0,1950001,3300001,6950001,9000001,18000001,40000001},{0.05,0.1,0.2,0.23,0.33,0.4,0.45})-LOOKUP(H2980,{0,1950001,3300001,6950001,9000001,18000001,40000001},{0,97500,427500,636000,1536000,2796000,4796000}))*1.021,3),0))</f>
        <v/>
      </c>
      <c r="J2980" s="21">
        <f>ROUNDDOWN(ROUND(H2980*0.06,2),-2)</f>
        <v/>
      </c>
      <c r="K2980" s="21">
        <f>ROUNDDOWN(ROUND(H2980*0.04,2),-2)</f>
        <v/>
      </c>
      <c r="L2980" s="21">
        <f>I2980+J2980+K2980</f>
        <v/>
      </c>
      <c r="M2980" s="21">
        <f>B2980-L2980</f>
        <v/>
      </c>
      <c r="N2980" s="21">
        <f>ROUNDDOWN(ROUND(B2980*0.2042,2),0)</f>
        <v/>
      </c>
    </row>
    <row r="2981">
      <c r="A2981" t="inlineStr">
        <is>
          <t>照合 一般</t>
        </is>
      </c>
      <c r="B2981" s="21" t="n">
        <v>20000000</v>
      </c>
      <c r="C2981" s="22" t="n">
        <v>42</v>
      </c>
      <c r="D2981" s="22" t="n">
        <v>1</v>
      </c>
      <c r="E2981" s="22" t="n">
        <v>0</v>
      </c>
      <c r="F2981" s="21">
        <f>(IF(C2981&lt;=20,MAX(800000,400000*C2981),8000000+700000*(C2981-20))+IF(E2981=1,1000000,0))</f>
        <v/>
      </c>
      <c r="G2981" s="21">
        <f>IF(AND(D2981=3,C2981&lt;=5),MAX(0,B2981-F2981),IF(AND(D2981=2,C2981&lt;=5,MAX(0,B2981-F2981)&gt;3000000),1500000+MAX(0,B2981-F2981)-3000000,MAX(0,B2981-F2981)/2))</f>
        <v/>
      </c>
      <c r="H2981" s="21">
        <f>ROUNDDOWN(G2981,-3)</f>
        <v/>
      </c>
      <c r="I2981" s="21">
        <f>IF(H2981&lt;=0,0,ROUNDDOWN(ROUND((H2981*LOOKUP(H2981,{0,1950001,3300001,6950001,9000001,18000001,40000001},{0.05,0.1,0.2,0.23,0.33,0.4,0.45})-LOOKUP(H2981,{0,1950001,3300001,6950001,9000001,18000001,40000001},{0,97500,427500,636000,1536000,2796000,4796000}))*1.021,3),0))</f>
        <v/>
      </c>
      <c r="J2981" s="21">
        <f>ROUNDDOWN(ROUND(H2981*0.06,2),-2)</f>
        <v/>
      </c>
      <c r="K2981" s="21">
        <f>ROUNDDOWN(ROUND(H2981*0.04,2),-2)</f>
        <v/>
      </c>
      <c r="L2981" s="21">
        <f>I2981+J2981+K2981</f>
        <v/>
      </c>
      <c r="M2981" s="21">
        <f>B2981-L2981</f>
        <v/>
      </c>
      <c r="N2981" s="21">
        <f>ROUNDDOWN(ROUND(B2981*0.2042,2),0)</f>
        <v/>
      </c>
    </row>
    <row r="2982">
      <c r="A2982" t="inlineStr">
        <is>
          <t>照合 一般</t>
        </is>
      </c>
      <c r="B2982" s="21" t="n">
        <v>20000000</v>
      </c>
      <c r="C2982" s="22" t="n">
        <v>43</v>
      </c>
      <c r="D2982" s="22" t="n">
        <v>1</v>
      </c>
      <c r="E2982" s="22" t="n">
        <v>0</v>
      </c>
      <c r="F2982" s="21">
        <f>(IF(C2982&lt;=20,MAX(800000,400000*C2982),8000000+700000*(C2982-20))+IF(E2982=1,1000000,0))</f>
        <v/>
      </c>
      <c r="G2982" s="21">
        <f>IF(AND(D2982=3,C2982&lt;=5),MAX(0,B2982-F2982),IF(AND(D2982=2,C2982&lt;=5,MAX(0,B2982-F2982)&gt;3000000),1500000+MAX(0,B2982-F2982)-3000000,MAX(0,B2982-F2982)/2))</f>
        <v/>
      </c>
      <c r="H2982" s="21">
        <f>ROUNDDOWN(G2982,-3)</f>
        <v/>
      </c>
      <c r="I2982" s="21">
        <f>IF(H2982&lt;=0,0,ROUNDDOWN(ROUND((H2982*LOOKUP(H2982,{0,1950001,3300001,6950001,9000001,18000001,40000001},{0.05,0.1,0.2,0.23,0.33,0.4,0.45})-LOOKUP(H2982,{0,1950001,3300001,6950001,9000001,18000001,40000001},{0,97500,427500,636000,1536000,2796000,4796000}))*1.021,3),0))</f>
        <v/>
      </c>
      <c r="J2982" s="21">
        <f>ROUNDDOWN(ROUND(H2982*0.06,2),-2)</f>
        <v/>
      </c>
      <c r="K2982" s="21">
        <f>ROUNDDOWN(ROUND(H2982*0.04,2),-2)</f>
        <v/>
      </c>
      <c r="L2982" s="21">
        <f>I2982+J2982+K2982</f>
        <v/>
      </c>
      <c r="M2982" s="21">
        <f>B2982-L2982</f>
        <v/>
      </c>
      <c r="N2982" s="21">
        <f>ROUNDDOWN(ROUND(B2982*0.2042,2),0)</f>
        <v/>
      </c>
    </row>
    <row r="2983">
      <c r="A2983" t="inlineStr">
        <is>
          <t>照合 一般</t>
        </is>
      </c>
      <c r="B2983" s="21" t="n">
        <v>20000000</v>
      </c>
      <c r="C2983" s="22" t="n">
        <v>44</v>
      </c>
      <c r="D2983" s="22" t="n">
        <v>1</v>
      </c>
      <c r="E2983" s="22" t="n">
        <v>0</v>
      </c>
      <c r="F2983" s="21">
        <f>(IF(C2983&lt;=20,MAX(800000,400000*C2983),8000000+700000*(C2983-20))+IF(E2983=1,1000000,0))</f>
        <v/>
      </c>
      <c r="G2983" s="21">
        <f>IF(AND(D2983=3,C2983&lt;=5),MAX(0,B2983-F2983),IF(AND(D2983=2,C2983&lt;=5,MAX(0,B2983-F2983)&gt;3000000),1500000+MAX(0,B2983-F2983)-3000000,MAX(0,B2983-F2983)/2))</f>
        <v/>
      </c>
      <c r="H2983" s="21">
        <f>ROUNDDOWN(G2983,-3)</f>
        <v/>
      </c>
      <c r="I2983" s="21">
        <f>IF(H2983&lt;=0,0,ROUNDDOWN(ROUND((H2983*LOOKUP(H2983,{0,1950001,3300001,6950001,9000001,18000001,40000001},{0.05,0.1,0.2,0.23,0.33,0.4,0.45})-LOOKUP(H2983,{0,1950001,3300001,6950001,9000001,18000001,40000001},{0,97500,427500,636000,1536000,2796000,4796000}))*1.021,3),0))</f>
        <v/>
      </c>
      <c r="J2983" s="21">
        <f>ROUNDDOWN(ROUND(H2983*0.06,2),-2)</f>
        <v/>
      </c>
      <c r="K2983" s="21">
        <f>ROUNDDOWN(ROUND(H2983*0.04,2),-2)</f>
        <v/>
      </c>
      <c r="L2983" s="21">
        <f>I2983+J2983+K2983</f>
        <v/>
      </c>
      <c r="M2983" s="21">
        <f>B2983-L2983</f>
        <v/>
      </c>
      <c r="N2983" s="21">
        <f>ROUNDDOWN(ROUND(B2983*0.2042,2),0)</f>
        <v/>
      </c>
    </row>
    <row r="2984">
      <c r="A2984" t="inlineStr">
        <is>
          <t>照合 一般</t>
        </is>
      </c>
      <c r="B2984" s="21" t="n">
        <v>20000000</v>
      </c>
      <c r="C2984" s="22" t="n">
        <v>45</v>
      </c>
      <c r="D2984" s="22" t="n">
        <v>1</v>
      </c>
      <c r="E2984" s="22" t="n">
        <v>0</v>
      </c>
      <c r="F2984" s="21">
        <f>(IF(C2984&lt;=20,MAX(800000,400000*C2984),8000000+700000*(C2984-20))+IF(E2984=1,1000000,0))</f>
        <v/>
      </c>
      <c r="G2984" s="21">
        <f>IF(AND(D2984=3,C2984&lt;=5),MAX(0,B2984-F2984),IF(AND(D2984=2,C2984&lt;=5,MAX(0,B2984-F2984)&gt;3000000),1500000+MAX(0,B2984-F2984)-3000000,MAX(0,B2984-F2984)/2))</f>
        <v/>
      </c>
      <c r="H2984" s="21">
        <f>ROUNDDOWN(G2984,-3)</f>
        <v/>
      </c>
      <c r="I2984" s="21">
        <f>IF(H2984&lt;=0,0,ROUNDDOWN(ROUND((H2984*LOOKUP(H2984,{0,1950001,3300001,6950001,9000001,18000001,40000001},{0.05,0.1,0.2,0.23,0.33,0.4,0.45})-LOOKUP(H2984,{0,1950001,3300001,6950001,9000001,18000001,40000001},{0,97500,427500,636000,1536000,2796000,4796000}))*1.021,3),0))</f>
        <v/>
      </c>
      <c r="J2984" s="21">
        <f>ROUNDDOWN(ROUND(H2984*0.06,2),-2)</f>
        <v/>
      </c>
      <c r="K2984" s="21">
        <f>ROUNDDOWN(ROUND(H2984*0.04,2),-2)</f>
        <v/>
      </c>
      <c r="L2984" s="21">
        <f>I2984+J2984+K2984</f>
        <v/>
      </c>
      <c r="M2984" s="21">
        <f>B2984-L2984</f>
        <v/>
      </c>
      <c r="N2984" s="21">
        <f>ROUNDDOWN(ROUND(B2984*0.2042,2),0)</f>
        <v/>
      </c>
    </row>
    <row r="2985">
      <c r="A2985" t="inlineStr">
        <is>
          <t>照合 短期</t>
        </is>
      </c>
      <c r="B2985" s="21" t="n">
        <v>20000000</v>
      </c>
      <c r="C2985" s="22" t="n">
        <v>1</v>
      </c>
      <c r="D2985" s="22" t="n">
        <v>2</v>
      </c>
      <c r="E2985" s="22" t="n">
        <v>0</v>
      </c>
      <c r="F2985" s="21">
        <f>(IF(C2985&lt;=20,MAX(800000,400000*C2985),8000000+700000*(C2985-20))+IF(E2985=1,1000000,0))</f>
        <v/>
      </c>
      <c r="G2985" s="21">
        <f>IF(AND(D2985=3,C2985&lt;=5),MAX(0,B2985-F2985),IF(AND(D2985=2,C2985&lt;=5,MAX(0,B2985-F2985)&gt;3000000),1500000+MAX(0,B2985-F2985)-3000000,MAX(0,B2985-F2985)/2))</f>
        <v/>
      </c>
      <c r="H2985" s="21">
        <f>ROUNDDOWN(G2985,-3)</f>
        <v/>
      </c>
      <c r="I2985" s="21">
        <f>IF(H2985&lt;=0,0,ROUNDDOWN(ROUND((H2985*LOOKUP(H2985,{0,1950001,3300001,6950001,9000001,18000001,40000001},{0.05,0.1,0.2,0.23,0.33,0.4,0.45})-LOOKUP(H2985,{0,1950001,3300001,6950001,9000001,18000001,40000001},{0,97500,427500,636000,1536000,2796000,4796000}))*1.021,3),0))</f>
        <v/>
      </c>
      <c r="J2985" s="21">
        <f>ROUNDDOWN(ROUND(H2985*0.06,2),-2)</f>
        <v/>
      </c>
      <c r="K2985" s="21">
        <f>ROUNDDOWN(ROUND(H2985*0.04,2),-2)</f>
        <v/>
      </c>
      <c r="L2985" s="21">
        <f>I2985+J2985+K2985</f>
        <v/>
      </c>
      <c r="M2985" s="21">
        <f>B2985-L2985</f>
        <v/>
      </c>
      <c r="N2985" s="21">
        <f>ROUNDDOWN(ROUND(B2985*0.2042,2),0)</f>
        <v/>
      </c>
    </row>
    <row r="2986">
      <c r="A2986" t="inlineStr">
        <is>
          <t>照合 役員</t>
        </is>
      </c>
      <c r="B2986" s="21" t="n">
        <v>20000000</v>
      </c>
      <c r="C2986" s="22" t="n">
        <v>1</v>
      </c>
      <c r="D2986" s="22" t="n">
        <v>3</v>
      </c>
      <c r="E2986" s="22" t="n">
        <v>0</v>
      </c>
      <c r="F2986" s="21">
        <f>(IF(C2986&lt;=20,MAX(800000,400000*C2986),8000000+700000*(C2986-20))+IF(E2986=1,1000000,0))</f>
        <v/>
      </c>
      <c r="G2986" s="21">
        <f>IF(AND(D2986=3,C2986&lt;=5),MAX(0,B2986-F2986),IF(AND(D2986=2,C2986&lt;=5,MAX(0,B2986-F2986)&gt;3000000),1500000+MAX(0,B2986-F2986)-3000000,MAX(0,B2986-F2986)/2))</f>
        <v/>
      </c>
      <c r="H2986" s="21">
        <f>ROUNDDOWN(G2986,-3)</f>
        <v/>
      </c>
      <c r="I2986" s="21">
        <f>IF(H2986&lt;=0,0,ROUNDDOWN(ROUND((H2986*LOOKUP(H2986,{0,1950001,3300001,6950001,9000001,18000001,40000001},{0.05,0.1,0.2,0.23,0.33,0.4,0.45})-LOOKUP(H2986,{0,1950001,3300001,6950001,9000001,18000001,40000001},{0,97500,427500,636000,1536000,2796000,4796000}))*1.021,3),0))</f>
        <v/>
      </c>
      <c r="J2986" s="21">
        <f>ROUNDDOWN(ROUND(H2986*0.06,2),-2)</f>
        <v/>
      </c>
      <c r="K2986" s="21">
        <f>ROUNDDOWN(ROUND(H2986*0.04,2),-2)</f>
        <v/>
      </c>
      <c r="L2986" s="21">
        <f>I2986+J2986+K2986</f>
        <v/>
      </c>
      <c r="M2986" s="21">
        <f>B2986-L2986</f>
        <v/>
      </c>
      <c r="N2986" s="21">
        <f>ROUNDDOWN(ROUND(B2986*0.2042,2),0)</f>
        <v/>
      </c>
    </row>
    <row r="2987">
      <c r="A2987" t="inlineStr">
        <is>
          <t>照合 短期 障害</t>
        </is>
      </c>
      <c r="B2987" s="21" t="n">
        <v>20000000</v>
      </c>
      <c r="C2987" s="22" t="n">
        <v>1</v>
      </c>
      <c r="D2987" s="22" t="n">
        <v>2</v>
      </c>
      <c r="E2987" s="22" t="n">
        <v>1</v>
      </c>
      <c r="F2987" s="21">
        <f>(IF(C2987&lt;=20,MAX(800000,400000*C2987),8000000+700000*(C2987-20))+IF(E2987=1,1000000,0))</f>
        <v/>
      </c>
      <c r="G2987" s="21">
        <f>IF(AND(D2987=3,C2987&lt;=5),MAX(0,B2987-F2987),IF(AND(D2987=2,C2987&lt;=5,MAX(0,B2987-F2987)&gt;3000000),1500000+MAX(0,B2987-F2987)-3000000,MAX(0,B2987-F2987)/2))</f>
        <v/>
      </c>
      <c r="H2987" s="21">
        <f>ROUNDDOWN(G2987,-3)</f>
        <v/>
      </c>
      <c r="I2987" s="21">
        <f>IF(H2987&lt;=0,0,ROUNDDOWN(ROUND((H2987*LOOKUP(H2987,{0,1950001,3300001,6950001,9000001,18000001,40000001},{0.05,0.1,0.2,0.23,0.33,0.4,0.45})-LOOKUP(H2987,{0,1950001,3300001,6950001,9000001,18000001,40000001},{0,97500,427500,636000,1536000,2796000,4796000}))*1.021,3),0))</f>
        <v/>
      </c>
      <c r="J2987" s="21">
        <f>ROUNDDOWN(ROUND(H2987*0.06,2),-2)</f>
        <v/>
      </c>
      <c r="K2987" s="21">
        <f>ROUNDDOWN(ROUND(H2987*0.04,2),-2)</f>
        <v/>
      </c>
      <c r="L2987" s="21">
        <f>I2987+J2987+K2987</f>
        <v/>
      </c>
      <c r="M2987" s="21">
        <f>B2987-L2987</f>
        <v/>
      </c>
      <c r="N2987" s="21">
        <f>ROUNDDOWN(ROUND(B2987*0.2042,2),0)</f>
        <v/>
      </c>
    </row>
    <row r="2988">
      <c r="A2988" t="inlineStr">
        <is>
          <t>照合 短期</t>
        </is>
      </c>
      <c r="B2988" s="21" t="n">
        <v>20000000</v>
      </c>
      <c r="C2988" s="22" t="n">
        <v>2</v>
      </c>
      <c r="D2988" s="22" t="n">
        <v>2</v>
      </c>
      <c r="E2988" s="22" t="n">
        <v>0</v>
      </c>
      <c r="F2988" s="21">
        <f>(IF(C2988&lt;=20,MAX(800000,400000*C2988),8000000+700000*(C2988-20))+IF(E2988=1,1000000,0))</f>
        <v/>
      </c>
      <c r="G2988" s="21">
        <f>IF(AND(D2988=3,C2988&lt;=5),MAX(0,B2988-F2988),IF(AND(D2988=2,C2988&lt;=5,MAX(0,B2988-F2988)&gt;3000000),1500000+MAX(0,B2988-F2988)-3000000,MAX(0,B2988-F2988)/2))</f>
        <v/>
      </c>
      <c r="H2988" s="21">
        <f>ROUNDDOWN(G2988,-3)</f>
        <v/>
      </c>
      <c r="I2988" s="21">
        <f>IF(H2988&lt;=0,0,ROUNDDOWN(ROUND((H2988*LOOKUP(H2988,{0,1950001,3300001,6950001,9000001,18000001,40000001},{0.05,0.1,0.2,0.23,0.33,0.4,0.45})-LOOKUP(H2988,{0,1950001,3300001,6950001,9000001,18000001,40000001},{0,97500,427500,636000,1536000,2796000,4796000}))*1.021,3),0))</f>
        <v/>
      </c>
      <c r="J2988" s="21">
        <f>ROUNDDOWN(ROUND(H2988*0.06,2),-2)</f>
        <v/>
      </c>
      <c r="K2988" s="21">
        <f>ROUNDDOWN(ROUND(H2988*0.04,2),-2)</f>
        <v/>
      </c>
      <c r="L2988" s="21">
        <f>I2988+J2988+K2988</f>
        <v/>
      </c>
      <c r="M2988" s="21">
        <f>B2988-L2988</f>
        <v/>
      </c>
      <c r="N2988" s="21">
        <f>ROUNDDOWN(ROUND(B2988*0.2042,2),0)</f>
        <v/>
      </c>
    </row>
    <row r="2989">
      <c r="A2989" t="inlineStr">
        <is>
          <t>照合 役員</t>
        </is>
      </c>
      <c r="B2989" s="21" t="n">
        <v>20000000</v>
      </c>
      <c r="C2989" s="22" t="n">
        <v>2</v>
      </c>
      <c r="D2989" s="22" t="n">
        <v>3</v>
      </c>
      <c r="E2989" s="22" t="n">
        <v>0</v>
      </c>
      <c r="F2989" s="21">
        <f>(IF(C2989&lt;=20,MAX(800000,400000*C2989),8000000+700000*(C2989-20))+IF(E2989=1,1000000,0))</f>
        <v/>
      </c>
      <c r="G2989" s="21">
        <f>IF(AND(D2989=3,C2989&lt;=5),MAX(0,B2989-F2989),IF(AND(D2989=2,C2989&lt;=5,MAX(0,B2989-F2989)&gt;3000000),1500000+MAX(0,B2989-F2989)-3000000,MAX(0,B2989-F2989)/2))</f>
        <v/>
      </c>
      <c r="H2989" s="21">
        <f>ROUNDDOWN(G2989,-3)</f>
        <v/>
      </c>
      <c r="I2989" s="21">
        <f>IF(H2989&lt;=0,0,ROUNDDOWN(ROUND((H2989*LOOKUP(H2989,{0,1950001,3300001,6950001,9000001,18000001,40000001},{0.05,0.1,0.2,0.23,0.33,0.4,0.45})-LOOKUP(H2989,{0,1950001,3300001,6950001,9000001,18000001,40000001},{0,97500,427500,636000,1536000,2796000,4796000}))*1.021,3),0))</f>
        <v/>
      </c>
      <c r="J2989" s="21">
        <f>ROUNDDOWN(ROUND(H2989*0.06,2),-2)</f>
        <v/>
      </c>
      <c r="K2989" s="21">
        <f>ROUNDDOWN(ROUND(H2989*0.04,2),-2)</f>
        <v/>
      </c>
      <c r="L2989" s="21">
        <f>I2989+J2989+K2989</f>
        <v/>
      </c>
      <c r="M2989" s="21">
        <f>B2989-L2989</f>
        <v/>
      </c>
      <c r="N2989" s="21">
        <f>ROUNDDOWN(ROUND(B2989*0.2042,2),0)</f>
        <v/>
      </c>
    </row>
    <row r="2990">
      <c r="A2990" t="inlineStr">
        <is>
          <t>照合 短期 障害</t>
        </is>
      </c>
      <c r="B2990" s="21" t="n">
        <v>20000000</v>
      </c>
      <c r="C2990" s="22" t="n">
        <v>2</v>
      </c>
      <c r="D2990" s="22" t="n">
        <v>2</v>
      </c>
      <c r="E2990" s="22" t="n">
        <v>1</v>
      </c>
      <c r="F2990" s="21">
        <f>(IF(C2990&lt;=20,MAX(800000,400000*C2990),8000000+700000*(C2990-20))+IF(E2990=1,1000000,0))</f>
        <v/>
      </c>
      <c r="G2990" s="21">
        <f>IF(AND(D2990=3,C2990&lt;=5),MAX(0,B2990-F2990),IF(AND(D2990=2,C2990&lt;=5,MAX(0,B2990-F2990)&gt;3000000),1500000+MAX(0,B2990-F2990)-3000000,MAX(0,B2990-F2990)/2))</f>
        <v/>
      </c>
      <c r="H2990" s="21">
        <f>ROUNDDOWN(G2990,-3)</f>
        <v/>
      </c>
      <c r="I2990" s="21">
        <f>IF(H2990&lt;=0,0,ROUNDDOWN(ROUND((H2990*LOOKUP(H2990,{0,1950001,3300001,6950001,9000001,18000001,40000001},{0.05,0.1,0.2,0.23,0.33,0.4,0.45})-LOOKUP(H2990,{0,1950001,3300001,6950001,9000001,18000001,40000001},{0,97500,427500,636000,1536000,2796000,4796000}))*1.021,3),0))</f>
        <v/>
      </c>
      <c r="J2990" s="21">
        <f>ROUNDDOWN(ROUND(H2990*0.06,2),-2)</f>
        <v/>
      </c>
      <c r="K2990" s="21">
        <f>ROUNDDOWN(ROUND(H2990*0.04,2),-2)</f>
        <v/>
      </c>
      <c r="L2990" s="21">
        <f>I2990+J2990+K2990</f>
        <v/>
      </c>
      <c r="M2990" s="21">
        <f>B2990-L2990</f>
        <v/>
      </c>
      <c r="N2990" s="21">
        <f>ROUNDDOWN(ROUND(B2990*0.2042,2),0)</f>
        <v/>
      </c>
    </row>
    <row r="2991">
      <c r="A2991" t="inlineStr">
        <is>
          <t>照合 短期</t>
        </is>
      </c>
      <c r="B2991" s="21" t="n">
        <v>20000000</v>
      </c>
      <c r="C2991" s="22" t="n">
        <v>3</v>
      </c>
      <c r="D2991" s="22" t="n">
        <v>2</v>
      </c>
      <c r="E2991" s="22" t="n">
        <v>0</v>
      </c>
      <c r="F2991" s="21">
        <f>(IF(C2991&lt;=20,MAX(800000,400000*C2991),8000000+700000*(C2991-20))+IF(E2991=1,1000000,0))</f>
        <v/>
      </c>
      <c r="G2991" s="21">
        <f>IF(AND(D2991=3,C2991&lt;=5),MAX(0,B2991-F2991),IF(AND(D2991=2,C2991&lt;=5,MAX(0,B2991-F2991)&gt;3000000),1500000+MAX(0,B2991-F2991)-3000000,MAX(0,B2991-F2991)/2))</f>
        <v/>
      </c>
      <c r="H2991" s="21">
        <f>ROUNDDOWN(G2991,-3)</f>
        <v/>
      </c>
      <c r="I2991" s="21">
        <f>IF(H2991&lt;=0,0,ROUNDDOWN(ROUND((H2991*LOOKUP(H2991,{0,1950001,3300001,6950001,9000001,18000001,40000001},{0.05,0.1,0.2,0.23,0.33,0.4,0.45})-LOOKUP(H2991,{0,1950001,3300001,6950001,9000001,18000001,40000001},{0,97500,427500,636000,1536000,2796000,4796000}))*1.021,3),0))</f>
        <v/>
      </c>
      <c r="J2991" s="21">
        <f>ROUNDDOWN(ROUND(H2991*0.06,2),-2)</f>
        <v/>
      </c>
      <c r="K2991" s="21">
        <f>ROUNDDOWN(ROUND(H2991*0.04,2),-2)</f>
        <v/>
      </c>
      <c r="L2991" s="21">
        <f>I2991+J2991+K2991</f>
        <v/>
      </c>
      <c r="M2991" s="21">
        <f>B2991-L2991</f>
        <v/>
      </c>
      <c r="N2991" s="21">
        <f>ROUNDDOWN(ROUND(B2991*0.2042,2),0)</f>
        <v/>
      </c>
    </row>
    <row r="2992">
      <c r="A2992" t="inlineStr">
        <is>
          <t>照合 役員</t>
        </is>
      </c>
      <c r="B2992" s="21" t="n">
        <v>20000000</v>
      </c>
      <c r="C2992" s="22" t="n">
        <v>3</v>
      </c>
      <c r="D2992" s="22" t="n">
        <v>3</v>
      </c>
      <c r="E2992" s="22" t="n">
        <v>0</v>
      </c>
      <c r="F2992" s="21">
        <f>(IF(C2992&lt;=20,MAX(800000,400000*C2992),8000000+700000*(C2992-20))+IF(E2992=1,1000000,0))</f>
        <v/>
      </c>
      <c r="G2992" s="21">
        <f>IF(AND(D2992=3,C2992&lt;=5),MAX(0,B2992-F2992),IF(AND(D2992=2,C2992&lt;=5,MAX(0,B2992-F2992)&gt;3000000),1500000+MAX(0,B2992-F2992)-3000000,MAX(0,B2992-F2992)/2))</f>
        <v/>
      </c>
      <c r="H2992" s="21">
        <f>ROUNDDOWN(G2992,-3)</f>
        <v/>
      </c>
      <c r="I2992" s="21">
        <f>IF(H2992&lt;=0,0,ROUNDDOWN(ROUND((H2992*LOOKUP(H2992,{0,1950001,3300001,6950001,9000001,18000001,40000001},{0.05,0.1,0.2,0.23,0.33,0.4,0.45})-LOOKUP(H2992,{0,1950001,3300001,6950001,9000001,18000001,40000001},{0,97500,427500,636000,1536000,2796000,4796000}))*1.021,3),0))</f>
        <v/>
      </c>
      <c r="J2992" s="21">
        <f>ROUNDDOWN(ROUND(H2992*0.06,2),-2)</f>
        <v/>
      </c>
      <c r="K2992" s="21">
        <f>ROUNDDOWN(ROUND(H2992*0.04,2),-2)</f>
        <v/>
      </c>
      <c r="L2992" s="21">
        <f>I2992+J2992+K2992</f>
        <v/>
      </c>
      <c r="M2992" s="21">
        <f>B2992-L2992</f>
        <v/>
      </c>
      <c r="N2992" s="21">
        <f>ROUNDDOWN(ROUND(B2992*0.2042,2),0)</f>
        <v/>
      </c>
    </row>
    <row r="2993">
      <c r="A2993" t="inlineStr">
        <is>
          <t>照合 短期 障害</t>
        </is>
      </c>
      <c r="B2993" s="21" t="n">
        <v>20000000</v>
      </c>
      <c r="C2993" s="22" t="n">
        <v>3</v>
      </c>
      <c r="D2993" s="22" t="n">
        <v>2</v>
      </c>
      <c r="E2993" s="22" t="n">
        <v>1</v>
      </c>
      <c r="F2993" s="21">
        <f>(IF(C2993&lt;=20,MAX(800000,400000*C2993),8000000+700000*(C2993-20))+IF(E2993=1,1000000,0))</f>
        <v/>
      </c>
      <c r="G2993" s="21">
        <f>IF(AND(D2993=3,C2993&lt;=5),MAX(0,B2993-F2993),IF(AND(D2993=2,C2993&lt;=5,MAX(0,B2993-F2993)&gt;3000000),1500000+MAX(0,B2993-F2993)-3000000,MAX(0,B2993-F2993)/2))</f>
        <v/>
      </c>
      <c r="H2993" s="21">
        <f>ROUNDDOWN(G2993,-3)</f>
        <v/>
      </c>
      <c r="I2993" s="21">
        <f>IF(H2993&lt;=0,0,ROUNDDOWN(ROUND((H2993*LOOKUP(H2993,{0,1950001,3300001,6950001,9000001,18000001,40000001},{0.05,0.1,0.2,0.23,0.33,0.4,0.45})-LOOKUP(H2993,{0,1950001,3300001,6950001,9000001,18000001,40000001},{0,97500,427500,636000,1536000,2796000,4796000}))*1.021,3),0))</f>
        <v/>
      </c>
      <c r="J2993" s="21">
        <f>ROUNDDOWN(ROUND(H2993*0.06,2),-2)</f>
        <v/>
      </c>
      <c r="K2993" s="21">
        <f>ROUNDDOWN(ROUND(H2993*0.04,2),-2)</f>
        <v/>
      </c>
      <c r="L2993" s="21">
        <f>I2993+J2993+K2993</f>
        <v/>
      </c>
      <c r="M2993" s="21">
        <f>B2993-L2993</f>
        <v/>
      </c>
      <c r="N2993" s="21">
        <f>ROUNDDOWN(ROUND(B2993*0.2042,2),0)</f>
        <v/>
      </c>
    </row>
    <row r="2994">
      <c r="A2994" t="inlineStr">
        <is>
          <t>照合 短期</t>
        </is>
      </c>
      <c r="B2994" s="21" t="n">
        <v>20000000</v>
      </c>
      <c r="C2994" s="22" t="n">
        <v>4</v>
      </c>
      <c r="D2994" s="22" t="n">
        <v>2</v>
      </c>
      <c r="E2994" s="22" t="n">
        <v>0</v>
      </c>
      <c r="F2994" s="21">
        <f>(IF(C2994&lt;=20,MAX(800000,400000*C2994),8000000+700000*(C2994-20))+IF(E2994=1,1000000,0))</f>
        <v/>
      </c>
      <c r="G2994" s="21">
        <f>IF(AND(D2994=3,C2994&lt;=5),MAX(0,B2994-F2994),IF(AND(D2994=2,C2994&lt;=5,MAX(0,B2994-F2994)&gt;3000000),1500000+MAX(0,B2994-F2994)-3000000,MAX(0,B2994-F2994)/2))</f>
        <v/>
      </c>
      <c r="H2994" s="21">
        <f>ROUNDDOWN(G2994,-3)</f>
        <v/>
      </c>
      <c r="I2994" s="21">
        <f>IF(H2994&lt;=0,0,ROUNDDOWN(ROUND((H2994*LOOKUP(H2994,{0,1950001,3300001,6950001,9000001,18000001,40000001},{0.05,0.1,0.2,0.23,0.33,0.4,0.45})-LOOKUP(H2994,{0,1950001,3300001,6950001,9000001,18000001,40000001},{0,97500,427500,636000,1536000,2796000,4796000}))*1.021,3),0))</f>
        <v/>
      </c>
      <c r="J2994" s="21">
        <f>ROUNDDOWN(ROUND(H2994*0.06,2),-2)</f>
        <v/>
      </c>
      <c r="K2994" s="21">
        <f>ROUNDDOWN(ROUND(H2994*0.04,2),-2)</f>
        <v/>
      </c>
      <c r="L2994" s="21">
        <f>I2994+J2994+K2994</f>
        <v/>
      </c>
      <c r="M2994" s="21">
        <f>B2994-L2994</f>
        <v/>
      </c>
      <c r="N2994" s="21">
        <f>ROUNDDOWN(ROUND(B2994*0.2042,2),0)</f>
        <v/>
      </c>
    </row>
    <row r="2995">
      <c r="A2995" t="inlineStr">
        <is>
          <t>照合 役員</t>
        </is>
      </c>
      <c r="B2995" s="21" t="n">
        <v>20000000</v>
      </c>
      <c r="C2995" s="22" t="n">
        <v>4</v>
      </c>
      <c r="D2995" s="22" t="n">
        <v>3</v>
      </c>
      <c r="E2995" s="22" t="n">
        <v>0</v>
      </c>
      <c r="F2995" s="21">
        <f>(IF(C2995&lt;=20,MAX(800000,400000*C2995),8000000+700000*(C2995-20))+IF(E2995=1,1000000,0))</f>
        <v/>
      </c>
      <c r="G2995" s="21">
        <f>IF(AND(D2995=3,C2995&lt;=5),MAX(0,B2995-F2995),IF(AND(D2995=2,C2995&lt;=5,MAX(0,B2995-F2995)&gt;3000000),1500000+MAX(0,B2995-F2995)-3000000,MAX(0,B2995-F2995)/2))</f>
        <v/>
      </c>
      <c r="H2995" s="21">
        <f>ROUNDDOWN(G2995,-3)</f>
        <v/>
      </c>
      <c r="I2995" s="21">
        <f>IF(H2995&lt;=0,0,ROUNDDOWN(ROUND((H2995*LOOKUP(H2995,{0,1950001,3300001,6950001,9000001,18000001,40000001},{0.05,0.1,0.2,0.23,0.33,0.4,0.45})-LOOKUP(H2995,{0,1950001,3300001,6950001,9000001,18000001,40000001},{0,97500,427500,636000,1536000,2796000,4796000}))*1.021,3),0))</f>
        <v/>
      </c>
      <c r="J2995" s="21">
        <f>ROUNDDOWN(ROUND(H2995*0.06,2),-2)</f>
        <v/>
      </c>
      <c r="K2995" s="21">
        <f>ROUNDDOWN(ROUND(H2995*0.04,2),-2)</f>
        <v/>
      </c>
      <c r="L2995" s="21">
        <f>I2995+J2995+K2995</f>
        <v/>
      </c>
      <c r="M2995" s="21">
        <f>B2995-L2995</f>
        <v/>
      </c>
      <c r="N2995" s="21">
        <f>ROUNDDOWN(ROUND(B2995*0.2042,2),0)</f>
        <v/>
      </c>
    </row>
    <row r="2996">
      <c r="A2996" t="inlineStr">
        <is>
          <t>照合 短期 障害</t>
        </is>
      </c>
      <c r="B2996" s="21" t="n">
        <v>20000000</v>
      </c>
      <c r="C2996" s="22" t="n">
        <v>4</v>
      </c>
      <c r="D2996" s="22" t="n">
        <v>2</v>
      </c>
      <c r="E2996" s="22" t="n">
        <v>1</v>
      </c>
      <c r="F2996" s="21">
        <f>(IF(C2996&lt;=20,MAX(800000,400000*C2996),8000000+700000*(C2996-20))+IF(E2996=1,1000000,0))</f>
        <v/>
      </c>
      <c r="G2996" s="21">
        <f>IF(AND(D2996=3,C2996&lt;=5),MAX(0,B2996-F2996),IF(AND(D2996=2,C2996&lt;=5,MAX(0,B2996-F2996)&gt;3000000),1500000+MAX(0,B2996-F2996)-3000000,MAX(0,B2996-F2996)/2))</f>
        <v/>
      </c>
      <c r="H2996" s="21">
        <f>ROUNDDOWN(G2996,-3)</f>
        <v/>
      </c>
      <c r="I2996" s="21">
        <f>IF(H2996&lt;=0,0,ROUNDDOWN(ROUND((H2996*LOOKUP(H2996,{0,1950001,3300001,6950001,9000001,18000001,40000001},{0.05,0.1,0.2,0.23,0.33,0.4,0.45})-LOOKUP(H2996,{0,1950001,3300001,6950001,9000001,18000001,40000001},{0,97500,427500,636000,1536000,2796000,4796000}))*1.021,3),0))</f>
        <v/>
      </c>
      <c r="J2996" s="21">
        <f>ROUNDDOWN(ROUND(H2996*0.06,2),-2)</f>
        <v/>
      </c>
      <c r="K2996" s="21">
        <f>ROUNDDOWN(ROUND(H2996*0.04,2),-2)</f>
        <v/>
      </c>
      <c r="L2996" s="21">
        <f>I2996+J2996+K2996</f>
        <v/>
      </c>
      <c r="M2996" s="21">
        <f>B2996-L2996</f>
        <v/>
      </c>
      <c r="N2996" s="21">
        <f>ROUNDDOWN(ROUND(B2996*0.2042,2),0)</f>
        <v/>
      </c>
    </row>
    <row r="2997">
      <c r="A2997" t="inlineStr">
        <is>
          <t>照合 短期</t>
        </is>
      </c>
      <c r="B2997" s="21" t="n">
        <v>20000000</v>
      </c>
      <c r="C2997" s="22" t="n">
        <v>5</v>
      </c>
      <c r="D2997" s="22" t="n">
        <v>2</v>
      </c>
      <c r="E2997" s="22" t="n">
        <v>0</v>
      </c>
      <c r="F2997" s="21">
        <f>(IF(C2997&lt;=20,MAX(800000,400000*C2997),8000000+700000*(C2997-20))+IF(E2997=1,1000000,0))</f>
        <v/>
      </c>
      <c r="G2997" s="21">
        <f>IF(AND(D2997=3,C2997&lt;=5),MAX(0,B2997-F2997),IF(AND(D2997=2,C2997&lt;=5,MAX(0,B2997-F2997)&gt;3000000),1500000+MAX(0,B2997-F2997)-3000000,MAX(0,B2997-F2997)/2))</f>
        <v/>
      </c>
      <c r="H2997" s="21">
        <f>ROUNDDOWN(G2997,-3)</f>
        <v/>
      </c>
      <c r="I2997" s="21">
        <f>IF(H2997&lt;=0,0,ROUNDDOWN(ROUND((H2997*LOOKUP(H2997,{0,1950001,3300001,6950001,9000001,18000001,40000001},{0.05,0.1,0.2,0.23,0.33,0.4,0.45})-LOOKUP(H2997,{0,1950001,3300001,6950001,9000001,18000001,40000001},{0,97500,427500,636000,1536000,2796000,4796000}))*1.021,3),0))</f>
        <v/>
      </c>
      <c r="J2997" s="21">
        <f>ROUNDDOWN(ROUND(H2997*0.06,2),-2)</f>
        <v/>
      </c>
      <c r="K2997" s="21">
        <f>ROUNDDOWN(ROUND(H2997*0.04,2),-2)</f>
        <v/>
      </c>
      <c r="L2997" s="21">
        <f>I2997+J2997+K2997</f>
        <v/>
      </c>
      <c r="M2997" s="21">
        <f>B2997-L2997</f>
        <v/>
      </c>
      <c r="N2997" s="21">
        <f>ROUNDDOWN(ROUND(B2997*0.2042,2),0)</f>
        <v/>
      </c>
    </row>
    <row r="2998">
      <c r="A2998" t="inlineStr">
        <is>
          <t>照合 役員</t>
        </is>
      </c>
      <c r="B2998" s="21" t="n">
        <v>20000000</v>
      </c>
      <c r="C2998" s="22" t="n">
        <v>5</v>
      </c>
      <c r="D2998" s="22" t="n">
        <v>3</v>
      </c>
      <c r="E2998" s="22" t="n">
        <v>0</v>
      </c>
      <c r="F2998" s="21">
        <f>(IF(C2998&lt;=20,MAX(800000,400000*C2998),8000000+700000*(C2998-20))+IF(E2998=1,1000000,0))</f>
        <v/>
      </c>
      <c r="G2998" s="21">
        <f>IF(AND(D2998=3,C2998&lt;=5),MAX(0,B2998-F2998),IF(AND(D2998=2,C2998&lt;=5,MAX(0,B2998-F2998)&gt;3000000),1500000+MAX(0,B2998-F2998)-3000000,MAX(0,B2998-F2998)/2))</f>
        <v/>
      </c>
      <c r="H2998" s="21">
        <f>ROUNDDOWN(G2998,-3)</f>
        <v/>
      </c>
      <c r="I2998" s="21">
        <f>IF(H2998&lt;=0,0,ROUNDDOWN(ROUND((H2998*LOOKUP(H2998,{0,1950001,3300001,6950001,9000001,18000001,40000001},{0.05,0.1,0.2,0.23,0.33,0.4,0.45})-LOOKUP(H2998,{0,1950001,3300001,6950001,9000001,18000001,40000001},{0,97500,427500,636000,1536000,2796000,4796000}))*1.021,3),0))</f>
        <v/>
      </c>
      <c r="J2998" s="21">
        <f>ROUNDDOWN(ROUND(H2998*0.06,2),-2)</f>
        <v/>
      </c>
      <c r="K2998" s="21">
        <f>ROUNDDOWN(ROUND(H2998*0.04,2),-2)</f>
        <v/>
      </c>
      <c r="L2998" s="21">
        <f>I2998+J2998+K2998</f>
        <v/>
      </c>
      <c r="M2998" s="21">
        <f>B2998-L2998</f>
        <v/>
      </c>
      <c r="N2998" s="21">
        <f>ROUNDDOWN(ROUND(B2998*0.2042,2),0)</f>
        <v/>
      </c>
    </row>
    <row r="2999">
      <c r="A2999" t="inlineStr">
        <is>
          <t>照合 短期 障害</t>
        </is>
      </c>
      <c r="B2999" s="21" t="n">
        <v>20000000</v>
      </c>
      <c r="C2999" s="22" t="n">
        <v>5</v>
      </c>
      <c r="D2999" s="22" t="n">
        <v>2</v>
      </c>
      <c r="E2999" s="22" t="n">
        <v>1</v>
      </c>
      <c r="F2999" s="21">
        <f>(IF(C2999&lt;=20,MAX(800000,400000*C2999),8000000+700000*(C2999-20))+IF(E2999=1,1000000,0))</f>
        <v/>
      </c>
      <c r="G2999" s="21">
        <f>IF(AND(D2999=3,C2999&lt;=5),MAX(0,B2999-F2999),IF(AND(D2999=2,C2999&lt;=5,MAX(0,B2999-F2999)&gt;3000000),1500000+MAX(0,B2999-F2999)-3000000,MAX(0,B2999-F2999)/2))</f>
        <v/>
      </c>
      <c r="H2999" s="21">
        <f>ROUNDDOWN(G2999,-3)</f>
        <v/>
      </c>
      <c r="I2999" s="21">
        <f>IF(H2999&lt;=0,0,ROUNDDOWN(ROUND((H2999*LOOKUP(H2999,{0,1950001,3300001,6950001,9000001,18000001,40000001},{0.05,0.1,0.2,0.23,0.33,0.4,0.45})-LOOKUP(H2999,{0,1950001,3300001,6950001,9000001,18000001,40000001},{0,97500,427500,636000,1536000,2796000,4796000}))*1.021,3),0))</f>
        <v/>
      </c>
      <c r="J2999" s="21">
        <f>ROUNDDOWN(ROUND(H2999*0.06,2),-2)</f>
        <v/>
      </c>
      <c r="K2999" s="21">
        <f>ROUNDDOWN(ROUND(H2999*0.04,2),-2)</f>
        <v/>
      </c>
      <c r="L2999" s="21">
        <f>I2999+J2999+K2999</f>
        <v/>
      </c>
      <c r="M2999" s="21">
        <f>B2999-L2999</f>
        <v/>
      </c>
      <c r="N2999" s="21">
        <f>ROUNDDOWN(ROUND(B2999*0.2042,2),0)</f>
        <v/>
      </c>
    </row>
    <row r="3000">
      <c r="A3000" t="inlineStr">
        <is>
          <t>照合 障害</t>
        </is>
      </c>
      <c r="B3000" s="21" t="n">
        <v>20000000</v>
      </c>
      <c r="C3000" s="22" t="n">
        <v>25</v>
      </c>
      <c r="D3000" s="22" t="n">
        <v>1</v>
      </c>
      <c r="E3000" s="22" t="n">
        <v>1</v>
      </c>
      <c r="F3000" s="21">
        <f>(IF(C3000&lt;=20,MAX(800000,400000*C3000),8000000+700000*(C3000-20))+IF(E3000=1,1000000,0))</f>
        <v/>
      </c>
      <c r="G3000" s="21">
        <f>IF(AND(D3000=3,C3000&lt;=5),MAX(0,B3000-F3000),IF(AND(D3000=2,C3000&lt;=5,MAX(0,B3000-F3000)&gt;3000000),1500000+MAX(0,B3000-F3000)-3000000,MAX(0,B3000-F3000)/2))</f>
        <v/>
      </c>
      <c r="H3000" s="21">
        <f>ROUNDDOWN(G3000,-3)</f>
        <v/>
      </c>
      <c r="I3000" s="21">
        <f>IF(H3000&lt;=0,0,ROUNDDOWN(ROUND((H3000*LOOKUP(H3000,{0,1950001,3300001,6950001,9000001,18000001,40000001},{0.05,0.1,0.2,0.23,0.33,0.4,0.45})-LOOKUP(H3000,{0,1950001,3300001,6950001,9000001,18000001,40000001},{0,97500,427500,636000,1536000,2796000,4796000}))*1.021,3),0))</f>
        <v/>
      </c>
      <c r="J3000" s="21">
        <f>ROUNDDOWN(ROUND(H3000*0.06,2),-2)</f>
        <v/>
      </c>
      <c r="K3000" s="21">
        <f>ROUNDDOWN(ROUND(H3000*0.04,2),-2)</f>
        <v/>
      </c>
      <c r="L3000" s="21">
        <f>I3000+J3000+K3000</f>
        <v/>
      </c>
      <c r="M3000" s="21">
        <f>B3000-L3000</f>
        <v/>
      </c>
      <c r="N3000" s="21">
        <f>ROUNDDOWN(ROUND(B3000*0.2042,2),0)</f>
        <v/>
      </c>
    </row>
    <row r="3001">
      <c r="A3001" t="inlineStr">
        <is>
          <t>照合 一般</t>
        </is>
      </c>
      <c r="B3001" s="21" t="n">
        <v>20500000</v>
      </c>
      <c r="C3001" s="22" t="n">
        <v>1</v>
      </c>
      <c r="D3001" s="22" t="n">
        <v>1</v>
      </c>
      <c r="E3001" s="22" t="n">
        <v>0</v>
      </c>
      <c r="F3001" s="21">
        <f>(IF(C3001&lt;=20,MAX(800000,400000*C3001),8000000+700000*(C3001-20))+IF(E3001=1,1000000,0))</f>
        <v/>
      </c>
      <c r="G3001" s="21">
        <f>IF(AND(D3001=3,C3001&lt;=5),MAX(0,B3001-F3001),IF(AND(D3001=2,C3001&lt;=5,MAX(0,B3001-F3001)&gt;3000000),1500000+MAX(0,B3001-F3001)-3000000,MAX(0,B3001-F3001)/2))</f>
        <v/>
      </c>
      <c r="H3001" s="21">
        <f>ROUNDDOWN(G3001,-3)</f>
        <v/>
      </c>
      <c r="I3001" s="21">
        <f>IF(H3001&lt;=0,0,ROUNDDOWN(ROUND((H3001*LOOKUP(H3001,{0,1950001,3300001,6950001,9000001,18000001,40000001},{0.05,0.1,0.2,0.23,0.33,0.4,0.45})-LOOKUP(H3001,{0,1950001,3300001,6950001,9000001,18000001,40000001},{0,97500,427500,636000,1536000,2796000,4796000}))*1.021,3),0))</f>
        <v/>
      </c>
      <c r="J3001" s="21">
        <f>ROUNDDOWN(ROUND(H3001*0.06,2),-2)</f>
        <v/>
      </c>
      <c r="K3001" s="21">
        <f>ROUNDDOWN(ROUND(H3001*0.04,2),-2)</f>
        <v/>
      </c>
      <c r="L3001" s="21">
        <f>I3001+J3001+K3001</f>
        <v/>
      </c>
      <c r="M3001" s="21">
        <f>B3001-L3001</f>
        <v/>
      </c>
      <c r="N3001" s="21">
        <f>ROUNDDOWN(ROUND(B3001*0.2042,2),0)</f>
        <v/>
      </c>
    </row>
    <row r="3002">
      <c r="A3002" t="inlineStr">
        <is>
          <t>照合 一般</t>
        </is>
      </c>
      <c r="B3002" s="21" t="n">
        <v>20500000</v>
      </c>
      <c r="C3002" s="22" t="n">
        <v>2</v>
      </c>
      <c r="D3002" s="22" t="n">
        <v>1</v>
      </c>
      <c r="E3002" s="22" t="n">
        <v>0</v>
      </c>
      <c r="F3002" s="21">
        <f>(IF(C3002&lt;=20,MAX(800000,400000*C3002),8000000+700000*(C3002-20))+IF(E3002=1,1000000,0))</f>
        <v/>
      </c>
      <c r="G3002" s="21">
        <f>IF(AND(D3002=3,C3002&lt;=5),MAX(0,B3002-F3002),IF(AND(D3002=2,C3002&lt;=5,MAX(0,B3002-F3002)&gt;3000000),1500000+MAX(0,B3002-F3002)-3000000,MAX(0,B3002-F3002)/2))</f>
        <v/>
      </c>
      <c r="H3002" s="21">
        <f>ROUNDDOWN(G3002,-3)</f>
        <v/>
      </c>
      <c r="I3002" s="21">
        <f>IF(H3002&lt;=0,0,ROUNDDOWN(ROUND((H3002*LOOKUP(H3002,{0,1950001,3300001,6950001,9000001,18000001,40000001},{0.05,0.1,0.2,0.23,0.33,0.4,0.45})-LOOKUP(H3002,{0,1950001,3300001,6950001,9000001,18000001,40000001},{0,97500,427500,636000,1536000,2796000,4796000}))*1.021,3),0))</f>
        <v/>
      </c>
      <c r="J3002" s="21">
        <f>ROUNDDOWN(ROUND(H3002*0.06,2),-2)</f>
        <v/>
      </c>
      <c r="K3002" s="21">
        <f>ROUNDDOWN(ROUND(H3002*0.04,2),-2)</f>
        <v/>
      </c>
      <c r="L3002" s="21">
        <f>I3002+J3002+K3002</f>
        <v/>
      </c>
      <c r="M3002" s="21">
        <f>B3002-L3002</f>
        <v/>
      </c>
      <c r="N3002" s="21">
        <f>ROUNDDOWN(ROUND(B3002*0.2042,2),0)</f>
        <v/>
      </c>
    </row>
    <row r="3003">
      <c r="A3003" t="inlineStr">
        <is>
          <t>照合 一般</t>
        </is>
      </c>
      <c r="B3003" s="21" t="n">
        <v>20500000</v>
      </c>
      <c r="C3003" s="22" t="n">
        <v>3</v>
      </c>
      <c r="D3003" s="22" t="n">
        <v>1</v>
      </c>
      <c r="E3003" s="22" t="n">
        <v>0</v>
      </c>
      <c r="F3003" s="21">
        <f>(IF(C3003&lt;=20,MAX(800000,400000*C3003),8000000+700000*(C3003-20))+IF(E3003=1,1000000,0))</f>
        <v/>
      </c>
      <c r="G3003" s="21">
        <f>IF(AND(D3003=3,C3003&lt;=5),MAX(0,B3003-F3003),IF(AND(D3003=2,C3003&lt;=5,MAX(0,B3003-F3003)&gt;3000000),1500000+MAX(0,B3003-F3003)-3000000,MAX(0,B3003-F3003)/2))</f>
        <v/>
      </c>
      <c r="H3003" s="21">
        <f>ROUNDDOWN(G3003,-3)</f>
        <v/>
      </c>
      <c r="I3003" s="21">
        <f>IF(H3003&lt;=0,0,ROUNDDOWN(ROUND((H3003*LOOKUP(H3003,{0,1950001,3300001,6950001,9000001,18000001,40000001},{0.05,0.1,0.2,0.23,0.33,0.4,0.45})-LOOKUP(H3003,{0,1950001,3300001,6950001,9000001,18000001,40000001},{0,97500,427500,636000,1536000,2796000,4796000}))*1.021,3),0))</f>
        <v/>
      </c>
      <c r="J3003" s="21">
        <f>ROUNDDOWN(ROUND(H3003*0.06,2),-2)</f>
        <v/>
      </c>
      <c r="K3003" s="21">
        <f>ROUNDDOWN(ROUND(H3003*0.04,2),-2)</f>
        <v/>
      </c>
      <c r="L3003" s="21">
        <f>I3003+J3003+K3003</f>
        <v/>
      </c>
      <c r="M3003" s="21">
        <f>B3003-L3003</f>
        <v/>
      </c>
      <c r="N3003" s="21">
        <f>ROUNDDOWN(ROUND(B3003*0.2042,2),0)</f>
        <v/>
      </c>
    </row>
    <row r="3004">
      <c r="A3004" t="inlineStr">
        <is>
          <t>照合 一般</t>
        </is>
      </c>
      <c r="B3004" s="21" t="n">
        <v>20500000</v>
      </c>
      <c r="C3004" s="22" t="n">
        <v>4</v>
      </c>
      <c r="D3004" s="22" t="n">
        <v>1</v>
      </c>
      <c r="E3004" s="22" t="n">
        <v>0</v>
      </c>
      <c r="F3004" s="21">
        <f>(IF(C3004&lt;=20,MAX(800000,400000*C3004),8000000+700000*(C3004-20))+IF(E3004=1,1000000,0))</f>
        <v/>
      </c>
      <c r="G3004" s="21">
        <f>IF(AND(D3004=3,C3004&lt;=5),MAX(0,B3004-F3004),IF(AND(D3004=2,C3004&lt;=5,MAX(0,B3004-F3004)&gt;3000000),1500000+MAX(0,B3004-F3004)-3000000,MAX(0,B3004-F3004)/2))</f>
        <v/>
      </c>
      <c r="H3004" s="21">
        <f>ROUNDDOWN(G3004,-3)</f>
        <v/>
      </c>
      <c r="I3004" s="21">
        <f>IF(H3004&lt;=0,0,ROUNDDOWN(ROUND((H3004*LOOKUP(H3004,{0,1950001,3300001,6950001,9000001,18000001,40000001},{0.05,0.1,0.2,0.23,0.33,0.4,0.45})-LOOKUP(H3004,{0,1950001,3300001,6950001,9000001,18000001,40000001},{0,97500,427500,636000,1536000,2796000,4796000}))*1.021,3),0))</f>
        <v/>
      </c>
      <c r="J3004" s="21">
        <f>ROUNDDOWN(ROUND(H3004*0.06,2),-2)</f>
        <v/>
      </c>
      <c r="K3004" s="21">
        <f>ROUNDDOWN(ROUND(H3004*0.04,2),-2)</f>
        <v/>
      </c>
      <c r="L3004" s="21">
        <f>I3004+J3004+K3004</f>
        <v/>
      </c>
      <c r="M3004" s="21">
        <f>B3004-L3004</f>
        <v/>
      </c>
      <c r="N3004" s="21">
        <f>ROUNDDOWN(ROUND(B3004*0.2042,2),0)</f>
        <v/>
      </c>
    </row>
    <row r="3005">
      <c r="A3005" t="inlineStr">
        <is>
          <t>照合 一般</t>
        </is>
      </c>
      <c r="B3005" s="21" t="n">
        <v>20500000</v>
      </c>
      <c r="C3005" s="22" t="n">
        <v>5</v>
      </c>
      <c r="D3005" s="22" t="n">
        <v>1</v>
      </c>
      <c r="E3005" s="22" t="n">
        <v>0</v>
      </c>
      <c r="F3005" s="21">
        <f>(IF(C3005&lt;=20,MAX(800000,400000*C3005),8000000+700000*(C3005-20))+IF(E3005=1,1000000,0))</f>
        <v/>
      </c>
      <c r="G3005" s="21">
        <f>IF(AND(D3005=3,C3005&lt;=5),MAX(0,B3005-F3005),IF(AND(D3005=2,C3005&lt;=5,MAX(0,B3005-F3005)&gt;3000000),1500000+MAX(0,B3005-F3005)-3000000,MAX(0,B3005-F3005)/2))</f>
        <v/>
      </c>
      <c r="H3005" s="21">
        <f>ROUNDDOWN(G3005,-3)</f>
        <v/>
      </c>
      <c r="I3005" s="21">
        <f>IF(H3005&lt;=0,0,ROUNDDOWN(ROUND((H3005*LOOKUP(H3005,{0,1950001,3300001,6950001,9000001,18000001,40000001},{0.05,0.1,0.2,0.23,0.33,0.4,0.45})-LOOKUP(H3005,{0,1950001,3300001,6950001,9000001,18000001,40000001},{0,97500,427500,636000,1536000,2796000,4796000}))*1.021,3),0))</f>
        <v/>
      </c>
      <c r="J3005" s="21">
        <f>ROUNDDOWN(ROUND(H3005*0.06,2),-2)</f>
        <v/>
      </c>
      <c r="K3005" s="21">
        <f>ROUNDDOWN(ROUND(H3005*0.04,2),-2)</f>
        <v/>
      </c>
      <c r="L3005" s="21">
        <f>I3005+J3005+K3005</f>
        <v/>
      </c>
      <c r="M3005" s="21">
        <f>B3005-L3005</f>
        <v/>
      </c>
      <c r="N3005" s="21">
        <f>ROUNDDOWN(ROUND(B3005*0.2042,2),0)</f>
        <v/>
      </c>
    </row>
    <row r="3006">
      <c r="A3006" t="inlineStr">
        <is>
          <t>照合 一般</t>
        </is>
      </c>
      <c r="B3006" s="21" t="n">
        <v>20500000</v>
      </c>
      <c r="C3006" s="22" t="n">
        <v>6</v>
      </c>
      <c r="D3006" s="22" t="n">
        <v>1</v>
      </c>
      <c r="E3006" s="22" t="n">
        <v>0</v>
      </c>
      <c r="F3006" s="21">
        <f>(IF(C3006&lt;=20,MAX(800000,400000*C3006),8000000+700000*(C3006-20))+IF(E3006=1,1000000,0))</f>
        <v/>
      </c>
      <c r="G3006" s="21">
        <f>IF(AND(D3006=3,C3006&lt;=5),MAX(0,B3006-F3006),IF(AND(D3006=2,C3006&lt;=5,MAX(0,B3006-F3006)&gt;3000000),1500000+MAX(0,B3006-F3006)-3000000,MAX(0,B3006-F3006)/2))</f>
        <v/>
      </c>
      <c r="H3006" s="21">
        <f>ROUNDDOWN(G3006,-3)</f>
        <v/>
      </c>
      <c r="I3006" s="21">
        <f>IF(H3006&lt;=0,0,ROUNDDOWN(ROUND((H3006*LOOKUP(H3006,{0,1950001,3300001,6950001,9000001,18000001,40000001},{0.05,0.1,0.2,0.23,0.33,0.4,0.45})-LOOKUP(H3006,{0,1950001,3300001,6950001,9000001,18000001,40000001},{0,97500,427500,636000,1536000,2796000,4796000}))*1.021,3),0))</f>
        <v/>
      </c>
      <c r="J3006" s="21">
        <f>ROUNDDOWN(ROUND(H3006*0.06,2),-2)</f>
        <v/>
      </c>
      <c r="K3006" s="21">
        <f>ROUNDDOWN(ROUND(H3006*0.04,2),-2)</f>
        <v/>
      </c>
      <c r="L3006" s="21">
        <f>I3006+J3006+K3006</f>
        <v/>
      </c>
      <c r="M3006" s="21">
        <f>B3006-L3006</f>
        <v/>
      </c>
      <c r="N3006" s="21">
        <f>ROUNDDOWN(ROUND(B3006*0.2042,2),0)</f>
        <v/>
      </c>
    </row>
    <row r="3007">
      <c r="A3007" t="inlineStr">
        <is>
          <t>照合 一般</t>
        </is>
      </c>
      <c r="B3007" s="21" t="n">
        <v>20500000</v>
      </c>
      <c r="C3007" s="22" t="n">
        <v>7</v>
      </c>
      <c r="D3007" s="22" t="n">
        <v>1</v>
      </c>
      <c r="E3007" s="22" t="n">
        <v>0</v>
      </c>
      <c r="F3007" s="21">
        <f>(IF(C3007&lt;=20,MAX(800000,400000*C3007),8000000+700000*(C3007-20))+IF(E3007=1,1000000,0))</f>
        <v/>
      </c>
      <c r="G3007" s="21">
        <f>IF(AND(D3007=3,C3007&lt;=5),MAX(0,B3007-F3007),IF(AND(D3007=2,C3007&lt;=5,MAX(0,B3007-F3007)&gt;3000000),1500000+MAX(0,B3007-F3007)-3000000,MAX(0,B3007-F3007)/2))</f>
        <v/>
      </c>
      <c r="H3007" s="21">
        <f>ROUNDDOWN(G3007,-3)</f>
        <v/>
      </c>
      <c r="I3007" s="21">
        <f>IF(H3007&lt;=0,0,ROUNDDOWN(ROUND((H3007*LOOKUP(H3007,{0,1950001,3300001,6950001,9000001,18000001,40000001},{0.05,0.1,0.2,0.23,0.33,0.4,0.45})-LOOKUP(H3007,{0,1950001,3300001,6950001,9000001,18000001,40000001},{0,97500,427500,636000,1536000,2796000,4796000}))*1.021,3),0))</f>
        <v/>
      </c>
      <c r="J3007" s="21">
        <f>ROUNDDOWN(ROUND(H3007*0.06,2),-2)</f>
        <v/>
      </c>
      <c r="K3007" s="21">
        <f>ROUNDDOWN(ROUND(H3007*0.04,2),-2)</f>
        <v/>
      </c>
      <c r="L3007" s="21">
        <f>I3007+J3007+K3007</f>
        <v/>
      </c>
      <c r="M3007" s="21">
        <f>B3007-L3007</f>
        <v/>
      </c>
      <c r="N3007" s="21">
        <f>ROUNDDOWN(ROUND(B3007*0.2042,2),0)</f>
        <v/>
      </c>
    </row>
    <row r="3008">
      <c r="A3008" t="inlineStr">
        <is>
          <t>照合 一般</t>
        </is>
      </c>
      <c r="B3008" s="21" t="n">
        <v>20500000</v>
      </c>
      <c r="C3008" s="22" t="n">
        <v>8</v>
      </c>
      <c r="D3008" s="22" t="n">
        <v>1</v>
      </c>
      <c r="E3008" s="22" t="n">
        <v>0</v>
      </c>
      <c r="F3008" s="21">
        <f>(IF(C3008&lt;=20,MAX(800000,400000*C3008),8000000+700000*(C3008-20))+IF(E3008=1,1000000,0))</f>
        <v/>
      </c>
      <c r="G3008" s="21">
        <f>IF(AND(D3008=3,C3008&lt;=5),MAX(0,B3008-F3008),IF(AND(D3008=2,C3008&lt;=5,MAX(0,B3008-F3008)&gt;3000000),1500000+MAX(0,B3008-F3008)-3000000,MAX(0,B3008-F3008)/2))</f>
        <v/>
      </c>
      <c r="H3008" s="21">
        <f>ROUNDDOWN(G3008,-3)</f>
        <v/>
      </c>
      <c r="I3008" s="21">
        <f>IF(H3008&lt;=0,0,ROUNDDOWN(ROUND((H3008*LOOKUP(H3008,{0,1950001,3300001,6950001,9000001,18000001,40000001},{0.05,0.1,0.2,0.23,0.33,0.4,0.45})-LOOKUP(H3008,{0,1950001,3300001,6950001,9000001,18000001,40000001},{0,97500,427500,636000,1536000,2796000,4796000}))*1.021,3),0))</f>
        <v/>
      </c>
      <c r="J3008" s="21">
        <f>ROUNDDOWN(ROUND(H3008*0.06,2),-2)</f>
        <v/>
      </c>
      <c r="K3008" s="21">
        <f>ROUNDDOWN(ROUND(H3008*0.04,2),-2)</f>
        <v/>
      </c>
      <c r="L3008" s="21">
        <f>I3008+J3008+K3008</f>
        <v/>
      </c>
      <c r="M3008" s="21">
        <f>B3008-L3008</f>
        <v/>
      </c>
      <c r="N3008" s="21">
        <f>ROUNDDOWN(ROUND(B3008*0.2042,2),0)</f>
        <v/>
      </c>
    </row>
    <row r="3009">
      <c r="A3009" t="inlineStr">
        <is>
          <t>照合 一般</t>
        </is>
      </c>
      <c r="B3009" s="21" t="n">
        <v>20500000</v>
      </c>
      <c r="C3009" s="22" t="n">
        <v>9</v>
      </c>
      <c r="D3009" s="22" t="n">
        <v>1</v>
      </c>
      <c r="E3009" s="22" t="n">
        <v>0</v>
      </c>
      <c r="F3009" s="21">
        <f>(IF(C3009&lt;=20,MAX(800000,400000*C3009),8000000+700000*(C3009-20))+IF(E3009=1,1000000,0))</f>
        <v/>
      </c>
      <c r="G3009" s="21">
        <f>IF(AND(D3009=3,C3009&lt;=5),MAX(0,B3009-F3009),IF(AND(D3009=2,C3009&lt;=5,MAX(0,B3009-F3009)&gt;3000000),1500000+MAX(0,B3009-F3009)-3000000,MAX(0,B3009-F3009)/2))</f>
        <v/>
      </c>
      <c r="H3009" s="21">
        <f>ROUNDDOWN(G3009,-3)</f>
        <v/>
      </c>
      <c r="I3009" s="21">
        <f>IF(H3009&lt;=0,0,ROUNDDOWN(ROUND((H3009*LOOKUP(H3009,{0,1950001,3300001,6950001,9000001,18000001,40000001},{0.05,0.1,0.2,0.23,0.33,0.4,0.45})-LOOKUP(H3009,{0,1950001,3300001,6950001,9000001,18000001,40000001},{0,97500,427500,636000,1536000,2796000,4796000}))*1.021,3),0))</f>
        <v/>
      </c>
      <c r="J3009" s="21">
        <f>ROUNDDOWN(ROUND(H3009*0.06,2),-2)</f>
        <v/>
      </c>
      <c r="K3009" s="21">
        <f>ROUNDDOWN(ROUND(H3009*0.04,2),-2)</f>
        <v/>
      </c>
      <c r="L3009" s="21">
        <f>I3009+J3009+K3009</f>
        <v/>
      </c>
      <c r="M3009" s="21">
        <f>B3009-L3009</f>
        <v/>
      </c>
      <c r="N3009" s="21">
        <f>ROUNDDOWN(ROUND(B3009*0.2042,2),0)</f>
        <v/>
      </c>
    </row>
    <row r="3010">
      <c r="A3010" t="inlineStr">
        <is>
          <t>照合 一般</t>
        </is>
      </c>
      <c r="B3010" s="21" t="n">
        <v>20500000</v>
      </c>
      <c r="C3010" s="22" t="n">
        <v>10</v>
      </c>
      <c r="D3010" s="22" t="n">
        <v>1</v>
      </c>
      <c r="E3010" s="22" t="n">
        <v>0</v>
      </c>
      <c r="F3010" s="21">
        <f>(IF(C3010&lt;=20,MAX(800000,400000*C3010),8000000+700000*(C3010-20))+IF(E3010=1,1000000,0))</f>
        <v/>
      </c>
      <c r="G3010" s="21">
        <f>IF(AND(D3010=3,C3010&lt;=5),MAX(0,B3010-F3010),IF(AND(D3010=2,C3010&lt;=5,MAX(0,B3010-F3010)&gt;3000000),1500000+MAX(0,B3010-F3010)-3000000,MAX(0,B3010-F3010)/2))</f>
        <v/>
      </c>
      <c r="H3010" s="21">
        <f>ROUNDDOWN(G3010,-3)</f>
        <v/>
      </c>
      <c r="I3010" s="21">
        <f>IF(H3010&lt;=0,0,ROUNDDOWN(ROUND((H3010*LOOKUP(H3010,{0,1950001,3300001,6950001,9000001,18000001,40000001},{0.05,0.1,0.2,0.23,0.33,0.4,0.45})-LOOKUP(H3010,{0,1950001,3300001,6950001,9000001,18000001,40000001},{0,97500,427500,636000,1536000,2796000,4796000}))*1.021,3),0))</f>
        <v/>
      </c>
      <c r="J3010" s="21">
        <f>ROUNDDOWN(ROUND(H3010*0.06,2),-2)</f>
        <v/>
      </c>
      <c r="K3010" s="21">
        <f>ROUNDDOWN(ROUND(H3010*0.04,2),-2)</f>
        <v/>
      </c>
      <c r="L3010" s="21">
        <f>I3010+J3010+K3010</f>
        <v/>
      </c>
      <c r="M3010" s="21">
        <f>B3010-L3010</f>
        <v/>
      </c>
      <c r="N3010" s="21">
        <f>ROUNDDOWN(ROUND(B3010*0.2042,2),0)</f>
        <v/>
      </c>
    </row>
    <row r="3011">
      <c r="A3011" t="inlineStr">
        <is>
          <t>照合 一般</t>
        </is>
      </c>
      <c r="B3011" s="21" t="n">
        <v>20500000</v>
      </c>
      <c r="C3011" s="22" t="n">
        <v>11</v>
      </c>
      <c r="D3011" s="22" t="n">
        <v>1</v>
      </c>
      <c r="E3011" s="22" t="n">
        <v>0</v>
      </c>
      <c r="F3011" s="21">
        <f>(IF(C3011&lt;=20,MAX(800000,400000*C3011),8000000+700000*(C3011-20))+IF(E3011=1,1000000,0))</f>
        <v/>
      </c>
      <c r="G3011" s="21">
        <f>IF(AND(D3011=3,C3011&lt;=5),MAX(0,B3011-F3011),IF(AND(D3011=2,C3011&lt;=5,MAX(0,B3011-F3011)&gt;3000000),1500000+MAX(0,B3011-F3011)-3000000,MAX(0,B3011-F3011)/2))</f>
        <v/>
      </c>
      <c r="H3011" s="21">
        <f>ROUNDDOWN(G3011,-3)</f>
        <v/>
      </c>
      <c r="I3011" s="21">
        <f>IF(H3011&lt;=0,0,ROUNDDOWN(ROUND((H3011*LOOKUP(H3011,{0,1950001,3300001,6950001,9000001,18000001,40000001},{0.05,0.1,0.2,0.23,0.33,0.4,0.45})-LOOKUP(H3011,{0,1950001,3300001,6950001,9000001,18000001,40000001},{0,97500,427500,636000,1536000,2796000,4796000}))*1.021,3),0))</f>
        <v/>
      </c>
      <c r="J3011" s="21">
        <f>ROUNDDOWN(ROUND(H3011*0.06,2),-2)</f>
        <v/>
      </c>
      <c r="K3011" s="21">
        <f>ROUNDDOWN(ROUND(H3011*0.04,2),-2)</f>
        <v/>
      </c>
      <c r="L3011" s="21">
        <f>I3011+J3011+K3011</f>
        <v/>
      </c>
      <c r="M3011" s="21">
        <f>B3011-L3011</f>
        <v/>
      </c>
      <c r="N3011" s="21">
        <f>ROUNDDOWN(ROUND(B3011*0.2042,2),0)</f>
        <v/>
      </c>
    </row>
    <row r="3012">
      <c r="A3012" t="inlineStr">
        <is>
          <t>照合 一般</t>
        </is>
      </c>
      <c r="B3012" s="21" t="n">
        <v>20500000</v>
      </c>
      <c r="C3012" s="22" t="n">
        <v>12</v>
      </c>
      <c r="D3012" s="22" t="n">
        <v>1</v>
      </c>
      <c r="E3012" s="22" t="n">
        <v>0</v>
      </c>
      <c r="F3012" s="21">
        <f>(IF(C3012&lt;=20,MAX(800000,400000*C3012),8000000+700000*(C3012-20))+IF(E3012=1,1000000,0))</f>
        <v/>
      </c>
      <c r="G3012" s="21">
        <f>IF(AND(D3012=3,C3012&lt;=5),MAX(0,B3012-F3012),IF(AND(D3012=2,C3012&lt;=5,MAX(0,B3012-F3012)&gt;3000000),1500000+MAX(0,B3012-F3012)-3000000,MAX(0,B3012-F3012)/2))</f>
        <v/>
      </c>
      <c r="H3012" s="21">
        <f>ROUNDDOWN(G3012,-3)</f>
        <v/>
      </c>
      <c r="I3012" s="21">
        <f>IF(H3012&lt;=0,0,ROUNDDOWN(ROUND((H3012*LOOKUP(H3012,{0,1950001,3300001,6950001,9000001,18000001,40000001},{0.05,0.1,0.2,0.23,0.33,0.4,0.45})-LOOKUP(H3012,{0,1950001,3300001,6950001,9000001,18000001,40000001},{0,97500,427500,636000,1536000,2796000,4796000}))*1.021,3),0))</f>
        <v/>
      </c>
      <c r="J3012" s="21">
        <f>ROUNDDOWN(ROUND(H3012*0.06,2),-2)</f>
        <v/>
      </c>
      <c r="K3012" s="21">
        <f>ROUNDDOWN(ROUND(H3012*0.04,2),-2)</f>
        <v/>
      </c>
      <c r="L3012" s="21">
        <f>I3012+J3012+K3012</f>
        <v/>
      </c>
      <c r="M3012" s="21">
        <f>B3012-L3012</f>
        <v/>
      </c>
      <c r="N3012" s="21">
        <f>ROUNDDOWN(ROUND(B3012*0.2042,2),0)</f>
        <v/>
      </c>
    </row>
    <row r="3013">
      <c r="A3013" t="inlineStr">
        <is>
          <t>照合 一般</t>
        </is>
      </c>
      <c r="B3013" s="21" t="n">
        <v>20500000</v>
      </c>
      <c r="C3013" s="22" t="n">
        <v>13</v>
      </c>
      <c r="D3013" s="22" t="n">
        <v>1</v>
      </c>
      <c r="E3013" s="22" t="n">
        <v>0</v>
      </c>
      <c r="F3013" s="21">
        <f>(IF(C3013&lt;=20,MAX(800000,400000*C3013),8000000+700000*(C3013-20))+IF(E3013=1,1000000,0))</f>
        <v/>
      </c>
      <c r="G3013" s="21">
        <f>IF(AND(D3013=3,C3013&lt;=5),MAX(0,B3013-F3013),IF(AND(D3013=2,C3013&lt;=5,MAX(0,B3013-F3013)&gt;3000000),1500000+MAX(0,B3013-F3013)-3000000,MAX(0,B3013-F3013)/2))</f>
        <v/>
      </c>
      <c r="H3013" s="21">
        <f>ROUNDDOWN(G3013,-3)</f>
        <v/>
      </c>
      <c r="I3013" s="21">
        <f>IF(H3013&lt;=0,0,ROUNDDOWN(ROUND((H3013*LOOKUP(H3013,{0,1950001,3300001,6950001,9000001,18000001,40000001},{0.05,0.1,0.2,0.23,0.33,0.4,0.45})-LOOKUP(H3013,{0,1950001,3300001,6950001,9000001,18000001,40000001},{0,97500,427500,636000,1536000,2796000,4796000}))*1.021,3),0))</f>
        <v/>
      </c>
      <c r="J3013" s="21">
        <f>ROUNDDOWN(ROUND(H3013*0.06,2),-2)</f>
        <v/>
      </c>
      <c r="K3013" s="21">
        <f>ROUNDDOWN(ROUND(H3013*0.04,2),-2)</f>
        <v/>
      </c>
      <c r="L3013" s="21">
        <f>I3013+J3013+K3013</f>
        <v/>
      </c>
      <c r="M3013" s="21">
        <f>B3013-L3013</f>
        <v/>
      </c>
      <c r="N3013" s="21">
        <f>ROUNDDOWN(ROUND(B3013*0.2042,2),0)</f>
        <v/>
      </c>
    </row>
    <row r="3014">
      <c r="A3014" t="inlineStr">
        <is>
          <t>照合 一般</t>
        </is>
      </c>
      <c r="B3014" s="21" t="n">
        <v>20500000</v>
      </c>
      <c r="C3014" s="22" t="n">
        <v>14</v>
      </c>
      <c r="D3014" s="22" t="n">
        <v>1</v>
      </c>
      <c r="E3014" s="22" t="n">
        <v>0</v>
      </c>
      <c r="F3014" s="21">
        <f>(IF(C3014&lt;=20,MAX(800000,400000*C3014),8000000+700000*(C3014-20))+IF(E3014=1,1000000,0))</f>
        <v/>
      </c>
      <c r="G3014" s="21">
        <f>IF(AND(D3014=3,C3014&lt;=5),MAX(0,B3014-F3014),IF(AND(D3014=2,C3014&lt;=5,MAX(0,B3014-F3014)&gt;3000000),1500000+MAX(0,B3014-F3014)-3000000,MAX(0,B3014-F3014)/2))</f>
        <v/>
      </c>
      <c r="H3014" s="21">
        <f>ROUNDDOWN(G3014,-3)</f>
        <v/>
      </c>
      <c r="I3014" s="21">
        <f>IF(H3014&lt;=0,0,ROUNDDOWN(ROUND((H3014*LOOKUP(H3014,{0,1950001,3300001,6950001,9000001,18000001,40000001},{0.05,0.1,0.2,0.23,0.33,0.4,0.45})-LOOKUP(H3014,{0,1950001,3300001,6950001,9000001,18000001,40000001},{0,97500,427500,636000,1536000,2796000,4796000}))*1.021,3),0))</f>
        <v/>
      </c>
      <c r="J3014" s="21">
        <f>ROUNDDOWN(ROUND(H3014*0.06,2),-2)</f>
        <v/>
      </c>
      <c r="K3014" s="21">
        <f>ROUNDDOWN(ROUND(H3014*0.04,2),-2)</f>
        <v/>
      </c>
      <c r="L3014" s="21">
        <f>I3014+J3014+K3014</f>
        <v/>
      </c>
      <c r="M3014" s="21">
        <f>B3014-L3014</f>
        <v/>
      </c>
      <c r="N3014" s="21">
        <f>ROUNDDOWN(ROUND(B3014*0.2042,2),0)</f>
        <v/>
      </c>
    </row>
    <row r="3015">
      <c r="A3015" t="inlineStr">
        <is>
          <t>照合 一般</t>
        </is>
      </c>
      <c r="B3015" s="21" t="n">
        <v>20500000</v>
      </c>
      <c r="C3015" s="22" t="n">
        <v>15</v>
      </c>
      <c r="D3015" s="22" t="n">
        <v>1</v>
      </c>
      <c r="E3015" s="22" t="n">
        <v>0</v>
      </c>
      <c r="F3015" s="21">
        <f>(IF(C3015&lt;=20,MAX(800000,400000*C3015),8000000+700000*(C3015-20))+IF(E3015=1,1000000,0))</f>
        <v/>
      </c>
      <c r="G3015" s="21">
        <f>IF(AND(D3015=3,C3015&lt;=5),MAX(0,B3015-F3015),IF(AND(D3015=2,C3015&lt;=5,MAX(0,B3015-F3015)&gt;3000000),1500000+MAX(0,B3015-F3015)-3000000,MAX(0,B3015-F3015)/2))</f>
        <v/>
      </c>
      <c r="H3015" s="21">
        <f>ROUNDDOWN(G3015,-3)</f>
        <v/>
      </c>
      <c r="I3015" s="21">
        <f>IF(H3015&lt;=0,0,ROUNDDOWN(ROUND((H3015*LOOKUP(H3015,{0,1950001,3300001,6950001,9000001,18000001,40000001},{0.05,0.1,0.2,0.23,0.33,0.4,0.45})-LOOKUP(H3015,{0,1950001,3300001,6950001,9000001,18000001,40000001},{0,97500,427500,636000,1536000,2796000,4796000}))*1.021,3),0))</f>
        <v/>
      </c>
      <c r="J3015" s="21">
        <f>ROUNDDOWN(ROUND(H3015*0.06,2),-2)</f>
        <v/>
      </c>
      <c r="K3015" s="21">
        <f>ROUNDDOWN(ROUND(H3015*0.04,2),-2)</f>
        <v/>
      </c>
      <c r="L3015" s="21">
        <f>I3015+J3015+K3015</f>
        <v/>
      </c>
      <c r="M3015" s="21">
        <f>B3015-L3015</f>
        <v/>
      </c>
      <c r="N3015" s="21">
        <f>ROUNDDOWN(ROUND(B3015*0.2042,2),0)</f>
        <v/>
      </c>
    </row>
    <row r="3016">
      <c r="A3016" t="inlineStr">
        <is>
          <t>照合 一般</t>
        </is>
      </c>
      <c r="B3016" s="21" t="n">
        <v>20500000</v>
      </c>
      <c r="C3016" s="22" t="n">
        <v>16</v>
      </c>
      <c r="D3016" s="22" t="n">
        <v>1</v>
      </c>
      <c r="E3016" s="22" t="n">
        <v>0</v>
      </c>
      <c r="F3016" s="21">
        <f>(IF(C3016&lt;=20,MAX(800000,400000*C3016),8000000+700000*(C3016-20))+IF(E3016=1,1000000,0))</f>
        <v/>
      </c>
      <c r="G3016" s="21">
        <f>IF(AND(D3016=3,C3016&lt;=5),MAX(0,B3016-F3016),IF(AND(D3016=2,C3016&lt;=5,MAX(0,B3016-F3016)&gt;3000000),1500000+MAX(0,B3016-F3016)-3000000,MAX(0,B3016-F3016)/2))</f>
        <v/>
      </c>
      <c r="H3016" s="21">
        <f>ROUNDDOWN(G3016,-3)</f>
        <v/>
      </c>
      <c r="I3016" s="21">
        <f>IF(H3016&lt;=0,0,ROUNDDOWN(ROUND((H3016*LOOKUP(H3016,{0,1950001,3300001,6950001,9000001,18000001,40000001},{0.05,0.1,0.2,0.23,0.33,0.4,0.45})-LOOKUP(H3016,{0,1950001,3300001,6950001,9000001,18000001,40000001},{0,97500,427500,636000,1536000,2796000,4796000}))*1.021,3),0))</f>
        <v/>
      </c>
      <c r="J3016" s="21">
        <f>ROUNDDOWN(ROUND(H3016*0.06,2),-2)</f>
        <v/>
      </c>
      <c r="K3016" s="21">
        <f>ROUNDDOWN(ROUND(H3016*0.04,2),-2)</f>
        <v/>
      </c>
      <c r="L3016" s="21">
        <f>I3016+J3016+K3016</f>
        <v/>
      </c>
      <c r="M3016" s="21">
        <f>B3016-L3016</f>
        <v/>
      </c>
      <c r="N3016" s="21">
        <f>ROUNDDOWN(ROUND(B3016*0.2042,2),0)</f>
        <v/>
      </c>
    </row>
    <row r="3017">
      <c r="A3017" t="inlineStr">
        <is>
          <t>照合 一般</t>
        </is>
      </c>
      <c r="B3017" s="21" t="n">
        <v>20500000</v>
      </c>
      <c r="C3017" s="22" t="n">
        <v>17</v>
      </c>
      <c r="D3017" s="22" t="n">
        <v>1</v>
      </c>
      <c r="E3017" s="22" t="n">
        <v>0</v>
      </c>
      <c r="F3017" s="21">
        <f>(IF(C3017&lt;=20,MAX(800000,400000*C3017),8000000+700000*(C3017-20))+IF(E3017=1,1000000,0))</f>
        <v/>
      </c>
      <c r="G3017" s="21">
        <f>IF(AND(D3017=3,C3017&lt;=5),MAX(0,B3017-F3017),IF(AND(D3017=2,C3017&lt;=5,MAX(0,B3017-F3017)&gt;3000000),1500000+MAX(0,B3017-F3017)-3000000,MAX(0,B3017-F3017)/2))</f>
        <v/>
      </c>
      <c r="H3017" s="21">
        <f>ROUNDDOWN(G3017,-3)</f>
        <v/>
      </c>
      <c r="I3017" s="21">
        <f>IF(H3017&lt;=0,0,ROUNDDOWN(ROUND((H3017*LOOKUP(H3017,{0,1950001,3300001,6950001,9000001,18000001,40000001},{0.05,0.1,0.2,0.23,0.33,0.4,0.45})-LOOKUP(H3017,{0,1950001,3300001,6950001,9000001,18000001,40000001},{0,97500,427500,636000,1536000,2796000,4796000}))*1.021,3),0))</f>
        <v/>
      </c>
      <c r="J3017" s="21">
        <f>ROUNDDOWN(ROUND(H3017*0.06,2),-2)</f>
        <v/>
      </c>
      <c r="K3017" s="21">
        <f>ROUNDDOWN(ROUND(H3017*0.04,2),-2)</f>
        <v/>
      </c>
      <c r="L3017" s="21">
        <f>I3017+J3017+K3017</f>
        <v/>
      </c>
      <c r="M3017" s="21">
        <f>B3017-L3017</f>
        <v/>
      </c>
      <c r="N3017" s="21">
        <f>ROUNDDOWN(ROUND(B3017*0.2042,2),0)</f>
        <v/>
      </c>
    </row>
    <row r="3018">
      <c r="A3018" t="inlineStr">
        <is>
          <t>照合 一般</t>
        </is>
      </c>
      <c r="B3018" s="21" t="n">
        <v>20500000</v>
      </c>
      <c r="C3018" s="22" t="n">
        <v>18</v>
      </c>
      <c r="D3018" s="22" t="n">
        <v>1</v>
      </c>
      <c r="E3018" s="22" t="n">
        <v>0</v>
      </c>
      <c r="F3018" s="21">
        <f>(IF(C3018&lt;=20,MAX(800000,400000*C3018),8000000+700000*(C3018-20))+IF(E3018=1,1000000,0))</f>
        <v/>
      </c>
      <c r="G3018" s="21">
        <f>IF(AND(D3018=3,C3018&lt;=5),MAX(0,B3018-F3018),IF(AND(D3018=2,C3018&lt;=5,MAX(0,B3018-F3018)&gt;3000000),1500000+MAX(0,B3018-F3018)-3000000,MAX(0,B3018-F3018)/2))</f>
        <v/>
      </c>
      <c r="H3018" s="21">
        <f>ROUNDDOWN(G3018,-3)</f>
        <v/>
      </c>
      <c r="I3018" s="21">
        <f>IF(H3018&lt;=0,0,ROUNDDOWN(ROUND((H3018*LOOKUP(H3018,{0,1950001,3300001,6950001,9000001,18000001,40000001},{0.05,0.1,0.2,0.23,0.33,0.4,0.45})-LOOKUP(H3018,{0,1950001,3300001,6950001,9000001,18000001,40000001},{0,97500,427500,636000,1536000,2796000,4796000}))*1.021,3),0))</f>
        <v/>
      </c>
      <c r="J3018" s="21">
        <f>ROUNDDOWN(ROUND(H3018*0.06,2),-2)</f>
        <v/>
      </c>
      <c r="K3018" s="21">
        <f>ROUNDDOWN(ROUND(H3018*0.04,2),-2)</f>
        <v/>
      </c>
      <c r="L3018" s="21">
        <f>I3018+J3018+K3018</f>
        <v/>
      </c>
      <c r="M3018" s="21">
        <f>B3018-L3018</f>
        <v/>
      </c>
      <c r="N3018" s="21">
        <f>ROUNDDOWN(ROUND(B3018*0.2042,2),0)</f>
        <v/>
      </c>
    </row>
    <row r="3019">
      <c r="A3019" t="inlineStr">
        <is>
          <t>照合 一般</t>
        </is>
      </c>
      <c r="B3019" s="21" t="n">
        <v>20500000</v>
      </c>
      <c r="C3019" s="22" t="n">
        <v>19</v>
      </c>
      <c r="D3019" s="22" t="n">
        <v>1</v>
      </c>
      <c r="E3019" s="22" t="n">
        <v>0</v>
      </c>
      <c r="F3019" s="21">
        <f>(IF(C3019&lt;=20,MAX(800000,400000*C3019),8000000+700000*(C3019-20))+IF(E3019=1,1000000,0))</f>
        <v/>
      </c>
      <c r="G3019" s="21">
        <f>IF(AND(D3019=3,C3019&lt;=5),MAX(0,B3019-F3019),IF(AND(D3019=2,C3019&lt;=5,MAX(0,B3019-F3019)&gt;3000000),1500000+MAX(0,B3019-F3019)-3000000,MAX(0,B3019-F3019)/2))</f>
        <v/>
      </c>
      <c r="H3019" s="21">
        <f>ROUNDDOWN(G3019,-3)</f>
        <v/>
      </c>
      <c r="I3019" s="21">
        <f>IF(H3019&lt;=0,0,ROUNDDOWN(ROUND((H3019*LOOKUP(H3019,{0,1950001,3300001,6950001,9000001,18000001,40000001},{0.05,0.1,0.2,0.23,0.33,0.4,0.45})-LOOKUP(H3019,{0,1950001,3300001,6950001,9000001,18000001,40000001},{0,97500,427500,636000,1536000,2796000,4796000}))*1.021,3),0))</f>
        <v/>
      </c>
      <c r="J3019" s="21">
        <f>ROUNDDOWN(ROUND(H3019*0.06,2),-2)</f>
        <v/>
      </c>
      <c r="K3019" s="21">
        <f>ROUNDDOWN(ROUND(H3019*0.04,2),-2)</f>
        <v/>
      </c>
      <c r="L3019" s="21">
        <f>I3019+J3019+K3019</f>
        <v/>
      </c>
      <c r="M3019" s="21">
        <f>B3019-L3019</f>
        <v/>
      </c>
      <c r="N3019" s="21">
        <f>ROUNDDOWN(ROUND(B3019*0.2042,2),0)</f>
        <v/>
      </c>
    </row>
    <row r="3020">
      <c r="A3020" t="inlineStr">
        <is>
          <t>照合 一般</t>
        </is>
      </c>
      <c r="B3020" s="21" t="n">
        <v>20500000</v>
      </c>
      <c r="C3020" s="22" t="n">
        <v>20</v>
      </c>
      <c r="D3020" s="22" t="n">
        <v>1</v>
      </c>
      <c r="E3020" s="22" t="n">
        <v>0</v>
      </c>
      <c r="F3020" s="21">
        <f>(IF(C3020&lt;=20,MAX(800000,400000*C3020),8000000+700000*(C3020-20))+IF(E3020=1,1000000,0))</f>
        <v/>
      </c>
      <c r="G3020" s="21">
        <f>IF(AND(D3020=3,C3020&lt;=5),MAX(0,B3020-F3020),IF(AND(D3020=2,C3020&lt;=5,MAX(0,B3020-F3020)&gt;3000000),1500000+MAX(0,B3020-F3020)-3000000,MAX(0,B3020-F3020)/2))</f>
        <v/>
      </c>
      <c r="H3020" s="21">
        <f>ROUNDDOWN(G3020,-3)</f>
        <v/>
      </c>
      <c r="I3020" s="21">
        <f>IF(H3020&lt;=0,0,ROUNDDOWN(ROUND((H3020*LOOKUP(H3020,{0,1950001,3300001,6950001,9000001,18000001,40000001},{0.05,0.1,0.2,0.23,0.33,0.4,0.45})-LOOKUP(H3020,{0,1950001,3300001,6950001,9000001,18000001,40000001},{0,97500,427500,636000,1536000,2796000,4796000}))*1.021,3),0))</f>
        <v/>
      </c>
      <c r="J3020" s="21">
        <f>ROUNDDOWN(ROUND(H3020*0.06,2),-2)</f>
        <v/>
      </c>
      <c r="K3020" s="21">
        <f>ROUNDDOWN(ROUND(H3020*0.04,2),-2)</f>
        <v/>
      </c>
      <c r="L3020" s="21">
        <f>I3020+J3020+K3020</f>
        <v/>
      </c>
      <c r="M3020" s="21">
        <f>B3020-L3020</f>
        <v/>
      </c>
      <c r="N3020" s="21">
        <f>ROUNDDOWN(ROUND(B3020*0.2042,2),0)</f>
        <v/>
      </c>
    </row>
    <row r="3021">
      <c r="A3021" t="inlineStr">
        <is>
          <t>照合 一般</t>
        </is>
      </c>
      <c r="B3021" s="21" t="n">
        <v>20500000</v>
      </c>
      <c r="C3021" s="22" t="n">
        <v>21</v>
      </c>
      <c r="D3021" s="22" t="n">
        <v>1</v>
      </c>
      <c r="E3021" s="22" t="n">
        <v>0</v>
      </c>
      <c r="F3021" s="21">
        <f>(IF(C3021&lt;=20,MAX(800000,400000*C3021),8000000+700000*(C3021-20))+IF(E3021=1,1000000,0))</f>
        <v/>
      </c>
      <c r="G3021" s="21">
        <f>IF(AND(D3021=3,C3021&lt;=5),MAX(0,B3021-F3021),IF(AND(D3021=2,C3021&lt;=5,MAX(0,B3021-F3021)&gt;3000000),1500000+MAX(0,B3021-F3021)-3000000,MAX(0,B3021-F3021)/2))</f>
        <v/>
      </c>
      <c r="H3021" s="21">
        <f>ROUNDDOWN(G3021,-3)</f>
        <v/>
      </c>
      <c r="I3021" s="21">
        <f>IF(H3021&lt;=0,0,ROUNDDOWN(ROUND((H3021*LOOKUP(H3021,{0,1950001,3300001,6950001,9000001,18000001,40000001},{0.05,0.1,0.2,0.23,0.33,0.4,0.45})-LOOKUP(H3021,{0,1950001,3300001,6950001,9000001,18000001,40000001},{0,97500,427500,636000,1536000,2796000,4796000}))*1.021,3),0))</f>
        <v/>
      </c>
      <c r="J3021" s="21">
        <f>ROUNDDOWN(ROUND(H3021*0.06,2),-2)</f>
        <v/>
      </c>
      <c r="K3021" s="21">
        <f>ROUNDDOWN(ROUND(H3021*0.04,2),-2)</f>
        <v/>
      </c>
      <c r="L3021" s="21">
        <f>I3021+J3021+K3021</f>
        <v/>
      </c>
      <c r="M3021" s="21">
        <f>B3021-L3021</f>
        <v/>
      </c>
      <c r="N3021" s="21">
        <f>ROUNDDOWN(ROUND(B3021*0.2042,2),0)</f>
        <v/>
      </c>
    </row>
    <row r="3022">
      <c r="A3022" t="inlineStr">
        <is>
          <t>照合 一般</t>
        </is>
      </c>
      <c r="B3022" s="21" t="n">
        <v>20500000</v>
      </c>
      <c r="C3022" s="22" t="n">
        <v>22</v>
      </c>
      <c r="D3022" s="22" t="n">
        <v>1</v>
      </c>
      <c r="E3022" s="22" t="n">
        <v>0</v>
      </c>
      <c r="F3022" s="21">
        <f>(IF(C3022&lt;=20,MAX(800000,400000*C3022),8000000+700000*(C3022-20))+IF(E3022=1,1000000,0))</f>
        <v/>
      </c>
      <c r="G3022" s="21">
        <f>IF(AND(D3022=3,C3022&lt;=5),MAX(0,B3022-F3022),IF(AND(D3022=2,C3022&lt;=5,MAX(0,B3022-F3022)&gt;3000000),1500000+MAX(0,B3022-F3022)-3000000,MAX(0,B3022-F3022)/2))</f>
        <v/>
      </c>
      <c r="H3022" s="21">
        <f>ROUNDDOWN(G3022,-3)</f>
        <v/>
      </c>
      <c r="I3022" s="21">
        <f>IF(H3022&lt;=0,0,ROUNDDOWN(ROUND((H3022*LOOKUP(H3022,{0,1950001,3300001,6950001,9000001,18000001,40000001},{0.05,0.1,0.2,0.23,0.33,0.4,0.45})-LOOKUP(H3022,{0,1950001,3300001,6950001,9000001,18000001,40000001},{0,97500,427500,636000,1536000,2796000,4796000}))*1.021,3),0))</f>
        <v/>
      </c>
      <c r="J3022" s="21">
        <f>ROUNDDOWN(ROUND(H3022*0.06,2),-2)</f>
        <v/>
      </c>
      <c r="K3022" s="21">
        <f>ROUNDDOWN(ROUND(H3022*0.04,2),-2)</f>
        <v/>
      </c>
      <c r="L3022" s="21">
        <f>I3022+J3022+K3022</f>
        <v/>
      </c>
      <c r="M3022" s="21">
        <f>B3022-L3022</f>
        <v/>
      </c>
      <c r="N3022" s="21">
        <f>ROUNDDOWN(ROUND(B3022*0.2042,2),0)</f>
        <v/>
      </c>
    </row>
    <row r="3023">
      <c r="A3023" t="inlineStr">
        <is>
          <t>照合 一般</t>
        </is>
      </c>
      <c r="B3023" s="21" t="n">
        <v>20500000</v>
      </c>
      <c r="C3023" s="22" t="n">
        <v>23</v>
      </c>
      <c r="D3023" s="22" t="n">
        <v>1</v>
      </c>
      <c r="E3023" s="22" t="n">
        <v>0</v>
      </c>
      <c r="F3023" s="21">
        <f>(IF(C3023&lt;=20,MAX(800000,400000*C3023),8000000+700000*(C3023-20))+IF(E3023=1,1000000,0))</f>
        <v/>
      </c>
      <c r="G3023" s="21">
        <f>IF(AND(D3023=3,C3023&lt;=5),MAX(0,B3023-F3023),IF(AND(D3023=2,C3023&lt;=5,MAX(0,B3023-F3023)&gt;3000000),1500000+MAX(0,B3023-F3023)-3000000,MAX(0,B3023-F3023)/2))</f>
        <v/>
      </c>
      <c r="H3023" s="21">
        <f>ROUNDDOWN(G3023,-3)</f>
        <v/>
      </c>
      <c r="I3023" s="21">
        <f>IF(H3023&lt;=0,0,ROUNDDOWN(ROUND((H3023*LOOKUP(H3023,{0,1950001,3300001,6950001,9000001,18000001,40000001},{0.05,0.1,0.2,0.23,0.33,0.4,0.45})-LOOKUP(H3023,{0,1950001,3300001,6950001,9000001,18000001,40000001},{0,97500,427500,636000,1536000,2796000,4796000}))*1.021,3),0))</f>
        <v/>
      </c>
      <c r="J3023" s="21">
        <f>ROUNDDOWN(ROUND(H3023*0.06,2),-2)</f>
        <v/>
      </c>
      <c r="K3023" s="21">
        <f>ROUNDDOWN(ROUND(H3023*0.04,2),-2)</f>
        <v/>
      </c>
      <c r="L3023" s="21">
        <f>I3023+J3023+K3023</f>
        <v/>
      </c>
      <c r="M3023" s="21">
        <f>B3023-L3023</f>
        <v/>
      </c>
      <c r="N3023" s="21">
        <f>ROUNDDOWN(ROUND(B3023*0.2042,2),0)</f>
        <v/>
      </c>
    </row>
    <row r="3024">
      <c r="A3024" t="inlineStr">
        <is>
          <t>照合 一般</t>
        </is>
      </c>
      <c r="B3024" s="21" t="n">
        <v>20500000</v>
      </c>
      <c r="C3024" s="22" t="n">
        <v>24</v>
      </c>
      <c r="D3024" s="22" t="n">
        <v>1</v>
      </c>
      <c r="E3024" s="22" t="n">
        <v>0</v>
      </c>
      <c r="F3024" s="21">
        <f>(IF(C3024&lt;=20,MAX(800000,400000*C3024),8000000+700000*(C3024-20))+IF(E3024=1,1000000,0))</f>
        <v/>
      </c>
      <c r="G3024" s="21">
        <f>IF(AND(D3024=3,C3024&lt;=5),MAX(0,B3024-F3024),IF(AND(D3024=2,C3024&lt;=5,MAX(0,B3024-F3024)&gt;3000000),1500000+MAX(0,B3024-F3024)-3000000,MAX(0,B3024-F3024)/2))</f>
        <v/>
      </c>
      <c r="H3024" s="21">
        <f>ROUNDDOWN(G3024,-3)</f>
        <v/>
      </c>
      <c r="I3024" s="21">
        <f>IF(H3024&lt;=0,0,ROUNDDOWN(ROUND((H3024*LOOKUP(H3024,{0,1950001,3300001,6950001,9000001,18000001,40000001},{0.05,0.1,0.2,0.23,0.33,0.4,0.45})-LOOKUP(H3024,{0,1950001,3300001,6950001,9000001,18000001,40000001},{0,97500,427500,636000,1536000,2796000,4796000}))*1.021,3),0))</f>
        <v/>
      </c>
      <c r="J3024" s="21">
        <f>ROUNDDOWN(ROUND(H3024*0.06,2),-2)</f>
        <v/>
      </c>
      <c r="K3024" s="21">
        <f>ROUNDDOWN(ROUND(H3024*0.04,2),-2)</f>
        <v/>
      </c>
      <c r="L3024" s="21">
        <f>I3024+J3024+K3024</f>
        <v/>
      </c>
      <c r="M3024" s="21">
        <f>B3024-L3024</f>
        <v/>
      </c>
      <c r="N3024" s="21">
        <f>ROUNDDOWN(ROUND(B3024*0.2042,2),0)</f>
        <v/>
      </c>
    </row>
    <row r="3025">
      <c r="A3025" t="inlineStr">
        <is>
          <t>照合 一般</t>
        </is>
      </c>
      <c r="B3025" s="21" t="n">
        <v>20500000</v>
      </c>
      <c r="C3025" s="22" t="n">
        <v>25</v>
      </c>
      <c r="D3025" s="22" t="n">
        <v>1</v>
      </c>
      <c r="E3025" s="22" t="n">
        <v>0</v>
      </c>
      <c r="F3025" s="21">
        <f>(IF(C3025&lt;=20,MAX(800000,400000*C3025),8000000+700000*(C3025-20))+IF(E3025=1,1000000,0))</f>
        <v/>
      </c>
      <c r="G3025" s="21">
        <f>IF(AND(D3025=3,C3025&lt;=5),MAX(0,B3025-F3025),IF(AND(D3025=2,C3025&lt;=5,MAX(0,B3025-F3025)&gt;3000000),1500000+MAX(0,B3025-F3025)-3000000,MAX(0,B3025-F3025)/2))</f>
        <v/>
      </c>
      <c r="H3025" s="21">
        <f>ROUNDDOWN(G3025,-3)</f>
        <v/>
      </c>
      <c r="I3025" s="21">
        <f>IF(H3025&lt;=0,0,ROUNDDOWN(ROUND((H3025*LOOKUP(H3025,{0,1950001,3300001,6950001,9000001,18000001,40000001},{0.05,0.1,0.2,0.23,0.33,0.4,0.45})-LOOKUP(H3025,{0,1950001,3300001,6950001,9000001,18000001,40000001},{0,97500,427500,636000,1536000,2796000,4796000}))*1.021,3),0))</f>
        <v/>
      </c>
      <c r="J3025" s="21">
        <f>ROUNDDOWN(ROUND(H3025*0.06,2),-2)</f>
        <v/>
      </c>
      <c r="K3025" s="21">
        <f>ROUNDDOWN(ROUND(H3025*0.04,2),-2)</f>
        <v/>
      </c>
      <c r="L3025" s="21">
        <f>I3025+J3025+K3025</f>
        <v/>
      </c>
      <c r="M3025" s="21">
        <f>B3025-L3025</f>
        <v/>
      </c>
      <c r="N3025" s="21">
        <f>ROUNDDOWN(ROUND(B3025*0.2042,2),0)</f>
        <v/>
      </c>
    </row>
    <row r="3026">
      <c r="A3026" t="inlineStr">
        <is>
          <t>照合 一般</t>
        </is>
      </c>
      <c r="B3026" s="21" t="n">
        <v>20500000</v>
      </c>
      <c r="C3026" s="22" t="n">
        <v>26</v>
      </c>
      <c r="D3026" s="22" t="n">
        <v>1</v>
      </c>
      <c r="E3026" s="22" t="n">
        <v>0</v>
      </c>
      <c r="F3026" s="21">
        <f>(IF(C3026&lt;=20,MAX(800000,400000*C3026),8000000+700000*(C3026-20))+IF(E3026=1,1000000,0))</f>
        <v/>
      </c>
      <c r="G3026" s="21">
        <f>IF(AND(D3026=3,C3026&lt;=5),MAX(0,B3026-F3026),IF(AND(D3026=2,C3026&lt;=5,MAX(0,B3026-F3026)&gt;3000000),1500000+MAX(0,B3026-F3026)-3000000,MAX(0,B3026-F3026)/2))</f>
        <v/>
      </c>
      <c r="H3026" s="21">
        <f>ROUNDDOWN(G3026,-3)</f>
        <v/>
      </c>
      <c r="I3026" s="21">
        <f>IF(H3026&lt;=0,0,ROUNDDOWN(ROUND((H3026*LOOKUP(H3026,{0,1950001,3300001,6950001,9000001,18000001,40000001},{0.05,0.1,0.2,0.23,0.33,0.4,0.45})-LOOKUP(H3026,{0,1950001,3300001,6950001,9000001,18000001,40000001},{0,97500,427500,636000,1536000,2796000,4796000}))*1.021,3),0))</f>
        <v/>
      </c>
      <c r="J3026" s="21">
        <f>ROUNDDOWN(ROUND(H3026*0.06,2),-2)</f>
        <v/>
      </c>
      <c r="K3026" s="21">
        <f>ROUNDDOWN(ROUND(H3026*0.04,2),-2)</f>
        <v/>
      </c>
      <c r="L3026" s="21">
        <f>I3026+J3026+K3026</f>
        <v/>
      </c>
      <c r="M3026" s="21">
        <f>B3026-L3026</f>
        <v/>
      </c>
      <c r="N3026" s="21">
        <f>ROUNDDOWN(ROUND(B3026*0.2042,2),0)</f>
        <v/>
      </c>
    </row>
    <row r="3027">
      <c r="A3027" t="inlineStr">
        <is>
          <t>照合 一般</t>
        </is>
      </c>
      <c r="B3027" s="21" t="n">
        <v>20500000</v>
      </c>
      <c r="C3027" s="22" t="n">
        <v>27</v>
      </c>
      <c r="D3027" s="22" t="n">
        <v>1</v>
      </c>
      <c r="E3027" s="22" t="n">
        <v>0</v>
      </c>
      <c r="F3027" s="21">
        <f>(IF(C3027&lt;=20,MAX(800000,400000*C3027),8000000+700000*(C3027-20))+IF(E3027=1,1000000,0))</f>
        <v/>
      </c>
      <c r="G3027" s="21">
        <f>IF(AND(D3027=3,C3027&lt;=5),MAX(0,B3027-F3027),IF(AND(D3027=2,C3027&lt;=5,MAX(0,B3027-F3027)&gt;3000000),1500000+MAX(0,B3027-F3027)-3000000,MAX(0,B3027-F3027)/2))</f>
        <v/>
      </c>
      <c r="H3027" s="21">
        <f>ROUNDDOWN(G3027,-3)</f>
        <v/>
      </c>
      <c r="I3027" s="21">
        <f>IF(H3027&lt;=0,0,ROUNDDOWN(ROUND((H3027*LOOKUP(H3027,{0,1950001,3300001,6950001,9000001,18000001,40000001},{0.05,0.1,0.2,0.23,0.33,0.4,0.45})-LOOKUP(H3027,{0,1950001,3300001,6950001,9000001,18000001,40000001},{0,97500,427500,636000,1536000,2796000,4796000}))*1.021,3),0))</f>
        <v/>
      </c>
      <c r="J3027" s="21">
        <f>ROUNDDOWN(ROUND(H3027*0.06,2),-2)</f>
        <v/>
      </c>
      <c r="K3027" s="21">
        <f>ROUNDDOWN(ROUND(H3027*0.04,2),-2)</f>
        <v/>
      </c>
      <c r="L3027" s="21">
        <f>I3027+J3027+K3027</f>
        <v/>
      </c>
      <c r="M3027" s="21">
        <f>B3027-L3027</f>
        <v/>
      </c>
      <c r="N3027" s="21">
        <f>ROUNDDOWN(ROUND(B3027*0.2042,2),0)</f>
        <v/>
      </c>
    </row>
    <row r="3028">
      <c r="A3028" t="inlineStr">
        <is>
          <t>照合 一般</t>
        </is>
      </c>
      <c r="B3028" s="21" t="n">
        <v>20500000</v>
      </c>
      <c r="C3028" s="22" t="n">
        <v>28</v>
      </c>
      <c r="D3028" s="22" t="n">
        <v>1</v>
      </c>
      <c r="E3028" s="22" t="n">
        <v>0</v>
      </c>
      <c r="F3028" s="21">
        <f>(IF(C3028&lt;=20,MAX(800000,400000*C3028),8000000+700000*(C3028-20))+IF(E3028=1,1000000,0))</f>
        <v/>
      </c>
      <c r="G3028" s="21">
        <f>IF(AND(D3028=3,C3028&lt;=5),MAX(0,B3028-F3028),IF(AND(D3028=2,C3028&lt;=5,MAX(0,B3028-F3028)&gt;3000000),1500000+MAX(0,B3028-F3028)-3000000,MAX(0,B3028-F3028)/2))</f>
        <v/>
      </c>
      <c r="H3028" s="21">
        <f>ROUNDDOWN(G3028,-3)</f>
        <v/>
      </c>
      <c r="I3028" s="21">
        <f>IF(H3028&lt;=0,0,ROUNDDOWN(ROUND((H3028*LOOKUP(H3028,{0,1950001,3300001,6950001,9000001,18000001,40000001},{0.05,0.1,0.2,0.23,0.33,0.4,0.45})-LOOKUP(H3028,{0,1950001,3300001,6950001,9000001,18000001,40000001},{0,97500,427500,636000,1536000,2796000,4796000}))*1.021,3),0))</f>
        <v/>
      </c>
      <c r="J3028" s="21">
        <f>ROUNDDOWN(ROUND(H3028*0.06,2),-2)</f>
        <v/>
      </c>
      <c r="K3028" s="21">
        <f>ROUNDDOWN(ROUND(H3028*0.04,2),-2)</f>
        <v/>
      </c>
      <c r="L3028" s="21">
        <f>I3028+J3028+K3028</f>
        <v/>
      </c>
      <c r="M3028" s="21">
        <f>B3028-L3028</f>
        <v/>
      </c>
      <c r="N3028" s="21">
        <f>ROUNDDOWN(ROUND(B3028*0.2042,2),0)</f>
        <v/>
      </c>
    </row>
    <row r="3029">
      <c r="A3029" t="inlineStr">
        <is>
          <t>照合 一般</t>
        </is>
      </c>
      <c r="B3029" s="21" t="n">
        <v>20500000</v>
      </c>
      <c r="C3029" s="22" t="n">
        <v>29</v>
      </c>
      <c r="D3029" s="22" t="n">
        <v>1</v>
      </c>
      <c r="E3029" s="22" t="n">
        <v>0</v>
      </c>
      <c r="F3029" s="21">
        <f>(IF(C3029&lt;=20,MAX(800000,400000*C3029),8000000+700000*(C3029-20))+IF(E3029=1,1000000,0))</f>
        <v/>
      </c>
      <c r="G3029" s="21">
        <f>IF(AND(D3029=3,C3029&lt;=5),MAX(0,B3029-F3029),IF(AND(D3029=2,C3029&lt;=5,MAX(0,B3029-F3029)&gt;3000000),1500000+MAX(0,B3029-F3029)-3000000,MAX(0,B3029-F3029)/2))</f>
        <v/>
      </c>
      <c r="H3029" s="21">
        <f>ROUNDDOWN(G3029,-3)</f>
        <v/>
      </c>
      <c r="I3029" s="21">
        <f>IF(H3029&lt;=0,0,ROUNDDOWN(ROUND((H3029*LOOKUP(H3029,{0,1950001,3300001,6950001,9000001,18000001,40000001},{0.05,0.1,0.2,0.23,0.33,0.4,0.45})-LOOKUP(H3029,{0,1950001,3300001,6950001,9000001,18000001,40000001},{0,97500,427500,636000,1536000,2796000,4796000}))*1.021,3),0))</f>
        <v/>
      </c>
      <c r="J3029" s="21">
        <f>ROUNDDOWN(ROUND(H3029*0.06,2),-2)</f>
        <v/>
      </c>
      <c r="K3029" s="21">
        <f>ROUNDDOWN(ROUND(H3029*0.04,2),-2)</f>
        <v/>
      </c>
      <c r="L3029" s="21">
        <f>I3029+J3029+K3029</f>
        <v/>
      </c>
      <c r="M3029" s="21">
        <f>B3029-L3029</f>
        <v/>
      </c>
      <c r="N3029" s="21">
        <f>ROUNDDOWN(ROUND(B3029*0.2042,2),0)</f>
        <v/>
      </c>
    </row>
    <row r="3030">
      <c r="A3030" t="inlineStr">
        <is>
          <t>照合 一般</t>
        </is>
      </c>
      <c r="B3030" s="21" t="n">
        <v>20500000</v>
      </c>
      <c r="C3030" s="22" t="n">
        <v>30</v>
      </c>
      <c r="D3030" s="22" t="n">
        <v>1</v>
      </c>
      <c r="E3030" s="22" t="n">
        <v>0</v>
      </c>
      <c r="F3030" s="21">
        <f>(IF(C3030&lt;=20,MAX(800000,400000*C3030),8000000+700000*(C3030-20))+IF(E3030=1,1000000,0))</f>
        <v/>
      </c>
      <c r="G3030" s="21">
        <f>IF(AND(D3030=3,C3030&lt;=5),MAX(0,B3030-F3030),IF(AND(D3030=2,C3030&lt;=5,MAX(0,B3030-F3030)&gt;3000000),1500000+MAX(0,B3030-F3030)-3000000,MAX(0,B3030-F3030)/2))</f>
        <v/>
      </c>
      <c r="H3030" s="21">
        <f>ROUNDDOWN(G3030,-3)</f>
        <v/>
      </c>
      <c r="I3030" s="21">
        <f>IF(H3030&lt;=0,0,ROUNDDOWN(ROUND((H3030*LOOKUP(H3030,{0,1950001,3300001,6950001,9000001,18000001,40000001},{0.05,0.1,0.2,0.23,0.33,0.4,0.45})-LOOKUP(H3030,{0,1950001,3300001,6950001,9000001,18000001,40000001},{0,97500,427500,636000,1536000,2796000,4796000}))*1.021,3),0))</f>
        <v/>
      </c>
      <c r="J3030" s="21">
        <f>ROUNDDOWN(ROUND(H3030*0.06,2),-2)</f>
        <v/>
      </c>
      <c r="K3030" s="21">
        <f>ROUNDDOWN(ROUND(H3030*0.04,2),-2)</f>
        <v/>
      </c>
      <c r="L3030" s="21">
        <f>I3030+J3030+K3030</f>
        <v/>
      </c>
      <c r="M3030" s="21">
        <f>B3030-L3030</f>
        <v/>
      </c>
      <c r="N3030" s="21">
        <f>ROUNDDOWN(ROUND(B3030*0.2042,2),0)</f>
        <v/>
      </c>
    </row>
    <row r="3031">
      <c r="A3031" t="inlineStr">
        <is>
          <t>照合 一般</t>
        </is>
      </c>
      <c r="B3031" s="21" t="n">
        <v>20500000</v>
      </c>
      <c r="C3031" s="22" t="n">
        <v>31</v>
      </c>
      <c r="D3031" s="22" t="n">
        <v>1</v>
      </c>
      <c r="E3031" s="22" t="n">
        <v>0</v>
      </c>
      <c r="F3031" s="21">
        <f>(IF(C3031&lt;=20,MAX(800000,400000*C3031),8000000+700000*(C3031-20))+IF(E3031=1,1000000,0))</f>
        <v/>
      </c>
      <c r="G3031" s="21">
        <f>IF(AND(D3031=3,C3031&lt;=5),MAX(0,B3031-F3031),IF(AND(D3031=2,C3031&lt;=5,MAX(0,B3031-F3031)&gt;3000000),1500000+MAX(0,B3031-F3031)-3000000,MAX(0,B3031-F3031)/2))</f>
        <v/>
      </c>
      <c r="H3031" s="21">
        <f>ROUNDDOWN(G3031,-3)</f>
        <v/>
      </c>
      <c r="I3031" s="21">
        <f>IF(H3031&lt;=0,0,ROUNDDOWN(ROUND((H3031*LOOKUP(H3031,{0,1950001,3300001,6950001,9000001,18000001,40000001},{0.05,0.1,0.2,0.23,0.33,0.4,0.45})-LOOKUP(H3031,{0,1950001,3300001,6950001,9000001,18000001,40000001},{0,97500,427500,636000,1536000,2796000,4796000}))*1.021,3),0))</f>
        <v/>
      </c>
      <c r="J3031" s="21">
        <f>ROUNDDOWN(ROUND(H3031*0.06,2),-2)</f>
        <v/>
      </c>
      <c r="K3031" s="21">
        <f>ROUNDDOWN(ROUND(H3031*0.04,2),-2)</f>
        <v/>
      </c>
      <c r="L3031" s="21">
        <f>I3031+J3031+K3031</f>
        <v/>
      </c>
      <c r="M3031" s="21">
        <f>B3031-L3031</f>
        <v/>
      </c>
      <c r="N3031" s="21">
        <f>ROUNDDOWN(ROUND(B3031*0.2042,2),0)</f>
        <v/>
      </c>
    </row>
    <row r="3032">
      <c r="A3032" t="inlineStr">
        <is>
          <t>照合 一般</t>
        </is>
      </c>
      <c r="B3032" s="21" t="n">
        <v>20500000</v>
      </c>
      <c r="C3032" s="22" t="n">
        <v>32</v>
      </c>
      <c r="D3032" s="22" t="n">
        <v>1</v>
      </c>
      <c r="E3032" s="22" t="n">
        <v>0</v>
      </c>
      <c r="F3032" s="21">
        <f>(IF(C3032&lt;=20,MAX(800000,400000*C3032),8000000+700000*(C3032-20))+IF(E3032=1,1000000,0))</f>
        <v/>
      </c>
      <c r="G3032" s="21">
        <f>IF(AND(D3032=3,C3032&lt;=5),MAX(0,B3032-F3032),IF(AND(D3032=2,C3032&lt;=5,MAX(0,B3032-F3032)&gt;3000000),1500000+MAX(0,B3032-F3032)-3000000,MAX(0,B3032-F3032)/2))</f>
        <v/>
      </c>
      <c r="H3032" s="21">
        <f>ROUNDDOWN(G3032,-3)</f>
        <v/>
      </c>
      <c r="I3032" s="21">
        <f>IF(H3032&lt;=0,0,ROUNDDOWN(ROUND((H3032*LOOKUP(H3032,{0,1950001,3300001,6950001,9000001,18000001,40000001},{0.05,0.1,0.2,0.23,0.33,0.4,0.45})-LOOKUP(H3032,{0,1950001,3300001,6950001,9000001,18000001,40000001},{0,97500,427500,636000,1536000,2796000,4796000}))*1.021,3),0))</f>
        <v/>
      </c>
      <c r="J3032" s="21">
        <f>ROUNDDOWN(ROUND(H3032*0.06,2),-2)</f>
        <v/>
      </c>
      <c r="K3032" s="21">
        <f>ROUNDDOWN(ROUND(H3032*0.04,2),-2)</f>
        <v/>
      </c>
      <c r="L3032" s="21">
        <f>I3032+J3032+K3032</f>
        <v/>
      </c>
      <c r="M3032" s="21">
        <f>B3032-L3032</f>
        <v/>
      </c>
      <c r="N3032" s="21">
        <f>ROUNDDOWN(ROUND(B3032*0.2042,2),0)</f>
        <v/>
      </c>
    </row>
    <row r="3033">
      <c r="A3033" t="inlineStr">
        <is>
          <t>照合 一般</t>
        </is>
      </c>
      <c r="B3033" s="21" t="n">
        <v>20500000</v>
      </c>
      <c r="C3033" s="22" t="n">
        <v>33</v>
      </c>
      <c r="D3033" s="22" t="n">
        <v>1</v>
      </c>
      <c r="E3033" s="22" t="n">
        <v>0</v>
      </c>
      <c r="F3033" s="21">
        <f>(IF(C3033&lt;=20,MAX(800000,400000*C3033),8000000+700000*(C3033-20))+IF(E3033=1,1000000,0))</f>
        <v/>
      </c>
      <c r="G3033" s="21">
        <f>IF(AND(D3033=3,C3033&lt;=5),MAX(0,B3033-F3033),IF(AND(D3033=2,C3033&lt;=5,MAX(0,B3033-F3033)&gt;3000000),1500000+MAX(0,B3033-F3033)-3000000,MAX(0,B3033-F3033)/2))</f>
        <v/>
      </c>
      <c r="H3033" s="21">
        <f>ROUNDDOWN(G3033,-3)</f>
        <v/>
      </c>
      <c r="I3033" s="21">
        <f>IF(H3033&lt;=0,0,ROUNDDOWN(ROUND((H3033*LOOKUP(H3033,{0,1950001,3300001,6950001,9000001,18000001,40000001},{0.05,0.1,0.2,0.23,0.33,0.4,0.45})-LOOKUP(H3033,{0,1950001,3300001,6950001,9000001,18000001,40000001},{0,97500,427500,636000,1536000,2796000,4796000}))*1.021,3),0))</f>
        <v/>
      </c>
      <c r="J3033" s="21">
        <f>ROUNDDOWN(ROUND(H3033*0.06,2),-2)</f>
        <v/>
      </c>
      <c r="K3033" s="21">
        <f>ROUNDDOWN(ROUND(H3033*0.04,2),-2)</f>
        <v/>
      </c>
      <c r="L3033" s="21">
        <f>I3033+J3033+K3033</f>
        <v/>
      </c>
      <c r="M3033" s="21">
        <f>B3033-L3033</f>
        <v/>
      </c>
      <c r="N3033" s="21">
        <f>ROUNDDOWN(ROUND(B3033*0.2042,2),0)</f>
        <v/>
      </c>
    </row>
    <row r="3034">
      <c r="A3034" t="inlineStr">
        <is>
          <t>照合 一般</t>
        </is>
      </c>
      <c r="B3034" s="21" t="n">
        <v>20500000</v>
      </c>
      <c r="C3034" s="22" t="n">
        <v>34</v>
      </c>
      <c r="D3034" s="22" t="n">
        <v>1</v>
      </c>
      <c r="E3034" s="22" t="n">
        <v>0</v>
      </c>
      <c r="F3034" s="21">
        <f>(IF(C3034&lt;=20,MAX(800000,400000*C3034),8000000+700000*(C3034-20))+IF(E3034=1,1000000,0))</f>
        <v/>
      </c>
      <c r="G3034" s="21">
        <f>IF(AND(D3034=3,C3034&lt;=5),MAX(0,B3034-F3034),IF(AND(D3034=2,C3034&lt;=5,MAX(0,B3034-F3034)&gt;3000000),1500000+MAX(0,B3034-F3034)-3000000,MAX(0,B3034-F3034)/2))</f>
        <v/>
      </c>
      <c r="H3034" s="21">
        <f>ROUNDDOWN(G3034,-3)</f>
        <v/>
      </c>
      <c r="I3034" s="21">
        <f>IF(H3034&lt;=0,0,ROUNDDOWN(ROUND((H3034*LOOKUP(H3034,{0,1950001,3300001,6950001,9000001,18000001,40000001},{0.05,0.1,0.2,0.23,0.33,0.4,0.45})-LOOKUP(H3034,{0,1950001,3300001,6950001,9000001,18000001,40000001},{0,97500,427500,636000,1536000,2796000,4796000}))*1.021,3),0))</f>
        <v/>
      </c>
      <c r="J3034" s="21">
        <f>ROUNDDOWN(ROUND(H3034*0.06,2),-2)</f>
        <v/>
      </c>
      <c r="K3034" s="21">
        <f>ROUNDDOWN(ROUND(H3034*0.04,2),-2)</f>
        <v/>
      </c>
      <c r="L3034" s="21">
        <f>I3034+J3034+K3034</f>
        <v/>
      </c>
      <c r="M3034" s="21">
        <f>B3034-L3034</f>
        <v/>
      </c>
      <c r="N3034" s="21">
        <f>ROUNDDOWN(ROUND(B3034*0.2042,2),0)</f>
        <v/>
      </c>
    </row>
    <row r="3035">
      <c r="A3035" t="inlineStr">
        <is>
          <t>照合 一般</t>
        </is>
      </c>
      <c r="B3035" s="21" t="n">
        <v>20500000</v>
      </c>
      <c r="C3035" s="22" t="n">
        <v>35</v>
      </c>
      <c r="D3035" s="22" t="n">
        <v>1</v>
      </c>
      <c r="E3035" s="22" t="n">
        <v>0</v>
      </c>
      <c r="F3035" s="21">
        <f>(IF(C3035&lt;=20,MAX(800000,400000*C3035),8000000+700000*(C3035-20))+IF(E3035=1,1000000,0))</f>
        <v/>
      </c>
      <c r="G3035" s="21">
        <f>IF(AND(D3035=3,C3035&lt;=5),MAX(0,B3035-F3035),IF(AND(D3035=2,C3035&lt;=5,MAX(0,B3035-F3035)&gt;3000000),1500000+MAX(0,B3035-F3035)-3000000,MAX(0,B3035-F3035)/2))</f>
        <v/>
      </c>
      <c r="H3035" s="21">
        <f>ROUNDDOWN(G3035,-3)</f>
        <v/>
      </c>
      <c r="I3035" s="21">
        <f>IF(H3035&lt;=0,0,ROUNDDOWN(ROUND((H3035*LOOKUP(H3035,{0,1950001,3300001,6950001,9000001,18000001,40000001},{0.05,0.1,0.2,0.23,0.33,0.4,0.45})-LOOKUP(H3035,{0,1950001,3300001,6950001,9000001,18000001,40000001},{0,97500,427500,636000,1536000,2796000,4796000}))*1.021,3),0))</f>
        <v/>
      </c>
      <c r="J3035" s="21">
        <f>ROUNDDOWN(ROUND(H3035*0.06,2),-2)</f>
        <v/>
      </c>
      <c r="K3035" s="21">
        <f>ROUNDDOWN(ROUND(H3035*0.04,2),-2)</f>
        <v/>
      </c>
      <c r="L3035" s="21">
        <f>I3035+J3035+K3035</f>
        <v/>
      </c>
      <c r="M3035" s="21">
        <f>B3035-L3035</f>
        <v/>
      </c>
      <c r="N3035" s="21">
        <f>ROUNDDOWN(ROUND(B3035*0.2042,2),0)</f>
        <v/>
      </c>
    </row>
    <row r="3036">
      <c r="A3036" t="inlineStr">
        <is>
          <t>照合 一般</t>
        </is>
      </c>
      <c r="B3036" s="21" t="n">
        <v>20500000</v>
      </c>
      <c r="C3036" s="22" t="n">
        <v>36</v>
      </c>
      <c r="D3036" s="22" t="n">
        <v>1</v>
      </c>
      <c r="E3036" s="22" t="n">
        <v>0</v>
      </c>
      <c r="F3036" s="21">
        <f>(IF(C3036&lt;=20,MAX(800000,400000*C3036),8000000+700000*(C3036-20))+IF(E3036=1,1000000,0))</f>
        <v/>
      </c>
      <c r="G3036" s="21">
        <f>IF(AND(D3036=3,C3036&lt;=5),MAX(0,B3036-F3036),IF(AND(D3036=2,C3036&lt;=5,MAX(0,B3036-F3036)&gt;3000000),1500000+MAX(0,B3036-F3036)-3000000,MAX(0,B3036-F3036)/2))</f>
        <v/>
      </c>
      <c r="H3036" s="21">
        <f>ROUNDDOWN(G3036,-3)</f>
        <v/>
      </c>
      <c r="I3036" s="21">
        <f>IF(H3036&lt;=0,0,ROUNDDOWN(ROUND((H3036*LOOKUP(H3036,{0,1950001,3300001,6950001,9000001,18000001,40000001},{0.05,0.1,0.2,0.23,0.33,0.4,0.45})-LOOKUP(H3036,{0,1950001,3300001,6950001,9000001,18000001,40000001},{0,97500,427500,636000,1536000,2796000,4796000}))*1.021,3),0))</f>
        <v/>
      </c>
      <c r="J3036" s="21">
        <f>ROUNDDOWN(ROUND(H3036*0.06,2),-2)</f>
        <v/>
      </c>
      <c r="K3036" s="21">
        <f>ROUNDDOWN(ROUND(H3036*0.04,2),-2)</f>
        <v/>
      </c>
      <c r="L3036" s="21">
        <f>I3036+J3036+K3036</f>
        <v/>
      </c>
      <c r="M3036" s="21">
        <f>B3036-L3036</f>
        <v/>
      </c>
      <c r="N3036" s="21">
        <f>ROUNDDOWN(ROUND(B3036*0.2042,2),0)</f>
        <v/>
      </c>
    </row>
    <row r="3037">
      <c r="A3037" t="inlineStr">
        <is>
          <t>照合 一般</t>
        </is>
      </c>
      <c r="B3037" s="21" t="n">
        <v>20500000</v>
      </c>
      <c r="C3037" s="22" t="n">
        <v>37</v>
      </c>
      <c r="D3037" s="22" t="n">
        <v>1</v>
      </c>
      <c r="E3037" s="22" t="n">
        <v>0</v>
      </c>
      <c r="F3037" s="21">
        <f>(IF(C3037&lt;=20,MAX(800000,400000*C3037),8000000+700000*(C3037-20))+IF(E3037=1,1000000,0))</f>
        <v/>
      </c>
      <c r="G3037" s="21">
        <f>IF(AND(D3037=3,C3037&lt;=5),MAX(0,B3037-F3037),IF(AND(D3037=2,C3037&lt;=5,MAX(0,B3037-F3037)&gt;3000000),1500000+MAX(0,B3037-F3037)-3000000,MAX(0,B3037-F3037)/2))</f>
        <v/>
      </c>
      <c r="H3037" s="21">
        <f>ROUNDDOWN(G3037,-3)</f>
        <v/>
      </c>
      <c r="I3037" s="21">
        <f>IF(H3037&lt;=0,0,ROUNDDOWN(ROUND((H3037*LOOKUP(H3037,{0,1950001,3300001,6950001,9000001,18000001,40000001},{0.05,0.1,0.2,0.23,0.33,0.4,0.45})-LOOKUP(H3037,{0,1950001,3300001,6950001,9000001,18000001,40000001},{0,97500,427500,636000,1536000,2796000,4796000}))*1.021,3),0))</f>
        <v/>
      </c>
      <c r="J3037" s="21">
        <f>ROUNDDOWN(ROUND(H3037*0.06,2),-2)</f>
        <v/>
      </c>
      <c r="K3037" s="21">
        <f>ROUNDDOWN(ROUND(H3037*0.04,2),-2)</f>
        <v/>
      </c>
      <c r="L3037" s="21">
        <f>I3037+J3037+K3037</f>
        <v/>
      </c>
      <c r="M3037" s="21">
        <f>B3037-L3037</f>
        <v/>
      </c>
      <c r="N3037" s="21">
        <f>ROUNDDOWN(ROUND(B3037*0.2042,2),0)</f>
        <v/>
      </c>
    </row>
    <row r="3038">
      <c r="A3038" t="inlineStr">
        <is>
          <t>照合 一般</t>
        </is>
      </c>
      <c r="B3038" s="21" t="n">
        <v>20500000</v>
      </c>
      <c r="C3038" s="22" t="n">
        <v>38</v>
      </c>
      <c r="D3038" s="22" t="n">
        <v>1</v>
      </c>
      <c r="E3038" s="22" t="n">
        <v>0</v>
      </c>
      <c r="F3038" s="21">
        <f>(IF(C3038&lt;=20,MAX(800000,400000*C3038),8000000+700000*(C3038-20))+IF(E3038=1,1000000,0))</f>
        <v/>
      </c>
      <c r="G3038" s="21">
        <f>IF(AND(D3038=3,C3038&lt;=5),MAX(0,B3038-F3038),IF(AND(D3038=2,C3038&lt;=5,MAX(0,B3038-F3038)&gt;3000000),1500000+MAX(0,B3038-F3038)-3000000,MAX(0,B3038-F3038)/2))</f>
        <v/>
      </c>
      <c r="H3038" s="21">
        <f>ROUNDDOWN(G3038,-3)</f>
        <v/>
      </c>
      <c r="I3038" s="21">
        <f>IF(H3038&lt;=0,0,ROUNDDOWN(ROUND((H3038*LOOKUP(H3038,{0,1950001,3300001,6950001,9000001,18000001,40000001},{0.05,0.1,0.2,0.23,0.33,0.4,0.45})-LOOKUP(H3038,{0,1950001,3300001,6950001,9000001,18000001,40000001},{0,97500,427500,636000,1536000,2796000,4796000}))*1.021,3),0))</f>
        <v/>
      </c>
      <c r="J3038" s="21">
        <f>ROUNDDOWN(ROUND(H3038*0.06,2),-2)</f>
        <v/>
      </c>
      <c r="K3038" s="21">
        <f>ROUNDDOWN(ROUND(H3038*0.04,2),-2)</f>
        <v/>
      </c>
      <c r="L3038" s="21">
        <f>I3038+J3038+K3038</f>
        <v/>
      </c>
      <c r="M3038" s="21">
        <f>B3038-L3038</f>
        <v/>
      </c>
      <c r="N3038" s="21">
        <f>ROUNDDOWN(ROUND(B3038*0.2042,2),0)</f>
        <v/>
      </c>
    </row>
    <row r="3039">
      <c r="A3039" t="inlineStr">
        <is>
          <t>照合 一般</t>
        </is>
      </c>
      <c r="B3039" s="21" t="n">
        <v>20500000</v>
      </c>
      <c r="C3039" s="22" t="n">
        <v>39</v>
      </c>
      <c r="D3039" s="22" t="n">
        <v>1</v>
      </c>
      <c r="E3039" s="22" t="n">
        <v>0</v>
      </c>
      <c r="F3039" s="21">
        <f>(IF(C3039&lt;=20,MAX(800000,400000*C3039),8000000+700000*(C3039-20))+IF(E3039=1,1000000,0))</f>
        <v/>
      </c>
      <c r="G3039" s="21">
        <f>IF(AND(D3039=3,C3039&lt;=5),MAX(0,B3039-F3039),IF(AND(D3039=2,C3039&lt;=5,MAX(0,B3039-F3039)&gt;3000000),1500000+MAX(0,B3039-F3039)-3000000,MAX(0,B3039-F3039)/2))</f>
        <v/>
      </c>
      <c r="H3039" s="21">
        <f>ROUNDDOWN(G3039,-3)</f>
        <v/>
      </c>
      <c r="I3039" s="21">
        <f>IF(H3039&lt;=0,0,ROUNDDOWN(ROUND((H3039*LOOKUP(H3039,{0,1950001,3300001,6950001,9000001,18000001,40000001},{0.05,0.1,0.2,0.23,0.33,0.4,0.45})-LOOKUP(H3039,{0,1950001,3300001,6950001,9000001,18000001,40000001},{0,97500,427500,636000,1536000,2796000,4796000}))*1.021,3),0))</f>
        <v/>
      </c>
      <c r="J3039" s="21">
        <f>ROUNDDOWN(ROUND(H3039*0.06,2),-2)</f>
        <v/>
      </c>
      <c r="K3039" s="21">
        <f>ROUNDDOWN(ROUND(H3039*0.04,2),-2)</f>
        <v/>
      </c>
      <c r="L3039" s="21">
        <f>I3039+J3039+K3039</f>
        <v/>
      </c>
      <c r="M3039" s="21">
        <f>B3039-L3039</f>
        <v/>
      </c>
      <c r="N3039" s="21">
        <f>ROUNDDOWN(ROUND(B3039*0.2042,2),0)</f>
        <v/>
      </c>
    </row>
    <row r="3040">
      <c r="A3040" t="inlineStr">
        <is>
          <t>照合 一般</t>
        </is>
      </c>
      <c r="B3040" s="21" t="n">
        <v>20500000</v>
      </c>
      <c r="C3040" s="22" t="n">
        <v>40</v>
      </c>
      <c r="D3040" s="22" t="n">
        <v>1</v>
      </c>
      <c r="E3040" s="22" t="n">
        <v>0</v>
      </c>
      <c r="F3040" s="21">
        <f>(IF(C3040&lt;=20,MAX(800000,400000*C3040),8000000+700000*(C3040-20))+IF(E3040=1,1000000,0))</f>
        <v/>
      </c>
      <c r="G3040" s="21">
        <f>IF(AND(D3040=3,C3040&lt;=5),MAX(0,B3040-F3040),IF(AND(D3040=2,C3040&lt;=5,MAX(0,B3040-F3040)&gt;3000000),1500000+MAX(0,B3040-F3040)-3000000,MAX(0,B3040-F3040)/2))</f>
        <v/>
      </c>
      <c r="H3040" s="21">
        <f>ROUNDDOWN(G3040,-3)</f>
        <v/>
      </c>
      <c r="I3040" s="21">
        <f>IF(H3040&lt;=0,0,ROUNDDOWN(ROUND((H3040*LOOKUP(H3040,{0,1950001,3300001,6950001,9000001,18000001,40000001},{0.05,0.1,0.2,0.23,0.33,0.4,0.45})-LOOKUP(H3040,{0,1950001,3300001,6950001,9000001,18000001,40000001},{0,97500,427500,636000,1536000,2796000,4796000}))*1.021,3),0))</f>
        <v/>
      </c>
      <c r="J3040" s="21">
        <f>ROUNDDOWN(ROUND(H3040*0.06,2),-2)</f>
        <v/>
      </c>
      <c r="K3040" s="21">
        <f>ROUNDDOWN(ROUND(H3040*0.04,2),-2)</f>
        <v/>
      </c>
      <c r="L3040" s="21">
        <f>I3040+J3040+K3040</f>
        <v/>
      </c>
      <c r="M3040" s="21">
        <f>B3040-L3040</f>
        <v/>
      </c>
      <c r="N3040" s="21">
        <f>ROUNDDOWN(ROUND(B3040*0.2042,2),0)</f>
        <v/>
      </c>
    </row>
    <row r="3041">
      <c r="A3041" t="inlineStr">
        <is>
          <t>照合 一般</t>
        </is>
      </c>
      <c r="B3041" s="21" t="n">
        <v>20500000</v>
      </c>
      <c r="C3041" s="22" t="n">
        <v>41</v>
      </c>
      <c r="D3041" s="22" t="n">
        <v>1</v>
      </c>
      <c r="E3041" s="22" t="n">
        <v>0</v>
      </c>
      <c r="F3041" s="21">
        <f>(IF(C3041&lt;=20,MAX(800000,400000*C3041),8000000+700000*(C3041-20))+IF(E3041=1,1000000,0))</f>
        <v/>
      </c>
      <c r="G3041" s="21">
        <f>IF(AND(D3041=3,C3041&lt;=5),MAX(0,B3041-F3041),IF(AND(D3041=2,C3041&lt;=5,MAX(0,B3041-F3041)&gt;3000000),1500000+MAX(0,B3041-F3041)-3000000,MAX(0,B3041-F3041)/2))</f>
        <v/>
      </c>
      <c r="H3041" s="21">
        <f>ROUNDDOWN(G3041,-3)</f>
        <v/>
      </c>
      <c r="I3041" s="21">
        <f>IF(H3041&lt;=0,0,ROUNDDOWN(ROUND((H3041*LOOKUP(H3041,{0,1950001,3300001,6950001,9000001,18000001,40000001},{0.05,0.1,0.2,0.23,0.33,0.4,0.45})-LOOKUP(H3041,{0,1950001,3300001,6950001,9000001,18000001,40000001},{0,97500,427500,636000,1536000,2796000,4796000}))*1.021,3),0))</f>
        <v/>
      </c>
      <c r="J3041" s="21">
        <f>ROUNDDOWN(ROUND(H3041*0.06,2),-2)</f>
        <v/>
      </c>
      <c r="K3041" s="21">
        <f>ROUNDDOWN(ROUND(H3041*0.04,2),-2)</f>
        <v/>
      </c>
      <c r="L3041" s="21">
        <f>I3041+J3041+K3041</f>
        <v/>
      </c>
      <c r="M3041" s="21">
        <f>B3041-L3041</f>
        <v/>
      </c>
      <c r="N3041" s="21">
        <f>ROUNDDOWN(ROUND(B3041*0.2042,2),0)</f>
        <v/>
      </c>
    </row>
    <row r="3042">
      <c r="A3042" t="inlineStr">
        <is>
          <t>照合 一般</t>
        </is>
      </c>
      <c r="B3042" s="21" t="n">
        <v>20500000</v>
      </c>
      <c r="C3042" s="22" t="n">
        <v>42</v>
      </c>
      <c r="D3042" s="22" t="n">
        <v>1</v>
      </c>
      <c r="E3042" s="22" t="n">
        <v>0</v>
      </c>
      <c r="F3042" s="21">
        <f>(IF(C3042&lt;=20,MAX(800000,400000*C3042),8000000+700000*(C3042-20))+IF(E3042=1,1000000,0))</f>
        <v/>
      </c>
      <c r="G3042" s="21">
        <f>IF(AND(D3042=3,C3042&lt;=5),MAX(0,B3042-F3042),IF(AND(D3042=2,C3042&lt;=5,MAX(0,B3042-F3042)&gt;3000000),1500000+MAX(0,B3042-F3042)-3000000,MAX(0,B3042-F3042)/2))</f>
        <v/>
      </c>
      <c r="H3042" s="21">
        <f>ROUNDDOWN(G3042,-3)</f>
        <v/>
      </c>
      <c r="I3042" s="21">
        <f>IF(H3042&lt;=0,0,ROUNDDOWN(ROUND((H3042*LOOKUP(H3042,{0,1950001,3300001,6950001,9000001,18000001,40000001},{0.05,0.1,0.2,0.23,0.33,0.4,0.45})-LOOKUP(H3042,{0,1950001,3300001,6950001,9000001,18000001,40000001},{0,97500,427500,636000,1536000,2796000,4796000}))*1.021,3),0))</f>
        <v/>
      </c>
      <c r="J3042" s="21">
        <f>ROUNDDOWN(ROUND(H3042*0.06,2),-2)</f>
        <v/>
      </c>
      <c r="K3042" s="21">
        <f>ROUNDDOWN(ROUND(H3042*0.04,2),-2)</f>
        <v/>
      </c>
      <c r="L3042" s="21">
        <f>I3042+J3042+K3042</f>
        <v/>
      </c>
      <c r="M3042" s="21">
        <f>B3042-L3042</f>
        <v/>
      </c>
      <c r="N3042" s="21">
        <f>ROUNDDOWN(ROUND(B3042*0.2042,2),0)</f>
        <v/>
      </c>
    </row>
    <row r="3043">
      <c r="A3043" t="inlineStr">
        <is>
          <t>照合 一般</t>
        </is>
      </c>
      <c r="B3043" s="21" t="n">
        <v>20500000</v>
      </c>
      <c r="C3043" s="22" t="n">
        <v>43</v>
      </c>
      <c r="D3043" s="22" t="n">
        <v>1</v>
      </c>
      <c r="E3043" s="22" t="n">
        <v>0</v>
      </c>
      <c r="F3043" s="21">
        <f>(IF(C3043&lt;=20,MAX(800000,400000*C3043),8000000+700000*(C3043-20))+IF(E3043=1,1000000,0))</f>
        <v/>
      </c>
      <c r="G3043" s="21">
        <f>IF(AND(D3043=3,C3043&lt;=5),MAX(0,B3043-F3043),IF(AND(D3043=2,C3043&lt;=5,MAX(0,B3043-F3043)&gt;3000000),1500000+MAX(0,B3043-F3043)-3000000,MAX(0,B3043-F3043)/2))</f>
        <v/>
      </c>
      <c r="H3043" s="21">
        <f>ROUNDDOWN(G3043,-3)</f>
        <v/>
      </c>
      <c r="I3043" s="21">
        <f>IF(H3043&lt;=0,0,ROUNDDOWN(ROUND((H3043*LOOKUP(H3043,{0,1950001,3300001,6950001,9000001,18000001,40000001},{0.05,0.1,0.2,0.23,0.33,0.4,0.45})-LOOKUP(H3043,{0,1950001,3300001,6950001,9000001,18000001,40000001},{0,97500,427500,636000,1536000,2796000,4796000}))*1.021,3),0))</f>
        <v/>
      </c>
      <c r="J3043" s="21">
        <f>ROUNDDOWN(ROUND(H3043*0.06,2),-2)</f>
        <v/>
      </c>
      <c r="K3043" s="21">
        <f>ROUNDDOWN(ROUND(H3043*0.04,2),-2)</f>
        <v/>
      </c>
      <c r="L3043" s="21">
        <f>I3043+J3043+K3043</f>
        <v/>
      </c>
      <c r="M3043" s="21">
        <f>B3043-L3043</f>
        <v/>
      </c>
      <c r="N3043" s="21">
        <f>ROUNDDOWN(ROUND(B3043*0.2042,2),0)</f>
        <v/>
      </c>
    </row>
    <row r="3044">
      <c r="A3044" t="inlineStr">
        <is>
          <t>照合 一般</t>
        </is>
      </c>
      <c r="B3044" s="21" t="n">
        <v>20500000</v>
      </c>
      <c r="C3044" s="22" t="n">
        <v>44</v>
      </c>
      <c r="D3044" s="22" t="n">
        <v>1</v>
      </c>
      <c r="E3044" s="22" t="n">
        <v>0</v>
      </c>
      <c r="F3044" s="21">
        <f>(IF(C3044&lt;=20,MAX(800000,400000*C3044),8000000+700000*(C3044-20))+IF(E3044=1,1000000,0))</f>
        <v/>
      </c>
      <c r="G3044" s="21">
        <f>IF(AND(D3044=3,C3044&lt;=5),MAX(0,B3044-F3044),IF(AND(D3044=2,C3044&lt;=5,MAX(0,B3044-F3044)&gt;3000000),1500000+MAX(0,B3044-F3044)-3000000,MAX(0,B3044-F3044)/2))</f>
        <v/>
      </c>
      <c r="H3044" s="21">
        <f>ROUNDDOWN(G3044,-3)</f>
        <v/>
      </c>
      <c r="I3044" s="21">
        <f>IF(H3044&lt;=0,0,ROUNDDOWN(ROUND((H3044*LOOKUP(H3044,{0,1950001,3300001,6950001,9000001,18000001,40000001},{0.05,0.1,0.2,0.23,0.33,0.4,0.45})-LOOKUP(H3044,{0,1950001,3300001,6950001,9000001,18000001,40000001},{0,97500,427500,636000,1536000,2796000,4796000}))*1.021,3),0))</f>
        <v/>
      </c>
      <c r="J3044" s="21">
        <f>ROUNDDOWN(ROUND(H3044*0.06,2),-2)</f>
        <v/>
      </c>
      <c r="K3044" s="21">
        <f>ROUNDDOWN(ROUND(H3044*0.04,2),-2)</f>
        <v/>
      </c>
      <c r="L3044" s="21">
        <f>I3044+J3044+K3044</f>
        <v/>
      </c>
      <c r="M3044" s="21">
        <f>B3044-L3044</f>
        <v/>
      </c>
      <c r="N3044" s="21">
        <f>ROUNDDOWN(ROUND(B3044*0.2042,2),0)</f>
        <v/>
      </c>
    </row>
    <row r="3045">
      <c r="A3045" t="inlineStr">
        <is>
          <t>照合 一般</t>
        </is>
      </c>
      <c r="B3045" s="21" t="n">
        <v>20500000</v>
      </c>
      <c r="C3045" s="22" t="n">
        <v>45</v>
      </c>
      <c r="D3045" s="22" t="n">
        <v>1</v>
      </c>
      <c r="E3045" s="22" t="n">
        <v>0</v>
      </c>
      <c r="F3045" s="21">
        <f>(IF(C3045&lt;=20,MAX(800000,400000*C3045),8000000+700000*(C3045-20))+IF(E3045=1,1000000,0))</f>
        <v/>
      </c>
      <c r="G3045" s="21">
        <f>IF(AND(D3045=3,C3045&lt;=5),MAX(0,B3045-F3045),IF(AND(D3045=2,C3045&lt;=5,MAX(0,B3045-F3045)&gt;3000000),1500000+MAX(0,B3045-F3045)-3000000,MAX(0,B3045-F3045)/2))</f>
        <v/>
      </c>
      <c r="H3045" s="21">
        <f>ROUNDDOWN(G3045,-3)</f>
        <v/>
      </c>
      <c r="I3045" s="21">
        <f>IF(H3045&lt;=0,0,ROUNDDOWN(ROUND((H3045*LOOKUP(H3045,{0,1950001,3300001,6950001,9000001,18000001,40000001},{0.05,0.1,0.2,0.23,0.33,0.4,0.45})-LOOKUP(H3045,{0,1950001,3300001,6950001,9000001,18000001,40000001},{0,97500,427500,636000,1536000,2796000,4796000}))*1.021,3),0))</f>
        <v/>
      </c>
      <c r="J3045" s="21">
        <f>ROUNDDOWN(ROUND(H3045*0.06,2),-2)</f>
        <v/>
      </c>
      <c r="K3045" s="21">
        <f>ROUNDDOWN(ROUND(H3045*0.04,2),-2)</f>
        <v/>
      </c>
      <c r="L3045" s="21">
        <f>I3045+J3045+K3045</f>
        <v/>
      </c>
      <c r="M3045" s="21">
        <f>B3045-L3045</f>
        <v/>
      </c>
      <c r="N3045" s="21">
        <f>ROUNDDOWN(ROUND(B3045*0.2042,2),0)</f>
        <v/>
      </c>
    </row>
    <row r="3046">
      <c r="A3046" t="inlineStr">
        <is>
          <t>照合 短期</t>
        </is>
      </c>
      <c r="B3046" s="21" t="n">
        <v>20500000</v>
      </c>
      <c r="C3046" s="22" t="n">
        <v>1</v>
      </c>
      <c r="D3046" s="22" t="n">
        <v>2</v>
      </c>
      <c r="E3046" s="22" t="n">
        <v>0</v>
      </c>
      <c r="F3046" s="21">
        <f>(IF(C3046&lt;=20,MAX(800000,400000*C3046),8000000+700000*(C3046-20))+IF(E3046=1,1000000,0))</f>
        <v/>
      </c>
      <c r="G3046" s="21">
        <f>IF(AND(D3046=3,C3046&lt;=5),MAX(0,B3046-F3046),IF(AND(D3046=2,C3046&lt;=5,MAX(0,B3046-F3046)&gt;3000000),1500000+MAX(0,B3046-F3046)-3000000,MAX(0,B3046-F3046)/2))</f>
        <v/>
      </c>
      <c r="H3046" s="21">
        <f>ROUNDDOWN(G3046,-3)</f>
        <v/>
      </c>
      <c r="I3046" s="21">
        <f>IF(H3046&lt;=0,0,ROUNDDOWN(ROUND((H3046*LOOKUP(H3046,{0,1950001,3300001,6950001,9000001,18000001,40000001},{0.05,0.1,0.2,0.23,0.33,0.4,0.45})-LOOKUP(H3046,{0,1950001,3300001,6950001,9000001,18000001,40000001},{0,97500,427500,636000,1536000,2796000,4796000}))*1.021,3),0))</f>
        <v/>
      </c>
      <c r="J3046" s="21">
        <f>ROUNDDOWN(ROUND(H3046*0.06,2),-2)</f>
        <v/>
      </c>
      <c r="K3046" s="21">
        <f>ROUNDDOWN(ROUND(H3046*0.04,2),-2)</f>
        <v/>
      </c>
      <c r="L3046" s="21">
        <f>I3046+J3046+K3046</f>
        <v/>
      </c>
      <c r="M3046" s="21">
        <f>B3046-L3046</f>
        <v/>
      </c>
      <c r="N3046" s="21">
        <f>ROUNDDOWN(ROUND(B3046*0.2042,2),0)</f>
        <v/>
      </c>
    </row>
    <row r="3047">
      <c r="A3047" t="inlineStr">
        <is>
          <t>照合 役員</t>
        </is>
      </c>
      <c r="B3047" s="21" t="n">
        <v>20500000</v>
      </c>
      <c r="C3047" s="22" t="n">
        <v>1</v>
      </c>
      <c r="D3047" s="22" t="n">
        <v>3</v>
      </c>
      <c r="E3047" s="22" t="n">
        <v>0</v>
      </c>
      <c r="F3047" s="21">
        <f>(IF(C3047&lt;=20,MAX(800000,400000*C3047),8000000+700000*(C3047-20))+IF(E3047=1,1000000,0))</f>
        <v/>
      </c>
      <c r="G3047" s="21">
        <f>IF(AND(D3047=3,C3047&lt;=5),MAX(0,B3047-F3047),IF(AND(D3047=2,C3047&lt;=5,MAX(0,B3047-F3047)&gt;3000000),1500000+MAX(0,B3047-F3047)-3000000,MAX(0,B3047-F3047)/2))</f>
        <v/>
      </c>
      <c r="H3047" s="21">
        <f>ROUNDDOWN(G3047,-3)</f>
        <v/>
      </c>
      <c r="I3047" s="21">
        <f>IF(H3047&lt;=0,0,ROUNDDOWN(ROUND((H3047*LOOKUP(H3047,{0,1950001,3300001,6950001,9000001,18000001,40000001},{0.05,0.1,0.2,0.23,0.33,0.4,0.45})-LOOKUP(H3047,{0,1950001,3300001,6950001,9000001,18000001,40000001},{0,97500,427500,636000,1536000,2796000,4796000}))*1.021,3),0))</f>
        <v/>
      </c>
      <c r="J3047" s="21">
        <f>ROUNDDOWN(ROUND(H3047*0.06,2),-2)</f>
        <v/>
      </c>
      <c r="K3047" s="21">
        <f>ROUNDDOWN(ROUND(H3047*0.04,2),-2)</f>
        <v/>
      </c>
      <c r="L3047" s="21">
        <f>I3047+J3047+K3047</f>
        <v/>
      </c>
      <c r="M3047" s="21">
        <f>B3047-L3047</f>
        <v/>
      </c>
      <c r="N3047" s="21">
        <f>ROUNDDOWN(ROUND(B3047*0.2042,2),0)</f>
        <v/>
      </c>
    </row>
    <row r="3048">
      <c r="A3048" t="inlineStr">
        <is>
          <t>照合 短期 障害</t>
        </is>
      </c>
      <c r="B3048" s="21" t="n">
        <v>20500000</v>
      </c>
      <c r="C3048" s="22" t="n">
        <v>1</v>
      </c>
      <c r="D3048" s="22" t="n">
        <v>2</v>
      </c>
      <c r="E3048" s="22" t="n">
        <v>1</v>
      </c>
      <c r="F3048" s="21">
        <f>(IF(C3048&lt;=20,MAX(800000,400000*C3048),8000000+700000*(C3048-20))+IF(E3048=1,1000000,0))</f>
        <v/>
      </c>
      <c r="G3048" s="21">
        <f>IF(AND(D3048=3,C3048&lt;=5),MAX(0,B3048-F3048),IF(AND(D3048=2,C3048&lt;=5,MAX(0,B3048-F3048)&gt;3000000),1500000+MAX(0,B3048-F3048)-3000000,MAX(0,B3048-F3048)/2))</f>
        <v/>
      </c>
      <c r="H3048" s="21">
        <f>ROUNDDOWN(G3048,-3)</f>
        <v/>
      </c>
      <c r="I3048" s="21">
        <f>IF(H3048&lt;=0,0,ROUNDDOWN(ROUND((H3048*LOOKUP(H3048,{0,1950001,3300001,6950001,9000001,18000001,40000001},{0.05,0.1,0.2,0.23,0.33,0.4,0.45})-LOOKUP(H3048,{0,1950001,3300001,6950001,9000001,18000001,40000001},{0,97500,427500,636000,1536000,2796000,4796000}))*1.021,3),0))</f>
        <v/>
      </c>
      <c r="J3048" s="21">
        <f>ROUNDDOWN(ROUND(H3048*0.06,2),-2)</f>
        <v/>
      </c>
      <c r="K3048" s="21">
        <f>ROUNDDOWN(ROUND(H3048*0.04,2),-2)</f>
        <v/>
      </c>
      <c r="L3048" s="21">
        <f>I3048+J3048+K3048</f>
        <v/>
      </c>
      <c r="M3048" s="21">
        <f>B3048-L3048</f>
        <v/>
      </c>
      <c r="N3048" s="21">
        <f>ROUNDDOWN(ROUND(B3048*0.2042,2),0)</f>
        <v/>
      </c>
    </row>
    <row r="3049">
      <c r="A3049" t="inlineStr">
        <is>
          <t>照合 短期</t>
        </is>
      </c>
      <c r="B3049" s="21" t="n">
        <v>20500000</v>
      </c>
      <c r="C3049" s="22" t="n">
        <v>2</v>
      </c>
      <c r="D3049" s="22" t="n">
        <v>2</v>
      </c>
      <c r="E3049" s="22" t="n">
        <v>0</v>
      </c>
      <c r="F3049" s="21">
        <f>(IF(C3049&lt;=20,MAX(800000,400000*C3049),8000000+700000*(C3049-20))+IF(E3049=1,1000000,0))</f>
        <v/>
      </c>
      <c r="G3049" s="21">
        <f>IF(AND(D3049=3,C3049&lt;=5),MAX(0,B3049-F3049),IF(AND(D3049=2,C3049&lt;=5,MAX(0,B3049-F3049)&gt;3000000),1500000+MAX(0,B3049-F3049)-3000000,MAX(0,B3049-F3049)/2))</f>
        <v/>
      </c>
      <c r="H3049" s="21">
        <f>ROUNDDOWN(G3049,-3)</f>
        <v/>
      </c>
      <c r="I3049" s="21">
        <f>IF(H3049&lt;=0,0,ROUNDDOWN(ROUND((H3049*LOOKUP(H3049,{0,1950001,3300001,6950001,9000001,18000001,40000001},{0.05,0.1,0.2,0.23,0.33,0.4,0.45})-LOOKUP(H3049,{0,1950001,3300001,6950001,9000001,18000001,40000001},{0,97500,427500,636000,1536000,2796000,4796000}))*1.021,3),0))</f>
        <v/>
      </c>
      <c r="J3049" s="21">
        <f>ROUNDDOWN(ROUND(H3049*0.06,2),-2)</f>
        <v/>
      </c>
      <c r="K3049" s="21">
        <f>ROUNDDOWN(ROUND(H3049*0.04,2),-2)</f>
        <v/>
      </c>
      <c r="L3049" s="21">
        <f>I3049+J3049+K3049</f>
        <v/>
      </c>
      <c r="M3049" s="21">
        <f>B3049-L3049</f>
        <v/>
      </c>
      <c r="N3049" s="21">
        <f>ROUNDDOWN(ROUND(B3049*0.2042,2),0)</f>
        <v/>
      </c>
    </row>
    <row r="3050">
      <c r="A3050" t="inlineStr">
        <is>
          <t>照合 役員</t>
        </is>
      </c>
      <c r="B3050" s="21" t="n">
        <v>20500000</v>
      </c>
      <c r="C3050" s="22" t="n">
        <v>2</v>
      </c>
      <c r="D3050" s="22" t="n">
        <v>3</v>
      </c>
      <c r="E3050" s="22" t="n">
        <v>0</v>
      </c>
      <c r="F3050" s="21">
        <f>(IF(C3050&lt;=20,MAX(800000,400000*C3050),8000000+700000*(C3050-20))+IF(E3050=1,1000000,0))</f>
        <v/>
      </c>
      <c r="G3050" s="21">
        <f>IF(AND(D3050=3,C3050&lt;=5),MAX(0,B3050-F3050),IF(AND(D3050=2,C3050&lt;=5,MAX(0,B3050-F3050)&gt;3000000),1500000+MAX(0,B3050-F3050)-3000000,MAX(0,B3050-F3050)/2))</f>
        <v/>
      </c>
      <c r="H3050" s="21">
        <f>ROUNDDOWN(G3050,-3)</f>
        <v/>
      </c>
      <c r="I3050" s="21">
        <f>IF(H3050&lt;=0,0,ROUNDDOWN(ROUND((H3050*LOOKUP(H3050,{0,1950001,3300001,6950001,9000001,18000001,40000001},{0.05,0.1,0.2,0.23,0.33,0.4,0.45})-LOOKUP(H3050,{0,1950001,3300001,6950001,9000001,18000001,40000001},{0,97500,427500,636000,1536000,2796000,4796000}))*1.021,3),0))</f>
        <v/>
      </c>
      <c r="J3050" s="21">
        <f>ROUNDDOWN(ROUND(H3050*0.06,2),-2)</f>
        <v/>
      </c>
      <c r="K3050" s="21">
        <f>ROUNDDOWN(ROUND(H3050*0.04,2),-2)</f>
        <v/>
      </c>
      <c r="L3050" s="21">
        <f>I3050+J3050+K3050</f>
        <v/>
      </c>
      <c r="M3050" s="21">
        <f>B3050-L3050</f>
        <v/>
      </c>
      <c r="N3050" s="21">
        <f>ROUNDDOWN(ROUND(B3050*0.2042,2),0)</f>
        <v/>
      </c>
    </row>
    <row r="3051">
      <c r="A3051" t="inlineStr">
        <is>
          <t>照合 短期 障害</t>
        </is>
      </c>
      <c r="B3051" s="21" t="n">
        <v>20500000</v>
      </c>
      <c r="C3051" s="22" t="n">
        <v>2</v>
      </c>
      <c r="D3051" s="22" t="n">
        <v>2</v>
      </c>
      <c r="E3051" s="22" t="n">
        <v>1</v>
      </c>
      <c r="F3051" s="21">
        <f>(IF(C3051&lt;=20,MAX(800000,400000*C3051),8000000+700000*(C3051-20))+IF(E3051=1,1000000,0))</f>
        <v/>
      </c>
      <c r="G3051" s="21">
        <f>IF(AND(D3051=3,C3051&lt;=5),MAX(0,B3051-F3051),IF(AND(D3051=2,C3051&lt;=5,MAX(0,B3051-F3051)&gt;3000000),1500000+MAX(0,B3051-F3051)-3000000,MAX(0,B3051-F3051)/2))</f>
        <v/>
      </c>
      <c r="H3051" s="21">
        <f>ROUNDDOWN(G3051,-3)</f>
        <v/>
      </c>
      <c r="I3051" s="21">
        <f>IF(H3051&lt;=0,0,ROUNDDOWN(ROUND((H3051*LOOKUP(H3051,{0,1950001,3300001,6950001,9000001,18000001,40000001},{0.05,0.1,0.2,0.23,0.33,0.4,0.45})-LOOKUP(H3051,{0,1950001,3300001,6950001,9000001,18000001,40000001},{0,97500,427500,636000,1536000,2796000,4796000}))*1.021,3),0))</f>
        <v/>
      </c>
      <c r="J3051" s="21">
        <f>ROUNDDOWN(ROUND(H3051*0.06,2),-2)</f>
        <v/>
      </c>
      <c r="K3051" s="21">
        <f>ROUNDDOWN(ROUND(H3051*0.04,2),-2)</f>
        <v/>
      </c>
      <c r="L3051" s="21">
        <f>I3051+J3051+K3051</f>
        <v/>
      </c>
      <c r="M3051" s="21">
        <f>B3051-L3051</f>
        <v/>
      </c>
      <c r="N3051" s="21">
        <f>ROUNDDOWN(ROUND(B3051*0.2042,2),0)</f>
        <v/>
      </c>
    </row>
    <row r="3052">
      <c r="A3052" t="inlineStr">
        <is>
          <t>照合 短期</t>
        </is>
      </c>
      <c r="B3052" s="21" t="n">
        <v>20500000</v>
      </c>
      <c r="C3052" s="22" t="n">
        <v>3</v>
      </c>
      <c r="D3052" s="22" t="n">
        <v>2</v>
      </c>
      <c r="E3052" s="22" t="n">
        <v>0</v>
      </c>
      <c r="F3052" s="21">
        <f>(IF(C3052&lt;=20,MAX(800000,400000*C3052),8000000+700000*(C3052-20))+IF(E3052=1,1000000,0))</f>
        <v/>
      </c>
      <c r="G3052" s="21">
        <f>IF(AND(D3052=3,C3052&lt;=5),MAX(0,B3052-F3052),IF(AND(D3052=2,C3052&lt;=5,MAX(0,B3052-F3052)&gt;3000000),1500000+MAX(0,B3052-F3052)-3000000,MAX(0,B3052-F3052)/2))</f>
        <v/>
      </c>
      <c r="H3052" s="21">
        <f>ROUNDDOWN(G3052,-3)</f>
        <v/>
      </c>
      <c r="I3052" s="21">
        <f>IF(H3052&lt;=0,0,ROUNDDOWN(ROUND((H3052*LOOKUP(H3052,{0,1950001,3300001,6950001,9000001,18000001,40000001},{0.05,0.1,0.2,0.23,0.33,0.4,0.45})-LOOKUP(H3052,{0,1950001,3300001,6950001,9000001,18000001,40000001},{0,97500,427500,636000,1536000,2796000,4796000}))*1.021,3),0))</f>
        <v/>
      </c>
      <c r="J3052" s="21">
        <f>ROUNDDOWN(ROUND(H3052*0.06,2),-2)</f>
        <v/>
      </c>
      <c r="K3052" s="21">
        <f>ROUNDDOWN(ROUND(H3052*0.04,2),-2)</f>
        <v/>
      </c>
      <c r="L3052" s="21">
        <f>I3052+J3052+K3052</f>
        <v/>
      </c>
      <c r="M3052" s="21">
        <f>B3052-L3052</f>
        <v/>
      </c>
      <c r="N3052" s="21">
        <f>ROUNDDOWN(ROUND(B3052*0.2042,2),0)</f>
        <v/>
      </c>
    </row>
    <row r="3053">
      <c r="A3053" t="inlineStr">
        <is>
          <t>照合 役員</t>
        </is>
      </c>
      <c r="B3053" s="21" t="n">
        <v>20500000</v>
      </c>
      <c r="C3053" s="22" t="n">
        <v>3</v>
      </c>
      <c r="D3053" s="22" t="n">
        <v>3</v>
      </c>
      <c r="E3053" s="22" t="n">
        <v>0</v>
      </c>
      <c r="F3053" s="21">
        <f>(IF(C3053&lt;=20,MAX(800000,400000*C3053),8000000+700000*(C3053-20))+IF(E3053=1,1000000,0))</f>
        <v/>
      </c>
      <c r="G3053" s="21">
        <f>IF(AND(D3053=3,C3053&lt;=5),MAX(0,B3053-F3053),IF(AND(D3053=2,C3053&lt;=5,MAX(0,B3053-F3053)&gt;3000000),1500000+MAX(0,B3053-F3053)-3000000,MAX(0,B3053-F3053)/2))</f>
        <v/>
      </c>
      <c r="H3053" s="21">
        <f>ROUNDDOWN(G3053,-3)</f>
        <v/>
      </c>
      <c r="I3053" s="21">
        <f>IF(H3053&lt;=0,0,ROUNDDOWN(ROUND((H3053*LOOKUP(H3053,{0,1950001,3300001,6950001,9000001,18000001,40000001},{0.05,0.1,0.2,0.23,0.33,0.4,0.45})-LOOKUP(H3053,{0,1950001,3300001,6950001,9000001,18000001,40000001},{0,97500,427500,636000,1536000,2796000,4796000}))*1.021,3),0))</f>
        <v/>
      </c>
      <c r="J3053" s="21">
        <f>ROUNDDOWN(ROUND(H3053*0.06,2),-2)</f>
        <v/>
      </c>
      <c r="K3053" s="21">
        <f>ROUNDDOWN(ROUND(H3053*0.04,2),-2)</f>
        <v/>
      </c>
      <c r="L3053" s="21">
        <f>I3053+J3053+K3053</f>
        <v/>
      </c>
      <c r="M3053" s="21">
        <f>B3053-L3053</f>
        <v/>
      </c>
      <c r="N3053" s="21">
        <f>ROUNDDOWN(ROUND(B3053*0.2042,2),0)</f>
        <v/>
      </c>
    </row>
    <row r="3054">
      <c r="A3054" t="inlineStr">
        <is>
          <t>照合 短期 障害</t>
        </is>
      </c>
      <c r="B3054" s="21" t="n">
        <v>20500000</v>
      </c>
      <c r="C3054" s="22" t="n">
        <v>3</v>
      </c>
      <c r="D3054" s="22" t="n">
        <v>2</v>
      </c>
      <c r="E3054" s="22" t="n">
        <v>1</v>
      </c>
      <c r="F3054" s="21">
        <f>(IF(C3054&lt;=20,MAX(800000,400000*C3054),8000000+700000*(C3054-20))+IF(E3054=1,1000000,0))</f>
        <v/>
      </c>
      <c r="G3054" s="21">
        <f>IF(AND(D3054=3,C3054&lt;=5),MAX(0,B3054-F3054),IF(AND(D3054=2,C3054&lt;=5,MAX(0,B3054-F3054)&gt;3000000),1500000+MAX(0,B3054-F3054)-3000000,MAX(0,B3054-F3054)/2))</f>
        <v/>
      </c>
      <c r="H3054" s="21">
        <f>ROUNDDOWN(G3054,-3)</f>
        <v/>
      </c>
      <c r="I3054" s="21">
        <f>IF(H3054&lt;=0,0,ROUNDDOWN(ROUND((H3054*LOOKUP(H3054,{0,1950001,3300001,6950001,9000001,18000001,40000001},{0.05,0.1,0.2,0.23,0.33,0.4,0.45})-LOOKUP(H3054,{0,1950001,3300001,6950001,9000001,18000001,40000001},{0,97500,427500,636000,1536000,2796000,4796000}))*1.021,3),0))</f>
        <v/>
      </c>
      <c r="J3054" s="21">
        <f>ROUNDDOWN(ROUND(H3054*0.06,2),-2)</f>
        <v/>
      </c>
      <c r="K3054" s="21">
        <f>ROUNDDOWN(ROUND(H3054*0.04,2),-2)</f>
        <v/>
      </c>
      <c r="L3054" s="21">
        <f>I3054+J3054+K3054</f>
        <v/>
      </c>
      <c r="M3054" s="21">
        <f>B3054-L3054</f>
        <v/>
      </c>
      <c r="N3054" s="21">
        <f>ROUNDDOWN(ROUND(B3054*0.2042,2),0)</f>
        <v/>
      </c>
    </row>
    <row r="3055">
      <c r="A3055" t="inlineStr">
        <is>
          <t>照合 短期</t>
        </is>
      </c>
      <c r="B3055" s="21" t="n">
        <v>20500000</v>
      </c>
      <c r="C3055" s="22" t="n">
        <v>4</v>
      </c>
      <c r="D3055" s="22" t="n">
        <v>2</v>
      </c>
      <c r="E3055" s="22" t="n">
        <v>0</v>
      </c>
      <c r="F3055" s="21">
        <f>(IF(C3055&lt;=20,MAX(800000,400000*C3055),8000000+700000*(C3055-20))+IF(E3055=1,1000000,0))</f>
        <v/>
      </c>
      <c r="G3055" s="21">
        <f>IF(AND(D3055=3,C3055&lt;=5),MAX(0,B3055-F3055),IF(AND(D3055=2,C3055&lt;=5,MAX(0,B3055-F3055)&gt;3000000),1500000+MAX(0,B3055-F3055)-3000000,MAX(0,B3055-F3055)/2))</f>
        <v/>
      </c>
      <c r="H3055" s="21">
        <f>ROUNDDOWN(G3055,-3)</f>
        <v/>
      </c>
      <c r="I3055" s="21">
        <f>IF(H3055&lt;=0,0,ROUNDDOWN(ROUND((H3055*LOOKUP(H3055,{0,1950001,3300001,6950001,9000001,18000001,40000001},{0.05,0.1,0.2,0.23,0.33,0.4,0.45})-LOOKUP(H3055,{0,1950001,3300001,6950001,9000001,18000001,40000001},{0,97500,427500,636000,1536000,2796000,4796000}))*1.021,3),0))</f>
        <v/>
      </c>
      <c r="J3055" s="21">
        <f>ROUNDDOWN(ROUND(H3055*0.06,2),-2)</f>
        <v/>
      </c>
      <c r="K3055" s="21">
        <f>ROUNDDOWN(ROUND(H3055*0.04,2),-2)</f>
        <v/>
      </c>
      <c r="L3055" s="21">
        <f>I3055+J3055+K3055</f>
        <v/>
      </c>
      <c r="M3055" s="21">
        <f>B3055-L3055</f>
        <v/>
      </c>
      <c r="N3055" s="21">
        <f>ROUNDDOWN(ROUND(B3055*0.2042,2),0)</f>
        <v/>
      </c>
    </row>
    <row r="3056">
      <c r="A3056" t="inlineStr">
        <is>
          <t>照合 役員</t>
        </is>
      </c>
      <c r="B3056" s="21" t="n">
        <v>20500000</v>
      </c>
      <c r="C3056" s="22" t="n">
        <v>4</v>
      </c>
      <c r="D3056" s="22" t="n">
        <v>3</v>
      </c>
      <c r="E3056" s="22" t="n">
        <v>0</v>
      </c>
      <c r="F3056" s="21">
        <f>(IF(C3056&lt;=20,MAX(800000,400000*C3056),8000000+700000*(C3056-20))+IF(E3056=1,1000000,0))</f>
        <v/>
      </c>
      <c r="G3056" s="21">
        <f>IF(AND(D3056=3,C3056&lt;=5),MAX(0,B3056-F3056),IF(AND(D3056=2,C3056&lt;=5,MAX(0,B3056-F3056)&gt;3000000),1500000+MAX(0,B3056-F3056)-3000000,MAX(0,B3056-F3056)/2))</f>
        <v/>
      </c>
      <c r="H3056" s="21">
        <f>ROUNDDOWN(G3056,-3)</f>
        <v/>
      </c>
      <c r="I3056" s="21">
        <f>IF(H3056&lt;=0,0,ROUNDDOWN(ROUND((H3056*LOOKUP(H3056,{0,1950001,3300001,6950001,9000001,18000001,40000001},{0.05,0.1,0.2,0.23,0.33,0.4,0.45})-LOOKUP(H3056,{0,1950001,3300001,6950001,9000001,18000001,40000001},{0,97500,427500,636000,1536000,2796000,4796000}))*1.021,3),0))</f>
        <v/>
      </c>
      <c r="J3056" s="21">
        <f>ROUNDDOWN(ROUND(H3056*0.06,2),-2)</f>
        <v/>
      </c>
      <c r="K3056" s="21">
        <f>ROUNDDOWN(ROUND(H3056*0.04,2),-2)</f>
        <v/>
      </c>
      <c r="L3056" s="21">
        <f>I3056+J3056+K3056</f>
        <v/>
      </c>
      <c r="M3056" s="21">
        <f>B3056-L3056</f>
        <v/>
      </c>
      <c r="N3056" s="21">
        <f>ROUNDDOWN(ROUND(B3056*0.2042,2),0)</f>
        <v/>
      </c>
    </row>
    <row r="3057">
      <c r="A3057" t="inlineStr">
        <is>
          <t>照合 短期 障害</t>
        </is>
      </c>
      <c r="B3057" s="21" t="n">
        <v>20500000</v>
      </c>
      <c r="C3057" s="22" t="n">
        <v>4</v>
      </c>
      <c r="D3057" s="22" t="n">
        <v>2</v>
      </c>
      <c r="E3057" s="22" t="n">
        <v>1</v>
      </c>
      <c r="F3057" s="21">
        <f>(IF(C3057&lt;=20,MAX(800000,400000*C3057),8000000+700000*(C3057-20))+IF(E3057=1,1000000,0))</f>
        <v/>
      </c>
      <c r="G3057" s="21">
        <f>IF(AND(D3057=3,C3057&lt;=5),MAX(0,B3057-F3057),IF(AND(D3057=2,C3057&lt;=5,MAX(0,B3057-F3057)&gt;3000000),1500000+MAX(0,B3057-F3057)-3000000,MAX(0,B3057-F3057)/2))</f>
        <v/>
      </c>
      <c r="H3057" s="21">
        <f>ROUNDDOWN(G3057,-3)</f>
        <v/>
      </c>
      <c r="I3057" s="21">
        <f>IF(H3057&lt;=0,0,ROUNDDOWN(ROUND((H3057*LOOKUP(H3057,{0,1950001,3300001,6950001,9000001,18000001,40000001},{0.05,0.1,0.2,0.23,0.33,0.4,0.45})-LOOKUP(H3057,{0,1950001,3300001,6950001,9000001,18000001,40000001},{0,97500,427500,636000,1536000,2796000,4796000}))*1.021,3),0))</f>
        <v/>
      </c>
      <c r="J3057" s="21">
        <f>ROUNDDOWN(ROUND(H3057*0.06,2),-2)</f>
        <v/>
      </c>
      <c r="K3057" s="21">
        <f>ROUNDDOWN(ROUND(H3057*0.04,2),-2)</f>
        <v/>
      </c>
      <c r="L3057" s="21">
        <f>I3057+J3057+K3057</f>
        <v/>
      </c>
      <c r="M3057" s="21">
        <f>B3057-L3057</f>
        <v/>
      </c>
      <c r="N3057" s="21">
        <f>ROUNDDOWN(ROUND(B3057*0.2042,2),0)</f>
        <v/>
      </c>
    </row>
    <row r="3058">
      <c r="A3058" t="inlineStr">
        <is>
          <t>照合 短期</t>
        </is>
      </c>
      <c r="B3058" s="21" t="n">
        <v>20500000</v>
      </c>
      <c r="C3058" s="22" t="n">
        <v>5</v>
      </c>
      <c r="D3058" s="22" t="n">
        <v>2</v>
      </c>
      <c r="E3058" s="22" t="n">
        <v>0</v>
      </c>
      <c r="F3058" s="21">
        <f>(IF(C3058&lt;=20,MAX(800000,400000*C3058),8000000+700000*(C3058-20))+IF(E3058=1,1000000,0))</f>
        <v/>
      </c>
      <c r="G3058" s="21">
        <f>IF(AND(D3058=3,C3058&lt;=5),MAX(0,B3058-F3058),IF(AND(D3058=2,C3058&lt;=5,MAX(0,B3058-F3058)&gt;3000000),1500000+MAX(0,B3058-F3058)-3000000,MAX(0,B3058-F3058)/2))</f>
        <v/>
      </c>
      <c r="H3058" s="21">
        <f>ROUNDDOWN(G3058,-3)</f>
        <v/>
      </c>
      <c r="I3058" s="21">
        <f>IF(H3058&lt;=0,0,ROUNDDOWN(ROUND((H3058*LOOKUP(H3058,{0,1950001,3300001,6950001,9000001,18000001,40000001},{0.05,0.1,0.2,0.23,0.33,0.4,0.45})-LOOKUP(H3058,{0,1950001,3300001,6950001,9000001,18000001,40000001},{0,97500,427500,636000,1536000,2796000,4796000}))*1.021,3),0))</f>
        <v/>
      </c>
      <c r="J3058" s="21">
        <f>ROUNDDOWN(ROUND(H3058*0.06,2),-2)</f>
        <v/>
      </c>
      <c r="K3058" s="21">
        <f>ROUNDDOWN(ROUND(H3058*0.04,2),-2)</f>
        <v/>
      </c>
      <c r="L3058" s="21">
        <f>I3058+J3058+K3058</f>
        <v/>
      </c>
      <c r="M3058" s="21">
        <f>B3058-L3058</f>
        <v/>
      </c>
      <c r="N3058" s="21">
        <f>ROUNDDOWN(ROUND(B3058*0.2042,2),0)</f>
        <v/>
      </c>
    </row>
    <row r="3059">
      <c r="A3059" t="inlineStr">
        <is>
          <t>照合 役員</t>
        </is>
      </c>
      <c r="B3059" s="21" t="n">
        <v>20500000</v>
      </c>
      <c r="C3059" s="22" t="n">
        <v>5</v>
      </c>
      <c r="D3059" s="22" t="n">
        <v>3</v>
      </c>
      <c r="E3059" s="22" t="n">
        <v>0</v>
      </c>
      <c r="F3059" s="21">
        <f>(IF(C3059&lt;=20,MAX(800000,400000*C3059),8000000+700000*(C3059-20))+IF(E3059=1,1000000,0))</f>
        <v/>
      </c>
      <c r="G3059" s="21">
        <f>IF(AND(D3059=3,C3059&lt;=5),MAX(0,B3059-F3059),IF(AND(D3059=2,C3059&lt;=5,MAX(0,B3059-F3059)&gt;3000000),1500000+MAX(0,B3059-F3059)-3000000,MAX(0,B3059-F3059)/2))</f>
        <v/>
      </c>
      <c r="H3059" s="21">
        <f>ROUNDDOWN(G3059,-3)</f>
        <v/>
      </c>
      <c r="I3059" s="21">
        <f>IF(H3059&lt;=0,0,ROUNDDOWN(ROUND((H3059*LOOKUP(H3059,{0,1950001,3300001,6950001,9000001,18000001,40000001},{0.05,0.1,0.2,0.23,0.33,0.4,0.45})-LOOKUP(H3059,{0,1950001,3300001,6950001,9000001,18000001,40000001},{0,97500,427500,636000,1536000,2796000,4796000}))*1.021,3),0))</f>
        <v/>
      </c>
      <c r="J3059" s="21">
        <f>ROUNDDOWN(ROUND(H3059*0.06,2),-2)</f>
        <v/>
      </c>
      <c r="K3059" s="21">
        <f>ROUNDDOWN(ROUND(H3059*0.04,2),-2)</f>
        <v/>
      </c>
      <c r="L3059" s="21">
        <f>I3059+J3059+K3059</f>
        <v/>
      </c>
      <c r="M3059" s="21">
        <f>B3059-L3059</f>
        <v/>
      </c>
      <c r="N3059" s="21">
        <f>ROUNDDOWN(ROUND(B3059*0.2042,2),0)</f>
        <v/>
      </c>
    </row>
    <row r="3060">
      <c r="A3060" t="inlineStr">
        <is>
          <t>照合 短期 障害</t>
        </is>
      </c>
      <c r="B3060" s="21" t="n">
        <v>20500000</v>
      </c>
      <c r="C3060" s="22" t="n">
        <v>5</v>
      </c>
      <c r="D3060" s="22" t="n">
        <v>2</v>
      </c>
      <c r="E3060" s="22" t="n">
        <v>1</v>
      </c>
      <c r="F3060" s="21">
        <f>(IF(C3060&lt;=20,MAX(800000,400000*C3060),8000000+700000*(C3060-20))+IF(E3060=1,1000000,0))</f>
        <v/>
      </c>
      <c r="G3060" s="21">
        <f>IF(AND(D3060=3,C3060&lt;=5),MAX(0,B3060-F3060),IF(AND(D3060=2,C3060&lt;=5,MAX(0,B3060-F3060)&gt;3000000),1500000+MAX(0,B3060-F3060)-3000000,MAX(0,B3060-F3060)/2))</f>
        <v/>
      </c>
      <c r="H3060" s="21">
        <f>ROUNDDOWN(G3060,-3)</f>
        <v/>
      </c>
      <c r="I3060" s="21">
        <f>IF(H3060&lt;=0,0,ROUNDDOWN(ROUND((H3060*LOOKUP(H3060,{0,1950001,3300001,6950001,9000001,18000001,40000001},{0.05,0.1,0.2,0.23,0.33,0.4,0.45})-LOOKUP(H3060,{0,1950001,3300001,6950001,9000001,18000001,40000001},{0,97500,427500,636000,1536000,2796000,4796000}))*1.021,3),0))</f>
        <v/>
      </c>
      <c r="J3060" s="21">
        <f>ROUNDDOWN(ROUND(H3060*0.06,2),-2)</f>
        <v/>
      </c>
      <c r="K3060" s="21">
        <f>ROUNDDOWN(ROUND(H3060*0.04,2),-2)</f>
        <v/>
      </c>
      <c r="L3060" s="21">
        <f>I3060+J3060+K3060</f>
        <v/>
      </c>
      <c r="M3060" s="21">
        <f>B3060-L3060</f>
        <v/>
      </c>
      <c r="N3060" s="21">
        <f>ROUNDDOWN(ROUND(B3060*0.2042,2),0)</f>
        <v/>
      </c>
    </row>
    <row r="3061">
      <c r="A3061" t="inlineStr">
        <is>
          <t>照合 障害</t>
        </is>
      </c>
      <c r="B3061" s="21" t="n">
        <v>20500000</v>
      </c>
      <c r="C3061" s="22" t="n">
        <v>25</v>
      </c>
      <c r="D3061" s="22" t="n">
        <v>1</v>
      </c>
      <c r="E3061" s="22" t="n">
        <v>1</v>
      </c>
      <c r="F3061" s="21">
        <f>(IF(C3061&lt;=20,MAX(800000,400000*C3061),8000000+700000*(C3061-20))+IF(E3061=1,1000000,0))</f>
        <v/>
      </c>
      <c r="G3061" s="21">
        <f>IF(AND(D3061=3,C3061&lt;=5),MAX(0,B3061-F3061),IF(AND(D3061=2,C3061&lt;=5,MAX(0,B3061-F3061)&gt;3000000),1500000+MAX(0,B3061-F3061)-3000000,MAX(0,B3061-F3061)/2))</f>
        <v/>
      </c>
      <c r="H3061" s="21">
        <f>ROUNDDOWN(G3061,-3)</f>
        <v/>
      </c>
      <c r="I3061" s="21">
        <f>IF(H3061&lt;=0,0,ROUNDDOWN(ROUND((H3061*LOOKUP(H3061,{0,1950001,3300001,6950001,9000001,18000001,40000001},{0.05,0.1,0.2,0.23,0.33,0.4,0.45})-LOOKUP(H3061,{0,1950001,3300001,6950001,9000001,18000001,40000001},{0,97500,427500,636000,1536000,2796000,4796000}))*1.021,3),0))</f>
        <v/>
      </c>
      <c r="J3061" s="21">
        <f>ROUNDDOWN(ROUND(H3061*0.06,2),-2)</f>
        <v/>
      </c>
      <c r="K3061" s="21">
        <f>ROUNDDOWN(ROUND(H3061*0.04,2),-2)</f>
        <v/>
      </c>
      <c r="L3061" s="21">
        <f>I3061+J3061+K3061</f>
        <v/>
      </c>
      <c r="M3061" s="21">
        <f>B3061-L3061</f>
        <v/>
      </c>
      <c r="N3061" s="21">
        <f>ROUNDDOWN(ROUND(B3061*0.2042,2),0)</f>
        <v/>
      </c>
    </row>
    <row r="3062">
      <c r="A3062" t="inlineStr">
        <is>
          <t>照合 一般</t>
        </is>
      </c>
      <c r="B3062" s="21" t="n">
        <v>21000000</v>
      </c>
      <c r="C3062" s="22" t="n">
        <v>1</v>
      </c>
      <c r="D3062" s="22" t="n">
        <v>1</v>
      </c>
      <c r="E3062" s="22" t="n">
        <v>0</v>
      </c>
      <c r="F3062" s="21">
        <f>(IF(C3062&lt;=20,MAX(800000,400000*C3062),8000000+700000*(C3062-20))+IF(E3062=1,1000000,0))</f>
        <v/>
      </c>
      <c r="G3062" s="21">
        <f>IF(AND(D3062=3,C3062&lt;=5),MAX(0,B3062-F3062),IF(AND(D3062=2,C3062&lt;=5,MAX(0,B3062-F3062)&gt;3000000),1500000+MAX(0,B3062-F3062)-3000000,MAX(0,B3062-F3062)/2))</f>
        <v/>
      </c>
      <c r="H3062" s="21">
        <f>ROUNDDOWN(G3062,-3)</f>
        <v/>
      </c>
      <c r="I3062" s="21">
        <f>IF(H3062&lt;=0,0,ROUNDDOWN(ROUND((H3062*LOOKUP(H3062,{0,1950001,3300001,6950001,9000001,18000001,40000001},{0.05,0.1,0.2,0.23,0.33,0.4,0.45})-LOOKUP(H3062,{0,1950001,3300001,6950001,9000001,18000001,40000001},{0,97500,427500,636000,1536000,2796000,4796000}))*1.021,3),0))</f>
        <v/>
      </c>
      <c r="J3062" s="21">
        <f>ROUNDDOWN(ROUND(H3062*0.06,2),-2)</f>
        <v/>
      </c>
      <c r="K3062" s="21">
        <f>ROUNDDOWN(ROUND(H3062*0.04,2),-2)</f>
        <v/>
      </c>
      <c r="L3062" s="21">
        <f>I3062+J3062+K3062</f>
        <v/>
      </c>
      <c r="M3062" s="21">
        <f>B3062-L3062</f>
        <v/>
      </c>
      <c r="N3062" s="21">
        <f>ROUNDDOWN(ROUND(B3062*0.2042,2),0)</f>
        <v/>
      </c>
    </row>
    <row r="3063">
      <c r="A3063" t="inlineStr">
        <is>
          <t>照合 一般</t>
        </is>
      </c>
      <c r="B3063" s="21" t="n">
        <v>21000000</v>
      </c>
      <c r="C3063" s="22" t="n">
        <v>2</v>
      </c>
      <c r="D3063" s="22" t="n">
        <v>1</v>
      </c>
      <c r="E3063" s="22" t="n">
        <v>0</v>
      </c>
      <c r="F3063" s="21">
        <f>(IF(C3063&lt;=20,MAX(800000,400000*C3063),8000000+700000*(C3063-20))+IF(E3063=1,1000000,0))</f>
        <v/>
      </c>
      <c r="G3063" s="21">
        <f>IF(AND(D3063=3,C3063&lt;=5),MAX(0,B3063-F3063),IF(AND(D3063=2,C3063&lt;=5,MAX(0,B3063-F3063)&gt;3000000),1500000+MAX(0,B3063-F3063)-3000000,MAX(0,B3063-F3063)/2))</f>
        <v/>
      </c>
      <c r="H3063" s="21">
        <f>ROUNDDOWN(G3063,-3)</f>
        <v/>
      </c>
      <c r="I3063" s="21">
        <f>IF(H3063&lt;=0,0,ROUNDDOWN(ROUND((H3063*LOOKUP(H3063,{0,1950001,3300001,6950001,9000001,18000001,40000001},{0.05,0.1,0.2,0.23,0.33,0.4,0.45})-LOOKUP(H3063,{0,1950001,3300001,6950001,9000001,18000001,40000001},{0,97500,427500,636000,1536000,2796000,4796000}))*1.021,3),0))</f>
        <v/>
      </c>
      <c r="J3063" s="21">
        <f>ROUNDDOWN(ROUND(H3063*0.06,2),-2)</f>
        <v/>
      </c>
      <c r="K3063" s="21">
        <f>ROUNDDOWN(ROUND(H3063*0.04,2),-2)</f>
        <v/>
      </c>
      <c r="L3063" s="21">
        <f>I3063+J3063+K3063</f>
        <v/>
      </c>
      <c r="M3063" s="21">
        <f>B3063-L3063</f>
        <v/>
      </c>
      <c r="N3063" s="21">
        <f>ROUNDDOWN(ROUND(B3063*0.2042,2),0)</f>
        <v/>
      </c>
    </row>
    <row r="3064">
      <c r="A3064" t="inlineStr">
        <is>
          <t>照合 一般</t>
        </is>
      </c>
      <c r="B3064" s="21" t="n">
        <v>21000000</v>
      </c>
      <c r="C3064" s="22" t="n">
        <v>3</v>
      </c>
      <c r="D3064" s="22" t="n">
        <v>1</v>
      </c>
      <c r="E3064" s="22" t="n">
        <v>0</v>
      </c>
      <c r="F3064" s="21">
        <f>(IF(C3064&lt;=20,MAX(800000,400000*C3064),8000000+700000*(C3064-20))+IF(E3064=1,1000000,0))</f>
        <v/>
      </c>
      <c r="G3064" s="21">
        <f>IF(AND(D3064=3,C3064&lt;=5),MAX(0,B3064-F3064),IF(AND(D3064=2,C3064&lt;=5,MAX(0,B3064-F3064)&gt;3000000),1500000+MAX(0,B3064-F3064)-3000000,MAX(0,B3064-F3064)/2))</f>
        <v/>
      </c>
      <c r="H3064" s="21">
        <f>ROUNDDOWN(G3064,-3)</f>
        <v/>
      </c>
      <c r="I3064" s="21">
        <f>IF(H3064&lt;=0,0,ROUNDDOWN(ROUND((H3064*LOOKUP(H3064,{0,1950001,3300001,6950001,9000001,18000001,40000001},{0.05,0.1,0.2,0.23,0.33,0.4,0.45})-LOOKUP(H3064,{0,1950001,3300001,6950001,9000001,18000001,40000001},{0,97500,427500,636000,1536000,2796000,4796000}))*1.021,3),0))</f>
        <v/>
      </c>
      <c r="J3064" s="21">
        <f>ROUNDDOWN(ROUND(H3064*0.06,2),-2)</f>
        <v/>
      </c>
      <c r="K3064" s="21">
        <f>ROUNDDOWN(ROUND(H3064*0.04,2),-2)</f>
        <v/>
      </c>
      <c r="L3064" s="21">
        <f>I3064+J3064+K3064</f>
        <v/>
      </c>
      <c r="M3064" s="21">
        <f>B3064-L3064</f>
        <v/>
      </c>
      <c r="N3064" s="21">
        <f>ROUNDDOWN(ROUND(B3064*0.2042,2),0)</f>
        <v/>
      </c>
    </row>
    <row r="3065">
      <c r="A3065" t="inlineStr">
        <is>
          <t>照合 一般</t>
        </is>
      </c>
      <c r="B3065" s="21" t="n">
        <v>21000000</v>
      </c>
      <c r="C3065" s="22" t="n">
        <v>4</v>
      </c>
      <c r="D3065" s="22" t="n">
        <v>1</v>
      </c>
      <c r="E3065" s="22" t="n">
        <v>0</v>
      </c>
      <c r="F3065" s="21">
        <f>(IF(C3065&lt;=20,MAX(800000,400000*C3065),8000000+700000*(C3065-20))+IF(E3065=1,1000000,0))</f>
        <v/>
      </c>
      <c r="G3065" s="21">
        <f>IF(AND(D3065=3,C3065&lt;=5),MAX(0,B3065-F3065),IF(AND(D3065=2,C3065&lt;=5,MAX(0,B3065-F3065)&gt;3000000),1500000+MAX(0,B3065-F3065)-3000000,MAX(0,B3065-F3065)/2))</f>
        <v/>
      </c>
      <c r="H3065" s="21">
        <f>ROUNDDOWN(G3065,-3)</f>
        <v/>
      </c>
      <c r="I3065" s="21">
        <f>IF(H3065&lt;=0,0,ROUNDDOWN(ROUND((H3065*LOOKUP(H3065,{0,1950001,3300001,6950001,9000001,18000001,40000001},{0.05,0.1,0.2,0.23,0.33,0.4,0.45})-LOOKUP(H3065,{0,1950001,3300001,6950001,9000001,18000001,40000001},{0,97500,427500,636000,1536000,2796000,4796000}))*1.021,3),0))</f>
        <v/>
      </c>
      <c r="J3065" s="21">
        <f>ROUNDDOWN(ROUND(H3065*0.06,2),-2)</f>
        <v/>
      </c>
      <c r="K3065" s="21">
        <f>ROUNDDOWN(ROUND(H3065*0.04,2),-2)</f>
        <v/>
      </c>
      <c r="L3065" s="21">
        <f>I3065+J3065+K3065</f>
        <v/>
      </c>
      <c r="M3065" s="21">
        <f>B3065-L3065</f>
        <v/>
      </c>
      <c r="N3065" s="21">
        <f>ROUNDDOWN(ROUND(B3065*0.2042,2),0)</f>
        <v/>
      </c>
    </row>
    <row r="3066">
      <c r="A3066" t="inlineStr">
        <is>
          <t>照合 一般</t>
        </is>
      </c>
      <c r="B3066" s="21" t="n">
        <v>21000000</v>
      </c>
      <c r="C3066" s="22" t="n">
        <v>5</v>
      </c>
      <c r="D3066" s="22" t="n">
        <v>1</v>
      </c>
      <c r="E3066" s="22" t="n">
        <v>0</v>
      </c>
      <c r="F3066" s="21">
        <f>(IF(C3066&lt;=20,MAX(800000,400000*C3066),8000000+700000*(C3066-20))+IF(E3066=1,1000000,0))</f>
        <v/>
      </c>
      <c r="G3066" s="21">
        <f>IF(AND(D3066=3,C3066&lt;=5),MAX(0,B3066-F3066),IF(AND(D3066=2,C3066&lt;=5,MAX(0,B3066-F3066)&gt;3000000),1500000+MAX(0,B3066-F3066)-3000000,MAX(0,B3066-F3066)/2))</f>
        <v/>
      </c>
      <c r="H3066" s="21">
        <f>ROUNDDOWN(G3066,-3)</f>
        <v/>
      </c>
      <c r="I3066" s="21">
        <f>IF(H3066&lt;=0,0,ROUNDDOWN(ROUND((H3066*LOOKUP(H3066,{0,1950001,3300001,6950001,9000001,18000001,40000001},{0.05,0.1,0.2,0.23,0.33,0.4,0.45})-LOOKUP(H3066,{0,1950001,3300001,6950001,9000001,18000001,40000001},{0,97500,427500,636000,1536000,2796000,4796000}))*1.021,3),0))</f>
        <v/>
      </c>
      <c r="J3066" s="21">
        <f>ROUNDDOWN(ROUND(H3066*0.06,2),-2)</f>
        <v/>
      </c>
      <c r="K3066" s="21">
        <f>ROUNDDOWN(ROUND(H3066*0.04,2),-2)</f>
        <v/>
      </c>
      <c r="L3066" s="21">
        <f>I3066+J3066+K3066</f>
        <v/>
      </c>
      <c r="M3066" s="21">
        <f>B3066-L3066</f>
        <v/>
      </c>
      <c r="N3066" s="21">
        <f>ROUNDDOWN(ROUND(B3066*0.2042,2),0)</f>
        <v/>
      </c>
    </row>
    <row r="3067">
      <c r="A3067" t="inlineStr">
        <is>
          <t>照合 一般</t>
        </is>
      </c>
      <c r="B3067" s="21" t="n">
        <v>21000000</v>
      </c>
      <c r="C3067" s="22" t="n">
        <v>6</v>
      </c>
      <c r="D3067" s="22" t="n">
        <v>1</v>
      </c>
      <c r="E3067" s="22" t="n">
        <v>0</v>
      </c>
      <c r="F3067" s="21">
        <f>(IF(C3067&lt;=20,MAX(800000,400000*C3067),8000000+700000*(C3067-20))+IF(E3067=1,1000000,0))</f>
        <v/>
      </c>
      <c r="G3067" s="21">
        <f>IF(AND(D3067=3,C3067&lt;=5),MAX(0,B3067-F3067),IF(AND(D3067=2,C3067&lt;=5,MAX(0,B3067-F3067)&gt;3000000),1500000+MAX(0,B3067-F3067)-3000000,MAX(0,B3067-F3067)/2))</f>
        <v/>
      </c>
      <c r="H3067" s="21">
        <f>ROUNDDOWN(G3067,-3)</f>
        <v/>
      </c>
      <c r="I3067" s="21">
        <f>IF(H3067&lt;=0,0,ROUNDDOWN(ROUND((H3067*LOOKUP(H3067,{0,1950001,3300001,6950001,9000001,18000001,40000001},{0.05,0.1,0.2,0.23,0.33,0.4,0.45})-LOOKUP(H3067,{0,1950001,3300001,6950001,9000001,18000001,40000001},{0,97500,427500,636000,1536000,2796000,4796000}))*1.021,3),0))</f>
        <v/>
      </c>
      <c r="J3067" s="21">
        <f>ROUNDDOWN(ROUND(H3067*0.06,2),-2)</f>
        <v/>
      </c>
      <c r="K3067" s="21">
        <f>ROUNDDOWN(ROUND(H3067*0.04,2),-2)</f>
        <v/>
      </c>
      <c r="L3067" s="21">
        <f>I3067+J3067+K3067</f>
        <v/>
      </c>
      <c r="M3067" s="21">
        <f>B3067-L3067</f>
        <v/>
      </c>
      <c r="N3067" s="21">
        <f>ROUNDDOWN(ROUND(B3067*0.2042,2),0)</f>
        <v/>
      </c>
    </row>
    <row r="3068">
      <c r="A3068" t="inlineStr">
        <is>
          <t>照合 一般</t>
        </is>
      </c>
      <c r="B3068" s="21" t="n">
        <v>21000000</v>
      </c>
      <c r="C3068" s="22" t="n">
        <v>7</v>
      </c>
      <c r="D3068" s="22" t="n">
        <v>1</v>
      </c>
      <c r="E3068" s="22" t="n">
        <v>0</v>
      </c>
      <c r="F3068" s="21">
        <f>(IF(C3068&lt;=20,MAX(800000,400000*C3068),8000000+700000*(C3068-20))+IF(E3068=1,1000000,0))</f>
        <v/>
      </c>
      <c r="G3068" s="21">
        <f>IF(AND(D3068=3,C3068&lt;=5),MAX(0,B3068-F3068),IF(AND(D3068=2,C3068&lt;=5,MAX(0,B3068-F3068)&gt;3000000),1500000+MAX(0,B3068-F3068)-3000000,MAX(0,B3068-F3068)/2))</f>
        <v/>
      </c>
      <c r="H3068" s="21">
        <f>ROUNDDOWN(G3068,-3)</f>
        <v/>
      </c>
      <c r="I3068" s="21">
        <f>IF(H3068&lt;=0,0,ROUNDDOWN(ROUND((H3068*LOOKUP(H3068,{0,1950001,3300001,6950001,9000001,18000001,40000001},{0.05,0.1,0.2,0.23,0.33,0.4,0.45})-LOOKUP(H3068,{0,1950001,3300001,6950001,9000001,18000001,40000001},{0,97500,427500,636000,1536000,2796000,4796000}))*1.021,3),0))</f>
        <v/>
      </c>
      <c r="J3068" s="21">
        <f>ROUNDDOWN(ROUND(H3068*0.06,2),-2)</f>
        <v/>
      </c>
      <c r="K3068" s="21">
        <f>ROUNDDOWN(ROUND(H3068*0.04,2),-2)</f>
        <v/>
      </c>
      <c r="L3068" s="21">
        <f>I3068+J3068+K3068</f>
        <v/>
      </c>
      <c r="M3068" s="21">
        <f>B3068-L3068</f>
        <v/>
      </c>
      <c r="N3068" s="21">
        <f>ROUNDDOWN(ROUND(B3068*0.2042,2),0)</f>
        <v/>
      </c>
    </row>
    <row r="3069">
      <c r="A3069" t="inlineStr">
        <is>
          <t>照合 一般</t>
        </is>
      </c>
      <c r="B3069" s="21" t="n">
        <v>21000000</v>
      </c>
      <c r="C3069" s="22" t="n">
        <v>8</v>
      </c>
      <c r="D3069" s="22" t="n">
        <v>1</v>
      </c>
      <c r="E3069" s="22" t="n">
        <v>0</v>
      </c>
      <c r="F3069" s="21">
        <f>(IF(C3069&lt;=20,MAX(800000,400000*C3069),8000000+700000*(C3069-20))+IF(E3069=1,1000000,0))</f>
        <v/>
      </c>
      <c r="G3069" s="21">
        <f>IF(AND(D3069=3,C3069&lt;=5),MAX(0,B3069-F3069),IF(AND(D3069=2,C3069&lt;=5,MAX(0,B3069-F3069)&gt;3000000),1500000+MAX(0,B3069-F3069)-3000000,MAX(0,B3069-F3069)/2))</f>
        <v/>
      </c>
      <c r="H3069" s="21">
        <f>ROUNDDOWN(G3069,-3)</f>
        <v/>
      </c>
      <c r="I3069" s="21">
        <f>IF(H3069&lt;=0,0,ROUNDDOWN(ROUND((H3069*LOOKUP(H3069,{0,1950001,3300001,6950001,9000001,18000001,40000001},{0.05,0.1,0.2,0.23,0.33,0.4,0.45})-LOOKUP(H3069,{0,1950001,3300001,6950001,9000001,18000001,40000001},{0,97500,427500,636000,1536000,2796000,4796000}))*1.021,3),0))</f>
        <v/>
      </c>
      <c r="J3069" s="21">
        <f>ROUNDDOWN(ROUND(H3069*0.06,2),-2)</f>
        <v/>
      </c>
      <c r="K3069" s="21">
        <f>ROUNDDOWN(ROUND(H3069*0.04,2),-2)</f>
        <v/>
      </c>
      <c r="L3069" s="21">
        <f>I3069+J3069+K3069</f>
        <v/>
      </c>
      <c r="M3069" s="21">
        <f>B3069-L3069</f>
        <v/>
      </c>
      <c r="N3069" s="21">
        <f>ROUNDDOWN(ROUND(B3069*0.2042,2),0)</f>
        <v/>
      </c>
    </row>
    <row r="3070">
      <c r="A3070" t="inlineStr">
        <is>
          <t>照合 一般</t>
        </is>
      </c>
      <c r="B3070" s="21" t="n">
        <v>21000000</v>
      </c>
      <c r="C3070" s="22" t="n">
        <v>9</v>
      </c>
      <c r="D3070" s="22" t="n">
        <v>1</v>
      </c>
      <c r="E3070" s="22" t="n">
        <v>0</v>
      </c>
      <c r="F3070" s="21">
        <f>(IF(C3070&lt;=20,MAX(800000,400000*C3070),8000000+700000*(C3070-20))+IF(E3070=1,1000000,0))</f>
        <v/>
      </c>
      <c r="G3070" s="21">
        <f>IF(AND(D3070=3,C3070&lt;=5),MAX(0,B3070-F3070),IF(AND(D3070=2,C3070&lt;=5,MAX(0,B3070-F3070)&gt;3000000),1500000+MAX(0,B3070-F3070)-3000000,MAX(0,B3070-F3070)/2))</f>
        <v/>
      </c>
      <c r="H3070" s="21">
        <f>ROUNDDOWN(G3070,-3)</f>
        <v/>
      </c>
      <c r="I3070" s="21">
        <f>IF(H3070&lt;=0,0,ROUNDDOWN(ROUND((H3070*LOOKUP(H3070,{0,1950001,3300001,6950001,9000001,18000001,40000001},{0.05,0.1,0.2,0.23,0.33,0.4,0.45})-LOOKUP(H3070,{0,1950001,3300001,6950001,9000001,18000001,40000001},{0,97500,427500,636000,1536000,2796000,4796000}))*1.021,3),0))</f>
        <v/>
      </c>
      <c r="J3070" s="21">
        <f>ROUNDDOWN(ROUND(H3070*0.06,2),-2)</f>
        <v/>
      </c>
      <c r="K3070" s="21">
        <f>ROUNDDOWN(ROUND(H3070*0.04,2),-2)</f>
        <v/>
      </c>
      <c r="L3070" s="21">
        <f>I3070+J3070+K3070</f>
        <v/>
      </c>
      <c r="M3070" s="21">
        <f>B3070-L3070</f>
        <v/>
      </c>
      <c r="N3070" s="21">
        <f>ROUNDDOWN(ROUND(B3070*0.2042,2),0)</f>
        <v/>
      </c>
    </row>
    <row r="3071">
      <c r="A3071" t="inlineStr">
        <is>
          <t>照合 一般</t>
        </is>
      </c>
      <c r="B3071" s="21" t="n">
        <v>21000000</v>
      </c>
      <c r="C3071" s="22" t="n">
        <v>10</v>
      </c>
      <c r="D3071" s="22" t="n">
        <v>1</v>
      </c>
      <c r="E3071" s="22" t="n">
        <v>0</v>
      </c>
      <c r="F3071" s="21">
        <f>(IF(C3071&lt;=20,MAX(800000,400000*C3071),8000000+700000*(C3071-20))+IF(E3071=1,1000000,0))</f>
        <v/>
      </c>
      <c r="G3071" s="21">
        <f>IF(AND(D3071=3,C3071&lt;=5),MAX(0,B3071-F3071),IF(AND(D3071=2,C3071&lt;=5,MAX(0,B3071-F3071)&gt;3000000),1500000+MAX(0,B3071-F3071)-3000000,MAX(0,B3071-F3071)/2))</f>
        <v/>
      </c>
      <c r="H3071" s="21">
        <f>ROUNDDOWN(G3071,-3)</f>
        <v/>
      </c>
      <c r="I3071" s="21">
        <f>IF(H3071&lt;=0,0,ROUNDDOWN(ROUND((H3071*LOOKUP(H3071,{0,1950001,3300001,6950001,9000001,18000001,40000001},{0.05,0.1,0.2,0.23,0.33,0.4,0.45})-LOOKUP(H3071,{0,1950001,3300001,6950001,9000001,18000001,40000001},{0,97500,427500,636000,1536000,2796000,4796000}))*1.021,3),0))</f>
        <v/>
      </c>
      <c r="J3071" s="21">
        <f>ROUNDDOWN(ROUND(H3071*0.06,2),-2)</f>
        <v/>
      </c>
      <c r="K3071" s="21">
        <f>ROUNDDOWN(ROUND(H3071*0.04,2),-2)</f>
        <v/>
      </c>
      <c r="L3071" s="21">
        <f>I3071+J3071+K3071</f>
        <v/>
      </c>
      <c r="M3071" s="21">
        <f>B3071-L3071</f>
        <v/>
      </c>
      <c r="N3071" s="21">
        <f>ROUNDDOWN(ROUND(B3071*0.2042,2),0)</f>
        <v/>
      </c>
    </row>
    <row r="3072">
      <c r="A3072" t="inlineStr">
        <is>
          <t>照合 一般</t>
        </is>
      </c>
      <c r="B3072" s="21" t="n">
        <v>21000000</v>
      </c>
      <c r="C3072" s="22" t="n">
        <v>11</v>
      </c>
      <c r="D3072" s="22" t="n">
        <v>1</v>
      </c>
      <c r="E3072" s="22" t="n">
        <v>0</v>
      </c>
      <c r="F3072" s="21">
        <f>(IF(C3072&lt;=20,MAX(800000,400000*C3072),8000000+700000*(C3072-20))+IF(E3072=1,1000000,0))</f>
        <v/>
      </c>
      <c r="G3072" s="21">
        <f>IF(AND(D3072=3,C3072&lt;=5),MAX(0,B3072-F3072),IF(AND(D3072=2,C3072&lt;=5,MAX(0,B3072-F3072)&gt;3000000),1500000+MAX(0,B3072-F3072)-3000000,MAX(0,B3072-F3072)/2))</f>
        <v/>
      </c>
      <c r="H3072" s="21">
        <f>ROUNDDOWN(G3072,-3)</f>
        <v/>
      </c>
      <c r="I3072" s="21">
        <f>IF(H3072&lt;=0,0,ROUNDDOWN(ROUND((H3072*LOOKUP(H3072,{0,1950001,3300001,6950001,9000001,18000001,40000001},{0.05,0.1,0.2,0.23,0.33,0.4,0.45})-LOOKUP(H3072,{0,1950001,3300001,6950001,9000001,18000001,40000001},{0,97500,427500,636000,1536000,2796000,4796000}))*1.021,3),0))</f>
        <v/>
      </c>
      <c r="J3072" s="21">
        <f>ROUNDDOWN(ROUND(H3072*0.06,2),-2)</f>
        <v/>
      </c>
      <c r="K3072" s="21">
        <f>ROUNDDOWN(ROUND(H3072*0.04,2),-2)</f>
        <v/>
      </c>
      <c r="L3072" s="21">
        <f>I3072+J3072+K3072</f>
        <v/>
      </c>
      <c r="M3072" s="21">
        <f>B3072-L3072</f>
        <v/>
      </c>
      <c r="N3072" s="21">
        <f>ROUNDDOWN(ROUND(B3072*0.2042,2),0)</f>
        <v/>
      </c>
    </row>
    <row r="3073">
      <c r="A3073" t="inlineStr">
        <is>
          <t>照合 一般</t>
        </is>
      </c>
      <c r="B3073" s="21" t="n">
        <v>21000000</v>
      </c>
      <c r="C3073" s="22" t="n">
        <v>12</v>
      </c>
      <c r="D3073" s="22" t="n">
        <v>1</v>
      </c>
      <c r="E3073" s="22" t="n">
        <v>0</v>
      </c>
      <c r="F3073" s="21">
        <f>(IF(C3073&lt;=20,MAX(800000,400000*C3073),8000000+700000*(C3073-20))+IF(E3073=1,1000000,0))</f>
        <v/>
      </c>
      <c r="G3073" s="21">
        <f>IF(AND(D3073=3,C3073&lt;=5),MAX(0,B3073-F3073),IF(AND(D3073=2,C3073&lt;=5,MAX(0,B3073-F3073)&gt;3000000),1500000+MAX(0,B3073-F3073)-3000000,MAX(0,B3073-F3073)/2))</f>
        <v/>
      </c>
      <c r="H3073" s="21">
        <f>ROUNDDOWN(G3073,-3)</f>
        <v/>
      </c>
      <c r="I3073" s="21">
        <f>IF(H3073&lt;=0,0,ROUNDDOWN(ROUND((H3073*LOOKUP(H3073,{0,1950001,3300001,6950001,9000001,18000001,40000001},{0.05,0.1,0.2,0.23,0.33,0.4,0.45})-LOOKUP(H3073,{0,1950001,3300001,6950001,9000001,18000001,40000001},{0,97500,427500,636000,1536000,2796000,4796000}))*1.021,3),0))</f>
        <v/>
      </c>
      <c r="J3073" s="21">
        <f>ROUNDDOWN(ROUND(H3073*0.06,2),-2)</f>
        <v/>
      </c>
      <c r="K3073" s="21">
        <f>ROUNDDOWN(ROUND(H3073*0.04,2),-2)</f>
        <v/>
      </c>
      <c r="L3073" s="21">
        <f>I3073+J3073+K3073</f>
        <v/>
      </c>
      <c r="M3073" s="21">
        <f>B3073-L3073</f>
        <v/>
      </c>
      <c r="N3073" s="21">
        <f>ROUNDDOWN(ROUND(B3073*0.2042,2),0)</f>
        <v/>
      </c>
    </row>
    <row r="3074">
      <c r="A3074" t="inlineStr">
        <is>
          <t>照合 一般</t>
        </is>
      </c>
      <c r="B3074" s="21" t="n">
        <v>21000000</v>
      </c>
      <c r="C3074" s="22" t="n">
        <v>13</v>
      </c>
      <c r="D3074" s="22" t="n">
        <v>1</v>
      </c>
      <c r="E3074" s="22" t="n">
        <v>0</v>
      </c>
      <c r="F3074" s="21">
        <f>(IF(C3074&lt;=20,MAX(800000,400000*C3074),8000000+700000*(C3074-20))+IF(E3074=1,1000000,0))</f>
        <v/>
      </c>
      <c r="G3074" s="21">
        <f>IF(AND(D3074=3,C3074&lt;=5),MAX(0,B3074-F3074),IF(AND(D3074=2,C3074&lt;=5,MAX(0,B3074-F3074)&gt;3000000),1500000+MAX(0,B3074-F3074)-3000000,MAX(0,B3074-F3074)/2))</f>
        <v/>
      </c>
      <c r="H3074" s="21">
        <f>ROUNDDOWN(G3074,-3)</f>
        <v/>
      </c>
      <c r="I3074" s="21">
        <f>IF(H3074&lt;=0,0,ROUNDDOWN(ROUND((H3074*LOOKUP(H3074,{0,1950001,3300001,6950001,9000001,18000001,40000001},{0.05,0.1,0.2,0.23,0.33,0.4,0.45})-LOOKUP(H3074,{0,1950001,3300001,6950001,9000001,18000001,40000001},{0,97500,427500,636000,1536000,2796000,4796000}))*1.021,3),0))</f>
        <v/>
      </c>
      <c r="J3074" s="21">
        <f>ROUNDDOWN(ROUND(H3074*0.06,2),-2)</f>
        <v/>
      </c>
      <c r="K3074" s="21">
        <f>ROUNDDOWN(ROUND(H3074*0.04,2),-2)</f>
        <v/>
      </c>
      <c r="L3074" s="21">
        <f>I3074+J3074+K3074</f>
        <v/>
      </c>
      <c r="M3074" s="21">
        <f>B3074-L3074</f>
        <v/>
      </c>
      <c r="N3074" s="21">
        <f>ROUNDDOWN(ROUND(B3074*0.2042,2),0)</f>
        <v/>
      </c>
    </row>
    <row r="3075">
      <c r="A3075" t="inlineStr">
        <is>
          <t>照合 一般</t>
        </is>
      </c>
      <c r="B3075" s="21" t="n">
        <v>21000000</v>
      </c>
      <c r="C3075" s="22" t="n">
        <v>14</v>
      </c>
      <c r="D3075" s="22" t="n">
        <v>1</v>
      </c>
      <c r="E3075" s="22" t="n">
        <v>0</v>
      </c>
      <c r="F3075" s="21">
        <f>(IF(C3075&lt;=20,MAX(800000,400000*C3075),8000000+700000*(C3075-20))+IF(E3075=1,1000000,0))</f>
        <v/>
      </c>
      <c r="G3075" s="21">
        <f>IF(AND(D3075=3,C3075&lt;=5),MAX(0,B3075-F3075),IF(AND(D3075=2,C3075&lt;=5,MAX(0,B3075-F3075)&gt;3000000),1500000+MAX(0,B3075-F3075)-3000000,MAX(0,B3075-F3075)/2))</f>
        <v/>
      </c>
      <c r="H3075" s="21">
        <f>ROUNDDOWN(G3075,-3)</f>
        <v/>
      </c>
      <c r="I3075" s="21">
        <f>IF(H3075&lt;=0,0,ROUNDDOWN(ROUND((H3075*LOOKUP(H3075,{0,1950001,3300001,6950001,9000001,18000001,40000001},{0.05,0.1,0.2,0.23,0.33,0.4,0.45})-LOOKUP(H3075,{0,1950001,3300001,6950001,9000001,18000001,40000001},{0,97500,427500,636000,1536000,2796000,4796000}))*1.021,3),0))</f>
        <v/>
      </c>
      <c r="J3075" s="21">
        <f>ROUNDDOWN(ROUND(H3075*0.06,2),-2)</f>
        <v/>
      </c>
      <c r="K3075" s="21">
        <f>ROUNDDOWN(ROUND(H3075*0.04,2),-2)</f>
        <v/>
      </c>
      <c r="L3075" s="21">
        <f>I3075+J3075+K3075</f>
        <v/>
      </c>
      <c r="M3075" s="21">
        <f>B3075-L3075</f>
        <v/>
      </c>
      <c r="N3075" s="21">
        <f>ROUNDDOWN(ROUND(B3075*0.2042,2),0)</f>
        <v/>
      </c>
    </row>
    <row r="3076">
      <c r="A3076" t="inlineStr">
        <is>
          <t>照合 一般</t>
        </is>
      </c>
      <c r="B3076" s="21" t="n">
        <v>21000000</v>
      </c>
      <c r="C3076" s="22" t="n">
        <v>15</v>
      </c>
      <c r="D3076" s="22" t="n">
        <v>1</v>
      </c>
      <c r="E3076" s="22" t="n">
        <v>0</v>
      </c>
      <c r="F3076" s="21">
        <f>(IF(C3076&lt;=20,MAX(800000,400000*C3076),8000000+700000*(C3076-20))+IF(E3076=1,1000000,0))</f>
        <v/>
      </c>
      <c r="G3076" s="21">
        <f>IF(AND(D3076=3,C3076&lt;=5),MAX(0,B3076-F3076),IF(AND(D3076=2,C3076&lt;=5,MAX(0,B3076-F3076)&gt;3000000),1500000+MAX(0,B3076-F3076)-3000000,MAX(0,B3076-F3076)/2))</f>
        <v/>
      </c>
      <c r="H3076" s="21">
        <f>ROUNDDOWN(G3076,-3)</f>
        <v/>
      </c>
      <c r="I3076" s="21">
        <f>IF(H3076&lt;=0,0,ROUNDDOWN(ROUND((H3076*LOOKUP(H3076,{0,1950001,3300001,6950001,9000001,18000001,40000001},{0.05,0.1,0.2,0.23,0.33,0.4,0.45})-LOOKUP(H3076,{0,1950001,3300001,6950001,9000001,18000001,40000001},{0,97500,427500,636000,1536000,2796000,4796000}))*1.021,3),0))</f>
        <v/>
      </c>
      <c r="J3076" s="21">
        <f>ROUNDDOWN(ROUND(H3076*0.06,2),-2)</f>
        <v/>
      </c>
      <c r="K3076" s="21">
        <f>ROUNDDOWN(ROUND(H3076*0.04,2),-2)</f>
        <v/>
      </c>
      <c r="L3076" s="21">
        <f>I3076+J3076+K3076</f>
        <v/>
      </c>
      <c r="M3076" s="21">
        <f>B3076-L3076</f>
        <v/>
      </c>
      <c r="N3076" s="21">
        <f>ROUNDDOWN(ROUND(B3076*0.2042,2),0)</f>
        <v/>
      </c>
    </row>
    <row r="3077">
      <c r="A3077" t="inlineStr">
        <is>
          <t>照合 一般</t>
        </is>
      </c>
      <c r="B3077" s="21" t="n">
        <v>21000000</v>
      </c>
      <c r="C3077" s="22" t="n">
        <v>16</v>
      </c>
      <c r="D3077" s="22" t="n">
        <v>1</v>
      </c>
      <c r="E3077" s="22" t="n">
        <v>0</v>
      </c>
      <c r="F3077" s="21">
        <f>(IF(C3077&lt;=20,MAX(800000,400000*C3077),8000000+700000*(C3077-20))+IF(E3077=1,1000000,0))</f>
        <v/>
      </c>
      <c r="G3077" s="21">
        <f>IF(AND(D3077=3,C3077&lt;=5),MAX(0,B3077-F3077),IF(AND(D3077=2,C3077&lt;=5,MAX(0,B3077-F3077)&gt;3000000),1500000+MAX(0,B3077-F3077)-3000000,MAX(0,B3077-F3077)/2))</f>
        <v/>
      </c>
      <c r="H3077" s="21">
        <f>ROUNDDOWN(G3077,-3)</f>
        <v/>
      </c>
      <c r="I3077" s="21">
        <f>IF(H3077&lt;=0,0,ROUNDDOWN(ROUND((H3077*LOOKUP(H3077,{0,1950001,3300001,6950001,9000001,18000001,40000001},{0.05,0.1,0.2,0.23,0.33,0.4,0.45})-LOOKUP(H3077,{0,1950001,3300001,6950001,9000001,18000001,40000001},{0,97500,427500,636000,1536000,2796000,4796000}))*1.021,3),0))</f>
        <v/>
      </c>
      <c r="J3077" s="21">
        <f>ROUNDDOWN(ROUND(H3077*0.06,2),-2)</f>
        <v/>
      </c>
      <c r="K3077" s="21">
        <f>ROUNDDOWN(ROUND(H3077*0.04,2),-2)</f>
        <v/>
      </c>
      <c r="L3077" s="21">
        <f>I3077+J3077+K3077</f>
        <v/>
      </c>
      <c r="M3077" s="21">
        <f>B3077-L3077</f>
        <v/>
      </c>
      <c r="N3077" s="21">
        <f>ROUNDDOWN(ROUND(B3077*0.2042,2),0)</f>
        <v/>
      </c>
    </row>
    <row r="3078">
      <c r="A3078" t="inlineStr">
        <is>
          <t>照合 一般</t>
        </is>
      </c>
      <c r="B3078" s="21" t="n">
        <v>21000000</v>
      </c>
      <c r="C3078" s="22" t="n">
        <v>17</v>
      </c>
      <c r="D3078" s="22" t="n">
        <v>1</v>
      </c>
      <c r="E3078" s="22" t="n">
        <v>0</v>
      </c>
      <c r="F3078" s="21">
        <f>(IF(C3078&lt;=20,MAX(800000,400000*C3078),8000000+700000*(C3078-20))+IF(E3078=1,1000000,0))</f>
        <v/>
      </c>
      <c r="G3078" s="21">
        <f>IF(AND(D3078=3,C3078&lt;=5),MAX(0,B3078-F3078),IF(AND(D3078=2,C3078&lt;=5,MAX(0,B3078-F3078)&gt;3000000),1500000+MAX(0,B3078-F3078)-3000000,MAX(0,B3078-F3078)/2))</f>
        <v/>
      </c>
      <c r="H3078" s="21">
        <f>ROUNDDOWN(G3078,-3)</f>
        <v/>
      </c>
      <c r="I3078" s="21">
        <f>IF(H3078&lt;=0,0,ROUNDDOWN(ROUND((H3078*LOOKUP(H3078,{0,1950001,3300001,6950001,9000001,18000001,40000001},{0.05,0.1,0.2,0.23,0.33,0.4,0.45})-LOOKUP(H3078,{0,1950001,3300001,6950001,9000001,18000001,40000001},{0,97500,427500,636000,1536000,2796000,4796000}))*1.021,3),0))</f>
        <v/>
      </c>
      <c r="J3078" s="21">
        <f>ROUNDDOWN(ROUND(H3078*0.06,2),-2)</f>
        <v/>
      </c>
      <c r="K3078" s="21">
        <f>ROUNDDOWN(ROUND(H3078*0.04,2),-2)</f>
        <v/>
      </c>
      <c r="L3078" s="21">
        <f>I3078+J3078+K3078</f>
        <v/>
      </c>
      <c r="M3078" s="21">
        <f>B3078-L3078</f>
        <v/>
      </c>
      <c r="N3078" s="21">
        <f>ROUNDDOWN(ROUND(B3078*0.2042,2),0)</f>
        <v/>
      </c>
    </row>
    <row r="3079">
      <c r="A3079" t="inlineStr">
        <is>
          <t>照合 一般</t>
        </is>
      </c>
      <c r="B3079" s="21" t="n">
        <v>21000000</v>
      </c>
      <c r="C3079" s="22" t="n">
        <v>18</v>
      </c>
      <c r="D3079" s="22" t="n">
        <v>1</v>
      </c>
      <c r="E3079" s="22" t="n">
        <v>0</v>
      </c>
      <c r="F3079" s="21">
        <f>(IF(C3079&lt;=20,MAX(800000,400000*C3079),8000000+700000*(C3079-20))+IF(E3079=1,1000000,0))</f>
        <v/>
      </c>
      <c r="G3079" s="21">
        <f>IF(AND(D3079=3,C3079&lt;=5),MAX(0,B3079-F3079),IF(AND(D3079=2,C3079&lt;=5,MAX(0,B3079-F3079)&gt;3000000),1500000+MAX(0,B3079-F3079)-3000000,MAX(0,B3079-F3079)/2))</f>
        <v/>
      </c>
      <c r="H3079" s="21">
        <f>ROUNDDOWN(G3079,-3)</f>
        <v/>
      </c>
      <c r="I3079" s="21">
        <f>IF(H3079&lt;=0,0,ROUNDDOWN(ROUND((H3079*LOOKUP(H3079,{0,1950001,3300001,6950001,9000001,18000001,40000001},{0.05,0.1,0.2,0.23,0.33,0.4,0.45})-LOOKUP(H3079,{0,1950001,3300001,6950001,9000001,18000001,40000001},{0,97500,427500,636000,1536000,2796000,4796000}))*1.021,3),0))</f>
        <v/>
      </c>
      <c r="J3079" s="21">
        <f>ROUNDDOWN(ROUND(H3079*0.06,2),-2)</f>
        <v/>
      </c>
      <c r="K3079" s="21">
        <f>ROUNDDOWN(ROUND(H3079*0.04,2),-2)</f>
        <v/>
      </c>
      <c r="L3079" s="21">
        <f>I3079+J3079+K3079</f>
        <v/>
      </c>
      <c r="M3079" s="21">
        <f>B3079-L3079</f>
        <v/>
      </c>
      <c r="N3079" s="21">
        <f>ROUNDDOWN(ROUND(B3079*0.2042,2),0)</f>
        <v/>
      </c>
    </row>
    <row r="3080">
      <c r="A3080" t="inlineStr">
        <is>
          <t>照合 一般</t>
        </is>
      </c>
      <c r="B3080" s="21" t="n">
        <v>21000000</v>
      </c>
      <c r="C3080" s="22" t="n">
        <v>19</v>
      </c>
      <c r="D3080" s="22" t="n">
        <v>1</v>
      </c>
      <c r="E3080" s="22" t="n">
        <v>0</v>
      </c>
      <c r="F3080" s="21">
        <f>(IF(C3080&lt;=20,MAX(800000,400000*C3080),8000000+700000*(C3080-20))+IF(E3080=1,1000000,0))</f>
        <v/>
      </c>
      <c r="G3080" s="21">
        <f>IF(AND(D3080=3,C3080&lt;=5),MAX(0,B3080-F3080),IF(AND(D3080=2,C3080&lt;=5,MAX(0,B3080-F3080)&gt;3000000),1500000+MAX(0,B3080-F3080)-3000000,MAX(0,B3080-F3080)/2))</f>
        <v/>
      </c>
      <c r="H3080" s="21">
        <f>ROUNDDOWN(G3080,-3)</f>
        <v/>
      </c>
      <c r="I3080" s="21">
        <f>IF(H3080&lt;=0,0,ROUNDDOWN(ROUND((H3080*LOOKUP(H3080,{0,1950001,3300001,6950001,9000001,18000001,40000001},{0.05,0.1,0.2,0.23,0.33,0.4,0.45})-LOOKUP(H3080,{0,1950001,3300001,6950001,9000001,18000001,40000001},{0,97500,427500,636000,1536000,2796000,4796000}))*1.021,3),0))</f>
        <v/>
      </c>
      <c r="J3080" s="21">
        <f>ROUNDDOWN(ROUND(H3080*0.06,2),-2)</f>
        <v/>
      </c>
      <c r="K3080" s="21">
        <f>ROUNDDOWN(ROUND(H3080*0.04,2),-2)</f>
        <v/>
      </c>
      <c r="L3080" s="21">
        <f>I3080+J3080+K3080</f>
        <v/>
      </c>
      <c r="M3080" s="21">
        <f>B3080-L3080</f>
        <v/>
      </c>
      <c r="N3080" s="21">
        <f>ROUNDDOWN(ROUND(B3080*0.2042,2),0)</f>
        <v/>
      </c>
    </row>
    <row r="3081">
      <c r="A3081" t="inlineStr">
        <is>
          <t>照合 一般</t>
        </is>
      </c>
      <c r="B3081" s="21" t="n">
        <v>21000000</v>
      </c>
      <c r="C3081" s="22" t="n">
        <v>20</v>
      </c>
      <c r="D3081" s="22" t="n">
        <v>1</v>
      </c>
      <c r="E3081" s="22" t="n">
        <v>0</v>
      </c>
      <c r="F3081" s="21">
        <f>(IF(C3081&lt;=20,MAX(800000,400000*C3081),8000000+700000*(C3081-20))+IF(E3081=1,1000000,0))</f>
        <v/>
      </c>
      <c r="G3081" s="21">
        <f>IF(AND(D3081=3,C3081&lt;=5),MAX(0,B3081-F3081),IF(AND(D3081=2,C3081&lt;=5,MAX(0,B3081-F3081)&gt;3000000),1500000+MAX(0,B3081-F3081)-3000000,MAX(0,B3081-F3081)/2))</f>
        <v/>
      </c>
      <c r="H3081" s="21">
        <f>ROUNDDOWN(G3081,-3)</f>
        <v/>
      </c>
      <c r="I3081" s="21">
        <f>IF(H3081&lt;=0,0,ROUNDDOWN(ROUND((H3081*LOOKUP(H3081,{0,1950001,3300001,6950001,9000001,18000001,40000001},{0.05,0.1,0.2,0.23,0.33,0.4,0.45})-LOOKUP(H3081,{0,1950001,3300001,6950001,9000001,18000001,40000001},{0,97500,427500,636000,1536000,2796000,4796000}))*1.021,3),0))</f>
        <v/>
      </c>
      <c r="J3081" s="21">
        <f>ROUNDDOWN(ROUND(H3081*0.06,2),-2)</f>
        <v/>
      </c>
      <c r="K3081" s="21">
        <f>ROUNDDOWN(ROUND(H3081*0.04,2),-2)</f>
        <v/>
      </c>
      <c r="L3081" s="21">
        <f>I3081+J3081+K3081</f>
        <v/>
      </c>
      <c r="M3081" s="21">
        <f>B3081-L3081</f>
        <v/>
      </c>
      <c r="N3081" s="21">
        <f>ROUNDDOWN(ROUND(B3081*0.2042,2),0)</f>
        <v/>
      </c>
    </row>
    <row r="3082">
      <c r="A3082" t="inlineStr">
        <is>
          <t>照合 一般</t>
        </is>
      </c>
      <c r="B3082" s="21" t="n">
        <v>21000000</v>
      </c>
      <c r="C3082" s="22" t="n">
        <v>21</v>
      </c>
      <c r="D3082" s="22" t="n">
        <v>1</v>
      </c>
      <c r="E3082" s="22" t="n">
        <v>0</v>
      </c>
      <c r="F3082" s="21">
        <f>(IF(C3082&lt;=20,MAX(800000,400000*C3082),8000000+700000*(C3082-20))+IF(E3082=1,1000000,0))</f>
        <v/>
      </c>
      <c r="G3082" s="21">
        <f>IF(AND(D3082=3,C3082&lt;=5),MAX(0,B3082-F3082),IF(AND(D3082=2,C3082&lt;=5,MAX(0,B3082-F3082)&gt;3000000),1500000+MAX(0,B3082-F3082)-3000000,MAX(0,B3082-F3082)/2))</f>
        <v/>
      </c>
      <c r="H3082" s="21">
        <f>ROUNDDOWN(G3082,-3)</f>
        <v/>
      </c>
      <c r="I3082" s="21">
        <f>IF(H3082&lt;=0,0,ROUNDDOWN(ROUND((H3082*LOOKUP(H3082,{0,1950001,3300001,6950001,9000001,18000001,40000001},{0.05,0.1,0.2,0.23,0.33,0.4,0.45})-LOOKUP(H3082,{0,1950001,3300001,6950001,9000001,18000001,40000001},{0,97500,427500,636000,1536000,2796000,4796000}))*1.021,3),0))</f>
        <v/>
      </c>
      <c r="J3082" s="21">
        <f>ROUNDDOWN(ROUND(H3082*0.06,2),-2)</f>
        <v/>
      </c>
      <c r="K3082" s="21">
        <f>ROUNDDOWN(ROUND(H3082*0.04,2),-2)</f>
        <v/>
      </c>
      <c r="L3082" s="21">
        <f>I3082+J3082+K3082</f>
        <v/>
      </c>
      <c r="M3082" s="21">
        <f>B3082-L3082</f>
        <v/>
      </c>
      <c r="N3082" s="21">
        <f>ROUNDDOWN(ROUND(B3082*0.2042,2),0)</f>
        <v/>
      </c>
    </row>
    <row r="3083">
      <c r="A3083" t="inlineStr">
        <is>
          <t>照合 一般</t>
        </is>
      </c>
      <c r="B3083" s="21" t="n">
        <v>21000000</v>
      </c>
      <c r="C3083" s="22" t="n">
        <v>22</v>
      </c>
      <c r="D3083" s="22" t="n">
        <v>1</v>
      </c>
      <c r="E3083" s="22" t="n">
        <v>0</v>
      </c>
      <c r="F3083" s="21">
        <f>(IF(C3083&lt;=20,MAX(800000,400000*C3083),8000000+700000*(C3083-20))+IF(E3083=1,1000000,0))</f>
        <v/>
      </c>
      <c r="G3083" s="21">
        <f>IF(AND(D3083=3,C3083&lt;=5),MAX(0,B3083-F3083),IF(AND(D3083=2,C3083&lt;=5,MAX(0,B3083-F3083)&gt;3000000),1500000+MAX(0,B3083-F3083)-3000000,MAX(0,B3083-F3083)/2))</f>
        <v/>
      </c>
      <c r="H3083" s="21">
        <f>ROUNDDOWN(G3083,-3)</f>
        <v/>
      </c>
      <c r="I3083" s="21">
        <f>IF(H3083&lt;=0,0,ROUNDDOWN(ROUND((H3083*LOOKUP(H3083,{0,1950001,3300001,6950001,9000001,18000001,40000001},{0.05,0.1,0.2,0.23,0.33,0.4,0.45})-LOOKUP(H3083,{0,1950001,3300001,6950001,9000001,18000001,40000001},{0,97500,427500,636000,1536000,2796000,4796000}))*1.021,3),0))</f>
        <v/>
      </c>
      <c r="J3083" s="21">
        <f>ROUNDDOWN(ROUND(H3083*0.06,2),-2)</f>
        <v/>
      </c>
      <c r="K3083" s="21">
        <f>ROUNDDOWN(ROUND(H3083*0.04,2),-2)</f>
        <v/>
      </c>
      <c r="L3083" s="21">
        <f>I3083+J3083+K3083</f>
        <v/>
      </c>
      <c r="M3083" s="21">
        <f>B3083-L3083</f>
        <v/>
      </c>
      <c r="N3083" s="21">
        <f>ROUNDDOWN(ROUND(B3083*0.2042,2),0)</f>
        <v/>
      </c>
    </row>
    <row r="3084">
      <c r="A3084" t="inlineStr">
        <is>
          <t>照合 一般</t>
        </is>
      </c>
      <c r="B3084" s="21" t="n">
        <v>21000000</v>
      </c>
      <c r="C3084" s="22" t="n">
        <v>23</v>
      </c>
      <c r="D3084" s="22" t="n">
        <v>1</v>
      </c>
      <c r="E3084" s="22" t="n">
        <v>0</v>
      </c>
      <c r="F3084" s="21">
        <f>(IF(C3084&lt;=20,MAX(800000,400000*C3084),8000000+700000*(C3084-20))+IF(E3084=1,1000000,0))</f>
        <v/>
      </c>
      <c r="G3084" s="21">
        <f>IF(AND(D3084=3,C3084&lt;=5),MAX(0,B3084-F3084),IF(AND(D3084=2,C3084&lt;=5,MAX(0,B3084-F3084)&gt;3000000),1500000+MAX(0,B3084-F3084)-3000000,MAX(0,B3084-F3084)/2))</f>
        <v/>
      </c>
      <c r="H3084" s="21">
        <f>ROUNDDOWN(G3084,-3)</f>
        <v/>
      </c>
      <c r="I3084" s="21">
        <f>IF(H3084&lt;=0,0,ROUNDDOWN(ROUND((H3084*LOOKUP(H3084,{0,1950001,3300001,6950001,9000001,18000001,40000001},{0.05,0.1,0.2,0.23,0.33,0.4,0.45})-LOOKUP(H3084,{0,1950001,3300001,6950001,9000001,18000001,40000001},{0,97500,427500,636000,1536000,2796000,4796000}))*1.021,3),0))</f>
        <v/>
      </c>
      <c r="J3084" s="21">
        <f>ROUNDDOWN(ROUND(H3084*0.06,2),-2)</f>
        <v/>
      </c>
      <c r="K3084" s="21">
        <f>ROUNDDOWN(ROUND(H3084*0.04,2),-2)</f>
        <v/>
      </c>
      <c r="L3084" s="21">
        <f>I3084+J3084+K3084</f>
        <v/>
      </c>
      <c r="M3084" s="21">
        <f>B3084-L3084</f>
        <v/>
      </c>
      <c r="N3084" s="21">
        <f>ROUNDDOWN(ROUND(B3084*0.2042,2),0)</f>
        <v/>
      </c>
    </row>
    <row r="3085">
      <c r="A3085" t="inlineStr">
        <is>
          <t>照合 一般</t>
        </is>
      </c>
      <c r="B3085" s="21" t="n">
        <v>21000000</v>
      </c>
      <c r="C3085" s="22" t="n">
        <v>24</v>
      </c>
      <c r="D3085" s="22" t="n">
        <v>1</v>
      </c>
      <c r="E3085" s="22" t="n">
        <v>0</v>
      </c>
      <c r="F3085" s="21">
        <f>(IF(C3085&lt;=20,MAX(800000,400000*C3085),8000000+700000*(C3085-20))+IF(E3085=1,1000000,0))</f>
        <v/>
      </c>
      <c r="G3085" s="21">
        <f>IF(AND(D3085=3,C3085&lt;=5),MAX(0,B3085-F3085),IF(AND(D3085=2,C3085&lt;=5,MAX(0,B3085-F3085)&gt;3000000),1500000+MAX(0,B3085-F3085)-3000000,MAX(0,B3085-F3085)/2))</f>
        <v/>
      </c>
      <c r="H3085" s="21">
        <f>ROUNDDOWN(G3085,-3)</f>
        <v/>
      </c>
      <c r="I3085" s="21">
        <f>IF(H3085&lt;=0,0,ROUNDDOWN(ROUND((H3085*LOOKUP(H3085,{0,1950001,3300001,6950001,9000001,18000001,40000001},{0.05,0.1,0.2,0.23,0.33,0.4,0.45})-LOOKUP(H3085,{0,1950001,3300001,6950001,9000001,18000001,40000001},{0,97500,427500,636000,1536000,2796000,4796000}))*1.021,3),0))</f>
        <v/>
      </c>
      <c r="J3085" s="21">
        <f>ROUNDDOWN(ROUND(H3085*0.06,2),-2)</f>
        <v/>
      </c>
      <c r="K3085" s="21">
        <f>ROUNDDOWN(ROUND(H3085*0.04,2),-2)</f>
        <v/>
      </c>
      <c r="L3085" s="21">
        <f>I3085+J3085+K3085</f>
        <v/>
      </c>
      <c r="M3085" s="21">
        <f>B3085-L3085</f>
        <v/>
      </c>
      <c r="N3085" s="21">
        <f>ROUNDDOWN(ROUND(B3085*0.2042,2),0)</f>
        <v/>
      </c>
    </row>
    <row r="3086">
      <c r="A3086" t="inlineStr">
        <is>
          <t>照合 一般</t>
        </is>
      </c>
      <c r="B3086" s="21" t="n">
        <v>21000000</v>
      </c>
      <c r="C3086" s="22" t="n">
        <v>25</v>
      </c>
      <c r="D3086" s="22" t="n">
        <v>1</v>
      </c>
      <c r="E3086" s="22" t="n">
        <v>0</v>
      </c>
      <c r="F3086" s="21">
        <f>(IF(C3086&lt;=20,MAX(800000,400000*C3086),8000000+700000*(C3086-20))+IF(E3086=1,1000000,0))</f>
        <v/>
      </c>
      <c r="G3086" s="21">
        <f>IF(AND(D3086=3,C3086&lt;=5),MAX(0,B3086-F3086),IF(AND(D3086=2,C3086&lt;=5,MAX(0,B3086-F3086)&gt;3000000),1500000+MAX(0,B3086-F3086)-3000000,MAX(0,B3086-F3086)/2))</f>
        <v/>
      </c>
      <c r="H3086" s="21">
        <f>ROUNDDOWN(G3086,-3)</f>
        <v/>
      </c>
      <c r="I3086" s="21">
        <f>IF(H3086&lt;=0,0,ROUNDDOWN(ROUND((H3086*LOOKUP(H3086,{0,1950001,3300001,6950001,9000001,18000001,40000001},{0.05,0.1,0.2,0.23,0.33,0.4,0.45})-LOOKUP(H3086,{0,1950001,3300001,6950001,9000001,18000001,40000001},{0,97500,427500,636000,1536000,2796000,4796000}))*1.021,3),0))</f>
        <v/>
      </c>
      <c r="J3086" s="21">
        <f>ROUNDDOWN(ROUND(H3086*0.06,2),-2)</f>
        <v/>
      </c>
      <c r="K3086" s="21">
        <f>ROUNDDOWN(ROUND(H3086*0.04,2),-2)</f>
        <v/>
      </c>
      <c r="L3086" s="21">
        <f>I3086+J3086+K3086</f>
        <v/>
      </c>
      <c r="M3086" s="21">
        <f>B3086-L3086</f>
        <v/>
      </c>
      <c r="N3086" s="21">
        <f>ROUNDDOWN(ROUND(B3086*0.2042,2),0)</f>
        <v/>
      </c>
    </row>
    <row r="3087">
      <c r="A3087" t="inlineStr">
        <is>
          <t>照合 一般</t>
        </is>
      </c>
      <c r="B3087" s="21" t="n">
        <v>21000000</v>
      </c>
      <c r="C3087" s="22" t="n">
        <v>26</v>
      </c>
      <c r="D3087" s="22" t="n">
        <v>1</v>
      </c>
      <c r="E3087" s="22" t="n">
        <v>0</v>
      </c>
      <c r="F3087" s="21">
        <f>(IF(C3087&lt;=20,MAX(800000,400000*C3087),8000000+700000*(C3087-20))+IF(E3087=1,1000000,0))</f>
        <v/>
      </c>
      <c r="G3087" s="21">
        <f>IF(AND(D3087=3,C3087&lt;=5),MAX(0,B3087-F3087),IF(AND(D3087=2,C3087&lt;=5,MAX(0,B3087-F3087)&gt;3000000),1500000+MAX(0,B3087-F3087)-3000000,MAX(0,B3087-F3087)/2))</f>
        <v/>
      </c>
      <c r="H3087" s="21">
        <f>ROUNDDOWN(G3087,-3)</f>
        <v/>
      </c>
      <c r="I3087" s="21">
        <f>IF(H3087&lt;=0,0,ROUNDDOWN(ROUND((H3087*LOOKUP(H3087,{0,1950001,3300001,6950001,9000001,18000001,40000001},{0.05,0.1,0.2,0.23,0.33,0.4,0.45})-LOOKUP(H3087,{0,1950001,3300001,6950001,9000001,18000001,40000001},{0,97500,427500,636000,1536000,2796000,4796000}))*1.021,3),0))</f>
        <v/>
      </c>
      <c r="J3087" s="21">
        <f>ROUNDDOWN(ROUND(H3087*0.06,2),-2)</f>
        <v/>
      </c>
      <c r="K3087" s="21">
        <f>ROUNDDOWN(ROUND(H3087*0.04,2),-2)</f>
        <v/>
      </c>
      <c r="L3087" s="21">
        <f>I3087+J3087+K3087</f>
        <v/>
      </c>
      <c r="M3087" s="21">
        <f>B3087-L3087</f>
        <v/>
      </c>
      <c r="N3087" s="21">
        <f>ROUNDDOWN(ROUND(B3087*0.2042,2),0)</f>
        <v/>
      </c>
    </row>
    <row r="3088">
      <c r="A3088" t="inlineStr">
        <is>
          <t>照合 一般</t>
        </is>
      </c>
      <c r="B3088" s="21" t="n">
        <v>21000000</v>
      </c>
      <c r="C3088" s="22" t="n">
        <v>27</v>
      </c>
      <c r="D3088" s="22" t="n">
        <v>1</v>
      </c>
      <c r="E3088" s="22" t="n">
        <v>0</v>
      </c>
      <c r="F3088" s="21">
        <f>(IF(C3088&lt;=20,MAX(800000,400000*C3088),8000000+700000*(C3088-20))+IF(E3088=1,1000000,0))</f>
        <v/>
      </c>
      <c r="G3088" s="21">
        <f>IF(AND(D3088=3,C3088&lt;=5),MAX(0,B3088-F3088),IF(AND(D3088=2,C3088&lt;=5,MAX(0,B3088-F3088)&gt;3000000),1500000+MAX(0,B3088-F3088)-3000000,MAX(0,B3088-F3088)/2))</f>
        <v/>
      </c>
      <c r="H3088" s="21">
        <f>ROUNDDOWN(G3088,-3)</f>
        <v/>
      </c>
      <c r="I3088" s="21">
        <f>IF(H3088&lt;=0,0,ROUNDDOWN(ROUND((H3088*LOOKUP(H3088,{0,1950001,3300001,6950001,9000001,18000001,40000001},{0.05,0.1,0.2,0.23,0.33,0.4,0.45})-LOOKUP(H3088,{0,1950001,3300001,6950001,9000001,18000001,40000001},{0,97500,427500,636000,1536000,2796000,4796000}))*1.021,3),0))</f>
        <v/>
      </c>
      <c r="J3088" s="21">
        <f>ROUNDDOWN(ROUND(H3088*0.06,2),-2)</f>
        <v/>
      </c>
      <c r="K3088" s="21">
        <f>ROUNDDOWN(ROUND(H3088*0.04,2),-2)</f>
        <v/>
      </c>
      <c r="L3088" s="21">
        <f>I3088+J3088+K3088</f>
        <v/>
      </c>
      <c r="M3088" s="21">
        <f>B3088-L3088</f>
        <v/>
      </c>
      <c r="N3088" s="21">
        <f>ROUNDDOWN(ROUND(B3088*0.2042,2),0)</f>
        <v/>
      </c>
    </row>
    <row r="3089">
      <c r="A3089" t="inlineStr">
        <is>
          <t>照合 一般</t>
        </is>
      </c>
      <c r="B3089" s="21" t="n">
        <v>21000000</v>
      </c>
      <c r="C3089" s="22" t="n">
        <v>28</v>
      </c>
      <c r="D3089" s="22" t="n">
        <v>1</v>
      </c>
      <c r="E3089" s="22" t="n">
        <v>0</v>
      </c>
      <c r="F3089" s="21">
        <f>(IF(C3089&lt;=20,MAX(800000,400000*C3089),8000000+700000*(C3089-20))+IF(E3089=1,1000000,0))</f>
        <v/>
      </c>
      <c r="G3089" s="21">
        <f>IF(AND(D3089=3,C3089&lt;=5),MAX(0,B3089-F3089),IF(AND(D3089=2,C3089&lt;=5,MAX(0,B3089-F3089)&gt;3000000),1500000+MAX(0,B3089-F3089)-3000000,MAX(0,B3089-F3089)/2))</f>
        <v/>
      </c>
      <c r="H3089" s="21">
        <f>ROUNDDOWN(G3089,-3)</f>
        <v/>
      </c>
      <c r="I3089" s="21">
        <f>IF(H3089&lt;=0,0,ROUNDDOWN(ROUND((H3089*LOOKUP(H3089,{0,1950001,3300001,6950001,9000001,18000001,40000001},{0.05,0.1,0.2,0.23,0.33,0.4,0.45})-LOOKUP(H3089,{0,1950001,3300001,6950001,9000001,18000001,40000001},{0,97500,427500,636000,1536000,2796000,4796000}))*1.021,3),0))</f>
        <v/>
      </c>
      <c r="J3089" s="21">
        <f>ROUNDDOWN(ROUND(H3089*0.06,2),-2)</f>
        <v/>
      </c>
      <c r="K3089" s="21">
        <f>ROUNDDOWN(ROUND(H3089*0.04,2),-2)</f>
        <v/>
      </c>
      <c r="L3089" s="21">
        <f>I3089+J3089+K3089</f>
        <v/>
      </c>
      <c r="M3089" s="21">
        <f>B3089-L3089</f>
        <v/>
      </c>
      <c r="N3089" s="21">
        <f>ROUNDDOWN(ROUND(B3089*0.2042,2),0)</f>
        <v/>
      </c>
    </row>
    <row r="3090">
      <c r="A3090" t="inlineStr">
        <is>
          <t>照合 一般</t>
        </is>
      </c>
      <c r="B3090" s="21" t="n">
        <v>21000000</v>
      </c>
      <c r="C3090" s="22" t="n">
        <v>29</v>
      </c>
      <c r="D3090" s="22" t="n">
        <v>1</v>
      </c>
      <c r="E3090" s="22" t="n">
        <v>0</v>
      </c>
      <c r="F3090" s="21">
        <f>(IF(C3090&lt;=20,MAX(800000,400000*C3090),8000000+700000*(C3090-20))+IF(E3090=1,1000000,0))</f>
        <v/>
      </c>
      <c r="G3090" s="21">
        <f>IF(AND(D3090=3,C3090&lt;=5),MAX(0,B3090-F3090),IF(AND(D3090=2,C3090&lt;=5,MAX(0,B3090-F3090)&gt;3000000),1500000+MAX(0,B3090-F3090)-3000000,MAX(0,B3090-F3090)/2))</f>
        <v/>
      </c>
      <c r="H3090" s="21">
        <f>ROUNDDOWN(G3090,-3)</f>
        <v/>
      </c>
      <c r="I3090" s="21">
        <f>IF(H3090&lt;=0,0,ROUNDDOWN(ROUND((H3090*LOOKUP(H3090,{0,1950001,3300001,6950001,9000001,18000001,40000001},{0.05,0.1,0.2,0.23,0.33,0.4,0.45})-LOOKUP(H3090,{0,1950001,3300001,6950001,9000001,18000001,40000001},{0,97500,427500,636000,1536000,2796000,4796000}))*1.021,3),0))</f>
        <v/>
      </c>
      <c r="J3090" s="21">
        <f>ROUNDDOWN(ROUND(H3090*0.06,2),-2)</f>
        <v/>
      </c>
      <c r="K3090" s="21">
        <f>ROUNDDOWN(ROUND(H3090*0.04,2),-2)</f>
        <v/>
      </c>
      <c r="L3090" s="21">
        <f>I3090+J3090+K3090</f>
        <v/>
      </c>
      <c r="M3090" s="21">
        <f>B3090-L3090</f>
        <v/>
      </c>
      <c r="N3090" s="21">
        <f>ROUNDDOWN(ROUND(B3090*0.2042,2),0)</f>
        <v/>
      </c>
    </row>
    <row r="3091">
      <c r="A3091" t="inlineStr">
        <is>
          <t>照合 一般</t>
        </is>
      </c>
      <c r="B3091" s="21" t="n">
        <v>21000000</v>
      </c>
      <c r="C3091" s="22" t="n">
        <v>30</v>
      </c>
      <c r="D3091" s="22" t="n">
        <v>1</v>
      </c>
      <c r="E3091" s="22" t="n">
        <v>0</v>
      </c>
      <c r="F3091" s="21">
        <f>(IF(C3091&lt;=20,MAX(800000,400000*C3091),8000000+700000*(C3091-20))+IF(E3091=1,1000000,0))</f>
        <v/>
      </c>
      <c r="G3091" s="21">
        <f>IF(AND(D3091=3,C3091&lt;=5),MAX(0,B3091-F3091),IF(AND(D3091=2,C3091&lt;=5,MAX(0,B3091-F3091)&gt;3000000),1500000+MAX(0,B3091-F3091)-3000000,MAX(0,B3091-F3091)/2))</f>
        <v/>
      </c>
      <c r="H3091" s="21">
        <f>ROUNDDOWN(G3091,-3)</f>
        <v/>
      </c>
      <c r="I3091" s="21">
        <f>IF(H3091&lt;=0,0,ROUNDDOWN(ROUND((H3091*LOOKUP(H3091,{0,1950001,3300001,6950001,9000001,18000001,40000001},{0.05,0.1,0.2,0.23,0.33,0.4,0.45})-LOOKUP(H3091,{0,1950001,3300001,6950001,9000001,18000001,40000001},{0,97500,427500,636000,1536000,2796000,4796000}))*1.021,3),0))</f>
        <v/>
      </c>
      <c r="J3091" s="21">
        <f>ROUNDDOWN(ROUND(H3091*0.06,2),-2)</f>
        <v/>
      </c>
      <c r="K3091" s="21">
        <f>ROUNDDOWN(ROUND(H3091*0.04,2),-2)</f>
        <v/>
      </c>
      <c r="L3091" s="21">
        <f>I3091+J3091+K3091</f>
        <v/>
      </c>
      <c r="M3091" s="21">
        <f>B3091-L3091</f>
        <v/>
      </c>
      <c r="N3091" s="21">
        <f>ROUNDDOWN(ROUND(B3091*0.2042,2),0)</f>
        <v/>
      </c>
    </row>
    <row r="3092">
      <c r="A3092" t="inlineStr">
        <is>
          <t>照合 一般</t>
        </is>
      </c>
      <c r="B3092" s="21" t="n">
        <v>21000000</v>
      </c>
      <c r="C3092" s="22" t="n">
        <v>31</v>
      </c>
      <c r="D3092" s="22" t="n">
        <v>1</v>
      </c>
      <c r="E3092" s="22" t="n">
        <v>0</v>
      </c>
      <c r="F3092" s="21">
        <f>(IF(C3092&lt;=20,MAX(800000,400000*C3092),8000000+700000*(C3092-20))+IF(E3092=1,1000000,0))</f>
        <v/>
      </c>
      <c r="G3092" s="21">
        <f>IF(AND(D3092=3,C3092&lt;=5),MAX(0,B3092-F3092),IF(AND(D3092=2,C3092&lt;=5,MAX(0,B3092-F3092)&gt;3000000),1500000+MAX(0,B3092-F3092)-3000000,MAX(0,B3092-F3092)/2))</f>
        <v/>
      </c>
      <c r="H3092" s="21">
        <f>ROUNDDOWN(G3092,-3)</f>
        <v/>
      </c>
      <c r="I3092" s="21">
        <f>IF(H3092&lt;=0,0,ROUNDDOWN(ROUND((H3092*LOOKUP(H3092,{0,1950001,3300001,6950001,9000001,18000001,40000001},{0.05,0.1,0.2,0.23,0.33,0.4,0.45})-LOOKUP(H3092,{0,1950001,3300001,6950001,9000001,18000001,40000001},{0,97500,427500,636000,1536000,2796000,4796000}))*1.021,3),0))</f>
        <v/>
      </c>
      <c r="J3092" s="21">
        <f>ROUNDDOWN(ROUND(H3092*0.06,2),-2)</f>
        <v/>
      </c>
      <c r="K3092" s="21">
        <f>ROUNDDOWN(ROUND(H3092*0.04,2),-2)</f>
        <v/>
      </c>
      <c r="L3092" s="21">
        <f>I3092+J3092+K3092</f>
        <v/>
      </c>
      <c r="M3092" s="21">
        <f>B3092-L3092</f>
        <v/>
      </c>
      <c r="N3092" s="21">
        <f>ROUNDDOWN(ROUND(B3092*0.2042,2),0)</f>
        <v/>
      </c>
    </row>
    <row r="3093">
      <c r="A3093" t="inlineStr">
        <is>
          <t>照合 一般</t>
        </is>
      </c>
      <c r="B3093" s="21" t="n">
        <v>21000000</v>
      </c>
      <c r="C3093" s="22" t="n">
        <v>32</v>
      </c>
      <c r="D3093" s="22" t="n">
        <v>1</v>
      </c>
      <c r="E3093" s="22" t="n">
        <v>0</v>
      </c>
      <c r="F3093" s="21">
        <f>(IF(C3093&lt;=20,MAX(800000,400000*C3093),8000000+700000*(C3093-20))+IF(E3093=1,1000000,0))</f>
        <v/>
      </c>
      <c r="G3093" s="21">
        <f>IF(AND(D3093=3,C3093&lt;=5),MAX(0,B3093-F3093),IF(AND(D3093=2,C3093&lt;=5,MAX(0,B3093-F3093)&gt;3000000),1500000+MAX(0,B3093-F3093)-3000000,MAX(0,B3093-F3093)/2))</f>
        <v/>
      </c>
      <c r="H3093" s="21">
        <f>ROUNDDOWN(G3093,-3)</f>
        <v/>
      </c>
      <c r="I3093" s="21">
        <f>IF(H3093&lt;=0,0,ROUNDDOWN(ROUND((H3093*LOOKUP(H3093,{0,1950001,3300001,6950001,9000001,18000001,40000001},{0.05,0.1,0.2,0.23,0.33,0.4,0.45})-LOOKUP(H3093,{0,1950001,3300001,6950001,9000001,18000001,40000001},{0,97500,427500,636000,1536000,2796000,4796000}))*1.021,3),0))</f>
        <v/>
      </c>
      <c r="J3093" s="21">
        <f>ROUNDDOWN(ROUND(H3093*0.06,2),-2)</f>
        <v/>
      </c>
      <c r="K3093" s="21">
        <f>ROUNDDOWN(ROUND(H3093*0.04,2),-2)</f>
        <v/>
      </c>
      <c r="L3093" s="21">
        <f>I3093+J3093+K3093</f>
        <v/>
      </c>
      <c r="M3093" s="21">
        <f>B3093-L3093</f>
        <v/>
      </c>
      <c r="N3093" s="21">
        <f>ROUNDDOWN(ROUND(B3093*0.2042,2),0)</f>
        <v/>
      </c>
    </row>
    <row r="3094">
      <c r="A3094" t="inlineStr">
        <is>
          <t>照合 一般</t>
        </is>
      </c>
      <c r="B3094" s="21" t="n">
        <v>21000000</v>
      </c>
      <c r="C3094" s="22" t="n">
        <v>33</v>
      </c>
      <c r="D3094" s="22" t="n">
        <v>1</v>
      </c>
      <c r="E3094" s="22" t="n">
        <v>0</v>
      </c>
      <c r="F3094" s="21">
        <f>(IF(C3094&lt;=20,MAX(800000,400000*C3094),8000000+700000*(C3094-20))+IF(E3094=1,1000000,0))</f>
        <v/>
      </c>
      <c r="G3094" s="21">
        <f>IF(AND(D3094=3,C3094&lt;=5),MAX(0,B3094-F3094),IF(AND(D3094=2,C3094&lt;=5,MAX(0,B3094-F3094)&gt;3000000),1500000+MAX(0,B3094-F3094)-3000000,MAX(0,B3094-F3094)/2))</f>
        <v/>
      </c>
      <c r="H3094" s="21">
        <f>ROUNDDOWN(G3094,-3)</f>
        <v/>
      </c>
      <c r="I3094" s="21">
        <f>IF(H3094&lt;=0,0,ROUNDDOWN(ROUND((H3094*LOOKUP(H3094,{0,1950001,3300001,6950001,9000001,18000001,40000001},{0.05,0.1,0.2,0.23,0.33,0.4,0.45})-LOOKUP(H3094,{0,1950001,3300001,6950001,9000001,18000001,40000001},{0,97500,427500,636000,1536000,2796000,4796000}))*1.021,3),0))</f>
        <v/>
      </c>
      <c r="J3094" s="21">
        <f>ROUNDDOWN(ROUND(H3094*0.06,2),-2)</f>
        <v/>
      </c>
      <c r="K3094" s="21">
        <f>ROUNDDOWN(ROUND(H3094*0.04,2),-2)</f>
        <v/>
      </c>
      <c r="L3094" s="21">
        <f>I3094+J3094+K3094</f>
        <v/>
      </c>
      <c r="M3094" s="21">
        <f>B3094-L3094</f>
        <v/>
      </c>
      <c r="N3094" s="21">
        <f>ROUNDDOWN(ROUND(B3094*0.2042,2),0)</f>
        <v/>
      </c>
    </row>
    <row r="3095">
      <c r="A3095" t="inlineStr">
        <is>
          <t>照合 一般</t>
        </is>
      </c>
      <c r="B3095" s="21" t="n">
        <v>21000000</v>
      </c>
      <c r="C3095" s="22" t="n">
        <v>34</v>
      </c>
      <c r="D3095" s="22" t="n">
        <v>1</v>
      </c>
      <c r="E3095" s="22" t="n">
        <v>0</v>
      </c>
      <c r="F3095" s="21">
        <f>(IF(C3095&lt;=20,MAX(800000,400000*C3095),8000000+700000*(C3095-20))+IF(E3095=1,1000000,0))</f>
        <v/>
      </c>
      <c r="G3095" s="21">
        <f>IF(AND(D3095=3,C3095&lt;=5),MAX(0,B3095-F3095),IF(AND(D3095=2,C3095&lt;=5,MAX(0,B3095-F3095)&gt;3000000),1500000+MAX(0,B3095-F3095)-3000000,MAX(0,B3095-F3095)/2))</f>
        <v/>
      </c>
      <c r="H3095" s="21">
        <f>ROUNDDOWN(G3095,-3)</f>
        <v/>
      </c>
      <c r="I3095" s="21">
        <f>IF(H3095&lt;=0,0,ROUNDDOWN(ROUND((H3095*LOOKUP(H3095,{0,1950001,3300001,6950001,9000001,18000001,40000001},{0.05,0.1,0.2,0.23,0.33,0.4,0.45})-LOOKUP(H3095,{0,1950001,3300001,6950001,9000001,18000001,40000001},{0,97500,427500,636000,1536000,2796000,4796000}))*1.021,3),0))</f>
        <v/>
      </c>
      <c r="J3095" s="21">
        <f>ROUNDDOWN(ROUND(H3095*0.06,2),-2)</f>
        <v/>
      </c>
      <c r="K3095" s="21">
        <f>ROUNDDOWN(ROUND(H3095*0.04,2),-2)</f>
        <v/>
      </c>
      <c r="L3095" s="21">
        <f>I3095+J3095+K3095</f>
        <v/>
      </c>
      <c r="M3095" s="21">
        <f>B3095-L3095</f>
        <v/>
      </c>
      <c r="N3095" s="21">
        <f>ROUNDDOWN(ROUND(B3095*0.2042,2),0)</f>
        <v/>
      </c>
    </row>
    <row r="3096">
      <c r="A3096" t="inlineStr">
        <is>
          <t>照合 一般</t>
        </is>
      </c>
      <c r="B3096" s="21" t="n">
        <v>21000000</v>
      </c>
      <c r="C3096" s="22" t="n">
        <v>35</v>
      </c>
      <c r="D3096" s="22" t="n">
        <v>1</v>
      </c>
      <c r="E3096" s="22" t="n">
        <v>0</v>
      </c>
      <c r="F3096" s="21">
        <f>(IF(C3096&lt;=20,MAX(800000,400000*C3096),8000000+700000*(C3096-20))+IF(E3096=1,1000000,0))</f>
        <v/>
      </c>
      <c r="G3096" s="21">
        <f>IF(AND(D3096=3,C3096&lt;=5),MAX(0,B3096-F3096),IF(AND(D3096=2,C3096&lt;=5,MAX(0,B3096-F3096)&gt;3000000),1500000+MAX(0,B3096-F3096)-3000000,MAX(0,B3096-F3096)/2))</f>
        <v/>
      </c>
      <c r="H3096" s="21">
        <f>ROUNDDOWN(G3096,-3)</f>
        <v/>
      </c>
      <c r="I3096" s="21">
        <f>IF(H3096&lt;=0,0,ROUNDDOWN(ROUND((H3096*LOOKUP(H3096,{0,1950001,3300001,6950001,9000001,18000001,40000001},{0.05,0.1,0.2,0.23,0.33,0.4,0.45})-LOOKUP(H3096,{0,1950001,3300001,6950001,9000001,18000001,40000001},{0,97500,427500,636000,1536000,2796000,4796000}))*1.021,3),0))</f>
        <v/>
      </c>
      <c r="J3096" s="21">
        <f>ROUNDDOWN(ROUND(H3096*0.06,2),-2)</f>
        <v/>
      </c>
      <c r="K3096" s="21">
        <f>ROUNDDOWN(ROUND(H3096*0.04,2),-2)</f>
        <v/>
      </c>
      <c r="L3096" s="21">
        <f>I3096+J3096+K3096</f>
        <v/>
      </c>
      <c r="M3096" s="21">
        <f>B3096-L3096</f>
        <v/>
      </c>
      <c r="N3096" s="21">
        <f>ROUNDDOWN(ROUND(B3096*0.2042,2),0)</f>
        <v/>
      </c>
    </row>
    <row r="3097">
      <c r="A3097" t="inlineStr">
        <is>
          <t>照合 一般</t>
        </is>
      </c>
      <c r="B3097" s="21" t="n">
        <v>21000000</v>
      </c>
      <c r="C3097" s="22" t="n">
        <v>36</v>
      </c>
      <c r="D3097" s="22" t="n">
        <v>1</v>
      </c>
      <c r="E3097" s="22" t="n">
        <v>0</v>
      </c>
      <c r="F3097" s="21">
        <f>(IF(C3097&lt;=20,MAX(800000,400000*C3097),8000000+700000*(C3097-20))+IF(E3097=1,1000000,0))</f>
        <v/>
      </c>
      <c r="G3097" s="21">
        <f>IF(AND(D3097=3,C3097&lt;=5),MAX(0,B3097-F3097),IF(AND(D3097=2,C3097&lt;=5,MAX(0,B3097-F3097)&gt;3000000),1500000+MAX(0,B3097-F3097)-3000000,MAX(0,B3097-F3097)/2))</f>
        <v/>
      </c>
      <c r="H3097" s="21">
        <f>ROUNDDOWN(G3097,-3)</f>
        <v/>
      </c>
      <c r="I3097" s="21">
        <f>IF(H3097&lt;=0,0,ROUNDDOWN(ROUND((H3097*LOOKUP(H3097,{0,1950001,3300001,6950001,9000001,18000001,40000001},{0.05,0.1,0.2,0.23,0.33,0.4,0.45})-LOOKUP(H3097,{0,1950001,3300001,6950001,9000001,18000001,40000001},{0,97500,427500,636000,1536000,2796000,4796000}))*1.021,3),0))</f>
        <v/>
      </c>
      <c r="J3097" s="21">
        <f>ROUNDDOWN(ROUND(H3097*0.06,2),-2)</f>
        <v/>
      </c>
      <c r="K3097" s="21">
        <f>ROUNDDOWN(ROUND(H3097*0.04,2),-2)</f>
        <v/>
      </c>
      <c r="L3097" s="21">
        <f>I3097+J3097+K3097</f>
        <v/>
      </c>
      <c r="M3097" s="21">
        <f>B3097-L3097</f>
        <v/>
      </c>
      <c r="N3097" s="21">
        <f>ROUNDDOWN(ROUND(B3097*0.2042,2),0)</f>
        <v/>
      </c>
    </row>
    <row r="3098">
      <c r="A3098" t="inlineStr">
        <is>
          <t>照合 一般</t>
        </is>
      </c>
      <c r="B3098" s="21" t="n">
        <v>21000000</v>
      </c>
      <c r="C3098" s="22" t="n">
        <v>37</v>
      </c>
      <c r="D3098" s="22" t="n">
        <v>1</v>
      </c>
      <c r="E3098" s="22" t="n">
        <v>0</v>
      </c>
      <c r="F3098" s="21">
        <f>(IF(C3098&lt;=20,MAX(800000,400000*C3098),8000000+700000*(C3098-20))+IF(E3098=1,1000000,0))</f>
        <v/>
      </c>
      <c r="G3098" s="21">
        <f>IF(AND(D3098=3,C3098&lt;=5),MAX(0,B3098-F3098),IF(AND(D3098=2,C3098&lt;=5,MAX(0,B3098-F3098)&gt;3000000),1500000+MAX(0,B3098-F3098)-3000000,MAX(0,B3098-F3098)/2))</f>
        <v/>
      </c>
      <c r="H3098" s="21">
        <f>ROUNDDOWN(G3098,-3)</f>
        <v/>
      </c>
      <c r="I3098" s="21">
        <f>IF(H3098&lt;=0,0,ROUNDDOWN(ROUND((H3098*LOOKUP(H3098,{0,1950001,3300001,6950001,9000001,18000001,40000001},{0.05,0.1,0.2,0.23,0.33,0.4,0.45})-LOOKUP(H3098,{0,1950001,3300001,6950001,9000001,18000001,40000001},{0,97500,427500,636000,1536000,2796000,4796000}))*1.021,3),0))</f>
        <v/>
      </c>
      <c r="J3098" s="21">
        <f>ROUNDDOWN(ROUND(H3098*0.06,2),-2)</f>
        <v/>
      </c>
      <c r="K3098" s="21">
        <f>ROUNDDOWN(ROUND(H3098*0.04,2),-2)</f>
        <v/>
      </c>
      <c r="L3098" s="21">
        <f>I3098+J3098+K3098</f>
        <v/>
      </c>
      <c r="M3098" s="21">
        <f>B3098-L3098</f>
        <v/>
      </c>
      <c r="N3098" s="21">
        <f>ROUNDDOWN(ROUND(B3098*0.2042,2),0)</f>
        <v/>
      </c>
    </row>
    <row r="3099">
      <c r="A3099" t="inlineStr">
        <is>
          <t>照合 一般</t>
        </is>
      </c>
      <c r="B3099" s="21" t="n">
        <v>21000000</v>
      </c>
      <c r="C3099" s="22" t="n">
        <v>38</v>
      </c>
      <c r="D3099" s="22" t="n">
        <v>1</v>
      </c>
      <c r="E3099" s="22" t="n">
        <v>0</v>
      </c>
      <c r="F3099" s="21">
        <f>(IF(C3099&lt;=20,MAX(800000,400000*C3099),8000000+700000*(C3099-20))+IF(E3099=1,1000000,0))</f>
        <v/>
      </c>
      <c r="G3099" s="21">
        <f>IF(AND(D3099=3,C3099&lt;=5),MAX(0,B3099-F3099),IF(AND(D3099=2,C3099&lt;=5,MAX(0,B3099-F3099)&gt;3000000),1500000+MAX(0,B3099-F3099)-3000000,MAX(0,B3099-F3099)/2))</f>
        <v/>
      </c>
      <c r="H3099" s="21">
        <f>ROUNDDOWN(G3099,-3)</f>
        <v/>
      </c>
      <c r="I3099" s="21">
        <f>IF(H3099&lt;=0,0,ROUNDDOWN(ROUND((H3099*LOOKUP(H3099,{0,1950001,3300001,6950001,9000001,18000001,40000001},{0.05,0.1,0.2,0.23,0.33,0.4,0.45})-LOOKUP(H3099,{0,1950001,3300001,6950001,9000001,18000001,40000001},{0,97500,427500,636000,1536000,2796000,4796000}))*1.021,3),0))</f>
        <v/>
      </c>
      <c r="J3099" s="21">
        <f>ROUNDDOWN(ROUND(H3099*0.06,2),-2)</f>
        <v/>
      </c>
      <c r="K3099" s="21">
        <f>ROUNDDOWN(ROUND(H3099*0.04,2),-2)</f>
        <v/>
      </c>
      <c r="L3099" s="21">
        <f>I3099+J3099+K3099</f>
        <v/>
      </c>
      <c r="M3099" s="21">
        <f>B3099-L3099</f>
        <v/>
      </c>
      <c r="N3099" s="21">
        <f>ROUNDDOWN(ROUND(B3099*0.2042,2),0)</f>
        <v/>
      </c>
    </row>
    <row r="3100">
      <c r="A3100" t="inlineStr">
        <is>
          <t>照合 一般</t>
        </is>
      </c>
      <c r="B3100" s="21" t="n">
        <v>21000000</v>
      </c>
      <c r="C3100" s="22" t="n">
        <v>39</v>
      </c>
      <c r="D3100" s="22" t="n">
        <v>1</v>
      </c>
      <c r="E3100" s="22" t="n">
        <v>0</v>
      </c>
      <c r="F3100" s="21">
        <f>(IF(C3100&lt;=20,MAX(800000,400000*C3100),8000000+700000*(C3100-20))+IF(E3100=1,1000000,0))</f>
        <v/>
      </c>
      <c r="G3100" s="21">
        <f>IF(AND(D3100=3,C3100&lt;=5),MAX(0,B3100-F3100),IF(AND(D3100=2,C3100&lt;=5,MAX(0,B3100-F3100)&gt;3000000),1500000+MAX(0,B3100-F3100)-3000000,MAX(0,B3100-F3100)/2))</f>
        <v/>
      </c>
      <c r="H3100" s="21">
        <f>ROUNDDOWN(G3100,-3)</f>
        <v/>
      </c>
      <c r="I3100" s="21">
        <f>IF(H3100&lt;=0,0,ROUNDDOWN(ROUND((H3100*LOOKUP(H3100,{0,1950001,3300001,6950001,9000001,18000001,40000001},{0.05,0.1,0.2,0.23,0.33,0.4,0.45})-LOOKUP(H3100,{0,1950001,3300001,6950001,9000001,18000001,40000001},{0,97500,427500,636000,1536000,2796000,4796000}))*1.021,3),0))</f>
        <v/>
      </c>
      <c r="J3100" s="21">
        <f>ROUNDDOWN(ROUND(H3100*0.06,2),-2)</f>
        <v/>
      </c>
      <c r="K3100" s="21">
        <f>ROUNDDOWN(ROUND(H3100*0.04,2),-2)</f>
        <v/>
      </c>
      <c r="L3100" s="21">
        <f>I3100+J3100+K3100</f>
        <v/>
      </c>
      <c r="M3100" s="21">
        <f>B3100-L3100</f>
        <v/>
      </c>
      <c r="N3100" s="21">
        <f>ROUNDDOWN(ROUND(B3100*0.2042,2),0)</f>
        <v/>
      </c>
    </row>
    <row r="3101">
      <c r="A3101" t="inlineStr">
        <is>
          <t>照合 一般</t>
        </is>
      </c>
      <c r="B3101" s="21" t="n">
        <v>21000000</v>
      </c>
      <c r="C3101" s="22" t="n">
        <v>40</v>
      </c>
      <c r="D3101" s="22" t="n">
        <v>1</v>
      </c>
      <c r="E3101" s="22" t="n">
        <v>0</v>
      </c>
      <c r="F3101" s="21">
        <f>(IF(C3101&lt;=20,MAX(800000,400000*C3101),8000000+700000*(C3101-20))+IF(E3101=1,1000000,0))</f>
        <v/>
      </c>
      <c r="G3101" s="21">
        <f>IF(AND(D3101=3,C3101&lt;=5),MAX(0,B3101-F3101),IF(AND(D3101=2,C3101&lt;=5,MAX(0,B3101-F3101)&gt;3000000),1500000+MAX(0,B3101-F3101)-3000000,MAX(0,B3101-F3101)/2))</f>
        <v/>
      </c>
      <c r="H3101" s="21">
        <f>ROUNDDOWN(G3101,-3)</f>
        <v/>
      </c>
      <c r="I3101" s="21">
        <f>IF(H3101&lt;=0,0,ROUNDDOWN(ROUND((H3101*LOOKUP(H3101,{0,1950001,3300001,6950001,9000001,18000001,40000001},{0.05,0.1,0.2,0.23,0.33,0.4,0.45})-LOOKUP(H3101,{0,1950001,3300001,6950001,9000001,18000001,40000001},{0,97500,427500,636000,1536000,2796000,4796000}))*1.021,3),0))</f>
        <v/>
      </c>
      <c r="J3101" s="21">
        <f>ROUNDDOWN(ROUND(H3101*0.06,2),-2)</f>
        <v/>
      </c>
      <c r="K3101" s="21">
        <f>ROUNDDOWN(ROUND(H3101*0.04,2),-2)</f>
        <v/>
      </c>
      <c r="L3101" s="21">
        <f>I3101+J3101+K3101</f>
        <v/>
      </c>
      <c r="M3101" s="21">
        <f>B3101-L3101</f>
        <v/>
      </c>
      <c r="N3101" s="21">
        <f>ROUNDDOWN(ROUND(B3101*0.2042,2),0)</f>
        <v/>
      </c>
    </row>
    <row r="3102">
      <c r="A3102" t="inlineStr">
        <is>
          <t>照合 一般</t>
        </is>
      </c>
      <c r="B3102" s="21" t="n">
        <v>21000000</v>
      </c>
      <c r="C3102" s="22" t="n">
        <v>41</v>
      </c>
      <c r="D3102" s="22" t="n">
        <v>1</v>
      </c>
      <c r="E3102" s="22" t="n">
        <v>0</v>
      </c>
      <c r="F3102" s="21">
        <f>(IF(C3102&lt;=20,MAX(800000,400000*C3102),8000000+700000*(C3102-20))+IF(E3102=1,1000000,0))</f>
        <v/>
      </c>
      <c r="G3102" s="21">
        <f>IF(AND(D3102=3,C3102&lt;=5),MAX(0,B3102-F3102),IF(AND(D3102=2,C3102&lt;=5,MAX(0,B3102-F3102)&gt;3000000),1500000+MAX(0,B3102-F3102)-3000000,MAX(0,B3102-F3102)/2))</f>
        <v/>
      </c>
      <c r="H3102" s="21">
        <f>ROUNDDOWN(G3102,-3)</f>
        <v/>
      </c>
      <c r="I3102" s="21">
        <f>IF(H3102&lt;=0,0,ROUNDDOWN(ROUND((H3102*LOOKUP(H3102,{0,1950001,3300001,6950001,9000001,18000001,40000001},{0.05,0.1,0.2,0.23,0.33,0.4,0.45})-LOOKUP(H3102,{0,1950001,3300001,6950001,9000001,18000001,40000001},{0,97500,427500,636000,1536000,2796000,4796000}))*1.021,3),0))</f>
        <v/>
      </c>
      <c r="J3102" s="21">
        <f>ROUNDDOWN(ROUND(H3102*0.06,2),-2)</f>
        <v/>
      </c>
      <c r="K3102" s="21">
        <f>ROUNDDOWN(ROUND(H3102*0.04,2),-2)</f>
        <v/>
      </c>
      <c r="L3102" s="21">
        <f>I3102+J3102+K3102</f>
        <v/>
      </c>
      <c r="M3102" s="21">
        <f>B3102-L3102</f>
        <v/>
      </c>
      <c r="N3102" s="21">
        <f>ROUNDDOWN(ROUND(B3102*0.2042,2),0)</f>
        <v/>
      </c>
    </row>
    <row r="3103">
      <c r="A3103" t="inlineStr">
        <is>
          <t>照合 一般</t>
        </is>
      </c>
      <c r="B3103" s="21" t="n">
        <v>21000000</v>
      </c>
      <c r="C3103" s="22" t="n">
        <v>42</v>
      </c>
      <c r="D3103" s="22" t="n">
        <v>1</v>
      </c>
      <c r="E3103" s="22" t="n">
        <v>0</v>
      </c>
      <c r="F3103" s="21">
        <f>(IF(C3103&lt;=20,MAX(800000,400000*C3103),8000000+700000*(C3103-20))+IF(E3103=1,1000000,0))</f>
        <v/>
      </c>
      <c r="G3103" s="21">
        <f>IF(AND(D3103=3,C3103&lt;=5),MAX(0,B3103-F3103),IF(AND(D3103=2,C3103&lt;=5,MAX(0,B3103-F3103)&gt;3000000),1500000+MAX(0,B3103-F3103)-3000000,MAX(0,B3103-F3103)/2))</f>
        <v/>
      </c>
      <c r="H3103" s="21">
        <f>ROUNDDOWN(G3103,-3)</f>
        <v/>
      </c>
      <c r="I3103" s="21">
        <f>IF(H3103&lt;=0,0,ROUNDDOWN(ROUND((H3103*LOOKUP(H3103,{0,1950001,3300001,6950001,9000001,18000001,40000001},{0.05,0.1,0.2,0.23,0.33,0.4,0.45})-LOOKUP(H3103,{0,1950001,3300001,6950001,9000001,18000001,40000001},{0,97500,427500,636000,1536000,2796000,4796000}))*1.021,3),0))</f>
        <v/>
      </c>
      <c r="J3103" s="21">
        <f>ROUNDDOWN(ROUND(H3103*0.06,2),-2)</f>
        <v/>
      </c>
      <c r="K3103" s="21">
        <f>ROUNDDOWN(ROUND(H3103*0.04,2),-2)</f>
        <v/>
      </c>
      <c r="L3103" s="21">
        <f>I3103+J3103+K3103</f>
        <v/>
      </c>
      <c r="M3103" s="21">
        <f>B3103-L3103</f>
        <v/>
      </c>
      <c r="N3103" s="21">
        <f>ROUNDDOWN(ROUND(B3103*0.2042,2),0)</f>
        <v/>
      </c>
    </row>
    <row r="3104">
      <c r="A3104" t="inlineStr">
        <is>
          <t>照合 一般</t>
        </is>
      </c>
      <c r="B3104" s="21" t="n">
        <v>21000000</v>
      </c>
      <c r="C3104" s="22" t="n">
        <v>43</v>
      </c>
      <c r="D3104" s="22" t="n">
        <v>1</v>
      </c>
      <c r="E3104" s="22" t="n">
        <v>0</v>
      </c>
      <c r="F3104" s="21">
        <f>(IF(C3104&lt;=20,MAX(800000,400000*C3104),8000000+700000*(C3104-20))+IF(E3104=1,1000000,0))</f>
        <v/>
      </c>
      <c r="G3104" s="21">
        <f>IF(AND(D3104=3,C3104&lt;=5),MAX(0,B3104-F3104),IF(AND(D3104=2,C3104&lt;=5,MAX(0,B3104-F3104)&gt;3000000),1500000+MAX(0,B3104-F3104)-3000000,MAX(0,B3104-F3104)/2))</f>
        <v/>
      </c>
      <c r="H3104" s="21">
        <f>ROUNDDOWN(G3104,-3)</f>
        <v/>
      </c>
      <c r="I3104" s="21">
        <f>IF(H3104&lt;=0,0,ROUNDDOWN(ROUND((H3104*LOOKUP(H3104,{0,1950001,3300001,6950001,9000001,18000001,40000001},{0.05,0.1,0.2,0.23,0.33,0.4,0.45})-LOOKUP(H3104,{0,1950001,3300001,6950001,9000001,18000001,40000001},{0,97500,427500,636000,1536000,2796000,4796000}))*1.021,3),0))</f>
        <v/>
      </c>
      <c r="J3104" s="21">
        <f>ROUNDDOWN(ROUND(H3104*0.06,2),-2)</f>
        <v/>
      </c>
      <c r="K3104" s="21">
        <f>ROUNDDOWN(ROUND(H3104*0.04,2),-2)</f>
        <v/>
      </c>
      <c r="L3104" s="21">
        <f>I3104+J3104+K3104</f>
        <v/>
      </c>
      <c r="M3104" s="21">
        <f>B3104-L3104</f>
        <v/>
      </c>
      <c r="N3104" s="21">
        <f>ROUNDDOWN(ROUND(B3104*0.2042,2),0)</f>
        <v/>
      </c>
    </row>
    <row r="3105">
      <c r="A3105" t="inlineStr">
        <is>
          <t>照合 一般</t>
        </is>
      </c>
      <c r="B3105" s="21" t="n">
        <v>21000000</v>
      </c>
      <c r="C3105" s="22" t="n">
        <v>44</v>
      </c>
      <c r="D3105" s="22" t="n">
        <v>1</v>
      </c>
      <c r="E3105" s="22" t="n">
        <v>0</v>
      </c>
      <c r="F3105" s="21">
        <f>(IF(C3105&lt;=20,MAX(800000,400000*C3105),8000000+700000*(C3105-20))+IF(E3105=1,1000000,0))</f>
        <v/>
      </c>
      <c r="G3105" s="21">
        <f>IF(AND(D3105=3,C3105&lt;=5),MAX(0,B3105-F3105),IF(AND(D3105=2,C3105&lt;=5,MAX(0,B3105-F3105)&gt;3000000),1500000+MAX(0,B3105-F3105)-3000000,MAX(0,B3105-F3105)/2))</f>
        <v/>
      </c>
      <c r="H3105" s="21">
        <f>ROUNDDOWN(G3105,-3)</f>
        <v/>
      </c>
      <c r="I3105" s="21">
        <f>IF(H3105&lt;=0,0,ROUNDDOWN(ROUND((H3105*LOOKUP(H3105,{0,1950001,3300001,6950001,9000001,18000001,40000001},{0.05,0.1,0.2,0.23,0.33,0.4,0.45})-LOOKUP(H3105,{0,1950001,3300001,6950001,9000001,18000001,40000001},{0,97500,427500,636000,1536000,2796000,4796000}))*1.021,3),0))</f>
        <v/>
      </c>
      <c r="J3105" s="21">
        <f>ROUNDDOWN(ROUND(H3105*0.06,2),-2)</f>
        <v/>
      </c>
      <c r="K3105" s="21">
        <f>ROUNDDOWN(ROUND(H3105*0.04,2),-2)</f>
        <v/>
      </c>
      <c r="L3105" s="21">
        <f>I3105+J3105+K3105</f>
        <v/>
      </c>
      <c r="M3105" s="21">
        <f>B3105-L3105</f>
        <v/>
      </c>
      <c r="N3105" s="21">
        <f>ROUNDDOWN(ROUND(B3105*0.2042,2),0)</f>
        <v/>
      </c>
    </row>
    <row r="3106">
      <c r="A3106" t="inlineStr">
        <is>
          <t>照合 一般</t>
        </is>
      </c>
      <c r="B3106" s="21" t="n">
        <v>21000000</v>
      </c>
      <c r="C3106" s="22" t="n">
        <v>45</v>
      </c>
      <c r="D3106" s="22" t="n">
        <v>1</v>
      </c>
      <c r="E3106" s="22" t="n">
        <v>0</v>
      </c>
      <c r="F3106" s="21">
        <f>(IF(C3106&lt;=20,MAX(800000,400000*C3106),8000000+700000*(C3106-20))+IF(E3106=1,1000000,0))</f>
        <v/>
      </c>
      <c r="G3106" s="21">
        <f>IF(AND(D3106=3,C3106&lt;=5),MAX(0,B3106-F3106),IF(AND(D3106=2,C3106&lt;=5,MAX(0,B3106-F3106)&gt;3000000),1500000+MAX(0,B3106-F3106)-3000000,MAX(0,B3106-F3106)/2))</f>
        <v/>
      </c>
      <c r="H3106" s="21">
        <f>ROUNDDOWN(G3106,-3)</f>
        <v/>
      </c>
      <c r="I3106" s="21">
        <f>IF(H3106&lt;=0,0,ROUNDDOWN(ROUND((H3106*LOOKUP(H3106,{0,1950001,3300001,6950001,9000001,18000001,40000001},{0.05,0.1,0.2,0.23,0.33,0.4,0.45})-LOOKUP(H3106,{0,1950001,3300001,6950001,9000001,18000001,40000001},{0,97500,427500,636000,1536000,2796000,4796000}))*1.021,3),0))</f>
        <v/>
      </c>
      <c r="J3106" s="21">
        <f>ROUNDDOWN(ROUND(H3106*0.06,2),-2)</f>
        <v/>
      </c>
      <c r="K3106" s="21">
        <f>ROUNDDOWN(ROUND(H3106*0.04,2),-2)</f>
        <v/>
      </c>
      <c r="L3106" s="21">
        <f>I3106+J3106+K3106</f>
        <v/>
      </c>
      <c r="M3106" s="21">
        <f>B3106-L3106</f>
        <v/>
      </c>
      <c r="N3106" s="21">
        <f>ROUNDDOWN(ROUND(B3106*0.2042,2),0)</f>
        <v/>
      </c>
    </row>
    <row r="3107">
      <c r="A3107" t="inlineStr">
        <is>
          <t>照合 短期</t>
        </is>
      </c>
      <c r="B3107" s="21" t="n">
        <v>21000000</v>
      </c>
      <c r="C3107" s="22" t="n">
        <v>1</v>
      </c>
      <c r="D3107" s="22" t="n">
        <v>2</v>
      </c>
      <c r="E3107" s="22" t="n">
        <v>0</v>
      </c>
      <c r="F3107" s="21">
        <f>(IF(C3107&lt;=20,MAX(800000,400000*C3107),8000000+700000*(C3107-20))+IF(E3107=1,1000000,0))</f>
        <v/>
      </c>
      <c r="G3107" s="21">
        <f>IF(AND(D3107=3,C3107&lt;=5),MAX(0,B3107-F3107),IF(AND(D3107=2,C3107&lt;=5,MAX(0,B3107-F3107)&gt;3000000),1500000+MAX(0,B3107-F3107)-3000000,MAX(0,B3107-F3107)/2))</f>
        <v/>
      </c>
      <c r="H3107" s="21">
        <f>ROUNDDOWN(G3107,-3)</f>
        <v/>
      </c>
      <c r="I3107" s="21">
        <f>IF(H3107&lt;=0,0,ROUNDDOWN(ROUND((H3107*LOOKUP(H3107,{0,1950001,3300001,6950001,9000001,18000001,40000001},{0.05,0.1,0.2,0.23,0.33,0.4,0.45})-LOOKUP(H3107,{0,1950001,3300001,6950001,9000001,18000001,40000001},{0,97500,427500,636000,1536000,2796000,4796000}))*1.021,3),0))</f>
        <v/>
      </c>
      <c r="J3107" s="21">
        <f>ROUNDDOWN(ROUND(H3107*0.06,2),-2)</f>
        <v/>
      </c>
      <c r="K3107" s="21">
        <f>ROUNDDOWN(ROUND(H3107*0.04,2),-2)</f>
        <v/>
      </c>
      <c r="L3107" s="21">
        <f>I3107+J3107+K3107</f>
        <v/>
      </c>
      <c r="M3107" s="21">
        <f>B3107-L3107</f>
        <v/>
      </c>
      <c r="N3107" s="21">
        <f>ROUNDDOWN(ROUND(B3107*0.2042,2),0)</f>
        <v/>
      </c>
    </row>
    <row r="3108">
      <c r="A3108" t="inlineStr">
        <is>
          <t>照合 役員</t>
        </is>
      </c>
      <c r="B3108" s="21" t="n">
        <v>21000000</v>
      </c>
      <c r="C3108" s="22" t="n">
        <v>1</v>
      </c>
      <c r="D3108" s="22" t="n">
        <v>3</v>
      </c>
      <c r="E3108" s="22" t="n">
        <v>0</v>
      </c>
      <c r="F3108" s="21">
        <f>(IF(C3108&lt;=20,MAX(800000,400000*C3108),8000000+700000*(C3108-20))+IF(E3108=1,1000000,0))</f>
        <v/>
      </c>
      <c r="G3108" s="21">
        <f>IF(AND(D3108=3,C3108&lt;=5),MAX(0,B3108-F3108),IF(AND(D3108=2,C3108&lt;=5,MAX(0,B3108-F3108)&gt;3000000),1500000+MAX(0,B3108-F3108)-3000000,MAX(0,B3108-F3108)/2))</f>
        <v/>
      </c>
      <c r="H3108" s="21">
        <f>ROUNDDOWN(G3108,-3)</f>
        <v/>
      </c>
      <c r="I3108" s="21">
        <f>IF(H3108&lt;=0,0,ROUNDDOWN(ROUND((H3108*LOOKUP(H3108,{0,1950001,3300001,6950001,9000001,18000001,40000001},{0.05,0.1,0.2,0.23,0.33,0.4,0.45})-LOOKUP(H3108,{0,1950001,3300001,6950001,9000001,18000001,40000001},{0,97500,427500,636000,1536000,2796000,4796000}))*1.021,3),0))</f>
        <v/>
      </c>
      <c r="J3108" s="21">
        <f>ROUNDDOWN(ROUND(H3108*0.06,2),-2)</f>
        <v/>
      </c>
      <c r="K3108" s="21">
        <f>ROUNDDOWN(ROUND(H3108*0.04,2),-2)</f>
        <v/>
      </c>
      <c r="L3108" s="21">
        <f>I3108+J3108+K3108</f>
        <v/>
      </c>
      <c r="M3108" s="21">
        <f>B3108-L3108</f>
        <v/>
      </c>
      <c r="N3108" s="21">
        <f>ROUNDDOWN(ROUND(B3108*0.2042,2),0)</f>
        <v/>
      </c>
    </row>
    <row r="3109">
      <c r="A3109" t="inlineStr">
        <is>
          <t>照合 短期 障害</t>
        </is>
      </c>
      <c r="B3109" s="21" t="n">
        <v>21000000</v>
      </c>
      <c r="C3109" s="22" t="n">
        <v>1</v>
      </c>
      <c r="D3109" s="22" t="n">
        <v>2</v>
      </c>
      <c r="E3109" s="22" t="n">
        <v>1</v>
      </c>
      <c r="F3109" s="21">
        <f>(IF(C3109&lt;=20,MAX(800000,400000*C3109),8000000+700000*(C3109-20))+IF(E3109=1,1000000,0))</f>
        <v/>
      </c>
      <c r="G3109" s="21">
        <f>IF(AND(D3109=3,C3109&lt;=5),MAX(0,B3109-F3109),IF(AND(D3109=2,C3109&lt;=5,MAX(0,B3109-F3109)&gt;3000000),1500000+MAX(0,B3109-F3109)-3000000,MAX(0,B3109-F3109)/2))</f>
        <v/>
      </c>
      <c r="H3109" s="21">
        <f>ROUNDDOWN(G3109,-3)</f>
        <v/>
      </c>
      <c r="I3109" s="21">
        <f>IF(H3109&lt;=0,0,ROUNDDOWN(ROUND((H3109*LOOKUP(H3109,{0,1950001,3300001,6950001,9000001,18000001,40000001},{0.05,0.1,0.2,0.23,0.33,0.4,0.45})-LOOKUP(H3109,{0,1950001,3300001,6950001,9000001,18000001,40000001},{0,97500,427500,636000,1536000,2796000,4796000}))*1.021,3),0))</f>
        <v/>
      </c>
      <c r="J3109" s="21">
        <f>ROUNDDOWN(ROUND(H3109*0.06,2),-2)</f>
        <v/>
      </c>
      <c r="K3109" s="21">
        <f>ROUNDDOWN(ROUND(H3109*0.04,2),-2)</f>
        <v/>
      </c>
      <c r="L3109" s="21">
        <f>I3109+J3109+K3109</f>
        <v/>
      </c>
      <c r="M3109" s="21">
        <f>B3109-L3109</f>
        <v/>
      </c>
      <c r="N3109" s="21">
        <f>ROUNDDOWN(ROUND(B3109*0.2042,2),0)</f>
        <v/>
      </c>
    </row>
    <row r="3110">
      <c r="A3110" t="inlineStr">
        <is>
          <t>照合 短期</t>
        </is>
      </c>
      <c r="B3110" s="21" t="n">
        <v>21000000</v>
      </c>
      <c r="C3110" s="22" t="n">
        <v>2</v>
      </c>
      <c r="D3110" s="22" t="n">
        <v>2</v>
      </c>
      <c r="E3110" s="22" t="n">
        <v>0</v>
      </c>
      <c r="F3110" s="21">
        <f>(IF(C3110&lt;=20,MAX(800000,400000*C3110),8000000+700000*(C3110-20))+IF(E3110=1,1000000,0))</f>
        <v/>
      </c>
      <c r="G3110" s="21">
        <f>IF(AND(D3110=3,C3110&lt;=5),MAX(0,B3110-F3110),IF(AND(D3110=2,C3110&lt;=5,MAX(0,B3110-F3110)&gt;3000000),1500000+MAX(0,B3110-F3110)-3000000,MAX(0,B3110-F3110)/2))</f>
        <v/>
      </c>
      <c r="H3110" s="21">
        <f>ROUNDDOWN(G3110,-3)</f>
        <v/>
      </c>
      <c r="I3110" s="21">
        <f>IF(H3110&lt;=0,0,ROUNDDOWN(ROUND((H3110*LOOKUP(H3110,{0,1950001,3300001,6950001,9000001,18000001,40000001},{0.05,0.1,0.2,0.23,0.33,0.4,0.45})-LOOKUP(H3110,{0,1950001,3300001,6950001,9000001,18000001,40000001},{0,97500,427500,636000,1536000,2796000,4796000}))*1.021,3),0))</f>
        <v/>
      </c>
      <c r="J3110" s="21">
        <f>ROUNDDOWN(ROUND(H3110*0.06,2),-2)</f>
        <v/>
      </c>
      <c r="K3110" s="21">
        <f>ROUNDDOWN(ROUND(H3110*0.04,2),-2)</f>
        <v/>
      </c>
      <c r="L3110" s="21">
        <f>I3110+J3110+K3110</f>
        <v/>
      </c>
      <c r="M3110" s="21">
        <f>B3110-L3110</f>
        <v/>
      </c>
      <c r="N3110" s="21">
        <f>ROUNDDOWN(ROUND(B3110*0.2042,2),0)</f>
        <v/>
      </c>
    </row>
    <row r="3111">
      <c r="A3111" t="inlineStr">
        <is>
          <t>照合 役員</t>
        </is>
      </c>
      <c r="B3111" s="21" t="n">
        <v>21000000</v>
      </c>
      <c r="C3111" s="22" t="n">
        <v>2</v>
      </c>
      <c r="D3111" s="22" t="n">
        <v>3</v>
      </c>
      <c r="E3111" s="22" t="n">
        <v>0</v>
      </c>
      <c r="F3111" s="21">
        <f>(IF(C3111&lt;=20,MAX(800000,400000*C3111),8000000+700000*(C3111-20))+IF(E3111=1,1000000,0))</f>
        <v/>
      </c>
      <c r="G3111" s="21">
        <f>IF(AND(D3111=3,C3111&lt;=5),MAX(0,B3111-F3111),IF(AND(D3111=2,C3111&lt;=5,MAX(0,B3111-F3111)&gt;3000000),1500000+MAX(0,B3111-F3111)-3000000,MAX(0,B3111-F3111)/2))</f>
        <v/>
      </c>
      <c r="H3111" s="21">
        <f>ROUNDDOWN(G3111,-3)</f>
        <v/>
      </c>
      <c r="I3111" s="21">
        <f>IF(H3111&lt;=0,0,ROUNDDOWN(ROUND((H3111*LOOKUP(H3111,{0,1950001,3300001,6950001,9000001,18000001,40000001},{0.05,0.1,0.2,0.23,0.33,0.4,0.45})-LOOKUP(H3111,{0,1950001,3300001,6950001,9000001,18000001,40000001},{0,97500,427500,636000,1536000,2796000,4796000}))*1.021,3),0))</f>
        <v/>
      </c>
      <c r="J3111" s="21">
        <f>ROUNDDOWN(ROUND(H3111*0.06,2),-2)</f>
        <v/>
      </c>
      <c r="K3111" s="21">
        <f>ROUNDDOWN(ROUND(H3111*0.04,2),-2)</f>
        <v/>
      </c>
      <c r="L3111" s="21">
        <f>I3111+J3111+K3111</f>
        <v/>
      </c>
      <c r="M3111" s="21">
        <f>B3111-L3111</f>
        <v/>
      </c>
      <c r="N3111" s="21">
        <f>ROUNDDOWN(ROUND(B3111*0.2042,2),0)</f>
        <v/>
      </c>
    </row>
    <row r="3112">
      <c r="A3112" t="inlineStr">
        <is>
          <t>照合 短期 障害</t>
        </is>
      </c>
      <c r="B3112" s="21" t="n">
        <v>21000000</v>
      </c>
      <c r="C3112" s="22" t="n">
        <v>2</v>
      </c>
      <c r="D3112" s="22" t="n">
        <v>2</v>
      </c>
      <c r="E3112" s="22" t="n">
        <v>1</v>
      </c>
      <c r="F3112" s="21">
        <f>(IF(C3112&lt;=20,MAX(800000,400000*C3112),8000000+700000*(C3112-20))+IF(E3112=1,1000000,0))</f>
        <v/>
      </c>
      <c r="G3112" s="21">
        <f>IF(AND(D3112=3,C3112&lt;=5),MAX(0,B3112-F3112),IF(AND(D3112=2,C3112&lt;=5,MAX(0,B3112-F3112)&gt;3000000),1500000+MAX(0,B3112-F3112)-3000000,MAX(0,B3112-F3112)/2))</f>
        <v/>
      </c>
      <c r="H3112" s="21">
        <f>ROUNDDOWN(G3112,-3)</f>
        <v/>
      </c>
      <c r="I3112" s="21">
        <f>IF(H3112&lt;=0,0,ROUNDDOWN(ROUND((H3112*LOOKUP(H3112,{0,1950001,3300001,6950001,9000001,18000001,40000001},{0.05,0.1,0.2,0.23,0.33,0.4,0.45})-LOOKUP(H3112,{0,1950001,3300001,6950001,9000001,18000001,40000001},{0,97500,427500,636000,1536000,2796000,4796000}))*1.021,3),0))</f>
        <v/>
      </c>
      <c r="J3112" s="21">
        <f>ROUNDDOWN(ROUND(H3112*0.06,2),-2)</f>
        <v/>
      </c>
      <c r="K3112" s="21">
        <f>ROUNDDOWN(ROUND(H3112*0.04,2),-2)</f>
        <v/>
      </c>
      <c r="L3112" s="21">
        <f>I3112+J3112+K3112</f>
        <v/>
      </c>
      <c r="M3112" s="21">
        <f>B3112-L3112</f>
        <v/>
      </c>
      <c r="N3112" s="21">
        <f>ROUNDDOWN(ROUND(B3112*0.2042,2),0)</f>
        <v/>
      </c>
    </row>
    <row r="3113">
      <c r="A3113" t="inlineStr">
        <is>
          <t>照合 短期</t>
        </is>
      </c>
      <c r="B3113" s="21" t="n">
        <v>21000000</v>
      </c>
      <c r="C3113" s="22" t="n">
        <v>3</v>
      </c>
      <c r="D3113" s="22" t="n">
        <v>2</v>
      </c>
      <c r="E3113" s="22" t="n">
        <v>0</v>
      </c>
      <c r="F3113" s="21">
        <f>(IF(C3113&lt;=20,MAX(800000,400000*C3113),8000000+700000*(C3113-20))+IF(E3113=1,1000000,0))</f>
        <v/>
      </c>
      <c r="G3113" s="21">
        <f>IF(AND(D3113=3,C3113&lt;=5),MAX(0,B3113-F3113),IF(AND(D3113=2,C3113&lt;=5,MAX(0,B3113-F3113)&gt;3000000),1500000+MAX(0,B3113-F3113)-3000000,MAX(0,B3113-F3113)/2))</f>
        <v/>
      </c>
      <c r="H3113" s="21">
        <f>ROUNDDOWN(G3113,-3)</f>
        <v/>
      </c>
      <c r="I3113" s="21">
        <f>IF(H3113&lt;=0,0,ROUNDDOWN(ROUND((H3113*LOOKUP(H3113,{0,1950001,3300001,6950001,9000001,18000001,40000001},{0.05,0.1,0.2,0.23,0.33,0.4,0.45})-LOOKUP(H3113,{0,1950001,3300001,6950001,9000001,18000001,40000001},{0,97500,427500,636000,1536000,2796000,4796000}))*1.021,3),0))</f>
        <v/>
      </c>
      <c r="J3113" s="21">
        <f>ROUNDDOWN(ROUND(H3113*0.06,2),-2)</f>
        <v/>
      </c>
      <c r="K3113" s="21">
        <f>ROUNDDOWN(ROUND(H3113*0.04,2),-2)</f>
        <v/>
      </c>
      <c r="L3113" s="21">
        <f>I3113+J3113+K3113</f>
        <v/>
      </c>
      <c r="M3113" s="21">
        <f>B3113-L3113</f>
        <v/>
      </c>
      <c r="N3113" s="21">
        <f>ROUNDDOWN(ROUND(B3113*0.2042,2),0)</f>
        <v/>
      </c>
    </row>
    <row r="3114">
      <c r="A3114" t="inlineStr">
        <is>
          <t>照合 役員</t>
        </is>
      </c>
      <c r="B3114" s="21" t="n">
        <v>21000000</v>
      </c>
      <c r="C3114" s="22" t="n">
        <v>3</v>
      </c>
      <c r="D3114" s="22" t="n">
        <v>3</v>
      </c>
      <c r="E3114" s="22" t="n">
        <v>0</v>
      </c>
      <c r="F3114" s="21">
        <f>(IF(C3114&lt;=20,MAX(800000,400000*C3114),8000000+700000*(C3114-20))+IF(E3114=1,1000000,0))</f>
        <v/>
      </c>
      <c r="G3114" s="21">
        <f>IF(AND(D3114=3,C3114&lt;=5),MAX(0,B3114-F3114),IF(AND(D3114=2,C3114&lt;=5,MAX(0,B3114-F3114)&gt;3000000),1500000+MAX(0,B3114-F3114)-3000000,MAX(0,B3114-F3114)/2))</f>
        <v/>
      </c>
      <c r="H3114" s="21">
        <f>ROUNDDOWN(G3114,-3)</f>
        <v/>
      </c>
      <c r="I3114" s="21">
        <f>IF(H3114&lt;=0,0,ROUNDDOWN(ROUND((H3114*LOOKUP(H3114,{0,1950001,3300001,6950001,9000001,18000001,40000001},{0.05,0.1,0.2,0.23,0.33,0.4,0.45})-LOOKUP(H3114,{0,1950001,3300001,6950001,9000001,18000001,40000001},{0,97500,427500,636000,1536000,2796000,4796000}))*1.021,3),0))</f>
        <v/>
      </c>
      <c r="J3114" s="21">
        <f>ROUNDDOWN(ROUND(H3114*0.06,2),-2)</f>
        <v/>
      </c>
      <c r="K3114" s="21">
        <f>ROUNDDOWN(ROUND(H3114*0.04,2),-2)</f>
        <v/>
      </c>
      <c r="L3114" s="21">
        <f>I3114+J3114+K3114</f>
        <v/>
      </c>
      <c r="M3114" s="21">
        <f>B3114-L3114</f>
        <v/>
      </c>
      <c r="N3114" s="21">
        <f>ROUNDDOWN(ROUND(B3114*0.2042,2),0)</f>
        <v/>
      </c>
    </row>
    <row r="3115">
      <c r="A3115" t="inlineStr">
        <is>
          <t>照合 短期 障害</t>
        </is>
      </c>
      <c r="B3115" s="21" t="n">
        <v>21000000</v>
      </c>
      <c r="C3115" s="22" t="n">
        <v>3</v>
      </c>
      <c r="D3115" s="22" t="n">
        <v>2</v>
      </c>
      <c r="E3115" s="22" t="n">
        <v>1</v>
      </c>
      <c r="F3115" s="21">
        <f>(IF(C3115&lt;=20,MAX(800000,400000*C3115),8000000+700000*(C3115-20))+IF(E3115=1,1000000,0))</f>
        <v/>
      </c>
      <c r="G3115" s="21">
        <f>IF(AND(D3115=3,C3115&lt;=5),MAX(0,B3115-F3115),IF(AND(D3115=2,C3115&lt;=5,MAX(0,B3115-F3115)&gt;3000000),1500000+MAX(0,B3115-F3115)-3000000,MAX(0,B3115-F3115)/2))</f>
        <v/>
      </c>
      <c r="H3115" s="21">
        <f>ROUNDDOWN(G3115,-3)</f>
        <v/>
      </c>
      <c r="I3115" s="21">
        <f>IF(H3115&lt;=0,0,ROUNDDOWN(ROUND((H3115*LOOKUP(H3115,{0,1950001,3300001,6950001,9000001,18000001,40000001},{0.05,0.1,0.2,0.23,0.33,0.4,0.45})-LOOKUP(H3115,{0,1950001,3300001,6950001,9000001,18000001,40000001},{0,97500,427500,636000,1536000,2796000,4796000}))*1.021,3),0))</f>
        <v/>
      </c>
      <c r="J3115" s="21">
        <f>ROUNDDOWN(ROUND(H3115*0.06,2),-2)</f>
        <v/>
      </c>
      <c r="K3115" s="21">
        <f>ROUNDDOWN(ROUND(H3115*0.04,2),-2)</f>
        <v/>
      </c>
      <c r="L3115" s="21">
        <f>I3115+J3115+K3115</f>
        <v/>
      </c>
      <c r="M3115" s="21">
        <f>B3115-L3115</f>
        <v/>
      </c>
      <c r="N3115" s="21">
        <f>ROUNDDOWN(ROUND(B3115*0.2042,2),0)</f>
        <v/>
      </c>
    </row>
    <row r="3116">
      <c r="A3116" t="inlineStr">
        <is>
          <t>照合 短期</t>
        </is>
      </c>
      <c r="B3116" s="21" t="n">
        <v>21000000</v>
      </c>
      <c r="C3116" s="22" t="n">
        <v>4</v>
      </c>
      <c r="D3116" s="22" t="n">
        <v>2</v>
      </c>
      <c r="E3116" s="22" t="n">
        <v>0</v>
      </c>
      <c r="F3116" s="21">
        <f>(IF(C3116&lt;=20,MAX(800000,400000*C3116),8000000+700000*(C3116-20))+IF(E3116=1,1000000,0))</f>
        <v/>
      </c>
      <c r="G3116" s="21">
        <f>IF(AND(D3116=3,C3116&lt;=5),MAX(0,B3116-F3116),IF(AND(D3116=2,C3116&lt;=5,MAX(0,B3116-F3116)&gt;3000000),1500000+MAX(0,B3116-F3116)-3000000,MAX(0,B3116-F3116)/2))</f>
        <v/>
      </c>
      <c r="H3116" s="21">
        <f>ROUNDDOWN(G3116,-3)</f>
        <v/>
      </c>
      <c r="I3116" s="21">
        <f>IF(H3116&lt;=0,0,ROUNDDOWN(ROUND((H3116*LOOKUP(H3116,{0,1950001,3300001,6950001,9000001,18000001,40000001},{0.05,0.1,0.2,0.23,0.33,0.4,0.45})-LOOKUP(H3116,{0,1950001,3300001,6950001,9000001,18000001,40000001},{0,97500,427500,636000,1536000,2796000,4796000}))*1.021,3),0))</f>
        <v/>
      </c>
      <c r="J3116" s="21">
        <f>ROUNDDOWN(ROUND(H3116*0.06,2),-2)</f>
        <v/>
      </c>
      <c r="K3116" s="21">
        <f>ROUNDDOWN(ROUND(H3116*0.04,2),-2)</f>
        <v/>
      </c>
      <c r="L3116" s="21">
        <f>I3116+J3116+K3116</f>
        <v/>
      </c>
      <c r="M3116" s="21">
        <f>B3116-L3116</f>
        <v/>
      </c>
      <c r="N3116" s="21">
        <f>ROUNDDOWN(ROUND(B3116*0.2042,2),0)</f>
        <v/>
      </c>
    </row>
    <row r="3117">
      <c r="A3117" t="inlineStr">
        <is>
          <t>照合 役員</t>
        </is>
      </c>
      <c r="B3117" s="21" t="n">
        <v>21000000</v>
      </c>
      <c r="C3117" s="22" t="n">
        <v>4</v>
      </c>
      <c r="D3117" s="22" t="n">
        <v>3</v>
      </c>
      <c r="E3117" s="22" t="n">
        <v>0</v>
      </c>
      <c r="F3117" s="21">
        <f>(IF(C3117&lt;=20,MAX(800000,400000*C3117),8000000+700000*(C3117-20))+IF(E3117=1,1000000,0))</f>
        <v/>
      </c>
      <c r="G3117" s="21">
        <f>IF(AND(D3117=3,C3117&lt;=5),MAX(0,B3117-F3117),IF(AND(D3117=2,C3117&lt;=5,MAX(0,B3117-F3117)&gt;3000000),1500000+MAX(0,B3117-F3117)-3000000,MAX(0,B3117-F3117)/2))</f>
        <v/>
      </c>
      <c r="H3117" s="21">
        <f>ROUNDDOWN(G3117,-3)</f>
        <v/>
      </c>
      <c r="I3117" s="21">
        <f>IF(H3117&lt;=0,0,ROUNDDOWN(ROUND((H3117*LOOKUP(H3117,{0,1950001,3300001,6950001,9000001,18000001,40000001},{0.05,0.1,0.2,0.23,0.33,0.4,0.45})-LOOKUP(H3117,{0,1950001,3300001,6950001,9000001,18000001,40000001},{0,97500,427500,636000,1536000,2796000,4796000}))*1.021,3),0))</f>
        <v/>
      </c>
      <c r="J3117" s="21">
        <f>ROUNDDOWN(ROUND(H3117*0.06,2),-2)</f>
        <v/>
      </c>
      <c r="K3117" s="21">
        <f>ROUNDDOWN(ROUND(H3117*0.04,2),-2)</f>
        <v/>
      </c>
      <c r="L3117" s="21">
        <f>I3117+J3117+K3117</f>
        <v/>
      </c>
      <c r="M3117" s="21">
        <f>B3117-L3117</f>
        <v/>
      </c>
      <c r="N3117" s="21">
        <f>ROUNDDOWN(ROUND(B3117*0.2042,2),0)</f>
        <v/>
      </c>
    </row>
    <row r="3118">
      <c r="A3118" t="inlineStr">
        <is>
          <t>照合 短期 障害</t>
        </is>
      </c>
      <c r="B3118" s="21" t="n">
        <v>21000000</v>
      </c>
      <c r="C3118" s="22" t="n">
        <v>4</v>
      </c>
      <c r="D3118" s="22" t="n">
        <v>2</v>
      </c>
      <c r="E3118" s="22" t="n">
        <v>1</v>
      </c>
      <c r="F3118" s="21">
        <f>(IF(C3118&lt;=20,MAX(800000,400000*C3118),8000000+700000*(C3118-20))+IF(E3118=1,1000000,0))</f>
        <v/>
      </c>
      <c r="G3118" s="21">
        <f>IF(AND(D3118=3,C3118&lt;=5),MAX(0,B3118-F3118),IF(AND(D3118=2,C3118&lt;=5,MAX(0,B3118-F3118)&gt;3000000),1500000+MAX(0,B3118-F3118)-3000000,MAX(0,B3118-F3118)/2))</f>
        <v/>
      </c>
      <c r="H3118" s="21">
        <f>ROUNDDOWN(G3118,-3)</f>
        <v/>
      </c>
      <c r="I3118" s="21">
        <f>IF(H3118&lt;=0,0,ROUNDDOWN(ROUND((H3118*LOOKUP(H3118,{0,1950001,3300001,6950001,9000001,18000001,40000001},{0.05,0.1,0.2,0.23,0.33,0.4,0.45})-LOOKUP(H3118,{0,1950001,3300001,6950001,9000001,18000001,40000001},{0,97500,427500,636000,1536000,2796000,4796000}))*1.021,3),0))</f>
        <v/>
      </c>
      <c r="J3118" s="21">
        <f>ROUNDDOWN(ROUND(H3118*0.06,2),-2)</f>
        <v/>
      </c>
      <c r="K3118" s="21">
        <f>ROUNDDOWN(ROUND(H3118*0.04,2),-2)</f>
        <v/>
      </c>
      <c r="L3118" s="21">
        <f>I3118+J3118+K3118</f>
        <v/>
      </c>
      <c r="M3118" s="21">
        <f>B3118-L3118</f>
        <v/>
      </c>
      <c r="N3118" s="21">
        <f>ROUNDDOWN(ROUND(B3118*0.2042,2),0)</f>
        <v/>
      </c>
    </row>
    <row r="3119">
      <c r="A3119" t="inlineStr">
        <is>
          <t>照合 短期</t>
        </is>
      </c>
      <c r="B3119" s="21" t="n">
        <v>21000000</v>
      </c>
      <c r="C3119" s="22" t="n">
        <v>5</v>
      </c>
      <c r="D3119" s="22" t="n">
        <v>2</v>
      </c>
      <c r="E3119" s="22" t="n">
        <v>0</v>
      </c>
      <c r="F3119" s="21">
        <f>(IF(C3119&lt;=20,MAX(800000,400000*C3119),8000000+700000*(C3119-20))+IF(E3119=1,1000000,0))</f>
        <v/>
      </c>
      <c r="G3119" s="21">
        <f>IF(AND(D3119=3,C3119&lt;=5),MAX(0,B3119-F3119),IF(AND(D3119=2,C3119&lt;=5,MAX(0,B3119-F3119)&gt;3000000),1500000+MAX(0,B3119-F3119)-3000000,MAX(0,B3119-F3119)/2))</f>
        <v/>
      </c>
      <c r="H3119" s="21">
        <f>ROUNDDOWN(G3119,-3)</f>
        <v/>
      </c>
      <c r="I3119" s="21">
        <f>IF(H3119&lt;=0,0,ROUNDDOWN(ROUND((H3119*LOOKUP(H3119,{0,1950001,3300001,6950001,9000001,18000001,40000001},{0.05,0.1,0.2,0.23,0.33,0.4,0.45})-LOOKUP(H3119,{0,1950001,3300001,6950001,9000001,18000001,40000001},{0,97500,427500,636000,1536000,2796000,4796000}))*1.021,3),0))</f>
        <v/>
      </c>
      <c r="J3119" s="21">
        <f>ROUNDDOWN(ROUND(H3119*0.06,2),-2)</f>
        <v/>
      </c>
      <c r="K3119" s="21">
        <f>ROUNDDOWN(ROUND(H3119*0.04,2),-2)</f>
        <v/>
      </c>
      <c r="L3119" s="21">
        <f>I3119+J3119+K3119</f>
        <v/>
      </c>
      <c r="M3119" s="21">
        <f>B3119-L3119</f>
        <v/>
      </c>
      <c r="N3119" s="21">
        <f>ROUNDDOWN(ROUND(B3119*0.2042,2),0)</f>
        <v/>
      </c>
    </row>
    <row r="3120">
      <c r="A3120" t="inlineStr">
        <is>
          <t>照合 役員</t>
        </is>
      </c>
      <c r="B3120" s="21" t="n">
        <v>21000000</v>
      </c>
      <c r="C3120" s="22" t="n">
        <v>5</v>
      </c>
      <c r="D3120" s="22" t="n">
        <v>3</v>
      </c>
      <c r="E3120" s="22" t="n">
        <v>0</v>
      </c>
      <c r="F3120" s="21">
        <f>(IF(C3120&lt;=20,MAX(800000,400000*C3120),8000000+700000*(C3120-20))+IF(E3120=1,1000000,0))</f>
        <v/>
      </c>
      <c r="G3120" s="21">
        <f>IF(AND(D3120=3,C3120&lt;=5),MAX(0,B3120-F3120),IF(AND(D3120=2,C3120&lt;=5,MAX(0,B3120-F3120)&gt;3000000),1500000+MAX(0,B3120-F3120)-3000000,MAX(0,B3120-F3120)/2))</f>
        <v/>
      </c>
      <c r="H3120" s="21">
        <f>ROUNDDOWN(G3120,-3)</f>
        <v/>
      </c>
      <c r="I3120" s="21">
        <f>IF(H3120&lt;=0,0,ROUNDDOWN(ROUND((H3120*LOOKUP(H3120,{0,1950001,3300001,6950001,9000001,18000001,40000001},{0.05,0.1,0.2,0.23,0.33,0.4,0.45})-LOOKUP(H3120,{0,1950001,3300001,6950001,9000001,18000001,40000001},{0,97500,427500,636000,1536000,2796000,4796000}))*1.021,3),0))</f>
        <v/>
      </c>
      <c r="J3120" s="21">
        <f>ROUNDDOWN(ROUND(H3120*0.06,2),-2)</f>
        <v/>
      </c>
      <c r="K3120" s="21">
        <f>ROUNDDOWN(ROUND(H3120*0.04,2),-2)</f>
        <v/>
      </c>
      <c r="L3120" s="21">
        <f>I3120+J3120+K3120</f>
        <v/>
      </c>
      <c r="M3120" s="21">
        <f>B3120-L3120</f>
        <v/>
      </c>
      <c r="N3120" s="21">
        <f>ROUNDDOWN(ROUND(B3120*0.2042,2),0)</f>
        <v/>
      </c>
    </row>
    <row r="3121">
      <c r="A3121" t="inlineStr">
        <is>
          <t>照合 短期 障害</t>
        </is>
      </c>
      <c r="B3121" s="21" t="n">
        <v>21000000</v>
      </c>
      <c r="C3121" s="22" t="n">
        <v>5</v>
      </c>
      <c r="D3121" s="22" t="n">
        <v>2</v>
      </c>
      <c r="E3121" s="22" t="n">
        <v>1</v>
      </c>
      <c r="F3121" s="21">
        <f>(IF(C3121&lt;=20,MAX(800000,400000*C3121),8000000+700000*(C3121-20))+IF(E3121=1,1000000,0))</f>
        <v/>
      </c>
      <c r="G3121" s="21">
        <f>IF(AND(D3121=3,C3121&lt;=5),MAX(0,B3121-F3121),IF(AND(D3121=2,C3121&lt;=5,MAX(0,B3121-F3121)&gt;3000000),1500000+MAX(0,B3121-F3121)-3000000,MAX(0,B3121-F3121)/2))</f>
        <v/>
      </c>
      <c r="H3121" s="21">
        <f>ROUNDDOWN(G3121,-3)</f>
        <v/>
      </c>
      <c r="I3121" s="21">
        <f>IF(H3121&lt;=0,0,ROUNDDOWN(ROUND((H3121*LOOKUP(H3121,{0,1950001,3300001,6950001,9000001,18000001,40000001},{0.05,0.1,0.2,0.23,0.33,0.4,0.45})-LOOKUP(H3121,{0,1950001,3300001,6950001,9000001,18000001,40000001},{0,97500,427500,636000,1536000,2796000,4796000}))*1.021,3),0))</f>
        <v/>
      </c>
      <c r="J3121" s="21">
        <f>ROUNDDOWN(ROUND(H3121*0.06,2),-2)</f>
        <v/>
      </c>
      <c r="K3121" s="21">
        <f>ROUNDDOWN(ROUND(H3121*0.04,2),-2)</f>
        <v/>
      </c>
      <c r="L3121" s="21">
        <f>I3121+J3121+K3121</f>
        <v/>
      </c>
      <c r="M3121" s="21">
        <f>B3121-L3121</f>
        <v/>
      </c>
      <c r="N3121" s="21">
        <f>ROUNDDOWN(ROUND(B3121*0.2042,2),0)</f>
        <v/>
      </c>
    </row>
    <row r="3122">
      <c r="A3122" t="inlineStr">
        <is>
          <t>照合 障害</t>
        </is>
      </c>
      <c r="B3122" s="21" t="n">
        <v>21000000</v>
      </c>
      <c r="C3122" s="22" t="n">
        <v>25</v>
      </c>
      <c r="D3122" s="22" t="n">
        <v>1</v>
      </c>
      <c r="E3122" s="22" t="n">
        <v>1</v>
      </c>
      <c r="F3122" s="21">
        <f>(IF(C3122&lt;=20,MAX(800000,400000*C3122),8000000+700000*(C3122-20))+IF(E3122=1,1000000,0))</f>
        <v/>
      </c>
      <c r="G3122" s="21">
        <f>IF(AND(D3122=3,C3122&lt;=5),MAX(0,B3122-F3122),IF(AND(D3122=2,C3122&lt;=5,MAX(0,B3122-F3122)&gt;3000000),1500000+MAX(0,B3122-F3122)-3000000,MAX(0,B3122-F3122)/2))</f>
        <v/>
      </c>
      <c r="H3122" s="21">
        <f>ROUNDDOWN(G3122,-3)</f>
        <v/>
      </c>
      <c r="I3122" s="21">
        <f>IF(H3122&lt;=0,0,ROUNDDOWN(ROUND((H3122*LOOKUP(H3122,{0,1950001,3300001,6950001,9000001,18000001,40000001},{0.05,0.1,0.2,0.23,0.33,0.4,0.45})-LOOKUP(H3122,{0,1950001,3300001,6950001,9000001,18000001,40000001},{0,97500,427500,636000,1536000,2796000,4796000}))*1.021,3),0))</f>
        <v/>
      </c>
      <c r="J3122" s="21">
        <f>ROUNDDOWN(ROUND(H3122*0.06,2),-2)</f>
        <v/>
      </c>
      <c r="K3122" s="21">
        <f>ROUNDDOWN(ROUND(H3122*0.04,2),-2)</f>
        <v/>
      </c>
      <c r="L3122" s="21">
        <f>I3122+J3122+K3122</f>
        <v/>
      </c>
      <c r="M3122" s="21">
        <f>B3122-L3122</f>
        <v/>
      </c>
      <c r="N3122" s="21">
        <f>ROUNDDOWN(ROUND(B3122*0.2042,2),0)</f>
        <v/>
      </c>
    </row>
    <row r="3123">
      <c r="A3123" t="inlineStr">
        <is>
          <t>照合 一般</t>
        </is>
      </c>
      <c r="B3123" s="21" t="n">
        <v>21500000</v>
      </c>
      <c r="C3123" s="22" t="n">
        <v>1</v>
      </c>
      <c r="D3123" s="22" t="n">
        <v>1</v>
      </c>
      <c r="E3123" s="22" t="n">
        <v>0</v>
      </c>
      <c r="F3123" s="21">
        <f>(IF(C3123&lt;=20,MAX(800000,400000*C3123),8000000+700000*(C3123-20))+IF(E3123=1,1000000,0))</f>
        <v/>
      </c>
      <c r="G3123" s="21">
        <f>IF(AND(D3123=3,C3123&lt;=5),MAX(0,B3123-F3123),IF(AND(D3123=2,C3123&lt;=5,MAX(0,B3123-F3123)&gt;3000000),1500000+MAX(0,B3123-F3123)-3000000,MAX(0,B3123-F3123)/2))</f>
        <v/>
      </c>
      <c r="H3123" s="21">
        <f>ROUNDDOWN(G3123,-3)</f>
        <v/>
      </c>
      <c r="I3123" s="21">
        <f>IF(H3123&lt;=0,0,ROUNDDOWN(ROUND((H3123*LOOKUP(H3123,{0,1950001,3300001,6950001,9000001,18000001,40000001},{0.05,0.1,0.2,0.23,0.33,0.4,0.45})-LOOKUP(H3123,{0,1950001,3300001,6950001,9000001,18000001,40000001},{0,97500,427500,636000,1536000,2796000,4796000}))*1.021,3),0))</f>
        <v/>
      </c>
      <c r="J3123" s="21">
        <f>ROUNDDOWN(ROUND(H3123*0.06,2),-2)</f>
        <v/>
      </c>
      <c r="K3123" s="21">
        <f>ROUNDDOWN(ROUND(H3123*0.04,2),-2)</f>
        <v/>
      </c>
      <c r="L3123" s="21">
        <f>I3123+J3123+K3123</f>
        <v/>
      </c>
      <c r="M3123" s="21">
        <f>B3123-L3123</f>
        <v/>
      </c>
      <c r="N3123" s="21">
        <f>ROUNDDOWN(ROUND(B3123*0.2042,2),0)</f>
        <v/>
      </c>
    </row>
    <row r="3124">
      <c r="A3124" t="inlineStr">
        <is>
          <t>照合 一般</t>
        </is>
      </c>
      <c r="B3124" s="21" t="n">
        <v>21500000</v>
      </c>
      <c r="C3124" s="22" t="n">
        <v>2</v>
      </c>
      <c r="D3124" s="22" t="n">
        <v>1</v>
      </c>
      <c r="E3124" s="22" t="n">
        <v>0</v>
      </c>
      <c r="F3124" s="21">
        <f>(IF(C3124&lt;=20,MAX(800000,400000*C3124),8000000+700000*(C3124-20))+IF(E3124=1,1000000,0))</f>
        <v/>
      </c>
      <c r="G3124" s="21">
        <f>IF(AND(D3124=3,C3124&lt;=5),MAX(0,B3124-F3124),IF(AND(D3124=2,C3124&lt;=5,MAX(0,B3124-F3124)&gt;3000000),1500000+MAX(0,B3124-F3124)-3000000,MAX(0,B3124-F3124)/2))</f>
        <v/>
      </c>
      <c r="H3124" s="21">
        <f>ROUNDDOWN(G3124,-3)</f>
        <v/>
      </c>
      <c r="I3124" s="21">
        <f>IF(H3124&lt;=0,0,ROUNDDOWN(ROUND((H3124*LOOKUP(H3124,{0,1950001,3300001,6950001,9000001,18000001,40000001},{0.05,0.1,0.2,0.23,0.33,0.4,0.45})-LOOKUP(H3124,{0,1950001,3300001,6950001,9000001,18000001,40000001},{0,97500,427500,636000,1536000,2796000,4796000}))*1.021,3),0))</f>
        <v/>
      </c>
      <c r="J3124" s="21">
        <f>ROUNDDOWN(ROUND(H3124*0.06,2),-2)</f>
        <v/>
      </c>
      <c r="K3124" s="21">
        <f>ROUNDDOWN(ROUND(H3124*0.04,2),-2)</f>
        <v/>
      </c>
      <c r="L3124" s="21">
        <f>I3124+J3124+K3124</f>
        <v/>
      </c>
      <c r="M3124" s="21">
        <f>B3124-L3124</f>
        <v/>
      </c>
      <c r="N3124" s="21">
        <f>ROUNDDOWN(ROUND(B3124*0.2042,2),0)</f>
        <v/>
      </c>
    </row>
    <row r="3125">
      <c r="A3125" t="inlineStr">
        <is>
          <t>照合 一般</t>
        </is>
      </c>
      <c r="B3125" s="21" t="n">
        <v>21500000</v>
      </c>
      <c r="C3125" s="22" t="n">
        <v>3</v>
      </c>
      <c r="D3125" s="22" t="n">
        <v>1</v>
      </c>
      <c r="E3125" s="22" t="n">
        <v>0</v>
      </c>
      <c r="F3125" s="21">
        <f>(IF(C3125&lt;=20,MAX(800000,400000*C3125),8000000+700000*(C3125-20))+IF(E3125=1,1000000,0))</f>
        <v/>
      </c>
      <c r="G3125" s="21">
        <f>IF(AND(D3125=3,C3125&lt;=5),MAX(0,B3125-F3125),IF(AND(D3125=2,C3125&lt;=5,MAX(0,B3125-F3125)&gt;3000000),1500000+MAX(0,B3125-F3125)-3000000,MAX(0,B3125-F3125)/2))</f>
        <v/>
      </c>
      <c r="H3125" s="21">
        <f>ROUNDDOWN(G3125,-3)</f>
        <v/>
      </c>
      <c r="I3125" s="21">
        <f>IF(H3125&lt;=0,0,ROUNDDOWN(ROUND((H3125*LOOKUP(H3125,{0,1950001,3300001,6950001,9000001,18000001,40000001},{0.05,0.1,0.2,0.23,0.33,0.4,0.45})-LOOKUP(H3125,{0,1950001,3300001,6950001,9000001,18000001,40000001},{0,97500,427500,636000,1536000,2796000,4796000}))*1.021,3),0))</f>
        <v/>
      </c>
      <c r="J3125" s="21">
        <f>ROUNDDOWN(ROUND(H3125*0.06,2),-2)</f>
        <v/>
      </c>
      <c r="K3125" s="21">
        <f>ROUNDDOWN(ROUND(H3125*0.04,2),-2)</f>
        <v/>
      </c>
      <c r="L3125" s="21">
        <f>I3125+J3125+K3125</f>
        <v/>
      </c>
      <c r="M3125" s="21">
        <f>B3125-L3125</f>
        <v/>
      </c>
      <c r="N3125" s="21">
        <f>ROUNDDOWN(ROUND(B3125*0.2042,2),0)</f>
        <v/>
      </c>
    </row>
    <row r="3126">
      <c r="A3126" t="inlineStr">
        <is>
          <t>照合 一般</t>
        </is>
      </c>
      <c r="B3126" s="21" t="n">
        <v>21500000</v>
      </c>
      <c r="C3126" s="22" t="n">
        <v>4</v>
      </c>
      <c r="D3126" s="22" t="n">
        <v>1</v>
      </c>
      <c r="E3126" s="22" t="n">
        <v>0</v>
      </c>
      <c r="F3126" s="21">
        <f>(IF(C3126&lt;=20,MAX(800000,400000*C3126),8000000+700000*(C3126-20))+IF(E3126=1,1000000,0))</f>
        <v/>
      </c>
      <c r="G3126" s="21">
        <f>IF(AND(D3126=3,C3126&lt;=5),MAX(0,B3126-F3126),IF(AND(D3126=2,C3126&lt;=5,MAX(0,B3126-F3126)&gt;3000000),1500000+MAX(0,B3126-F3126)-3000000,MAX(0,B3126-F3126)/2))</f>
        <v/>
      </c>
      <c r="H3126" s="21">
        <f>ROUNDDOWN(G3126,-3)</f>
        <v/>
      </c>
      <c r="I3126" s="21">
        <f>IF(H3126&lt;=0,0,ROUNDDOWN(ROUND((H3126*LOOKUP(H3126,{0,1950001,3300001,6950001,9000001,18000001,40000001},{0.05,0.1,0.2,0.23,0.33,0.4,0.45})-LOOKUP(H3126,{0,1950001,3300001,6950001,9000001,18000001,40000001},{0,97500,427500,636000,1536000,2796000,4796000}))*1.021,3),0))</f>
        <v/>
      </c>
      <c r="J3126" s="21">
        <f>ROUNDDOWN(ROUND(H3126*0.06,2),-2)</f>
        <v/>
      </c>
      <c r="K3126" s="21">
        <f>ROUNDDOWN(ROUND(H3126*0.04,2),-2)</f>
        <v/>
      </c>
      <c r="L3126" s="21">
        <f>I3126+J3126+K3126</f>
        <v/>
      </c>
      <c r="M3126" s="21">
        <f>B3126-L3126</f>
        <v/>
      </c>
      <c r="N3126" s="21">
        <f>ROUNDDOWN(ROUND(B3126*0.2042,2),0)</f>
        <v/>
      </c>
    </row>
    <row r="3127">
      <c r="A3127" t="inlineStr">
        <is>
          <t>照合 一般</t>
        </is>
      </c>
      <c r="B3127" s="21" t="n">
        <v>21500000</v>
      </c>
      <c r="C3127" s="22" t="n">
        <v>5</v>
      </c>
      <c r="D3127" s="22" t="n">
        <v>1</v>
      </c>
      <c r="E3127" s="22" t="n">
        <v>0</v>
      </c>
      <c r="F3127" s="21">
        <f>(IF(C3127&lt;=20,MAX(800000,400000*C3127),8000000+700000*(C3127-20))+IF(E3127=1,1000000,0))</f>
        <v/>
      </c>
      <c r="G3127" s="21">
        <f>IF(AND(D3127=3,C3127&lt;=5),MAX(0,B3127-F3127),IF(AND(D3127=2,C3127&lt;=5,MAX(0,B3127-F3127)&gt;3000000),1500000+MAX(0,B3127-F3127)-3000000,MAX(0,B3127-F3127)/2))</f>
        <v/>
      </c>
      <c r="H3127" s="21">
        <f>ROUNDDOWN(G3127,-3)</f>
        <v/>
      </c>
      <c r="I3127" s="21">
        <f>IF(H3127&lt;=0,0,ROUNDDOWN(ROUND((H3127*LOOKUP(H3127,{0,1950001,3300001,6950001,9000001,18000001,40000001},{0.05,0.1,0.2,0.23,0.33,0.4,0.45})-LOOKUP(H3127,{0,1950001,3300001,6950001,9000001,18000001,40000001},{0,97500,427500,636000,1536000,2796000,4796000}))*1.021,3),0))</f>
        <v/>
      </c>
      <c r="J3127" s="21">
        <f>ROUNDDOWN(ROUND(H3127*0.06,2),-2)</f>
        <v/>
      </c>
      <c r="K3127" s="21">
        <f>ROUNDDOWN(ROUND(H3127*0.04,2),-2)</f>
        <v/>
      </c>
      <c r="L3127" s="21">
        <f>I3127+J3127+K3127</f>
        <v/>
      </c>
      <c r="M3127" s="21">
        <f>B3127-L3127</f>
        <v/>
      </c>
      <c r="N3127" s="21">
        <f>ROUNDDOWN(ROUND(B3127*0.2042,2),0)</f>
        <v/>
      </c>
    </row>
    <row r="3128">
      <c r="A3128" t="inlineStr">
        <is>
          <t>照合 一般</t>
        </is>
      </c>
      <c r="B3128" s="21" t="n">
        <v>21500000</v>
      </c>
      <c r="C3128" s="22" t="n">
        <v>6</v>
      </c>
      <c r="D3128" s="22" t="n">
        <v>1</v>
      </c>
      <c r="E3128" s="22" t="n">
        <v>0</v>
      </c>
      <c r="F3128" s="21">
        <f>(IF(C3128&lt;=20,MAX(800000,400000*C3128),8000000+700000*(C3128-20))+IF(E3128=1,1000000,0))</f>
        <v/>
      </c>
      <c r="G3128" s="21">
        <f>IF(AND(D3128=3,C3128&lt;=5),MAX(0,B3128-F3128),IF(AND(D3128=2,C3128&lt;=5,MAX(0,B3128-F3128)&gt;3000000),1500000+MAX(0,B3128-F3128)-3000000,MAX(0,B3128-F3128)/2))</f>
        <v/>
      </c>
      <c r="H3128" s="21">
        <f>ROUNDDOWN(G3128,-3)</f>
        <v/>
      </c>
      <c r="I3128" s="21">
        <f>IF(H3128&lt;=0,0,ROUNDDOWN(ROUND((H3128*LOOKUP(H3128,{0,1950001,3300001,6950001,9000001,18000001,40000001},{0.05,0.1,0.2,0.23,0.33,0.4,0.45})-LOOKUP(H3128,{0,1950001,3300001,6950001,9000001,18000001,40000001},{0,97500,427500,636000,1536000,2796000,4796000}))*1.021,3),0))</f>
        <v/>
      </c>
      <c r="J3128" s="21">
        <f>ROUNDDOWN(ROUND(H3128*0.06,2),-2)</f>
        <v/>
      </c>
      <c r="K3128" s="21">
        <f>ROUNDDOWN(ROUND(H3128*0.04,2),-2)</f>
        <v/>
      </c>
      <c r="L3128" s="21">
        <f>I3128+J3128+K3128</f>
        <v/>
      </c>
      <c r="M3128" s="21">
        <f>B3128-L3128</f>
        <v/>
      </c>
      <c r="N3128" s="21">
        <f>ROUNDDOWN(ROUND(B3128*0.2042,2),0)</f>
        <v/>
      </c>
    </row>
    <row r="3129">
      <c r="A3129" t="inlineStr">
        <is>
          <t>照合 一般</t>
        </is>
      </c>
      <c r="B3129" s="21" t="n">
        <v>21500000</v>
      </c>
      <c r="C3129" s="22" t="n">
        <v>7</v>
      </c>
      <c r="D3129" s="22" t="n">
        <v>1</v>
      </c>
      <c r="E3129" s="22" t="n">
        <v>0</v>
      </c>
      <c r="F3129" s="21">
        <f>(IF(C3129&lt;=20,MAX(800000,400000*C3129),8000000+700000*(C3129-20))+IF(E3129=1,1000000,0))</f>
        <v/>
      </c>
      <c r="G3129" s="21">
        <f>IF(AND(D3129=3,C3129&lt;=5),MAX(0,B3129-F3129),IF(AND(D3129=2,C3129&lt;=5,MAX(0,B3129-F3129)&gt;3000000),1500000+MAX(0,B3129-F3129)-3000000,MAX(0,B3129-F3129)/2))</f>
        <v/>
      </c>
      <c r="H3129" s="21">
        <f>ROUNDDOWN(G3129,-3)</f>
        <v/>
      </c>
      <c r="I3129" s="21">
        <f>IF(H3129&lt;=0,0,ROUNDDOWN(ROUND((H3129*LOOKUP(H3129,{0,1950001,3300001,6950001,9000001,18000001,40000001},{0.05,0.1,0.2,0.23,0.33,0.4,0.45})-LOOKUP(H3129,{0,1950001,3300001,6950001,9000001,18000001,40000001},{0,97500,427500,636000,1536000,2796000,4796000}))*1.021,3),0))</f>
        <v/>
      </c>
      <c r="J3129" s="21">
        <f>ROUNDDOWN(ROUND(H3129*0.06,2),-2)</f>
        <v/>
      </c>
      <c r="K3129" s="21">
        <f>ROUNDDOWN(ROUND(H3129*0.04,2),-2)</f>
        <v/>
      </c>
      <c r="L3129" s="21">
        <f>I3129+J3129+K3129</f>
        <v/>
      </c>
      <c r="M3129" s="21">
        <f>B3129-L3129</f>
        <v/>
      </c>
      <c r="N3129" s="21">
        <f>ROUNDDOWN(ROUND(B3129*0.2042,2),0)</f>
        <v/>
      </c>
    </row>
    <row r="3130">
      <c r="A3130" t="inlineStr">
        <is>
          <t>照合 一般</t>
        </is>
      </c>
      <c r="B3130" s="21" t="n">
        <v>21500000</v>
      </c>
      <c r="C3130" s="22" t="n">
        <v>8</v>
      </c>
      <c r="D3130" s="22" t="n">
        <v>1</v>
      </c>
      <c r="E3130" s="22" t="n">
        <v>0</v>
      </c>
      <c r="F3130" s="21">
        <f>(IF(C3130&lt;=20,MAX(800000,400000*C3130),8000000+700000*(C3130-20))+IF(E3130=1,1000000,0))</f>
        <v/>
      </c>
      <c r="G3130" s="21">
        <f>IF(AND(D3130=3,C3130&lt;=5),MAX(0,B3130-F3130),IF(AND(D3130=2,C3130&lt;=5,MAX(0,B3130-F3130)&gt;3000000),1500000+MAX(0,B3130-F3130)-3000000,MAX(0,B3130-F3130)/2))</f>
        <v/>
      </c>
      <c r="H3130" s="21">
        <f>ROUNDDOWN(G3130,-3)</f>
        <v/>
      </c>
      <c r="I3130" s="21">
        <f>IF(H3130&lt;=0,0,ROUNDDOWN(ROUND((H3130*LOOKUP(H3130,{0,1950001,3300001,6950001,9000001,18000001,40000001},{0.05,0.1,0.2,0.23,0.33,0.4,0.45})-LOOKUP(H3130,{0,1950001,3300001,6950001,9000001,18000001,40000001},{0,97500,427500,636000,1536000,2796000,4796000}))*1.021,3),0))</f>
        <v/>
      </c>
      <c r="J3130" s="21">
        <f>ROUNDDOWN(ROUND(H3130*0.06,2),-2)</f>
        <v/>
      </c>
      <c r="K3130" s="21">
        <f>ROUNDDOWN(ROUND(H3130*0.04,2),-2)</f>
        <v/>
      </c>
      <c r="L3130" s="21">
        <f>I3130+J3130+K3130</f>
        <v/>
      </c>
      <c r="M3130" s="21">
        <f>B3130-L3130</f>
        <v/>
      </c>
      <c r="N3130" s="21">
        <f>ROUNDDOWN(ROUND(B3130*0.2042,2),0)</f>
        <v/>
      </c>
    </row>
    <row r="3131">
      <c r="A3131" t="inlineStr">
        <is>
          <t>照合 一般</t>
        </is>
      </c>
      <c r="B3131" s="21" t="n">
        <v>21500000</v>
      </c>
      <c r="C3131" s="22" t="n">
        <v>9</v>
      </c>
      <c r="D3131" s="22" t="n">
        <v>1</v>
      </c>
      <c r="E3131" s="22" t="n">
        <v>0</v>
      </c>
      <c r="F3131" s="21">
        <f>(IF(C3131&lt;=20,MAX(800000,400000*C3131),8000000+700000*(C3131-20))+IF(E3131=1,1000000,0))</f>
        <v/>
      </c>
      <c r="G3131" s="21">
        <f>IF(AND(D3131=3,C3131&lt;=5),MAX(0,B3131-F3131),IF(AND(D3131=2,C3131&lt;=5,MAX(0,B3131-F3131)&gt;3000000),1500000+MAX(0,B3131-F3131)-3000000,MAX(0,B3131-F3131)/2))</f>
        <v/>
      </c>
      <c r="H3131" s="21">
        <f>ROUNDDOWN(G3131,-3)</f>
        <v/>
      </c>
      <c r="I3131" s="21">
        <f>IF(H3131&lt;=0,0,ROUNDDOWN(ROUND((H3131*LOOKUP(H3131,{0,1950001,3300001,6950001,9000001,18000001,40000001},{0.05,0.1,0.2,0.23,0.33,0.4,0.45})-LOOKUP(H3131,{0,1950001,3300001,6950001,9000001,18000001,40000001},{0,97500,427500,636000,1536000,2796000,4796000}))*1.021,3),0))</f>
        <v/>
      </c>
      <c r="J3131" s="21">
        <f>ROUNDDOWN(ROUND(H3131*0.06,2),-2)</f>
        <v/>
      </c>
      <c r="K3131" s="21">
        <f>ROUNDDOWN(ROUND(H3131*0.04,2),-2)</f>
        <v/>
      </c>
      <c r="L3131" s="21">
        <f>I3131+J3131+K3131</f>
        <v/>
      </c>
      <c r="M3131" s="21">
        <f>B3131-L3131</f>
        <v/>
      </c>
      <c r="N3131" s="21">
        <f>ROUNDDOWN(ROUND(B3131*0.2042,2),0)</f>
        <v/>
      </c>
    </row>
    <row r="3132">
      <c r="A3132" t="inlineStr">
        <is>
          <t>照合 一般</t>
        </is>
      </c>
      <c r="B3132" s="21" t="n">
        <v>21500000</v>
      </c>
      <c r="C3132" s="22" t="n">
        <v>10</v>
      </c>
      <c r="D3132" s="22" t="n">
        <v>1</v>
      </c>
      <c r="E3132" s="22" t="n">
        <v>0</v>
      </c>
      <c r="F3132" s="21">
        <f>(IF(C3132&lt;=20,MAX(800000,400000*C3132),8000000+700000*(C3132-20))+IF(E3132=1,1000000,0))</f>
        <v/>
      </c>
      <c r="G3132" s="21">
        <f>IF(AND(D3132=3,C3132&lt;=5),MAX(0,B3132-F3132),IF(AND(D3132=2,C3132&lt;=5,MAX(0,B3132-F3132)&gt;3000000),1500000+MAX(0,B3132-F3132)-3000000,MAX(0,B3132-F3132)/2))</f>
        <v/>
      </c>
      <c r="H3132" s="21">
        <f>ROUNDDOWN(G3132,-3)</f>
        <v/>
      </c>
      <c r="I3132" s="21">
        <f>IF(H3132&lt;=0,0,ROUNDDOWN(ROUND((H3132*LOOKUP(H3132,{0,1950001,3300001,6950001,9000001,18000001,40000001},{0.05,0.1,0.2,0.23,0.33,0.4,0.45})-LOOKUP(H3132,{0,1950001,3300001,6950001,9000001,18000001,40000001},{0,97500,427500,636000,1536000,2796000,4796000}))*1.021,3),0))</f>
        <v/>
      </c>
      <c r="J3132" s="21">
        <f>ROUNDDOWN(ROUND(H3132*0.06,2),-2)</f>
        <v/>
      </c>
      <c r="K3132" s="21">
        <f>ROUNDDOWN(ROUND(H3132*0.04,2),-2)</f>
        <v/>
      </c>
      <c r="L3132" s="21">
        <f>I3132+J3132+K3132</f>
        <v/>
      </c>
      <c r="M3132" s="21">
        <f>B3132-L3132</f>
        <v/>
      </c>
      <c r="N3132" s="21">
        <f>ROUNDDOWN(ROUND(B3132*0.2042,2),0)</f>
        <v/>
      </c>
    </row>
    <row r="3133">
      <c r="A3133" t="inlineStr">
        <is>
          <t>照合 一般</t>
        </is>
      </c>
      <c r="B3133" s="21" t="n">
        <v>21500000</v>
      </c>
      <c r="C3133" s="22" t="n">
        <v>11</v>
      </c>
      <c r="D3133" s="22" t="n">
        <v>1</v>
      </c>
      <c r="E3133" s="22" t="n">
        <v>0</v>
      </c>
      <c r="F3133" s="21">
        <f>(IF(C3133&lt;=20,MAX(800000,400000*C3133),8000000+700000*(C3133-20))+IF(E3133=1,1000000,0))</f>
        <v/>
      </c>
      <c r="G3133" s="21">
        <f>IF(AND(D3133=3,C3133&lt;=5),MAX(0,B3133-F3133),IF(AND(D3133=2,C3133&lt;=5,MAX(0,B3133-F3133)&gt;3000000),1500000+MAX(0,B3133-F3133)-3000000,MAX(0,B3133-F3133)/2))</f>
        <v/>
      </c>
      <c r="H3133" s="21">
        <f>ROUNDDOWN(G3133,-3)</f>
        <v/>
      </c>
      <c r="I3133" s="21">
        <f>IF(H3133&lt;=0,0,ROUNDDOWN(ROUND((H3133*LOOKUP(H3133,{0,1950001,3300001,6950001,9000001,18000001,40000001},{0.05,0.1,0.2,0.23,0.33,0.4,0.45})-LOOKUP(H3133,{0,1950001,3300001,6950001,9000001,18000001,40000001},{0,97500,427500,636000,1536000,2796000,4796000}))*1.021,3),0))</f>
        <v/>
      </c>
      <c r="J3133" s="21">
        <f>ROUNDDOWN(ROUND(H3133*0.06,2),-2)</f>
        <v/>
      </c>
      <c r="K3133" s="21">
        <f>ROUNDDOWN(ROUND(H3133*0.04,2),-2)</f>
        <v/>
      </c>
      <c r="L3133" s="21">
        <f>I3133+J3133+K3133</f>
        <v/>
      </c>
      <c r="M3133" s="21">
        <f>B3133-L3133</f>
        <v/>
      </c>
      <c r="N3133" s="21">
        <f>ROUNDDOWN(ROUND(B3133*0.2042,2),0)</f>
        <v/>
      </c>
    </row>
    <row r="3134">
      <c r="A3134" t="inlineStr">
        <is>
          <t>照合 一般</t>
        </is>
      </c>
      <c r="B3134" s="21" t="n">
        <v>21500000</v>
      </c>
      <c r="C3134" s="22" t="n">
        <v>12</v>
      </c>
      <c r="D3134" s="22" t="n">
        <v>1</v>
      </c>
      <c r="E3134" s="22" t="n">
        <v>0</v>
      </c>
      <c r="F3134" s="21">
        <f>(IF(C3134&lt;=20,MAX(800000,400000*C3134),8000000+700000*(C3134-20))+IF(E3134=1,1000000,0))</f>
        <v/>
      </c>
      <c r="G3134" s="21">
        <f>IF(AND(D3134=3,C3134&lt;=5),MAX(0,B3134-F3134),IF(AND(D3134=2,C3134&lt;=5,MAX(0,B3134-F3134)&gt;3000000),1500000+MAX(0,B3134-F3134)-3000000,MAX(0,B3134-F3134)/2))</f>
        <v/>
      </c>
      <c r="H3134" s="21">
        <f>ROUNDDOWN(G3134,-3)</f>
        <v/>
      </c>
      <c r="I3134" s="21">
        <f>IF(H3134&lt;=0,0,ROUNDDOWN(ROUND((H3134*LOOKUP(H3134,{0,1950001,3300001,6950001,9000001,18000001,40000001},{0.05,0.1,0.2,0.23,0.33,0.4,0.45})-LOOKUP(H3134,{0,1950001,3300001,6950001,9000001,18000001,40000001},{0,97500,427500,636000,1536000,2796000,4796000}))*1.021,3),0))</f>
        <v/>
      </c>
      <c r="J3134" s="21">
        <f>ROUNDDOWN(ROUND(H3134*0.06,2),-2)</f>
        <v/>
      </c>
      <c r="K3134" s="21">
        <f>ROUNDDOWN(ROUND(H3134*0.04,2),-2)</f>
        <v/>
      </c>
      <c r="L3134" s="21">
        <f>I3134+J3134+K3134</f>
        <v/>
      </c>
      <c r="M3134" s="21">
        <f>B3134-L3134</f>
        <v/>
      </c>
      <c r="N3134" s="21">
        <f>ROUNDDOWN(ROUND(B3134*0.2042,2),0)</f>
        <v/>
      </c>
    </row>
    <row r="3135">
      <c r="A3135" t="inlineStr">
        <is>
          <t>照合 一般</t>
        </is>
      </c>
      <c r="B3135" s="21" t="n">
        <v>21500000</v>
      </c>
      <c r="C3135" s="22" t="n">
        <v>13</v>
      </c>
      <c r="D3135" s="22" t="n">
        <v>1</v>
      </c>
      <c r="E3135" s="22" t="n">
        <v>0</v>
      </c>
      <c r="F3135" s="21">
        <f>(IF(C3135&lt;=20,MAX(800000,400000*C3135),8000000+700000*(C3135-20))+IF(E3135=1,1000000,0))</f>
        <v/>
      </c>
      <c r="G3135" s="21">
        <f>IF(AND(D3135=3,C3135&lt;=5),MAX(0,B3135-F3135),IF(AND(D3135=2,C3135&lt;=5,MAX(0,B3135-F3135)&gt;3000000),1500000+MAX(0,B3135-F3135)-3000000,MAX(0,B3135-F3135)/2))</f>
        <v/>
      </c>
      <c r="H3135" s="21">
        <f>ROUNDDOWN(G3135,-3)</f>
        <v/>
      </c>
      <c r="I3135" s="21">
        <f>IF(H3135&lt;=0,0,ROUNDDOWN(ROUND((H3135*LOOKUP(H3135,{0,1950001,3300001,6950001,9000001,18000001,40000001},{0.05,0.1,0.2,0.23,0.33,0.4,0.45})-LOOKUP(H3135,{0,1950001,3300001,6950001,9000001,18000001,40000001},{0,97500,427500,636000,1536000,2796000,4796000}))*1.021,3),0))</f>
        <v/>
      </c>
      <c r="J3135" s="21">
        <f>ROUNDDOWN(ROUND(H3135*0.06,2),-2)</f>
        <v/>
      </c>
      <c r="K3135" s="21">
        <f>ROUNDDOWN(ROUND(H3135*0.04,2),-2)</f>
        <v/>
      </c>
      <c r="L3135" s="21">
        <f>I3135+J3135+K3135</f>
        <v/>
      </c>
      <c r="M3135" s="21">
        <f>B3135-L3135</f>
        <v/>
      </c>
      <c r="N3135" s="21">
        <f>ROUNDDOWN(ROUND(B3135*0.2042,2),0)</f>
        <v/>
      </c>
    </row>
    <row r="3136">
      <c r="A3136" t="inlineStr">
        <is>
          <t>照合 一般</t>
        </is>
      </c>
      <c r="B3136" s="21" t="n">
        <v>21500000</v>
      </c>
      <c r="C3136" s="22" t="n">
        <v>14</v>
      </c>
      <c r="D3136" s="22" t="n">
        <v>1</v>
      </c>
      <c r="E3136" s="22" t="n">
        <v>0</v>
      </c>
      <c r="F3136" s="21">
        <f>(IF(C3136&lt;=20,MAX(800000,400000*C3136),8000000+700000*(C3136-20))+IF(E3136=1,1000000,0))</f>
        <v/>
      </c>
      <c r="G3136" s="21">
        <f>IF(AND(D3136=3,C3136&lt;=5),MAX(0,B3136-F3136),IF(AND(D3136=2,C3136&lt;=5,MAX(0,B3136-F3136)&gt;3000000),1500000+MAX(0,B3136-F3136)-3000000,MAX(0,B3136-F3136)/2))</f>
        <v/>
      </c>
      <c r="H3136" s="21">
        <f>ROUNDDOWN(G3136,-3)</f>
        <v/>
      </c>
      <c r="I3136" s="21">
        <f>IF(H3136&lt;=0,0,ROUNDDOWN(ROUND((H3136*LOOKUP(H3136,{0,1950001,3300001,6950001,9000001,18000001,40000001},{0.05,0.1,0.2,0.23,0.33,0.4,0.45})-LOOKUP(H3136,{0,1950001,3300001,6950001,9000001,18000001,40000001},{0,97500,427500,636000,1536000,2796000,4796000}))*1.021,3),0))</f>
        <v/>
      </c>
      <c r="J3136" s="21">
        <f>ROUNDDOWN(ROUND(H3136*0.06,2),-2)</f>
        <v/>
      </c>
      <c r="K3136" s="21">
        <f>ROUNDDOWN(ROUND(H3136*0.04,2),-2)</f>
        <v/>
      </c>
      <c r="L3136" s="21">
        <f>I3136+J3136+K3136</f>
        <v/>
      </c>
      <c r="M3136" s="21">
        <f>B3136-L3136</f>
        <v/>
      </c>
      <c r="N3136" s="21">
        <f>ROUNDDOWN(ROUND(B3136*0.2042,2),0)</f>
        <v/>
      </c>
    </row>
    <row r="3137">
      <c r="A3137" t="inlineStr">
        <is>
          <t>照合 一般</t>
        </is>
      </c>
      <c r="B3137" s="21" t="n">
        <v>21500000</v>
      </c>
      <c r="C3137" s="22" t="n">
        <v>15</v>
      </c>
      <c r="D3137" s="22" t="n">
        <v>1</v>
      </c>
      <c r="E3137" s="22" t="n">
        <v>0</v>
      </c>
      <c r="F3137" s="21">
        <f>(IF(C3137&lt;=20,MAX(800000,400000*C3137),8000000+700000*(C3137-20))+IF(E3137=1,1000000,0))</f>
        <v/>
      </c>
      <c r="G3137" s="21">
        <f>IF(AND(D3137=3,C3137&lt;=5),MAX(0,B3137-F3137),IF(AND(D3137=2,C3137&lt;=5,MAX(0,B3137-F3137)&gt;3000000),1500000+MAX(0,B3137-F3137)-3000000,MAX(0,B3137-F3137)/2))</f>
        <v/>
      </c>
      <c r="H3137" s="21">
        <f>ROUNDDOWN(G3137,-3)</f>
        <v/>
      </c>
      <c r="I3137" s="21">
        <f>IF(H3137&lt;=0,0,ROUNDDOWN(ROUND((H3137*LOOKUP(H3137,{0,1950001,3300001,6950001,9000001,18000001,40000001},{0.05,0.1,0.2,0.23,0.33,0.4,0.45})-LOOKUP(H3137,{0,1950001,3300001,6950001,9000001,18000001,40000001},{0,97500,427500,636000,1536000,2796000,4796000}))*1.021,3),0))</f>
        <v/>
      </c>
      <c r="J3137" s="21">
        <f>ROUNDDOWN(ROUND(H3137*0.06,2),-2)</f>
        <v/>
      </c>
      <c r="K3137" s="21">
        <f>ROUNDDOWN(ROUND(H3137*0.04,2),-2)</f>
        <v/>
      </c>
      <c r="L3137" s="21">
        <f>I3137+J3137+K3137</f>
        <v/>
      </c>
      <c r="M3137" s="21">
        <f>B3137-L3137</f>
        <v/>
      </c>
      <c r="N3137" s="21">
        <f>ROUNDDOWN(ROUND(B3137*0.2042,2),0)</f>
        <v/>
      </c>
    </row>
    <row r="3138">
      <c r="A3138" t="inlineStr">
        <is>
          <t>照合 一般</t>
        </is>
      </c>
      <c r="B3138" s="21" t="n">
        <v>21500000</v>
      </c>
      <c r="C3138" s="22" t="n">
        <v>16</v>
      </c>
      <c r="D3138" s="22" t="n">
        <v>1</v>
      </c>
      <c r="E3138" s="22" t="n">
        <v>0</v>
      </c>
      <c r="F3138" s="21">
        <f>(IF(C3138&lt;=20,MAX(800000,400000*C3138),8000000+700000*(C3138-20))+IF(E3138=1,1000000,0))</f>
        <v/>
      </c>
      <c r="G3138" s="21">
        <f>IF(AND(D3138=3,C3138&lt;=5),MAX(0,B3138-F3138),IF(AND(D3138=2,C3138&lt;=5,MAX(0,B3138-F3138)&gt;3000000),1500000+MAX(0,B3138-F3138)-3000000,MAX(0,B3138-F3138)/2))</f>
        <v/>
      </c>
      <c r="H3138" s="21">
        <f>ROUNDDOWN(G3138,-3)</f>
        <v/>
      </c>
      <c r="I3138" s="21">
        <f>IF(H3138&lt;=0,0,ROUNDDOWN(ROUND((H3138*LOOKUP(H3138,{0,1950001,3300001,6950001,9000001,18000001,40000001},{0.05,0.1,0.2,0.23,0.33,0.4,0.45})-LOOKUP(H3138,{0,1950001,3300001,6950001,9000001,18000001,40000001},{0,97500,427500,636000,1536000,2796000,4796000}))*1.021,3),0))</f>
        <v/>
      </c>
      <c r="J3138" s="21">
        <f>ROUNDDOWN(ROUND(H3138*0.06,2),-2)</f>
        <v/>
      </c>
      <c r="K3138" s="21">
        <f>ROUNDDOWN(ROUND(H3138*0.04,2),-2)</f>
        <v/>
      </c>
      <c r="L3138" s="21">
        <f>I3138+J3138+K3138</f>
        <v/>
      </c>
      <c r="M3138" s="21">
        <f>B3138-L3138</f>
        <v/>
      </c>
      <c r="N3138" s="21">
        <f>ROUNDDOWN(ROUND(B3138*0.2042,2),0)</f>
        <v/>
      </c>
    </row>
    <row r="3139">
      <c r="A3139" t="inlineStr">
        <is>
          <t>照合 一般</t>
        </is>
      </c>
      <c r="B3139" s="21" t="n">
        <v>21500000</v>
      </c>
      <c r="C3139" s="22" t="n">
        <v>17</v>
      </c>
      <c r="D3139" s="22" t="n">
        <v>1</v>
      </c>
      <c r="E3139" s="22" t="n">
        <v>0</v>
      </c>
      <c r="F3139" s="21">
        <f>(IF(C3139&lt;=20,MAX(800000,400000*C3139),8000000+700000*(C3139-20))+IF(E3139=1,1000000,0))</f>
        <v/>
      </c>
      <c r="G3139" s="21">
        <f>IF(AND(D3139=3,C3139&lt;=5),MAX(0,B3139-F3139),IF(AND(D3139=2,C3139&lt;=5,MAX(0,B3139-F3139)&gt;3000000),1500000+MAX(0,B3139-F3139)-3000000,MAX(0,B3139-F3139)/2))</f>
        <v/>
      </c>
      <c r="H3139" s="21">
        <f>ROUNDDOWN(G3139,-3)</f>
        <v/>
      </c>
      <c r="I3139" s="21">
        <f>IF(H3139&lt;=0,0,ROUNDDOWN(ROUND((H3139*LOOKUP(H3139,{0,1950001,3300001,6950001,9000001,18000001,40000001},{0.05,0.1,0.2,0.23,0.33,0.4,0.45})-LOOKUP(H3139,{0,1950001,3300001,6950001,9000001,18000001,40000001},{0,97500,427500,636000,1536000,2796000,4796000}))*1.021,3),0))</f>
        <v/>
      </c>
      <c r="J3139" s="21">
        <f>ROUNDDOWN(ROUND(H3139*0.06,2),-2)</f>
        <v/>
      </c>
      <c r="K3139" s="21">
        <f>ROUNDDOWN(ROUND(H3139*0.04,2),-2)</f>
        <v/>
      </c>
      <c r="L3139" s="21">
        <f>I3139+J3139+K3139</f>
        <v/>
      </c>
      <c r="M3139" s="21">
        <f>B3139-L3139</f>
        <v/>
      </c>
      <c r="N3139" s="21">
        <f>ROUNDDOWN(ROUND(B3139*0.2042,2),0)</f>
        <v/>
      </c>
    </row>
    <row r="3140">
      <c r="A3140" t="inlineStr">
        <is>
          <t>照合 一般</t>
        </is>
      </c>
      <c r="B3140" s="21" t="n">
        <v>21500000</v>
      </c>
      <c r="C3140" s="22" t="n">
        <v>18</v>
      </c>
      <c r="D3140" s="22" t="n">
        <v>1</v>
      </c>
      <c r="E3140" s="22" t="n">
        <v>0</v>
      </c>
      <c r="F3140" s="21">
        <f>(IF(C3140&lt;=20,MAX(800000,400000*C3140),8000000+700000*(C3140-20))+IF(E3140=1,1000000,0))</f>
        <v/>
      </c>
      <c r="G3140" s="21">
        <f>IF(AND(D3140=3,C3140&lt;=5),MAX(0,B3140-F3140),IF(AND(D3140=2,C3140&lt;=5,MAX(0,B3140-F3140)&gt;3000000),1500000+MAX(0,B3140-F3140)-3000000,MAX(0,B3140-F3140)/2))</f>
        <v/>
      </c>
      <c r="H3140" s="21">
        <f>ROUNDDOWN(G3140,-3)</f>
        <v/>
      </c>
      <c r="I3140" s="21">
        <f>IF(H3140&lt;=0,0,ROUNDDOWN(ROUND((H3140*LOOKUP(H3140,{0,1950001,3300001,6950001,9000001,18000001,40000001},{0.05,0.1,0.2,0.23,0.33,0.4,0.45})-LOOKUP(H3140,{0,1950001,3300001,6950001,9000001,18000001,40000001},{0,97500,427500,636000,1536000,2796000,4796000}))*1.021,3),0))</f>
        <v/>
      </c>
      <c r="J3140" s="21">
        <f>ROUNDDOWN(ROUND(H3140*0.06,2),-2)</f>
        <v/>
      </c>
      <c r="K3140" s="21">
        <f>ROUNDDOWN(ROUND(H3140*0.04,2),-2)</f>
        <v/>
      </c>
      <c r="L3140" s="21">
        <f>I3140+J3140+K3140</f>
        <v/>
      </c>
      <c r="M3140" s="21">
        <f>B3140-L3140</f>
        <v/>
      </c>
      <c r="N3140" s="21">
        <f>ROUNDDOWN(ROUND(B3140*0.2042,2),0)</f>
        <v/>
      </c>
    </row>
    <row r="3141">
      <c r="A3141" t="inlineStr">
        <is>
          <t>照合 一般</t>
        </is>
      </c>
      <c r="B3141" s="21" t="n">
        <v>21500000</v>
      </c>
      <c r="C3141" s="22" t="n">
        <v>19</v>
      </c>
      <c r="D3141" s="22" t="n">
        <v>1</v>
      </c>
      <c r="E3141" s="22" t="n">
        <v>0</v>
      </c>
      <c r="F3141" s="21">
        <f>(IF(C3141&lt;=20,MAX(800000,400000*C3141),8000000+700000*(C3141-20))+IF(E3141=1,1000000,0))</f>
        <v/>
      </c>
      <c r="G3141" s="21">
        <f>IF(AND(D3141=3,C3141&lt;=5),MAX(0,B3141-F3141),IF(AND(D3141=2,C3141&lt;=5,MAX(0,B3141-F3141)&gt;3000000),1500000+MAX(0,B3141-F3141)-3000000,MAX(0,B3141-F3141)/2))</f>
        <v/>
      </c>
      <c r="H3141" s="21">
        <f>ROUNDDOWN(G3141,-3)</f>
        <v/>
      </c>
      <c r="I3141" s="21">
        <f>IF(H3141&lt;=0,0,ROUNDDOWN(ROUND((H3141*LOOKUP(H3141,{0,1950001,3300001,6950001,9000001,18000001,40000001},{0.05,0.1,0.2,0.23,0.33,0.4,0.45})-LOOKUP(H3141,{0,1950001,3300001,6950001,9000001,18000001,40000001},{0,97500,427500,636000,1536000,2796000,4796000}))*1.021,3),0))</f>
        <v/>
      </c>
      <c r="J3141" s="21">
        <f>ROUNDDOWN(ROUND(H3141*0.06,2),-2)</f>
        <v/>
      </c>
      <c r="K3141" s="21">
        <f>ROUNDDOWN(ROUND(H3141*0.04,2),-2)</f>
        <v/>
      </c>
      <c r="L3141" s="21">
        <f>I3141+J3141+K3141</f>
        <v/>
      </c>
      <c r="M3141" s="21">
        <f>B3141-L3141</f>
        <v/>
      </c>
      <c r="N3141" s="21">
        <f>ROUNDDOWN(ROUND(B3141*0.2042,2),0)</f>
        <v/>
      </c>
    </row>
    <row r="3142">
      <c r="A3142" t="inlineStr">
        <is>
          <t>照合 一般</t>
        </is>
      </c>
      <c r="B3142" s="21" t="n">
        <v>21500000</v>
      </c>
      <c r="C3142" s="22" t="n">
        <v>20</v>
      </c>
      <c r="D3142" s="22" t="n">
        <v>1</v>
      </c>
      <c r="E3142" s="22" t="n">
        <v>0</v>
      </c>
      <c r="F3142" s="21">
        <f>(IF(C3142&lt;=20,MAX(800000,400000*C3142),8000000+700000*(C3142-20))+IF(E3142=1,1000000,0))</f>
        <v/>
      </c>
      <c r="G3142" s="21">
        <f>IF(AND(D3142=3,C3142&lt;=5),MAX(0,B3142-F3142),IF(AND(D3142=2,C3142&lt;=5,MAX(0,B3142-F3142)&gt;3000000),1500000+MAX(0,B3142-F3142)-3000000,MAX(0,B3142-F3142)/2))</f>
        <v/>
      </c>
      <c r="H3142" s="21">
        <f>ROUNDDOWN(G3142,-3)</f>
        <v/>
      </c>
      <c r="I3142" s="21">
        <f>IF(H3142&lt;=0,0,ROUNDDOWN(ROUND((H3142*LOOKUP(H3142,{0,1950001,3300001,6950001,9000001,18000001,40000001},{0.05,0.1,0.2,0.23,0.33,0.4,0.45})-LOOKUP(H3142,{0,1950001,3300001,6950001,9000001,18000001,40000001},{0,97500,427500,636000,1536000,2796000,4796000}))*1.021,3),0))</f>
        <v/>
      </c>
      <c r="J3142" s="21">
        <f>ROUNDDOWN(ROUND(H3142*0.06,2),-2)</f>
        <v/>
      </c>
      <c r="K3142" s="21">
        <f>ROUNDDOWN(ROUND(H3142*0.04,2),-2)</f>
        <v/>
      </c>
      <c r="L3142" s="21">
        <f>I3142+J3142+K3142</f>
        <v/>
      </c>
      <c r="M3142" s="21">
        <f>B3142-L3142</f>
        <v/>
      </c>
      <c r="N3142" s="21">
        <f>ROUNDDOWN(ROUND(B3142*0.2042,2),0)</f>
        <v/>
      </c>
    </row>
    <row r="3143">
      <c r="A3143" t="inlineStr">
        <is>
          <t>照合 一般</t>
        </is>
      </c>
      <c r="B3143" s="21" t="n">
        <v>21500000</v>
      </c>
      <c r="C3143" s="22" t="n">
        <v>21</v>
      </c>
      <c r="D3143" s="22" t="n">
        <v>1</v>
      </c>
      <c r="E3143" s="22" t="n">
        <v>0</v>
      </c>
      <c r="F3143" s="21">
        <f>(IF(C3143&lt;=20,MAX(800000,400000*C3143),8000000+700000*(C3143-20))+IF(E3143=1,1000000,0))</f>
        <v/>
      </c>
      <c r="G3143" s="21">
        <f>IF(AND(D3143=3,C3143&lt;=5),MAX(0,B3143-F3143),IF(AND(D3143=2,C3143&lt;=5,MAX(0,B3143-F3143)&gt;3000000),1500000+MAX(0,B3143-F3143)-3000000,MAX(0,B3143-F3143)/2))</f>
        <v/>
      </c>
      <c r="H3143" s="21">
        <f>ROUNDDOWN(G3143,-3)</f>
        <v/>
      </c>
      <c r="I3143" s="21">
        <f>IF(H3143&lt;=0,0,ROUNDDOWN(ROUND((H3143*LOOKUP(H3143,{0,1950001,3300001,6950001,9000001,18000001,40000001},{0.05,0.1,0.2,0.23,0.33,0.4,0.45})-LOOKUP(H3143,{0,1950001,3300001,6950001,9000001,18000001,40000001},{0,97500,427500,636000,1536000,2796000,4796000}))*1.021,3),0))</f>
        <v/>
      </c>
      <c r="J3143" s="21">
        <f>ROUNDDOWN(ROUND(H3143*0.06,2),-2)</f>
        <v/>
      </c>
      <c r="K3143" s="21">
        <f>ROUNDDOWN(ROUND(H3143*0.04,2),-2)</f>
        <v/>
      </c>
      <c r="L3143" s="21">
        <f>I3143+J3143+K3143</f>
        <v/>
      </c>
      <c r="M3143" s="21">
        <f>B3143-L3143</f>
        <v/>
      </c>
      <c r="N3143" s="21">
        <f>ROUNDDOWN(ROUND(B3143*0.2042,2),0)</f>
        <v/>
      </c>
    </row>
    <row r="3144">
      <c r="A3144" t="inlineStr">
        <is>
          <t>照合 一般</t>
        </is>
      </c>
      <c r="B3144" s="21" t="n">
        <v>21500000</v>
      </c>
      <c r="C3144" s="22" t="n">
        <v>22</v>
      </c>
      <c r="D3144" s="22" t="n">
        <v>1</v>
      </c>
      <c r="E3144" s="22" t="n">
        <v>0</v>
      </c>
      <c r="F3144" s="21">
        <f>(IF(C3144&lt;=20,MAX(800000,400000*C3144),8000000+700000*(C3144-20))+IF(E3144=1,1000000,0))</f>
        <v/>
      </c>
      <c r="G3144" s="21">
        <f>IF(AND(D3144=3,C3144&lt;=5),MAX(0,B3144-F3144),IF(AND(D3144=2,C3144&lt;=5,MAX(0,B3144-F3144)&gt;3000000),1500000+MAX(0,B3144-F3144)-3000000,MAX(0,B3144-F3144)/2))</f>
        <v/>
      </c>
      <c r="H3144" s="21">
        <f>ROUNDDOWN(G3144,-3)</f>
        <v/>
      </c>
      <c r="I3144" s="21">
        <f>IF(H3144&lt;=0,0,ROUNDDOWN(ROUND((H3144*LOOKUP(H3144,{0,1950001,3300001,6950001,9000001,18000001,40000001},{0.05,0.1,0.2,0.23,0.33,0.4,0.45})-LOOKUP(H3144,{0,1950001,3300001,6950001,9000001,18000001,40000001},{0,97500,427500,636000,1536000,2796000,4796000}))*1.021,3),0))</f>
        <v/>
      </c>
      <c r="J3144" s="21">
        <f>ROUNDDOWN(ROUND(H3144*0.06,2),-2)</f>
        <v/>
      </c>
      <c r="K3144" s="21">
        <f>ROUNDDOWN(ROUND(H3144*0.04,2),-2)</f>
        <v/>
      </c>
      <c r="L3144" s="21">
        <f>I3144+J3144+K3144</f>
        <v/>
      </c>
      <c r="M3144" s="21">
        <f>B3144-L3144</f>
        <v/>
      </c>
      <c r="N3144" s="21">
        <f>ROUNDDOWN(ROUND(B3144*0.2042,2),0)</f>
        <v/>
      </c>
    </row>
    <row r="3145">
      <c r="A3145" t="inlineStr">
        <is>
          <t>照合 一般</t>
        </is>
      </c>
      <c r="B3145" s="21" t="n">
        <v>21500000</v>
      </c>
      <c r="C3145" s="22" t="n">
        <v>23</v>
      </c>
      <c r="D3145" s="22" t="n">
        <v>1</v>
      </c>
      <c r="E3145" s="22" t="n">
        <v>0</v>
      </c>
      <c r="F3145" s="21">
        <f>(IF(C3145&lt;=20,MAX(800000,400000*C3145),8000000+700000*(C3145-20))+IF(E3145=1,1000000,0))</f>
        <v/>
      </c>
      <c r="G3145" s="21">
        <f>IF(AND(D3145=3,C3145&lt;=5),MAX(0,B3145-F3145),IF(AND(D3145=2,C3145&lt;=5,MAX(0,B3145-F3145)&gt;3000000),1500000+MAX(0,B3145-F3145)-3000000,MAX(0,B3145-F3145)/2))</f>
        <v/>
      </c>
      <c r="H3145" s="21">
        <f>ROUNDDOWN(G3145,-3)</f>
        <v/>
      </c>
      <c r="I3145" s="21">
        <f>IF(H3145&lt;=0,0,ROUNDDOWN(ROUND((H3145*LOOKUP(H3145,{0,1950001,3300001,6950001,9000001,18000001,40000001},{0.05,0.1,0.2,0.23,0.33,0.4,0.45})-LOOKUP(H3145,{0,1950001,3300001,6950001,9000001,18000001,40000001},{0,97500,427500,636000,1536000,2796000,4796000}))*1.021,3),0))</f>
        <v/>
      </c>
      <c r="J3145" s="21">
        <f>ROUNDDOWN(ROUND(H3145*0.06,2),-2)</f>
        <v/>
      </c>
      <c r="K3145" s="21">
        <f>ROUNDDOWN(ROUND(H3145*0.04,2),-2)</f>
        <v/>
      </c>
      <c r="L3145" s="21">
        <f>I3145+J3145+K3145</f>
        <v/>
      </c>
      <c r="M3145" s="21">
        <f>B3145-L3145</f>
        <v/>
      </c>
      <c r="N3145" s="21">
        <f>ROUNDDOWN(ROUND(B3145*0.2042,2),0)</f>
        <v/>
      </c>
    </row>
    <row r="3146">
      <c r="A3146" t="inlineStr">
        <is>
          <t>照合 一般</t>
        </is>
      </c>
      <c r="B3146" s="21" t="n">
        <v>21500000</v>
      </c>
      <c r="C3146" s="22" t="n">
        <v>24</v>
      </c>
      <c r="D3146" s="22" t="n">
        <v>1</v>
      </c>
      <c r="E3146" s="22" t="n">
        <v>0</v>
      </c>
      <c r="F3146" s="21">
        <f>(IF(C3146&lt;=20,MAX(800000,400000*C3146),8000000+700000*(C3146-20))+IF(E3146=1,1000000,0))</f>
        <v/>
      </c>
      <c r="G3146" s="21">
        <f>IF(AND(D3146=3,C3146&lt;=5),MAX(0,B3146-F3146),IF(AND(D3146=2,C3146&lt;=5,MAX(0,B3146-F3146)&gt;3000000),1500000+MAX(0,B3146-F3146)-3000000,MAX(0,B3146-F3146)/2))</f>
        <v/>
      </c>
      <c r="H3146" s="21">
        <f>ROUNDDOWN(G3146,-3)</f>
        <v/>
      </c>
      <c r="I3146" s="21">
        <f>IF(H3146&lt;=0,0,ROUNDDOWN(ROUND((H3146*LOOKUP(H3146,{0,1950001,3300001,6950001,9000001,18000001,40000001},{0.05,0.1,0.2,0.23,0.33,0.4,0.45})-LOOKUP(H3146,{0,1950001,3300001,6950001,9000001,18000001,40000001},{0,97500,427500,636000,1536000,2796000,4796000}))*1.021,3),0))</f>
        <v/>
      </c>
      <c r="J3146" s="21">
        <f>ROUNDDOWN(ROUND(H3146*0.06,2),-2)</f>
        <v/>
      </c>
      <c r="K3146" s="21">
        <f>ROUNDDOWN(ROUND(H3146*0.04,2),-2)</f>
        <v/>
      </c>
      <c r="L3146" s="21">
        <f>I3146+J3146+K3146</f>
        <v/>
      </c>
      <c r="M3146" s="21">
        <f>B3146-L3146</f>
        <v/>
      </c>
      <c r="N3146" s="21">
        <f>ROUNDDOWN(ROUND(B3146*0.2042,2),0)</f>
        <v/>
      </c>
    </row>
    <row r="3147">
      <c r="A3147" t="inlineStr">
        <is>
          <t>照合 一般</t>
        </is>
      </c>
      <c r="B3147" s="21" t="n">
        <v>21500000</v>
      </c>
      <c r="C3147" s="22" t="n">
        <v>25</v>
      </c>
      <c r="D3147" s="22" t="n">
        <v>1</v>
      </c>
      <c r="E3147" s="22" t="n">
        <v>0</v>
      </c>
      <c r="F3147" s="21">
        <f>(IF(C3147&lt;=20,MAX(800000,400000*C3147),8000000+700000*(C3147-20))+IF(E3147=1,1000000,0))</f>
        <v/>
      </c>
      <c r="G3147" s="21">
        <f>IF(AND(D3147=3,C3147&lt;=5),MAX(0,B3147-F3147),IF(AND(D3147=2,C3147&lt;=5,MAX(0,B3147-F3147)&gt;3000000),1500000+MAX(0,B3147-F3147)-3000000,MAX(0,B3147-F3147)/2))</f>
        <v/>
      </c>
      <c r="H3147" s="21">
        <f>ROUNDDOWN(G3147,-3)</f>
        <v/>
      </c>
      <c r="I3147" s="21">
        <f>IF(H3147&lt;=0,0,ROUNDDOWN(ROUND((H3147*LOOKUP(H3147,{0,1950001,3300001,6950001,9000001,18000001,40000001},{0.05,0.1,0.2,0.23,0.33,0.4,0.45})-LOOKUP(H3147,{0,1950001,3300001,6950001,9000001,18000001,40000001},{0,97500,427500,636000,1536000,2796000,4796000}))*1.021,3),0))</f>
        <v/>
      </c>
      <c r="J3147" s="21">
        <f>ROUNDDOWN(ROUND(H3147*0.06,2),-2)</f>
        <v/>
      </c>
      <c r="K3147" s="21">
        <f>ROUNDDOWN(ROUND(H3147*0.04,2),-2)</f>
        <v/>
      </c>
      <c r="L3147" s="21">
        <f>I3147+J3147+K3147</f>
        <v/>
      </c>
      <c r="M3147" s="21">
        <f>B3147-L3147</f>
        <v/>
      </c>
      <c r="N3147" s="21">
        <f>ROUNDDOWN(ROUND(B3147*0.2042,2),0)</f>
        <v/>
      </c>
    </row>
    <row r="3148">
      <c r="A3148" t="inlineStr">
        <is>
          <t>照合 一般</t>
        </is>
      </c>
      <c r="B3148" s="21" t="n">
        <v>21500000</v>
      </c>
      <c r="C3148" s="22" t="n">
        <v>26</v>
      </c>
      <c r="D3148" s="22" t="n">
        <v>1</v>
      </c>
      <c r="E3148" s="22" t="n">
        <v>0</v>
      </c>
      <c r="F3148" s="21">
        <f>(IF(C3148&lt;=20,MAX(800000,400000*C3148),8000000+700000*(C3148-20))+IF(E3148=1,1000000,0))</f>
        <v/>
      </c>
      <c r="G3148" s="21">
        <f>IF(AND(D3148=3,C3148&lt;=5),MAX(0,B3148-F3148),IF(AND(D3148=2,C3148&lt;=5,MAX(0,B3148-F3148)&gt;3000000),1500000+MAX(0,B3148-F3148)-3000000,MAX(0,B3148-F3148)/2))</f>
        <v/>
      </c>
      <c r="H3148" s="21">
        <f>ROUNDDOWN(G3148,-3)</f>
        <v/>
      </c>
      <c r="I3148" s="21">
        <f>IF(H3148&lt;=0,0,ROUNDDOWN(ROUND((H3148*LOOKUP(H3148,{0,1950001,3300001,6950001,9000001,18000001,40000001},{0.05,0.1,0.2,0.23,0.33,0.4,0.45})-LOOKUP(H3148,{0,1950001,3300001,6950001,9000001,18000001,40000001},{0,97500,427500,636000,1536000,2796000,4796000}))*1.021,3),0))</f>
        <v/>
      </c>
      <c r="J3148" s="21">
        <f>ROUNDDOWN(ROUND(H3148*0.06,2),-2)</f>
        <v/>
      </c>
      <c r="K3148" s="21">
        <f>ROUNDDOWN(ROUND(H3148*0.04,2),-2)</f>
        <v/>
      </c>
      <c r="L3148" s="21">
        <f>I3148+J3148+K3148</f>
        <v/>
      </c>
      <c r="M3148" s="21">
        <f>B3148-L3148</f>
        <v/>
      </c>
      <c r="N3148" s="21">
        <f>ROUNDDOWN(ROUND(B3148*0.2042,2),0)</f>
        <v/>
      </c>
    </row>
    <row r="3149">
      <c r="A3149" t="inlineStr">
        <is>
          <t>照合 一般</t>
        </is>
      </c>
      <c r="B3149" s="21" t="n">
        <v>21500000</v>
      </c>
      <c r="C3149" s="22" t="n">
        <v>27</v>
      </c>
      <c r="D3149" s="22" t="n">
        <v>1</v>
      </c>
      <c r="E3149" s="22" t="n">
        <v>0</v>
      </c>
      <c r="F3149" s="21">
        <f>(IF(C3149&lt;=20,MAX(800000,400000*C3149),8000000+700000*(C3149-20))+IF(E3149=1,1000000,0))</f>
        <v/>
      </c>
      <c r="G3149" s="21">
        <f>IF(AND(D3149=3,C3149&lt;=5),MAX(0,B3149-F3149),IF(AND(D3149=2,C3149&lt;=5,MAX(0,B3149-F3149)&gt;3000000),1500000+MAX(0,B3149-F3149)-3000000,MAX(0,B3149-F3149)/2))</f>
        <v/>
      </c>
      <c r="H3149" s="21">
        <f>ROUNDDOWN(G3149,-3)</f>
        <v/>
      </c>
      <c r="I3149" s="21">
        <f>IF(H3149&lt;=0,0,ROUNDDOWN(ROUND((H3149*LOOKUP(H3149,{0,1950001,3300001,6950001,9000001,18000001,40000001},{0.05,0.1,0.2,0.23,0.33,0.4,0.45})-LOOKUP(H3149,{0,1950001,3300001,6950001,9000001,18000001,40000001},{0,97500,427500,636000,1536000,2796000,4796000}))*1.021,3),0))</f>
        <v/>
      </c>
      <c r="J3149" s="21">
        <f>ROUNDDOWN(ROUND(H3149*0.06,2),-2)</f>
        <v/>
      </c>
      <c r="K3149" s="21">
        <f>ROUNDDOWN(ROUND(H3149*0.04,2),-2)</f>
        <v/>
      </c>
      <c r="L3149" s="21">
        <f>I3149+J3149+K3149</f>
        <v/>
      </c>
      <c r="M3149" s="21">
        <f>B3149-L3149</f>
        <v/>
      </c>
      <c r="N3149" s="21">
        <f>ROUNDDOWN(ROUND(B3149*0.2042,2),0)</f>
        <v/>
      </c>
    </row>
    <row r="3150">
      <c r="A3150" t="inlineStr">
        <is>
          <t>照合 一般</t>
        </is>
      </c>
      <c r="B3150" s="21" t="n">
        <v>21500000</v>
      </c>
      <c r="C3150" s="22" t="n">
        <v>28</v>
      </c>
      <c r="D3150" s="22" t="n">
        <v>1</v>
      </c>
      <c r="E3150" s="22" t="n">
        <v>0</v>
      </c>
      <c r="F3150" s="21">
        <f>(IF(C3150&lt;=20,MAX(800000,400000*C3150),8000000+700000*(C3150-20))+IF(E3150=1,1000000,0))</f>
        <v/>
      </c>
      <c r="G3150" s="21">
        <f>IF(AND(D3150=3,C3150&lt;=5),MAX(0,B3150-F3150),IF(AND(D3150=2,C3150&lt;=5,MAX(0,B3150-F3150)&gt;3000000),1500000+MAX(0,B3150-F3150)-3000000,MAX(0,B3150-F3150)/2))</f>
        <v/>
      </c>
      <c r="H3150" s="21">
        <f>ROUNDDOWN(G3150,-3)</f>
        <v/>
      </c>
      <c r="I3150" s="21">
        <f>IF(H3150&lt;=0,0,ROUNDDOWN(ROUND((H3150*LOOKUP(H3150,{0,1950001,3300001,6950001,9000001,18000001,40000001},{0.05,0.1,0.2,0.23,0.33,0.4,0.45})-LOOKUP(H3150,{0,1950001,3300001,6950001,9000001,18000001,40000001},{0,97500,427500,636000,1536000,2796000,4796000}))*1.021,3),0))</f>
        <v/>
      </c>
      <c r="J3150" s="21">
        <f>ROUNDDOWN(ROUND(H3150*0.06,2),-2)</f>
        <v/>
      </c>
      <c r="K3150" s="21">
        <f>ROUNDDOWN(ROUND(H3150*0.04,2),-2)</f>
        <v/>
      </c>
      <c r="L3150" s="21">
        <f>I3150+J3150+K3150</f>
        <v/>
      </c>
      <c r="M3150" s="21">
        <f>B3150-L3150</f>
        <v/>
      </c>
      <c r="N3150" s="21">
        <f>ROUNDDOWN(ROUND(B3150*0.2042,2),0)</f>
        <v/>
      </c>
    </row>
    <row r="3151">
      <c r="A3151" t="inlineStr">
        <is>
          <t>照合 一般</t>
        </is>
      </c>
      <c r="B3151" s="21" t="n">
        <v>21500000</v>
      </c>
      <c r="C3151" s="22" t="n">
        <v>29</v>
      </c>
      <c r="D3151" s="22" t="n">
        <v>1</v>
      </c>
      <c r="E3151" s="22" t="n">
        <v>0</v>
      </c>
      <c r="F3151" s="21">
        <f>(IF(C3151&lt;=20,MAX(800000,400000*C3151),8000000+700000*(C3151-20))+IF(E3151=1,1000000,0))</f>
        <v/>
      </c>
      <c r="G3151" s="21">
        <f>IF(AND(D3151=3,C3151&lt;=5),MAX(0,B3151-F3151),IF(AND(D3151=2,C3151&lt;=5,MAX(0,B3151-F3151)&gt;3000000),1500000+MAX(0,B3151-F3151)-3000000,MAX(0,B3151-F3151)/2))</f>
        <v/>
      </c>
      <c r="H3151" s="21">
        <f>ROUNDDOWN(G3151,-3)</f>
        <v/>
      </c>
      <c r="I3151" s="21">
        <f>IF(H3151&lt;=0,0,ROUNDDOWN(ROUND((H3151*LOOKUP(H3151,{0,1950001,3300001,6950001,9000001,18000001,40000001},{0.05,0.1,0.2,0.23,0.33,0.4,0.45})-LOOKUP(H3151,{0,1950001,3300001,6950001,9000001,18000001,40000001},{0,97500,427500,636000,1536000,2796000,4796000}))*1.021,3),0))</f>
        <v/>
      </c>
      <c r="J3151" s="21">
        <f>ROUNDDOWN(ROUND(H3151*0.06,2),-2)</f>
        <v/>
      </c>
      <c r="K3151" s="21">
        <f>ROUNDDOWN(ROUND(H3151*0.04,2),-2)</f>
        <v/>
      </c>
      <c r="L3151" s="21">
        <f>I3151+J3151+K3151</f>
        <v/>
      </c>
      <c r="M3151" s="21">
        <f>B3151-L3151</f>
        <v/>
      </c>
      <c r="N3151" s="21">
        <f>ROUNDDOWN(ROUND(B3151*0.2042,2),0)</f>
        <v/>
      </c>
    </row>
    <row r="3152">
      <c r="A3152" t="inlineStr">
        <is>
          <t>照合 一般</t>
        </is>
      </c>
      <c r="B3152" s="21" t="n">
        <v>21500000</v>
      </c>
      <c r="C3152" s="22" t="n">
        <v>30</v>
      </c>
      <c r="D3152" s="22" t="n">
        <v>1</v>
      </c>
      <c r="E3152" s="22" t="n">
        <v>0</v>
      </c>
      <c r="F3152" s="21">
        <f>(IF(C3152&lt;=20,MAX(800000,400000*C3152),8000000+700000*(C3152-20))+IF(E3152=1,1000000,0))</f>
        <v/>
      </c>
      <c r="G3152" s="21">
        <f>IF(AND(D3152=3,C3152&lt;=5),MAX(0,B3152-F3152),IF(AND(D3152=2,C3152&lt;=5,MAX(0,B3152-F3152)&gt;3000000),1500000+MAX(0,B3152-F3152)-3000000,MAX(0,B3152-F3152)/2))</f>
        <v/>
      </c>
      <c r="H3152" s="21">
        <f>ROUNDDOWN(G3152,-3)</f>
        <v/>
      </c>
      <c r="I3152" s="21">
        <f>IF(H3152&lt;=0,0,ROUNDDOWN(ROUND((H3152*LOOKUP(H3152,{0,1950001,3300001,6950001,9000001,18000001,40000001},{0.05,0.1,0.2,0.23,0.33,0.4,0.45})-LOOKUP(H3152,{0,1950001,3300001,6950001,9000001,18000001,40000001},{0,97500,427500,636000,1536000,2796000,4796000}))*1.021,3),0))</f>
        <v/>
      </c>
      <c r="J3152" s="21">
        <f>ROUNDDOWN(ROUND(H3152*0.06,2),-2)</f>
        <v/>
      </c>
      <c r="K3152" s="21">
        <f>ROUNDDOWN(ROUND(H3152*0.04,2),-2)</f>
        <v/>
      </c>
      <c r="L3152" s="21">
        <f>I3152+J3152+K3152</f>
        <v/>
      </c>
      <c r="M3152" s="21">
        <f>B3152-L3152</f>
        <v/>
      </c>
      <c r="N3152" s="21">
        <f>ROUNDDOWN(ROUND(B3152*0.2042,2),0)</f>
        <v/>
      </c>
    </row>
    <row r="3153">
      <c r="A3153" t="inlineStr">
        <is>
          <t>照合 一般</t>
        </is>
      </c>
      <c r="B3153" s="21" t="n">
        <v>21500000</v>
      </c>
      <c r="C3153" s="22" t="n">
        <v>31</v>
      </c>
      <c r="D3153" s="22" t="n">
        <v>1</v>
      </c>
      <c r="E3153" s="22" t="n">
        <v>0</v>
      </c>
      <c r="F3153" s="21">
        <f>(IF(C3153&lt;=20,MAX(800000,400000*C3153),8000000+700000*(C3153-20))+IF(E3153=1,1000000,0))</f>
        <v/>
      </c>
      <c r="G3153" s="21">
        <f>IF(AND(D3153=3,C3153&lt;=5),MAX(0,B3153-F3153),IF(AND(D3153=2,C3153&lt;=5,MAX(0,B3153-F3153)&gt;3000000),1500000+MAX(0,B3153-F3153)-3000000,MAX(0,B3153-F3153)/2))</f>
        <v/>
      </c>
      <c r="H3153" s="21">
        <f>ROUNDDOWN(G3153,-3)</f>
        <v/>
      </c>
      <c r="I3153" s="21">
        <f>IF(H3153&lt;=0,0,ROUNDDOWN(ROUND((H3153*LOOKUP(H3153,{0,1950001,3300001,6950001,9000001,18000001,40000001},{0.05,0.1,0.2,0.23,0.33,0.4,0.45})-LOOKUP(H3153,{0,1950001,3300001,6950001,9000001,18000001,40000001},{0,97500,427500,636000,1536000,2796000,4796000}))*1.021,3),0))</f>
        <v/>
      </c>
      <c r="J3153" s="21">
        <f>ROUNDDOWN(ROUND(H3153*0.06,2),-2)</f>
        <v/>
      </c>
      <c r="K3153" s="21">
        <f>ROUNDDOWN(ROUND(H3153*0.04,2),-2)</f>
        <v/>
      </c>
      <c r="L3153" s="21">
        <f>I3153+J3153+K3153</f>
        <v/>
      </c>
      <c r="M3153" s="21">
        <f>B3153-L3153</f>
        <v/>
      </c>
      <c r="N3153" s="21">
        <f>ROUNDDOWN(ROUND(B3153*0.2042,2),0)</f>
        <v/>
      </c>
    </row>
    <row r="3154">
      <c r="A3154" t="inlineStr">
        <is>
          <t>照合 一般</t>
        </is>
      </c>
      <c r="B3154" s="21" t="n">
        <v>21500000</v>
      </c>
      <c r="C3154" s="22" t="n">
        <v>32</v>
      </c>
      <c r="D3154" s="22" t="n">
        <v>1</v>
      </c>
      <c r="E3154" s="22" t="n">
        <v>0</v>
      </c>
      <c r="F3154" s="21">
        <f>(IF(C3154&lt;=20,MAX(800000,400000*C3154),8000000+700000*(C3154-20))+IF(E3154=1,1000000,0))</f>
        <v/>
      </c>
      <c r="G3154" s="21">
        <f>IF(AND(D3154=3,C3154&lt;=5),MAX(0,B3154-F3154),IF(AND(D3154=2,C3154&lt;=5,MAX(0,B3154-F3154)&gt;3000000),1500000+MAX(0,B3154-F3154)-3000000,MAX(0,B3154-F3154)/2))</f>
        <v/>
      </c>
      <c r="H3154" s="21">
        <f>ROUNDDOWN(G3154,-3)</f>
        <v/>
      </c>
      <c r="I3154" s="21">
        <f>IF(H3154&lt;=0,0,ROUNDDOWN(ROUND((H3154*LOOKUP(H3154,{0,1950001,3300001,6950001,9000001,18000001,40000001},{0.05,0.1,0.2,0.23,0.33,0.4,0.45})-LOOKUP(H3154,{0,1950001,3300001,6950001,9000001,18000001,40000001},{0,97500,427500,636000,1536000,2796000,4796000}))*1.021,3),0))</f>
        <v/>
      </c>
      <c r="J3154" s="21">
        <f>ROUNDDOWN(ROUND(H3154*0.06,2),-2)</f>
        <v/>
      </c>
      <c r="K3154" s="21">
        <f>ROUNDDOWN(ROUND(H3154*0.04,2),-2)</f>
        <v/>
      </c>
      <c r="L3154" s="21">
        <f>I3154+J3154+K3154</f>
        <v/>
      </c>
      <c r="M3154" s="21">
        <f>B3154-L3154</f>
        <v/>
      </c>
      <c r="N3154" s="21">
        <f>ROUNDDOWN(ROUND(B3154*0.2042,2),0)</f>
        <v/>
      </c>
    </row>
    <row r="3155">
      <c r="A3155" t="inlineStr">
        <is>
          <t>照合 一般</t>
        </is>
      </c>
      <c r="B3155" s="21" t="n">
        <v>21500000</v>
      </c>
      <c r="C3155" s="22" t="n">
        <v>33</v>
      </c>
      <c r="D3155" s="22" t="n">
        <v>1</v>
      </c>
      <c r="E3155" s="22" t="n">
        <v>0</v>
      </c>
      <c r="F3155" s="21">
        <f>(IF(C3155&lt;=20,MAX(800000,400000*C3155),8000000+700000*(C3155-20))+IF(E3155=1,1000000,0))</f>
        <v/>
      </c>
      <c r="G3155" s="21">
        <f>IF(AND(D3155=3,C3155&lt;=5),MAX(0,B3155-F3155),IF(AND(D3155=2,C3155&lt;=5,MAX(0,B3155-F3155)&gt;3000000),1500000+MAX(0,B3155-F3155)-3000000,MAX(0,B3155-F3155)/2))</f>
        <v/>
      </c>
      <c r="H3155" s="21">
        <f>ROUNDDOWN(G3155,-3)</f>
        <v/>
      </c>
      <c r="I3155" s="21">
        <f>IF(H3155&lt;=0,0,ROUNDDOWN(ROUND((H3155*LOOKUP(H3155,{0,1950001,3300001,6950001,9000001,18000001,40000001},{0.05,0.1,0.2,0.23,0.33,0.4,0.45})-LOOKUP(H3155,{0,1950001,3300001,6950001,9000001,18000001,40000001},{0,97500,427500,636000,1536000,2796000,4796000}))*1.021,3),0))</f>
        <v/>
      </c>
      <c r="J3155" s="21">
        <f>ROUNDDOWN(ROUND(H3155*0.06,2),-2)</f>
        <v/>
      </c>
      <c r="K3155" s="21">
        <f>ROUNDDOWN(ROUND(H3155*0.04,2),-2)</f>
        <v/>
      </c>
      <c r="L3155" s="21">
        <f>I3155+J3155+K3155</f>
        <v/>
      </c>
      <c r="M3155" s="21">
        <f>B3155-L3155</f>
        <v/>
      </c>
      <c r="N3155" s="21">
        <f>ROUNDDOWN(ROUND(B3155*0.2042,2),0)</f>
        <v/>
      </c>
    </row>
    <row r="3156">
      <c r="A3156" t="inlineStr">
        <is>
          <t>照合 一般</t>
        </is>
      </c>
      <c r="B3156" s="21" t="n">
        <v>21500000</v>
      </c>
      <c r="C3156" s="22" t="n">
        <v>34</v>
      </c>
      <c r="D3156" s="22" t="n">
        <v>1</v>
      </c>
      <c r="E3156" s="22" t="n">
        <v>0</v>
      </c>
      <c r="F3156" s="21">
        <f>(IF(C3156&lt;=20,MAX(800000,400000*C3156),8000000+700000*(C3156-20))+IF(E3156=1,1000000,0))</f>
        <v/>
      </c>
      <c r="G3156" s="21">
        <f>IF(AND(D3156=3,C3156&lt;=5),MAX(0,B3156-F3156),IF(AND(D3156=2,C3156&lt;=5,MAX(0,B3156-F3156)&gt;3000000),1500000+MAX(0,B3156-F3156)-3000000,MAX(0,B3156-F3156)/2))</f>
        <v/>
      </c>
      <c r="H3156" s="21">
        <f>ROUNDDOWN(G3156,-3)</f>
        <v/>
      </c>
      <c r="I3156" s="21">
        <f>IF(H3156&lt;=0,0,ROUNDDOWN(ROUND((H3156*LOOKUP(H3156,{0,1950001,3300001,6950001,9000001,18000001,40000001},{0.05,0.1,0.2,0.23,0.33,0.4,0.45})-LOOKUP(H3156,{0,1950001,3300001,6950001,9000001,18000001,40000001},{0,97500,427500,636000,1536000,2796000,4796000}))*1.021,3),0))</f>
        <v/>
      </c>
      <c r="J3156" s="21">
        <f>ROUNDDOWN(ROUND(H3156*0.06,2),-2)</f>
        <v/>
      </c>
      <c r="K3156" s="21">
        <f>ROUNDDOWN(ROUND(H3156*0.04,2),-2)</f>
        <v/>
      </c>
      <c r="L3156" s="21">
        <f>I3156+J3156+K3156</f>
        <v/>
      </c>
      <c r="M3156" s="21">
        <f>B3156-L3156</f>
        <v/>
      </c>
      <c r="N3156" s="21">
        <f>ROUNDDOWN(ROUND(B3156*0.2042,2),0)</f>
        <v/>
      </c>
    </row>
    <row r="3157">
      <c r="A3157" t="inlineStr">
        <is>
          <t>照合 一般</t>
        </is>
      </c>
      <c r="B3157" s="21" t="n">
        <v>21500000</v>
      </c>
      <c r="C3157" s="22" t="n">
        <v>35</v>
      </c>
      <c r="D3157" s="22" t="n">
        <v>1</v>
      </c>
      <c r="E3157" s="22" t="n">
        <v>0</v>
      </c>
      <c r="F3157" s="21">
        <f>(IF(C3157&lt;=20,MAX(800000,400000*C3157),8000000+700000*(C3157-20))+IF(E3157=1,1000000,0))</f>
        <v/>
      </c>
      <c r="G3157" s="21">
        <f>IF(AND(D3157=3,C3157&lt;=5),MAX(0,B3157-F3157),IF(AND(D3157=2,C3157&lt;=5,MAX(0,B3157-F3157)&gt;3000000),1500000+MAX(0,B3157-F3157)-3000000,MAX(0,B3157-F3157)/2))</f>
        <v/>
      </c>
      <c r="H3157" s="21">
        <f>ROUNDDOWN(G3157,-3)</f>
        <v/>
      </c>
      <c r="I3157" s="21">
        <f>IF(H3157&lt;=0,0,ROUNDDOWN(ROUND((H3157*LOOKUP(H3157,{0,1950001,3300001,6950001,9000001,18000001,40000001},{0.05,0.1,0.2,0.23,0.33,0.4,0.45})-LOOKUP(H3157,{0,1950001,3300001,6950001,9000001,18000001,40000001},{0,97500,427500,636000,1536000,2796000,4796000}))*1.021,3),0))</f>
        <v/>
      </c>
      <c r="J3157" s="21">
        <f>ROUNDDOWN(ROUND(H3157*0.06,2),-2)</f>
        <v/>
      </c>
      <c r="K3157" s="21">
        <f>ROUNDDOWN(ROUND(H3157*0.04,2),-2)</f>
        <v/>
      </c>
      <c r="L3157" s="21">
        <f>I3157+J3157+K3157</f>
        <v/>
      </c>
      <c r="M3157" s="21">
        <f>B3157-L3157</f>
        <v/>
      </c>
      <c r="N3157" s="21">
        <f>ROUNDDOWN(ROUND(B3157*0.2042,2),0)</f>
        <v/>
      </c>
    </row>
    <row r="3158">
      <c r="A3158" t="inlineStr">
        <is>
          <t>照合 一般</t>
        </is>
      </c>
      <c r="B3158" s="21" t="n">
        <v>21500000</v>
      </c>
      <c r="C3158" s="22" t="n">
        <v>36</v>
      </c>
      <c r="D3158" s="22" t="n">
        <v>1</v>
      </c>
      <c r="E3158" s="22" t="n">
        <v>0</v>
      </c>
      <c r="F3158" s="21">
        <f>(IF(C3158&lt;=20,MAX(800000,400000*C3158),8000000+700000*(C3158-20))+IF(E3158=1,1000000,0))</f>
        <v/>
      </c>
      <c r="G3158" s="21">
        <f>IF(AND(D3158=3,C3158&lt;=5),MAX(0,B3158-F3158),IF(AND(D3158=2,C3158&lt;=5,MAX(0,B3158-F3158)&gt;3000000),1500000+MAX(0,B3158-F3158)-3000000,MAX(0,B3158-F3158)/2))</f>
        <v/>
      </c>
      <c r="H3158" s="21">
        <f>ROUNDDOWN(G3158,-3)</f>
        <v/>
      </c>
      <c r="I3158" s="21">
        <f>IF(H3158&lt;=0,0,ROUNDDOWN(ROUND((H3158*LOOKUP(H3158,{0,1950001,3300001,6950001,9000001,18000001,40000001},{0.05,0.1,0.2,0.23,0.33,0.4,0.45})-LOOKUP(H3158,{0,1950001,3300001,6950001,9000001,18000001,40000001},{0,97500,427500,636000,1536000,2796000,4796000}))*1.021,3),0))</f>
        <v/>
      </c>
      <c r="J3158" s="21">
        <f>ROUNDDOWN(ROUND(H3158*0.06,2),-2)</f>
        <v/>
      </c>
      <c r="K3158" s="21">
        <f>ROUNDDOWN(ROUND(H3158*0.04,2),-2)</f>
        <v/>
      </c>
      <c r="L3158" s="21">
        <f>I3158+J3158+K3158</f>
        <v/>
      </c>
      <c r="M3158" s="21">
        <f>B3158-L3158</f>
        <v/>
      </c>
      <c r="N3158" s="21">
        <f>ROUNDDOWN(ROUND(B3158*0.2042,2),0)</f>
        <v/>
      </c>
    </row>
    <row r="3159">
      <c r="A3159" t="inlineStr">
        <is>
          <t>照合 一般</t>
        </is>
      </c>
      <c r="B3159" s="21" t="n">
        <v>21500000</v>
      </c>
      <c r="C3159" s="22" t="n">
        <v>37</v>
      </c>
      <c r="D3159" s="22" t="n">
        <v>1</v>
      </c>
      <c r="E3159" s="22" t="n">
        <v>0</v>
      </c>
      <c r="F3159" s="21">
        <f>(IF(C3159&lt;=20,MAX(800000,400000*C3159),8000000+700000*(C3159-20))+IF(E3159=1,1000000,0))</f>
        <v/>
      </c>
      <c r="G3159" s="21">
        <f>IF(AND(D3159=3,C3159&lt;=5),MAX(0,B3159-F3159),IF(AND(D3159=2,C3159&lt;=5,MAX(0,B3159-F3159)&gt;3000000),1500000+MAX(0,B3159-F3159)-3000000,MAX(0,B3159-F3159)/2))</f>
        <v/>
      </c>
      <c r="H3159" s="21">
        <f>ROUNDDOWN(G3159,-3)</f>
        <v/>
      </c>
      <c r="I3159" s="21">
        <f>IF(H3159&lt;=0,0,ROUNDDOWN(ROUND((H3159*LOOKUP(H3159,{0,1950001,3300001,6950001,9000001,18000001,40000001},{0.05,0.1,0.2,0.23,0.33,0.4,0.45})-LOOKUP(H3159,{0,1950001,3300001,6950001,9000001,18000001,40000001},{0,97500,427500,636000,1536000,2796000,4796000}))*1.021,3),0))</f>
        <v/>
      </c>
      <c r="J3159" s="21">
        <f>ROUNDDOWN(ROUND(H3159*0.06,2),-2)</f>
        <v/>
      </c>
      <c r="K3159" s="21">
        <f>ROUNDDOWN(ROUND(H3159*0.04,2),-2)</f>
        <v/>
      </c>
      <c r="L3159" s="21">
        <f>I3159+J3159+K3159</f>
        <v/>
      </c>
      <c r="M3159" s="21">
        <f>B3159-L3159</f>
        <v/>
      </c>
      <c r="N3159" s="21">
        <f>ROUNDDOWN(ROUND(B3159*0.2042,2),0)</f>
        <v/>
      </c>
    </row>
    <row r="3160">
      <c r="A3160" t="inlineStr">
        <is>
          <t>照合 一般</t>
        </is>
      </c>
      <c r="B3160" s="21" t="n">
        <v>21500000</v>
      </c>
      <c r="C3160" s="22" t="n">
        <v>38</v>
      </c>
      <c r="D3160" s="22" t="n">
        <v>1</v>
      </c>
      <c r="E3160" s="22" t="n">
        <v>0</v>
      </c>
      <c r="F3160" s="21">
        <f>(IF(C3160&lt;=20,MAX(800000,400000*C3160),8000000+700000*(C3160-20))+IF(E3160=1,1000000,0))</f>
        <v/>
      </c>
      <c r="G3160" s="21">
        <f>IF(AND(D3160=3,C3160&lt;=5),MAX(0,B3160-F3160),IF(AND(D3160=2,C3160&lt;=5,MAX(0,B3160-F3160)&gt;3000000),1500000+MAX(0,B3160-F3160)-3000000,MAX(0,B3160-F3160)/2))</f>
        <v/>
      </c>
      <c r="H3160" s="21">
        <f>ROUNDDOWN(G3160,-3)</f>
        <v/>
      </c>
      <c r="I3160" s="21">
        <f>IF(H3160&lt;=0,0,ROUNDDOWN(ROUND((H3160*LOOKUP(H3160,{0,1950001,3300001,6950001,9000001,18000001,40000001},{0.05,0.1,0.2,0.23,0.33,0.4,0.45})-LOOKUP(H3160,{0,1950001,3300001,6950001,9000001,18000001,40000001},{0,97500,427500,636000,1536000,2796000,4796000}))*1.021,3),0))</f>
        <v/>
      </c>
      <c r="J3160" s="21">
        <f>ROUNDDOWN(ROUND(H3160*0.06,2),-2)</f>
        <v/>
      </c>
      <c r="K3160" s="21">
        <f>ROUNDDOWN(ROUND(H3160*0.04,2),-2)</f>
        <v/>
      </c>
      <c r="L3160" s="21">
        <f>I3160+J3160+K3160</f>
        <v/>
      </c>
      <c r="M3160" s="21">
        <f>B3160-L3160</f>
        <v/>
      </c>
      <c r="N3160" s="21">
        <f>ROUNDDOWN(ROUND(B3160*0.2042,2),0)</f>
        <v/>
      </c>
    </row>
    <row r="3161">
      <c r="A3161" t="inlineStr">
        <is>
          <t>照合 一般</t>
        </is>
      </c>
      <c r="B3161" s="21" t="n">
        <v>21500000</v>
      </c>
      <c r="C3161" s="22" t="n">
        <v>39</v>
      </c>
      <c r="D3161" s="22" t="n">
        <v>1</v>
      </c>
      <c r="E3161" s="22" t="n">
        <v>0</v>
      </c>
      <c r="F3161" s="21">
        <f>(IF(C3161&lt;=20,MAX(800000,400000*C3161),8000000+700000*(C3161-20))+IF(E3161=1,1000000,0))</f>
        <v/>
      </c>
      <c r="G3161" s="21">
        <f>IF(AND(D3161=3,C3161&lt;=5),MAX(0,B3161-F3161),IF(AND(D3161=2,C3161&lt;=5,MAX(0,B3161-F3161)&gt;3000000),1500000+MAX(0,B3161-F3161)-3000000,MAX(0,B3161-F3161)/2))</f>
        <v/>
      </c>
      <c r="H3161" s="21">
        <f>ROUNDDOWN(G3161,-3)</f>
        <v/>
      </c>
      <c r="I3161" s="21">
        <f>IF(H3161&lt;=0,0,ROUNDDOWN(ROUND((H3161*LOOKUP(H3161,{0,1950001,3300001,6950001,9000001,18000001,40000001},{0.05,0.1,0.2,0.23,0.33,0.4,0.45})-LOOKUP(H3161,{0,1950001,3300001,6950001,9000001,18000001,40000001},{0,97500,427500,636000,1536000,2796000,4796000}))*1.021,3),0))</f>
        <v/>
      </c>
      <c r="J3161" s="21">
        <f>ROUNDDOWN(ROUND(H3161*0.06,2),-2)</f>
        <v/>
      </c>
      <c r="K3161" s="21">
        <f>ROUNDDOWN(ROUND(H3161*0.04,2),-2)</f>
        <v/>
      </c>
      <c r="L3161" s="21">
        <f>I3161+J3161+K3161</f>
        <v/>
      </c>
      <c r="M3161" s="21">
        <f>B3161-L3161</f>
        <v/>
      </c>
      <c r="N3161" s="21">
        <f>ROUNDDOWN(ROUND(B3161*0.2042,2),0)</f>
        <v/>
      </c>
    </row>
    <row r="3162">
      <c r="A3162" t="inlineStr">
        <is>
          <t>照合 一般</t>
        </is>
      </c>
      <c r="B3162" s="21" t="n">
        <v>21500000</v>
      </c>
      <c r="C3162" s="22" t="n">
        <v>40</v>
      </c>
      <c r="D3162" s="22" t="n">
        <v>1</v>
      </c>
      <c r="E3162" s="22" t="n">
        <v>0</v>
      </c>
      <c r="F3162" s="21">
        <f>(IF(C3162&lt;=20,MAX(800000,400000*C3162),8000000+700000*(C3162-20))+IF(E3162=1,1000000,0))</f>
        <v/>
      </c>
      <c r="G3162" s="21">
        <f>IF(AND(D3162=3,C3162&lt;=5),MAX(0,B3162-F3162),IF(AND(D3162=2,C3162&lt;=5,MAX(0,B3162-F3162)&gt;3000000),1500000+MAX(0,B3162-F3162)-3000000,MAX(0,B3162-F3162)/2))</f>
        <v/>
      </c>
      <c r="H3162" s="21">
        <f>ROUNDDOWN(G3162,-3)</f>
        <v/>
      </c>
      <c r="I3162" s="21">
        <f>IF(H3162&lt;=0,0,ROUNDDOWN(ROUND((H3162*LOOKUP(H3162,{0,1950001,3300001,6950001,9000001,18000001,40000001},{0.05,0.1,0.2,0.23,0.33,0.4,0.45})-LOOKUP(H3162,{0,1950001,3300001,6950001,9000001,18000001,40000001},{0,97500,427500,636000,1536000,2796000,4796000}))*1.021,3),0))</f>
        <v/>
      </c>
      <c r="J3162" s="21">
        <f>ROUNDDOWN(ROUND(H3162*0.06,2),-2)</f>
        <v/>
      </c>
      <c r="K3162" s="21">
        <f>ROUNDDOWN(ROUND(H3162*0.04,2),-2)</f>
        <v/>
      </c>
      <c r="L3162" s="21">
        <f>I3162+J3162+K3162</f>
        <v/>
      </c>
      <c r="M3162" s="21">
        <f>B3162-L3162</f>
        <v/>
      </c>
      <c r="N3162" s="21">
        <f>ROUNDDOWN(ROUND(B3162*0.2042,2),0)</f>
        <v/>
      </c>
    </row>
    <row r="3163">
      <c r="A3163" t="inlineStr">
        <is>
          <t>照合 一般</t>
        </is>
      </c>
      <c r="B3163" s="21" t="n">
        <v>21500000</v>
      </c>
      <c r="C3163" s="22" t="n">
        <v>41</v>
      </c>
      <c r="D3163" s="22" t="n">
        <v>1</v>
      </c>
      <c r="E3163" s="22" t="n">
        <v>0</v>
      </c>
      <c r="F3163" s="21">
        <f>(IF(C3163&lt;=20,MAX(800000,400000*C3163),8000000+700000*(C3163-20))+IF(E3163=1,1000000,0))</f>
        <v/>
      </c>
      <c r="G3163" s="21">
        <f>IF(AND(D3163=3,C3163&lt;=5),MAX(0,B3163-F3163),IF(AND(D3163=2,C3163&lt;=5,MAX(0,B3163-F3163)&gt;3000000),1500000+MAX(0,B3163-F3163)-3000000,MAX(0,B3163-F3163)/2))</f>
        <v/>
      </c>
      <c r="H3163" s="21">
        <f>ROUNDDOWN(G3163,-3)</f>
        <v/>
      </c>
      <c r="I3163" s="21">
        <f>IF(H3163&lt;=0,0,ROUNDDOWN(ROUND((H3163*LOOKUP(H3163,{0,1950001,3300001,6950001,9000001,18000001,40000001},{0.05,0.1,0.2,0.23,0.33,0.4,0.45})-LOOKUP(H3163,{0,1950001,3300001,6950001,9000001,18000001,40000001},{0,97500,427500,636000,1536000,2796000,4796000}))*1.021,3),0))</f>
        <v/>
      </c>
      <c r="J3163" s="21">
        <f>ROUNDDOWN(ROUND(H3163*0.06,2),-2)</f>
        <v/>
      </c>
      <c r="K3163" s="21">
        <f>ROUNDDOWN(ROUND(H3163*0.04,2),-2)</f>
        <v/>
      </c>
      <c r="L3163" s="21">
        <f>I3163+J3163+K3163</f>
        <v/>
      </c>
      <c r="M3163" s="21">
        <f>B3163-L3163</f>
        <v/>
      </c>
      <c r="N3163" s="21">
        <f>ROUNDDOWN(ROUND(B3163*0.2042,2),0)</f>
        <v/>
      </c>
    </row>
    <row r="3164">
      <c r="A3164" t="inlineStr">
        <is>
          <t>照合 一般</t>
        </is>
      </c>
      <c r="B3164" s="21" t="n">
        <v>21500000</v>
      </c>
      <c r="C3164" s="22" t="n">
        <v>42</v>
      </c>
      <c r="D3164" s="22" t="n">
        <v>1</v>
      </c>
      <c r="E3164" s="22" t="n">
        <v>0</v>
      </c>
      <c r="F3164" s="21">
        <f>(IF(C3164&lt;=20,MAX(800000,400000*C3164),8000000+700000*(C3164-20))+IF(E3164=1,1000000,0))</f>
        <v/>
      </c>
      <c r="G3164" s="21">
        <f>IF(AND(D3164=3,C3164&lt;=5),MAX(0,B3164-F3164),IF(AND(D3164=2,C3164&lt;=5,MAX(0,B3164-F3164)&gt;3000000),1500000+MAX(0,B3164-F3164)-3000000,MAX(0,B3164-F3164)/2))</f>
        <v/>
      </c>
      <c r="H3164" s="21">
        <f>ROUNDDOWN(G3164,-3)</f>
        <v/>
      </c>
      <c r="I3164" s="21">
        <f>IF(H3164&lt;=0,0,ROUNDDOWN(ROUND((H3164*LOOKUP(H3164,{0,1950001,3300001,6950001,9000001,18000001,40000001},{0.05,0.1,0.2,0.23,0.33,0.4,0.45})-LOOKUP(H3164,{0,1950001,3300001,6950001,9000001,18000001,40000001},{0,97500,427500,636000,1536000,2796000,4796000}))*1.021,3),0))</f>
        <v/>
      </c>
      <c r="J3164" s="21">
        <f>ROUNDDOWN(ROUND(H3164*0.06,2),-2)</f>
        <v/>
      </c>
      <c r="K3164" s="21">
        <f>ROUNDDOWN(ROUND(H3164*0.04,2),-2)</f>
        <v/>
      </c>
      <c r="L3164" s="21">
        <f>I3164+J3164+K3164</f>
        <v/>
      </c>
      <c r="M3164" s="21">
        <f>B3164-L3164</f>
        <v/>
      </c>
      <c r="N3164" s="21">
        <f>ROUNDDOWN(ROUND(B3164*0.2042,2),0)</f>
        <v/>
      </c>
    </row>
    <row r="3165">
      <c r="A3165" t="inlineStr">
        <is>
          <t>照合 一般</t>
        </is>
      </c>
      <c r="B3165" s="21" t="n">
        <v>21500000</v>
      </c>
      <c r="C3165" s="22" t="n">
        <v>43</v>
      </c>
      <c r="D3165" s="22" t="n">
        <v>1</v>
      </c>
      <c r="E3165" s="22" t="n">
        <v>0</v>
      </c>
      <c r="F3165" s="21">
        <f>(IF(C3165&lt;=20,MAX(800000,400000*C3165),8000000+700000*(C3165-20))+IF(E3165=1,1000000,0))</f>
        <v/>
      </c>
      <c r="G3165" s="21">
        <f>IF(AND(D3165=3,C3165&lt;=5),MAX(0,B3165-F3165),IF(AND(D3165=2,C3165&lt;=5,MAX(0,B3165-F3165)&gt;3000000),1500000+MAX(0,B3165-F3165)-3000000,MAX(0,B3165-F3165)/2))</f>
        <v/>
      </c>
      <c r="H3165" s="21">
        <f>ROUNDDOWN(G3165,-3)</f>
        <v/>
      </c>
      <c r="I3165" s="21">
        <f>IF(H3165&lt;=0,0,ROUNDDOWN(ROUND((H3165*LOOKUP(H3165,{0,1950001,3300001,6950001,9000001,18000001,40000001},{0.05,0.1,0.2,0.23,0.33,0.4,0.45})-LOOKUP(H3165,{0,1950001,3300001,6950001,9000001,18000001,40000001},{0,97500,427500,636000,1536000,2796000,4796000}))*1.021,3),0))</f>
        <v/>
      </c>
      <c r="J3165" s="21">
        <f>ROUNDDOWN(ROUND(H3165*0.06,2),-2)</f>
        <v/>
      </c>
      <c r="K3165" s="21">
        <f>ROUNDDOWN(ROUND(H3165*0.04,2),-2)</f>
        <v/>
      </c>
      <c r="L3165" s="21">
        <f>I3165+J3165+K3165</f>
        <v/>
      </c>
      <c r="M3165" s="21">
        <f>B3165-L3165</f>
        <v/>
      </c>
      <c r="N3165" s="21">
        <f>ROUNDDOWN(ROUND(B3165*0.2042,2),0)</f>
        <v/>
      </c>
    </row>
    <row r="3166">
      <c r="A3166" t="inlineStr">
        <is>
          <t>照合 一般</t>
        </is>
      </c>
      <c r="B3166" s="21" t="n">
        <v>21500000</v>
      </c>
      <c r="C3166" s="22" t="n">
        <v>44</v>
      </c>
      <c r="D3166" s="22" t="n">
        <v>1</v>
      </c>
      <c r="E3166" s="22" t="n">
        <v>0</v>
      </c>
      <c r="F3166" s="21">
        <f>(IF(C3166&lt;=20,MAX(800000,400000*C3166),8000000+700000*(C3166-20))+IF(E3166=1,1000000,0))</f>
        <v/>
      </c>
      <c r="G3166" s="21">
        <f>IF(AND(D3166=3,C3166&lt;=5),MAX(0,B3166-F3166),IF(AND(D3166=2,C3166&lt;=5,MAX(0,B3166-F3166)&gt;3000000),1500000+MAX(0,B3166-F3166)-3000000,MAX(0,B3166-F3166)/2))</f>
        <v/>
      </c>
      <c r="H3166" s="21">
        <f>ROUNDDOWN(G3166,-3)</f>
        <v/>
      </c>
      <c r="I3166" s="21">
        <f>IF(H3166&lt;=0,0,ROUNDDOWN(ROUND((H3166*LOOKUP(H3166,{0,1950001,3300001,6950001,9000001,18000001,40000001},{0.05,0.1,0.2,0.23,0.33,0.4,0.45})-LOOKUP(H3166,{0,1950001,3300001,6950001,9000001,18000001,40000001},{0,97500,427500,636000,1536000,2796000,4796000}))*1.021,3),0))</f>
        <v/>
      </c>
      <c r="J3166" s="21">
        <f>ROUNDDOWN(ROUND(H3166*0.06,2),-2)</f>
        <v/>
      </c>
      <c r="K3166" s="21">
        <f>ROUNDDOWN(ROUND(H3166*0.04,2),-2)</f>
        <v/>
      </c>
      <c r="L3166" s="21">
        <f>I3166+J3166+K3166</f>
        <v/>
      </c>
      <c r="M3166" s="21">
        <f>B3166-L3166</f>
        <v/>
      </c>
      <c r="N3166" s="21">
        <f>ROUNDDOWN(ROUND(B3166*0.2042,2),0)</f>
        <v/>
      </c>
    </row>
    <row r="3167">
      <c r="A3167" t="inlineStr">
        <is>
          <t>照合 一般</t>
        </is>
      </c>
      <c r="B3167" s="21" t="n">
        <v>21500000</v>
      </c>
      <c r="C3167" s="22" t="n">
        <v>45</v>
      </c>
      <c r="D3167" s="22" t="n">
        <v>1</v>
      </c>
      <c r="E3167" s="22" t="n">
        <v>0</v>
      </c>
      <c r="F3167" s="21">
        <f>(IF(C3167&lt;=20,MAX(800000,400000*C3167),8000000+700000*(C3167-20))+IF(E3167=1,1000000,0))</f>
        <v/>
      </c>
      <c r="G3167" s="21">
        <f>IF(AND(D3167=3,C3167&lt;=5),MAX(0,B3167-F3167),IF(AND(D3167=2,C3167&lt;=5,MAX(0,B3167-F3167)&gt;3000000),1500000+MAX(0,B3167-F3167)-3000000,MAX(0,B3167-F3167)/2))</f>
        <v/>
      </c>
      <c r="H3167" s="21">
        <f>ROUNDDOWN(G3167,-3)</f>
        <v/>
      </c>
      <c r="I3167" s="21">
        <f>IF(H3167&lt;=0,0,ROUNDDOWN(ROUND((H3167*LOOKUP(H3167,{0,1950001,3300001,6950001,9000001,18000001,40000001},{0.05,0.1,0.2,0.23,0.33,0.4,0.45})-LOOKUP(H3167,{0,1950001,3300001,6950001,9000001,18000001,40000001},{0,97500,427500,636000,1536000,2796000,4796000}))*1.021,3),0))</f>
        <v/>
      </c>
      <c r="J3167" s="21">
        <f>ROUNDDOWN(ROUND(H3167*0.06,2),-2)</f>
        <v/>
      </c>
      <c r="K3167" s="21">
        <f>ROUNDDOWN(ROUND(H3167*0.04,2),-2)</f>
        <v/>
      </c>
      <c r="L3167" s="21">
        <f>I3167+J3167+K3167</f>
        <v/>
      </c>
      <c r="M3167" s="21">
        <f>B3167-L3167</f>
        <v/>
      </c>
      <c r="N3167" s="21">
        <f>ROUNDDOWN(ROUND(B3167*0.2042,2),0)</f>
        <v/>
      </c>
    </row>
    <row r="3168">
      <c r="A3168" t="inlineStr">
        <is>
          <t>照合 短期</t>
        </is>
      </c>
      <c r="B3168" s="21" t="n">
        <v>21500000</v>
      </c>
      <c r="C3168" s="22" t="n">
        <v>1</v>
      </c>
      <c r="D3168" s="22" t="n">
        <v>2</v>
      </c>
      <c r="E3168" s="22" t="n">
        <v>0</v>
      </c>
      <c r="F3168" s="21">
        <f>(IF(C3168&lt;=20,MAX(800000,400000*C3168),8000000+700000*(C3168-20))+IF(E3168=1,1000000,0))</f>
        <v/>
      </c>
      <c r="G3168" s="21">
        <f>IF(AND(D3168=3,C3168&lt;=5),MAX(0,B3168-F3168),IF(AND(D3168=2,C3168&lt;=5,MAX(0,B3168-F3168)&gt;3000000),1500000+MAX(0,B3168-F3168)-3000000,MAX(0,B3168-F3168)/2))</f>
        <v/>
      </c>
      <c r="H3168" s="21">
        <f>ROUNDDOWN(G3168,-3)</f>
        <v/>
      </c>
      <c r="I3168" s="21">
        <f>IF(H3168&lt;=0,0,ROUNDDOWN(ROUND((H3168*LOOKUP(H3168,{0,1950001,3300001,6950001,9000001,18000001,40000001},{0.05,0.1,0.2,0.23,0.33,0.4,0.45})-LOOKUP(H3168,{0,1950001,3300001,6950001,9000001,18000001,40000001},{0,97500,427500,636000,1536000,2796000,4796000}))*1.021,3),0))</f>
        <v/>
      </c>
      <c r="J3168" s="21">
        <f>ROUNDDOWN(ROUND(H3168*0.06,2),-2)</f>
        <v/>
      </c>
      <c r="K3168" s="21">
        <f>ROUNDDOWN(ROUND(H3168*0.04,2),-2)</f>
        <v/>
      </c>
      <c r="L3168" s="21">
        <f>I3168+J3168+K3168</f>
        <v/>
      </c>
      <c r="M3168" s="21">
        <f>B3168-L3168</f>
        <v/>
      </c>
      <c r="N3168" s="21">
        <f>ROUNDDOWN(ROUND(B3168*0.2042,2),0)</f>
        <v/>
      </c>
    </row>
    <row r="3169">
      <c r="A3169" t="inlineStr">
        <is>
          <t>照合 役員</t>
        </is>
      </c>
      <c r="B3169" s="21" t="n">
        <v>21500000</v>
      </c>
      <c r="C3169" s="22" t="n">
        <v>1</v>
      </c>
      <c r="D3169" s="22" t="n">
        <v>3</v>
      </c>
      <c r="E3169" s="22" t="n">
        <v>0</v>
      </c>
      <c r="F3169" s="21">
        <f>(IF(C3169&lt;=20,MAX(800000,400000*C3169),8000000+700000*(C3169-20))+IF(E3169=1,1000000,0))</f>
        <v/>
      </c>
      <c r="G3169" s="21">
        <f>IF(AND(D3169=3,C3169&lt;=5),MAX(0,B3169-F3169),IF(AND(D3169=2,C3169&lt;=5,MAX(0,B3169-F3169)&gt;3000000),1500000+MAX(0,B3169-F3169)-3000000,MAX(0,B3169-F3169)/2))</f>
        <v/>
      </c>
      <c r="H3169" s="21">
        <f>ROUNDDOWN(G3169,-3)</f>
        <v/>
      </c>
      <c r="I3169" s="21">
        <f>IF(H3169&lt;=0,0,ROUNDDOWN(ROUND((H3169*LOOKUP(H3169,{0,1950001,3300001,6950001,9000001,18000001,40000001},{0.05,0.1,0.2,0.23,0.33,0.4,0.45})-LOOKUP(H3169,{0,1950001,3300001,6950001,9000001,18000001,40000001},{0,97500,427500,636000,1536000,2796000,4796000}))*1.021,3),0))</f>
        <v/>
      </c>
      <c r="J3169" s="21">
        <f>ROUNDDOWN(ROUND(H3169*0.06,2),-2)</f>
        <v/>
      </c>
      <c r="K3169" s="21">
        <f>ROUNDDOWN(ROUND(H3169*0.04,2),-2)</f>
        <v/>
      </c>
      <c r="L3169" s="21">
        <f>I3169+J3169+K3169</f>
        <v/>
      </c>
      <c r="M3169" s="21">
        <f>B3169-L3169</f>
        <v/>
      </c>
      <c r="N3169" s="21">
        <f>ROUNDDOWN(ROUND(B3169*0.2042,2),0)</f>
        <v/>
      </c>
    </row>
    <row r="3170">
      <c r="A3170" t="inlineStr">
        <is>
          <t>照合 短期 障害</t>
        </is>
      </c>
      <c r="B3170" s="21" t="n">
        <v>21500000</v>
      </c>
      <c r="C3170" s="22" t="n">
        <v>1</v>
      </c>
      <c r="D3170" s="22" t="n">
        <v>2</v>
      </c>
      <c r="E3170" s="22" t="n">
        <v>1</v>
      </c>
      <c r="F3170" s="21">
        <f>(IF(C3170&lt;=20,MAX(800000,400000*C3170),8000000+700000*(C3170-20))+IF(E3170=1,1000000,0))</f>
        <v/>
      </c>
      <c r="G3170" s="21">
        <f>IF(AND(D3170=3,C3170&lt;=5),MAX(0,B3170-F3170),IF(AND(D3170=2,C3170&lt;=5,MAX(0,B3170-F3170)&gt;3000000),1500000+MAX(0,B3170-F3170)-3000000,MAX(0,B3170-F3170)/2))</f>
        <v/>
      </c>
      <c r="H3170" s="21">
        <f>ROUNDDOWN(G3170,-3)</f>
        <v/>
      </c>
      <c r="I3170" s="21">
        <f>IF(H3170&lt;=0,0,ROUNDDOWN(ROUND((H3170*LOOKUP(H3170,{0,1950001,3300001,6950001,9000001,18000001,40000001},{0.05,0.1,0.2,0.23,0.33,0.4,0.45})-LOOKUP(H3170,{0,1950001,3300001,6950001,9000001,18000001,40000001},{0,97500,427500,636000,1536000,2796000,4796000}))*1.021,3),0))</f>
        <v/>
      </c>
      <c r="J3170" s="21">
        <f>ROUNDDOWN(ROUND(H3170*0.06,2),-2)</f>
        <v/>
      </c>
      <c r="K3170" s="21">
        <f>ROUNDDOWN(ROUND(H3170*0.04,2),-2)</f>
        <v/>
      </c>
      <c r="L3170" s="21">
        <f>I3170+J3170+K3170</f>
        <v/>
      </c>
      <c r="M3170" s="21">
        <f>B3170-L3170</f>
        <v/>
      </c>
      <c r="N3170" s="21">
        <f>ROUNDDOWN(ROUND(B3170*0.2042,2),0)</f>
        <v/>
      </c>
    </row>
    <row r="3171">
      <c r="A3171" t="inlineStr">
        <is>
          <t>照合 短期</t>
        </is>
      </c>
      <c r="B3171" s="21" t="n">
        <v>21500000</v>
      </c>
      <c r="C3171" s="22" t="n">
        <v>2</v>
      </c>
      <c r="D3171" s="22" t="n">
        <v>2</v>
      </c>
      <c r="E3171" s="22" t="n">
        <v>0</v>
      </c>
      <c r="F3171" s="21">
        <f>(IF(C3171&lt;=20,MAX(800000,400000*C3171),8000000+700000*(C3171-20))+IF(E3171=1,1000000,0))</f>
        <v/>
      </c>
      <c r="G3171" s="21">
        <f>IF(AND(D3171=3,C3171&lt;=5),MAX(0,B3171-F3171),IF(AND(D3171=2,C3171&lt;=5,MAX(0,B3171-F3171)&gt;3000000),1500000+MAX(0,B3171-F3171)-3000000,MAX(0,B3171-F3171)/2))</f>
        <v/>
      </c>
      <c r="H3171" s="21">
        <f>ROUNDDOWN(G3171,-3)</f>
        <v/>
      </c>
      <c r="I3171" s="21">
        <f>IF(H3171&lt;=0,0,ROUNDDOWN(ROUND((H3171*LOOKUP(H3171,{0,1950001,3300001,6950001,9000001,18000001,40000001},{0.05,0.1,0.2,0.23,0.33,0.4,0.45})-LOOKUP(H3171,{0,1950001,3300001,6950001,9000001,18000001,40000001},{0,97500,427500,636000,1536000,2796000,4796000}))*1.021,3),0))</f>
        <v/>
      </c>
      <c r="J3171" s="21">
        <f>ROUNDDOWN(ROUND(H3171*0.06,2),-2)</f>
        <v/>
      </c>
      <c r="K3171" s="21">
        <f>ROUNDDOWN(ROUND(H3171*0.04,2),-2)</f>
        <v/>
      </c>
      <c r="L3171" s="21">
        <f>I3171+J3171+K3171</f>
        <v/>
      </c>
      <c r="M3171" s="21">
        <f>B3171-L3171</f>
        <v/>
      </c>
      <c r="N3171" s="21">
        <f>ROUNDDOWN(ROUND(B3171*0.2042,2),0)</f>
        <v/>
      </c>
    </row>
    <row r="3172">
      <c r="A3172" t="inlineStr">
        <is>
          <t>照合 役員</t>
        </is>
      </c>
      <c r="B3172" s="21" t="n">
        <v>21500000</v>
      </c>
      <c r="C3172" s="22" t="n">
        <v>2</v>
      </c>
      <c r="D3172" s="22" t="n">
        <v>3</v>
      </c>
      <c r="E3172" s="22" t="n">
        <v>0</v>
      </c>
      <c r="F3172" s="21">
        <f>(IF(C3172&lt;=20,MAX(800000,400000*C3172),8000000+700000*(C3172-20))+IF(E3172=1,1000000,0))</f>
        <v/>
      </c>
      <c r="G3172" s="21">
        <f>IF(AND(D3172=3,C3172&lt;=5),MAX(0,B3172-F3172),IF(AND(D3172=2,C3172&lt;=5,MAX(0,B3172-F3172)&gt;3000000),1500000+MAX(0,B3172-F3172)-3000000,MAX(0,B3172-F3172)/2))</f>
        <v/>
      </c>
      <c r="H3172" s="21">
        <f>ROUNDDOWN(G3172,-3)</f>
        <v/>
      </c>
      <c r="I3172" s="21">
        <f>IF(H3172&lt;=0,0,ROUNDDOWN(ROUND((H3172*LOOKUP(H3172,{0,1950001,3300001,6950001,9000001,18000001,40000001},{0.05,0.1,0.2,0.23,0.33,0.4,0.45})-LOOKUP(H3172,{0,1950001,3300001,6950001,9000001,18000001,40000001},{0,97500,427500,636000,1536000,2796000,4796000}))*1.021,3),0))</f>
        <v/>
      </c>
      <c r="J3172" s="21">
        <f>ROUNDDOWN(ROUND(H3172*0.06,2),-2)</f>
        <v/>
      </c>
      <c r="K3172" s="21">
        <f>ROUNDDOWN(ROUND(H3172*0.04,2),-2)</f>
        <v/>
      </c>
      <c r="L3172" s="21">
        <f>I3172+J3172+K3172</f>
        <v/>
      </c>
      <c r="M3172" s="21">
        <f>B3172-L3172</f>
        <v/>
      </c>
      <c r="N3172" s="21">
        <f>ROUNDDOWN(ROUND(B3172*0.2042,2),0)</f>
        <v/>
      </c>
    </row>
    <row r="3173">
      <c r="A3173" t="inlineStr">
        <is>
          <t>照合 短期 障害</t>
        </is>
      </c>
      <c r="B3173" s="21" t="n">
        <v>21500000</v>
      </c>
      <c r="C3173" s="22" t="n">
        <v>2</v>
      </c>
      <c r="D3173" s="22" t="n">
        <v>2</v>
      </c>
      <c r="E3173" s="22" t="n">
        <v>1</v>
      </c>
      <c r="F3173" s="21">
        <f>(IF(C3173&lt;=20,MAX(800000,400000*C3173),8000000+700000*(C3173-20))+IF(E3173=1,1000000,0))</f>
        <v/>
      </c>
      <c r="G3173" s="21">
        <f>IF(AND(D3173=3,C3173&lt;=5),MAX(0,B3173-F3173),IF(AND(D3173=2,C3173&lt;=5,MAX(0,B3173-F3173)&gt;3000000),1500000+MAX(0,B3173-F3173)-3000000,MAX(0,B3173-F3173)/2))</f>
        <v/>
      </c>
      <c r="H3173" s="21">
        <f>ROUNDDOWN(G3173,-3)</f>
        <v/>
      </c>
      <c r="I3173" s="21">
        <f>IF(H3173&lt;=0,0,ROUNDDOWN(ROUND((H3173*LOOKUP(H3173,{0,1950001,3300001,6950001,9000001,18000001,40000001},{0.05,0.1,0.2,0.23,0.33,0.4,0.45})-LOOKUP(H3173,{0,1950001,3300001,6950001,9000001,18000001,40000001},{0,97500,427500,636000,1536000,2796000,4796000}))*1.021,3),0))</f>
        <v/>
      </c>
      <c r="J3173" s="21">
        <f>ROUNDDOWN(ROUND(H3173*0.06,2),-2)</f>
        <v/>
      </c>
      <c r="K3173" s="21">
        <f>ROUNDDOWN(ROUND(H3173*0.04,2),-2)</f>
        <v/>
      </c>
      <c r="L3173" s="21">
        <f>I3173+J3173+K3173</f>
        <v/>
      </c>
      <c r="M3173" s="21">
        <f>B3173-L3173</f>
        <v/>
      </c>
      <c r="N3173" s="21">
        <f>ROUNDDOWN(ROUND(B3173*0.2042,2),0)</f>
        <v/>
      </c>
    </row>
    <row r="3174">
      <c r="A3174" t="inlineStr">
        <is>
          <t>照合 短期</t>
        </is>
      </c>
      <c r="B3174" s="21" t="n">
        <v>21500000</v>
      </c>
      <c r="C3174" s="22" t="n">
        <v>3</v>
      </c>
      <c r="D3174" s="22" t="n">
        <v>2</v>
      </c>
      <c r="E3174" s="22" t="n">
        <v>0</v>
      </c>
      <c r="F3174" s="21">
        <f>(IF(C3174&lt;=20,MAX(800000,400000*C3174),8000000+700000*(C3174-20))+IF(E3174=1,1000000,0))</f>
        <v/>
      </c>
      <c r="G3174" s="21">
        <f>IF(AND(D3174=3,C3174&lt;=5),MAX(0,B3174-F3174),IF(AND(D3174=2,C3174&lt;=5,MAX(0,B3174-F3174)&gt;3000000),1500000+MAX(0,B3174-F3174)-3000000,MAX(0,B3174-F3174)/2))</f>
        <v/>
      </c>
      <c r="H3174" s="21">
        <f>ROUNDDOWN(G3174,-3)</f>
        <v/>
      </c>
      <c r="I3174" s="21">
        <f>IF(H3174&lt;=0,0,ROUNDDOWN(ROUND((H3174*LOOKUP(H3174,{0,1950001,3300001,6950001,9000001,18000001,40000001},{0.05,0.1,0.2,0.23,0.33,0.4,0.45})-LOOKUP(H3174,{0,1950001,3300001,6950001,9000001,18000001,40000001},{0,97500,427500,636000,1536000,2796000,4796000}))*1.021,3),0))</f>
        <v/>
      </c>
      <c r="J3174" s="21">
        <f>ROUNDDOWN(ROUND(H3174*0.06,2),-2)</f>
        <v/>
      </c>
      <c r="K3174" s="21">
        <f>ROUNDDOWN(ROUND(H3174*0.04,2),-2)</f>
        <v/>
      </c>
      <c r="L3174" s="21">
        <f>I3174+J3174+K3174</f>
        <v/>
      </c>
      <c r="M3174" s="21">
        <f>B3174-L3174</f>
        <v/>
      </c>
      <c r="N3174" s="21">
        <f>ROUNDDOWN(ROUND(B3174*0.2042,2),0)</f>
        <v/>
      </c>
    </row>
    <row r="3175">
      <c r="A3175" t="inlineStr">
        <is>
          <t>照合 役員</t>
        </is>
      </c>
      <c r="B3175" s="21" t="n">
        <v>21500000</v>
      </c>
      <c r="C3175" s="22" t="n">
        <v>3</v>
      </c>
      <c r="D3175" s="22" t="n">
        <v>3</v>
      </c>
      <c r="E3175" s="22" t="n">
        <v>0</v>
      </c>
      <c r="F3175" s="21">
        <f>(IF(C3175&lt;=20,MAX(800000,400000*C3175),8000000+700000*(C3175-20))+IF(E3175=1,1000000,0))</f>
        <v/>
      </c>
      <c r="G3175" s="21">
        <f>IF(AND(D3175=3,C3175&lt;=5),MAX(0,B3175-F3175),IF(AND(D3175=2,C3175&lt;=5,MAX(0,B3175-F3175)&gt;3000000),1500000+MAX(0,B3175-F3175)-3000000,MAX(0,B3175-F3175)/2))</f>
        <v/>
      </c>
      <c r="H3175" s="21">
        <f>ROUNDDOWN(G3175,-3)</f>
        <v/>
      </c>
      <c r="I3175" s="21">
        <f>IF(H3175&lt;=0,0,ROUNDDOWN(ROUND((H3175*LOOKUP(H3175,{0,1950001,3300001,6950001,9000001,18000001,40000001},{0.05,0.1,0.2,0.23,0.33,0.4,0.45})-LOOKUP(H3175,{0,1950001,3300001,6950001,9000001,18000001,40000001},{0,97500,427500,636000,1536000,2796000,4796000}))*1.021,3),0))</f>
        <v/>
      </c>
      <c r="J3175" s="21">
        <f>ROUNDDOWN(ROUND(H3175*0.06,2),-2)</f>
        <v/>
      </c>
      <c r="K3175" s="21">
        <f>ROUNDDOWN(ROUND(H3175*0.04,2),-2)</f>
        <v/>
      </c>
      <c r="L3175" s="21">
        <f>I3175+J3175+K3175</f>
        <v/>
      </c>
      <c r="M3175" s="21">
        <f>B3175-L3175</f>
        <v/>
      </c>
      <c r="N3175" s="21">
        <f>ROUNDDOWN(ROUND(B3175*0.2042,2),0)</f>
        <v/>
      </c>
    </row>
    <row r="3176">
      <c r="A3176" t="inlineStr">
        <is>
          <t>照合 短期 障害</t>
        </is>
      </c>
      <c r="B3176" s="21" t="n">
        <v>21500000</v>
      </c>
      <c r="C3176" s="22" t="n">
        <v>3</v>
      </c>
      <c r="D3176" s="22" t="n">
        <v>2</v>
      </c>
      <c r="E3176" s="22" t="n">
        <v>1</v>
      </c>
      <c r="F3176" s="21">
        <f>(IF(C3176&lt;=20,MAX(800000,400000*C3176),8000000+700000*(C3176-20))+IF(E3176=1,1000000,0))</f>
        <v/>
      </c>
      <c r="G3176" s="21">
        <f>IF(AND(D3176=3,C3176&lt;=5),MAX(0,B3176-F3176),IF(AND(D3176=2,C3176&lt;=5,MAX(0,B3176-F3176)&gt;3000000),1500000+MAX(0,B3176-F3176)-3000000,MAX(0,B3176-F3176)/2))</f>
        <v/>
      </c>
      <c r="H3176" s="21">
        <f>ROUNDDOWN(G3176,-3)</f>
        <v/>
      </c>
      <c r="I3176" s="21">
        <f>IF(H3176&lt;=0,0,ROUNDDOWN(ROUND((H3176*LOOKUP(H3176,{0,1950001,3300001,6950001,9000001,18000001,40000001},{0.05,0.1,0.2,0.23,0.33,0.4,0.45})-LOOKUP(H3176,{0,1950001,3300001,6950001,9000001,18000001,40000001},{0,97500,427500,636000,1536000,2796000,4796000}))*1.021,3),0))</f>
        <v/>
      </c>
      <c r="J3176" s="21">
        <f>ROUNDDOWN(ROUND(H3176*0.06,2),-2)</f>
        <v/>
      </c>
      <c r="K3176" s="21">
        <f>ROUNDDOWN(ROUND(H3176*0.04,2),-2)</f>
        <v/>
      </c>
      <c r="L3176" s="21">
        <f>I3176+J3176+K3176</f>
        <v/>
      </c>
      <c r="M3176" s="21">
        <f>B3176-L3176</f>
        <v/>
      </c>
      <c r="N3176" s="21">
        <f>ROUNDDOWN(ROUND(B3176*0.2042,2),0)</f>
        <v/>
      </c>
    </row>
    <row r="3177">
      <c r="A3177" t="inlineStr">
        <is>
          <t>照合 短期</t>
        </is>
      </c>
      <c r="B3177" s="21" t="n">
        <v>21500000</v>
      </c>
      <c r="C3177" s="22" t="n">
        <v>4</v>
      </c>
      <c r="D3177" s="22" t="n">
        <v>2</v>
      </c>
      <c r="E3177" s="22" t="n">
        <v>0</v>
      </c>
      <c r="F3177" s="21">
        <f>(IF(C3177&lt;=20,MAX(800000,400000*C3177),8000000+700000*(C3177-20))+IF(E3177=1,1000000,0))</f>
        <v/>
      </c>
      <c r="G3177" s="21">
        <f>IF(AND(D3177=3,C3177&lt;=5),MAX(0,B3177-F3177),IF(AND(D3177=2,C3177&lt;=5,MAX(0,B3177-F3177)&gt;3000000),1500000+MAX(0,B3177-F3177)-3000000,MAX(0,B3177-F3177)/2))</f>
        <v/>
      </c>
      <c r="H3177" s="21">
        <f>ROUNDDOWN(G3177,-3)</f>
        <v/>
      </c>
      <c r="I3177" s="21">
        <f>IF(H3177&lt;=0,0,ROUNDDOWN(ROUND((H3177*LOOKUP(H3177,{0,1950001,3300001,6950001,9000001,18000001,40000001},{0.05,0.1,0.2,0.23,0.33,0.4,0.45})-LOOKUP(H3177,{0,1950001,3300001,6950001,9000001,18000001,40000001},{0,97500,427500,636000,1536000,2796000,4796000}))*1.021,3),0))</f>
        <v/>
      </c>
      <c r="J3177" s="21">
        <f>ROUNDDOWN(ROUND(H3177*0.06,2),-2)</f>
        <v/>
      </c>
      <c r="K3177" s="21">
        <f>ROUNDDOWN(ROUND(H3177*0.04,2),-2)</f>
        <v/>
      </c>
      <c r="L3177" s="21">
        <f>I3177+J3177+K3177</f>
        <v/>
      </c>
      <c r="M3177" s="21">
        <f>B3177-L3177</f>
        <v/>
      </c>
      <c r="N3177" s="21">
        <f>ROUNDDOWN(ROUND(B3177*0.2042,2),0)</f>
        <v/>
      </c>
    </row>
    <row r="3178">
      <c r="A3178" t="inlineStr">
        <is>
          <t>照合 役員</t>
        </is>
      </c>
      <c r="B3178" s="21" t="n">
        <v>21500000</v>
      </c>
      <c r="C3178" s="22" t="n">
        <v>4</v>
      </c>
      <c r="D3178" s="22" t="n">
        <v>3</v>
      </c>
      <c r="E3178" s="22" t="n">
        <v>0</v>
      </c>
      <c r="F3178" s="21">
        <f>(IF(C3178&lt;=20,MAX(800000,400000*C3178),8000000+700000*(C3178-20))+IF(E3178=1,1000000,0))</f>
        <v/>
      </c>
      <c r="G3178" s="21">
        <f>IF(AND(D3178=3,C3178&lt;=5),MAX(0,B3178-F3178),IF(AND(D3178=2,C3178&lt;=5,MAX(0,B3178-F3178)&gt;3000000),1500000+MAX(0,B3178-F3178)-3000000,MAX(0,B3178-F3178)/2))</f>
        <v/>
      </c>
      <c r="H3178" s="21">
        <f>ROUNDDOWN(G3178,-3)</f>
        <v/>
      </c>
      <c r="I3178" s="21">
        <f>IF(H3178&lt;=0,0,ROUNDDOWN(ROUND((H3178*LOOKUP(H3178,{0,1950001,3300001,6950001,9000001,18000001,40000001},{0.05,0.1,0.2,0.23,0.33,0.4,0.45})-LOOKUP(H3178,{0,1950001,3300001,6950001,9000001,18000001,40000001},{0,97500,427500,636000,1536000,2796000,4796000}))*1.021,3),0))</f>
        <v/>
      </c>
      <c r="J3178" s="21">
        <f>ROUNDDOWN(ROUND(H3178*0.06,2),-2)</f>
        <v/>
      </c>
      <c r="K3178" s="21">
        <f>ROUNDDOWN(ROUND(H3178*0.04,2),-2)</f>
        <v/>
      </c>
      <c r="L3178" s="21">
        <f>I3178+J3178+K3178</f>
        <v/>
      </c>
      <c r="M3178" s="21">
        <f>B3178-L3178</f>
        <v/>
      </c>
      <c r="N3178" s="21">
        <f>ROUNDDOWN(ROUND(B3178*0.2042,2),0)</f>
        <v/>
      </c>
    </row>
    <row r="3179">
      <c r="A3179" t="inlineStr">
        <is>
          <t>照合 短期 障害</t>
        </is>
      </c>
      <c r="B3179" s="21" t="n">
        <v>21500000</v>
      </c>
      <c r="C3179" s="22" t="n">
        <v>4</v>
      </c>
      <c r="D3179" s="22" t="n">
        <v>2</v>
      </c>
      <c r="E3179" s="22" t="n">
        <v>1</v>
      </c>
      <c r="F3179" s="21">
        <f>(IF(C3179&lt;=20,MAX(800000,400000*C3179),8000000+700000*(C3179-20))+IF(E3179=1,1000000,0))</f>
        <v/>
      </c>
      <c r="G3179" s="21">
        <f>IF(AND(D3179=3,C3179&lt;=5),MAX(0,B3179-F3179),IF(AND(D3179=2,C3179&lt;=5,MAX(0,B3179-F3179)&gt;3000000),1500000+MAX(0,B3179-F3179)-3000000,MAX(0,B3179-F3179)/2))</f>
        <v/>
      </c>
      <c r="H3179" s="21">
        <f>ROUNDDOWN(G3179,-3)</f>
        <v/>
      </c>
      <c r="I3179" s="21">
        <f>IF(H3179&lt;=0,0,ROUNDDOWN(ROUND((H3179*LOOKUP(H3179,{0,1950001,3300001,6950001,9000001,18000001,40000001},{0.05,0.1,0.2,0.23,0.33,0.4,0.45})-LOOKUP(H3179,{0,1950001,3300001,6950001,9000001,18000001,40000001},{0,97500,427500,636000,1536000,2796000,4796000}))*1.021,3),0))</f>
        <v/>
      </c>
      <c r="J3179" s="21">
        <f>ROUNDDOWN(ROUND(H3179*0.06,2),-2)</f>
        <v/>
      </c>
      <c r="K3179" s="21">
        <f>ROUNDDOWN(ROUND(H3179*0.04,2),-2)</f>
        <v/>
      </c>
      <c r="L3179" s="21">
        <f>I3179+J3179+K3179</f>
        <v/>
      </c>
      <c r="M3179" s="21">
        <f>B3179-L3179</f>
        <v/>
      </c>
      <c r="N3179" s="21">
        <f>ROUNDDOWN(ROUND(B3179*0.2042,2),0)</f>
        <v/>
      </c>
    </row>
    <row r="3180">
      <c r="A3180" t="inlineStr">
        <is>
          <t>照合 短期</t>
        </is>
      </c>
      <c r="B3180" s="21" t="n">
        <v>21500000</v>
      </c>
      <c r="C3180" s="22" t="n">
        <v>5</v>
      </c>
      <c r="D3180" s="22" t="n">
        <v>2</v>
      </c>
      <c r="E3180" s="22" t="n">
        <v>0</v>
      </c>
      <c r="F3180" s="21">
        <f>(IF(C3180&lt;=20,MAX(800000,400000*C3180),8000000+700000*(C3180-20))+IF(E3180=1,1000000,0))</f>
        <v/>
      </c>
      <c r="G3180" s="21">
        <f>IF(AND(D3180=3,C3180&lt;=5),MAX(0,B3180-F3180),IF(AND(D3180=2,C3180&lt;=5,MAX(0,B3180-F3180)&gt;3000000),1500000+MAX(0,B3180-F3180)-3000000,MAX(0,B3180-F3180)/2))</f>
        <v/>
      </c>
      <c r="H3180" s="21">
        <f>ROUNDDOWN(G3180,-3)</f>
        <v/>
      </c>
      <c r="I3180" s="21">
        <f>IF(H3180&lt;=0,0,ROUNDDOWN(ROUND((H3180*LOOKUP(H3180,{0,1950001,3300001,6950001,9000001,18000001,40000001},{0.05,0.1,0.2,0.23,0.33,0.4,0.45})-LOOKUP(H3180,{0,1950001,3300001,6950001,9000001,18000001,40000001},{0,97500,427500,636000,1536000,2796000,4796000}))*1.021,3),0))</f>
        <v/>
      </c>
      <c r="J3180" s="21">
        <f>ROUNDDOWN(ROUND(H3180*0.06,2),-2)</f>
        <v/>
      </c>
      <c r="K3180" s="21">
        <f>ROUNDDOWN(ROUND(H3180*0.04,2),-2)</f>
        <v/>
      </c>
      <c r="L3180" s="21">
        <f>I3180+J3180+K3180</f>
        <v/>
      </c>
      <c r="M3180" s="21">
        <f>B3180-L3180</f>
        <v/>
      </c>
      <c r="N3180" s="21">
        <f>ROUNDDOWN(ROUND(B3180*0.2042,2),0)</f>
        <v/>
      </c>
    </row>
    <row r="3181">
      <c r="A3181" t="inlineStr">
        <is>
          <t>照合 役員</t>
        </is>
      </c>
      <c r="B3181" s="21" t="n">
        <v>21500000</v>
      </c>
      <c r="C3181" s="22" t="n">
        <v>5</v>
      </c>
      <c r="D3181" s="22" t="n">
        <v>3</v>
      </c>
      <c r="E3181" s="22" t="n">
        <v>0</v>
      </c>
      <c r="F3181" s="21">
        <f>(IF(C3181&lt;=20,MAX(800000,400000*C3181),8000000+700000*(C3181-20))+IF(E3181=1,1000000,0))</f>
        <v/>
      </c>
      <c r="G3181" s="21">
        <f>IF(AND(D3181=3,C3181&lt;=5),MAX(0,B3181-F3181),IF(AND(D3181=2,C3181&lt;=5,MAX(0,B3181-F3181)&gt;3000000),1500000+MAX(0,B3181-F3181)-3000000,MAX(0,B3181-F3181)/2))</f>
        <v/>
      </c>
      <c r="H3181" s="21">
        <f>ROUNDDOWN(G3181,-3)</f>
        <v/>
      </c>
      <c r="I3181" s="21">
        <f>IF(H3181&lt;=0,0,ROUNDDOWN(ROUND((H3181*LOOKUP(H3181,{0,1950001,3300001,6950001,9000001,18000001,40000001},{0.05,0.1,0.2,0.23,0.33,0.4,0.45})-LOOKUP(H3181,{0,1950001,3300001,6950001,9000001,18000001,40000001},{0,97500,427500,636000,1536000,2796000,4796000}))*1.021,3),0))</f>
        <v/>
      </c>
      <c r="J3181" s="21">
        <f>ROUNDDOWN(ROUND(H3181*0.06,2),-2)</f>
        <v/>
      </c>
      <c r="K3181" s="21">
        <f>ROUNDDOWN(ROUND(H3181*0.04,2),-2)</f>
        <v/>
      </c>
      <c r="L3181" s="21">
        <f>I3181+J3181+K3181</f>
        <v/>
      </c>
      <c r="M3181" s="21">
        <f>B3181-L3181</f>
        <v/>
      </c>
      <c r="N3181" s="21">
        <f>ROUNDDOWN(ROUND(B3181*0.2042,2),0)</f>
        <v/>
      </c>
    </row>
    <row r="3182">
      <c r="A3182" t="inlineStr">
        <is>
          <t>照合 短期 障害</t>
        </is>
      </c>
      <c r="B3182" s="21" t="n">
        <v>21500000</v>
      </c>
      <c r="C3182" s="22" t="n">
        <v>5</v>
      </c>
      <c r="D3182" s="22" t="n">
        <v>2</v>
      </c>
      <c r="E3182" s="22" t="n">
        <v>1</v>
      </c>
      <c r="F3182" s="21">
        <f>(IF(C3182&lt;=20,MAX(800000,400000*C3182),8000000+700000*(C3182-20))+IF(E3182=1,1000000,0))</f>
        <v/>
      </c>
      <c r="G3182" s="21">
        <f>IF(AND(D3182=3,C3182&lt;=5),MAX(0,B3182-F3182),IF(AND(D3182=2,C3182&lt;=5,MAX(0,B3182-F3182)&gt;3000000),1500000+MAX(0,B3182-F3182)-3000000,MAX(0,B3182-F3182)/2))</f>
        <v/>
      </c>
      <c r="H3182" s="21">
        <f>ROUNDDOWN(G3182,-3)</f>
        <v/>
      </c>
      <c r="I3182" s="21">
        <f>IF(H3182&lt;=0,0,ROUNDDOWN(ROUND((H3182*LOOKUP(H3182,{0,1950001,3300001,6950001,9000001,18000001,40000001},{0.05,0.1,0.2,0.23,0.33,0.4,0.45})-LOOKUP(H3182,{0,1950001,3300001,6950001,9000001,18000001,40000001},{0,97500,427500,636000,1536000,2796000,4796000}))*1.021,3),0))</f>
        <v/>
      </c>
      <c r="J3182" s="21">
        <f>ROUNDDOWN(ROUND(H3182*0.06,2),-2)</f>
        <v/>
      </c>
      <c r="K3182" s="21">
        <f>ROUNDDOWN(ROUND(H3182*0.04,2),-2)</f>
        <v/>
      </c>
      <c r="L3182" s="21">
        <f>I3182+J3182+K3182</f>
        <v/>
      </c>
      <c r="M3182" s="21">
        <f>B3182-L3182</f>
        <v/>
      </c>
      <c r="N3182" s="21">
        <f>ROUNDDOWN(ROUND(B3182*0.2042,2),0)</f>
        <v/>
      </c>
    </row>
    <row r="3183">
      <c r="A3183" t="inlineStr">
        <is>
          <t>照合 障害</t>
        </is>
      </c>
      <c r="B3183" s="21" t="n">
        <v>21500000</v>
      </c>
      <c r="C3183" s="22" t="n">
        <v>25</v>
      </c>
      <c r="D3183" s="22" t="n">
        <v>1</v>
      </c>
      <c r="E3183" s="22" t="n">
        <v>1</v>
      </c>
      <c r="F3183" s="21">
        <f>(IF(C3183&lt;=20,MAX(800000,400000*C3183),8000000+700000*(C3183-20))+IF(E3183=1,1000000,0))</f>
        <v/>
      </c>
      <c r="G3183" s="21">
        <f>IF(AND(D3183=3,C3183&lt;=5),MAX(0,B3183-F3183),IF(AND(D3183=2,C3183&lt;=5,MAX(0,B3183-F3183)&gt;3000000),1500000+MAX(0,B3183-F3183)-3000000,MAX(0,B3183-F3183)/2))</f>
        <v/>
      </c>
      <c r="H3183" s="21">
        <f>ROUNDDOWN(G3183,-3)</f>
        <v/>
      </c>
      <c r="I3183" s="21">
        <f>IF(H3183&lt;=0,0,ROUNDDOWN(ROUND((H3183*LOOKUP(H3183,{0,1950001,3300001,6950001,9000001,18000001,40000001},{0.05,0.1,0.2,0.23,0.33,0.4,0.45})-LOOKUP(H3183,{0,1950001,3300001,6950001,9000001,18000001,40000001},{0,97500,427500,636000,1536000,2796000,4796000}))*1.021,3),0))</f>
        <v/>
      </c>
      <c r="J3183" s="21">
        <f>ROUNDDOWN(ROUND(H3183*0.06,2),-2)</f>
        <v/>
      </c>
      <c r="K3183" s="21">
        <f>ROUNDDOWN(ROUND(H3183*0.04,2),-2)</f>
        <v/>
      </c>
      <c r="L3183" s="21">
        <f>I3183+J3183+K3183</f>
        <v/>
      </c>
      <c r="M3183" s="21">
        <f>B3183-L3183</f>
        <v/>
      </c>
      <c r="N3183" s="21">
        <f>ROUNDDOWN(ROUND(B3183*0.2042,2),0)</f>
        <v/>
      </c>
    </row>
    <row r="3184">
      <c r="A3184" t="inlineStr">
        <is>
          <t>照合 一般</t>
        </is>
      </c>
      <c r="B3184" s="21" t="n">
        <v>22000000</v>
      </c>
      <c r="C3184" s="22" t="n">
        <v>1</v>
      </c>
      <c r="D3184" s="22" t="n">
        <v>1</v>
      </c>
      <c r="E3184" s="22" t="n">
        <v>0</v>
      </c>
      <c r="F3184" s="21">
        <f>(IF(C3184&lt;=20,MAX(800000,400000*C3184),8000000+700000*(C3184-20))+IF(E3184=1,1000000,0))</f>
        <v/>
      </c>
      <c r="G3184" s="21">
        <f>IF(AND(D3184=3,C3184&lt;=5),MAX(0,B3184-F3184),IF(AND(D3184=2,C3184&lt;=5,MAX(0,B3184-F3184)&gt;3000000),1500000+MAX(0,B3184-F3184)-3000000,MAX(0,B3184-F3184)/2))</f>
        <v/>
      </c>
      <c r="H3184" s="21">
        <f>ROUNDDOWN(G3184,-3)</f>
        <v/>
      </c>
      <c r="I3184" s="21">
        <f>IF(H3184&lt;=0,0,ROUNDDOWN(ROUND((H3184*LOOKUP(H3184,{0,1950001,3300001,6950001,9000001,18000001,40000001},{0.05,0.1,0.2,0.23,0.33,0.4,0.45})-LOOKUP(H3184,{0,1950001,3300001,6950001,9000001,18000001,40000001},{0,97500,427500,636000,1536000,2796000,4796000}))*1.021,3),0))</f>
        <v/>
      </c>
      <c r="J3184" s="21">
        <f>ROUNDDOWN(ROUND(H3184*0.06,2),-2)</f>
        <v/>
      </c>
      <c r="K3184" s="21">
        <f>ROUNDDOWN(ROUND(H3184*0.04,2),-2)</f>
        <v/>
      </c>
      <c r="L3184" s="21">
        <f>I3184+J3184+K3184</f>
        <v/>
      </c>
      <c r="M3184" s="21">
        <f>B3184-L3184</f>
        <v/>
      </c>
      <c r="N3184" s="21">
        <f>ROUNDDOWN(ROUND(B3184*0.2042,2),0)</f>
        <v/>
      </c>
    </row>
    <row r="3185">
      <c r="A3185" t="inlineStr">
        <is>
          <t>照合 一般</t>
        </is>
      </c>
      <c r="B3185" s="21" t="n">
        <v>22000000</v>
      </c>
      <c r="C3185" s="22" t="n">
        <v>2</v>
      </c>
      <c r="D3185" s="22" t="n">
        <v>1</v>
      </c>
      <c r="E3185" s="22" t="n">
        <v>0</v>
      </c>
      <c r="F3185" s="21">
        <f>(IF(C3185&lt;=20,MAX(800000,400000*C3185),8000000+700000*(C3185-20))+IF(E3185=1,1000000,0))</f>
        <v/>
      </c>
      <c r="G3185" s="21">
        <f>IF(AND(D3185=3,C3185&lt;=5),MAX(0,B3185-F3185),IF(AND(D3185=2,C3185&lt;=5,MAX(0,B3185-F3185)&gt;3000000),1500000+MAX(0,B3185-F3185)-3000000,MAX(0,B3185-F3185)/2))</f>
        <v/>
      </c>
      <c r="H3185" s="21">
        <f>ROUNDDOWN(G3185,-3)</f>
        <v/>
      </c>
      <c r="I3185" s="21">
        <f>IF(H3185&lt;=0,0,ROUNDDOWN(ROUND((H3185*LOOKUP(H3185,{0,1950001,3300001,6950001,9000001,18000001,40000001},{0.05,0.1,0.2,0.23,0.33,0.4,0.45})-LOOKUP(H3185,{0,1950001,3300001,6950001,9000001,18000001,40000001},{0,97500,427500,636000,1536000,2796000,4796000}))*1.021,3),0))</f>
        <v/>
      </c>
      <c r="J3185" s="21">
        <f>ROUNDDOWN(ROUND(H3185*0.06,2),-2)</f>
        <v/>
      </c>
      <c r="K3185" s="21">
        <f>ROUNDDOWN(ROUND(H3185*0.04,2),-2)</f>
        <v/>
      </c>
      <c r="L3185" s="21">
        <f>I3185+J3185+K3185</f>
        <v/>
      </c>
      <c r="M3185" s="21">
        <f>B3185-L3185</f>
        <v/>
      </c>
      <c r="N3185" s="21">
        <f>ROUNDDOWN(ROUND(B3185*0.2042,2),0)</f>
        <v/>
      </c>
    </row>
    <row r="3186">
      <c r="A3186" t="inlineStr">
        <is>
          <t>照合 一般</t>
        </is>
      </c>
      <c r="B3186" s="21" t="n">
        <v>22000000</v>
      </c>
      <c r="C3186" s="22" t="n">
        <v>3</v>
      </c>
      <c r="D3186" s="22" t="n">
        <v>1</v>
      </c>
      <c r="E3186" s="22" t="n">
        <v>0</v>
      </c>
      <c r="F3186" s="21">
        <f>(IF(C3186&lt;=20,MAX(800000,400000*C3186),8000000+700000*(C3186-20))+IF(E3186=1,1000000,0))</f>
        <v/>
      </c>
      <c r="G3186" s="21">
        <f>IF(AND(D3186=3,C3186&lt;=5),MAX(0,B3186-F3186),IF(AND(D3186=2,C3186&lt;=5,MAX(0,B3186-F3186)&gt;3000000),1500000+MAX(0,B3186-F3186)-3000000,MAX(0,B3186-F3186)/2))</f>
        <v/>
      </c>
      <c r="H3186" s="21">
        <f>ROUNDDOWN(G3186,-3)</f>
        <v/>
      </c>
      <c r="I3186" s="21">
        <f>IF(H3186&lt;=0,0,ROUNDDOWN(ROUND((H3186*LOOKUP(H3186,{0,1950001,3300001,6950001,9000001,18000001,40000001},{0.05,0.1,0.2,0.23,0.33,0.4,0.45})-LOOKUP(H3186,{0,1950001,3300001,6950001,9000001,18000001,40000001},{0,97500,427500,636000,1536000,2796000,4796000}))*1.021,3),0))</f>
        <v/>
      </c>
      <c r="J3186" s="21">
        <f>ROUNDDOWN(ROUND(H3186*0.06,2),-2)</f>
        <v/>
      </c>
      <c r="K3186" s="21">
        <f>ROUNDDOWN(ROUND(H3186*0.04,2),-2)</f>
        <v/>
      </c>
      <c r="L3186" s="21">
        <f>I3186+J3186+K3186</f>
        <v/>
      </c>
      <c r="M3186" s="21">
        <f>B3186-L3186</f>
        <v/>
      </c>
      <c r="N3186" s="21">
        <f>ROUNDDOWN(ROUND(B3186*0.2042,2),0)</f>
        <v/>
      </c>
    </row>
    <row r="3187">
      <c r="A3187" t="inlineStr">
        <is>
          <t>照合 一般</t>
        </is>
      </c>
      <c r="B3187" s="21" t="n">
        <v>22000000</v>
      </c>
      <c r="C3187" s="22" t="n">
        <v>4</v>
      </c>
      <c r="D3187" s="22" t="n">
        <v>1</v>
      </c>
      <c r="E3187" s="22" t="n">
        <v>0</v>
      </c>
      <c r="F3187" s="21">
        <f>(IF(C3187&lt;=20,MAX(800000,400000*C3187),8000000+700000*(C3187-20))+IF(E3187=1,1000000,0))</f>
        <v/>
      </c>
      <c r="G3187" s="21">
        <f>IF(AND(D3187=3,C3187&lt;=5),MAX(0,B3187-F3187),IF(AND(D3187=2,C3187&lt;=5,MAX(0,B3187-F3187)&gt;3000000),1500000+MAX(0,B3187-F3187)-3000000,MAX(0,B3187-F3187)/2))</f>
        <v/>
      </c>
      <c r="H3187" s="21">
        <f>ROUNDDOWN(G3187,-3)</f>
        <v/>
      </c>
      <c r="I3187" s="21">
        <f>IF(H3187&lt;=0,0,ROUNDDOWN(ROUND((H3187*LOOKUP(H3187,{0,1950001,3300001,6950001,9000001,18000001,40000001},{0.05,0.1,0.2,0.23,0.33,0.4,0.45})-LOOKUP(H3187,{0,1950001,3300001,6950001,9000001,18000001,40000001},{0,97500,427500,636000,1536000,2796000,4796000}))*1.021,3),0))</f>
        <v/>
      </c>
      <c r="J3187" s="21">
        <f>ROUNDDOWN(ROUND(H3187*0.06,2),-2)</f>
        <v/>
      </c>
      <c r="K3187" s="21">
        <f>ROUNDDOWN(ROUND(H3187*0.04,2),-2)</f>
        <v/>
      </c>
      <c r="L3187" s="21">
        <f>I3187+J3187+K3187</f>
        <v/>
      </c>
      <c r="M3187" s="21">
        <f>B3187-L3187</f>
        <v/>
      </c>
      <c r="N3187" s="21">
        <f>ROUNDDOWN(ROUND(B3187*0.2042,2),0)</f>
        <v/>
      </c>
    </row>
    <row r="3188">
      <c r="A3188" t="inlineStr">
        <is>
          <t>照合 一般</t>
        </is>
      </c>
      <c r="B3188" s="21" t="n">
        <v>22000000</v>
      </c>
      <c r="C3188" s="22" t="n">
        <v>5</v>
      </c>
      <c r="D3188" s="22" t="n">
        <v>1</v>
      </c>
      <c r="E3188" s="22" t="n">
        <v>0</v>
      </c>
      <c r="F3188" s="21">
        <f>(IF(C3188&lt;=20,MAX(800000,400000*C3188),8000000+700000*(C3188-20))+IF(E3188=1,1000000,0))</f>
        <v/>
      </c>
      <c r="G3188" s="21">
        <f>IF(AND(D3188=3,C3188&lt;=5),MAX(0,B3188-F3188),IF(AND(D3188=2,C3188&lt;=5,MAX(0,B3188-F3188)&gt;3000000),1500000+MAX(0,B3188-F3188)-3000000,MAX(0,B3188-F3188)/2))</f>
        <v/>
      </c>
      <c r="H3188" s="21">
        <f>ROUNDDOWN(G3188,-3)</f>
        <v/>
      </c>
      <c r="I3188" s="21">
        <f>IF(H3188&lt;=0,0,ROUNDDOWN(ROUND((H3188*LOOKUP(H3188,{0,1950001,3300001,6950001,9000001,18000001,40000001},{0.05,0.1,0.2,0.23,0.33,0.4,0.45})-LOOKUP(H3188,{0,1950001,3300001,6950001,9000001,18000001,40000001},{0,97500,427500,636000,1536000,2796000,4796000}))*1.021,3),0))</f>
        <v/>
      </c>
      <c r="J3188" s="21">
        <f>ROUNDDOWN(ROUND(H3188*0.06,2),-2)</f>
        <v/>
      </c>
      <c r="K3188" s="21">
        <f>ROUNDDOWN(ROUND(H3188*0.04,2),-2)</f>
        <v/>
      </c>
      <c r="L3188" s="21">
        <f>I3188+J3188+K3188</f>
        <v/>
      </c>
      <c r="M3188" s="21">
        <f>B3188-L3188</f>
        <v/>
      </c>
      <c r="N3188" s="21">
        <f>ROUNDDOWN(ROUND(B3188*0.2042,2),0)</f>
        <v/>
      </c>
    </row>
    <row r="3189">
      <c r="A3189" t="inlineStr">
        <is>
          <t>照合 一般</t>
        </is>
      </c>
      <c r="B3189" s="21" t="n">
        <v>22000000</v>
      </c>
      <c r="C3189" s="22" t="n">
        <v>6</v>
      </c>
      <c r="D3189" s="22" t="n">
        <v>1</v>
      </c>
      <c r="E3189" s="22" t="n">
        <v>0</v>
      </c>
      <c r="F3189" s="21">
        <f>(IF(C3189&lt;=20,MAX(800000,400000*C3189),8000000+700000*(C3189-20))+IF(E3189=1,1000000,0))</f>
        <v/>
      </c>
      <c r="G3189" s="21">
        <f>IF(AND(D3189=3,C3189&lt;=5),MAX(0,B3189-F3189),IF(AND(D3189=2,C3189&lt;=5,MAX(0,B3189-F3189)&gt;3000000),1500000+MAX(0,B3189-F3189)-3000000,MAX(0,B3189-F3189)/2))</f>
        <v/>
      </c>
      <c r="H3189" s="21">
        <f>ROUNDDOWN(G3189,-3)</f>
        <v/>
      </c>
      <c r="I3189" s="21">
        <f>IF(H3189&lt;=0,0,ROUNDDOWN(ROUND((H3189*LOOKUP(H3189,{0,1950001,3300001,6950001,9000001,18000001,40000001},{0.05,0.1,0.2,0.23,0.33,0.4,0.45})-LOOKUP(H3189,{0,1950001,3300001,6950001,9000001,18000001,40000001},{0,97500,427500,636000,1536000,2796000,4796000}))*1.021,3),0))</f>
        <v/>
      </c>
      <c r="J3189" s="21">
        <f>ROUNDDOWN(ROUND(H3189*0.06,2),-2)</f>
        <v/>
      </c>
      <c r="K3189" s="21">
        <f>ROUNDDOWN(ROUND(H3189*0.04,2),-2)</f>
        <v/>
      </c>
      <c r="L3189" s="21">
        <f>I3189+J3189+K3189</f>
        <v/>
      </c>
      <c r="M3189" s="21">
        <f>B3189-L3189</f>
        <v/>
      </c>
      <c r="N3189" s="21">
        <f>ROUNDDOWN(ROUND(B3189*0.2042,2),0)</f>
        <v/>
      </c>
    </row>
    <row r="3190">
      <c r="A3190" t="inlineStr">
        <is>
          <t>照合 一般</t>
        </is>
      </c>
      <c r="B3190" s="21" t="n">
        <v>22000000</v>
      </c>
      <c r="C3190" s="22" t="n">
        <v>7</v>
      </c>
      <c r="D3190" s="22" t="n">
        <v>1</v>
      </c>
      <c r="E3190" s="22" t="n">
        <v>0</v>
      </c>
      <c r="F3190" s="21">
        <f>(IF(C3190&lt;=20,MAX(800000,400000*C3190),8000000+700000*(C3190-20))+IF(E3190=1,1000000,0))</f>
        <v/>
      </c>
      <c r="G3190" s="21">
        <f>IF(AND(D3190=3,C3190&lt;=5),MAX(0,B3190-F3190),IF(AND(D3190=2,C3190&lt;=5,MAX(0,B3190-F3190)&gt;3000000),1500000+MAX(0,B3190-F3190)-3000000,MAX(0,B3190-F3190)/2))</f>
        <v/>
      </c>
      <c r="H3190" s="21">
        <f>ROUNDDOWN(G3190,-3)</f>
        <v/>
      </c>
      <c r="I3190" s="21">
        <f>IF(H3190&lt;=0,0,ROUNDDOWN(ROUND((H3190*LOOKUP(H3190,{0,1950001,3300001,6950001,9000001,18000001,40000001},{0.05,0.1,0.2,0.23,0.33,0.4,0.45})-LOOKUP(H3190,{0,1950001,3300001,6950001,9000001,18000001,40000001},{0,97500,427500,636000,1536000,2796000,4796000}))*1.021,3),0))</f>
        <v/>
      </c>
      <c r="J3190" s="21">
        <f>ROUNDDOWN(ROUND(H3190*0.06,2),-2)</f>
        <v/>
      </c>
      <c r="K3190" s="21">
        <f>ROUNDDOWN(ROUND(H3190*0.04,2),-2)</f>
        <v/>
      </c>
      <c r="L3190" s="21">
        <f>I3190+J3190+K3190</f>
        <v/>
      </c>
      <c r="M3190" s="21">
        <f>B3190-L3190</f>
        <v/>
      </c>
      <c r="N3190" s="21">
        <f>ROUNDDOWN(ROUND(B3190*0.2042,2),0)</f>
        <v/>
      </c>
    </row>
    <row r="3191">
      <c r="A3191" t="inlineStr">
        <is>
          <t>照合 一般</t>
        </is>
      </c>
      <c r="B3191" s="21" t="n">
        <v>22000000</v>
      </c>
      <c r="C3191" s="22" t="n">
        <v>8</v>
      </c>
      <c r="D3191" s="22" t="n">
        <v>1</v>
      </c>
      <c r="E3191" s="22" t="n">
        <v>0</v>
      </c>
      <c r="F3191" s="21">
        <f>(IF(C3191&lt;=20,MAX(800000,400000*C3191),8000000+700000*(C3191-20))+IF(E3191=1,1000000,0))</f>
        <v/>
      </c>
      <c r="G3191" s="21">
        <f>IF(AND(D3191=3,C3191&lt;=5),MAX(0,B3191-F3191),IF(AND(D3191=2,C3191&lt;=5,MAX(0,B3191-F3191)&gt;3000000),1500000+MAX(0,B3191-F3191)-3000000,MAX(0,B3191-F3191)/2))</f>
        <v/>
      </c>
      <c r="H3191" s="21">
        <f>ROUNDDOWN(G3191,-3)</f>
        <v/>
      </c>
      <c r="I3191" s="21">
        <f>IF(H3191&lt;=0,0,ROUNDDOWN(ROUND((H3191*LOOKUP(H3191,{0,1950001,3300001,6950001,9000001,18000001,40000001},{0.05,0.1,0.2,0.23,0.33,0.4,0.45})-LOOKUP(H3191,{0,1950001,3300001,6950001,9000001,18000001,40000001},{0,97500,427500,636000,1536000,2796000,4796000}))*1.021,3),0))</f>
        <v/>
      </c>
      <c r="J3191" s="21">
        <f>ROUNDDOWN(ROUND(H3191*0.06,2),-2)</f>
        <v/>
      </c>
      <c r="K3191" s="21">
        <f>ROUNDDOWN(ROUND(H3191*0.04,2),-2)</f>
        <v/>
      </c>
      <c r="L3191" s="21">
        <f>I3191+J3191+K3191</f>
        <v/>
      </c>
      <c r="M3191" s="21">
        <f>B3191-L3191</f>
        <v/>
      </c>
      <c r="N3191" s="21">
        <f>ROUNDDOWN(ROUND(B3191*0.2042,2),0)</f>
        <v/>
      </c>
    </row>
    <row r="3192">
      <c r="A3192" t="inlineStr">
        <is>
          <t>照合 一般</t>
        </is>
      </c>
      <c r="B3192" s="21" t="n">
        <v>22000000</v>
      </c>
      <c r="C3192" s="22" t="n">
        <v>9</v>
      </c>
      <c r="D3192" s="22" t="n">
        <v>1</v>
      </c>
      <c r="E3192" s="22" t="n">
        <v>0</v>
      </c>
      <c r="F3192" s="21">
        <f>(IF(C3192&lt;=20,MAX(800000,400000*C3192),8000000+700000*(C3192-20))+IF(E3192=1,1000000,0))</f>
        <v/>
      </c>
      <c r="G3192" s="21">
        <f>IF(AND(D3192=3,C3192&lt;=5),MAX(0,B3192-F3192),IF(AND(D3192=2,C3192&lt;=5,MAX(0,B3192-F3192)&gt;3000000),1500000+MAX(0,B3192-F3192)-3000000,MAX(0,B3192-F3192)/2))</f>
        <v/>
      </c>
      <c r="H3192" s="21">
        <f>ROUNDDOWN(G3192,-3)</f>
        <v/>
      </c>
      <c r="I3192" s="21">
        <f>IF(H3192&lt;=0,0,ROUNDDOWN(ROUND((H3192*LOOKUP(H3192,{0,1950001,3300001,6950001,9000001,18000001,40000001},{0.05,0.1,0.2,0.23,0.33,0.4,0.45})-LOOKUP(H3192,{0,1950001,3300001,6950001,9000001,18000001,40000001},{0,97500,427500,636000,1536000,2796000,4796000}))*1.021,3),0))</f>
        <v/>
      </c>
      <c r="J3192" s="21">
        <f>ROUNDDOWN(ROUND(H3192*0.06,2),-2)</f>
        <v/>
      </c>
      <c r="K3192" s="21">
        <f>ROUNDDOWN(ROUND(H3192*0.04,2),-2)</f>
        <v/>
      </c>
      <c r="L3192" s="21">
        <f>I3192+J3192+K3192</f>
        <v/>
      </c>
      <c r="M3192" s="21">
        <f>B3192-L3192</f>
        <v/>
      </c>
      <c r="N3192" s="21">
        <f>ROUNDDOWN(ROUND(B3192*0.2042,2),0)</f>
        <v/>
      </c>
    </row>
    <row r="3193">
      <c r="A3193" t="inlineStr">
        <is>
          <t>照合 一般</t>
        </is>
      </c>
      <c r="B3193" s="21" t="n">
        <v>22000000</v>
      </c>
      <c r="C3193" s="22" t="n">
        <v>10</v>
      </c>
      <c r="D3193" s="22" t="n">
        <v>1</v>
      </c>
      <c r="E3193" s="22" t="n">
        <v>0</v>
      </c>
      <c r="F3193" s="21">
        <f>(IF(C3193&lt;=20,MAX(800000,400000*C3193),8000000+700000*(C3193-20))+IF(E3193=1,1000000,0))</f>
        <v/>
      </c>
      <c r="G3193" s="21">
        <f>IF(AND(D3193=3,C3193&lt;=5),MAX(0,B3193-F3193),IF(AND(D3193=2,C3193&lt;=5,MAX(0,B3193-F3193)&gt;3000000),1500000+MAX(0,B3193-F3193)-3000000,MAX(0,B3193-F3193)/2))</f>
        <v/>
      </c>
      <c r="H3193" s="21">
        <f>ROUNDDOWN(G3193,-3)</f>
        <v/>
      </c>
      <c r="I3193" s="21">
        <f>IF(H3193&lt;=0,0,ROUNDDOWN(ROUND((H3193*LOOKUP(H3193,{0,1950001,3300001,6950001,9000001,18000001,40000001},{0.05,0.1,0.2,0.23,0.33,0.4,0.45})-LOOKUP(H3193,{0,1950001,3300001,6950001,9000001,18000001,40000001},{0,97500,427500,636000,1536000,2796000,4796000}))*1.021,3),0))</f>
        <v/>
      </c>
      <c r="J3193" s="21">
        <f>ROUNDDOWN(ROUND(H3193*0.06,2),-2)</f>
        <v/>
      </c>
      <c r="K3193" s="21">
        <f>ROUNDDOWN(ROUND(H3193*0.04,2),-2)</f>
        <v/>
      </c>
      <c r="L3193" s="21">
        <f>I3193+J3193+K3193</f>
        <v/>
      </c>
      <c r="M3193" s="21">
        <f>B3193-L3193</f>
        <v/>
      </c>
      <c r="N3193" s="21">
        <f>ROUNDDOWN(ROUND(B3193*0.2042,2),0)</f>
        <v/>
      </c>
    </row>
    <row r="3194">
      <c r="A3194" t="inlineStr">
        <is>
          <t>照合 一般</t>
        </is>
      </c>
      <c r="B3194" s="21" t="n">
        <v>22000000</v>
      </c>
      <c r="C3194" s="22" t="n">
        <v>11</v>
      </c>
      <c r="D3194" s="22" t="n">
        <v>1</v>
      </c>
      <c r="E3194" s="22" t="n">
        <v>0</v>
      </c>
      <c r="F3194" s="21">
        <f>(IF(C3194&lt;=20,MAX(800000,400000*C3194),8000000+700000*(C3194-20))+IF(E3194=1,1000000,0))</f>
        <v/>
      </c>
      <c r="G3194" s="21">
        <f>IF(AND(D3194=3,C3194&lt;=5),MAX(0,B3194-F3194),IF(AND(D3194=2,C3194&lt;=5,MAX(0,B3194-F3194)&gt;3000000),1500000+MAX(0,B3194-F3194)-3000000,MAX(0,B3194-F3194)/2))</f>
        <v/>
      </c>
      <c r="H3194" s="21">
        <f>ROUNDDOWN(G3194,-3)</f>
        <v/>
      </c>
      <c r="I3194" s="21">
        <f>IF(H3194&lt;=0,0,ROUNDDOWN(ROUND((H3194*LOOKUP(H3194,{0,1950001,3300001,6950001,9000001,18000001,40000001},{0.05,0.1,0.2,0.23,0.33,0.4,0.45})-LOOKUP(H3194,{0,1950001,3300001,6950001,9000001,18000001,40000001},{0,97500,427500,636000,1536000,2796000,4796000}))*1.021,3),0))</f>
        <v/>
      </c>
      <c r="J3194" s="21">
        <f>ROUNDDOWN(ROUND(H3194*0.06,2),-2)</f>
        <v/>
      </c>
      <c r="K3194" s="21">
        <f>ROUNDDOWN(ROUND(H3194*0.04,2),-2)</f>
        <v/>
      </c>
      <c r="L3194" s="21">
        <f>I3194+J3194+K3194</f>
        <v/>
      </c>
      <c r="M3194" s="21">
        <f>B3194-L3194</f>
        <v/>
      </c>
      <c r="N3194" s="21">
        <f>ROUNDDOWN(ROUND(B3194*0.2042,2),0)</f>
        <v/>
      </c>
    </row>
    <row r="3195">
      <c r="A3195" t="inlineStr">
        <is>
          <t>照合 一般</t>
        </is>
      </c>
      <c r="B3195" s="21" t="n">
        <v>22000000</v>
      </c>
      <c r="C3195" s="22" t="n">
        <v>12</v>
      </c>
      <c r="D3195" s="22" t="n">
        <v>1</v>
      </c>
      <c r="E3195" s="22" t="n">
        <v>0</v>
      </c>
      <c r="F3195" s="21">
        <f>(IF(C3195&lt;=20,MAX(800000,400000*C3195),8000000+700000*(C3195-20))+IF(E3195=1,1000000,0))</f>
        <v/>
      </c>
      <c r="G3195" s="21">
        <f>IF(AND(D3195=3,C3195&lt;=5),MAX(0,B3195-F3195),IF(AND(D3195=2,C3195&lt;=5,MAX(0,B3195-F3195)&gt;3000000),1500000+MAX(0,B3195-F3195)-3000000,MAX(0,B3195-F3195)/2))</f>
        <v/>
      </c>
      <c r="H3195" s="21">
        <f>ROUNDDOWN(G3195,-3)</f>
        <v/>
      </c>
      <c r="I3195" s="21">
        <f>IF(H3195&lt;=0,0,ROUNDDOWN(ROUND((H3195*LOOKUP(H3195,{0,1950001,3300001,6950001,9000001,18000001,40000001},{0.05,0.1,0.2,0.23,0.33,0.4,0.45})-LOOKUP(H3195,{0,1950001,3300001,6950001,9000001,18000001,40000001},{0,97500,427500,636000,1536000,2796000,4796000}))*1.021,3),0))</f>
        <v/>
      </c>
      <c r="J3195" s="21">
        <f>ROUNDDOWN(ROUND(H3195*0.06,2),-2)</f>
        <v/>
      </c>
      <c r="K3195" s="21">
        <f>ROUNDDOWN(ROUND(H3195*0.04,2),-2)</f>
        <v/>
      </c>
      <c r="L3195" s="21">
        <f>I3195+J3195+K3195</f>
        <v/>
      </c>
      <c r="M3195" s="21">
        <f>B3195-L3195</f>
        <v/>
      </c>
      <c r="N3195" s="21">
        <f>ROUNDDOWN(ROUND(B3195*0.2042,2),0)</f>
        <v/>
      </c>
    </row>
    <row r="3196">
      <c r="A3196" t="inlineStr">
        <is>
          <t>照合 一般</t>
        </is>
      </c>
      <c r="B3196" s="21" t="n">
        <v>22000000</v>
      </c>
      <c r="C3196" s="22" t="n">
        <v>13</v>
      </c>
      <c r="D3196" s="22" t="n">
        <v>1</v>
      </c>
      <c r="E3196" s="22" t="n">
        <v>0</v>
      </c>
      <c r="F3196" s="21">
        <f>(IF(C3196&lt;=20,MAX(800000,400000*C3196),8000000+700000*(C3196-20))+IF(E3196=1,1000000,0))</f>
        <v/>
      </c>
      <c r="G3196" s="21">
        <f>IF(AND(D3196=3,C3196&lt;=5),MAX(0,B3196-F3196),IF(AND(D3196=2,C3196&lt;=5,MAX(0,B3196-F3196)&gt;3000000),1500000+MAX(0,B3196-F3196)-3000000,MAX(0,B3196-F3196)/2))</f>
        <v/>
      </c>
      <c r="H3196" s="21">
        <f>ROUNDDOWN(G3196,-3)</f>
        <v/>
      </c>
      <c r="I3196" s="21">
        <f>IF(H3196&lt;=0,0,ROUNDDOWN(ROUND((H3196*LOOKUP(H3196,{0,1950001,3300001,6950001,9000001,18000001,40000001},{0.05,0.1,0.2,0.23,0.33,0.4,0.45})-LOOKUP(H3196,{0,1950001,3300001,6950001,9000001,18000001,40000001},{0,97500,427500,636000,1536000,2796000,4796000}))*1.021,3),0))</f>
        <v/>
      </c>
      <c r="J3196" s="21">
        <f>ROUNDDOWN(ROUND(H3196*0.06,2),-2)</f>
        <v/>
      </c>
      <c r="K3196" s="21">
        <f>ROUNDDOWN(ROUND(H3196*0.04,2),-2)</f>
        <v/>
      </c>
      <c r="L3196" s="21">
        <f>I3196+J3196+K3196</f>
        <v/>
      </c>
      <c r="M3196" s="21">
        <f>B3196-L3196</f>
        <v/>
      </c>
      <c r="N3196" s="21">
        <f>ROUNDDOWN(ROUND(B3196*0.2042,2),0)</f>
        <v/>
      </c>
    </row>
    <row r="3197">
      <c r="A3197" t="inlineStr">
        <is>
          <t>照合 一般</t>
        </is>
      </c>
      <c r="B3197" s="21" t="n">
        <v>22000000</v>
      </c>
      <c r="C3197" s="22" t="n">
        <v>14</v>
      </c>
      <c r="D3197" s="22" t="n">
        <v>1</v>
      </c>
      <c r="E3197" s="22" t="n">
        <v>0</v>
      </c>
      <c r="F3197" s="21">
        <f>(IF(C3197&lt;=20,MAX(800000,400000*C3197),8000000+700000*(C3197-20))+IF(E3197=1,1000000,0))</f>
        <v/>
      </c>
      <c r="G3197" s="21">
        <f>IF(AND(D3197=3,C3197&lt;=5),MAX(0,B3197-F3197),IF(AND(D3197=2,C3197&lt;=5,MAX(0,B3197-F3197)&gt;3000000),1500000+MAX(0,B3197-F3197)-3000000,MAX(0,B3197-F3197)/2))</f>
        <v/>
      </c>
      <c r="H3197" s="21">
        <f>ROUNDDOWN(G3197,-3)</f>
        <v/>
      </c>
      <c r="I3197" s="21">
        <f>IF(H3197&lt;=0,0,ROUNDDOWN(ROUND((H3197*LOOKUP(H3197,{0,1950001,3300001,6950001,9000001,18000001,40000001},{0.05,0.1,0.2,0.23,0.33,0.4,0.45})-LOOKUP(H3197,{0,1950001,3300001,6950001,9000001,18000001,40000001},{0,97500,427500,636000,1536000,2796000,4796000}))*1.021,3),0))</f>
        <v/>
      </c>
      <c r="J3197" s="21">
        <f>ROUNDDOWN(ROUND(H3197*0.06,2),-2)</f>
        <v/>
      </c>
      <c r="K3197" s="21">
        <f>ROUNDDOWN(ROUND(H3197*0.04,2),-2)</f>
        <v/>
      </c>
      <c r="L3197" s="21">
        <f>I3197+J3197+K3197</f>
        <v/>
      </c>
      <c r="M3197" s="21">
        <f>B3197-L3197</f>
        <v/>
      </c>
      <c r="N3197" s="21">
        <f>ROUNDDOWN(ROUND(B3197*0.2042,2),0)</f>
        <v/>
      </c>
    </row>
    <row r="3198">
      <c r="A3198" t="inlineStr">
        <is>
          <t>照合 一般</t>
        </is>
      </c>
      <c r="B3198" s="21" t="n">
        <v>22000000</v>
      </c>
      <c r="C3198" s="22" t="n">
        <v>15</v>
      </c>
      <c r="D3198" s="22" t="n">
        <v>1</v>
      </c>
      <c r="E3198" s="22" t="n">
        <v>0</v>
      </c>
      <c r="F3198" s="21">
        <f>(IF(C3198&lt;=20,MAX(800000,400000*C3198),8000000+700000*(C3198-20))+IF(E3198=1,1000000,0))</f>
        <v/>
      </c>
      <c r="G3198" s="21">
        <f>IF(AND(D3198=3,C3198&lt;=5),MAX(0,B3198-F3198),IF(AND(D3198=2,C3198&lt;=5,MAX(0,B3198-F3198)&gt;3000000),1500000+MAX(0,B3198-F3198)-3000000,MAX(0,B3198-F3198)/2))</f>
        <v/>
      </c>
      <c r="H3198" s="21">
        <f>ROUNDDOWN(G3198,-3)</f>
        <v/>
      </c>
      <c r="I3198" s="21">
        <f>IF(H3198&lt;=0,0,ROUNDDOWN(ROUND((H3198*LOOKUP(H3198,{0,1950001,3300001,6950001,9000001,18000001,40000001},{0.05,0.1,0.2,0.23,0.33,0.4,0.45})-LOOKUP(H3198,{0,1950001,3300001,6950001,9000001,18000001,40000001},{0,97500,427500,636000,1536000,2796000,4796000}))*1.021,3),0))</f>
        <v/>
      </c>
      <c r="J3198" s="21">
        <f>ROUNDDOWN(ROUND(H3198*0.06,2),-2)</f>
        <v/>
      </c>
      <c r="K3198" s="21">
        <f>ROUNDDOWN(ROUND(H3198*0.04,2),-2)</f>
        <v/>
      </c>
      <c r="L3198" s="21">
        <f>I3198+J3198+K3198</f>
        <v/>
      </c>
      <c r="M3198" s="21">
        <f>B3198-L3198</f>
        <v/>
      </c>
      <c r="N3198" s="21">
        <f>ROUNDDOWN(ROUND(B3198*0.2042,2),0)</f>
        <v/>
      </c>
    </row>
    <row r="3199">
      <c r="A3199" t="inlineStr">
        <is>
          <t>照合 一般</t>
        </is>
      </c>
      <c r="B3199" s="21" t="n">
        <v>22000000</v>
      </c>
      <c r="C3199" s="22" t="n">
        <v>16</v>
      </c>
      <c r="D3199" s="22" t="n">
        <v>1</v>
      </c>
      <c r="E3199" s="22" t="n">
        <v>0</v>
      </c>
      <c r="F3199" s="21">
        <f>(IF(C3199&lt;=20,MAX(800000,400000*C3199),8000000+700000*(C3199-20))+IF(E3199=1,1000000,0))</f>
        <v/>
      </c>
      <c r="G3199" s="21">
        <f>IF(AND(D3199=3,C3199&lt;=5),MAX(0,B3199-F3199),IF(AND(D3199=2,C3199&lt;=5,MAX(0,B3199-F3199)&gt;3000000),1500000+MAX(0,B3199-F3199)-3000000,MAX(0,B3199-F3199)/2))</f>
        <v/>
      </c>
      <c r="H3199" s="21">
        <f>ROUNDDOWN(G3199,-3)</f>
        <v/>
      </c>
      <c r="I3199" s="21">
        <f>IF(H3199&lt;=0,0,ROUNDDOWN(ROUND((H3199*LOOKUP(H3199,{0,1950001,3300001,6950001,9000001,18000001,40000001},{0.05,0.1,0.2,0.23,0.33,0.4,0.45})-LOOKUP(H3199,{0,1950001,3300001,6950001,9000001,18000001,40000001},{0,97500,427500,636000,1536000,2796000,4796000}))*1.021,3),0))</f>
        <v/>
      </c>
      <c r="J3199" s="21">
        <f>ROUNDDOWN(ROUND(H3199*0.06,2),-2)</f>
        <v/>
      </c>
      <c r="K3199" s="21">
        <f>ROUNDDOWN(ROUND(H3199*0.04,2),-2)</f>
        <v/>
      </c>
      <c r="L3199" s="21">
        <f>I3199+J3199+K3199</f>
        <v/>
      </c>
      <c r="M3199" s="21">
        <f>B3199-L3199</f>
        <v/>
      </c>
      <c r="N3199" s="21">
        <f>ROUNDDOWN(ROUND(B3199*0.2042,2),0)</f>
        <v/>
      </c>
    </row>
    <row r="3200">
      <c r="A3200" t="inlineStr">
        <is>
          <t>照合 一般</t>
        </is>
      </c>
      <c r="B3200" s="21" t="n">
        <v>22000000</v>
      </c>
      <c r="C3200" s="22" t="n">
        <v>17</v>
      </c>
      <c r="D3200" s="22" t="n">
        <v>1</v>
      </c>
      <c r="E3200" s="22" t="n">
        <v>0</v>
      </c>
      <c r="F3200" s="21">
        <f>(IF(C3200&lt;=20,MAX(800000,400000*C3200),8000000+700000*(C3200-20))+IF(E3200=1,1000000,0))</f>
        <v/>
      </c>
      <c r="G3200" s="21">
        <f>IF(AND(D3200=3,C3200&lt;=5),MAX(0,B3200-F3200),IF(AND(D3200=2,C3200&lt;=5,MAX(0,B3200-F3200)&gt;3000000),1500000+MAX(0,B3200-F3200)-3000000,MAX(0,B3200-F3200)/2))</f>
        <v/>
      </c>
      <c r="H3200" s="21">
        <f>ROUNDDOWN(G3200,-3)</f>
        <v/>
      </c>
      <c r="I3200" s="21">
        <f>IF(H3200&lt;=0,0,ROUNDDOWN(ROUND((H3200*LOOKUP(H3200,{0,1950001,3300001,6950001,9000001,18000001,40000001},{0.05,0.1,0.2,0.23,0.33,0.4,0.45})-LOOKUP(H3200,{0,1950001,3300001,6950001,9000001,18000001,40000001},{0,97500,427500,636000,1536000,2796000,4796000}))*1.021,3),0))</f>
        <v/>
      </c>
      <c r="J3200" s="21">
        <f>ROUNDDOWN(ROUND(H3200*0.06,2),-2)</f>
        <v/>
      </c>
      <c r="K3200" s="21">
        <f>ROUNDDOWN(ROUND(H3200*0.04,2),-2)</f>
        <v/>
      </c>
      <c r="L3200" s="21">
        <f>I3200+J3200+K3200</f>
        <v/>
      </c>
      <c r="M3200" s="21">
        <f>B3200-L3200</f>
        <v/>
      </c>
      <c r="N3200" s="21">
        <f>ROUNDDOWN(ROUND(B3200*0.2042,2),0)</f>
        <v/>
      </c>
    </row>
    <row r="3201">
      <c r="A3201" t="inlineStr">
        <is>
          <t>照合 一般</t>
        </is>
      </c>
      <c r="B3201" s="21" t="n">
        <v>22000000</v>
      </c>
      <c r="C3201" s="22" t="n">
        <v>18</v>
      </c>
      <c r="D3201" s="22" t="n">
        <v>1</v>
      </c>
      <c r="E3201" s="22" t="n">
        <v>0</v>
      </c>
      <c r="F3201" s="21">
        <f>(IF(C3201&lt;=20,MAX(800000,400000*C3201),8000000+700000*(C3201-20))+IF(E3201=1,1000000,0))</f>
        <v/>
      </c>
      <c r="G3201" s="21">
        <f>IF(AND(D3201=3,C3201&lt;=5),MAX(0,B3201-F3201),IF(AND(D3201=2,C3201&lt;=5,MAX(0,B3201-F3201)&gt;3000000),1500000+MAX(0,B3201-F3201)-3000000,MAX(0,B3201-F3201)/2))</f>
        <v/>
      </c>
      <c r="H3201" s="21">
        <f>ROUNDDOWN(G3201,-3)</f>
        <v/>
      </c>
      <c r="I3201" s="21">
        <f>IF(H3201&lt;=0,0,ROUNDDOWN(ROUND((H3201*LOOKUP(H3201,{0,1950001,3300001,6950001,9000001,18000001,40000001},{0.05,0.1,0.2,0.23,0.33,0.4,0.45})-LOOKUP(H3201,{0,1950001,3300001,6950001,9000001,18000001,40000001},{0,97500,427500,636000,1536000,2796000,4796000}))*1.021,3),0))</f>
        <v/>
      </c>
      <c r="J3201" s="21">
        <f>ROUNDDOWN(ROUND(H3201*0.06,2),-2)</f>
        <v/>
      </c>
      <c r="K3201" s="21">
        <f>ROUNDDOWN(ROUND(H3201*0.04,2),-2)</f>
        <v/>
      </c>
      <c r="L3201" s="21">
        <f>I3201+J3201+K3201</f>
        <v/>
      </c>
      <c r="M3201" s="21">
        <f>B3201-L3201</f>
        <v/>
      </c>
      <c r="N3201" s="21">
        <f>ROUNDDOWN(ROUND(B3201*0.2042,2),0)</f>
        <v/>
      </c>
    </row>
    <row r="3202">
      <c r="A3202" t="inlineStr">
        <is>
          <t>照合 一般</t>
        </is>
      </c>
      <c r="B3202" s="21" t="n">
        <v>22000000</v>
      </c>
      <c r="C3202" s="22" t="n">
        <v>19</v>
      </c>
      <c r="D3202" s="22" t="n">
        <v>1</v>
      </c>
      <c r="E3202" s="22" t="n">
        <v>0</v>
      </c>
      <c r="F3202" s="21">
        <f>(IF(C3202&lt;=20,MAX(800000,400000*C3202),8000000+700000*(C3202-20))+IF(E3202=1,1000000,0))</f>
        <v/>
      </c>
      <c r="G3202" s="21">
        <f>IF(AND(D3202=3,C3202&lt;=5),MAX(0,B3202-F3202),IF(AND(D3202=2,C3202&lt;=5,MAX(0,B3202-F3202)&gt;3000000),1500000+MAX(0,B3202-F3202)-3000000,MAX(0,B3202-F3202)/2))</f>
        <v/>
      </c>
      <c r="H3202" s="21">
        <f>ROUNDDOWN(G3202,-3)</f>
        <v/>
      </c>
      <c r="I3202" s="21">
        <f>IF(H3202&lt;=0,0,ROUNDDOWN(ROUND((H3202*LOOKUP(H3202,{0,1950001,3300001,6950001,9000001,18000001,40000001},{0.05,0.1,0.2,0.23,0.33,0.4,0.45})-LOOKUP(H3202,{0,1950001,3300001,6950001,9000001,18000001,40000001},{0,97500,427500,636000,1536000,2796000,4796000}))*1.021,3),0))</f>
        <v/>
      </c>
      <c r="J3202" s="21">
        <f>ROUNDDOWN(ROUND(H3202*0.06,2),-2)</f>
        <v/>
      </c>
      <c r="K3202" s="21">
        <f>ROUNDDOWN(ROUND(H3202*0.04,2),-2)</f>
        <v/>
      </c>
      <c r="L3202" s="21">
        <f>I3202+J3202+K3202</f>
        <v/>
      </c>
      <c r="M3202" s="21">
        <f>B3202-L3202</f>
        <v/>
      </c>
      <c r="N3202" s="21">
        <f>ROUNDDOWN(ROUND(B3202*0.2042,2),0)</f>
        <v/>
      </c>
    </row>
    <row r="3203">
      <c r="A3203" t="inlineStr">
        <is>
          <t>照合 一般</t>
        </is>
      </c>
      <c r="B3203" s="21" t="n">
        <v>22000000</v>
      </c>
      <c r="C3203" s="22" t="n">
        <v>20</v>
      </c>
      <c r="D3203" s="22" t="n">
        <v>1</v>
      </c>
      <c r="E3203" s="22" t="n">
        <v>0</v>
      </c>
      <c r="F3203" s="21">
        <f>(IF(C3203&lt;=20,MAX(800000,400000*C3203),8000000+700000*(C3203-20))+IF(E3203=1,1000000,0))</f>
        <v/>
      </c>
      <c r="G3203" s="21">
        <f>IF(AND(D3203=3,C3203&lt;=5),MAX(0,B3203-F3203),IF(AND(D3203=2,C3203&lt;=5,MAX(0,B3203-F3203)&gt;3000000),1500000+MAX(0,B3203-F3203)-3000000,MAX(0,B3203-F3203)/2))</f>
        <v/>
      </c>
      <c r="H3203" s="21">
        <f>ROUNDDOWN(G3203,-3)</f>
        <v/>
      </c>
      <c r="I3203" s="21">
        <f>IF(H3203&lt;=0,0,ROUNDDOWN(ROUND((H3203*LOOKUP(H3203,{0,1950001,3300001,6950001,9000001,18000001,40000001},{0.05,0.1,0.2,0.23,0.33,0.4,0.45})-LOOKUP(H3203,{0,1950001,3300001,6950001,9000001,18000001,40000001},{0,97500,427500,636000,1536000,2796000,4796000}))*1.021,3),0))</f>
        <v/>
      </c>
      <c r="J3203" s="21">
        <f>ROUNDDOWN(ROUND(H3203*0.06,2),-2)</f>
        <v/>
      </c>
      <c r="K3203" s="21">
        <f>ROUNDDOWN(ROUND(H3203*0.04,2),-2)</f>
        <v/>
      </c>
      <c r="L3203" s="21">
        <f>I3203+J3203+K3203</f>
        <v/>
      </c>
      <c r="M3203" s="21">
        <f>B3203-L3203</f>
        <v/>
      </c>
      <c r="N3203" s="21">
        <f>ROUNDDOWN(ROUND(B3203*0.2042,2),0)</f>
        <v/>
      </c>
    </row>
    <row r="3204">
      <c r="A3204" t="inlineStr">
        <is>
          <t>照合 一般</t>
        </is>
      </c>
      <c r="B3204" s="21" t="n">
        <v>22000000</v>
      </c>
      <c r="C3204" s="22" t="n">
        <v>21</v>
      </c>
      <c r="D3204" s="22" t="n">
        <v>1</v>
      </c>
      <c r="E3204" s="22" t="n">
        <v>0</v>
      </c>
      <c r="F3204" s="21">
        <f>(IF(C3204&lt;=20,MAX(800000,400000*C3204),8000000+700000*(C3204-20))+IF(E3204=1,1000000,0))</f>
        <v/>
      </c>
      <c r="G3204" s="21">
        <f>IF(AND(D3204=3,C3204&lt;=5),MAX(0,B3204-F3204),IF(AND(D3204=2,C3204&lt;=5,MAX(0,B3204-F3204)&gt;3000000),1500000+MAX(0,B3204-F3204)-3000000,MAX(0,B3204-F3204)/2))</f>
        <v/>
      </c>
      <c r="H3204" s="21">
        <f>ROUNDDOWN(G3204,-3)</f>
        <v/>
      </c>
      <c r="I3204" s="21">
        <f>IF(H3204&lt;=0,0,ROUNDDOWN(ROUND((H3204*LOOKUP(H3204,{0,1950001,3300001,6950001,9000001,18000001,40000001},{0.05,0.1,0.2,0.23,0.33,0.4,0.45})-LOOKUP(H3204,{0,1950001,3300001,6950001,9000001,18000001,40000001},{0,97500,427500,636000,1536000,2796000,4796000}))*1.021,3),0))</f>
        <v/>
      </c>
      <c r="J3204" s="21">
        <f>ROUNDDOWN(ROUND(H3204*0.06,2),-2)</f>
        <v/>
      </c>
      <c r="K3204" s="21">
        <f>ROUNDDOWN(ROUND(H3204*0.04,2),-2)</f>
        <v/>
      </c>
      <c r="L3204" s="21">
        <f>I3204+J3204+K3204</f>
        <v/>
      </c>
      <c r="M3204" s="21">
        <f>B3204-L3204</f>
        <v/>
      </c>
      <c r="N3204" s="21">
        <f>ROUNDDOWN(ROUND(B3204*0.2042,2),0)</f>
        <v/>
      </c>
    </row>
    <row r="3205">
      <c r="A3205" t="inlineStr">
        <is>
          <t>照合 一般</t>
        </is>
      </c>
      <c r="B3205" s="21" t="n">
        <v>22000000</v>
      </c>
      <c r="C3205" s="22" t="n">
        <v>22</v>
      </c>
      <c r="D3205" s="22" t="n">
        <v>1</v>
      </c>
      <c r="E3205" s="22" t="n">
        <v>0</v>
      </c>
      <c r="F3205" s="21">
        <f>(IF(C3205&lt;=20,MAX(800000,400000*C3205),8000000+700000*(C3205-20))+IF(E3205=1,1000000,0))</f>
        <v/>
      </c>
      <c r="G3205" s="21">
        <f>IF(AND(D3205=3,C3205&lt;=5),MAX(0,B3205-F3205),IF(AND(D3205=2,C3205&lt;=5,MAX(0,B3205-F3205)&gt;3000000),1500000+MAX(0,B3205-F3205)-3000000,MAX(0,B3205-F3205)/2))</f>
        <v/>
      </c>
      <c r="H3205" s="21">
        <f>ROUNDDOWN(G3205,-3)</f>
        <v/>
      </c>
      <c r="I3205" s="21">
        <f>IF(H3205&lt;=0,0,ROUNDDOWN(ROUND((H3205*LOOKUP(H3205,{0,1950001,3300001,6950001,9000001,18000001,40000001},{0.05,0.1,0.2,0.23,0.33,0.4,0.45})-LOOKUP(H3205,{0,1950001,3300001,6950001,9000001,18000001,40000001},{0,97500,427500,636000,1536000,2796000,4796000}))*1.021,3),0))</f>
        <v/>
      </c>
      <c r="J3205" s="21">
        <f>ROUNDDOWN(ROUND(H3205*0.06,2),-2)</f>
        <v/>
      </c>
      <c r="K3205" s="21">
        <f>ROUNDDOWN(ROUND(H3205*0.04,2),-2)</f>
        <v/>
      </c>
      <c r="L3205" s="21">
        <f>I3205+J3205+K3205</f>
        <v/>
      </c>
      <c r="M3205" s="21">
        <f>B3205-L3205</f>
        <v/>
      </c>
      <c r="N3205" s="21">
        <f>ROUNDDOWN(ROUND(B3205*0.2042,2),0)</f>
        <v/>
      </c>
    </row>
    <row r="3206">
      <c r="A3206" t="inlineStr">
        <is>
          <t>照合 一般</t>
        </is>
      </c>
      <c r="B3206" s="21" t="n">
        <v>22000000</v>
      </c>
      <c r="C3206" s="22" t="n">
        <v>23</v>
      </c>
      <c r="D3206" s="22" t="n">
        <v>1</v>
      </c>
      <c r="E3206" s="22" t="n">
        <v>0</v>
      </c>
      <c r="F3206" s="21">
        <f>(IF(C3206&lt;=20,MAX(800000,400000*C3206),8000000+700000*(C3206-20))+IF(E3206=1,1000000,0))</f>
        <v/>
      </c>
      <c r="G3206" s="21">
        <f>IF(AND(D3206=3,C3206&lt;=5),MAX(0,B3206-F3206),IF(AND(D3206=2,C3206&lt;=5,MAX(0,B3206-F3206)&gt;3000000),1500000+MAX(0,B3206-F3206)-3000000,MAX(0,B3206-F3206)/2))</f>
        <v/>
      </c>
      <c r="H3206" s="21">
        <f>ROUNDDOWN(G3206,-3)</f>
        <v/>
      </c>
      <c r="I3206" s="21">
        <f>IF(H3206&lt;=0,0,ROUNDDOWN(ROUND((H3206*LOOKUP(H3206,{0,1950001,3300001,6950001,9000001,18000001,40000001},{0.05,0.1,0.2,0.23,0.33,0.4,0.45})-LOOKUP(H3206,{0,1950001,3300001,6950001,9000001,18000001,40000001},{0,97500,427500,636000,1536000,2796000,4796000}))*1.021,3),0))</f>
        <v/>
      </c>
      <c r="J3206" s="21">
        <f>ROUNDDOWN(ROUND(H3206*0.06,2),-2)</f>
        <v/>
      </c>
      <c r="K3206" s="21">
        <f>ROUNDDOWN(ROUND(H3206*0.04,2),-2)</f>
        <v/>
      </c>
      <c r="L3206" s="21">
        <f>I3206+J3206+K3206</f>
        <v/>
      </c>
      <c r="M3206" s="21">
        <f>B3206-L3206</f>
        <v/>
      </c>
      <c r="N3206" s="21">
        <f>ROUNDDOWN(ROUND(B3206*0.2042,2),0)</f>
        <v/>
      </c>
    </row>
    <row r="3207">
      <c r="A3207" t="inlineStr">
        <is>
          <t>照合 一般</t>
        </is>
      </c>
      <c r="B3207" s="21" t="n">
        <v>22000000</v>
      </c>
      <c r="C3207" s="22" t="n">
        <v>24</v>
      </c>
      <c r="D3207" s="22" t="n">
        <v>1</v>
      </c>
      <c r="E3207" s="22" t="n">
        <v>0</v>
      </c>
      <c r="F3207" s="21">
        <f>(IF(C3207&lt;=20,MAX(800000,400000*C3207),8000000+700000*(C3207-20))+IF(E3207=1,1000000,0))</f>
        <v/>
      </c>
      <c r="G3207" s="21">
        <f>IF(AND(D3207=3,C3207&lt;=5),MAX(0,B3207-F3207),IF(AND(D3207=2,C3207&lt;=5,MAX(0,B3207-F3207)&gt;3000000),1500000+MAX(0,B3207-F3207)-3000000,MAX(0,B3207-F3207)/2))</f>
        <v/>
      </c>
      <c r="H3207" s="21">
        <f>ROUNDDOWN(G3207,-3)</f>
        <v/>
      </c>
      <c r="I3207" s="21">
        <f>IF(H3207&lt;=0,0,ROUNDDOWN(ROUND((H3207*LOOKUP(H3207,{0,1950001,3300001,6950001,9000001,18000001,40000001},{0.05,0.1,0.2,0.23,0.33,0.4,0.45})-LOOKUP(H3207,{0,1950001,3300001,6950001,9000001,18000001,40000001},{0,97500,427500,636000,1536000,2796000,4796000}))*1.021,3),0))</f>
        <v/>
      </c>
      <c r="J3207" s="21">
        <f>ROUNDDOWN(ROUND(H3207*0.06,2),-2)</f>
        <v/>
      </c>
      <c r="K3207" s="21">
        <f>ROUNDDOWN(ROUND(H3207*0.04,2),-2)</f>
        <v/>
      </c>
      <c r="L3207" s="21">
        <f>I3207+J3207+K3207</f>
        <v/>
      </c>
      <c r="M3207" s="21">
        <f>B3207-L3207</f>
        <v/>
      </c>
      <c r="N3207" s="21">
        <f>ROUNDDOWN(ROUND(B3207*0.2042,2),0)</f>
        <v/>
      </c>
    </row>
    <row r="3208">
      <c r="A3208" t="inlineStr">
        <is>
          <t>照合 一般</t>
        </is>
      </c>
      <c r="B3208" s="21" t="n">
        <v>22000000</v>
      </c>
      <c r="C3208" s="22" t="n">
        <v>25</v>
      </c>
      <c r="D3208" s="22" t="n">
        <v>1</v>
      </c>
      <c r="E3208" s="22" t="n">
        <v>0</v>
      </c>
      <c r="F3208" s="21">
        <f>(IF(C3208&lt;=20,MAX(800000,400000*C3208),8000000+700000*(C3208-20))+IF(E3208=1,1000000,0))</f>
        <v/>
      </c>
      <c r="G3208" s="21">
        <f>IF(AND(D3208=3,C3208&lt;=5),MAX(0,B3208-F3208),IF(AND(D3208=2,C3208&lt;=5,MAX(0,B3208-F3208)&gt;3000000),1500000+MAX(0,B3208-F3208)-3000000,MAX(0,B3208-F3208)/2))</f>
        <v/>
      </c>
      <c r="H3208" s="21">
        <f>ROUNDDOWN(G3208,-3)</f>
        <v/>
      </c>
      <c r="I3208" s="21">
        <f>IF(H3208&lt;=0,0,ROUNDDOWN(ROUND((H3208*LOOKUP(H3208,{0,1950001,3300001,6950001,9000001,18000001,40000001},{0.05,0.1,0.2,0.23,0.33,0.4,0.45})-LOOKUP(H3208,{0,1950001,3300001,6950001,9000001,18000001,40000001},{0,97500,427500,636000,1536000,2796000,4796000}))*1.021,3),0))</f>
        <v/>
      </c>
      <c r="J3208" s="21">
        <f>ROUNDDOWN(ROUND(H3208*0.06,2),-2)</f>
        <v/>
      </c>
      <c r="K3208" s="21">
        <f>ROUNDDOWN(ROUND(H3208*0.04,2),-2)</f>
        <v/>
      </c>
      <c r="L3208" s="21">
        <f>I3208+J3208+K3208</f>
        <v/>
      </c>
      <c r="M3208" s="21">
        <f>B3208-L3208</f>
        <v/>
      </c>
      <c r="N3208" s="21">
        <f>ROUNDDOWN(ROUND(B3208*0.2042,2),0)</f>
        <v/>
      </c>
    </row>
    <row r="3209">
      <c r="A3209" t="inlineStr">
        <is>
          <t>照合 一般</t>
        </is>
      </c>
      <c r="B3209" s="21" t="n">
        <v>22000000</v>
      </c>
      <c r="C3209" s="22" t="n">
        <v>26</v>
      </c>
      <c r="D3209" s="22" t="n">
        <v>1</v>
      </c>
      <c r="E3209" s="22" t="n">
        <v>0</v>
      </c>
      <c r="F3209" s="21">
        <f>(IF(C3209&lt;=20,MAX(800000,400000*C3209),8000000+700000*(C3209-20))+IF(E3209=1,1000000,0))</f>
        <v/>
      </c>
      <c r="G3209" s="21">
        <f>IF(AND(D3209=3,C3209&lt;=5),MAX(0,B3209-F3209),IF(AND(D3209=2,C3209&lt;=5,MAX(0,B3209-F3209)&gt;3000000),1500000+MAX(0,B3209-F3209)-3000000,MAX(0,B3209-F3209)/2))</f>
        <v/>
      </c>
      <c r="H3209" s="21">
        <f>ROUNDDOWN(G3209,-3)</f>
        <v/>
      </c>
      <c r="I3209" s="21">
        <f>IF(H3209&lt;=0,0,ROUNDDOWN(ROUND((H3209*LOOKUP(H3209,{0,1950001,3300001,6950001,9000001,18000001,40000001},{0.05,0.1,0.2,0.23,0.33,0.4,0.45})-LOOKUP(H3209,{0,1950001,3300001,6950001,9000001,18000001,40000001},{0,97500,427500,636000,1536000,2796000,4796000}))*1.021,3),0))</f>
        <v/>
      </c>
      <c r="J3209" s="21">
        <f>ROUNDDOWN(ROUND(H3209*0.06,2),-2)</f>
        <v/>
      </c>
      <c r="K3209" s="21">
        <f>ROUNDDOWN(ROUND(H3209*0.04,2),-2)</f>
        <v/>
      </c>
      <c r="L3209" s="21">
        <f>I3209+J3209+K3209</f>
        <v/>
      </c>
      <c r="M3209" s="21">
        <f>B3209-L3209</f>
        <v/>
      </c>
      <c r="N3209" s="21">
        <f>ROUNDDOWN(ROUND(B3209*0.2042,2),0)</f>
        <v/>
      </c>
    </row>
    <row r="3210">
      <c r="A3210" t="inlineStr">
        <is>
          <t>照合 一般</t>
        </is>
      </c>
      <c r="B3210" s="21" t="n">
        <v>22000000</v>
      </c>
      <c r="C3210" s="22" t="n">
        <v>27</v>
      </c>
      <c r="D3210" s="22" t="n">
        <v>1</v>
      </c>
      <c r="E3210" s="22" t="n">
        <v>0</v>
      </c>
      <c r="F3210" s="21">
        <f>(IF(C3210&lt;=20,MAX(800000,400000*C3210),8000000+700000*(C3210-20))+IF(E3210=1,1000000,0))</f>
        <v/>
      </c>
      <c r="G3210" s="21">
        <f>IF(AND(D3210=3,C3210&lt;=5),MAX(0,B3210-F3210),IF(AND(D3210=2,C3210&lt;=5,MAX(0,B3210-F3210)&gt;3000000),1500000+MAX(0,B3210-F3210)-3000000,MAX(0,B3210-F3210)/2))</f>
        <v/>
      </c>
      <c r="H3210" s="21">
        <f>ROUNDDOWN(G3210,-3)</f>
        <v/>
      </c>
      <c r="I3210" s="21">
        <f>IF(H3210&lt;=0,0,ROUNDDOWN(ROUND((H3210*LOOKUP(H3210,{0,1950001,3300001,6950001,9000001,18000001,40000001},{0.05,0.1,0.2,0.23,0.33,0.4,0.45})-LOOKUP(H3210,{0,1950001,3300001,6950001,9000001,18000001,40000001},{0,97500,427500,636000,1536000,2796000,4796000}))*1.021,3),0))</f>
        <v/>
      </c>
      <c r="J3210" s="21">
        <f>ROUNDDOWN(ROUND(H3210*0.06,2),-2)</f>
        <v/>
      </c>
      <c r="K3210" s="21">
        <f>ROUNDDOWN(ROUND(H3210*0.04,2),-2)</f>
        <v/>
      </c>
      <c r="L3210" s="21">
        <f>I3210+J3210+K3210</f>
        <v/>
      </c>
      <c r="M3210" s="21">
        <f>B3210-L3210</f>
        <v/>
      </c>
      <c r="N3210" s="21">
        <f>ROUNDDOWN(ROUND(B3210*0.2042,2),0)</f>
        <v/>
      </c>
    </row>
    <row r="3211">
      <c r="A3211" t="inlineStr">
        <is>
          <t>照合 一般</t>
        </is>
      </c>
      <c r="B3211" s="21" t="n">
        <v>22000000</v>
      </c>
      <c r="C3211" s="22" t="n">
        <v>28</v>
      </c>
      <c r="D3211" s="22" t="n">
        <v>1</v>
      </c>
      <c r="E3211" s="22" t="n">
        <v>0</v>
      </c>
      <c r="F3211" s="21">
        <f>(IF(C3211&lt;=20,MAX(800000,400000*C3211),8000000+700000*(C3211-20))+IF(E3211=1,1000000,0))</f>
        <v/>
      </c>
      <c r="G3211" s="21">
        <f>IF(AND(D3211=3,C3211&lt;=5),MAX(0,B3211-F3211),IF(AND(D3211=2,C3211&lt;=5,MAX(0,B3211-F3211)&gt;3000000),1500000+MAX(0,B3211-F3211)-3000000,MAX(0,B3211-F3211)/2))</f>
        <v/>
      </c>
      <c r="H3211" s="21">
        <f>ROUNDDOWN(G3211,-3)</f>
        <v/>
      </c>
      <c r="I3211" s="21">
        <f>IF(H3211&lt;=0,0,ROUNDDOWN(ROUND((H3211*LOOKUP(H3211,{0,1950001,3300001,6950001,9000001,18000001,40000001},{0.05,0.1,0.2,0.23,0.33,0.4,0.45})-LOOKUP(H3211,{0,1950001,3300001,6950001,9000001,18000001,40000001},{0,97500,427500,636000,1536000,2796000,4796000}))*1.021,3),0))</f>
        <v/>
      </c>
      <c r="J3211" s="21">
        <f>ROUNDDOWN(ROUND(H3211*0.06,2),-2)</f>
        <v/>
      </c>
      <c r="K3211" s="21">
        <f>ROUNDDOWN(ROUND(H3211*0.04,2),-2)</f>
        <v/>
      </c>
      <c r="L3211" s="21">
        <f>I3211+J3211+K3211</f>
        <v/>
      </c>
      <c r="M3211" s="21">
        <f>B3211-L3211</f>
        <v/>
      </c>
      <c r="N3211" s="21">
        <f>ROUNDDOWN(ROUND(B3211*0.2042,2),0)</f>
        <v/>
      </c>
    </row>
    <row r="3212">
      <c r="A3212" t="inlineStr">
        <is>
          <t>照合 一般</t>
        </is>
      </c>
      <c r="B3212" s="21" t="n">
        <v>22000000</v>
      </c>
      <c r="C3212" s="22" t="n">
        <v>29</v>
      </c>
      <c r="D3212" s="22" t="n">
        <v>1</v>
      </c>
      <c r="E3212" s="22" t="n">
        <v>0</v>
      </c>
      <c r="F3212" s="21">
        <f>(IF(C3212&lt;=20,MAX(800000,400000*C3212),8000000+700000*(C3212-20))+IF(E3212=1,1000000,0))</f>
        <v/>
      </c>
      <c r="G3212" s="21">
        <f>IF(AND(D3212=3,C3212&lt;=5),MAX(0,B3212-F3212),IF(AND(D3212=2,C3212&lt;=5,MAX(0,B3212-F3212)&gt;3000000),1500000+MAX(0,B3212-F3212)-3000000,MAX(0,B3212-F3212)/2))</f>
        <v/>
      </c>
      <c r="H3212" s="21">
        <f>ROUNDDOWN(G3212,-3)</f>
        <v/>
      </c>
      <c r="I3212" s="21">
        <f>IF(H3212&lt;=0,0,ROUNDDOWN(ROUND((H3212*LOOKUP(H3212,{0,1950001,3300001,6950001,9000001,18000001,40000001},{0.05,0.1,0.2,0.23,0.33,0.4,0.45})-LOOKUP(H3212,{0,1950001,3300001,6950001,9000001,18000001,40000001},{0,97500,427500,636000,1536000,2796000,4796000}))*1.021,3),0))</f>
        <v/>
      </c>
      <c r="J3212" s="21">
        <f>ROUNDDOWN(ROUND(H3212*0.06,2),-2)</f>
        <v/>
      </c>
      <c r="K3212" s="21">
        <f>ROUNDDOWN(ROUND(H3212*0.04,2),-2)</f>
        <v/>
      </c>
      <c r="L3212" s="21">
        <f>I3212+J3212+K3212</f>
        <v/>
      </c>
      <c r="M3212" s="21">
        <f>B3212-L3212</f>
        <v/>
      </c>
      <c r="N3212" s="21">
        <f>ROUNDDOWN(ROUND(B3212*0.2042,2),0)</f>
        <v/>
      </c>
    </row>
    <row r="3213">
      <c r="A3213" t="inlineStr">
        <is>
          <t>照合 一般</t>
        </is>
      </c>
      <c r="B3213" s="21" t="n">
        <v>22000000</v>
      </c>
      <c r="C3213" s="22" t="n">
        <v>30</v>
      </c>
      <c r="D3213" s="22" t="n">
        <v>1</v>
      </c>
      <c r="E3213" s="22" t="n">
        <v>0</v>
      </c>
      <c r="F3213" s="21">
        <f>(IF(C3213&lt;=20,MAX(800000,400000*C3213),8000000+700000*(C3213-20))+IF(E3213=1,1000000,0))</f>
        <v/>
      </c>
      <c r="G3213" s="21">
        <f>IF(AND(D3213=3,C3213&lt;=5),MAX(0,B3213-F3213),IF(AND(D3213=2,C3213&lt;=5,MAX(0,B3213-F3213)&gt;3000000),1500000+MAX(0,B3213-F3213)-3000000,MAX(0,B3213-F3213)/2))</f>
        <v/>
      </c>
      <c r="H3213" s="21">
        <f>ROUNDDOWN(G3213,-3)</f>
        <v/>
      </c>
      <c r="I3213" s="21">
        <f>IF(H3213&lt;=0,0,ROUNDDOWN(ROUND((H3213*LOOKUP(H3213,{0,1950001,3300001,6950001,9000001,18000001,40000001},{0.05,0.1,0.2,0.23,0.33,0.4,0.45})-LOOKUP(H3213,{0,1950001,3300001,6950001,9000001,18000001,40000001},{0,97500,427500,636000,1536000,2796000,4796000}))*1.021,3),0))</f>
        <v/>
      </c>
      <c r="J3213" s="21">
        <f>ROUNDDOWN(ROUND(H3213*0.06,2),-2)</f>
        <v/>
      </c>
      <c r="K3213" s="21">
        <f>ROUNDDOWN(ROUND(H3213*0.04,2),-2)</f>
        <v/>
      </c>
      <c r="L3213" s="21">
        <f>I3213+J3213+K3213</f>
        <v/>
      </c>
      <c r="M3213" s="21">
        <f>B3213-L3213</f>
        <v/>
      </c>
      <c r="N3213" s="21">
        <f>ROUNDDOWN(ROUND(B3213*0.2042,2),0)</f>
        <v/>
      </c>
    </row>
    <row r="3214">
      <c r="A3214" t="inlineStr">
        <is>
          <t>照合 一般</t>
        </is>
      </c>
      <c r="B3214" s="21" t="n">
        <v>22000000</v>
      </c>
      <c r="C3214" s="22" t="n">
        <v>31</v>
      </c>
      <c r="D3214" s="22" t="n">
        <v>1</v>
      </c>
      <c r="E3214" s="22" t="n">
        <v>0</v>
      </c>
      <c r="F3214" s="21">
        <f>(IF(C3214&lt;=20,MAX(800000,400000*C3214),8000000+700000*(C3214-20))+IF(E3214=1,1000000,0))</f>
        <v/>
      </c>
      <c r="G3214" s="21">
        <f>IF(AND(D3214=3,C3214&lt;=5),MAX(0,B3214-F3214),IF(AND(D3214=2,C3214&lt;=5,MAX(0,B3214-F3214)&gt;3000000),1500000+MAX(0,B3214-F3214)-3000000,MAX(0,B3214-F3214)/2))</f>
        <v/>
      </c>
      <c r="H3214" s="21">
        <f>ROUNDDOWN(G3214,-3)</f>
        <v/>
      </c>
      <c r="I3214" s="21">
        <f>IF(H3214&lt;=0,0,ROUNDDOWN(ROUND((H3214*LOOKUP(H3214,{0,1950001,3300001,6950001,9000001,18000001,40000001},{0.05,0.1,0.2,0.23,0.33,0.4,0.45})-LOOKUP(H3214,{0,1950001,3300001,6950001,9000001,18000001,40000001},{0,97500,427500,636000,1536000,2796000,4796000}))*1.021,3),0))</f>
        <v/>
      </c>
      <c r="J3214" s="21">
        <f>ROUNDDOWN(ROUND(H3214*0.06,2),-2)</f>
        <v/>
      </c>
      <c r="K3214" s="21">
        <f>ROUNDDOWN(ROUND(H3214*0.04,2),-2)</f>
        <v/>
      </c>
      <c r="L3214" s="21">
        <f>I3214+J3214+K3214</f>
        <v/>
      </c>
      <c r="M3214" s="21">
        <f>B3214-L3214</f>
        <v/>
      </c>
      <c r="N3214" s="21">
        <f>ROUNDDOWN(ROUND(B3214*0.2042,2),0)</f>
        <v/>
      </c>
    </row>
    <row r="3215">
      <c r="A3215" t="inlineStr">
        <is>
          <t>照合 一般</t>
        </is>
      </c>
      <c r="B3215" s="21" t="n">
        <v>22000000</v>
      </c>
      <c r="C3215" s="22" t="n">
        <v>32</v>
      </c>
      <c r="D3215" s="22" t="n">
        <v>1</v>
      </c>
      <c r="E3215" s="22" t="n">
        <v>0</v>
      </c>
      <c r="F3215" s="21">
        <f>(IF(C3215&lt;=20,MAX(800000,400000*C3215),8000000+700000*(C3215-20))+IF(E3215=1,1000000,0))</f>
        <v/>
      </c>
      <c r="G3215" s="21">
        <f>IF(AND(D3215=3,C3215&lt;=5),MAX(0,B3215-F3215),IF(AND(D3215=2,C3215&lt;=5,MAX(0,B3215-F3215)&gt;3000000),1500000+MAX(0,B3215-F3215)-3000000,MAX(0,B3215-F3215)/2))</f>
        <v/>
      </c>
      <c r="H3215" s="21">
        <f>ROUNDDOWN(G3215,-3)</f>
        <v/>
      </c>
      <c r="I3215" s="21">
        <f>IF(H3215&lt;=0,0,ROUNDDOWN(ROUND((H3215*LOOKUP(H3215,{0,1950001,3300001,6950001,9000001,18000001,40000001},{0.05,0.1,0.2,0.23,0.33,0.4,0.45})-LOOKUP(H3215,{0,1950001,3300001,6950001,9000001,18000001,40000001},{0,97500,427500,636000,1536000,2796000,4796000}))*1.021,3),0))</f>
        <v/>
      </c>
      <c r="J3215" s="21">
        <f>ROUNDDOWN(ROUND(H3215*0.06,2),-2)</f>
        <v/>
      </c>
      <c r="K3215" s="21">
        <f>ROUNDDOWN(ROUND(H3215*0.04,2),-2)</f>
        <v/>
      </c>
      <c r="L3215" s="21">
        <f>I3215+J3215+K3215</f>
        <v/>
      </c>
      <c r="M3215" s="21">
        <f>B3215-L3215</f>
        <v/>
      </c>
      <c r="N3215" s="21">
        <f>ROUNDDOWN(ROUND(B3215*0.2042,2),0)</f>
        <v/>
      </c>
    </row>
    <row r="3216">
      <c r="A3216" t="inlineStr">
        <is>
          <t>照合 一般</t>
        </is>
      </c>
      <c r="B3216" s="21" t="n">
        <v>22000000</v>
      </c>
      <c r="C3216" s="22" t="n">
        <v>33</v>
      </c>
      <c r="D3216" s="22" t="n">
        <v>1</v>
      </c>
      <c r="E3216" s="22" t="n">
        <v>0</v>
      </c>
      <c r="F3216" s="21">
        <f>(IF(C3216&lt;=20,MAX(800000,400000*C3216),8000000+700000*(C3216-20))+IF(E3216=1,1000000,0))</f>
        <v/>
      </c>
      <c r="G3216" s="21">
        <f>IF(AND(D3216=3,C3216&lt;=5),MAX(0,B3216-F3216),IF(AND(D3216=2,C3216&lt;=5,MAX(0,B3216-F3216)&gt;3000000),1500000+MAX(0,B3216-F3216)-3000000,MAX(0,B3216-F3216)/2))</f>
        <v/>
      </c>
      <c r="H3216" s="21">
        <f>ROUNDDOWN(G3216,-3)</f>
        <v/>
      </c>
      <c r="I3216" s="21">
        <f>IF(H3216&lt;=0,0,ROUNDDOWN(ROUND((H3216*LOOKUP(H3216,{0,1950001,3300001,6950001,9000001,18000001,40000001},{0.05,0.1,0.2,0.23,0.33,0.4,0.45})-LOOKUP(H3216,{0,1950001,3300001,6950001,9000001,18000001,40000001},{0,97500,427500,636000,1536000,2796000,4796000}))*1.021,3),0))</f>
        <v/>
      </c>
      <c r="J3216" s="21">
        <f>ROUNDDOWN(ROUND(H3216*0.06,2),-2)</f>
        <v/>
      </c>
      <c r="K3216" s="21">
        <f>ROUNDDOWN(ROUND(H3216*0.04,2),-2)</f>
        <v/>
      </c>
      <c r="L3216" s="21">
        <f>I3216+J3216+K3216</f>
        <v/>
      </c>
      <c r="M3216" s="21">
        <f>B3216-L3216</f>
        <v/>
      </c>
      <c r="N3216" s="21">
        <f>ROUNDDOWN(ROUND(B3216*0.2042,2),0)</f>
        <v/>
      </c>
    </row>
    <row r="3217">
      <c r="A3217" t="inlineStr">
        <is>
          <t>照合 一般</t>
        </is>
      </c>
      <c r="B3217" s="21" t="n">
        <v>22000000</v>
      </c>
      <c r="C3217" s="22" t="n">
        <v>34</v>
      </c>
      <c r="D3217" s="22" t="n">
        <v>1</v>
      </c>
      <c r="E3217" s="22" t="n">
        <v>0</v>
      </c>
      <c r="F3217" s="21">
        <f>(IF(C3217&lt;=20,MAX(800000,400000*C3217),8000000+700000*(C3217-20))+IF(E3217=1,1000000,0))</f>
        <v/>
      </c>
      <c r="G3217" s="21">
        <f>IF(AND(D3217=3,C3217&lt;=5),MAX(0,B3217-F3217),IF(AND(D3217=2,C3217&lt;=5,MAX(0,B3217-F3217)&gt;3000000),1500000+MAX(0,B3217-F3217)-3000000,MAX(0,B3217-F3217)/2))</f>
        <v/>
      </c>
      <c r="H3217" s="21">
        <f>ROUNDDOWN(G3217,-3)</f>
        <v/>
      </c>
      <c r="I3217" s="21">
        <f>IF(H3217&lt;=0,0,ROUNDDOWN(ROUND((H3217*LOOKUP(H3217,{0,1950001,3300001,6950001,9000001,18000001,40000001},{0.05,0.1,0.2,0.23,0.33,0.4,0.45})-LOOKUP(H3217,{0,1950001,3300001,6950001,9000001,18000001,40000001},{0,97500,427500,636000,1536000,2796000,4796000}))*1.021,3),0))</f>
        <v/>
      </c>
      <c r="J3217" s="21">
        <f>ROUNDDOWN(ROUND(H3217*0.06,2),-2)</f>
        <v/>
      </c>
      <c r="K3217" s="21">
        <f>ROUNDDOWN(ROUND(H3217*0.04,2),-2)</f>
        <v/>
      </c>
      <c r="L3217" s="21">
        <f>I3217+J3217+K3217</f>
        <v/>
      </c>
      <c r="M3217" s="21">
        <f>B3217-L3217</f>
        <v/>
      </c>
      <c r="N3217" s="21">
        <f>ROUNDDOWN(ROUND(B3217*0.2042,2),0)</f>
        <v/>
      </c>
    </row>
    <row r="3218">
      <c r="A3218" t="inlineStr">
        <is>
          <t>照合 一般</t>
        </is>
      </c>
      <c r="B3218" s="21" t="n">
        <v>22000000</v>
      </c>
      <c r="C3218" s="22" t="n">
        <v>35</v>
      </c>
      <c r="D3218" s="22" t="n">
        <v>1</v>
      </c>
      <c r="E3218" s="22" t="n">
        <v>0</v>
      </c>
      <c r="F3218" s="21">
        <f>(IF(C3218&lt;=20,MAX(800000,400000*C3218),8000000+700000*(C3218-20))+IF(E3218=1,1000000,0))</f>
        <v/>
      </c>
      <c r="G3218" s="21">
        <f>IF(AND(D3218=3,C3218&lt;=5),MAX(0,B3218-F3218),IF(AND(D3218=2,C3218&lt;=5,MAX(0,B3218-F3218)&gt;3000000),1500000+MAX(0,B3218-F3218)-3000000,MAX(0,B3218-F3218)/2))</f>
        <v/>
      </c>
      <c r="H3218" s="21">
        <f>ROUNDDOWN(G3218,-3)</f>
        <v/>
      </c>
      <c r="I3218" s="21">
        <f>IF(H3218&lt;=0,0,ROUNDDOWN(ROUND((H3218*LOOKUP(H3218,{0,1950001,3300001,6950001,9000001,18000001,40000001},{0.05,0.1,0.2,0.23,0.33,0.4,0.45})-LOOKUP(H3218,{0,1950001,3300001,6950001,9000001,18000001,40000001},{0,97500,427500,636000,1536000,2796000,4796000}))*1.021,3),0))</f>
        <v/>
      </c>
      <c r="J3218" s="21">
        <f>ROUNDDOWN(ROUND(H3218*0.06,2),-2)</f>
        <v/>
      </c>
      <c r="K3218" s="21">
        <f>ROUNDDOWN(ROUND(H3218*0.04,2),-2)</f>
        <v/>
      </c>
      <c r="L3218" s="21">
        <f>I3218+J3218+K3218</f>
        <v/>
      </c>
      <c r="M3218" s="21">
        <f>B3218-L3218</f>
        <v/>
      </c>
      <c r="N3218" s="21">
        <f>ROUNDDOWN(ROUND(B3218*0.2042,2),0)</f>
        <v/>
      </c>
    </row>
    <row r="3219">
      <c r="A3219" t="inlineStr">
        <is>
          <t>照合 一般</t>
        </is>
      </c>
      <c r="B3219" s="21" t="n">
        <v>22000000</v>
      </c>
      <c r="C3219" s="22" t="n">
        <v>36</v>
      </c>
      <c r="D3219" s="22" t="n">
        <v>1</v>
      </c>
      <c r="E3219" s="22" t="n">
        <v>0</v>
      </c>
      <c r="F3219" s="21">
        <f>(IF(C3219&lt;=20,MAX(800000,400000*C3219),8000000+700000*(C3219-20))+IF(E3219=1,1000000,0))</f>
        <v/>
      </c>
      <c r="G3219" s="21">
        <f>IF(AND(D3219=3,C3219&lt;=5),MAX(0,B3219-F3219),IF(AND(D3219=2,C3219&lt;=5,MAX(0,B3219-F3219)&gt;3000000),1500000+MAX(0,B3219-F3219)-3000000,MAX(0,B3219-F3219)/2))</f>
        <v/>
      </c>
      <c r="H3219" s="21">
        <f>ROUNDDOWN(G3219,-3)</f>
        <v/>
      </c>
      <c r="I3219" s="21">
        <f>IF(H3219&lt;=0,0,ROUNDDOWN(ROUND((H3219*LOOKUP(H3219,{0,1950001,3300001,6950001,9000001,18000001,40000001},{0.05,0.1,0.2,0.23,0.33,0.4,0.45})-LOOKUP(H3219,{0,1950001,3300001,6950001,9000001,18000001,40000001},{0,97500,427500,636000,1536000,2796000,4796000}))*1.021,3),0))</f>
        <v/>
      </c>
      <c r="J3219" s="21">
        <f>ROUNDDOWN(ROUND(H3219*0.06,2),-2)</f>
        <v/>
      </c>
      <c r="K3219" s="21">
        <f>ROUNDDOWN(ROUND(H3219*0.04,2),-2)</f>
        <v/>
      </c>
      <c r="L3219" s="21">
        <f>I3219+J3219+K3219</f>
        <v/>
      </c>
      <c r="M3219" s="21">
        <f>B3219-L3219</f>
        <v/>
      </c>
      <c r="N3219" s="21">
        <f>ROUNDDOWN(ROUND(B3219*0.2042,2),0)</f>
        <v/>
      </c>
    </row>
    <row r="3220">
      <c r="A3220" t="inlineStr">
        <is>
          <t>照合 一般</t>
        </is>
      </c>
      <c r="B3220" s="21" t="n">
        <v>22000000</v>
      </c>
      <c r="C3220" s="22" t="n">
        <v>37</v>
      </c>
      <c r="D3220" s="22" t="n">
        <v>1</v>
      </c>
      <c r="E3220" s="22" t="n">
        <v>0</v>
      </c>
      <c r="F3220" s="21">
        <f>(IF(C3220&lt;=20,MAX(800000,400000*C3220),8000000+700000*(C3220-20))+IF(E3220=1,1000000,0))</f>
        <v/>
      </c>
      <c r="G3220" s="21">
        <f>IF(AND(D3220=3,C3220&lt;=5),MAX(0,B3220-F3220),IF(AND(D3220=2,C3220&lt;=5,MAX(0,B3220-F3220)&gt;3000000),1500000+MAX(0,B3220-F3220)-3000000,MAX(0,B3220-F3220)/2))</f>
        <v/>
      </c>
      <c r="H3220" s="21">
        <f>ROUNDDOWN(G3220,-3)</f>
        <v/>
      </c>
      <c r="I3220" s="21">
        <f>IF(H3220&lt;=0,0,ROUNDDOWN(ROUND((H3220*LOOKUP(H3220,{0,1950001,3300001,6950001,9000001,18000001,40000001},{0.05,0.1,0.2,0.23,0.33,0.4,0.45})-LOOKUP(H3220,{0,1950001,3300001,6950001,9000001,18000001,40000001},{0,97500,427500,636000,1536000,2796000,4796000}))*1.021,3),0))</f>
        <v/>
      </c>
      <c r="J3220" s="21">
        <f>ROUNDDOWN(ROUND(H3220*0.06,2),-2)</f>
        <v/>
      </c>
      <c r="K3220" s="21">
        <f>ROUNDDOWN(ROUND(H3220*0.04,2),-2)</f>
        <v/>
      </c>
      <c r="L3220" s="21">
        <f>I3220+J3220+K3220</f>
        <v/>
      </c>
      <c r="M3220" s="21">
        <f>B3220-L3220</f>
        <v/>
      </c>
      <c r="N3220" s="21">
        <f>ROUNDDOWN(ROUND(B3220*0.2042,2),0)</f>
        <v/>
      </c>
    </row>
    <row r="3221">
      <c r="A3221" t="inlineStr">
        <is>
          <t>照合 一般</t>
        </is>
      </c>
      <c r="B3221" s="21" t="n">
        <v>22000000</v>
      </c>
      <c r="C3221" s="22" t="n">
        <v>38</v>
      </c>
      <c r="D3221" s="22" t="n">
        <v>1</v>
      </c>
      <c r="E3221" s="22" t="n">
        <v>0</v>
      </c>
      <c r="F3221" s="21">
        <f>(IF(C3221&lt;=20,MAX(800000,400000*C3221),8000000+700000*(C3221-20))+IF(E3221=1,1000000,0))</f>
        <v/>
      </c>
      <c r="G3221" s="21">
        <f>IF(AND(D3221=3,C3221&lt;=5),MAX(0,B3221-F3221),IF(AND(D3221=2,C3221&lt;=5,MAX(0,B3221-F3221)&gt;3000000),1500000+MAX(0,B3221-F3221)-3000000,MAX(0,B3221-F3221)/2))</f>
        <v/>
      </c>
      <c r="H3221" s="21">
        <f>ROUNDDOWN(G3221,-3)</f>
        <v/>
      </c>
      <c r="I3221" s="21">
        <f>IF(H3221&lt;=0,0,ROUNDDOWN(ROUND((H3221*LOOKUP(H3221,{0,1950001,3300001,6950001,9000001,18000001,40000001},{0.05,0.1,0.2,0.23,0.33,0.4,0.45})-LOOKUP(H3221,{0,1950001,3300001,6950001,9000001,18000001,40000001},{0,97500,427500,636000,1536000,2796000,4796000}))*1.021,3),0))</f>
        <v/>
      </c>
      <c r="J3221" s="21">
        <f>ROUNDDOWN(ROUND(H3221*0.06,2),-2)</f>
        <v/>
      </c>
      <c r="K3221" s="21">
        <f>ROUNDDOWN(ROUND(H3221*0.04,2),-2)</f>
        <v/>
      </c>
      <c r="L3221" s="21">
        <f>I3221+J3221+K3221</f>
        <v/>
      </c>
      <c r="M3221" s="21">
        <f>B3221-L3221</f>
        <v/>
      </c>
      <c r="N3221" s="21">
        <f>ROUNDDOWN(ROUND(B3221*0.2042,2),0)</f>
        <v/>
      </c>
    </row>
    <row r="3222">
      <c r="A3222" t="inlineStr">
        <is>
          <t>照合 一般</t>
        </is>
      </c>
      <c r="B3222" s="21" t="n">
        <v>22000000</v>
      </c>
      <c r="C3222" s="22" t="n">
        <v>39</v>
      </c>
      <c r="D3222" s="22" t="n">
        <v>1</v>
      </c>
      <c r="E3222" s="22" t="n">
        <v>0</v>
      </c>
      <c r="F3222" s="21">
        <f>(IF(C3222&lt;=20,MAX(800000,400000*C3222),8000000+700000*(C3222-20))+IF(E3222=1,1000000,0))</f>
        <v/>
      </c>
      <c r="G3222" s="21">
        <f>IF(AND(D3222=3,C3222&lt;=5),MAX(0,B3222-F3222),IF(AND(D3222=2,C3222&lt;=5,MAX(0,B3222-F3222)&gt;3000000),1500000+MAX(0,B3222-F3222)-3000000,MAX(0,B3222-F3222)/2))</f>
        <v/>
      </c>
      <c r="H3222" s="21">
        <f>ROUNDDOWN(G3222,-3)</f>
        <v/>
      </c>
      <c r="I3222" s="21">
        <f>IF(H3222&lt;=0,0,ROUNDDOWN(ROUND((H3222*LOOKUP(H3222,{0,1950001,3300001,6950001,9000001,18000001,40000001},{0.05,0.1,0.2,0.23,0.33,0.4,0.45})-LOOKUP(H3222,{0,1950001,3300001,6950001,9000001,18000001,40000001},{0,97500,427500,636000,1536000,2796000,4796000}))*1.021,3),0))</f>
        <v/>
      </c>
      <c r="J3222" s="21">
        <f>ROUNDDOWN(ROUND(H3222*0.06,2),-2)</f>
        <v/>
      </c>
      <c r="K3222" s="21">
        <f>ROUNDDOWN(ROUND(H3222*0.04,2),-2)</f>
        <v/>
      </c>
      <c r="L3222" s="21">
        <f>I3222+J3222+K3222</f>
        <v/>
      </c>
      <c r="M3222" s="21">
        <f>B3222-L3222</f>
        <v/>
      </c>
      <c r="N3222" s="21">
        <f>ROUNDDOWN(ROUND(B3222*0.2042,2),0)</f>
        <v/>
      </c>
    </row>
    <row r="3223">
      <c r="A3223" t="inlineStr">
        <is>
          <t>照合 一般</t>
        </is>
      </c>
      <c r="B3223" s="21" t="n">
        <v>22000000</v>
      </c>
      <c r="C3223" s="22" t="n">
        <v>40</v>
      </c>
      <c r="D3223" s="22" t="n">
        <v>1</v>
      </c>
      <c r="E3223" s="22" t="n">
        <v>0</v>
      </c>
      <c r="F3223" s="21">
        <f>(IF(C3223&lt;=20,MAX(800000,400000*C3223),8000000+700000*(C3223-20))+IF(E3223=1,1000000,0))</f>
        <v/>
      </c>
      <c r="G3223" s="21">
        <f>IF(AND(D3223=3,C3223&lt;=5),MAX(0,B3223-F3223),IF(AND(D3223=2,C3223&lt;=5,MAX(0,B3223-F3223)&gt;3000000),1500000+MAX(0,B3223-F3223)-3000000,MAX(0,B3223-F3223)/2))</f>
        <v/>
      </c>
      <c r="H3223" s="21">
        <f>ROUNDDOWN(G3223,-3)</f>
        <v/>
      </c>
      <c r="I3223" s="21">
        <f>IF(H3223&lt;=0,0,ROUNDDOWN(ROUND((H3223*LOOKUP(H3223,{0,1950001,3300001,6950001,9000001,18000001,40000001},{0.05,0.1,0.2,0.23,0.33,0.4,0.45})-LOOKUP(H3223,{0,1950001,3300001,6950001,9000001,18000001,40000001},{0,97500,427500,636000,1536000,2796000,4796000}))*1.021,3),0))</f>
        <v/>
      </c>
      <c r="J3223" s="21">
        <f>ROUNDDOWN(ROUND(H3223*0.06,2),-2)</f>
        <v/>
      </c>
      <c r="K3223" s="21">
        <f>ROUNDDOWN(ROUND(H3223*0.04,2),-2)</f>
        <v/>
      </c>
      <c r="L3223" s="21">
        <f>I3223+J3223+K3223</f>
        <v/>
      </c>
      <c r="M3223" s="21">
        <f>B3223-L3223</f>
        <v/>
      </c>
      <c r="N3223" s="21">
        <f>ROUNDDOWN(ROUND(B3223*0.2042,2),0)</f>
        <v/>
      </c>
    </row>
    <row r="3224">
      <c r="A3224" t="inlineStr">
        <is>
          <t>照合 一般</t>
        </is>
      </c>
      <c r="B3224" s="21" t="n">
        <v>22000000</v>
      </c>
      <c r="C3224" s="22" t="n">
        <v>41</v>
      </c>
      <c r="D3224" s="22" t="n">
        <v>1</v>
      </c>
      <c r="E3224" s="22" t="n">
        <v>0</v>
      </c>
      <c r="F3224" s="21">
        <f>(IF(C3224&lt;=20,MAX(800000,400000*C3224),8000000+700000*(C3224-20))+IF(E3224=1,1000000,0))</f>
        <v/>
      </c>
      <c r="G3224" s="21">
        <f>IF(AND(D3224=3,C3224&lt;=5),MAX(0,B3224-F3224),IF(AND(D3224=2,C3224&lt;=5,MAX(0,B3224-F3224)&gt;3000000),1500000+MAX(0,B3224-F3224)-3000000,MAX(0,B3224-F3224)/2))</f>
        <v/>
      </c>
      <c r="H3224" s="21">
        <f>ROUNDDOWN(G3224,-3)</f>
        <v/>
      </c>
      <c r="I3224" s="21">
        <f>IF(H3224&lt;=0,0,ROUNDDOWN(ROUND((H3224*LOOKUP(H3224,{0,1950001,3300001,6950001,9000001,18000001,40000001},{0.05,0.1,0.2,0.23,0.33,0.4,0.45})-LOOKUP(H3224,{0,1950001,3300001,6950001,9000001,18000001,40000001},{0,97500,427500,636000,1536000,2796000,4796000}))*1.021,3),0))</f>
        <v/>
      </c>
      <c r="J3224" s="21">
        <f>ROUNDDOWN(ROUND(H3224*0.06,2),-2)</f>
        <v/>
      </c>
      <c r="K3224" s="21">
        <f>ROUNDDOWN(ROUND(H3224*0.04,2),-2)</f>
        <v/>
      </c>
      <c r="L3224" s="21">
        <f>I3224+J3224+K3224</f>
        <v/>
      </c>
      <c r="M3224" s="21">
        <f>B3224-L3224</f>
        <v/>
      </c>
      <c r="N3224" s="21">
        <f>ROUNDDOWN(ROUND(B3224*0.2042,2),0)</f>
        <v/>
      </c>
    </row>
    <row r="3225">
      <c r="A3225" t="inlineStr">
        <is>
          <t>照合 一般</t>
        </is>
      </c>
      <c r="B3225" s="21" t="n">
        <v>22000000</v>
      </c>
      <c r="C3225" s="22" t="n">
        <v>42</v>
      </c>
      <c r="D3225" s="22" t="n">
        <v>1</v>
      </c>
      <c r="E3225" s="22" t="n">
        <v>0</v>
      </c>
      <c r="F3225" s="21">
        <f>(IF(C3225&lt;=20,MAX(800000,400000*C3225),8000000+700000*(C3225-20))+IF(E3225=1,1000000,0))</f>
        <v/>
      </c>
      <c r="G3225" s="21">
        <f>IF(AND(D3225=3,C3225&lt;=5),MAX(0,B3225-F3225),IF(AND(D3225=2,C3225&lt;=5,MAX(0,B3225-F3225)&gt;3000000),1500000+MAX(0,B3225-F3225)-3000000,MAX(0,B3225-F3225)/2))</f>
        <v/>
      </c>
      <c r="H3225" s="21">
        <f>ROUNDDOWN(G3225,-3)</f>
        <v/>
      </c>
      <c r="I3225" s="21">
        <f>IF(H3225&lt;=0,0,ROUNDDOWN(ROUND((H3225*LOOKUP(H3225,{0,1950001,3300001,6950001,9000001,18000001,40000001},{0.05,0.1,0.2,0.23,0.33,0.4,0.45})-LOOKUP(H3225,{0,1950001,3300001,6950001,9000001,18000001,40000001},{0,97500,427500,636000,1536000,2796000,4796000}))*1.021,3),0))</f>
        <v/>
      </c>
      <c r="J3225" s="21">
        <f>ROUNDDOWN(ROUND(H3225*0.06,2),-2)</f>
        <v/>
      </c>
      <c r="K3225" s="21">
        <f>ROUNDDOWN(ROUND(H3225*0.04,2),-2)</f>
        <v/>
      </c>
      <c r="L3225" s="21">
        <f>I3225+J3225+K3225</f>
        <v/>
      </c>
      <c r="M3225" s="21">
        <f>B3225-L3225</f>
        <v/>
      </c>
      <c r="N3225" s="21">
        <f>ROUNDDOWN(ROUND(B3225*0.2042,2),0)</f>
        <v/>
      </c>
    </row>
    <row r="3226">
      <c r="A3226" t="inlineStr">
        <is>
          <t>照合 一般</t>
        </is>
      </c>
      <c r="B3226" s="21" t="n">
        <v>22000000</v>
      </c>
      <c r="C3226" s="22" t="n">
        <v>43</v>
      </c>
      <c r="D3226" s="22" t="n">
        <v>1</v>
      </c>
      <c r="E3226" s="22" t="n">
        <v>0</v>
      </c>
      <c r="F3226" s="21">
        <f>(IF(C3226&lt;=20,MAX(800000,400000*C3226),8000000+700000*(C3226-20))+IF(E3226=1,1000000,0))</f>
        <v/>
      </c>
      <c r="G3226" s="21">
        <f>IF(AND(D3226=3,C3226&lt;=5),MAX(0,B3226-F3226),IF(AND(D3226=2,C3226&lt;=5,MAX(0,B3226-F3226)&gt;3000000),1500000+MAX(0,B3226-F3226)-3000000,MAX(0,B3226-F3226)/2))</f>
        <v/>
      </c>
      <c r="H3226" s="21">
        <f>ROUNDDOWN(G3226,-3)</f>
        <v/>
      </c>
      <c r="I3226" s="21">
        <f>IF(H3226&lt;=0,0,ROUNDDOWN(ROUND((H3226*LOOKUP(H3226,{0,1950001,3300001,6950001,9000001,18000001,40000001},{0.05,0.1,0.2,0.23,0.33,0.4,0.45})-LOOKUP(H3226,{0,1950001,3300001,6950001,9000001,18000001,40000001},{0,97500,427500,636000,1536000,2796000,4796000}))*1.021,3),0))</f>
        <v/>
      </c>
      <c r="J3226" s="21">
        <f>ROUNDDOWN(ROUND(H3226*0.06,2),-2)</f>
        <v/>
      </c>
      <c r="K3226" s="21">
        <f>ROUNDDOWN(ROUND(H3226*0.04,2),-2)</f>
        <v/>
      </c>
      <c r="L3226" s="21">
        <f>I3226+J3226+K3226</f>
        <v/>
      </c>
      <c r="M3226" s="21">
        <f>B3226-L3226</f>
        <v/>
      </c>
      <c r="N3226" s="21">
        <f>ROUNDDOWN(ROUND(B3226*0.2042,2),0)</f>
        <v/>
      </c>
    </row>
    <row r="3227">
      <c r="A3227" t="inlineStr">
        <is>
          <t>照合 一般</t>
        </is>
      </c>
      <c r="B3227" s="21" t="n">
        <v>22000000</v>
      </c>
      <c r="C3227" s="22" t="n">
        <v>44</v>
      </c>
      <c r="D3227" s="22" t="n">
        <v>1</v>
      </c>
      <c r="E3227" s="22" t="n">
        <v>0</v>
      </c>
      <c r="F3227" s="21">
        <f>(IF(C3227&lt;=20,MAX(800000,400000*C3227),8000000+700000*(C3227-20))+IF(E3227=1,1000000,0))</f>
        <v/>
      </c>
      <c r="G3227" s="21">
        <f>IF(AND(D3227=3,C3227&lt;=5),MAX(0,B3227-F3227),IF(AND(D3227=2,C3227&lt;=5,MAX(0,B3227-F3227)&gt;3000000),1500000+MAX(0,B3227-F3227)-3000000,MAX(0,B3227-F3227)/2))</f>
        <v/>
      </c>
      <c r="H3227" s="21">
        <f>ROUNDDOWN(G3227,-3)</f>
        <v/>
      </c>
      <c r="I3227" s="21">
        <f>IF(H3227&lt;=0,0,ROUNDDOWN(ROUND((H3227*LOOKUP(H3227,{0,1950001,3300001,6950001,9000001,18000001,40000001},{0.05,0.1,0.2,0.23,0.33,0.4,0.45})-LOOKUP(H3227,{0,1950001,3300001,6950001,9000001,18000001,40000001},{0,97500,427500,636000,1536000,2796000,4796000}))*1.021,3),0))</f>
        <v/>
      </c>
      <c r="J3227" s="21">
        <f>ROUNDDOWN(ROUND(H3227*0.06,2),-2)</f>
        <v/>
      </c>
      <c r="K3227" s="21">
        <f>ROUNDDOWN(ROUND(H3227*0.04,2),-2)</f>
        <v/>
      </c>
      <c r="L3227" s="21">
        <f>I3227+J3227+K3227</f>
        <v/>
      </c>
      <c r="M3227" s="21">
        <f>B3227-L3227</f>
        <v/>
      </c>
      <c r="N3227" s="21">
        <f>ROUNDDOWN(ROUND(B3227*0.2042,2),0)</f>
        <v/>
      </c>
    </row>
    <row r="3228">
      <c r="A3228" t="inlineStr">
        <is>
          <t>照合 一般</t>
        </is>
      </c>
      <c r="B3228" s="21" t="n">
        <v>22000000</v>
      </c>
      <c r="C3228" s="22" t="n">
        <v>45</v>
      </c>
      <c r="D3228" s="22" t="n">
        <v>1</v>
      </c>
      <c r="E3228" s="22" t="n">
        <v>0</v>
      </c>
      <c r="F3228" s="21">
        <f>(IF(C3228&lt;=20,MAX(800000,400000*C3228),8000000+700000*(C3228-20))+IF(E3228=1,1000000,0))</f>
        <v/>
      </c>
      <c r="G3228" s="21">
        <f>IF(AND(D3228=3,C3228&lt;=5),MAX(0,B3228-F3228),IF(AND(D3228=2,C3228&lt;=5,MAX(0,B3228-F3228)&gt;3000000),1500000+MAX(0,B3228-F3228)-3000000,MAX(0,B3228-F3228)/2))</f>
        <v/>
      </c>
      <c r="H3228" s="21">
        <f>ROUNDDOWN(G3228,-3)</f>
        <v/>
      </c>
      <c r="I3228" s="21">
        <f>IF(H3228&lt;=0,0,ROUNDDOWN(ROUND((H3228*LOOKUP(H3228,{0,1950001,3300001,6950001,9000001,18000001,40000001},{0.05,0.1,0.2,0.23,0.33,0.4,0.45})-LOOKUP(H3228,{0,1950001,3300001,6950001,9000001,18000001,40000001},{0,97500,427500,636000,1536000,2796000,4796000}))*1.021,3),0))</f>
        <v/>
      </c>
      <c r="J3228" s="21">
        <f>ROUNDDOWN(ROUND(H3228*0.06,2),-2)</f>
        <v/>
      </c>
      <c r="K3228" s="21">
        <f>ROUNDDOWN(ROUND(H3228*0.04,2),-2)</f>
        <v/>
      </c>
      <c r="L3228" s="21">
        <f>I3228+J3228+K3228</f>
        <v/>
      </c>
      <c r="M3228" s="21">
        <f>B3228-L3228</f>
        <v/>
      </c>
      <c r="N3228" s="21">
        <f>ROUNDDOWN(ROUND(B3228*0.2042,2),0)</f>
        <v/>
      </c>
    </row>
    <row r="3229">
      <c r="A3229" t="inlineStr">
        <is>
          <t>照合 短期</t>
        </is>
      </c>
      <c r="B3229" s="21" t="n">
        <v>22000000</v>
      </c>
      <c r="C3229" s="22" t="n">
        <v>1</v>
      </c>
      <c r="D3229" s="22" t="n">
        <v>2</v>
      </c>
      <c r="E3229" s="22" t="n">
        <v>0</v>
      </c>
      <c r="F3229" s="21">
        <f>(IF(C3229&lt;=20,MAX(800000,400000*C3229),8000000+700000*(C3229-20))+IF(E3229=1,1000000,0))</f>
        <v/>
      </c>
      <c r="G3229" s="21">
        <f>IF(AND(D3229=3,C3229&lt;=5),MAX(0,B3229-F3229),IF(AND(D3229=2,C3229&lt;=5,MAX(0,B3229-F3229)&gt;3000000),1500000+MAX(0,B3229-F3229)-3000000,MAX(0,B3229-F3229)/2))</f>
        <v/>
      </c>
      <c r="H3229" s="21">
        <f>ROUNDDOWN(G3229,-3)</f>
        <v/>
      </c>
      <c r="I3229" s="21">
        <f>IF(H3229&lt;=0,0,ROUNDDOWN(ROUND((H3229*LOOKUP(H3229,{0,1950001,3300001,6950001,9000001,18000001,40000001},{0.05,0.1,0.2,0.23,0.33,0.4,0.45})-LOOKUP(H3229,{0,1950001,3300001,6950001,9000001,18000001,40000001},{0,97500,427500,636000,1536000,2796000,4796000}))*1.021,3),0))</f>
        <v/>
      </c>
      <c r="J3229" s="21">
        <f>ROUNDDOWN(ROUND(H3229*0.06,2),-2)</f>
        <v/>
      </c>
      <c r="K3229" s="21">
        <f>ROUNDDOWN(ROUND(H3229*0.04,2),-2)</f>
        <v/>
      </c>
      <c r="L3229" s="21">
        <f>I3229+J3229+K3229</f>
        <v/>
      </c>
      <c r="M3229" s="21">
        <f>B3229-L3229</f>
        <v/>
      </c>
      <c r="N3229" s="21">
        <f>ROUNDDOWN(ROUND(B3229*0.2042,2),0)</f>
        <v/>
      </c>
    </row>
    <row r="3230">
      <c r="A3230" t="inlineStr">
        <is>
          <t>照合 役員</t>
        </is>
      </c>
      <c r="B3230" s="21" t="n">
        <v>22000000</v>
      </c>
      <c r="C3230" s="22" t="n">
        <v>1</v>
      </c>
      <c r="D3230" s="22" t="n">
        <v>3</v>
      </c>
      <c r="E3230" s="22" t="n">
        <v>0</v>
      </c>
      <c r="F3230" s="21">
        <f>(IF(C3230&lt;=20,MAX(800000,400000*C3230),8000000+700000*(C3230-20))+IF(E3230=1,1000000,0))</f>
        <v/>
      </c>
      <c r="G3230" s="21">
        <f>IF(AND(D3230=3,C3230&lt;=5),MAX(0,B3230-F3230),IF(AND(D3230=2,C3230&lt;=5,MAX(0,B3230-F3230)&gt;3000000),1500000+MAX(0,B3230-F3230)-3000000,MAX(0,B3230-F3230)/2))</f>
        <v/>
      </c>
      <c r="H3230" s="21">
        <f>ROUNDDOWN(G3230,-3)</f>
        <v/>
      </c>
      <c r="I3230" s="21">
        <f>IF(H3230&lt;=0,0,ROUNDDOWN(ROUND((H3230*LOOKUP(H3230,{0,1950001,3300001,6950001,9000001,18000001,40000001},{0.05,0.1,0.2,0.23,0.33,0.4,0.45})-LOOKUP(H3230,{0,1950001,3300001,6950001,9000001,18000001,40000001},{0,97500,427500,636000,1536000,2796000,4796000}))*1.021,3),0))</f>
        <v/>
      </c>
      <c r="J3230" s="21">
        <f>ROUNDDOWN(ROUND(H3230*0.06,2),-2)</f>
        <v/>
      </c>
      <c r="K3230" s="21">
        <f>ROUNDDOWN(ROUND(H3230*0.04,2),-2)</f>
        <v/>
      </c>
      <c r="L3230" s="21">
        <f>I3230+J3230+K3230</f>
        <v/>
      </c>
      <c r="M3230" s="21">
        <f>B3230-L3230</f>
        <v/>
      </c>
      <c r="N3230" s="21">
        <f>ROUNDDOWN(ROUND(B3230*0.2042,2),0)</f>
        <v/>
      </c>
    </row>
    <row r="3231">
      <c r="A3231" t="inlineStr">
        <is>
          <t>照合 短期 障害</t>
        </is>
      </c>
      <c r="B3231" s="21" t="n">
        <v>22000000</v>
      </c>
      <c r="C3231" s="22" t="n">
        <v>1</v>
      </c>
      <c r="D3231" s="22" t="n">
        <v>2</v>
      </c>
      <c r="E3231" s="22" t="n">
        <v>1</v>
      </c>
      <c r="F3231" s="21">
        <f>(IF(C3231&lt;=20,MAX(800000,400000*C3231),8000000+700000*(C3231-20))+IF(E3231=1,1000000,0))</f>
        <v/>
      </c>
      <c r="G3231" s="21">
        <f>IF(AND(D3231=3,C3231&lt;=5),MAX(0,B3231-F3231),IF(AND(D3231=2,C3231&lt;=5,MAX(0,B3231-F3231)&gt;3000000),1500000+MAX(0,B3231-F3231)-3000000,MAX(0,B3231-F3231)/2))</f>
        <v/>
      </c>
      <c r="H3231" s="21">
        <f>ROUNDDOWN(G3231,-3)</f>
        <v/>
      </c>
      <c r="I3231" s="21">
        <f>IF(H3231&lt;=0,0,ROUNDDOWN(ROUND((H3231*LOOKUP(H3231,{0,1950001,3300001,6950001,9000001,18000001,40000001},{0.05,0.1,0.2,0.23,0.33,0.4,0.45})-LOOKUP(H3231,{0,1950001,3300001,6950001,9000001,18000001,40000001},{0,97500,427500,636000,1536000,2796000,4796000}))*1.021,3),0))</f>
        <v/>
      </c>
      <c r="J3231" s="21">
        <f>ROUNDDOWN(ROUND(H3231*0.06,2),-2)</f>
        <v/>
      </c>
      <c r="K3231" s="21">
        <f>ROUNDDOWN(ROUND(H3231*0.04,2),-2)</f>
        <v/>
      </c>
      <c r="L3231" s="21">
        <f>I3231+J3231+K3231</f>
        <v/>
      </c>
      <c r="M3231" s="21">
        <f>B3231-L3231</f>
        <v/>
      </c>
      <c r="N3231" s="21">
        <f>ROUNDDOWN(ROUND(B3231*0.2042,2),0)</f>
        <v/>
      </c>
    </row>
    <row r="3232">
      <c r="A3232" t="inlineStr">
        <is>
          <t>照合 短期</t>
        </is>
      </c>
      <c r="B3232" s="21" t="n">
        <v>22000000</v>
      </c>
      <c r="C3232" s="22" t="n">
        <v>2</v>
      </c>
      <c r="D3232" s="22" t="n">
        <v>2</v>
      </c>
      <c r="E3232" s="22" t="n">
        <v>0</v>
      </c>
      <c r="F3232" s="21">
        <f>(IF(C3232&lt;=20,MAX(800000,400000*C3232),8000000+700000*(C3232-20))+IF(E3232=1,1000000,0))</f>
        <v/>
      </c>
      <c r="G3232" s="21">
        <f>IF(AND(D3232=3,C3232&lt;=5),MAX(0,B3232-F3232),IF(AND(D3232=2,C3232&lt;=5,MAX(0,B3232-F3232)&gt;3000000),1500000+MAX(0,B3232-F3232)-3000000,MAX(0,B3232-F3232)/2))</f>
        <v/>
      </c>
      <c r="H3232" s="21">
        <f>ROUNDDOWN(G3232,-3)</f>
        <v/>
      </c>
      <c r="I3232" s="21">
        <f>IF(H3232&lt;=0,0,ROUNDDOWN(ROUND((H3232*LOOKUP(H3232,{0,1950001,3300001,6950001,9000001,18000001,40000001},{0.05,0.1,0.2,0.23,0.33,0.4,0.45})-LOOKUP(H3232,{0,1950001,3300001,6950001,9000001,18000001,40000001},{0,97500,427500,636000,1536000,2796000,4796000}))*1.021,3),0))</f>
        <v/>
      </c>
      <c r="J3232" s="21">
        <f>ROUNDDOWN(ROUND(H3232*0.06,2),-2)</f>
        <v/>
      </c>
      <c r="K3232" s="21">
        <f>ROUNDDOWN(ROUND(H3232*0.04,2),-2)</f>
        <v/>
      </c>
      <c r="L3232" s="21">
        <f>I3232+J3232+K3232</f>
        <v/>
      </c>
      <c r="M3232" s="21">
        <f>B3232-L3232</f>
        <v/>
      </c>
      <c r="N3232" s="21">
        <f>ROUNDDOWN(ROUND(B3232*0.2042,2),0)</f>
        <v/>
      </c>
    </row>
    <row r="3233">
      <c r="A3233" t="inlineStr">
        <is>
          <t>照合 役員</t>
        </is>
      </c>
      <c r="B3233" s="21" t="n">
        <v>22000000</v>
      </c>
      <c r="C3233" s="22" t="n">
        <v>2</v>
      </c>
      <c r="D3233" s="22" t="n">
        <v>3</v>
      </c>
      <c r="E3233" s="22" t="n">
        <v>0</v>
      </c>
      <c r="F3233" s="21">
        <f>(IF(C3233&lt;=20,MAX(800000,400000*C3233),8000000+700000*(C3233-20))+IF(E3233=1,1000000,0))</f>
        <v/>
      </c>
      <c r="G3233" s="21">
        <f>IF(AND(D3233=3,C3233&lt;=5),MAX(0,B3233-F3233),IF(AND(D3233=2,C3233&lt;=5,MAX(0,B3233-F3233)&gt;3000000),1500000+MAX(0,B3233-F3233)-3000000,MAX(0,B3233-F3233)/2))</f>
        <v/>
      </c>
      <c r="H3233" s="21">
        <f>ROUNDDOWN(G3233,-3)</f>
        <v/>
      </c>
      <c r="I3233" s="21">
        <f>IF(H3233&lt;=0,0,ROUNDDOWN(ROUND((H3233*LOOKUP(H3233,{0,1950001,3300001,6950001,9000001,18000001,40000001},{0.05,0.1,0.2,0.23,0.33,0.4,0.45})-LOOKUP(H3233,{0,1950001,3300001,6950001,9000001,18000001,40000001},{0,97500,427500,636000,1536000,2796000,4796000}))*1.021,3),0))</f>
        <v/>
      </c>
      <c r="J3233" s="21">
        <f>ROUNDDOWN(ROUND(H3233*0.06,2),-2)</f>
        <v/>
      </c>
      <c r="K3233" s="21">
        <f>ROUNDDOWN(ROUND(H3233*0.04,2),-2)</f>
        <v/>
      </c>
      <c r="L3233" s="21">
        <f>I3233+J3233+K3233</f>
        <v/>
      </c>
      <c r="M3233" s="21">
        <f>B3233-L3233</f>
        <v/>
      </c>
      <c r="N3233" s="21">
        <f>ROUNDDOWN(ROUND(B3233*0.2042,2),0)</f>
        <v/>
      </c>
    </row>
    <row r="3234">
      <c r="A3234" t="inlineStr">
        <is>
          <t>照合 短期 障害</t>
        </is>
      </c>
      <c r="B3234" s="21" t="n">
        <v>22000000</v>
      </c>
      <c r="C3234" s="22" t="n">
        <v>2</v>
      </c>
      <c r="D3234" s="22" t="n">
        <v>2</v>
      </c>
      <c r="E3234" s="22" t="n">
        <v>1</v>
      </c>
      <c r="F3234" s="21">
        <f>(IF(C3234&lt;=20,MAX(800000,400000*C3234),8000000+700000*(C3234-20))+IF(E3234=1,1000000,0))</f>
        <v/>
      </c>
      <c r="G3234" s="21">
        <f>IF(AND(D3234=3,C3234&lt;=5),MAX(0,B3234-F3234),IF(AND(D3234=2,C3234&lt;=5,MAX(0,B3234-F3234)&gt;3000000),1500000+MAX(0,B3234-F3234)-3000000,MAX(0,B3234-F3234)/2))</f>
        <v/>
      </c>
      <c r="H3234" s="21">
        <f>ROUNDDOWN(G3234,-3)</f>
        <v/>
      </c>
      <c r="I3234" s="21">
        <f>IF(H3234&lt;=0,0,ROUNDDOWN(ROUND((H3234*LOOKUP(H3234,{0,1950001,3300001,6950001,9000001,18000001,40000001},{0.05,0.1,0.2,0.23,0.33,0.4,0.45})-LOOKUP(H3234,{0,1950001,3300001,6950001,9000001,18000001,40000001},{0,97500,427500,636000,1536000,2796000,4796000}))*1.021,3),0))</f>
        <v/>
      </c>
      <c r="J3234" s="21">
        <f>ROUNDDOWN(ROUND(H3234*0.06,2),-2)</f>
        <v/>
      </c>
      <c r="K3234" s="21">
        <f>ROUNDDOWN(ROUND(H3234*0.04,2),-2)</f>
        <v/>
      </c>
      <c r="L3234" s="21">
        <f>I3234+J3234+K3234</f>
        <v/>
      </c>
      <c r="M3234" s="21">
        <f>B3234-L3234</f>
        <v/>
      </c>
      <c r="N3234" s="21">
        <f>ROUNDDOWN(ROUND(B3234*0.2042,2),0)</f>
        <v/>
      </c>
    </row>
    <row r="3235">
      <c r="A3235" t="inlineStr">
        <is>
          <t>照合 短期</t>
        </is>
      </c>
      <c r="B3235" s="21" t="n">
        <v>22000000</v>
      </c>
      <c r="C3235" s="22" t="n">
        <v>3</v>
      </c>
      <c r="D3235" s="22" t="n">
        <v>2</v>
      </c>
      <c r="E3235" s="22" t="n">
        <v>0</v>
      </c>
      <c r="F3235" s="21">
        <f>(IF(C3235&lt;=20,MAX(800000,400000*C3235),8000000+700000*(C3235-20))+IF(E3235=1,1000000,0))</f>
        <v/>
      </c>
      <c r="G3235" s="21">
        <f>IF(AND(D3235=3,C3235&lt;=5),MAX(0,B3235-F3235),IF(AND(D3235=2,C3235&lt;=5,MAX(0,B3235-F3235)&gt;3000000),1500000+MAX(0,B3235-F3235)-3000000,MAX(0,B3235-F3235)/2))</f>
        <v/>
      </c>
      <c r="H3235" s="21">
        <f>ROUNDDOWN(G3235,-3)</f>
        <v/>
      </c>
      <c r="I3235" s="21">
        <f>IF(H3235&lt;=0,0,ROUNDDOWN(ROUND((H3235*LOOKUP(H3235,{0,1950001,3300001,6950001,9000001,18000001,40000001},{0.05,0.1,0.2,0.23,0.33,0.4,0.45})-LOOKUP(H3235,{0,1950001,3300001,6950001,9000001,18000001,40000001},{0,97500,427500,636000,1536000,2796000,4796000}))*1.021,3),0))</f>
        <v/>
      </c>
      <c r="J3235" s="21">
        <f>ROUNDDOWN(ROUND(H3235*0.06,2),-2)</f>
        <v/>
      </c>
      <c r="K3235" s="21">
        <f>ROUNDDOWN(ROUND(H3235*0.04,2),-2)</f>
        <v/>
      </c>
      <c r="L3235" s="21">
        <f>I3235+J3235+K3235</f>
        <v/>
      </c>
      <c r="M3235" s="21">
        <f>B3235-L3235</f>
        <v/>
      </c>
      <c r="N3235" s="21">
        <f>ROUNDDOWN(ROUND(B3235*0.2042,2),0)</f>
        <v/>
      </c>
    </row>
    <row r="3236">
      <c r="A3236" t="inlineStr">
        <is>
          <t>照合 役員</t>
        </is>
      </c>
      <c r="B3236" s="21" t="n">
        <v>22000000</v>
      </c>
      <c r="C3236" s="22" t="n">
        <v>3</v>
      </c>
      <c r="D3236" s="22" t="n">
        <v>3</v>
      </c>
      <c r="E3236" s="22" t="n">
        <v>0</v>
      </c>
      <c r="F3236" s="21">
        <f>(IF(C3236&lt;=20,MAX(800000,400000*C3236),8000000+700000*(C3236-20))+IF(E3236=1,1000000,0))</f>
        <v/>
      </c>
      <c r="G3236" s="21">
        <f>IF(AND(D3236=3,C3236&lt;=5),MAX(0,B3236-F3236),IF(AND(D3236=2,C3236&lt;=5,MAX(0,B3236-F3236)&gt;3000000),1500000+MAX(0,B3236-F3236)-3000000,MAX(0,B3236-F3236)/2))</f>
        <v/>
      </c>
      <c r="H3236" s="21">
        <f>ROUNDDOWN(G3236,-3)</f>
        <v/>
      </c>
      <c r="I3236" s="21">
        <f>IF(H3236&lt;=0,0,ROUNDDOWN(ROUND((H3236*LOOKUP(H3236,{0,1950001,3300001,6950001,9000001,18000001,40000001},{0.05,0.1,0.2,0.23,0.33,0.4,0.45})-LOOKUP(H3236,{0,1950001,3300001,6950001,9000001,18000001,40000001},{0,97500,427500,636000,1536000,2796000,4796000}))*1.021,3),0))</f>
        <v/>
      </c>
      <c r="J3236" s="21">
        <f>ROUNDDOWN(ROUND(H3236*0.06,2),-2)</f>
        <v/>
      </c>
      <c r="K3236" s="21">
        <f>ROUNDDOWN(ROUND(H3236*0.04,2),-2)</f>
        <v/>
      </c>
      <c r="L3236" s="21">
        <f>I3236+J3236+K3236</f>
        <v/>
      </c>
      <c r="M3236" s="21">
        <f>B3236-L3236</f>
        <v/>
      </c>
      <c r="N3236" s="21">
        <f>ROUNDDOWN(ROUND(B3236*0.2042,2),0)</f>
        <v/>
      </c>
    </row>
    <row r="3237">
      <c r="A3237" t="inlineStr">
        <is>
          <t>照合 短期 障害</t>
        </is>
      </c>
      <c r="B3237" s="21" t="n">
        <v>22000000</v>
      </c>
      <c r="C3237" s="22" t="n">
        <v>3</v>
      </c>
      <c r="D3237" s="22" t="n">
        <v>2</v>
      </c>
      <c r="E3237" s="22" t="n">
        <v>1</v>
      </c>
      <c r="F3237" s="21">
        <f>(IF(C3237&lt;=20,MAX(800000,400000*C3237),8000000+700000*(C3237-20))+IF(E3237=1,1000000,0))</f>
        <v/>
      </c>
      <c r="G3237" s="21">
        <f>IF(AND(D3237=3,C3237&lt;=5),MAX(0,B3237-F3237),IF(AND(D3237=2,C3237&lt;=5,MAX(0,B3237-F3237)&gt;3000000),1500000+MAX(0,B3237-F3237)-3000000,MAX(0,B3237-F3237)/2))</f>
        <v/>
      </c>
      <c r="H3237" s="21">
        <f>ROUNDDOWN(G3237,-3)</f>
        <v/>
      </c>
      <c r="I3237" s="21">
        <f>IF(H3237&lt;=0,0,ROUNDDOWN(ROUND((H3237*LOOKUP(H3237,{0,1950001,3300001,6950001,9000001,18000001,40000001},{0.05,0.1,0.2,0.23,0.33,0.4,0.45})-LOOKUP(H3237,{0,1950001,3300001,6950001,9000001,18000001,40000001},{0,97500,427500,636000,1536000,2796000,4796000}))*1.021,3),0))</f>
        <v/>
      </c>
      <c r="J3237" s="21">
        <f>ROUNDDOWN(ROUND(H3237*0.06,2),-2)</f>
        <v/>
      </c>
      <c r="K3237" s="21">
        <f>ROUNDDOWN(ROUND(H3237*0.04,2),-2)</f>
        <v/>
      </c>
      <c r="L3237" s="21">
        <f>I3237+J3237+K3237</f>
        <v/>
      </c>
      <c r="M3237" s="21">
        <f>B3237-L3237</f>
        <v/>
      </c>
      <c r="N3237" s="21">
        <f>ROUNDDOWN(ROUND(B3237*0.2042,2),0)</f>
        <v/>
      </c>
    </row>
    <row r="3238">
      <c r="A3238" t="inlineStr">
        <is>
          <t>照合 短期</t>
        </is>
      </c>
      <c r="B3238" s="21" t="n">
        <v>22000000</v>
      </c>
      <c r="C3238" s="22" t="n">
        <v>4</v>
      </c>
      <c r="D3238" s="22" t="n">
        <v>2</v>
      </c>
      <c r="E3238" s="22" t="n">
        <v>0</v>
      </c>
      <c r="F3238" s="21">
        <f>(IF(C3238&lt;=20,MAX(800000,400000*C3238),8000000+700000*(C3238-20))+IF(E3238=1,1000000,0))</f>
        <v/>
      </c>
      <c r="G3238" s="21">
        <f>IF(AND(D3238=3,C3238&lt;=5),MAX(0,B3238-F3238),IF(AND(D3238=2,C3238&lt;=5,MAX(0,B3238-F3238)&gt;3000000),1500000+MAX(0,B3238-F3238)-3000000,MAX(0,B3238-F3238)/2))</f>
        <v/>
      </c>
      <c r="H3238" s="21">
        <f>ROUNDDOWN(G3238,-3)</f>
        <v/>
      </c>
      <c r="I3238" s="21">
        <f>IF(H3238&lt;=0,0,ROUNDDOWN(ROUND((H3238*LOOKUP(H3238,{0,1950001,3300001,6950001,9000001,18000001,40000001},{0.05,0.1,0.2,0.23,0.33,0.4,0.45})-LOOKUP(H3238,{0,1950001,3300001,6950001,9000001,18000001,40000001},{0,97500,427500,636000,1536000,2796000,4796000}))*1.021,3),0))</f>
        <v/>
      </c>
      <c r="J3238" s="21">
        <f>ROUNDDOWN(ROUND(H3238*0.06,2),-2)</f>
        <v/>
      </c>
      <c r="K3238" s="21">
        <f>ROUNDDOWN(ROUND(H3238*0.04,2),-2)</f>
        <v/>
      </c>
      <c r="L3238" s="21">
        <f>I3238+J3238+K3238</f>
        <v/>
      </c>
      <c r="M3238" s="21">
        <f>B3238-L3238</f>
        <v/>
      </c>
      <c r="N3238" s="21">
        <f>ROUNDDOWN(ROUND(B3238*0.2042,2),0)</f>
        <v/>
      </c>
    </row>
    <row r="3239">
      <c r="A3239" t="inlineStr">
        <is>
          <t>照合 役員</t>
        </is>
      </c>
      <c r="B3239" s="21" t="n">
        <v>22000000</v>
      </c>
      <c r="C3239" s="22" t="n">
        <v>4</v>
      </c>
      <c r="D3239" s="22" t="n">
        <v>3</v>
      </c>
      <c r="E3239" s="22" t="n">
        <v>0</v>
      </c>
      <c r="F3239" s="21">
        <f>(IF(C3239&lt;=20,MAX(800000,400000*C3239),8000000+700000*(C3239-20))+IF(E3239=1,1000000,0))</f>
        <v/>
      </c>
      <c r="G3239" s="21">
        <f>IF(AND(D3239=3,C3239&lt;=5),MAX(0,B3239-F3239),IF(AND(D3239=2,C3239&lt;=5,MAX(0,B3239-F3239)&gt;3000000),1500000+MAX(0,B3239-F3239)-3000000,MAX(0,B3239-F3239)/2))</f>
        <v/>
      </c>
      <c r="H3239" s="21">
        <f>ROUNDDOWN(G3239,-3)</f>
        <v/>
      </c>
      <c r="I3239" s="21">
        <f>IF(H3239&lt;=0,0,ROUNDDOWN(ROUND((H3239*LOOKUP(H3239,{0,1950001,3300001,6950001,9000001,18000001,40000001},{0.05,0.1,0.2,0.23,0.33,0.4,0.45})-LOOKUP(H3239,{0,1950001,3300001,6950001,9000001,18000001,40000001},{0,97500,427500,636000,1536000,2796000,4796000}))*1.021,3),0))</f>
        <v/>
      </c>
      <c r="J3239" s="21">
        <f>ROUNDDOWN(ROUND(H3239*0.06,2),-2)</f>
        <v/>
      </c>
      <c r="K3239" s="21">
        <f>ROUNDDOWN(ROUND(H3239*0.04,2),-2)</f>
        <v/>
      </c>
      <c r="L3239" s="21">
        <f>I3239+J3239+K3239</f>
        <v/>
      </c>
      <c r="M3239" s="21">
        <f>B3239-L3239</f>
        <v/>
      </c>
      <c r="N3239" s="21">
        <f>ROUNDDOWN(ROUND(B3239*0.2042,2),0)</f>
        <v/>
      </c>
    </row>
    <row r="3240">
      <c r="A3240" t="inlineStr">
        <is>
          <t>照合 短期 障害</t>
        </is>
      </c>
      <c r="B3240" s="21" t="n">
        <v>22000000</v>
      </c>
      <c r="C3240" s="22" t="n">
        <v>4</v>
      </c>
      <c r="D3240" s="22" t="n">
        <v>2</v>
      </c>
      <c r="E3240" s="22" t="n">
        <v>1</v>
      </c>
      <c r="F3240" s="21">
        <f>(IF(C3240&lt;=20,MAX(800000,400000*C3240),8000000+700000*(C3240-20))+IF(E3240=1,1000000,0))</f>
        <v/>
      </c>
      <c r="G3240" s="21">
        <f>IF(AND(D3240=3,C3240&lt;=5),MAX(0,B3240-F3240),IF(AND(D3240=2,C3240&lt;=5,MAX(0,B3240-F3240)&gt;3000000),1500000+MAX(0,B3240-F3240)-3000000,MAX(0,B3240-F3240)/2))</f>
        <v/>
      </c>
      <c r="H3240" s="21">
        <f>ROUNDDOWN(G3240,-3)</f>
        <v/>
      </c>
      <c r="I3240" s="21">
        <f>IF(H3240&lt;=0,0,ROUNDDOWN(ROUND((H3240*LOOKUP(H3240,{0,1950001,3300001,6950001,9000001,18000001,40000001},{0.05,0.1,0.2,0.23,0.33,0.4,0.45})-LOOKUP(H3240,{0,1950001,3300001,6950001,9000001,18000001,40000001},{0,97500,427500,636000,1536000,2796000,4796000}))*1.021,3),0))</f>
        <v/>
      </c>
      <c r="J3240" s="21">
        <f>ROUNDDOWN(ROUND(H3240*0.06,2),-2)</f>
        <v/>
      </c>
      <c r="K3240" s="21">
        <f>ROUNDDOWN(ROUND(H3240*0.04,2),-2)</f>
        <v/>
      </c>
      <c r="L3240" s="21">
        <f>I3240+J3240+K3240</f>
        <v/>
      </c>
      <c r="M3240" s="21">
        <f>B3240-L3240</f>
        <v/>
      </c>
      <c r="N3240" s="21">
        <f>ROUNDDOWN(ROUND(B3240*0.2042,2),0)</f>
        <v/>
      </c>
    </row>
    <row r="3241">
      <c r="A3241" t="inlineStr">
        <is>
          <t>照合 短期</t>
        </is>
      </c>
      <c r="B3241" s="21" t="n">
        <v>22000000</v>
      </c>
      <c r="C3241" s="22" t="n">
        <v>5</v>
      </c>
      <c r="D3241" s="22" t="n">
        <v>2</v>
      </c>
      <c r="E3241" s="22" t="n">
        <v>0</v>
      </c>
      <c r="F3241" s="21">
        <f>(IF(C3241&lt;=20,MAX(800000,400000*C3241),8000000+700000*(C3241-20))+IF(E3241=1,1000000,0))</f>
        <v/>
      </c>
      <c r="G3241" s="21">
        <f>IF(AND(D3241=3,C3241&lt;=5),MAX(0,B3241-F3241),IF(AND(D3241=2,C3241&lt;=5,MAX(0,B3241-F3241)&gt;3000000),1500000+MAX(0,B3241-F3241)-3000000,MAX(0,B3241-F3241)/2))</f>
        <v/>
      </c>
      <c r="H3241" s="21">
        <f>ROUNDDOWN(G3241,-3)</f>
        <v/>
      </c>
      <c r="I3241" s="21">
        <f>IF(H3241&lt;=0,0,ROUNDDOWN(ROUND((H3241*LOOKUP(H3241,{0,1950001,3300001,6950001,9000001,18000001,40000001},{0.05,0.1,0.2,0.23,0.33,0.4,0.45})-LOOKUP(H3241,{0,1950001,3300001,6950001,9000001,18000001,40000001},{0,97500,427500,636000,1536000,2796000,4796000}))*1.021,3),0))</f>
        <v/>
      </c>
      <c r="J3241" s="21">
        <f>ROUNDDOWN(ROUND(H3241*0.06,2),-2)</f>
        <v/>
      </c>
      <c r="K3241" s="21">
        <f>ROUNDDOWN(ROUND(H3241*0.04,2),-2)</f>
        <v/>
      </c>
      <c r="L3241" s="21">
        <f>I3241+J3241+K3241</f>
        <v/>
      </c>
      <c r="M3241" s="21">
        <f>B3241-L3241</f>
        <v/>
      </c>
      <c r="N3241" s="21">
        <f>ROUNDDOWN(ROUND(B3241*0.2042,2),0)</f>
        <v/>
      </c>
    </row>
    <row r="3242">
      <c r="A3242" t="inlineStr">
        <is>
          <t>照合 役員</t>
        </is>
      </c>
      <c r="B3242" s="21" t="n">
        <v>22000000</v>
      </c>
      <c r="C3242" s="22" t="n">
        <v>5</v>
      </c>
      <c r="D3242" s="22" t="n">
        <v>3</v>
      </c>
      <c r="E3242" s="22" t="n">
        <v>0</v>
      </c>
      <c r="F3242" s="21">
        <f>(IF(C3242&lt;=20,MAX(800000,400000*C3242),8000000+700000*(C3242-20))+IF(E3242=1,1000000,0))</f>
        <v/>
      </c>
      <c r="G3242" s="21">
        <f>IF(AND(D3242=3,C3242&lt;=5),MAX(0,B3242-F3242),IF(AND(D3242=2,C3242&lt;=5,MAX(0,B3242-F3242)&gt;3000000),1500000+MAX(0,B3242-F3242)-3000000,MAX(0,B3242-F3242)/2))</f>
        <v/>
      </c>
      <c r="H3242" s="21">
        <f>ROUNDDOWN(G3242,-3)</f>
        <v/>
      </c>
      <c r="I3242" s="21">
        <f>IF(H3242&lt;=0,0,ROUNDDOWN(ROUND((H3242*LOOKUP(H3242,{0,1950001,3300001,6950001,9000001,18000001,40000001},{0.05,0.1,0.2,0.23,0.33,0.4,0.45})-LOOKUP(H3242,{0,1950001,3300001,6950001,9000001,18000001,40000001},{0,97500,427500,636000,1536000,2796000,4796000}))*1.021,3),0))</f>
        <v/>
      </c>
      <c r="J3242" s="21">
        <f>ROUNDDOWN(ROUND(H3242*0.06,2),-2)</f>
        <v/>
      </c>
      <c r="K3242" s="21">
        <f>ROUNDDOWN(ROUND(H3242*0.04,2),-2)</f>
        <v/>
      </c>
      <c r="L3242" s="21">
        <f>I3242+J3242+K3242</f>
        <v/>
      </c>
      <c r="M3242" s="21">
        <f>B3242-L3242</f>
        <v/>
      </c>
      <c r="N3242" s="21">
        <f>ROUNDDOWN(ROUND(B3242*0.2042,2),0)</f>
        <v/>
      </c>
    </row>
    <row r="3243">
      <c r="A3243" t="inlineStr">
        <is>
          <t>照合 短期 障害</t>
        </is>
      </c>
      <c r="B3243" s="21" t="n">
        <v>22000000</v>
      </c>
      <c r="C3243" s="22" t="n">
        <v>5</v>
      </c>
      <c r="D3243" s="22" t="n">
        <v>2</v>
      </c>
      <c r="E3243" s="22" t="n">
        <v>1</v>
      </c>
      <c r="F3243" s="21">
        <f>(IF(C3243&lt;=20,MAX(800000,400000*C3243),8000000+700000*(C3243-20))+IF(E3243=1,1000000,0))</f>
        <v/>
      </c>
      <c r="G3243" s="21">
        <f>IF(AND(D3243=3,C3243&lt;=5),MAX(0,B3243-F3243),IF(AND(D3243=2,C3243&lt;=5,MAX(0,B3243-F3243)&gt;3000000),1500000+MAX(0,B3243-F3243)-3000000,MAX(0,B3243-F3243)/2))</f>
        <v/>
      </c>
      <c r="H3243" s="21">
        <f>ROUNDDOWN(G3243,-3)</f>
        <v/>
      </c>
      <c r="I3243" s="21">
        <f>IF(H3243&lt;=0,0,ROUNDDOWN(ROUND((H3243*LOOKUP(H3243,{0,1950001,3300001,6950001,9000001,18000001,40000001},{0.05,0.1,0.2,0.23,0.33,0.4,0.45})-LOOKUP(H3243,{0,1950001,3300001,6950001,9000001,18000001,40000001},{0,97500,427500,636000,1536000,2796000,4796000}))*1.021,3),0))</f>
        <v/>
      </c>
      <c r="J3243" s="21">
        <f>ROUNDDOWN(ROUND(H3243*0.06,2),-2)</f>
        <v/>
      </c>
      <c r="K3243" s="21">
        <f>ROUNDDOWN(ROUND(H3243*0.04,2),-2)</f>
        <v/>
      </c>
      <c r="L3243" s="21">
        <f>I3243+J3243+K3243</f>
        <v/>
      </c>
      <c r="M3243" s="21">
        <f>B3243-L3243</f>
        <v/>
      </c>
      <c r="N3243" s="21">
        <f>ROUNDDOWN(ROUND(B3243*0.2042,2),0)</f>
        <v/>
      </c>
    </row>
    <row r="3244">
      <c r="A3244" t="inlineStr">
        <is>
          <t>照合 障害</t>
        </is>
      </c>
      <c r="B3244" s="21" t="n">
        <v>22000000</v>
      </c>
      <c r="C3244" s="22" t="n">
        <v>25</v>
      </c>
      <c r="D3244" s="22" t="n">
        <v>1</v>
      </c>
      <c r="E3244" s="22" t="n">
        <v>1</v>
      </c>
      <c r="F3244" s="21">
        <f>(IF(C3244&lt;=20,MAX(800000,400000*C3244),8000000+700000*(C3244-20))+IF(E3244=1,1000000,0))</f>
        <v/>
      </c>
      <c r="G3244" s="21">
        <f>IF(AND(D3244=3,C3244&lt;=5),MAX(0,B3244-F3244),IF(AND(D3244=2,C3244&lt;=5,MAX(0,B3244-F3244)&gt;3000000),1500000+MAX(0,B3244-F3244)-3000000,MAX(0,B3244-F3244)/2))</f>
        <v/>
      </c>
      <c r="H3244" s="21">
        <f>ROUNDDOWN(G3244,-3)</f>
        <v/>
      </c>
      <c r="I3244" s="21">
        <f>IF(H3244&lt;=0,0,ROUNDDOWN(ROUND((H3244*LOOKUP(H3244,{0,1950001,3300001,6950001,9000001,18000001,40000001},{0.05,0.1,0.2,0.23,0.33,0.4,0.45})-LOOKUP(H3244,{0,1950001,3300001,6950001,9000001,18000001,40000001},{0,97500,427500,636000,1536000,2796000,4796000}))*1.021,3),0))</f>
        <v/>
      </c>
      <c r="J3244" s="21">
        <f>ROUNDDOWN(ROUND(H3244*0.06,2),-2)</f>
        <v/>
      </c>
      <c r="K3244" s="21">
        <f>ROUNDDOWN(ROUND(H3244*0.04,2),-2)</f>
        <v/>
      </c>
      <c r="L3244" s="21">
        <f>I3244+J3244+K3244</f>
        <v/>
      </c>
      <c r="M3244" s="21">
        <f>B3244-L3244</f>
        <v/>
      </c>
      <c r="N3244" s="21">
        <f>ROUNDDOWN(ROUND(B3244*0.2042,2),0)</f>
        <v/>
      </c>
    </row>
    <row r="3245">
      <c r="A3245" t="inlineStr">
        <is>
          <t>照合 一般</t>
        </is>
      </c>
      <c r="B3245" s="21" t="n">
        <v>22500000</v>
      </c>
      <c r="C3245" s="22" t="n">
        <v>1</v>
      </c>
      <c r="D3245" s="22" t="n">
        <v>1</v>
      </c>
      <c r="E3245" s="22" t="n">
        <v>0</v>
      </c>
      <c r="F3245" s="21">
        <f>(IF(C3245&lt;=20,MAX(800000,400000*C3245),8000000+700000*(C3245-20))+IF(E3245=1,1000000,0))</f>
        <v/>
      </c>
      <c r="G3245" s="21">
        <f>IF(AND(D3245=3,C3245&lt;=5),MAX(0,B3245-F3245),IF(AND(D3245=2,C3245&lt;=5,MAX(0,B3245-F3245)&gt;3000000),1500000+MAX(0,B3245-F3245)-3000000,MAX(0,B3245-F3245)/2))</f>
        <v/>
      </c>
      <c r="H3245" s="21">
        <f>ROUNDDOWN(G3245,-3)</f>
        <v/>
      </c>
      <c r="I3245" s="21">
        <f>IF(H3245&lt;=0,0,ROUNDDOWN(ROUND((H3245*LOOKUP(H3245,{0,1950001,3300001,6950001,9000001,18000001,40000001},{0.05,0.1,0.2,0.23,0.33,0.4,0.45})-LOOKUP(H3245,{0,1950001,3300001,6950001,9000001,18000001,40000001},{0,97500,427500,636000,1536000,2796000,4796000}))*1.021,3),0))</f>
        <v/>
      </c>
      <c r="J3245" s="21">
        <f>ROUNDDOWN(ROUND(H3245*0.06,2),-2)</f>
        <v/>
      </c>
      <c r="K3245" s="21">
        <f>ROUNDDOWN(ROUND(H3245*0.04,2),-2)</f>
        <v/>
      </c>
      <c r="L3245" s="21">
        <f>I3245+J3245+K3245</f>
        <v/>
      </c>
      <c r="M3245" s="21">
        <f>B3245-L3245</f>
        <v/>
      </c>
      <c r="N3245" s="21">
        <f>ROUNDDOWN(ROUND(B3245*0.2042,2),0)</f>
        <v/>
      </c>
    </row>
    <row r="3246">
      <c r="A3246" t="inlineStr">
        <is>
          <t>照合 一般</t>
        </is>
      </c>
      <c r="B3246" s="21" t="n">
        <v>22500000</v>
      </c>
      <c r="C3246" s="22" t="n">
        <v>2</v>
      </c>
      <c r="D3246" s="22" t="n">
        <v>1</v>
      </c>
      <c r="E3246" s="22" t="n">
        <v>0</v>
      </c>
      <c r="F3246" s="21">
        <f>(IF(C3246&lt;=20,MAX(800000,400000*C3246),8000000+700000*(C3246-20))+IF(E3246=1,1000000,0))</f>
        <v/>
      </c>
      <c r="G3246" s="21">
        <f>IF(AND(D3246=3,C3246&lt;=5),MAX(0,B3246-F3246),IF(AND(D3246=2,C3246&lt;=5,MAX(0,B3246-F3246)&gt;3000000),1500000+MAX(0,B3246-F3246)-3000000,MAX(0,B3246-F3246)/2))</f>
        <v/>
      </c>
      <c r="H3246" s="21">
        <f>ROUNDDOWN(G3246,-3)</f>
        <v/>
      </c>
      <c r="I3246" s="21">
        <f>IF(H3246&lt;=0,0,ROUNDDOWN(ROUND((H3246*LOOKUP(H3246,{0,1950001,3300001,6950001,9000001,18000001,40000001},{0.05,0.1,0.2,0.23,0.33,0.4,0.45})-LOOKUP(H3246,{0,1950001,3300001,6950001,9000001,18000001,40000001},{0,97500,427500,636000,1536000,2796000,4796000}))*1.021,3),0))</f>
        <v/>
      </c>
      <c r="J3246" s="21">
        <f>ROUNDDOWN(ROUND(H3246*0.06,2),-2)</f>
        <v/>
      </c>
      <c r="K3246" s="21">
        <f>ROUNDDOWN(ROUND(H3246*0.04,2),-2)</f>
        <v/>
      </c>
      <c r="L3246" s="21">
        <f>I3246+J3246+K3246</f>
        <v/>
      </c>
      <c r="M3246" s="21">
        <f>B3246-L3246</f>
        <v/>
      </c>
      <c r="N3246" s="21">
        <f>ROUNDDOWN(ROUND(B3246*0.2042,2),0)</f>
        <v/>
      </c>
    </row>
    <row r="3247">
      <c r="A3247" t="inlineStr">
        <is>
          <t>照合 一般</t>
        </is>
      </c>
      <c r="B3247" s="21" t="n">
        <v>22500000</v>
      </c>
      <c r="C3247" s="22" t="n">
        <v>3</v>
      </c>
      <c r="D3247" s="22" t="n">
        <v>1</v>
      </c>
      <c r="E3247" s="22" t="n">
        <v>0</v>
      </c>
      <c r="F3247" s="21">
        <f>(IF(C3247&lt;=20,MAX(800000,400000*C3247),8000000+700000*(C3247-20))+IF(E3247=1,1000000,0))</f>
        <v/>
      </c>
      <c r="G3247" s="21">
        <f>IF(AND(D3247=3,C3247&lt;=5),MAX(0,B3247-F3247),IF(AND(D3247=2,C3247&lt;=5,MAX(0,B3247-F3247)&gt;3000000),1500000+MAX(0,B3247-F3247)-3000000,MAX(0,B3247-F3247)/2))</f>
        <v/>
      </c>
      <c r="H3247" s="21">
        <f>ROUNDDOWN(G3247,-3)</f>
        <v/>
      </c>
      <c r="I3247" s="21">
        <f>IF(H3247&lt;=0,0,ROUNDDOWN(ROUND((H3247*LOOKUP(H3247,{0,1950001,3300001,6950001,9000001,18000001,40000001},{0.05,0.1,0.2,0.23,0.33,0.4,0.45})-LOOKUP(H3247,{0,1950001,3300001,6950001,9000001,18000001,40000001},{0,97500,427500,636000,1536000,2796000,4796000}))*1.021,3),0))</f>
        <v/>
      </c>
      <c r="J3247" s="21">
        <f>ROUNDDOWN(ROUND(H3247*0.06,2),-2)</f>
        <v/>
      </c>
      <c r="K3247" s="21">
        <f>ROUNDDOWN(ROUND(H3247*0.04,2),-2)</f>
        <v/>
      </c>
      <c r="L3247" s="21">
        <f>I3247+J3247+K3247</f>
        <v/>
      </c>
      <c r="M3247" s="21">
        <f>B3247-L3247</f>
        <v/>
      </c>
      <c r="N3247" s="21">
        <f>ROUNDDOWN(ROUND(B3247*0.2042,2),0)</f>
        <v/>
      </c>
    </row>
    <row r="3248">
      <c r="A3248" t="inlineStr">
        <is>
          <t>照合 一般</t>
        </is>
      </c>
      <c r="B3248" s="21" t="n">
        <v>22500000</v>
      </c>
      <c r="C3248" s="22" t="n">
        <v>4</v>
      </c>
      <c r="D3248" s="22" t="n">
        <v>1</v>
      </c>
      <c r="E3248" s="22" t="n">
        <v>0</v>
      </c>
      <c r="F3248" s="21">
        <f>(IF(C3248&lt;=20,MAX(800000,400000*C3248),8000000+700000*(C3248-20))+IF(E3248=1,1000000,0))</f>
        <v/>
      </c>
      <c r="G3248" s="21">
        <f>IF(AND(D3248=3,C3248&lt;=5),MAX(0,B3248-F3248),IF(AND(D3248=2,C3248&lt;=5,MAX(0,B3248-F3248)&gt;3000000),1500000+MAX(0,B3248-F3248)-3000000,MAX(0,B3248-F3248)/2))</f>
        <v/>
      </c>
      <c r="H3248" s="21">
        <f>ROUNDDOWN(G3248,-3)</f>
        <v/>
      </c>
      <c r="I3248" s="21">
        <f>IF(H3248&lt;=0,0,ROUNDDOWN(ROUND((H3248*LOOKUP(H3248,{0,1950001,3300001,6950001,9000001,18000001,40000001},{0.05,0.1,0.2,0.23,0.33,0.4,0.45})-LOOKUP(H3248,{0,1950001,3300001,6950001,9000001,18000001,40000001},{0,97500,427500,636000,1536000,2796000,4796000}))*1.021,3),0))</f>
        <v/>
      </c>
      <c r="J3248" s="21">
        <f>ROUNDDOWN(ROUND(H3248*0.06,2),-2)</f>
        <v/>
      </c>
      <c r="K3248" s="21">
        <f>ROUNDDOWN(ROUND(H3248*0.04,2),-2)</f>
        <v/>
      </c>
      <c r="L3248" s="21">
        <f>I3248+J3248+K3248</f>
        <v/>
      </c>
      <c r="M3248" s="21">
        <f>B3248-L3248</f>
        <v/>
      </c>
      <c r="N3248" s="21">
        <f>ROUNDDOWN(ROUND(B3248*0.2042,2),0)</f>
        <v/>
      </c>
    </row>
    <row r="3249">
      <c r="A3249" t="inlineStr">
        <is>
          <t>照合 一般</t>
        </is>
      </c>
      <c r="B3249" s="21" t="n">
        <v>22500000</v>
      </c>
      <c r="C3249" s="22" t="n">
        <v>5</v>
      </c>
      <c r="D3249" s="22" t="n">
        <v>1</v>
      </c>
      <c r="E3249" s="22" t="n">
        <v>0</v>
      </c>
      <c r="F3249" s="21">
        <f>(IF(C3249&lt;=20,MAX(800000,400000*C3249),8000000+700000*(C3249-20))+IF(E3249=1,1000000,0))</f>
        <v/>
      </c>
      <c r="G3249" s="21">
        <f>IF(AND(D3249=3,C3249&lt;=5),MAX(0,B3249-F3249),IF(AND(D3249=2,C3249&lt;=5,MAX(0,B3249-F3249)&gt;3000000),1500000+MAX(0,B3249-F3249)-3000000,MAX(0,B3249-F3249)/2))</f>
        <v/>
      </c>
      <c r="H3249" s="21">
        <f>ROUNDDOWN(G3249,-3)</f>
        <v/>
      </c>
      <c r="I3249" s="21">
        <f>IF(H3249&lt;=0,0,ROUNDDOWN(ROUND((H3249*LOOKUP(H3249,{0,1950001,3300001,6950001,9000001,18000001,40000001},{0.05,0.1,0.2,0.23,0.33,0.4,0.45})-LOOKUP(H3249,{0,1950001,3300001,6950001,9000001,18000001,40000001},{0,97500,427500,636000,1536000,2796000,4796000}))*1.021,3),0))</f>
        <v/>
      </c>
      <c r="J3249" s="21">
        <f>ROUNDDOWN(ROUND(H3249*0.06,2),-2)</f>
        <v/>
      </c>
      <c r="K3249" s="21">
        <f>ROUNDDOWN(ROUND(H3249*0.04,2),-2)</f>
        <v/>
      </c>
      <c r="L3249" s="21">
        <f>I3249+J3249+K3249</f>
        <v/>
      </c>
      <c r="M3249" s="21">
        <f>B3249-L3249</f>
        <v/>
      </c>
      <c r="N3249" s="21">
        <f>ROUNDDOWN(ROUND(B3249*0.2042,2),0)</f>
        <v/>
      </c>
    </row>
    <row r="3250">
      <c r="A3250" t="inlineStr">
        <is>
          <t>照合 一般</t>
        </is>
      </c>
      <c r="B3250" s="21" t="n">
        <v>22500000</v>
      </c>
      <c r="C3250" s="22" t="n">
        <v>6</v>
      </c>
      <c r="D3250" s="22" t="n">
        <v>1</v>
      </c>
      <c r="E3250" s="22" t="n">
        <v>0</v>
      </c>
      <c r="F3250" s="21">
        <f>(IF(C3250&lt;=20,MAX(800000,400000*C3250),8000000+700000*(C3250-20))+IF(E3250=1,1000000,0))</f>
        <v/>
      </c>
      <c r="G3250" s="21">
        <f>IF(AND(D3250=3,C3250&lt;=5),MAX(0,B3250-F3250),IF(AND(D3250=2,C3250&lt;=5,MAX(0,B3250-F3250)&gt;3000000),1500000+MAX(0,B3250-F3250)-3000000,MAX(0,B3250-F3250)/2))</f>
        <v/>
      </c>
      <c r="H3250" s="21">
        <f>ROUNDDOWN(G3250,-3)</f>
        <v/>
      </c>
      <c r="I3250" s="21">
        <f>IF(H3250&lt;=0,0,ROUNDDOWN(ROUND((H3250*LOOKUP(H3250,{0,1950001,3300001,6950001,9000001,18000001,40000001},{0.05,0.1,0.2,0.23,0.33,0.4,0.45})-LOOKUP(H3250,{0,1950001,3300001,6950001,9000001,18000001,40000001},{0,97500,427500,636000,1536000,2796000,4796000}))*1.021,3),0))</f>
        <v/>
      </c>
      <c r="J3250" s="21">
        <f>ROUNDDOWN(ROUND(H3250*0.06,2),-2)</f>
        <v/>
      </c>
      <c r="K3250" s="21">
        <f>ROUNDDOWN(ROUND(H3250*0.04,2),-2)</f>
        <v/>
      </c>
      <c r="L3250" s="21">
        <f>I3250+J3250+K3250</f>
        <v/>
      </c>
      <c r="M3250" s="21">
        <f>B3250-L3250</f>
        <v/>
      </c>
      <c r="N3250" s="21">
        <f>ROUNDDOWN(ROUND(B3250*0.2042,2),0)</f>
        <v/>
      </c>
    </row>
    <row r="3251">
      <c r="A3251" t="inlineStr">
        <is>
          <t>照合 一般</t>
        </is>
      </c>
      <c r="B3251" s="21" t="n">
        <v>22500000</v>
      </c>
      <c r="C3251" s="22" t="n">
        <v>7</v>
      </c>
      <c r="D3251" s="22" t="n">
        <v>1</v>
      </c>
      <c r="E3251" s="22" t="n">
        <v>0</v>
      </c>
      <c r="F3251" s="21">
        <f>(IF(C3251&lt;=20,MAX(800000,400000*C3251),8000000+700000*(C3251-20))+IF(E3251=1,1000000,0))</f>
        <v/>
      </c>
      <c r="G3251" s="21">
        <f>IF(AND(D3251=3,C3251&lt;=5),MAX(0,B3251-F3251),IF(AND(D3251=2,C3251&lt;=5,MAX(0,B3251-F3251)&gt;3000000),1500000+MAX(0,B3251-F3251)-3000000,MAX(0,B3251-F3251)/2))</f>
        <v/>
      </c>
      <c r="H3251" s="21">
        <f>ROUNDDOWN(G3251,-3)</f>
        <v/>
      </c>
      <c r="I3251" s="21">
        <f>IF(H3251&lt;=0,0,ROUNDDOWN(ROUND((H3251*LOOKUP(H3251,{0,1950001,3300001,6950001,9000001,18000001,40000001},{0.05,0.1,0.2,0.23,0.33,0.4,0.45})-LOOKUP(H3251,{0,1950001,3300001,6950001,9000001,18000001,40000001},{0,97500,427500,636000,1536000,2796000,4796000}))*1.021,3),0))</f>
        <v/>
      </c>
      <c r="J3251" s="21">
        <f>ROUNDDOWN(ROUND(H3251*0.06,2),-2)</f>
        <v/>
      </c>
      <c r="K3251" s="21">
        <f>ROUNDDOWN(ROUND(H3251*0.04,2),-2)</f>
        <v/>
      </c>
      <c r="L3251" s="21">
        <f>I3251+J3251+K3251</f>
        <v/>
      </c>
      <c r="M3251" s="21">
        <f>B3251-L3251</f>
        <v/>
      </c>
      <c r="N3251" s="21">
        <f>ROUNDDOWN(ROUND(B3251*0.2042,2),0)</f>
        <v/>
      </c>
    </row>
    <row r="3252">
      <c r="A3252" t="inlineStr">
        <is>
          <t>照合 一般</t>
        </is>
      </c>
      <c r="B3252" s="21" t="n">
        <v>22500000</v>
      </c>
      <c r="C3252" s="22" t="n">
        <v>8</v>
      </c>
      <c r="D3252" s="22" t="n">
        <v>1</v>
      </c>
      <c r="E3252" s="22" t="n">
        <v>0</v>
      </c>
      <c r="F3252" s="21">
        <f>(IF(C3252&lt;=20,MAX(800000,400000*C3252),8000000+700000*(C3252-20))+IF(E3252=1,1000000,0))</f>
        <v/>
      </c>
      <c r="G3252" s="21">
        <f>IF(AND(D3252=3,C3252&lt;=5),MAX(0,B3252-F3252),IF(AND(D3252=2,C3252&lt;=5,MAX(0,B3252-F3252)&gt;3000000),1500000+MAX(0,B3252-F3252)-3000000,MAX(0,B3252-F3252)/2))</f>
        <v/>
      </c>
      <c r="H3252" s="21">
        <f>ROUNDDOWN(G3252,-3)</f>
        <v/>
      </c>
      <c r="I3252" s="21">
        <f>IF(H3252&lt;=0,0,ROUNDDOWN(ROUND((H3252*LOOKUP(H3252,{0,1950001,3300001,6950001,9000001,18000001,40000001},{0.05,0.1,0.2,0.23,0.33,0.4,0.45})-LOOKUP(H3252,{0,1950001,3300001,6950001,9000001,18000001,40000001},{0,97500,427500,636000,1536000,2796000,4796000}))*1.021,3),0))</f>
        <v/>
      </c>
      <c r="J3252" s="21">
        <f>ROUNDDOWN(ROUND(H3252*0.06,2),-2)</f>
        <v/>
      </c>
      <c r="K3252" s="21">
        <f>ROUNDDOWN(ROUND(H3252*0.04,2),-2)</f>
        <v/>
      </c>
      <c r="L3252" s="21">
        <f>I3252+J3252+K3252</f>
        <v/>
      </c>
      <c r="M3252" s="21">
        <f>B3252-L3252</f>
        <v/>
      </c>
      <c r="N3252" s="21">
        <f>ROUNDDOWN(ROUND(B3252*0.2042,2),0)</f>
        <v/>
      </c>
    </row>
    <row r="3253">
      <c r="A3253" t="inlineStr">
        <is>
          <t>照合 一般</t>
        </is>
      </c>
      <c r="B3253" s="21" t="n">
        <v>22500000</v>
      </c>
      <c r="C3253" s="22" t="n">
        <v>9</v>
      </c>
      <c r="D3253" s="22" t="n">
        <v>1</v>
      </c>
      <c r="E3253" s="22" t="n">
        <v>0</v>
      </c>
      <c r="F3253" s="21">
        <f>(IF(C3253&lt;=20,MAX(800000,400000*C3253),8000000+700000*(C3253-20))+IF(E3253=1,1000000,0))</f>
        <v/>
      </c>
      <c r="G3253" s="21">
        <f>IF(AND(D3253=3,C3253&lt;=5),MAX(0,B3253-F3253),IF(AND(D3253=2,C3253&lt;=5,MAX(0,B3253-F3253)&gt;3000000),1500000+MAX(0,B3253-F3253)-3000000,MAX(0,B3253-F3253)/2))</f>
        <v/>
      </c>
      <c r="H3253" s="21">
        <f>ROUNDDOWN(G3253,-3)</f>
        <v/>
      </c>
      <c r="I3253" s="21">
        <f>IF(H3253&lt;=0,0,ROUNDDOWN(ROUND((H3253*LOOKUP(H3253,{0,1950001,3300001,6950001,9000001,18000001,40000001},{0.05,0.1,0.2,0.23,0.33,0.4,0.45})-LOOKUP(H3253,{0,1950001,3300001,6950001,9000001,18000001,40000001},{0,97500,427500,636000,1536000,2796000,4796000}))*1.021,3),0))</f>
        <v/>
      </c>
      <c r="J3253" s="21">
        <f>ROUNDDOWN(ROUND(H3253*0.06,2),-2)</f>
        <v/>
      </c>
      <c r="K3253" s="21">
        <f>ROUNDDOWN(ROUND(H3253*0.04,2),-2)</f>
        <v/>
      </c>
      <c r="L3253" s="21">
        <f>I3253+J3253+K3253</f>
        <v/>
      </c>
      <c r="M3253" s="21">
        <f>B3253-L3253</f>
        <v/>
      </c>
      <c r="N3253" s="21">
        <f>ROUNDDOWN(ROUND(B3253*0.2042,2),0)</f>
        <v/>
      </c>
    </row>
    <row r="3254">
      <c r="A3254" t="inlineStr">
        <is>
          <t>照合 一般</t>
        </is>
      </c>
      <c r="B3254" s="21" t="n">
        <v>22500000</v>
      </c>
      <c r="C3254" s="22" t="n">
        <v>10</v>
      </c>
      <c r="D3254" s="22" t="n">
        <v>1</v>
      </c>
      <c r="E3254" s="22" t="n">
        <v>0</v>
      </c>
      <c r="F3254" s="21">
        <f>(IF(C3254&lt;=20,MAX(800000,400000*C3254),8000000+700000*(C3254-20))+IF(E3254=1,1000000,0))</f>
        <v/>
      </c>
      <c r="G3254" s="21">
        <f>IF(AND(D3254=3,C3254&lt;=5),MAX(0,B3254-F3254),IF(AND(D3254=2,C3254&lt;=5,MAX(0,B3254-F3254)&gt;3000000),1500000+MAX(0,B3254-F3254)-3000000,MAX(0,B3254-F3254)/2))</f>
        <v/>
      </c>
      <c r="H3254" s="21">
        <f>ROUNDDOWN(G3254,-3)</f>
        <v/>
      </c>
      <c r="I3254" s="21">
        <f>IF(H3254&lt;=0,0,ROUNDDOWN(ROUND((H3254*LOOKUP(H3254,{0,1950001,3300001,6950001,9000001,18000001,40000001},{0.05,0.1,0.2,0.23,0.33,0.4,0.45})-LOOKUP(H3254,{0,1950001,3300001,6950001,9000001,18000001,40000001},{0,97500,427500,636000,1536000,2796000,4796000}))*1.021,3),0))</f>
        <v/>
      </c>
      <c r="J3254" s="21">
        <f>ROUNDDOWN(ROUND(H3254*0.06,2),-2)</f>
        <v/>
      </c>
      <c r="K3254" s="21">
        <f>ROUNDDOWN(ROUND(H3254*0.04,2),-2)</f>
        <v/>
      </c>
      <c r="L3254" s="21">
        <f>I3254+J3254+K3254</f>
        <v/>
      </c>
      <c r="M3254" s="21">
        <f>B3254-L3254</f>
        <v/>
      </c>
      <c r="N3254" s="21">
        <f>ROUNDDOWN(ROUND(B3254*0.2042,2),0)</f>
        <v/>
      </c>
    </row>
    <row r="3255">
      <c r="A3255" t="inlineStr">
        <is>
          <t>照合 一般</t>
        </is>
      </c>
      <c r="B3255" s="21" t="n">
        <v>22500000</v>
      </c>
      <c r="C3255" s="22" t="n">
        <v>11</v>
      </c>
      <c r="D3255" s="22" t="n">
        <v>1</v>
      </c>
      <c r="E3255" s="22" t="n">
        <v>0</v>
      </c>
      <c r="F3255" s="21">
        <f>(IF(C3255&lt;=20,MAX(800000,400000*C3255),8000000+700000*(C3255-20))+IF(E3255=1,1000000,0))</f>
        <v/>
      </c>
      <c r="G3255" s="21">
        <f>IF(AND(D3255=3,C3255&lt;=5),MAX(0,B3255-F3255),IF(AND(D3255=2,C3255&lt;=5,MAX(0,B3255-F3255)&gt;3000000),1500000+MAX(0,B3255-F3255)-3000000,MAX(0,B3255-F3255)/2))</f>
        <v/>
      </c>
      <c r="H3255" s="21">
        <f>ROUNDDOWN(G3255,-3)</f>
        <v/>
      </c>
      <c r="I3255" s="21">
        <f>IF(H3255&lt;=0,0,ROUNDDOWN(ROUND((H3255*LOOKUP(H3255,{0,1950001,3300001,6950001,9000001,18000001,40000001},{0.05,0.1,0.2,0.23,0.33,0.4,0.45})-LOOKUP(H3255,{0,1950001,3300001,6950001,9000001,18000001,40000001},{0,97500,427500,636000,1536000,2796000,4796000}))*1.021,3),0))</f>
        <v/>
      </c>
      <c r="J3255" s="21">
        <f>ROUNDDOWN(ROUND(H3255*0.06,2),-2)</f>
        <v/>
      </c>
      <c r="K3255" s="21">
        <f>ROUNDDOWN(ROUND(H3255*0.04,2),-2)</f>
        <v/>
      </c>
      <c r="L3255" s="21">
        <f>I3255+J3255+K3255</f>
        <v/>
      </c>
      <c r="M3255" s="21">
        <f>B3255-L3255</f>
        <v/>
      </c>
      <c r="N3255" s="21">
        <f>ROUNDDOWN(ROUND(B3255*0.2042,2),0)</f>
        <v/>
      </c>
    </row>
    <row r="3256">
      <c r="A3256" t="inlineStr">
        <is>
          <t>照合 一般</t>
        </is>
      </c>
      <c r="B3256" s="21" t="n">
        <v>22500000</v>
      </c>
      <c r="C3256" s="22" t="n">
        <v>12</v>
      </c>
      <c r="D3256" s="22" t="n">
        <v>1</v>
      </c>
      <c r="E3256" s="22" t="n">
        <v>0</v>
      </c>
      <c r="F3256" s="21">
        <f>(IF(C3256&lt;=20,MAX(800000,400000*C3256),8000000+700000*(C3256-20))+IF(E3256=1,1000000,0))</f>
        <v/>
      </c>
      <c r="G3256" s="21">
        <f>IF(AND(D3256=3,C3256&lt;=5),MAX(0,B3256-F3256),IF(AND(D3256=2,C3256&lt;=5,MAX(0,B3256-F3256)&gt;3000000),1500000+MAX(0,B3256-F3256)-3000000,MAX(0,B3256-F3256)/2))</f>
        <v/>
      </c>
      <c r="H3256" s="21">
        <f>ROUNDDOWN(G3256,-3)</f>
        <v/>
      </c>
      <c r="I3256" s="21">
        <f>IF(H3256&lt;=0,0,ROUNDDOWN(ROUND((H3256*LOOKUP(H3256,{0,1950001,3300001,6950001,9000001,18000001,40000001},{0.05,0.1,0.2,0.23,0.33,0.4,0.45})-LOOKUP(H3256,{0,1950001,3300001,6950001,9000001,18000001,40000001},{0,97500,427500,636000,1536000,2796000,4796000}))*1.021,3),0))</f>
        <v/>
      </c>
      <c r="J3256" s="21">
        <f>ROUNDDOWN(ROUND(H3256*0.06,2),-2)</f>
        <v/>
      </c>
      <c r="K3256" s="21">
        <f>ROUNDDOWN(ROUND(H3256*0.04,2),-2)</f>
        <v/>
      </c>
      <c r="L3256" s="21">
        <f>I3256+J3256+K3256</f>
        <v/>
      </c>
      <c r="M3256" s="21">
        <f>B3256-L3256</f>
        <v/>
      </c>
      <c r="N3256" s="21">
        <f>ROUNDDOWN(ROUND(B3256*0.2042,2),0)</f>
        <v/>
      </c>
    </row>
    <row r="3257">
      <c r="A3257" t="inlineStr">
        <is>
          <t>照合 一般</t>
        </is>
      </c>
      <c r="B3257" s="21" t="n">
        <v>22500000</v>
      </c>
      <c r="C3257" s="22" t="n">
        <v>13</v>
      </c>
      <c r="D3257" s="22" t="n">
        <v>1</v>
      </c>
      <c r="E3257" s="22" t="n">
        <v>0</v>
      </c>
      <c r="F3257" s="21">
        <f>(IF(C3257&lt;=20,MAX(800000,400000*C3257),8000000+700000*(C3257-20))+IF(E3257=1,1000000,0))</f>
        <v/>
      </c>
      <c r="G3257" s="21">
        <f>IF(AND(D3257=3,C3257&lt;=5),MAX(0,B3257-F3257),IF(AND(D3257=2,C3257&lt;=5,MAX(0,B3257-F3257)&gt;3000000),1500000+MAX(0,B3257-F3257)-3000000,MAX(0,B3257-F3257)/2))</f>
        <v/>
      </c>
      <c r="H3257" s="21">
        <f>ROUNDDOWN(G3257,-3)</f>
        <v/>
      </c>
      <c r="I3257" s="21">
        <f>IF(H3257&lt;=0,0,ROUNDDOWN(ROUND((H3257*LOOKUP(H3257,{0,1950001,3300001,6950001,9000001,18000001,40000001},{0.05,0.1,0.2,0.23,0.33,0.4,0.45})-LOOKUP(H3257,{0,1950001,3300001,6950001,9000001,18000001,40000001},{0,97500,427500,636000,1536000,2796000,4796000}))*1.021,3),0))</f>
        <v/>
      </c>
      <c r="J3257" s="21">
        <f>ROUNDDOWN(ROUND(H3257*0.06,2),-2)</f>
        <v/>
      </c>
      <c r="K3257" s="21">
        <f>ROUNDDOWN(ROUND(H3257*0.04,2),-2)</f>
        <v/>
      </c>
      <c r="L3257" s="21">
        <f>I3257+J3257+K3257</f>
        <v/>
      </c>
      <c r="M3257" s="21">
        <f>B3257-L3257</f>
        <v/>
      </c>
      <c r="N3257" s="21">
        <f>ROUNDDOWN(ROUND(B3257*0.2042,2),0)</f>
        <v/>
      </c>
    </row>
    <row r="3258">
      <c r="A3258" t="inlineStr">
        <is>
          <t>照合 一般</t>
        </is>
      </c>
      <c r="B3258" s="21" t="n">
        <v>22500000</v>
      </c>
      <c r="C3258" s="22" t="n">
        <v>14</v>
      </c>
      <c r="D3258" s="22" t="n">
        <v>1</v>
      </c>
      <c r="E3258" s="22" t="n">
        <v>0</v>
      </c>
      <c r="F3258" s="21">
        <f>(IF(C3258&lt;=20,MAX(800000,400000*C3258),8000000+700000*(C3258-20))+IF(E3258=1,1000000,0))</f>
        <v/>
      </c>
      <c r="G3258" s="21">
        <f>IF(AND(D3258=3,C3258&lt;=5),MAX(0,B3258-F3258),IF(AND(D3258=2,C3258&lt;=5,MAX(0,B3258-F3258)&gt;3000000),1500000+MAX(0,B3258-F3258)-3000000,MAX(0,B3258-F3258)/2))</f>
        <v/>
      </c>
      <c r="H3258" s="21">
        <f>ROUNDDOWN(G3258,-3)</f>
        <v/>
      </c>
      <c r="I3258" s="21">
        <f>IF(H3258&lt;=0,0,ROUNDDOWN(ROUND((H3258*LOOKUP(H3258,{0,1950001,3300001,6950001,9000001,18000001,40000001},{0.05,0.1,0.2,0.23,0.33,0.4,0.45})-LOOKUP(H3258,{0,1950001,3300001,6950001,9000001,18000001,40000001},{0,97500,427500,636000,1536000,2796000,4796000}))*1.021,3),0))</f>
        <v/>
      </c>
      <c r="J3258" s="21">
        <f>ROUNDDOWN(ROUND(H3258*0.06,2),-2)</f>
        <v/>
      </c>
      <c r="K3258" s="21">
        <f>ROUNDDOWN(ROUND(H3258*0.04,2),-2)</f>
        <v/>
      </c>
      <c r="L3258" s="21">
        <f>I3258+J3258+K3258</f>
        <v/>
      </c>
      <c r="M3258" s="21">
        <f>B3258-L3258</f>
        <v/>
      </c>
      <c r="N3258" s="21">
        <f>ROUNDDOWN(ROUND(B3258*0.2042,2),0)</f>
        <v/>
      </c>
    </row>
    <row r="3259">
      <c r="A3259" t="inlineStr">
        <is>
          <t>照合 一般</t>
        </is>
      </c>
      <c r="B3259" s="21" t="n">
        <v>22500000</v>
      </c>
      <c r="C3259" s="22" t="n">
        <v>15</v>
      </c>
      <c r="D3259" s="22" t="n">
        <v>1</v>
      </c>
      <c r="E3259" s="22" t="n">
        <v>0</v>
      </c>
      <c r="F3259" s="21">
        <f>(IF(C3259&lt;=20,MAX(800000,400000*C3259),8000000+700000*(C3259-20))+IF(E3259=1,1000000,0))</f>
        <v/>
      </c>
      <c r="G3259" s="21">
        <f>IF(AND(D3259=3,C3259&lt;=5),MAX(0,B3259-F3259),IF(AND(D3259=2,C3259&lt;=5,MAX(0,B3259-F3259)&gt;3000000),1500000+MAX(0,B3259-F3259)-3000000,MAX(0,B3259-F3259)/2))</f>
        <v/>
      </c>
      <c r="H3259" s="21">
        <f>ROUNDDOWN(G3259,-3)</f>
        <v/>
      </c>
      <c r="I3259" s="21">
        <f>IF(H3259&lt;=0,0,ROUNDDOWN(ROUND((H3259*LOOKUP(H3259,{0,1950001,3300001,6950001,9000001,18000001,40000001},{0.05,0.1,0.2,0.23,0.33,0.4,0.45})-LOOKUP(H3259,{0,1950001,3300001,6950001,9000001,18000001,40000001},{0,97500,427500,636000,1536000,2796000,4796000}))*1.021,3),0))</f>
        <v/>
      </c>
      <c r="J3259" s="21">
        <f>ROUNDDOWN(ROUND(H3259*0.06,2),-2)</f>
        <v/>
      </c>
      <c r="K3259" s="21">
        <f>ROUNDDOWN(ROUND(H3259*0.04,2),-2)</f>
        <v/>
      </c>
      <c r="L3259" s="21">
        <f>I3259+J3259+K3259</f>
        <v/>
      </c>
      <c r="M3259" s="21">
        <f>B3259-L3259</f>
        <v/>
      </c>
      <c r="N3259" s="21">
        <f>ROUNDDOWN(ROUND(B3259*0.2042,2),0)</f>
        <v/>
      </c>
    </row>
    <row r="3260">
      <c r="A3260" t="inlineStr">
        <is>
          <t>照合 一般</t>
        </is>
      </c>
      <c r="B3260" s="21" t="n">
        <v>22500000</v>
      </c>
      <c r="C3260" s="22" t="n">
        <v>16</v>
      </c>
      <c r="D3260" s="22" t="n">
        <v>1</v>
      </c>
      <c r="E3260" s="22" t="n">
        <v>0</v>
      </c>
      <c r="F3260" s="21">
        <f>(IF(C3260&lt;=20,MAX(800000,400000*C3260),8000000+700000*(C3260-20))+IF(E3260=1,1000000,0))</f>
        <v/>
      </c>
      <c r="G3260" s="21">
        <f>IF(AND(D3260=3,C3260&lt;=5),MAX(0,B3260-F3260),IF(AND(D3260=2,C3260&lt;=5,MAX(0,B3260-F3260)&gt;3000000),1500000+MAX(0,B3260-F3260)-3000000,MAX(0,B3260-F3260)/2))</f>
        <v/>
      </c>
      <c r="H3260" s="21">
        <f>ROUNDDOWN(G3260,-3)</f>
        <v/>
      </c>
      <c r="I3260" s="21">
        <f>IF(H3260&lt;=0,0,ROUNDDOWN(ROUND((H3260*LOOKUP(H3260,{0,1950001,3300001,6950001,9000001,18000001,40000001},{0.05,0.1,0.2,0.23,0.33,0.4,0.45})-LOOKUP(H3260,{0,1950001,3300001,6950001,9000001,18000001,40000001},{0,97500,427500,636000,1536000,2796000,4796000}))*1.021,3),0))</f>
        <v/>
      </c>
      <c r="J3260" s="21">
        <f>ROUNDDOWN(ROUND(H3260*0.06,2),-2)</f>
        <v/>
      </c>
      <c r="K3260" s="21">
        <f>ROUNDDOWN(ROUND(H3260*0.04,2),-2)</f>
        <v/>
      </c>
      <c r="L3260" s="21">
        <f>I3260+J3260+K3260</f>
        <v/>
      </c>
      <c r="M3260" s="21">
        <f>B3260-L3260</f>
        <v/>
      </c>
      <c r="N3260" s="21">
        <f>ROUNDDOWN(ROUND(B3260*0.2042,2),0)</f>
        <v/>
      </c>
    </row>
    <row r="3261">
      <c r="A3261" t="inlineStr">
        <is>
          <t>照合 一般</t>
        </is>
      </c>
      <c r="B3261" s="21" t="n">
        <v>22500000</v>
      </c>
      <c r="C3261" s="22" t="n">
        <v>17</v>
      </c>
      <c r="D3261" s="22" t="n">
        <v>1</v>
      </c>
      <c r="E3261" s="22" t="n">
        <v>0</v>
      </c>
      <c r="F3261" s="21">
        <f>(IF(C3261&lt;=20,MAX(800000,400000*C3261),8000000+700000*(C3261-20))+IF(E3261=1,1000000,0))</f>
        <v/>
      </c>
      <c r="G3261" s="21">
        <f>IF(AND(D3261=3,C3261&lt;=5),MAX(0,B3261-F3261),IF(AND(D3261=2,C3261&lt;=5,MAX(0,B3261-F3261)&gt;3000000),1500000+MAX(0,B3261-F3261)-3000000,MAX(0,B3261-F3261)/2))</f>
        <v/>
      </c>
      <c r="H3261" s="21">
        <f>ROUNDDOWN(G3261,-3)</f>
        <v/>
      </c>
      <c r="I3261" s="21">
        <f>IF(H3261&lt;=0,0,ROUNDDOWN(ROUND((H3261*LOOKUP(H3261,{0,1950001,3300001,6950001,9000001,18000001,40000001},{0.05,0.1,0.2,0.23,0.33,0.4,0.45})-LOOKUP(H3261,{0,1950001,3300001,6950001,9000001,18000001,40000001},{0,97500,427500,636000,1536000,2796000,4796000}))*1.021,3),0))</f>
        <v/>
      </c>
      <c r="J3261" s="21">
        <f>ROUNDDOWN(ROUND(H3261*0.06,2),-2)</f>
        <v/>
      </c>
      <c r="K3261" s="21">
        <f>ROUNDDOWN(ROUND(H3261*0.04,2),-2)</f>
        <v/>
      </c>
      <c r="L3261" s="21">
        <f>I3261+J3261+K3261</f>
        <v/>
      </c>
      <c r="M3261" s="21">
        <f>B3261-L3261</f>
        <v/>
      </c>
      <c r="N3261" s="21">
        <f>ROUNDDOWN(ROUND(B3261*0.2042,2),0)</f>
        <v/>
      </c>
    </row>
    <row r="3262">
      <c r="A3262" t="inlineStr">
        <is>
          <t>照合 一般</t>
        </is>
      </c>
      <c r="B3262" s="21" t="n">
        <v>22500000</v>
      </c>
      <c r="C3262" s="22" t="n">
        <v>18</v>
      </c>
      <c r="D3262" s="22" t="n">
        <v>1</v>
      </c>
      <c r="E3262" s="22" t="n">
        <v>0</v>
      </c>
      <c r="F3262" s="21">
        <f>(IF(C3262&lt;=20,MAX(800000,400000*C3262),8000000+700000*(C3262-20))+IF(E3262=1,1000000,0))</f>
        <v/>
      </c>
      <c r="G3262" s="21">
        <f>IF(AND(D3262=3,C3262&lt;=5),MAX(0,B3262-F3262),IF(AND(D3262=2,C3262&lt;=5,MAX(0,B3262-F3262)&gt;3000000),1500000+MAX(0,B3262-F3262)-3000000,MAX(0,B3262-F3262)/2))</f>
        <v/>
      </c>
      <c r="H3262" s="21">
        <f>ROUNDDOWN(G3262,-3)</f>
        <v/>
      </c>
      <c r="I3262" s="21">
        <f>IF(H3262&lt;=0,0,ROUNDDOWN(ROUND((H3262*LOOKUP(H3262,{0,1950001,3300001,6950001,9000001,18000001,40000001},{0.05,0.1,0.2,0.23,0.33,0.4,0.45})-LOOKUP(H3262,{0,1950001,3300001,6950001,9000001,18000001,40000001},{0,97500,427500,636000,1536000,2796000,4796000}))*1.021,3),0))</f>
        <v/>
      </c>
      <c r="J3262" s="21">
        <f>ROUNDDOWN(ROUND(H3262*0.06,2),-2)</f>
        <v/>
      </c>
      <c r="K3262" s="21">
        <f>ROUNDDOWN(ROUND(H3262*0.04,2),-2)</f>
        <v/>
      </c>
      <c r="L3262" s="21">
        <f>I3262+J3262+K3262</f>
        <v/>
      </c>
      <c r="M3262" s="21">
        <f>B3262-L3262</f>
        <v/>
      </c>
      <c r="N3262" s="21">
        <f>ROUNDDOWN(ROUND(B3262*0.2042,2),0)</f>
        <v/>
      </c>
    </row>
    <row r="3263">
      <c r="A3263" t="inlineStr">
        <is>
          <t>照合 一般</t>
        </is>
      </c>
      <c r="B3263" s="21" t="n">
        <v>22500000</v>
      </c>
      <c r="C3263" s="22" t="n">
        <v>19</v>
      </c>
      <c r="D3263" s="22" t="n">
        <v>1</v>
      </c>
      <c r="E3263" s="22" t="n">
        <v>0</v>
      </c>
      <c r="F3263" s="21">
        <f>(IF(C3263&lt;=20,MAX(800000,400000*C3263),8000000+700000*(C3263-20))+IF(E3263=1,1000000,0))</f>
        <v/>
      </c>
      <c r="G3263" s="21">
        <f>IF(AND(D3263=3,C3263&lt;=5),MAX(0,B3263-F3263),IF(AND(D3263=2,C3263&lt;=5,MAX(0,B3263-F3263)&gt;3000000),1500000+MAX(0,B3263-F3263)-3000000,MAX(0,B3263-F3263)/2))</f>
        <v/>
      </c>
      <c r="H3263" s="21">
        <f>ROUNDDOWN(G3263,-3)</f>
        <v/>
      </c>
      <c r="I3263" s="21">
        <f>IF(H3263&lt;=0,0,ROUNDDOWN(ROUND((H3263*LOOKUP(H3263,{0,1950001,3300001,6950001,9000001,18000001,40000001},{0.05,0.1,0.2,0.23,0.33,0.4,0.45})-LOOKUP(H3263,{0,1950001,3300001,6950001,9000001,18000001,40000001},{0,97500,427500,636000,1536000,2796000,4796000}))*1.021,3),0))</f>
        <v/>
      </c>
      <c r="J3263" s="21">
        <f>ROUNDDOWN(ROUND(H3263*0.06,2),-2)</f>
        <v/>
      </c>
      <c r="K3263" s="21">
        <f>ROUNDDOWN(ROUND(H3263*0.04,2),-2)</f>
        <v/>
      </c>
      <c r="L3263" s="21">
        <f>I3263+J3263+K3263</f>
        <v/>
      </c>
      <c r="M3263" s="21">
        <f>B3263-L3263</f>
        <v/>
      </c>
      <c r="N3263" s="21">
        <f>ROUNDDOWN(ROUND(B3263*0.2042,2),0)</f>
        <v/>
      </c>
    </row>
    <row r="3264">
      <c r="A3264" t="inlineStr">
        <is>
          <t>照合 一般</t>
        </is>
      </c>
      <c r="B3264" s="21" t="n">
        <v>22500000</v>
      </c>
      <c r="C3264" s="22" t="n">
        <v>20</v>
      </c>
      <c r="D3264" s="22" t="n">
        <v>1</v>
      </c>
      <c r="E3264" s="22" t="n">
        <v>0</v>
      </c>
      <c r="F3264" s="21">
        <f>(IF(C3264&lt;=20,MAX(800000,400000*C3264),8000000+700000*(C3264-20))+IF(E3264=1,1000000,0))</f>
        <v/>
      </c>
      <c r="G3264" s="21">
        <f>IF(AND(D3264=3,C3264&lt;=5),MAX(0,B3264-F3264),IF(AND(D3264=2,C3264&lt;=5,MAX(0,B3264-F3264)&gt;3000000),1500000+MAX(0,B3264-F3264)-3000000,MAX(0,B3264-F3264)/2))</f>
        <v/>
      </c>
      <c r="H3264" s="21">
        <f>ROUNDDOWN(G3264,-3)</f>
        <v/>
      </c>
      <c r="I3264" s="21">
        <f>IF(H3264&lt;=0,0,ROUNDDOWN(ROUND((H3264*LOOKUP(H3264,{0,1950001,3300001,6950001,9000001,18000001,40000001},{0.05,0.1,0.2,0.23,0.33,0.4,0.45})-LOOKUP(H3264,{0,1950001,3300001,6950001,9000001,18000001,40000001},{0,97500,427500,636000,1536000,2796000,4796000}))*1.021,3),0))</f>
        <v/>
      </c>
      <c r="J3264" s="21">
        <f>ROUNDDOWN(ROUND(H3264*0.06,2),-2)</f>
        <v/>
      </c>
      <c r="K3264" s="21">
        <f>ROUNDDOWN(ROUND(H3264*0.04,2),-2)</f>
        <v/>
      </c>
      <c r="L3264" s="21">
        <f>I3264+J3264+K3264</f>
        <v/>
      </c>
      <c r="M3264" s="21">
        <f>B3264-L3264</f>
        <v/>
      </c>
      <c r="N3264" s="21">
        <f>ROUNDDOWN(ROUND(B3264*0.2042,2),0)</f>
        <v/>
      </c>
    </row>
    <row r="3265">
      <c r="A3265" t="inlineStr">
        <is>
          <t>照合 一般</t>
        </is>
      </c>
      <c r="B3265" s="21" t="n">
        <v>22500000</v>
      </c>
      <c r="C3265" s="22" t="n">
        <v>21</v>
      </c>
      <c r="D3265" s="22" t="n">
        <v>1</v>
      </c>
      <c r="E3265" s="22" t="n">
        <v>0</v>
      </c>
      <c r="F3265" s="21">
        <f>(IF(C3265&lt;=20,MAX(800000,400000*C3265),8000000+700000*(C3265-20))+IF(E3265=1,1000000,0))</f>
        <v/>
      </c>
      <c r="G3265" s="21">
        <f>IF(AND(D3265=3,C3265&lt;=5),MAX(0,B3265-F3265),IF(AND(D3265=2,C3265&lt;=5,MAX(0,B3265-F3265)&gt;3000000),1500000+MAX(0,B3265-F3265)-3000000,MAX(0,B3265-F3265)/2))</f>
        <v/>
      </c>
      <c r="H3265" s="21">
        <f>ROUNDDOWN(G3265,-3)</f>
        <v/>
      </c>
      <c r="I3265" s="21">
        <f>IF(H3265&lt;=0,0,ROUNDDOWN(ROUND((H3265*LOOKUP(H3265,{0,1950001,3300001,6950001,9000001,18000001,40000001},{0.05,0.1,0.2,0.23,0.33,0.4,0.45})-LOOKUP(H3265,{0,1950001,3300001,6950001,9000001,18000001,40000001},{0,97500,427500,636000,1536000,2796000,4796000}))*1.021,3),0))</f>
        <v/>
      </c>
      <c r="J3265" s="21">
        <f>ROUNDDOWN(ROUND(H3265*0.06,2),-2)</f>
        <v/>
      </c>
      <c r="K3265" s="21">
        <f>ROUNDDOWN(ROUND(H3265*0.04,2),-2)</f>
        <v/>
      </c>
      <c r="L3265" s="21">
        <f>I3265+J3265+K3265</f>
        <v/>
      </c>
      <c r="M3265" s="21">
        <f>B3265-L3265</f>
        <v/>
      </c>
      <c r="N3265" s="21">
        <f>ROUNDDOWN(ROUND(B3265*0.2042,2),0)</f>
        <v/>
      </c>
    </row>
    <row r="3266">
      <c r="A3266" t="inlineStr">
        <is>
          <t>照合 一般</t>
        </is>
      </c>
      <c r="B3266" s="21" t="n">
        <v>22500000</v>
      </c>
      <c r="C3266" s="22" t="n">
        <v>22</v>
      </c>
      <c r="D3266" s="22" t="n">
        <v>1</v>
      </c>
      <c r="E3266" s="22" t="n">
        <v>0</v>
      </c>
      <c r="F3266" s="21">
        <f>(IF(C3266&lt;=20,MAX(800000,400000*C3266),8000000+700000*(C3266-20))+IF(E3266=1,1000000,0))</f>
        <v/>
      </c>
      <c r="G3266" s="21">
        <f>IF(AND(D3266=3,C3266&lt;=5),MAX(0,B3266-F3266),IF(AND(D3266=2,C3266&lt;=5,MAX(0,B3266-F3266)&gt;3000000),1500000+MAX(0,B3266-F3266)-3000000,MAX(0,B3266-F3266)/2))</f>
        <v/>
      </c>
      <c r="H3266" s="21">
        <f>ROUNDDOWN(G3266,-3)</f>
        <v/>
      </c>
      <c r="I3266" s="21">
        <f>IF(H3266&lt;=0,0,ROUNDDOWN(ROUND((H3266*LOOKUP(H3266,{0,1950001,3300001,6950001,9000001,18000001,40000001},{0.05,0.1,0.2,0.23,0.33,0.4,0.45})-LOOKUP(H3266,{0,1950001,3300001,6950001,9000001,18000001,40000001},{0,97500,427500,636000,1536000,2796000,4796000}))*1.021,3),0))</f>
        <v/>
      </c>
      <c r="J3266" s="21">
        <f>ROUNDDOWN(ROUND(H3266*0.06,2),-2)</f>
        <v/>
      </c>
      <c r="K3266" s="21">
        <f>ROUNDDOWN(ROUND(H3266*0.04,2),-2)</f>
        <v/>
      </c>
      <c r="L3266" s="21">
        <f>I3266+J3266+K3266</f>
        <v/>
      </c>
      <c r="M3266" s="21">
        <f>B3266-L3266</f>
        <v/>
      </c>
      <c r="N3266" s="21">
        <f>ROUNDDOWN(ROUND(B3266*0.2042,2),0)</f>
        <v/>
      </c>
    </row>
    <row r="3267">
      <c r="A3267" t="inlineStr">
        <is>
          <t>照合 一般</t>
        </is>
      </c>
      <c r="B3267" s="21" t="n">
        <v>22500000</v>
      </c>
      <c r="C3267" s="22" t="n">
        <v>23</v>
      </c>
      <c r="D3267" s="22" t="n">
        <v>1</v>
      </c>
      <c r="E3267" s="22" t="n">
        <v>0</v>
      </c>
      <c r="F3267" s="21">
        <f>(IF(C3267&lt;=20,MAX(800000,400000*C3267),8000000+700000*(C3267-20))+IF(E3267=1,1000000,0))</f>
        <v/>
      </c>
      <c r="G3267" s="21">
        <f>IF(AND(D3267=3,C3267&lt;=5),MAX(0,B3267-F3267),IF(AND(D3267=2,C3267&lt;=5,MAX(0,B3267-F3267)&gt;3000000),1500000+MAX(0,B3267-F3267)-3000000,MAX(0,B3267-F3267)/2))</f>
        <v/>
      </c>
      <c r="H3267" s="21">
        <f>ROUNDDOWN(G3267,-3)</f>
        <v/>
      </c>
      <c r="I3267" s="21">
        <f>IF(H3267&lt;=0,0,ROUNDDOWN(ROUND((H3267*LOOKUP(H3267,{0,1950001,3300001,6950001,9000001,18000001,40000001},{0.05,0.1,0.2,0.23,0.33,0.4,0.45})-LOOKUP(H3267,{0,1950001,3300001,6950001,9000001,18000001,40000001},{0,97500,427500,636000,1536000,2796000,4796000}))*1.021,3),0))</f>
        <v/>
      </c>
      <c r="J3267" s="21">
        <f>ROUNDDOWN(ROUND(H3267*0.06,2),-2)</f>
        <v/>
      </c>
      <c r="K3267" s="21">
        <f>ROUNDDOWN(ROUND(H3267*0.04,2),-2)</f>
        <v/>
      </c>
      <c r="L3267" s="21">
        <f>I3267+J3267+K3267</f>
        <v/>
      </c>
      <c r="M3267" s="21">
        <f>B3267-L3267</f>
        <v/>
      </c>
      <c r="N3267" s="21">
        <f>ROUNDDOWN(ROUND(B3267*0.2042,2),0)</f>
        <v/>
      </c>
    </row>
    <row r="3268">
      <c r="A3268" t="inlineStr">
        <is>
          <t>照合 一般</t>
        </is>
      </c>
      <c r="B3268" s="21" t="n">
        <v>22500000</v>
      </c>
      <c r="C3268" s="22" t="n">
        <v>24</v>
      </c>
      <c r="D3268" s="22" t="n">
        <v>1</v>
      </c>
      <c r="E3268" s="22" t="n">
        <v>0</v>
      </c>
      <c r="F3268" s="21">
        <f>(IF(C3268&lt;=20,MAX(800000,400000*C3268),8000000+700000*(C3268-20))+IF(E3268=1,1000000,0))</f>
        <v/>
      </c>
      <c r="G3268" s="21">
        <f>IF(AND(D3268=3,C3268&lt;=5),MAX(0,B3268-F3268),IF(AND(D3268=2,C3268&lt;=5,MAX(0,B3268-F3268)&gt;3000000),1500000+MAX(0,B3268-F3268)-3000000,MAX(0,B3268-F3268)/2))</f>
        <v/>
      </c>
      <c r="H3268" s="21">
        <f>ROUNDDOWN(G3268,-3)</f>
        <v/>
      </c>
      <c r="I3268" s="21">
        <f>IF(H3268&lt;=0,0,ROUNDDOWN(ROUND((H3268*LOOKUP(H3268,{0,1950001,3300001,6950001,9000001,18000001,40000001},{0.05,0.1,0.2,0.23,0.33,0.4,0.45})-LOOKUP(H3268,{0,1950001,3300001,6950001,9000001,18000001,40000001},{0,97500,427500,636000,1536000,2796000,4796000}))*1.021,3),0))</f>
        <v/>
      </c>
      <c r="J3268" s="21">
        <f>ROUNDDOWN(ROUND(H3268*0.06,2),-2)</f>
        <v/>
      </c>
      <c r="K3268" s="21">
        <f>ROUNDDOWN(ROUND(H3268*0.04,2),-2)</f>
        <v/>
      </c>
      <c r="L3268" s="21">
        <f>I3268+J3268+K3268</f>
        <v/>
      </c>
      <c r="M3268" s="21">
        <f>B3268-L3268</f>
        <v/>
      </c>
      <c r="N3268" s="21">
        <f>ROUNDDOWN(ROUND(B3268*0.2042,2),0)</f>
        <v/>
      </c>
    </row>
    <row r="3269">
      <c r="A3269" t="inlineStr">
        <is>
          <t>照合 一般</t>
        </is>
      </c>
      <c r="B3269" s="21" t="n">
        <v>22500000</v>
      </c>
      <c r="C3269" s="22" t="n">
        <v>25</v>
      </c>
      <c r="D3269" s="22" t="n">
        <v>1</v>
      </c>
      <c r="E3269" s="22" t="n">
        <v>0</v>
      </c>
      <c r="F3269" s="21">
        <f>(IF(C3269&lt;=20,MAX(800000,400000*C3269),8000000+700000*(C3269-20))+IF(E3269=1,1000000,0))</f>
        <v/>
      </c>
      <c r="G3269" s="21">
        <f>IF(AND(D3269=3,C3269&lt;=5),MAX(0,B3269-F3269),IF(AND(D3269=2,C3269&lt;=5,MAX(0,B3269-F3269)&gt;3000000),1500000+MAX(0,B3269-F3269)-3000000,MAX(0,B3269-F3269)/2))</f>
        <v/>
      </c>
      <c r="H3269" s="21">
        <f>ROUNDDOWN(G3269,-3)</f>
        <v/>
      </c>
      <c r="I3269" s="21">
        <f>IF(H3269&lt;=0,0,ROUNDDOWN(ROUND((H3269*LOOKUP(H3269,{0,1950001,3300001,6950001,9000001,18000001,40000001},{0.05,0.1,0.2,0.23,0.33,0.4,0.45})-LOOKUP(H3269,{0,1950001,3300001,6950001,9000001,18000001,40000001},{0,97500,427500,636000,1536000,2796000,4796000}))*1.021,3),0))</f>
        <v/>
      </c>
      <c r="J3269" s="21">
        <f>ROUNDDOWN(ROUND(H3269*0.06,2),-2)</f>
        <v/>
      </c>
      <c r="K3269" s="21">
        <f>ROUNDDOWN(ROUND(H3269*0.04,2),-2)</f>
        <v/>
      </c>
      <c r="L3269" s="21">
        <f>I3269+J3269+K3269</f>
        <v/>
      </c>
      <c r="M3269" s="21">
        <f>B3269-L3269</f>
        <v/>
      </c>
      <c r="N3269" s="21">
        <f>ROUNDDOWN(ROUND(B3269*0.2042,2),0)</f>
        <v/>
      </c>
    </row>
    <row r="3270">
      <c r="A3270" t="inlineStr">
        <is>
          <t>照合 一般</t>
        </is>
      </c>
      <c r="B3270" s="21" t="n">
        <v>22500000</v>
      </c>
      <c r="C3270" s="22" t="n">
        <v>26</v>
      </c>
      <c r="D3270" s="22" t="n">
        <v>1</v>
      </c>
      <c r="E3270" s="22" t="n">
        <v>0</v>
      </c>
      <c r="F3270" s="21">
        <f>(IF(C3270&lt;=20,MAX(800000,400000*C3270),8000000+700000*(C3270-20))+IF(E3270=1,1000000,0))</f>
        <v/>
      </c>
      <c r="G3270" s="21">
        <f>IF(AND(D3270=3,C3270&lt;=5),MAX(0,B3270-F3270),IF(AND(D3270=2,C3270&lt;=5,MAX(0,B3270-F3270)&gt;3000000),1500000+MAX(0,B3270-F3270)-3000000,MAX(0,B3270-F3270)/2))</f>
        <v/>
      </c>
      <c r="H3270" s="21">
        <f>ROUNDDOWN(G3270,-3)</f>
        <v/>
      </c>
      <c r="I3270" s="21">
        <f>IF(H3270&lt;=0,0,ROUNDDOWN(ROUND((H3270*LOOKUP(H3270,{0,1950001,3300001,6950001,9000001,18000001,40000001},{0.05,0.1,0.2,0.23,0.33,0.4,0.45})-LOOKUP(H3270,{0,1950001,3300001,6950001,9000001,18000001,40000001},{0,97500,427500,636000,1536000,2796000,4796000}))*1.021,3),0))</f>
        <v/>
      </c>
      <c r="J3270" s="21">
        <f>ROUNDDOWN(ROUND(H3270*0.06,2),-2)</f>
        <v/>
      </c>
      <c r="K3270" s="21">
        <f>ROUNDDOWN(ROUND(H3270*0.04,2),-2)</f>
        <v/>
      </c>
      <c r="L3270" s="21">
        <f>I3270+J3270+K3270</f>
        <v/>
      </c>
      <c r="M3270" s="21">
        <f>B3270-L3270</f>
        <v/>
      </c>
      <c r="N3270" s="21">
        <f>ROUNDDOWN(ROUND(B3270*0.2042,2),0)</f>
        <v/>
      </c>
    </row>
    <row r="3271">
      <c r="A3271" t="inlineStr">
        <is>
          <t>照合 一般</t>
        </is>
      </c>
      <c r="B3271" s="21" t="n">
        <v>22500000</v>
      </c>
      <c r="C3271" s="22" t="n">
        <v>27</v>
      </c>
      <c r="D3271" s="22" t="n">
        <v>1</v>
      </c>
      <c r="E3271" s="22" t="n">
        <v>0</v>
      </c>
      <c r="F3271" s="21">
        <f>(IF(C3271&lt;=20,MAX(800000,400000*C3271),8000000+700000*(C3271-20))+IF(E3271=1,1000000,0))</f>
        <v/>
      </c>
      <c r="G3271" s="21">
        <f>IF(AND(D3271=3,C3271&lt;=5),MAX(0,B3271-F3271),IF(AND(D3271=2,C3271&lt;=5,MAX(0,B3271-F3271)&gt;3000000),1500000+MAX(0,B3271-F3271)-3000000,MAX(0,B3271-F3271)/2))</f>
        <v/>
      </c>
      <c r="H3271" s="21">
        <f>ROUNDDOWN(G3271,-3)</f>
        <v/>
      </c>
      <c r="I3271" s="21">
        <f>IF(H3271&lt;=0,0,ROUNDDOWN(ROUND((H3271*LOOKUP(H3271,{0,1950001,3300001,6950001,9000001,18000001,40000001},{0.05,0.1,0.2,0.23,0.33,0.4,0.45})-LOOKUP(H3271,{0,1950001,3300001,6950001,9000001,18000001,40000001},{0,97500,427500,636000,1536000,2796000,4796000}))*1.021,3),0))</f>
        <v/>
      </c>
      <c r="J3271" s="21">
        <f>ROUNDDOWN(ROUND(H3271*0.06,2),-2)</f>
        <v/>
      </c>
      <c r="K3271" s="21">
        <f>ROUNDDOWN(ROUND(H3271*0.04,2),-2)</f>
        <v/>
      </c>
      <c r="L3271" s="21">
        <f>I3271+J3271+K3271</f>
        <v/>
      </c>
      <c r="M3271" s="21">
        <f>B3271-L3271</f>
        <v/>
      </c>
      <c r="N3271" s="21">
        <f>ROUNDDOWN(ROUND(B3271*0.2042,2),0)</f>
        <v/>
      </c>
    </row>
    <row r="3272">
      <c r="A3272" t="inlineStr">
        <is>
          <t>照合 一般</t>
        </is>
      </c>
      <c r="B3272" s="21" t="n">
        <v>22500000</v>
      </c>
      <c r="C3272" s="22" t="n">
        <v>28</v>
      </c>
      <c r="D3272" s="22" t="n">
        <v>1</v>
      </c>
      <c r="E3272" s="22" t="n">
        <v>0</v>
      </c>
      <c r="F3272" s="21">
        <f>(IF(C3272&lt;=20,MAX(800000,400000*C3272),8000000+700000*(C3272-20))+IF(E3272=1,1000000,0))</f>
        <v/>
      </c>
      <c r="G3272" s="21">
        <f>IF(AND(D3272=3,C3272&lt;=5),MAX(0,B3272-F3272),IF(AND(D3272=2,C3272&lt;=5,MAX(0,B3272-F3272)&gt;3000000),1500000+MAX(0,B3272-F3272)-3000000,MAX(0,B3272-F3272)/2))</f>
        <v/>
      </c>
      <c r="H3272" s="21">
        <f>ROUNDDOWN(G3272,-3)</f>
        <v/>
      </c>
      <c r="I3272" s="21">
        <f>IF(H3272&lt;=0,0,ROUNDDOWN(ROUND((H3272*LOOKUP(H3272,{0,1950001,3300001,6950001,9000001,18000001,40000001},{0.05,0.1,0.2,0.23,0.33,0.4,0.45})-LOOKUP(H3272,{0,1950001,3300001,6950001,9000001,18000001,40000001},{0,97500,427500,636000,1536000,2796000,4796000}))*1.021,3),0))</f>
        <v/>
      </c>
      <c r="J3272" s="21">
        <f>ROUNDDOWN(ROUND(H3272*0.06,2),-2)</f>
        <v/>
      </c>
      <c r="K3272" s="21">
        <f>ROUNDDOWN(ROUND(H3272*0.04,2),-2)</f>
        <v/>
      </c>
      <c r="L3272" s="21">
        <f>I3272+J3272+K3272</f>
        <v/>
      </c>
      <c r="M3272" s="21">
        <f>B3272-L3272</f>
        <v/>
      </c>
      <c r="N3272" s="21">
        <f>ROUNDDOWN(ROUND(B3272*0.2042,2),0)</f>
        <v/>
      </c>
    </row>
    <row r="3273">
      <c r="A3273" t="inlineStr">
        <is>
          <t>照合 一般</t>
        </is>
      </c>
      <c r="B3273" s="21" t="n">
        <v>22500000</v>
      </c>
      <c r="C3273" s="22" t="n">
        <v>29</v>
      </c>
      <c r="D3273" s="22" t="n">
        <v>1</v>
      </c>
      <c r="E3273" s="22" t="n">
        <v>0</v>
      </c>
      <c r="F3273" s="21">
        <f>(IF(C3273&lt;=20,MAX(800000,400000*C3273),8000000+700000*(C3273-20))+IF(E3273=1,1000000,0))</f>
        <v/>
      </c>
      <c r="G3273" s="21">
        <f>IF(AND(D3273=3,C3273&lt;=5),MAX(0,B3273-F3273),IF(AND(D3273=2,C3273&lt;=5,MAX(0,B3273-F3273)&gt;3000000),1500000+MAX(0,B3273-F3273)-3000000,MAX(0,B3273-F3273)/2))</f>
        <v/>
      </c>
      <c r="H3273" s="21">
        <f>ROUNDDOWN(G3273,-3)</f>
        <v/>
      </c>
      <c r="I3273" s="21">
        <f>IF(H3273&lt;=0,0,ROUNDDOWN(ROUND((H3273*LOOKUP(H3273,{0,1950001,3300001,6950001,9000001,18000001,40000001},{0.05,0.1,0.2,0.23,0.33,0.4,0.45})-LOOKUP(H3273,{0,1950001,3300001,6950001,9000001,18000001,40000001},{0,97500,427500,636000,1536000,2796000,4796000}))*1.021,3),0))</f>
        <v/>
      </c>
      <c r="J3273" s="21">
        <f>ROUNDDOWN(ROUND(H3273*0.06,2),-2)</f>
        <v/>
      </c>
      <c r="K3273" s="21">
        <f>ROUNDDOWN(ROUND(H3273*0.04,2),-2)</f>
        <v/>
      </c>
      <c r="L3273" s="21">
        <f>I3273+J3273+K3273</f>
        <v/>
      </c>
      <c r="M3273" s="21">
        <f>B3273-L3273</f>
        <v/>
      </c>
      <c r="N3273" s="21">
        <f>ROUNDDOWN(ROUND(B3273*0.2042,2),0)</f>
        <v/>
      </c>
    </row>
    <row r="3274">
      <c r="A3274" t="inlineStr">
        <is>
          <t>照合 一般</t>
        </is>
      </c>
      <c r="B3274" s="21" t="n">
        <v>22500000</v>
      </c>
      <c r="C3274" s="22" t="n">
        <v>30</v>
      </c>
      <c r="D3274" s="22" t="n">
        <v>1</v>
      </c>
      <c r="E3274" s="22" t="n">
        <v>0</v>
      </c>
      <c r="F3274" s="21">
        <f>(IF(C3274&lt;=20,MAX(800000,400000*C3274),8000000+700000*(C3274-20))+IF(E3274=1,1000000,0))</f>
        <v/>
      </c>
      <c r="G3274" s="21">
        <f>IF(AND(D3274=3,C3274&lt;=5),MAX(0,B3274-F3274),IF(AND(D3274=2,C3274&lt;=5,MAX(0,B3274-F3274)&gt;3000000),1500000+MAX(0,B3274-F3274)-3000000,MAX(0,B3274-F3274)/2))</f>
        <v/>
      </c>
      <c r="H3274" s="21">
        <f>ROUNDDOWN(G3274,-3)</f>
        <v/>
      </c>
      <c r="I3274" s="21">
        <f>IF(H3274&lt;=0,0,ROUNDDOWN(ROUND((H3274*LOOKUP(H3274,{0,1950001,3300001,6950001,9000001,18000001,40000001},{0.05,0.1,0.2,0.23,0.33,0.4,0.45})-LOOKUP(H3274,{0,1950001,3300001,6950001,9000001,18000001,40000001},{0,97500,427500,636000,1536000,2796000,4796000}))*1.021,3),0))</f>
        <v/>
      </c>
      <c r="J3274" s="21">
        <f>ROUNDDOWN(ROUND(H3274*0.06,2),-2)</f>
        <v/>
      </c>
      <c r="K3274" s="21">
        <f>ROUNDDOWN(ROUND(H3274*0.04,2),-2)</f>
        <v/>
      </c>
      <c r="L3274" s="21">
        <f>I3274+J3274+K3274</f>
        <v/>
      </c>
      <c r="M3274" s="21">
        <f>B3274-L3274</f>
        <v/>
      </c>
      <c r="N3274" s="21">
        <f>ROUNDDOWN(ROUND(B3274*0.2042,2),0)</f>
        <v/>
      </c>
    </row>
    <row r="3275">
      <c r="A3275" t="inlineStr">
        <is>
          <t>照合 一般</t>
        </is>
      </c>
      <c r="B3275" s="21" t="n">
        <v>22500000</v>
      </c>
      <c r="C3275" s="22" t="n">
        <v>31</v>
      </c>
      <c r="D3275" s="22" t="n">
        <v>1</v>
      </c>
      <c r="E3275" s="22" t="n">
        <v>0</v>
      </c>
      <c r="F3275" s="21">
        <f>(IF(C3275&lt;=20,MAX(800000,400000*C3275),8000000+700000*(C3275-20))+IF(E3275=1,1000000,0))</f>
        <v/>
      </c>
      <c r="G3275" s="21">
        <f>IF(AND(D3275=3,C3275&lt;=5),MAX(0,B3275-F3275),IF(AND(D3275=2,C3275&lt;=5,MAX(0,B3275-F3275)&gt;3000000),1500000+MAX(0,B3275-F3275)-3000000,MAX(0,B3275-F3275)/2))</f>
        <v/>
      </c>
      <c r="H3275" s="21">
        <f>ROUNDDOWN(G3275,-3)</f>
        <v/>
      </c>
      <c r="I3275" s="21">
        <f>IF(H3275&lt;=0,0,ROUNDDOWN(ROUND((H3275*LOOKUP(H3275,{0,1950001,3300001,6950001,9000001,18000001,40000001},{0.05,0.1,0.2,0.23,0.33,0.4,0.45})-LOOKUP(H3275,{0,1950001,3300001,6950001,9000001,18000001,40000001},{0,97500,427500,636000,1536000,2796000,4796000}))*1.021,3),0))</f>
        <v/>
      </c>
      <c r="J3275" s="21">
        <f>ROUNDDOWN(ROUND(H3275*0.06,2),-2)</f>
        <v/>
      </c>
      <c r="K3275" s="21">
        <f>ROUNDDOWN(ROUND(H3275*0.04,2),-2)</f>
        <v/>
      </c>
      <c r="L3275" s="21">
        <f>I3275+J3275+K3275</f>
        <v/>
      </c>
      <c r="M3275" s="21">
        <f>B3275-L3275</f>
        <v/>
      </c>
      <c r="N3275" s="21">
        <f>ROUNDDOWN(ROUND(B3275*0.2042,2),0)</f>
        <v/>
      </c>
    </row>
    <row r="3276">
      <c r="A3276" t="inlineStr">
        <is>
          <t>照合 一般</t>
        </is>
      </c>
      <c r="B3276" s="21" t="n">
        <v>22500000</v>
      </c>
      <c r="C3276" s="22" t="n">
        <v>32</v>
      </c>
      <c r="D3276" s="22" t="n">
        <v>1</v>
      </c>
      <c r="E3276" s="22" t="n">
        <v>0</v>
      </c>
      <c r="F3276" s="21">
        <f>(IF(C3276&lt;=20,MAX(800000,400000*C3276),8000000+700000*(C3276-20))+IF(E3276=1,1000000,0))</f>
        <v/>
      </c>
      <c r="G3276" s="21">
        <f>IF(AND(D3276=3,C3276&lt;=5),MAX(0,B3276-F3276),IF(AND(D3276=2,C3276&lt;=5,MAX(0,B3276-F3276)&gt;3000000),1500000+MAX(0,B3276-F3276)-3000000,MAX(0,B3276-F3276)/2))</f>
        <v/>
      </c>
      <c r="H3276" s="21">
        <f>ROUNDDOWN(G3276,-3)</f>
        <v/>
      </c>
      <c r="I3276" s="21">
        <f>IF(H3276&lt;=0,0,ROUNDDOWN(ROUND((H3276*LOOKUP(H3276,{0,1950001,3300001,6950001,9000001,18000001,40000001},{0.05,0.1,0.2,0.23,0.33,0.4,0.45})-LOOKUP(H3276,{0,1950001,3300001,6950001,9000001,18000001,40000001},{0,97500,427500,636000,1536000,2796000,4796000}))*1.021,3),0))</f>
        <v/>
      </c>
      <c r="J3276" s="21">
        <f>ROUNDDOWN(ROUND(H3276*0.06,2),-2)</f>
        <v/>
      </c>
      <c r="K3276" s="21">
        <f>ROUNDDOWN(ROUND(H3276*0.04,2),-2)</f>
        <v/>
      </c>
      <c r="L3276" s="21">
        <f>I3276+J3276+K3276</f>
        <v/>
      </c>
      <c r="M3276" s="21">
        <f>B3276-L3276</f>
        <v/>
      </c>
      <c r="N3276" s="21">
        <f>ROUNDDOWN(ROUND(B3276*0.2042,2),0)</f>
        <v/>
      </c>
    </row>
    <row r="3277">
      <c r="A3277" t="inlineStr">
        <is>
          <t>照合 一般</t>
        </is>
      </c>
      <c r="B3277" s="21" t="n">
        <v>22500000</v>
      </c>
      <c r="C3277" s="22" t="n">
        <v>33</v>
      </c>
      <c r="D3277" s="22" t="n">
        <v>1</v>
      </c>
      <c r="E3277" s="22" t="n">
        <v>0</v>
      </c>
      <c r="F3277" s="21">
        <f>(IF(C3277&lt;=20,MAX(800000,400000*C3277),8000000+700000*(C3277-20))+IF(E3277=1,1000000,0))</f>
        <v/>
      </c>
      <c r="G3277" s="21">
        <f>IF(AND(D3277=3,C3277&lt;=5),MAX(0,B3277-F3277),IF(AND(D3277=2,C3277&lt;=5,MAX(0,B3277-F3277)&gt;3000000),1500000+MAX(0,B3277-F3277)-3000000,MAX(0,B3277-F3277)/2))</f>
        <v/>
      </c>
      <c r="H3277" s="21">
        <f>ROUNDDOWN(G3277,-3)</f>
        <v/>
      </c>
      <c r="I3277" s="21">
        <f>IF(H3277&lt;=0,0,ROUNDDOWN(ROUND((H3277*LOOKUP(H3277,{0,1950001,3300001,6950001,9000001,18000001,40000001},{0.05,0.1,0.2,0.23,0.33,0.4,0.45})-LOOKUP(H3277,{0,1950001,3300001,6950001,9000001,18000001,40000001},{0,97500,427500,636000,1536000,2796000,4796000}))*1.021,3),0))</f>
        <v/>
      </c>
      <c r="J3277" s="21">
        <f>ROUNDDOWN(ROUND(H3277*0.06,2),-2)</f>
        <v/>
      </c>
      <c r="K3277" s="21">
        <f>ROUNDDOWN(ROUND(H3277*0.04,2),-2)</f>
        <v/>
      </c>
      <c r="L3277" s="21">
        <f>I3277+J3277+K3277</f>
        <v/>
      </c>
      <c r="M3277" s="21">
        <f>B3277-L3277</f>
        <v/>
      </c>
      <c r="N3277" s="21">
        <f>ROUNDDOWN(ROUND(B3277*0.2042,2),0)</f>
        <v/>
      </c>
    </row>
    <row r="3278">
      <c r="A3278" t="inlineStr">
        <is>
          <t>照合 一般</t>
        </is>
      </c>
      <c r="B3278" s="21" t="n">
        <v>22500000</v>
      </c>
      <c r="C3278" s="22" t="n">
        <v>34</v>
      </c>
      <c r="D3278" s="22" t="n">
        <v>1</v>
      </c>
      <c r="E3278" s="22" t="n">
        <v>0</v>
      </c>
      <c r="F3278" s="21">
        <f>(IF(C3278&lt;=20,MAX(800000,400000*C3278),8000000+700000*(C3278-20))+IF(E3278=1,1000000,0))</f>
        <v/>
      </c>
      <c r="G3278" s="21">
        <f>IF(AND(D3278=3,C3278&lt;=5),MAX(0,B3278-F3278),IF(AND(D3278=2,C3278&lt;=5,MAX(0,B3278-F3278)&gt;3000000),1500000+MAX(0,B3278-F3278)-3000000,MAX(0,B3278-F3278)/2))</f>
        <v/>
      </c>
      <c r="H3278" s="21">
        <f>ROUNDDOWN(G3278,-3)</f>
        <v/>
      </c>
      <c r="I3278" s="21">
        <f>IF(H3278&lt;=0,0,ROUNDDOWN(ROUND((H3278*LOOKUP(H3278,{0,1950001,3300001,6950001,9000001,18000001,40000001},{0.05,0.1,0.2,0.23,0.33,0.4,0.45})-LOOKUP(H3278,{0,1950001,3300001,6950001,9000001,18000001,40000001},{0,97500,427500,636000,1536000,2796000,4796000}))*1.021,3),0))</f>
        <v/>
      </c>
      <c r="J3278" s="21">
        <f>ROUNDDOWN(ROUND(H3278*0.06,2),-2)</f>
        <v/>
      </c>
      <c r="K3278" s="21">
        <f>ROUNDDOWN(ROUND(H3278*0.04,2),-2)</f>
        <v/>
      </c>
      <c r="L3278" s="21">
        <f>I3278+J3278+K3278</f>
        <v/>
      </c>
      <c r="M3278" s="21">
        <f>B3278-L3278</f>
        <v/>
      </c>
      <c r="N3278" s="21">
        <f>ROUNDDOWN(ROUND(B3278*0.2042,2),0)</f>
        <v/>
      </c>
    </row>
    <row r="3279">
      <c r="A3279" t="inlineStr">
        <is>
          <t>照合 一般</t>
        </is>
      </c>
      <c r="B3279" s="21" t="n">
        <v>22500000</v>
      </c>
      <c r="C3279" s="22" t="n">
        <v>35</v>
      </c>
      <c r="D3279" s="22" t="n">
        <v>1</v>
      </c>
      <c r="E3279" s="22" t="n">
        <v>0</v>
      </c>
      <c r="F3279" s="21">
        <f>(IF(C3279&lt;=20,MAX(800000,400000*C3279),8000000+700000*(C3279-20))+IF(E3279=1,1000000,0))</f>
        <v/>
      </c>
      <c r="G3279" s="21">
        <f>IF(AND(D3279=3,C3279&lt;=5),MAX(0,B3279-F3279),IF(AND(D3279=2,C3279&lt;=5,MAX(0,B3279-F3279)&gt;3000000),1500000+MAX(0,B3279-F3279)-3000000,MAX(0,B3279-F3279)/2))</f>
        <v/>
      </c>
      <c r="H3279" s="21">
        <f>ROUNDDOWN(G3279,-3)</f>
        <v/>
      </c>
      <c r="I3279" s="21">
        <f>IF(H3279&lt;=0,0,ROUNDDOWN(ROUND((H3279*LOOKUP(H3279,{0,1950001,3300001,6950001,9000001,18000001,40000001},{0.05,0.1,0.2,0.23,0.33,0.4,0.45})-LOOKUP(H3279,{0,1950001,3300001,6950001,9000001,18000001,40000001},{0,97500,427500,636000,1536000,2796000,4796000}))*1.021,3),0))</f>
        <v/>
      </c>
      <c r="J3279" s="21">
        <f>ROUNDDOWN(ROUND(H3279*0.06,2),-2)</f>
        <v/>
      </c>
      <c r="K3279" s="21">
        <f>ROUNDDOWN(ROUND(H3279*0.04,2),-2)</f>
        <v/>
      </c>
      <c r="L3279" s="21">
        <f>I3279+J3279+K3279</f>
        <v/>
      </c>
      <c r="M3279" s="21">
        <f>B3279-L3279</f>
        <v/>
      </c>
      <c r="N3279" s="21">
        <f>ROUNDDOWN(ROUND(B3279*0.2042,2),0)</f>
        <v/>
      </c>
    </row>
    <row r="3280">
      <c r="A3280" t="inlineStr">
        <is>
          <t>照合 一般</t>
        </is>
      </c>
      <c r="B3280" s="21" t="n">
        <v>22500000</v>
      </c>
      <c r="C3280" s="22" t="n">
        <v>36</v>
      </c>
      <c r="D3280" s="22" t="n">
        <v>1</v>
      </c>
      <c r="E3280" s="22" t="n">
        <v>0</v>
      </c>
      <c r="F3280" s="21">
        <f>(IF(C3280&lt;=20,MAX(800000,400000*C3280),8000000+700000*(C3280-20))+IF(E3280=1,1000000,0))</f>
        <v/>
      </c>
      <c r="G3280" s="21">
        <f>IF(AND(D3280=3,C3280&lt;=5),MAX(0,B3280-F3280),IF(AND(D3280=2,C3280&lt;=5,MAX(0,B3280-F3280)&gt;3000000),1500000+MAX(0,B3280-F3280)-3000000,MAX(0,B3280-F3280)/2))</f>
        <v/>
      </c>
      <c r="H3280" s="21">
        <f>ROUNDDOWN(G3280,-3)</f>
        <v/>
      </c>
      <c r="I3280" s="21">
        <f>IF(H3280&lt;=0,0,ROUNDDOWN(ROUND((H3280*LOOKUP(H3280,{0,1950001,3300001,6950001,9000001,18000001,40000001},{0.05,0.1,0.2,0.23,0.33,0.4,0.45})-LOOKUP(H3280,{0,1950001,3300001,6950001,9000001,18000001,40000001},{0,97500,427500,636000,1536000,2796000,4796000}))*1.021,3),0))</f>
        <v/>
      </c>
      <c r="J3280" s="21">
        <f>ROUNDDOWN(ROUND(H3280*0.06,2),-2)</f>
        <v/>
      </c>
      <c r="K3280" s="21">
        <f>ROUNDDOWN(ROUND(H3280*0.04,2),-2)</f>
        <v/>
      </c>
      <c r="L3280" s="21">
        <f>I3280+J3280+K3280</f>
        <v/>
      </c>
      <c r="M3280" s="21">
        <f>B3280-L3280</f>
        <v/>
      </c>
      <c r="N3280" s="21">
        <f>ROUNDDOWN(ROUND(B3280*0.2042,2),0)</f>
        <v/>
      </c>
    </row>
    <row r="3281">
      <c r="A3281" t="inlineStr">
        <is>
          <t>照合 一般</t>
        </is>
      </c>
      <c r="B3281" s="21" t="n">
        <v>22500000</v>
      </c>
      <c r="C3281" s="22" t="n">
        <v>37</v>
      </c>
      <c r="D3281" s="22" t="n">
        <v>1</v>
      </c>
      <c r="E3281" s="22" t="n">
        <v>0</v>
      </c>
      <c r="F3281" s="21">
        <f>(IF(C3281&lt;=20,MAX(800000,400000*C3281),8000000+700000*(C3281-20))+IF(E3281=1,1000000,0))</f>
        <v/>
      </c>
      <c r="G3281" s="21">
        <f>IF(AND(D3281=3,C3281&lt;=5),MAX(0,B3281-F3281),IF(AND(D3281=2,C3281&lt;=5,MAX(0,B3281-F3281)&gt;3000000),1500000+MAX(0,B3281-F3281)-3000000,MAX(0,B3281-F3281)/2))</f>
        <v/>
      </c>
      <c r="H3281" s="21">
        <f>ROUNDDOWN(G3281,-3)</f>
        <v/>
      </c>
      <c r="I3281" s="21">
        <f>IF(H3281&lt;=0,0,ROUNDDOWN(ROUND((H3281*LOOKUP(H3281,{0,1950001,3300001,6950001,9000001,18000001,40000001},{0.05,0.1,0.2,0.23,0.33,0.4,0.45})-LOOKUP(H3281,{0,1950001,3300001,6950001,9000001,18000001,40000001},{0,97500,427500,636000,1536000,2796000,4796000}))*1.021,3),0))</f>
        <v/>
      </c>
      <c r="J3281" s="21">
        <f>ROUNDDOWN(ROUND(H3281*0.06,2),-2)</f>
        <v/>
      </c>
      <c r="K3281" s="21">
        <f>ROUNDDOWN(ROUND(H3281*0.04,2),-2)</f>
        <v/>
      </c>
      <c r="L3281" s="21">
        <f>I3281+J3281+K3281</f>
        <v/>
      </c>
      <c r="M3281" s="21">
        <f>B3281-L3281</f>
        <v/>
      </c>
      <c r="N3281" s="21">
        <f>ROUNDDOWN(ROUND(B3281*0.2042,2),0)</f>
        <v/>
      </c>
    </row>
    <row r="3282">
      <c r="A3282" t="inlineStr">
        <is>
          <t>照合 一般</t>
        </is>
      </c>
      <c r="B3282" s="21" t="n">
        <v>22500000</v>
      </c>
      <c r="C3282" s="22" t="n">
        <v>38</v>
      </c>
      <c r="D3282" s="22" t="n">
        <v>1</v>
      </c>
      <c r="E3282" s="22" t="n">
        <v>0</v>
      </c>
      <c r="F3282" s="21">
        <f>(IF(C3282&lt;=20,MAX(800000,400000*C3282),8000000+700000*(C3282-20))+IF(E3282=1,1000000,0))</f>
        <v/>
      </c>
      <c r="G3282" s="21">
        <f>IF(AND(D3282=3,C3282&lt;=5),MAX(0,B3282-F3282),IF(AND(D3282=2,C3282&lt;=5,MAX(0,B3282-F3282)&gt;3000000),1500000+MAX(0,B3282-F3282)-3000000,MAX(0,B3282-F3282)/2))</f>
        <v/>
      </c>
      <c r="H3282" s="21">
        <f>ROUNDDOWN(G3282,-3)</f>
        <v/>
      </c>
      <c r="I3282" s="21">
        <f>IF(H3282&lt;=0,0,ROUNDDOWN(ROUND((H3282*LOOKUP(H3282,{0,1950001,3300001,6950001,9000001,18000001,40000001},{0.05,0.1,0.2,0.23,0.33,0.4,0.45})-LOOKUP(H3282,{0,1950001,3300001,6950001,9000001,18000001,40000001},{0,97500,427500,636000,1536000,2796000,4796000}))*1.021,3),0))</f>
        <v/>
      </c>
      <c r="J3282" s="21">
        <f>ROUNDDOWN(ROUND(H3282*0.06,2),-2)</f>
        <v/>
      </c>
      <c r="K3282" s="21">
        <f>ROUNDDOWN(ROUND(H3282*0.04,2),-2)</f>
        <v/>
      </c>
      <c r="L3282" s="21">
        <f>I3282+J3282+K3282</f>
        <v/>
      </c>
      <c r="M3282" s="21">
        <f>B3282-L3282</f>
        <v/>
      </c>
      <c r="N3282" s="21">
        <f>ROUNDDOWN(ROUND(B3282*0.2042,2),0)</f>
        <v/>
      </c>
    </row>
    <row r="3283">
      <c r="A3283" t="inlineStr">
        <is>
          <t>照合 一般</t>
        </is>
      </c>
      <c r="B3283" s="21" t="n">
        <v>22500000</v>
      </c>
      <c r="C3283" s="22" t="n">
        <v>39</v>
      </c>
      <c r="D3283" s="22" t="n">
        <v>1</v>
      </c>
      <c r="E3283" s="22" t="n">
        <v>0</v>
      </c>
      <c r="F3283" s="21">
        <f>(IF(C3283&lt;=20,MAX(800000,400000*C3283),8000000+700000*(C3283-20))+IF(E3283=1,1000000,0))</f>
        <v/>
      </c>
      <c r="G3283" s="21">
        <f>IF(AND(D3283=3,C3283&lt;=5),MAX(0,B3283-F3283),IF(AND(D3283=2,C3283&lt;=5,MAX(0,B3283-F3283)&gt;3000000),1500000+MAX(0,B3283-F3283)-3000000,MAX(0,B3283-F3283)/2))</f>
        <v/>
      </c>
      <c r="H3283" s="21">
        <f>ROUNDDOWN(G3283,-3)</f>
        <v/>
      </c>
      <c r="I3283" s="21">
        <f>IF(H3283&lt;=0,0,ROUNDDOWN(ROUND((H3283*LOOKUP(H3283,{0,1950001,3300001,6950001,9000001,18000001,40000001},{0.05,0.1,0.2,0.23,0.33,0.4,0.45})-LOOKUP(H3283,{0,1950001,3300001,6950001,9000001,18000001,40000001},{0,97500,427500,636000,1536000,2796000,4796000}))*1.021,3),0))</f>
        <v/>
      </c>
      <c r="J3283" s="21">
        <f>ROUNDDOWN(ROUND(H3283*0.06,2),-2)</f>
        <v/>
      </c>
      <c r="K3283" s="21">
        <f>ROUNDDOWN(ROUND(H3283*0.04,2),-2)</f>
        <v/>
      </c>
      <c r="L3283" s="21">
        <f>I3283+J3283+K3283</f>
        <v/>
      </c>
      <c r="M3283" s="21">
        <f>B3283-L3283</f>
        <v/>
      </c>
      <c r="N3283" s="21">
        <f>ROUNDDOWN(ROUND(B3283*0.2042,2),0)</f>
        <v/>
      </c>
    </row>
    <row r="3284">
      <c r="A3284" t="inlineStr">
        <is>
          <t>照合 一般</t>
        </is>
      </c>
      <c r="B3284" s="21" t="n">
        <v>22500000</v>
      </c>
      <c r="C3284" s="22" t="n">
        <v>40</v>
      </c>
      <c r="D3284" s="22" t="n">
        <v>1</v>
      </c>
      <c r="E3284" s="22" t="n">
        <v>0</v>
      </c>
      <c r="F3284" s="21">
        <f>(IF(C3284&lt;=20,MAX(800000,400000*C3284),8000000+700000*(C3284-20))+IF(E3284=1,1000000,0))</f>
        <v/>
      </c>
      <c r="G3284" s="21">
        <f>IF(AND(D3284=3,C3284&lt;=5),MAX(0,B3284-F3284),IF(AND(D3284=2,C3284&lt;=5,MAX(0,B3284-F3284)&gt;3000000),1500000+MAX(0,B3284-F3284)-3000000,MAX(0,B3284-F3284)/2))</f>
        <v/>
      </c>
      <c r="H3284" s="21">
        <f>ROUNDDOWN(G3284,-3)</f>
        <v/>
      </c>
      <c r="I3284" s="21">
        <f>IF(H3284&lt;=0,0,ROUNDDOWN(ROUND((H3284*LOOKUP(H3284,{0,1950001,3300001,6950001,9000001,18000001,40000001},{0.05,0.1,0.2,0.23,0.33,0.4,0.45})-LOOKUP(H3284,{0,1950001,3300001,6950001,9000001,18000001,40000001},{0,97500,427500,636000,1536000,2796000,4796000}))*1.021,3),0))</f>
        <v/>
      </c>
      <c r="J3284" s="21">
        <f>ROUNDDOWN(ROUND(H3284*0.06,2),-2)</f>
        <v/>
      </c>
      <c r="K3284" s="21">
        <f>ROUNDDOWN(ROUND(H3284*0.04,2),-2)</f>
        <v/>
      </c>
      <c r="L3284" s="21">
        <f>I3284+J3284+K3284</f>
        <v/>
      </c>
      <c r="M3284" s="21">
        <f>B3284-L3284</f>
        <v/>
      </c>
      <c r="N3284" s="21">
        <f>ROUNDDOWN(ROUND(B3284*0.2042,2),0)</f>
        <v/>
      </c>
    </row>
    <row r="3285">
      <c r="A3285" t="inlineStr">
        <is>
          <t>照合 一般</t>
        </is>
      </c>
      <c r="B3285" s="21" t="n">
        <v>22500000</v>
      </c>
      <c r="C3285" s="22" t="n">
        <v>41</v>
      </c>
      <c r="D3285" s="22" t="n">
        <v>1</v>
      </c>
      <c r="E3285" s="22" t="n">
        <v>0</v>
      </c>
      <c r="F3285" s="21">
        <f>(IF(C3285&lt;=20,MAX(800000,400000*C3285),8000000+700000*(C3285-20))+IF(E3285=1,1000000,0))</f>
        <v/>
      </c>
      <c r="G3285" s="21">
        <f>IF(AND(D3285=3,C3285&lt;=5),MAX(0,B3285-F3285),IF(AND(D3285=2,C3285&lt;=5,MAX(0,B3285-F3285)&gt;3000000),1500000+MAX(0,B3285-F3285)-3000000,MAX(0,B3285-F3285)/2))</f>
        <v/>
      </c>
      <c r="H3285" s="21">
        <f>ROUNDDOWN(G3285,-3)</f>
        <v/>
      </c>
      <c r="I3285" s="21">
        <f>IF(H3285&lt;=0,0,ROUNDDOWN(ROUND((H3285*LOOKUP(H3285,{0,1950001,3300001,6950001,9000001,18000001,40000001},{0.05,0.1,0.2,0.23,0.33,0.4,0.45})-LOOKUP(H3285,{0,1950001,3300001,6950001,9000001,18000001,40000001},{0,97500,427500,636000,1536000,2796000,4796000}))*1.021,3),0))</f>
        <v/>
      </c>
      <c r="J3285" s="21">
        <f>ROUNDDOWN(ROUND(H3285*0.06,2),-2)</f>
        <v/>
      </c>
      <c r="K3285" s="21">
        <f>ROUNDDOWN(ROUND(H3285*0.04,2),-2)</f>
        <v/>
      </c>
      <c r="L3285" s="21">
        <f>I3285+J3285+K3285</f>
        <v/>
      </c>
      <c r="M3285" s="21">
        <f>B3285-L3285</f>
        <v/>
      </c>
      <c r="N3285" s="21">
        <f>ROUNDDOWN(ROUND(B3285*0.2042,2),0)</f>
        <v/>
      </c>
    </row>
    <row r="3286">
      <c r="A3286" t="inlineStr">
        <is>
          <t>照合 一般</t>
        </is>
      </c>
      <c r="B3286" s="21" t="n">
        <v>22500000</v>
      </c>
      <c r="C3286" s="22" t="n">
        <v>42</v>
      </c>
      <c r="D3286" s="22" t="n">
        <v>1</v>
      </c>
      <c r="E3286" s="22" t="n">
        <v>0</v>
      </c>
      <c r="F3286" s="21">
        <f>(IF(C3286&lt;=20,MAX(800000,400000*C3286),8000000+700000*(C3286-20))+IF(E3286=1,1000000,0))</f>
        <v/>
      </c>
      <c r="G3286" s="21">
        <f>IF(AND(D3286=3,C3286&lt;=5),MAX(0,B3286-F3286),IF(AND(D3286=2,C3286&lt;=5,MAX(0,B3286-F3286)&gt;3000000),1500000+MAX(0,B3286-F3286)-3000000,MAX(0,B3286-F3286)/2))</f>
        <v/>
      </c>
      <c r="H3286" s="21">
        <f>ROUNDDOWN(G3286,-3)</f>
        <v/>
      </c>
      <c r="I3286" s="21">
        <f>IF(H3286&lt;=0,0,ROUNDDOWN(ROUND((H3286*LOOKUP(H3286,{0,1950001,3300001,6950001,9000001,18000001,40000001},{0.05,0.1,0.2,0.23,0.33,0.4,0.45})-LOOKUP(H3286,{0,1950001,3300001,6950001,9000001,18000001,40000001},{0,97500,427500,636000,1536000,2796000,4796000}))*1.021,3),0))</f>
        <v/>
      </c>
      <c r="J3286" s="21">
        <f>ROUNDDOWN(ROUND(H3286*0.06,2),-2)</f>
        <v/>
      </c>
      <c r="K3286" s="21">
        <f>ROUNDDOWN(ROUND(H3286*0.04,2),-2)</f>
        <v/>
      </c>
      <c r="L3286" s="21">
        <f>I3286+J3286+K3286</f>
        <v/>
      </c>
      <c r="M3286" s="21">
        <f>B3286-L3286</f>
        <v/>
      </c>
      <c r="N3286" s="21">
        <f>ROUNDDOWN(ROUND(B3286*0.2042,2),0)</f>
        <v/>
      </c>
    </row>
    <row r="3287">
      <c r="A3287" t="inlineStr">
        <is>
          <t>照合 一般</t>
        </is>
      </c>
      <c r="B3287" s="21" t="n">
        <v>22500000</v>
      </c>
      <c r="C3287" s="22" t="n">
        <v>43</v>
      </c>
      <c r="D3287" s="22" t="n">
        <v>1</v>
      </c>
      <c r="E3287" s="22" t="n">
        <v>0</v>
      </c>
      <c r="F3287" s="21">
        <f>(IF(C3287&lt;=20,MAX(800000,400000*C3287),8000000+700000*(C3287-20))+IF(E3287=1,1000000,0))</f>
        <v/>
      </c>
      <c r="G3287" s="21">
        <f>IF(AND(D3287=3,C3287&lt;=5),MAX(0,B3287-F3287),IF(AND(D3287=2,C3287&lt;=5,MAX(0,B3287-F3287)&gt;3000000),1500000+MAX(0,B3287-F3287)-3000000,MAX(0,B3287-F3287)/2))</f>
        <v/>
      </c>
      <c r="H3287" s="21">
        <f>ROUNDDOWN(G3287,-3)</f>
        <v/>
      </c>
      <c r="I3287" s="21">
        <f>IF(H3287&lt;=0,0,ROUNDDOWN(ROUND((H3287*LOOKUP(H3287,{0,1950001,3300001,6950001,9000001,18000001,40000001},{0.05,0.1,0.2,0.23,0.33,0.4,0.45})-LOOKUP(H3287,{0,1950001,3300001,6950001,9000001,18000001,40000001},{0,97500,427500,636000,1536000,2796000,4796000}))*1.021,3),0))</f>
        <v/>
      </c>
      <c r="J3287" s="21">
        <f>ROUNDDOWN(ROUND(H3287*0.06,2),-2)</f>
        <v/>
      </c>
      <c r="K3287" s="21">
        <f>ROUNDDOWN(ROUND(H3287*0.04,2),-2)</f>
        <v/>
      </c>
      <c r="L3287" s="21">
        <f>I3287+J3287+K3287</f>
        <v/>
      </c>
      <c r="M3287" s="21">
        <f>B3287-L3287</f>
        <v/>
      </c>
      <c r="N3287" s="21">
        <f>ROUNDDOWN(ROUND(B3287*0.2042,2),0)</f>
        <v/>
      </c>
    </row>
    <row r="3288">
      <c r="A3288" t="inlineStr">
        <is>
          <t>照合 一般</t>
        </is>
      </c>
      <c r="B3288" s="21" t="n">
        <v>22500000</v>
      </c>
      <c r="C3288" s="22" t="n">
        <v>44</v>
      </c>
      <c r="D3288" s="22" t="n">
        <v>1</v>
      </c>
      <c r="E3288" s="22" t="n">
        <v>0</v>
      </c>
      <c r="F3288" s="21">
        <f>(IF(C3288&lt;=20,MAX(800000,400000*C3288),8000000+700000*(C3288-20))+IF(E3288=1,1000000,0))</f>
        <v/>
      </c>
      <c r="G3288" s="21">
        <f>IF(AND(D3288=3,C3288&lt;=5),MAX(0,B3288-F3288),IF(AND(D3288=2,C3288&lt;=5,MAX(0,B3288-F3288)&gt;3000000),1500000+MAX(0,B3288-F3288)-3000000,MAX(0,B3288-F3288)/2))</f>
        <v/>
      </c>
      <c r="H3288" s="21">
        <f>ROUNDDOWN(G3288,-3)</f>
        <v/>
      </c>
      <c r="I3288" s="21">
        <f>IF(H3288&lt;=0,0,ROUNDDOWN(ROUND((H3288*LOOKUP(H3288,{0,1950001,3300001,6950001,9000001,18000001,40000001},{0.05,0.1,0.2,0.23,0.33,0.4,0.45})-LOOKUP(H3288,{0,1950001,3300001,6950001,9000001,18000001,40000001},{0,97500,427500,636000,1536000,2796000,4796000}))*1.021,3),0))</f>
        <v/>
      </c>
      <c r="J3288" s="21">
        <f>ROUNDDOWN(ROUND(H3288*0.06,2),-2)</f>
        <v/>
      </c>
      <c r="K3288" s="21">
        <f>ROUNDDOWN(ROUND(H3288*0.04,2),-2)</f>
        <v/>
      </c>
      <c r="L3288" s="21">
        <f>I3288+J3288+K3288</f>
        <v/>
      </c>
      <c r="M3288" s="21">
        <f>B3288-L3288</f>
        <v/>
      </c>
      <c r="N3288" s="21">
        <f>ROUNDDOWN(ROUND(B3288*0.2042,2),0)</f>
        <v/>
      </c>
    </row>
    <row r="3289">
      <c r="A3289" t="inlineStr">
        <is>
          <t>照合 一般</t>
        </is>
      </c>
      <c r="B3289" s="21" t="n">
        <v>22500000</v>
      </c>
      <c r="C3289" s="22" t="n">
        <v>45</v>
      </c>
      <c r="D3289" s="22" t="n">
        <v>1</v>
      </c>
      <c r="E3289" s="22" t="n">
        <v>0</v>
      </c>
      <c r="F3289" s="21">
        <f>(IF(C3289&lt;=20,MAX(800000,400000*C3289),8000000+700000*(C3289-20))+IF(E3289=1,1000000,0))</f>
        <v/>
      </c>
      <c r="G3289" s="21">
        <f>IF(AND(D3289=3,C3289&lt;=5),MAX(0,B3289-F3289),IF(AND(D3289=2,C3289&lt;=5,MAX(0,B3289-F3289)&gt;3000000),1500000+MAX(0,B3289-F3289)-3000000,MAX(0,B3289-F3289)/2))</f>
        <v/>
      </c>
      <c r="H3289" s="21">
        <f>ROUNDDOWN(G3289,-3)</f>
        <v/>
      </c>
      <c r="I3289" s="21">
        <f>IF(H3289&lt;=0,0,ROUNDDOWN(ROUND((H3289*LOOKUP(H3289,{0,1950001,3300001,6950001,9000001,18000001,40000001},{0.05,0.1,0.2,0.23,0.33,0.4,0.45})-LOOKUP(H3289,{0,1950001,3300001,6950001,9000001,18000001,40000001},{0,97500,427500,636000,1536000,2796000,4796000}))*1.021,3),0))</f>
        <v/>
      </c>
      <c r="J3289" s="21">
        <f>ROUNDDOWN(ROUND(H3289*0.06,2),-2)</f>
        <v/>
      </c>
      <c r="K3289" s="21">
        <f>ROUNDDOWN(ROUND(H3289*0.04,2),-2)</f>
        <v/>
      </c>
      <c r="L3289" s="21">
        <f>I3289+J3289+K3289</f>
        <v/>
      </c>
      <c r="M3289" s="21">
        <f>B3289-L3289</f>
        <v/>
      </c>
      <c r="N3289" s="21">
        <f>ROUNDDOWN(ROUND(B3289*0.2042,2),0)</f>
        <v/>
      </c>
    </row>
    <row r="3290">
      <c r="A3290" t="inlineStr">
        <is>
          <t>照合 短期</t>
        </is>
      </c>
      <c r="B3290" s="21" t="n">
        <v>22500000</v>
      </c>
      <c r="C3290" s="22" t="n">
        <v>1</v>
      </c>
      <c r="D3290" s="22" t="n">
        <v>2</v>
      </c>
      <c r="E3290" s="22" t="n">
        <v>0</v>
      </c>
      <c r="F3290" s="21">
        <f>(IF(C3290&lt;=20,MAX(800000,400000*C3290),8000000+700000*(C3290-20))+IF(E3290=1,1000000,0))</f>
        <v/>
      </c>
      <c r="G3290" s="21">
        <f>IF(AND(D3290=3,C3290&lt;=5),MAX(0,B3290-F3290),IF(AND(D3290=2,C3290&lt;=5,MAX(0,B3290-F3290)&gt;3000000),1500000+MAX(0,B3290-F3290)-3000000,MAX(0,B3290-F3290)/2))</f>
        <v/>
      </c>
      <c r="H3290" s="21">
        <f>ROUNDDOWN(G3290,-3)</f>
        <v/>
      </c>
      <c r="I3290" s="21">
        <f>IF(H3290&lt;=0,0,ROUNDDOWN(ROUND((H3290*LOOKUP(H3290,{0,1950001,3300001,6950001,9000001,18000001,40000001},{0.05,0.1,0.2,0.23,0.33,0.4,0.45})-LOOKUP(H3290,{0,1950001,3300001,6950001,9000001,18000001,40000001},{0,97500,427500,636000,1536000,2796000,4796000}))*1.021,3),0))</f>
        <v/>
      </c>
      <c r="J3290" s="21">
        <f>ROUNDDOWN(ROUND(H3290*0.06,2),-2)</f>
        <v/>
      </c>
      <c r="K3290" s="21">
        <f>ROUNDDOWN(ROUND(H3290*0.04,2),-2)</f>
        <v/>
      </c>
      <c r="L3290" s="21">
        <f>I3290+J3290+K3290</f>
        <v/>
      </c>
      <c r="M3290" s="21">
        <f>B3290-L3290</f>
        <v/>
      </c>
      <c r="N3290" s="21">
        <f>ROUNDDOWN(ROUND(B3290*0.2042,2),0)</f>
        <v/>
      </c>
    </row>
    <row r="3291">
      <c r="A3291" t="inlineStr">
        <is>
          <t>照合 役員</t>
        </is>
      </c>
      <c r="B3291" s="21" t="n">
        <v>22500000</v>
      </c>
      <c r="C3291" s="22" t="n">
        <v>1</v>
      </c>
      <c r="D3291" s="22" t="n">
        <v>3</v>
      </c>
      <c r="E3291" s="22" t="n">
        <v>0</v>
      </c>
      <c r="F3291" s="21">
        <f>(IF(C3291&lt;=20,MAX(800000,400000*C3291),8000000+700000*(C3291-20))+IF(E3291=1,1000000,0))</f>
        <v/>
      </c>
      <c r="G3291" s="21">
        <f>IF(AND(D3291=3,C3291&lt;=5),MAX(0,B3291-F3291),IF(AND(D3291=2,C3291&lt;=5,MAX(0,B3291-F3291)&gt;3000000),1500000+MAX(0,B3291-F3291)-3000000,MAX(0,B3291-F3291)/2))</f>
        <v/>
      </c>
      <c r="H3291" s="21">
        <f>ROUNDDOWN(G3291,-3)</f>
        <v/>
      </c>
      <c r="I3291" s="21">
        <f>IF(H3291&lt;=0,0,ROUNDDOWN(ROUND((H3291*LOOKUP(H3291,{0,1950001,3300001,6950001,9000001,18000001,40000001},{0.05,0.1,0.2,0.23,0.33,0.4,0.45})-LOOKUP(H3291,{0,1950001,3300001,6950001,9000001,18000001,40000001},{0,97500,427500,636000,1536000,2796000,4796000}))*1.021,3),0))</f>
        <v/>
      </c>
      <c r="J3291" s="21">
        <f>ROUNDDOWN(ROUND(H3291*0.06,2),-2)</f>
        <v/>
      </c>
      <c r="K3291" s="21">
        <f>ROUNDDOWN(ROUND(H3291*0.04,2),-2)</f>
        <v/>
      </c>
      <c r="L3291" s="21">
        <f>I3291+J3291+K3291</f>
        <v/>
      </c>
      <c r="M3291" s="21">
        <f>B3291-L3291</f>
        <v/>
      </c>
      <c r="N3291" s="21">
        <f>ROUNDDOWN(ROUND(B3291*0.2042,2),0)</f>
        <v/>
      </c>
    </row>
    <row r="3292">
      <c r="A3292" t="inlineStr">
        <is>
          <t>照合 短期 障害</t>
        </is>
      </c>
      <c r="B3292" s="21" t="n">
        <v>22500000</v>
      </c>
      <c r="C3292" s="22" t="n">
        <v>1</v>
      </c>
      <c r="D3292" s="22" t="n">
        <v>2</v>
      </c>
      <c r="E3292" s="22" t="n">
        <v>1</v>
      </c>
      <c r="F3292" s="21">
        <f>(IF(C3292&lt;=20,MAX(800000,400000*C3292),8000000+700000*(C3292-20))+IF(E3292=1,1000000,0))</f>
        <v/>
      </c>
      <c r="G3292" s="21">
        <f>IF(AND(D3292=3,C3292&lt;=5),MAX(0,B3292-F3292),IF(AND(D3292=2,C3292&lt;=5,MAX(0,B3292-F3292)&gt;3000000),1500000+MAX(0,B3292-F3292)-3000000,MAX(0,B3292-F3292)/2))</f>
        <v/>
      </c>
      <c r="H3292" s="21">
        <f>ROUNDDOWN(G3292,-3)</f>
        <v/>
      </c>
      <c r="I3292" s="21">
        <f>IF(H3292&lt;=0,0,ROUNDDOWN(ROUND((H3292*LOOKUP(H3292,{0,1950001,3300001,6950001,9000001,18000001,40000001},{0.05,0.1,0.2,0.23,0.33,0.4,0.45})-LOOKUP(H3292,{0,1950001,3300001,6950001,9000001,18000001,40000001},{0,97500,427500,636000,1536000,2796000,4796000}))*1.021,3),0))</f>
        <v/>
      </c>
      <c r="J3292" s="21">
        <f>ROUNDDOWN(ROUND(H3292*0.06,2),-2)</f>
        <v/>
      </c>
      <c r="K3292" s="21">
        <f>ROUNDDOWN(ROUND(H3292*0.04,2),-2)</f>
        <v/>
      </c>
      <c r="L3292" s="21">
        <f>I3292+J3292+K3292</f>
        <v/>
      </c>
      <c r="M3292" s="21">
        <f>B3292-L3292</f>
        <v/>
      </c>
      <c r="N3292" s="21">
        <f>ROUNDDOWN(ROUND(B3292*0.2042,2),0)</f>
        <v/>
      </c>
    </row>
    <row r="3293">
      <c r="A3293" t="inlineStr">
        <is>
          <t>照合 短期</t>
        </is>
      </c>
      <c r="B3293" s="21" t="n">
        <v>22500000</v>
      </c>
      <c r="C3293" s="22" t="n">
        <v>2</v>
      </c>
      <c r="D3293" s="22" t="n">
        <v>2</v>
      </c>
      <c r="E3293" s="22" t="n">
        <v>0</v>
      </c>
      <c r="F3293" s="21">
        <f>(IF(C3293&lt;=20,MAX(800000,400000*C3293),8000000+700000*(C3293-20))+IF(E3293=1,1000000,0))</f>
        <v/>
      </c>
      <c r="G3293" s="21">
        <f>IF(AND(D3293=3,C3293&lt;=5),MAX(0,B3293-F3293),IF(AND(D3293=2,C3293&lt;=5,MAX(0,B3293-F3293)&gt;3000000),1500000+MAX(0,B3293-F3293)-3000000,MAX(0,B3293-F3293)/2))</f>
        <v/>
      </c>
      <c r="H3293" s="21">
        <f>ROUNDDOWN(G3293,-3)</f>
        <v/>
      </c>
      <c r="I3293" s="21">
        <f>IF(H3293&lt;=0,0,ROUNDDOWN(ROUND((H3293*LOOKUP(H3293,{0,1950001,3300001,6950001,9000001,18000001,40000001},{0.05,0.1,0.2,0.23,0.33,0.4,0.45})-LOOKUP(H3293,{0,1950001,3300001,6950001,9000001,18000001,40000001},{0,97500,427500,636000,1536000,2796000,4796000}))*1.021,3),0))</f>
        <v/>
      </c>
      <c r="J3293" s="21">
        <f>ROUNDDOWN(ROUND(H3293*0.06,2),-2)</f>
        <v/>
      </c>
      <c r="K3293" s="21">
        <f>ROUNDDOWN(ROUND(H3293*0.04,2),-2)</f>
        <v/>
      </c>
      <c r="L3293" s="21">
        <f>I3293+J3293+K3293</f>
        <v/>
      </c>
      <c r="M3293" s="21">
        <f>B3293-L3293</f>
        <v/>
      </c>
      <c r="N3293" s="21">
        <f>ROUNDDOWN(ROUND(B3293*0.2042,2),0)</f>
        <v/>
      </c>
    </row>
    <row r="3294">
      <c r="A3294" t="inlineStr">
        <is>
          <t>照合 役員</t>
        </is>
      </c>
      <c r="B3294" s="21" t="n">
        <v>22500000</v>
      </c>
      <c r="C3294" s="22" t="n">
        <v>2</v>
      </c>
      <c r="D3294" s="22" t="n">
        <v>3</v>
      </c>
      <c r="E3294" s="22" t="n">
        <v>0</v>
      </c>
      <c r="F3294" s="21">
        <f>(IF(C3294&lt;=20,MAX(800000,400000*C3294),8000000+700000*(C3294-20))+IF(E3294=1,1000000,0))</f>
        <v/>
      </c>
      <c r="G3294" s="21">
        <f>IF(AND(D3294=3,C3294&lt;=5),MAX(0,B3294-F3294),IF(AND(D3294=2,C3294&lt;=5,MAX(0,B3294-F3294)&gt;3000000),1500000+MAX(0,B3294-F3294)-3000000,MAX(0,B3294-F3294)/2))</f>
        <v/>
      </c>
      <c r="H3294" s="21">
        <f>ROUNDDOWN(G3294,-3)</f>
        <v/>
      </c>
      <c r="I3294" s="21">
        <f>IF(H3294&lt;=0,0,ROUNDDOWN(ROUND((H3294*LOOKUP(H3294,{0,1950001,3300001,6950001,9000001,18000001,40000001},{0.05,0.1,0.2,0.23,0.33,0.4,0.45})-LOOKUP(H3294,{0,1950001,3300001,6950001,9000001,18000001,40000001},{0,97500,427500,636000,1536000,2796000,4796000}))*1.021,3),0))</f>
        <v/>
      </c>
      <c r="J3294" s="21">
        <f>ROUNDDOWN(ROUND(H3294*0.06,2),-2)</f>
        <v/>
      </c>
      <c r="K3294" s="21">
        <f>ROUNDDOWN(ROUND(H3294*0.04,2),-2)</f>
        <v/>
      </c>
      <c r="L3294" s="21">
        <f>I3294+J3294+K3294</f>
        <v/>
      </c>
      <c r="M3294" s="21">
        <f>B3294-L3294</f>
        <v/>
      </c>
      <c r="N3294" s="21">
        <f>ROUNDDOWN(ROUND(B3294*0.2042,2),0)</f>
        <v/>
      </c>
    </row>
    <row r="3295">
      <c r="A3295" t="inlineStr">
        <is>
          <t>照合 短期 障害</t>
        </is>
      </c>
      <c r="B3295" s="21" t="n">
        <v>22500000</v>
      </c>
      <c r="C3295" s="22" t="n">
        <v>2</v>
      </c>
      <c r="D3295" s="22" t="n">
        <v>2</v>
      </c>
      <c r="E3295" s="22" t="n">
        <v>1</v>
      </c>
      <c r="F3295" s="21">
        <f>(IF(C3295&lt;=20,MAX(800000,400000*C3295),8000000+700000*(C3295-20))+IF(E3295=1,1000000,0))</f>
        <v/>
      </c>
      <c r="G3295" s="21">
        <f>IF(AND(D3295=3,C3295&lt;=5),MAX(0,B3295-F3295),IF(AND(D3295=2,C3295&lt;=5,MAX(0,B3295-F3295)&gt;3000000),1500000+MAX(0,B3295-F3295)-3000000,MAX(0,B3295-F3295)/2))</f>
        <v/>
      </c>
      <c r="H3295" s="21">
        <f>ROUNDDOWN(G3295,-3)</f>
        <v/>
      </c>
      <c r="I3295" s="21">
        <f>IF(H3295&lt;=0,0,ROUNDDOWN(ROUND((H3295*LOOKUP(H3295,{0,1950001,3300001,6950001,9000001,18000001,40000001},{0.05,0.1,0.2,0.23,0.33,0.4,0.45})-LOOKUP(H3295,{0,1950001,3300001,6950001,9000001,18000001,40000001},{0,97500,427500,636000,1536000,2796000,4796000}))*1.021,3),0))</f>
        <v/>
      </c>
      <c r="J3295" s="21">
        <f>ROUNDDOWN(ROUND(H3295*0.06,2),-2)</f>
        <v/>
      </c>
      <c r="K3295" s="21">
        <f>ROUNDDOWN(ROUND(H3295*0.04,2),-2)</f>
        <v/>
      </c>
      <c r="L3295" s="21">
        <f>I3295+J3295+K3295</f>
        <v/>
      </c>
      <c r="M3295" s="21">
        <f>B3295-L3295</f>
        <v/>
      </c>
      <c r="N3295" s="21">
        <f>ROUNDDOWN(ROUND(B3295*0.2042,2),0)</f>
        <v/>
      </c>
    </row>
    <row r="3296">
      <c r="A3296" t="inlineStr">
        <is>
          <t>照合 短期</t>
        </is>
      </c>
      <c r="B3296" s="21" t="n">
        <v>22500000</v>
      </c>
      <c r="C3296" s="22" t="n">
        <v>3</v>
      </c>
      <c r="D3296" s="22" t="n">
        <v>2</v>
      </c>
      <c r="E3296" s="22" t="n">
        <v>0</v>
      </c>
      <c r="F3296" s="21">
        <f>(IF(C3296&lt;=20,MAX(800000,400000*C3296),8000000+700000*(C3296-20))+IF(E3296=1,1000000,0))</f>
        <v/>
      </c>
      <c r="G3296" s="21">
        <f>IF(AND(D3296=3,C3296&lt;=5),MAX(0,B3296-F3296),IF(AND(D3296=2,C3296&lt;=5,MAX(0,B3296-F3296)&gt;3000000),1500000+MAX(0,B3296-F3296)-3000000,MAX(0,B3296-F3296)/2))</f>
        <v/>
      </c>
      <c r="H3296" s="21">
        <f>ROUNDDOWN(G3296,-3)</f>
        <v/>
      </c>
      <c r="I3296" s="21">
        <f>IF(H3296&lt;=0,0,ROUNDDOWN(ROUND((H3296*LOOKUP(H3296,{0,1950001,3300001,6950001,9000001,18000001,40000001},{0.05,0.1,0.2,0.23,0.33,0.4,0.45})-LOOKUP(H3296,{0,1950001,3300001,6950001,9000001,18000001,40000001},{0,97500,427500,636000,1536000,2796000,4796000}))*1.021,3),0))</f>
        <v/>
      </c>
      <c r="J3296" s="21">
        <f>ROUNDDOWN(ROUND(H3296*0.06,2),-2)</f>
        <v/>
      </c>
      <c r="K3296" s="21">
        <f>ROUNDDOWN(ROUND(H3296*0.04,2),-2)</f>
        <v/>
      </c>
      <c r="L3296" s="21">
        <f>I3296+J3296+K3296</f>
        <v/>
      </c>
      <c r="M3296" s="21">
        <f>B3296-L3296</f>
        <v/>
      </c>
      <c r="N3296" s="21">
        <f>ROUNDDOWN(ROUND(B3296*0.2042,2),0)</f>
        <v/>
      </c>
    </row>
    <row r="3297">
      <c r="A3297" t="inlineStr">
        <is>
          <t>照合 役員</t>
        </is>
      </c>
      <c r="B3297" s="21" t="n">
        <v>22500000</v>
      </c>
      <c r="C3297" s="22" t="n">
        <v>3</v>
      </c>
      <c r="D3297" s="22" t="n">
        <v>3</v>
      </c>
      <c r="E3297" s="22" t="n">
        <v>0</v>
      </c>
      <c r="F3297" s="21">
        <f>(IF(C3297&lt;=20,MAX(800000,400000*C3297),8000000+700000*(C3297-20))+IF(E3297=1,1000000,0))</f>
        <v/>
      </c>
      <c r="G3297" s="21">
        <f>IF(AND(D3297=3,C3297&lt;=5),MAX(0,B3297-F3297),IF(AND(D3297=2,C3297&lt;=5,MAX(0,B3297-F3297)&gt;3000000),1500000+MAX(0,B3297-F3297)-3000000,MAX(0,B3297-F3297)/2))</f>
        <v/>
      </c>
      <c r="H3297" s="21">
        <f>ROUNDDOWN(G3297,-3)</f>
        <v/>
      </c>
      <c r="I3297" s="21">
        <f>IF(H3297&lt;=0,0,ROUNDDOWN(ROUND((H3297*LOOKUP(H3297,{0,1950001,3300001,6950001,9000001,18000001,40000001},{0.05,0.1,0.2,0.23,0.33,0.4,0.45})-LOOKUP(H3297,{0,1950001,3300001,6950001,9000001,18000001,40000001},{0,97500,427500,636000,1536000,2796000,4796000}))*1.021,3),0))</f>
        <v/>
      </c>
      <c r="J3297" s="21">
        <f>ROUNDDOWN(ROUND(H3297*0.06,2),-2)</f>
        <v/>
      </c>
      <c r="K3297" s="21">
        <f>ROUNDDOWN(ROUND(H3297*0.04,2),-2)</f>
        <v/>
      </c>
      <c r="L3297" s="21">
        <f>I3297+J3297+K3297</f>
        <v/>
      </c>
      <c r="M3297" s="21">
        <f>B3297-L3297</f>
        <v/>
      </c>
      <c r="N3297" s="21">
        <f>ROUNDDOWN(ROUND(B3297*0.2042,2),0)</f>
        <v/>
      </c>
    </row>
    <row r="3298">
      <c r="A3298" t="inlineStr">
        <is>
          <t>照合 短期 障害</t>
        </is>
      </c>
      <c r="B3298" s="21" t="n">
        <v>22500000</v>
      </c>
      <c r="C3298" s="22" t="n">
        <v>3</v>
      </c>
      <c r="D3298" s="22" t="n">
        <v>2</v>
      </c>
      <c r="E3298" s="22" t="n">
        <v>1</v>
      </c>
      <c r="F3298" s="21">
        <f>(IF(C3298&lt;=20,MAX(800000,400000*C3298),8000000+700000*(C3298-20))+IF(E3298=1,1000000,0))</f>
        <v/>
      </c>
      <c r="G3298" s="21">
        <f>IF(AND(D3298=3,C3298&lt;=5),MAX(0,B3298-F3298),IF(AND(D3298=2,C3298&lt;=5,MAX(0,B3298-F3298)&gt;3000000),1500000+MAX(0,B3298-F3298)-3000000,MAX(0,B3298-F3298)/2))</f>
        <v/>
      </c>
      <c r="H3298" s="21">
        <f>ROUNDDOWN(G3298,-3)</f>
        <v/>
      </c>
      <c r="I3298" s="21">
        <f>IF(H3298&lt;=0,0,ROUNDDOWN(ROUND((H3298*LOOKUP(H3298,{0,1950001,3300001,6950001,9000001,18000001,40000001},{0.05,0.1,0.2,0.23,0.33,0.4,0.45})-LOOKUP(H3298,{0,1950001,3300001,6950001,9000001,18000001,40000001},{0,97500,427500,636000,1536000,2796000,4796000}))*1.021,3),0))</f>
        <v/>
      </c>
      <c r="J3298" s="21">
        <f>ROUNDDOWN(ROUND(H3298*0.06,2),-2)</f>
        <v/>
      </c>
      <c r="K3298" s="21">
        <f>ROUNDDOWN(ROUND(H3298*0.04,2),-2)</f>
        <v/>
      </c>
      <c r="L3298" s="21">
        <f>I3298+J3298+K3298</f>
        <v/>
      </c>
      <c r="M3298" s="21">
        <f>B3298-L3298</f>
        <v/>
      </c>
      <c r="N3298" s="21">
        <f>ROUNDDOWN(ROUND(B3298*0.2042,2),0)</f>
        <v/>
      </c>
    </row>
    <row r="3299">
      <c r="A3299" t="inlineStr">
        <is>
          <t>照合 短期</t>
        </is>
      </c>
      <c r="B3299" s="21" t="n">
        <v>22500000</v>
      </c>
      <c r="C3299" s="22" t="n">
        <v>4</v>
      </c>
      <c r="D3299" s="22" t="n">
        <v>2</v>
      </c>
      <c r="E3299" s="22" t="n">
        <v>0</v>
      </c>
      <c r="F3299" s="21">
        <f>(IF(C3299&lt;=20,MAX(800000,400000*C3299),8000000+700000*(C3299-20))+IF(E3299=1,1000000,0))</f>
        <v/>
      </c>
      <c r="G3299" s="21">
        <f>IF(AND(D3299=3,C3299&lt;=5),MAX(0,B3299-F3299),IF(AND(D3299=2,C3299&lt;=5,MAX(0,B3299-F3299)&gt;3000000),1500000+MAX(0,B3299-F3299)-3000000,MAX(0,B3299-F3299)/2))</f>
        <v/>
      </c>
      <c r="H3299" s="21">
        <f>ROUNDDOWN(G3299,-3)</f>
        <v/>
      </c>
      <c r="I3299" s="21">
        <f>IF(H3299&lt;=0,0,ROUNDDOWN(ROUND((H3299*LOOKUP(H3299,{0,1950001,3300001,6950001,9000001,18000001,40000001},{0.05,0.1,0.2,0.23,0.33,0.4,0.45})-LOOKUP(H3299,{0,1950001,3300001,6950001,9000001,18000001,40000001},{0,97500,427500,636000,1536000,2796000,4796000}))*1.021,3),0))</f>
        <v/>
      </c>
      <c r="J3299" s="21">
        <f>ROUNDDOWN(ROUND(H3299*0.06,2),-2)</f>
        <v/>
      </c>
      <c r="K3299" s="21">
        <f>ROUNDDOWN(ROUND(H3299*0.04,2),-2)</f>
        <v/>
      </c>
      <c r="L3299" s="21">
        <f>I3299+J3299+K3299</f>
        <v/>
      </c>
      <c r="M3299" s="21">
        <f>B3299-L3299</f>
        <v/>
      </c>
      <c r="N3299" s="21">
        <f>ROUNDDOWN(ROUND(B3299*0.2042,2),0)</f>
        <v/>
      </c>
    </row>
    <row r="3300">
      <c r="A3300" t="inlineStr">
        <is>
          <t>照合 役員</t>
        </is>
      </c>
      <c r="B3300" s="21" t="n">
        <v>22500000</v>
      </c>
      <c r="C3300" s="22" t="n">
        <v>4</v>
      </c>
      <c r="D3300" s="22" t="n">
        <v>3</v>
      </c>
      <c r="E3300" s="22" t="n">
        <v>0</v>
      </c>
      <c r="F3300" s="21">
        <f>(IF(C3300&lt;=20,MAX(800000,400000*C3300),8000000+700000*(C3300-20))+IF(E3300=1,1000000,0))</f>
        <v/>
      </c>
      <c r="G3300" s="21">
        <f>IF(AND(D3300=3,C3300&lt;=5),MAX(0,B3300-F3300),IF(AND(D3300=2,C3300&lt;=5,MAX(0,B3300-F3300)&gt;3000000),1500000+MAX(0,B3300-F3300)-3000000,MAX(0,B3300-F3300)/2))</f>
        <v/>
      </c>
      <c r="H3300" s="21">
        <f>ROUNDDOWN(G3300,-3)</f>
        <v/>
      </c>
      <c r="I3300" s="21">
        <f>IF(H3300&lt;=0,0,ROUNDDOWN(ROUND((H3300*LOOKUP(H3300,{0,1950001,3300001,6950001,9000001,18000001,40000001},{0.05,0.1,0.2,0.23,0.33,0.4,0.45})-LOOKUP(H3300,{0,1950001,3300001,6950001,9000001,18000001,40000001},{0,97500,427500,636000,1536000,2796000,4796000}))*1.021,3),0))</f>
        <v/>
      </c>
      <c r="J3300" s="21">
        <f>ROUNDDOWN(ROUND(H3300*0.06,2),-2)</f>
        <v/>
      </c>
      <c r="K3300" s="21">
        <f>ROUNDDOWN(ROUND(H3300*0.04,2),-2)</f>
        <v/>
      </c>
      <c r="L3300" s="21">
        <f>I3300+J3300+K3300</f>
        <v/>
      </c>
      <c r="M3300" s="21">
        <f>B3300-L3300</f>
        <v/>
      </c>
      <c r="N3300" s="21">
        <f>ROUNDDOWN(ROUND(B3300*0.2042,2),0)</f>
        <v/>
      </c>
    </row>
    <row r="3301">
      <c r="A3301" t="inlineStr">
        <is>
          <t>照合 短期 障害</t>
        </is>
      </c>
      <c r="B3301" s="21" t="n">
        <v>22500000</v>
      </c>
      <c r="C3301" s="22" t="n">
        <v>4</v>
      </c>
      <c r="D3301" s="22" t="n">
        <v>2</v>
      </c>
      <c r="E3301" s="22" t="n">
        <v>1</v>
      </c>
      <c r="F3301" s="21">
        <f>(IF(C3301&lt;=20,MAX(800000,400000*C3301),8000000+700000*(C3301-20))+IF(E3301=1,1000000,0))</f>
        <v/>
      </c>
      <c r="G3301" s="21">
        <f>IF(AND(D3301=3,C3301&lt;=5),MAX(0,B3301-F3301),IF(AND(D3301=2,C3301&lt;=5,MAX(0,B3301-F3301)&gt;3000000),1500000+MAX(0,B3301-F3301)-3000000,MAX(0,B3301-F3301)/2))</f>
        <v/>
      </c>
      <c r="H3301" s="21">
        <f>ROUNDDOWN(G3301,-3)</f>
        <v/>
      </c>
      <c r="I3301" s="21">
        <f>IF(H3301&lt;=0,0,ROUNDDOWN(ROUND((H3301*LOOKUP(H3301,{0,1950001,3300001,6950001,9000001,18000001,40000001},{0.05,0.1,0.2,0.23,0.33,0.4,0.45})-LOOKUP(H3301,{0,1950001,3300001,6950001,9000001,18000001,40000001},{0,97500,427500,636000,1536000,2796000,4796000}))*1.021,3),0))</f>
        <v/>
      </c>
      <c r="J3301" s="21">
        <f>ROUNDDOWN(ROUND(H3301*0.06,2),-2)</f>
        <v/>
      </c>
      <c r="K3301" s="21">
        <f>ROUNDDOWN(ROUND(H3301*0.04,2),-2)</f>
        <v/>
      </c>
      <c r="L3301" s="21">
        <f>I3301+J3301+K3301</f>
        <v/>
      </c>
      <c r="M3301" s="21">
        <f>B3301-L3301</f>
        <v/>
      </c>
      <c r="N3301" s="21">
        <f>ROUNDDOWN(ROUND(B3301*0.2042,2),0)</f>
        <v/>
      </c>
    </row>
    <row r="3302">
      <c r="A3302" t="inlineStr">
        <is>
          <t>照合 短期</t>
        </is>
      </c>
      <c r="B3302" s="21" t="n">
        <v>22500000</v>
      </c>
      <c r="C3302" s="22" t="n">
        <v>5</v>
      </c>
      <c r="D3302" s="22" t="n">
        <v>2</v>
      </c>
      <c r="E3302" s="22" t="n">
        <v>0</v>
      </c>
      <c r="F3302" s="21">
        <f>(IF(C3302&lt;=20,MAX(800000,400000*C3302),8000000+700000*(C3302-20))+IF(E3302=1,1000000,0))</f>
        <v/>
      </c>
      <c r="G3302" s="21">
        <f>IF(AND(D3302=3,C3302&lt;=5),MAX(0,B3302-F3302),IF(AND(D3302=2,C3302&lt;=5,MAX(0,B3302-F3302)&gt;3000000),1500000+MAX(0,B3302-F3302)-3000000,MAX(0,B3302-F3302)/2))</f>
        <v/>
      </c>
      <c r="H3302" s="21">
        <f>ROUNDDOWN(G3302,-3)</f>
        <v/>
      </c>
      <c r="I3302" s="21">
        <f>IF(H3302&lt;=0,0,ROUNDDOWN(ROUND((H3302*LOOKUP(H3302,{0,1950001,3300001,6950001,9000001,18000001,40000001},{0.05,0.1,0.2,0.23,0.33,0.4,0.45})-LOOKUP(H3302,{0,1950001,3300001,6950001,9000001,18000001,40000001},{0,97500,427500,636000,1536000,2796000,4796000}))*1.021,3),0))</f>
        <v/>
      </c>
      <c r="J3302" s="21">
        <f>ROUNDDOWN(ROUND(H3302*0.06,2),-2)</f>
        <v/>
      </c>
      <c r="K3302" s="21">
        <f>ROUNDDOWN(ROUND(H3302*0.04,2),-2)</f>
        <v/>
      </c>
      <c r="L3302" s="21">
        <f>I3302+J3302+K3302</f>
        <v/>
      </c>
      <c r="M3302" s="21">
        <f>B3302-L3302</f>
        <v/>
      </c>
      <c r="N3302" s="21">
        <f>ROUNDDOWN(ROUND(B3302*0.2042,2),0)</f>
        <v/>
      </c>
    </row>
    <row r="3303">
      <c r="A3303" t="inlineStr">
        <is>
          <t>照合 役員</t>
        </is>
      </c>
      <c r="B3303" s="21" t="n">
        <v>22500000</v>
      </c>
      <c r="C3303" s="22" t="n">
        <v>5</v>
      </c>
      <c r="D3303" s="22" t="n">
        <v>3</v>
      </c>
      <c r="E3303" s="22" t="n">
        <v>0</v>
      </c>
      <c r="F3303" s="21">
        <f>(IF(C3303&lt;=20,MAX(800000,400000*C3303),8000000+700000*(C3303-20))+IF(E3303=1,1000000,0))</f>
        <v/>
      </c>
      <c r="G3303" s="21">
        <f>IF(AND(D3303=3,C3303&lt;=5),MAX(0,B3303-F3303),IF(AND(D3303=2,C3303&lt;=5,MAX(0,B3303-F3303)&gt;3000000),1500000+MAX(0,B3303-F3303)-3000000,MAX(0,B3303-F3303)/2))</f>
        <v/>
      </c>
      <c r="H3303" s="21">
        <f>ROUNDDOWN(G3303,-3)</f>
        <v/>
      </c>
      <c r="I3303" s="21">
        <f>IF(H3303&lt;=0,0,ROUNDDOWN(ROUND((H3303*LOOKUP(H3303,{0,1950001,3300001,6950001,9000001,18000001,40000001},{0.05,0.1,0.2,0.23,0.33,0.4,0.45})-LOOKUP(H3303,{0,1950001,3300001,6950001,9000001,18000001,40000001},{0,97500,427500,636000,1536000,2796000,4796000}))*1.021,3),0))</f>
        <v/>
      </c>
      <c r="J3303" s="21">
        <f>ROUNDDOWN(ROUND(H3303*0.06,2),-2)</f>
        <v/>
      </c>
      <c r="K3303" s="21">
        <f>ROUNDDOWN(ROUND(H3303*0.04,2),-2)</f>
        <v/>
      </c>
      <c r="L3303" s="21">
        <f>I3303+J3303+K3303</f>
        <v/>
      </c>
      <c r="M3303" s="21">
        <f>B3303-L3303</f>
        <v/>
      </c>
      <c r="N3303" s="21">
        <f>ROUNDDOWN(ROUND(B3303*0.2042,2),0)</f>
        <v/>
      </c>
    </row>
    <row r="3304">
      <c r="A3304" t="inlineStr">
        <is>
          <t>照合 短期 障害</t>
        </is>
      </c>
      <c r="B3304" s="21" t="n">
        <v>22500000</v>
      </c>
      <c r="C3304" s="22" t="n">
        <v>5</v>
      </c>
      <c r="D3304" s="22" t="n">
        <v>2</v>
      </c>
      <c r="E3304" s="22" t="n">
        <v>1</v>
      </c>
      <c r="F3304" s="21">
        <f>(IF(C3304&lt;=20,MAX(800000,400000*C3304),8000000+700000*(C3304-20))+IF(E3304=1,1000000,0))</f>
        <v/>
      </c>
      <c r="G3304" s="21">
        <f>IF(AND(D3304=3,C3304&lt;=5),MAX(0,B3304-F3304),IF(AND(D3304=2,C3304&lt;=5,MAX(0,B3304-F3304)&gt;3000000),1500000+MAX(0,B3304-F3304)-3000000,MAX(0,B3304-F3304)/2))</f>
        <v/>
      </c>
      <c r="H3304" s="21">
        <f>ROUNDDOWN(G3304,-3)</f>
        <v/>
      </c>
      <c r="I3304" s="21">
        <f>IF(H3304&lt;=0,0,ROUNDDOWN(ROUND((H3304*LOOKUP(H3304,{0,1950001,3300001,6950001,9000001,18000001,40000001},{0.05,0.1,0.2,0.23,0.33,0.4,0.45})-LOOKUP(H3304,{0,1950001,3300001,6950001,9000001,18000001,40000001},{0,97500,427500,636000,1536000,2796000,4796000}))*1.021,3),0))</f>
        <v/>
      </c>
      <c r="J3304" s="21">
        <f>ROUNDDOWN(ROUND(H3304*0.06,2),-2)</f>
        <v/>
      </c>
      <c r="K3304" s="21">
        <f>ROUNDDOWN(ROUND(H3304*0.04,2),-2)</f>
        <v/>
      </c>
      <c r="L3304" s="21">
        <f>I3304+J3304+K3304</f>
        <v/>
      </c>
      <c r="M3304" s="21">
        <f>B3304-L3304</f>
        <v/>
      </c>
      <c r="N3304" s="21">
        <f>ROUNDDOWN(ROUND(B3304*0.2042,2),0)</f>
        <v/>
      </c>
    </row>
    <row r="3305">
      <c r="A3305" t="inlineStr">
        <is>
          <t>照合 障害</t>
        </is>
      </c>
      <c r="B3305" s="21" t="n">
        <v>22500000</v>
      </c>
      <c r="C3305" s="22" t="n">
        <v>25</v>
      </c>
      <c r="D3305" s="22" t="n">
        <v>1</v>
      </c>
      <c r="E3305" s="22" t="n">
        <v>1</v>
      </c>
      <c r="F3305" s="21">
        <f>(IF(C3305&lt;=20,MAX(800000,400000*C3305),8000000+700000*(C3305-20))+IF(E3305=1,1000000,0))</f>
        <v/>
      </c>
      <c r="G3305" s="21">
        <f>IF(AND(D3305=3,C3305&lt;=5),MAX(0,B3305-F3305),IF(AND(D3305=2,C3305&lt;=5,MAX(0,B3305-F3305)&gt;3000000),1500000+MAX(0,B3305-F3305)-3000000,MAX(0,B3305-F3305)/2))</f>
        <v/>
      </c>
      <c r="H3305" s="21">
        <f>ROUNDDOWN(G3305,-3)</f>
        <v/>
      </c>
      <c r="I3305" s="21">
        <f>IF(H3305&lt;=0,0,ROUNDDOWN(ROUND((H3305*LOOKUP(H3305,{0,1950001,3300001,6950001,9000001,18000001,40000001},{0.05,0.1,0.2,0.23,0.33,0.4,0.45})-LOOKUP(H3305,{0,1950001,3300001,6950001,9000001,18000001,40000001},{0,97500,427500,636000,1536000,2796000,4796000}))*1.021,3),0))</f>
        <v/>
      </c>
      <c r="J3305" s="21">
        <f>ROUNDDOWN(ROUND(H3305*0.06,2),-2)</f>
        <v/>
      </c>
      <c r="K3305" s="21">
        <f>ROUNDDOWN(ROUND(H3305*0.04,2),-2)</f>
        <v/>
      </c>
      <c r="L3305" s="21">
        <f>I3305+J3305+K3305</f>
        <v/>
      </c>
      <c r="M3305" s="21">
        <f>B3305-L3305</f>
        <v/>
      </c>
      <c r="N3305" s="21">
        <f>ROUNDDOWN(ROUND(B3305*0.2042,2),0)</f>
        <v/>
      </c>
    </row>
    <row r="3306">
      <c r="A3306" t="inlineStr">
        <is>
          <t>照合 一般</t>
        </is>
      </c>
      <c r="B3306" s="21" t="n">
        <v>23000000</v>
      </c>
      <c r="C3306" s="22" t="n">
        <v>1</v>
      </c>
      <c r="D3306" s="22" t="n">
        <v>1</v>
      </c>
      <c r="E3306" s="22" t="n">
        <v>0</v>
      </c>
      <c r="F3306" s="21">
        <f>(IF(C3306&lt;=20,MAX(800000,400000*C3306),8000000+700000*(C3306-20))+IF(E3306=1,1000000,0))</f>
        <v/>
      </c>
      <c r="G3306" s="21">
        <f>IF(AND(D3306=3,C3306&lt;=5),MAX(0,B3306-F3306),IF(AND(D3306=2,C3306&lt;=5,MAX(0,B3306-F3306)&gt;3000000),1500000+MAX(0,B3306-F3306)-3000000,MAX(0,B3306-F3306)/2))</f>
        <v/>
      </c>
      <c r="H3306" s="21">
        <f>ROUNDDOWN(G3306,-3)</f>
        <v/>
      </c>
      <c r="I3306" s="21">
        <f>IF(H3306&lt;=0,0,ROUNDDOWN(ROUND((H3306*LOOKUP(H3306,{0,1950001,3300001,6950001,9000001,18000001,40000001},{0.05,0.1,0.2,0.23,0.33,0.4,0.45})-LOOKUP(H3306,{0,1950001,3300001,6950001,9000001,18000001,40000001},{0,97500,427500,636000,1536000,2796000,4796000}))*1.021,3),0))</f>
        <v/>
      </c>
      <c r="J3306" s="21">
        <f>ROUNDDOWN(ROUND(H3306*0.06,2),-2)</f>
        <v/>
      </c>
      <c r="K3306" s="21">
        <f>ROUNDDOWN(ROUND(H3306*0.04,2),-2)</f>
        <v/>
      </c>
      <c r="L3306" s="21">
        <f>I3306+J3306+K3306</f>
        <v/>
      </c>
      <c r="M3306" s="21">
        <f>B3306-L3306</f>
        <v/>
      </c>
      <c r="N3306" s="21">
        <f>ROUNDDOWN(ROUND(B3306*0.2042,2),0)</f>
        <v/>
      </c>
    </row>
    <row r="3307">
      <c r="A3307" t="inlineStr">
        <is>
          <t>照合 一般</t>
        </is>
      </c>
      <c r="B3307" s="21" t="n">
        <v>23000000</v>
      </c>
      <c r="C3307" s="22" t="n">
        <v>2</v>
      </c>
      <c r="D3307" s="22" t="n">
        <v>1</v>
      </c>
      <c r="E3307" s="22" t="n">
        <v>0</v>
      </c>
      <c r="F3307" s="21">
        <f>(IF(C3307&lt;=20,MAX(800000,400000*C3307),8000000+700000*(C3307-20))+IF(E3307=1,1000000,0))</f>
        <v/>
      </c>
      <c r="G3307" s="21">
        <f>IF(AND(D3307=3,C3307&lt;=5),MAX(0,B3307-F3307),IF(AND(D3307=2,C3307&lt;=5,MAX(0,B3307-F3307)&gt;3000000),1500000+MAX(0,B3307-F3307)-3000000,MAX(0,B3307-F3307)/2))</f>
        <v/>
      </c>
      <c r="H3307" s="21">
        <f>ROUNDDOWN(G3307,-3)</f>
        <v/>
      </c>
      <c r="I3307" s="21">
        <f>IF(H3307&lt;=0,0,ROUNDDOWN(ROUND((H3307*LOOKUP(H3307,{0,1950001,3300001,6950001,9000001,18000001,40000001},{0.05,0.1,0.2,0.23,0.33,0.4,0.45})-LOOKUP(H3307,{0,1950001,3300001,6950001,9000001,18000001,40000001},{0,97500,427500,636000,1536000,2796000,4796000}))*1.021,3),0))</f>
        <v/>
      </c>
      <c r="J3307" s="21">
        <f>ROUNDDOWN(ROUND(H3307*0.06,2),-2)</f>
        <v/>
      </c>
      <c r="K3307" s="21">
        <f>ROUNDDOWN(ROUND(H3307*0.04,2),-2)</f>
        <v/>
      </c>
      <c r="L3307" s="21">
        <f>I3307+J3307+K3307</f>
        <v/>
      </c>
      <c r="M3307" s="21">
        <f>B3307-L3307</f>
        <v/>
      </c>
      <c r="N3307" s="21">
        <f>ROUNDDOWN(ROUND(B3307*0.2042,2),0)</f>
        <v/>
      </c>
    </row>
    <row r="3308">
      <c r="A3308" t="inlineStr">
        <is>
          <t>照合 一般</t>
        </is>
      </c>
      <c r="B3308" s="21" t="n">
        <v>23000000</v>
      </c>
      <c r="C3308" s="22" t="n">
        <v>3</v>
      </c>
      <c r="D3308" s="22" t="n">
        <v>1</v>
      </c>
      <c r="E3308" s="22" t="n">
        <v>0</v>
      </c>
      <c r="F3308" s="21">
        <f>(IF(C3308&lt;=20,MAX(800000,400000*C3308),8000000+700000*(C3308-20))+IF(E3308=1,1000000,0))</f>
        <v/>
      </c>
      <c r="G3308" s="21">
        <f>IF(AND(D3308=3,C3308&lt;=5),MAX(0,B3308-F3308),IF(AND(D3308=2,C3308&lt;=5,MAX(0,B3308-F3308)&gt;3000000),1500000+MAX(0,B3308-F3308)-3000000,MAX(0,B3308-F3308)/2))</f>
        <v/>
      </c>
      <c r="H3308" s="21">
        <f>ROUNDDOWN(G3308,-3)</f>
        <v/>
      </c>
      <c r="I3308" s="21">
        <f>IF(H3308&lt;=0,0,ROUNDDOWN(ROUND((H3308*LOOKUP(H3308,{0,1950001,3300001,6950001,9000001,18000001,40000001},{0.05,0.1,0.2,0.23,0.33,0.4,0.45})-LOOKUP(H3308,{0,1950001,3300001,6950001,9000001,18000001,40000001},{0,97500,427500,636000,1536000,2796000,4796000}))*1.021,3),0))</f>
        <v/>
      </c>
      <c r="J3308" s="21">
        <f>ROUNDDOWN(ROUND(H3308*0.06,2),-2)</f>
        <v/>
      </c>
      <c r="K3308" s="21">
        <f>ROUNDDOWN(ROUND(H3308*0.04,2),-2)</f>
        <v/>
      </c>
      <c r="L3308" s="21">
        <f>I3308+J3308+K3308</f>
        <v/>
      </c>
      <c r="M3308" s="21">
        <f>B3308-L3308</f>
        <v/>
      </c>
      <c r="N3308" s="21">
        <f>ROUNDDOWN(ROUND(B3308*0.2042,2),0)</f>
        <v/>
      </c>
    </row>
    <row r="3309">
      <c r="A3309" t="inlineStr">
        <is>
          <t>照合 一般</t>
        </is>
      </c>
      <c r="B3309" s="21" t="n">
        <v>23000000</v>
      </c>
      <c r="C3309" s="22" t="n">
        <v>4</v>
      </c>
      <c r="D3309" s="22" t="n">
        <v>1</v>
      </c>
      <c r="E3309" s="22" t="n">
        <v>0</v>
      </c>
      <c r="F3309" s="21">
        <f>(IF(C3309&lt;=20,MAX(800000,400000*C3309),8000000+700000*(C3309-20))+IF(E3309=1,1000000,0))</f>
        <v/>
      </c>
      <c r="G3309" s="21">
        <f>IF(AND(D3309=3,C3309&lt;=5),MAX(0,B3309-F3309),IF(AND(D3309=2,C3309&lt;=5,MAX(0,B3309-F3309)&gt;3000000),1500000+MAX(0,B3309-F3309)-3000000,MAX(0,B3309-F3309)/2))</f>
        <v/>
      </c>
      <c r="H3309" s="21">
        <f>ROUNDDOWN(G3309,-3)</f>
        <v/>
      </c>
      <c r="I3309" s="21">
        <f>IF(H3309&lt;=0,0,ROUNDDOWN(ROUND((H3309*LOOKUP(H3309,{0,1950001,3300001,6950001,9000001,18000001,40000001},{0.05,0.1,0.2,0.23,0.33,0.4,0.45})-LOOKUP(H3309,{0,1950001,3300001,6950001,9000001,18000001,40000001},{0,97500,427500,636000,1536000,2796000,4796000}))*1.021,3),0))</f>
        <v/>
      </c>
      <c r="J3309" s="21">
        <f>ROUNDDOWN(ROUND(H3309*0.06,2),-2)</f>
        <v/>
      </c>
      <c r="K3309" s="21">
        <f>ROUNDDOWN(ROUND(H3309*0.04,2),-2)</f>
        <v/>
      </c>
      <c r="L3309" s="21">
        <f>I3309+J3309+K3309</f>
        <v/>
      </c>
      <c r="M3309" s="21">
        <f>B3309-L3309</f>
        <v/>
      </c>
      <c r="N3309" s="21">
        <f>ROUNDDOWN(ROUND(B3309*0.2042,2),0)</f>
        <v/>
      </c>
    </row>
    <row r="3310">
      <c r="A3310" t="inlineStr">
        <is>
          <t>照合 一般</t>
        </is>
      </c>
      <c r="B3310" s="21" t="n">
        <v>23000000</v>
      </c>
      <c r="C3310" s="22" t="n">
        <v>5</v>
      </c>
      <c r="D3310" s="22" t="n">
        <v>1</v>
      </c>
      <c r="E3310" s="22" t="n">
        <v>0</v>
      </c>
      <c r="F3310" s="21">
        <f>(IF(C3310&lt;=20,MAX(800000,400000*C3310),8000000+700000*(C3310-20))+IF(E3310=1,1000000,0))</f>
        <v/>
      </c>
      <c r="G3310" s="21">
        <f>IF(AND(D3310=3,C3310&lt;=5),MAX(0,B3310-F3310),IF(AND(D3310=2,C3310&lt;=5,MAX(0,B3310-F3310)&gt;3000000),1500000+MAX(0,B3310-F3310)-3000000,MAX(0,B3310-F3310)/2))</f>
        <v/>
      </c>
      <c r="H3310" s="21">
        <f>ROUNDDOWN(G3310,-3)</f>
        <v/>
      </c>
      <c r="I3310" s="21">
        <f>IF(H3310&lt;=0,0,ROUNDDOWN(ROUND((H3310*LOOKUP(H3310,{0,1950001,3300001,6950001,9000001,18000001,40000001},{0.05,0.1,0.2,0.23,0.33,0.4,0.45})-LOOKUP(H3310,{0,1950001,3300001,6950001,9000001,18000001,40000001},{0,97500,427500,636000,1536000,2796000,4796000}))*1.021,3),0))</f>
        <v/>
      </c>
      <c r="J3310" s="21">
        <f>ROUNDDOWN(ROUND(H3310*0.06,2),-2)</f>
        <v/>
      </c>
      <c r="K3310" s="21">
        <f>ROUNDDOWN(ROUND(H3310*0.04,2),-2)</f>
        <v/>
      </c>
      <c r="L3310" s="21">
        <f>I3310+J3310+K3310</f>
        <v/>
      </c>
      <c r="M3310" s="21">
        <f>B3310-L3310</f>
        <v/>
      </c>
      <c r="N3310" s="21">
        <f>ROUNDDOWN(ROUND(B3310*0.2042,2),0)</f>
        <v/>
      </c>
    </row>
    <row r="3311">
      <c r="A3311" t="inlineStr">
        <is>
          <t>照合 一般</t>
        </is>
      </c>
      <c r="B3311" s="21" t="n">
        <v>23000000</v>
      </c>
      <c r="C3311" s="22" t="n">
        <v>6</v>
      </c>
      <c r="D3311" s="22" t="n">
        <v>1</v>
      </c>
      <c r="E3311" s="22" t="n">
        <v>0</v>
      </c>
      <c r="F3311" s="21">
        <f>(IF(C3311&lt;=20,MAX(800000,400000*C3311),8000000+700000*(C3311-20))+IF(E3311=1,1000000,0))</f>
        <v/>
      </c>
      <c r="G3311" s="21">
        <f>IF(AND(D3311=3,C3311&lt;=5),MAX(0,B3311-F3311),IF(AND(D3311=2,C3311&lt;=5,MAX(0,B3311-F3311)&gt;3000000),1500000+MAX(0,B3311-F3311)-3000000,MAX(0,B3311-F3311)/2))</f>
        <v/>
      </c>
      <c r="H3311" s="21">
        <f>ROUNDDOWN(G3311,-3)</f>
        <v/>
      </c>
      <c r="I3311" s="21">
        <f>IF(H3311&lt;=0,0,ROUNDDOWN(ROUND((H3311*LOOKUP(H3311,{0,1950001,3300001,6950001,9000001,18000001,40000001},{0.05,0.1,0.2,0.23,0.33,0.4,0.45})-LOOKUP(H3311,{0,1950001,3300001,6950001,9000001,18000001,40000001},{0,97500,427500,636000,1536000,2796000,4796000}))*1.021,3),0))</f>
        <v/>
      </c>
      <c r="J3311" s="21">
        <f>ROUNDDOWN(ROUND(H3311*0.06,2),-2)</f>
        <v/>
      </c>
      <c r="K3311" s="21">
        <f>ROUNDDOWN(ROUND(H3311*0.04,2),-2)</f>
        <v/>
      </c>
      <c r="L3311" s="21">
        <f>I3311+J3311+K3311</f>
        <v/>
      </c>
      <c r="M3311" s="21">
        <f>B3311-L3311</f>
        <v/>
      </c>
      <c r="N3311" s="21">
        <f>ROUNDDOWN(ROUND(B3311*0.2042,2),0)</f>
        <v/>
      </c>
    </row>
    <row r="3312">
      <c r="A3312" t="inlineStr">
        <is>
          <t>照合 一般</t>
        </is>
      </c>
      <c r="B3312" s="21" t="n">
        <v>23000000</v>
      </c>
      <c r="C3312" s="22" t="n">
        <v>7</v>
      </c>
      <c r="D3312" s="22" t="n">
        <v>1</v>
      </c>
      <c r="E3312" s="22" t="n">
        <v>0</v>
      </c>
      <c r="F3312" s="21">
        <f>(IF(C3312&lt;=20,MAX(800000,400000*C3312),8000000+700000*(C3312-20))+IF(E3312=1,1000000,0))</f>
        <v/>
      </c>
      <c r="G3312" s="21">
        <f>IF(AND(D3312=3,C3312&lt;=5),MAX(0,B3312-F3312),IF(AND(D3312=2,C3312&lt;=5,MAX(0,B3312-F3312)&gt;3000000),1500000+MAX(0,B3312-F3312)-3000000,MAX(0,B3312-F3312)/2))</f>
        <v/>
      </c>
      <c r="H3312" s="21">
        <f>ROUNDDOWN(G3312,-3)</f>
        <v/>
      </c>
      <c r="I3312" s="21">
        <f>IF(H3312&lt;=0,0,ROUNDDOWN(ROUND((H3312*LOOKUP(H3312,{0,1950001,3300001,6950001,9000001,18000001,40000001},{0.05,0.1,0.2,0.23,0.33,0.4,0.45})-LOOKUP(H3312,{0,1950001,3300001,6950001,9000001,18000001,40000001},{0,97500,427500,636000,1536000,2796000,4796000}))*1.021,3),0))</f>
        <v/>
      </c>
      <c r="J3312" s="21">
        <f>ROUNDDOWN(ROUND(H3312*0.06,2),-2)</f>
        <v/>
      </c>
      <c r="K3312" s="21">
        <f>ROUNDDOWN(ROUND(H3312*0.04,2),-2)</f>
        <v/>
      </c>
      <c r="L3312" s="21">
        <f>I3312+J3312+K3312</f>
        <v/>
      </c>
      <c r="M3312" s="21">
        <f>B3312-L3312</f>
        <v/>
      </c>
      <c r="N3312" s="21">
        <f>ROUNDDOWN(ROUND(B3312*0.2042,2),0)</f>
        <v/>
      </c>
    </row>
    <row r="3313">
      <c r="A3313" t="inlineStr">
        <is>
          <t>照合 一般</t>
        </is>
      </c>
      <c r="B3313" s="21" t="n">
        <v>23000000</v>
      </c>
      <c r="C3313" s="22" t="n">
        <v>8</v>
      </c>
      <c r="D3313" s="22" t="n">
        <v>1</v>
      </c>
      <c r="E3313" s="22" t="n">
        <v>0</v>
      </c>
      <c r="F3313" s="21">
        <f>(IF(C3313&lt;=20,MAX(800000,400000*C3313),8000000+700000*(C3313-20))+IF(E3313=1,1000000,0))</f>
        <v/>
      </c>
      <c r="G3313" s="21">
        <f>IF(AND(D3313=3,C3313&lt;=5),MAX(0,B3313-F3313),IF(AND(D3313=2,C3313&lt;=5,MAX(0,B3313-F3313)&gt;3000000),1500000+MAX(0,B3313-F3313)-3000000,MAX(0,B3313-F3313)/2))</f>
        <v/>
      </c>
      <c r="H3313" s="21">
        <f>ROUNDDOWN(G3313,-3)</f>
        <v/>
      </c>
      <c r="I3313" s="21">
        <f>IF(H3313&lt;=0,0,ROUNDDOWN(ROUND((H3313*LOOKUP(H3313,{0,1950001,3300001,6950001,9000001,18000001,40000001},{0.05,0.1,0.2,0.23,0.33,0.4,0.45})-LOOKUP(H3313,{0,1950001,3300001,6950001,9000001,18000001,40000001},{0,97500,427500,636000,1536000,2796000,4796000}))*1.021,3),0))</f>
        <v/>
      </c>
      <c r="J3313" s="21">
        <f>ROUNDDOWN(ROUND(H3313*0.06,2),-2)</f>
        <v/>
      </c>
      <c r="K3313" s="21">
        <f>ROUNDDOWN(ROUND(H3313*0.04,2),-2)</f>
        <v/>
      </c>
      <c r="L3313" s="21">
        <f>I3313+J3313+K3313</f>
        <v/>
      </c>
      <c r="M3313" s="21">
        <f>B3313-L3313</f>
        <v/>
      </c>
      <c r="N3313" s="21">
        <f>ROUNDDOWN(ROUND(B3313*0.2042,2),0)</f>
        <v/>
      </c>
    </row>
    <row r="3314">
      <c r="A3314" t="inlineStr">
        <is>
          <t>照合 一般</t>
        </is>
      </c>
      <c r="B3314" s="21" t="n">
        <v>23000000</v>
      </c>
      <c r="C3314" s="22" t="n">
        <v>9</v>
      </c>
      <c r="D3314" s="22" t="n">
        <v>1</v>
      </c>
      <c r="E3314" s="22" t="n">
        <v>0</v>
      </c>
      <c r="F3314" s="21">
        <f>(IF(C3314&lt;=20,MAX(800000,400000*C3314),8000000+700000*(C3314-20))+IF(E3314=1,1000000,0))</f>
        <v/>
      </c>
      <c r="G3314" s="21">
        <f>IF(AND(D3314=3,C3314&lt;=5),MAX(0,B3314-F3314),IF(AND(D3314=2,C3314&lt;=5,MAX(0,B3314-F3314)&gt;3000000),1500000+MAX(0,B3314-F3314)-3000000,MAX(0,B3314-F3314)/2))</f>
        <v/>
      </c>
      <c r="H3314" s="21">
        <f>ROUNDDOWN(G3314,-3)</f>
        <v/>
      </c>
      <c r="I3314" s="21">
        <f>IF(H3314&lt;=0,0,ROUNDDOWN(ROUND((H3314*LOOKUP(H3314,{0,1950001,3300001,6950001,9000001,18000001,40000001},{0.05,0.1,0.2,0.23,0.33,0.4,0.45})-LOOKUP(H3314,{0,1950001,3300001,6950001,9000001,18000001,40000001},{0,97500,427500,636000,1536000,2796000,4796000}))*1.021,3),0))</f>
        <v/>
      </c>
      <c r="J3314" s="21">
        <f>ROUNDDOWN(ROUND(H3314*0.06,2),-2)</f>
        <v/>
      </c>
      <c r="K3314" s="21">
        <f>ROUNDDOWN(ROUND(H3314*0.04,2),-2)</f>
        <v/>
      </c>
      <c r="L3314" s="21">
        <f>I3314+J3314+K3314</f>
        <v/>
      </c>
      <c r="M3314" s="21">
        <f>B3314-L3314</f>
        <v/>
      </c>
      <c r="N3314" s="21">
        <f>ROUNDDOWN(ROUND(B3314*0.2042,2),0)</f>
        <v/>
      </c>
    </row>
    <row r="3315">
      <c r="A3315" t="inlineStr">
        <is>
          <t>照合 一般</t>
        </is>
      </c>
      <c r="B3315" s="21" t="n">
        <v>23000000</v>
      </c>
      <c r="C3315" s="22" t="n">
        <v>10</v>
      </c>
      <c r="D3315" s="22" t="n">
        <v>1</v>
      </c>
      <c r="E3315" s="22" t="n">
        <v>0</v>
      </c>
      <c r="F3315" s="21">
        <f>(IF(C3315&lt;=20,MAX(800000,400000*C3315),8000000+700000*(C3315-20))+IF(E3315=1,1000000,0))</f>
        <v/>
      </c>
      <c r="G3315" s="21">
        <f>IF(AND(D3315=3,C3315&lt;=5),MAX(0,B3315-F3315),IF(AND(D3315=2,C3315&lt;=5,MAX(0,B3315-F3315)&gt;3000000),1500000+MAX(0,B3315-F3315)-3000000,MAX(0,B3315-F3315)/2))</f>
        <v/>
      </c>
      <c r="H3315" s="21">
        <f>ROUNDDOWN(G3315,-3)</f>
        <v/>
      </c>
      <c r="I3315" s="21">
        <f>IF(H3315&lt;=0,0,ROUNDDOWN(ROUND((H3315*LOOKUP(H3315,{0,1950001,3300001,6950001,9000001,18000001,40000001},{0.05,0.1,0.2,0.23,0.33,0.4,0.45})-LOOKUP(H3315,{0,1950001,3300001,6950001,9000001,18000001,40000001},{0,97500,427500,636000,1536000,2796000,4796000}))*1.021,3),0))</f>
        <v/>
      </c>
      <c r="J3315" s="21">
        <f>ROUNDDOWN(ROUND(H3315*0.06,2),-2)</f>
        <v/>
      </c>
      <c r="K3315" s="21">
        <f>ROUNDDOWN(ROUND(H3315*0.04,2),-2)</f>
        <v/>
      </c>
      <c r="L3315" s="21">
        <f>I3315+J3315+K3315</f>
        <v/>
      </c>
      <c r="M3315" s="21">
        <f>B3315-L3315</f>
        <v/>
      </c>
      <c r="N3315" s="21">
        <f>ROUNDDOWN(ROUND(B3315*0.2042,2),0)</f>
        <v/>
      </c>
    </row>
    <row r="3316">
      <c r="A3316" t="inlineStr">
        <is>
          <t>照合 一般</t>
        </is>
      </c>
      <c r="B3316" s="21" t="n">
        <v>23000000</v>
      </c>
      <c r="C3316" s="22" t="n">
        <v>11</v>
      </c>
      <c r="D3316" s="22" t="n">
        <v>1</v>
      </c>
      <c r="E3316" s="22" t="n">
        <v>0</v>
      </c>
      <c r="F3316" s="21">
        <f>(IF(C3316&lt;=20,MAX(800000,400000*C3316),8000000+700000*(C3316-20))+IF(E3316=1,1000000,0))</f>
        <v/>
      </c>
      <c r="G3316" s="21">
        <f>IF(AND(D3316=3,C3316&lt;=5),MAX(0,B3316-F3316),IF(AND(D3316=2,C3316&lt;=5,MAX(0,B3316-F3316)&gt;3000000),1500000+MAX(0,B3316-F3316)-3000000,MAX(0,B3316-F3316)/2))</f>
        <v/>
      </c>
      <c r="H3316" s="21">
        <f>ROUNDDOWN(G3316,-3)</f>
        <v/>
      </c>
      <c r="I3316" s="21">
        <f>IF(H3316&lt;=0,0,ROUNDDOWN(ROUND((H3316*LOOKUP(H3316,{0,1950001,3300001,6950001,9000001,18000001,40000001},{0.05,0.1,0.2,0.23,0.33,0.4,0.45})-LOOKUP(H3316,{0,1950001,3300001,6950001,9000001,18000001,40000001},{0,97500,427500,636000,1536000,2796000,4796000}))*1.021,3),0))</f>
        <v/>
      </c>
      <c r="J3316" s="21">
        <f>ROUNDDOWN(ROUND(H3316*0.06,2),-2)</f>
        <v/>
      </c>
      <c r="K3316" s="21">
        <f>ROUNDDOWN(ROUND(H3316*0.04,2),-2)</f>
        <v/>
      </c>
      <c r="L3316" s="21">
        <f>I3316+J3316+K3316</f>
        <v/>
      </c>
      <c r="M3316" s="21">
        <f>B3316-L3316</f>
        <v/>
      </c>
      <c r="N3316" s="21">
        <f>ROUNDDOWN(ROUND(B3316*0.2042,2),0)</f>
        <v/>
      </c>
    </row>
    <row r="3317">
      <c r="A3317" t="inlineStr">
        <is>
          <t>照合 一般</t>
        </is>
      </c>
      <c r="B3317" s="21" t="n">
        <v>23000000</v>
      </c>
      <c r="C3317" s="22" t="n">
        <v>12</v>
      </c>
      <c r="D3317" s="22" t="n">
        <v>1</v>
      </c>
      <c r="E3317" s="22" t="n">
        <v>0</v>
      </c>
      <c r="F3317" s="21">
        <f>(IF(C3317&lt;=20,MAX(800000,400000*C3317),8000000+700000*(C3317-20))+IF(E3317=1,1000000,0))</f>
        <v/>
      </c>
      <c r="G3317" s="21">
        <f>IF(AND(D3317=3,C3317&lt;=5),MAX(0,B3317-F3317),IF(AND(D3317=2,C3317&lt;=5,MAX(0,B3317-F3317)&gt;3000000),1500000+MAX(0,B3317-F3317)-3000000,MAX(0,B3317-F3317)/2))</f>
        <v/>
      </c>
      <c r="H3317" s="21">
        <f>ROUNDDOWN(G3317,-3)</f>
        <v/>
      </c>
      <c r="I3317" s="21">
        <f>IF(H3317&lt;=0,0,ROUNDDOWN(ROUND((H3317*LOOKUP(H3317,{0,1950001,3300001,6950001,9000001,18000001,40000001},{0.05,0.1,0.2,0.23,0.33,0.4,0.45})-LOOKUP(H3317,{0,1950001,3300001,6950001,9000001,18000001,40000001},{0,97500,427500,636000,1536000,2796000,4796000}))*1.021,3),0))</f>
        <v/>
      </c>
      <c r="J3317" s="21">
        <f>ROUNDDOWN(ROUND(H3317*0.06,2),-2)</f>
        <v/>
      </c>
      <c r="K3317" s="21">
        <f>ROUNDDOWN(ROUND(H3317*0.04,2),-2)</f>
        <v/>
      </c>
      <c r="L3317" s="21">
        <f>I3317+J3317+K3317</f>
        <v/>
      </c>
      <c r="M3317" s="21">
        <f>B3317-L3317</f>
        <v/>
      </c>
      <c r="N3317" s="21">
        <f>ROUNDDOWN(ROUND(B3317*0.2042,2),0)</f>
        <v/>
      </c>
    </row>
    <row r="3318">
      <c r="A3318" t="inlineStr">
        <is>
          <t>照合 一般</t>
        </is>
      </c>
      <c r="B3318" s="21" t="n">
        <v>23000000</v>
      </c>
      <c r="C3318" s="22" t="n">
        <v>13</v>
      </c>
      <c r="D3318" s="22" t="n">
        <v>1</v>
      </c>
      <c r="E3318" s="22" t="n">
        <v>0</v>
      </c>
      <c r="F3318" s="21">
        <f>(IF(C3318&lt;=20,MAX(800000,400000*C3318),8000000+700000*(C3318-20))+IF(E3318=1,1000000,0))</f>
        <v/>
      </c>
      <c r="G3318" s="21">
        <f>IF(AND(D3318=3,C3318&lt;=5),MAX(0,B3318-F3318),IF(AND(D3318=2,C3318&lt;=5,MAX(0,B3318-F3318)&gt;3000000),1500000+MAX(0,B3318-F3318)-3000000,MAX(0,B3318-F3318)/2))</f>
        <v/>
      </c>
      <c r="H3318" s="21">
        <f>ROUNDDOWN(G3318,-3)</f>
        <v/>
      </c>
      <c r="I3318" s="21">
        <f>IF(H3318&lt;=0,0,ROUNDDOWN(ROUND((H3318*LOOKUP(H3318,{0,1950001,3300001,6950001,9000001,18000001,40000001},{0.05,0.1,0.2,0.23,0.33,0.4,0.45})-LOOKUP(H3318,{0,1950001,3300001,6950001,9000001,18000001,40000001},{0,97500,427500,636000,1536000,2796000,4796000}))*1.021,3),0))</f>
        <v/>
      </c>
      <c r="J3318" s="21">
        <f>ROUNDDOWN(ROUND(H3318*0.06,2),-2)</f>
        <v/>
      </c>
      <c r="K3318" s="21">
        <f>ROUNDDOWN(ROUND(H3318*0.04,2),-2)</f>
        <v/>
      </c>
      <c r="L3318" s="21">
        <f>I3318+J3318+K3318</f>
        <v/>
      </c>
      <c r="M3318" s="21">
        <f>B3318-L3318</f>
        <v/>
      </c>
      <c r="N3318" s="21">
        <f>ROUNDDOWN(ROUND(B3318*0.2042,2),0)</f>
        <v/>
      </c>
    </row>
    <row r="3319">
      <c r="A3319" t="inlineStr">
        <is>
          <t>照合 一般</t>
        </is>
      </c>
      <c r="B3319" s="21" t="n">
        <v>23000000</v>
      </c>
      <c r="C3319" s="22" t="n">
        <v>14</v>
      </c>
      <c r="D3319" s="22" t="n">
        <v>1</v>
      </c>
      <c r="E3319" s="22" t="n">
        <v>0</v>
      </c>
      <c r="F3319" s="21">
        <f>(IF(C3319&lt;=20,MAX(800000,400000*C3319),8000000+700000*(C3319-20))+IF(E3319=1,1000000,0))</f>
        <v/>
      </c>
      <c r="G3319" s="21">
        <f>IF(AND(D3319=3,C3319&lt;=5),MAX(0,B3319-F3319),IF(AND(D3319=2,C3319&lt;=5,MAX(0,B3319-F3319)&gt;3000000),1500000+MAX(0,B3319-F3319)-3000000,MAX(0,B3319-F3319)/2))</f>
        <v/>
      </c>
      <c r="H3319" s="21">
        <f>ROUNDDOWN(G3319,-3)</f>
        <v/>
      </c>
      <c r="I3319" s="21">
        <f>IF(H3319&lt;=0,0,ROUNDDOWN(ROUND((H3319*LOOKUP(H3319,{0,1950001,3300001,6950001,9000001,18000001,40000001},{0.05,0.1,0.2,0.23,0.33,0.4,0.45})-LOOKUP(H3319,{0,1950001,3300001,6950001,9000001,18000001,40000001},{0,97500,427500,636000,1536000,2796000,4796000}))*1.021,3),0))</f>
        <v/>
      </c>
      <c r="J3319" s="21">
        <f>ROUNDDOWN(ROUND(H3319*0.06,2),-2)</f>
        <v/>
      </c>
      <c r="K3319" s="21">
        <f>ROUNDDOWN(ROUND(H3319*0.04,2),-2)</f>
        <v/>
      </c>
      <c r="L3319" s="21">
        <f>I3319+J3319+K3319</f>
        <v/>
      </c>
      <c r="M3319" s="21">
        <f>B3319-L3319</f>
        <v/>
      </c>
      <c r="N3319" s="21">
        <f>ROUNDDOWN(ROUND(B3319*0.2042,2),0)</f>
        <v/>
      </c>
    </row>
    <row r="3320">
      <c r="A3320" t="inlineStr">
        <is>
          <t>照合 一般</t>
        </is>
      </c>
      <c r="B3320" s="21" t="n">
        <v>23000000</v>
      </c>
      <c r="C3320" s="22" t="n">
        <v>15</v>
      </c>
      <c r="D3320" s="22" t="n">
        <v>1</v>
      </c>
      <c r="E3320" s="22" t="n">
        <v>0</v>
      </c>
      <c r="F3320" s="21">
        <f>(IF(C3320&lt;=20,MAX(800000,400000*C3320),8000000+700000*(C3320-20))+IF(E3320=1,1000000,0))</f>
        <v/>
      </c>
      <c r="G3320" s="21">
        <f>IF(AND(D3320=3,C3320&lt;=5),MAX(0,B3320-F3320),IF(AND(D3320=2,C3320&lt;=5,MAX(0,B3320-F3320)&gt;3000000),1500000+MAX(0,B3320-F3320)-3000000,MAX(0,B3320-F3320)/2))</f>
        <v/>
      </c>
      <c r="H3320" s="21">
        <f>ROUNDDOWN(G3320,-3)</f>
        <v/>
      </c>
      <c r="I3320" s="21">
        <f>IF(H3320&lt;=0,0,ROUNDDOWN(ROUND((H3320*LOOKUP(H3320,{0,1950001,3300001,6950001,9000001,18000001,40000001},{0.05,0.1,0.2,0.23,0.33,0.4,0.45})-LOOKUP(H3320,{0,1950001,3300001,6950001,9000001,18000001,40000001},{0,97500,427500,636000,1536000,2796000,4796000}))*1.021,3),0))</f>
        <v/>
      </c>
      <c r="J3320" s="21">
        <f>ROUNDDOWN(ROUND(H3320*0.06,2),-2)</f>
        <v/>
      </c>
      <c r="K3320" s="21">
        <f>ROUNDDOWN(ROUND(H3320*0.04,2),-2)</f>
        <v/>
      </c>
      <c r="L3320" s="21">
        <f>I3320+J3320+K3320</f>
        <v/>
      </c>
      <c r="M3320" s="21">
        <f>B3320-L3320</f>
        <v/>
      </c>
      <c r="N3320" s="21">
        <f>ROUNDDOWN(ROUND(B3320*0.2042,2),0)</f>
        <v/>
      </c>
    </row>
    <row r="3321">
      <c r="A3321" t="inlineStr">
        <is>
          <t>照合 一般</t>
        </is>
      </c>
      <c r="B3321" s="21" t="n">
        <v>23000000</v>
      </c>
      <c r="C3321" s="22" t="n">
        <v>16</v>
      </c>
      <c r="D3321" s="22" t="n">
        <v>1</v>
      </c>
      <c r="E3321" s="22" t="n">
        <v>0</v>
      </c>
      <c r="F3321" s="21">
        <f>(IF(C3321&lt;=20,MAX(800000,400000*C3321),8000000+700000*(C3321-20))+IF(E3321=1,1000000,0))</f>
        <v/>
      </c>
      <c r="G3321" s="21">
        <f>IF(AND(D3321=3,C3321&lt;=5),MAX(0,B3321-F3321),IF(AND(D3321=2,C3321&lt;=5,MAX(0,B3321-F3321)&gt;3000000),1500000+MAX(0,B3321-F3321)-3000000,MAX(0,B3321-F3321)/2))</f>
        <v/>
      </c>
      <c r="H3321" s="21">
        <f>ROUNDDOWN(G3321,-3)</f>
        <v/>
      </c>
      <c r="I3321" s="21">
        <f>IF(H3321&lt;=0,0,ROUNDDOWN(ROUND((H3321*LOOKUP(H3321,{0,1950001,3300001,6950001,9000001,18000001,40000001},{0.05,0.1,0.2,0.23,0.33,0.4,0.45})-LOOKUP(H3321,{0,1950001,3300001,6950001,9000001,18000001,40000001},{0,97500,427500,636000,1536000,2796000,4796000}))*1.021,3),0))</f>
        <v/>
      </c>
      <c r="J3321" s="21">
        <f>ROUNDDOWN(ROUND(H3321*0.06,2),-2)</f>
        <v/>
      </c>
      <c r="K3321" s="21">
        <f>ROUNDDOWN(ROUND(H3321*0.04,2),-2)</f>
        <v/>
      </c>
      <c r="L3321" s="21">
        <f>I3321+J3321+K3321</f>
        <v/>
      </c>
      <c r="M3321" s="21">
        <f>B3321-L3321</f>
        <v/>
      </c>
      <c r="N3321" s="21">
        <f>ROUNDDOWN(ROUND(B3321*0.2042,2),0)</f>
        <v/>
      </c>
    </row>
    <row r="3322">
      <c r="A3322" t="inlineStr">
        <is>
          <t>照合 一般</t>
        </is>
      </c>
      <c r="B3322" s="21" t="n">
        <v>23000000</v>
      </c>
      <c r="C3322" s="22" t="n">
        <v>17</v>
      </c>
      <c r="D3322" s="22" t="n">
        <v>1</v>
      </c>
      <c r="E3322" s="22" t="n">
        <v>0</v>
      </c>
      <c r="F3322" s="21">
        <f>(IF(C3322&lt;=20,MAX(800000,400000*C3322),8000000+700000*(C3322-20))+IF(E3322=1,1000000,0))</f>
        <v/>
      </c>
      <c r="G3322" s="21">
        <f>IF(AND(D3322=3,C3322&lt;=5),MAX(0,B3322-F3322),IF(AND(D3322=2,C3322&lt;=5,MAX(0,B3322-F3322)&gt;3000000),1500000+MAX(0,B3322-F3322)-3000000,MAX(0,B3322-F3322)/2))</f>
        <v/>
      </c>
      <c r="H3322" s="21">
        <f>ROUNDDOWN(G3322,-3)</f>
        <v/>
      </c>
      <c r="I3322" s="21">
        <f>IF(H3322&lt;=0,0,ROUNDDOWN(ROUND((H3322*LOOKUP(H3322,{0,1950001,3300001,6950001,9000001,18000001,40000001},{0.05,0.1,0.2,0.23,0.33,0.4,0.45})-LOOKUP(H3322,{0,1950001,3300001,6950001,9000001,18000001,40000001},{0,97500,427500,636000,1536000,2796000,4796000}))*1.021,3),0))</f>
        <v/>
      </c>
      <c r="J3322" s="21">
        <f>ROUNDDOWN(ROUND(H3322*0.06,2),-2)</f>
        <v/>
      </c>
      <c r="K3322" s="21">
        <f>ROUNDDOWN(ROUND(H3322*0.04,2),-2)</f>
        <v/>
      </c>
      <c r="L3322" s="21">
        <f>I3322+J3322+K3322</f>
        <v/>
      </c>
      <c r="M3322" s="21">
        <f>B3322-L3322</f>
        <v/>
      </c>
      <c r="N3322" s="21">
        <f>ROUNDDOWN(ROUND(B3322*0.2042,2),0)</f>
        <v/>
      </c>
    </row>
    <row r="3323">
      <c r="A3323" t="inlineStr">
        <is>
          <t>照合 一般</t>
        </is>
      </c>
      <c r="B3323" s="21" t="n">
        <v>23000000</v>
      </c>
      <c r="C3323" s="22" t="n">
        <v>18</v>
      </c>
      <c r="D3323" s="22" t="n">
        <v>1</v>
      </c>
      <c r="E3323" s="22" t="n">
        <v>0</v>
      </c>
      <c r="F3323" s="21">
        <f>(IF(C3323&lt;=20,MAX(800000,400000*C3323),8000000+700000*(C3323-20))+IF(E3323=1,1000000,0))</f>
        <v/>
      </c>
      <c r="G3323" s="21">
        <f>IF(AND(D3323=3,C3323&lt;=5),MAX(0,B3323-F3323),IF(AND(D3323=2,C3323&lt;=5,MAX(0,B3323-F3323)&gt;3000000),1500000+MAX(0,B3323-F3323)-3000000,MAX(0,B3323-F3323)/2))</f>
        <v/>
      </c>
      <c r="H3323" s="21">
        <f>ROUNDDOWN(G3323,-3)</f>
        <v/>
      </c>
      <c r="I3323" s="21">
        <f>IF(H3323&lt;=0,0,ROUNDDOWN(ROUND((H3323*LOOKUP(H3323,{0,1950001,3300001,6950001,9000001,18000001,40000001},{0.05,0.1,0.2,0.23,0.33,0.4,0.45})-LOOKUP(H3323,{0,1950001,3300001,6950001,9000001,18000001,40000001},{0,97500,427500,636000,1536000,2796000,4796000}))*1.021,3),0))</f>
        <v/>
      </c>
      <c r="J3323" s="21">
        <f>ROUNDDOWN(ROUND(H3323*0.06,2),-2)</f>
        <v/>
      </c>
      <c r="K3323" s="21">
        <f>ROUNDDOWN(ROUND(H3323*0.04,2),-2)</f>
        <v/>
      </c>
      <c r="L3323" s="21">
        <f>I3323+J3323+K3323</f>
        <v/>
      </c>
      <c r="M3323" s="21">
        <f>B3323-L3323</f>
        <v/>
      </c>
      <c r="N3323" s="21">
        <f>ROUNDDOWN(ROUND(B3323*0.2042,2),0)</f>
        <v/>
      </c>
    </row>
    <row r="3324">
      <c r="A3324" t="inlineStr">
        <is>
          <t>照合 一般</t>
        </is>
      </c>
      <c r="B3324" s="21" t="n">
        <v>23000000</v>
      </c>
      <c r="C3324" s="22" t="n">
        <v>19</v>
      </c>
      <c r="D3324" s="22" t="n">
        <v>1</v>
      </c>
      <c r="E3324" s="22" t="n">
        <v>0</v>
      </c>
      <c r="F3324" s="21">
        <f>(IF(C3324&lt;=20,MAX(800000,400000*C3324),8000000+700000*(C3324-20))+IF(E3324=1,1000000,0))</f>
        <v/>
      </c>
      <c r="G3324" s="21">
        <f>IF(AND(D3324=3,C3324&lt;=5),MAX(0,B3324-F3324),IF(AND(D3324=2,C3324&lt;=5,MAX(0,B3324-F3324)&gt;3000000),1500000+MAX(0,B3324-F3324)-3000000,MAX(0,B3324-F3324)/2))</f>
        <v/>
      </c>
      <c r="H3324" s="21">
        <f>ROUNDDOWN(G3324,-3)</f>
        <v/>
      </c>
      <c r="I3324" s="21">
        <f>IF(H3324&lt;=0,0,ROUNDDOWN(ROUND((H3324*LOOKUP(H3324,{0,1950001,3300001,6950001,9000001,18000001,40000001},{0.05,0.1,0.2,0.23,0.33,0.4,0.45})-LOOKUP(H3324,{0,1950001,3300001,6950001,9000001,18000001,40000001},{0,97500,427500,636000,1536000,2796000,4796000}))*1.021,3),0))</f>
        <v/>
      </c>
      <c r="J3324" s="21">
        <f>ROUNDDOWN(ROUND(H3324*0.06,2),-2)</f>
        <v/>
      </c>
      <c r="K3324" s="21">
        <f>ROUNDDOWN(ROUND(H3324*0.04,2),-2)</f>
        <v/>
      </c>
      <c r="L3324" s="21">
        <f>I3324+J3324+K3324</f>
        <v/>
      </c>
      <c r="M3324" s="21">
        <f>B3324-L3324</f>
        <v/>
      </c>
      <c r="N3324" s="21">
        <f>ROUNDDOWN(ROUND(B3324*0.2042,2),0)</f>
        <v/>
      </c>
    </row>
    <row r="3325">
      <c r="A3325" t="inlineStr">
        <is>
          <t>照合 一般</t>
        </is>
      </c>
      <c r="B3325" s="21" t="n">
        <v>23000000</v>
      </c>
      <c r="C3325" s="22" t="n">
        <v>20</v>
      </c>
      <c r="D3325" s="22" t="n">
        <v>1</v>
      </c>
      <c r="E3325" s="22" t="n">
        <v>0</v>
      </c>
      <c r="F3325" s="21">
        <f>(IF(C3325&lt;=20,MAX(800000,400000*C3325),8000000+700000*(C3325-20))+IF(E3325=1,1000000,0))</f>
        <v/>
      </c>
      <c r="G3325" s="21">
        <f>IF(AND(D3325=3,C3325&lt;=5),MAX(0,B3325-F3325),IF(AND(D3325=2,C3325&lt;=5,MAX(0,B3325-F3325)&gt;3000000),1500000+MAX(0,B3325-F3325)-3000000,MAX(0,B3325-F3325)/2))</f>
        <v/>
      </c>
      <c r="H3325" s="21">
        <f>ROUNDDOWN(G3325,-3)</f>
        <v/>
      </c>
      <c r="I3325" s="21">
        <f>IF(H3325&lt;=0,0,ROUNDDOWN(ROUND((H3325*LOOKUP(H3325,{0,1950001,3300001,6950001,9000001,18000001,40000001},{0.05,0.1,0.2,0.23,0.33,0.4,0.45})-LOOKUP(H3325,{0,1950001,3300001,6950001,9000001,18000001,40000001},{0,97500,427500,636000,1536000,2796000,4796000}))*1.021,3),0))</f>
        <v/>
      </c>
      <c r="J3325" s="21">
        <f>ROUNDDOWN(ROUND(H3325*0.06,2),-2)</f>
        <v/>
      </c>
      <c r="K3325" s="21">
        <f>ROUNDDOWN(ROUND(H3325*0.04,2),-2)</f>
        <v/>
      </c>
      <c r="L3325" s="21">
        <f>I3325+J3325+K3325</f>
        <v/>
      </c>
      <c r="M3325" s="21">
        <f>B3325-L3325</f>
        <v/>
      </c>
      <c r="N3325" s="21">
        <f>ROUNDDOWN(ROUND(B3325*0.2042,2),0)</f>
        <v/>
      </c>
    </row>
    <row r="3326">
      <c r="A3326" t="inlineStr">
        <is>
          <t>照合 一般</t>
        </is>
      </c>
      <c r="B3326" s="21" t="n">
        <v>23000000</v>
      </c>
      <c r="C3326" s="22" t="n">
        <v>21</v>
      </c>
      <c r="D3326" s="22" t="n">
        <v>1</v>
      </c>
      <c r="E3326" s="22" t="n">
        <v>0</v>
      </c>
      <c r="F3326" s="21">
        <f>(IF(C3326&lt;=20,MAX(800000,400000*C3326),8000000+700000*(C3326-20))+IF(E3326=1,1000000,0))</f>
        <v/>
      </c>
      <c r="G3326" s="21">
        <f>IF(AND(D3326=3,C3326&lt;=5),MAX(0,B3326-F3326),IF(AND(D3326=2,C3326&lt;=5,MAX(0,B3326-F3326)&gt;3000000),1500000+MAX(0,B3326-F3326)-3000000,MAX(0,B3326-F3326)/2))</f>
        <v/>
      </c>
      <c r="H3326" s="21">
        <f>ROUNDDOWN(G3326,-3)</f>
        <v/>
      </c>
      <c r="I3326" s="21">
        <f>IF(H3326&lt;=0,0,ROUNDDOWN(ROUND((H3326*LOOKUP(H3326,{0,1950001,3300001,6950001,9000001,18000001,40000001},{0.05,0.1,0.2,0.23,0.33,0.4,0.45})-LOOKUP(H3326,{0,1950001,3300001,6950001,9000001,18000001,40000001},{0,97500,427500,636000,1536000,2796000,4796000}))*1.021,3),0))</f>
        <v/>
      </c>
      <c r="J3326" s="21">
        <f>ROUNDDOWN(ROUND(H3326*0.06,2),-2)</f>
        <v/>
      </c>
      <c r="K3326" s="21">
        <f>ROUNDDOWN(ROUND(H3326*0.04,2),-2)</f>
        <v/>
      </c>
      <c r="L3326" s="21">
        <f>I3326+J3326+K3326</f>
        <v/>
      </c>
      <c r="M3326" s="21">
        <f>B3326-L3326</f>
        <v/>
      </c>
      <c r="N3326" s="21">
        <f>ROUNDDOWN(ROUND(B3326*0.2042,2),0)</f>
        <v/>
      </c>
    </row>
    <row r="3327">
      <c r="A3327" t="inlineStr">
        <is>
          <t>照合 一般</t>
        </is>
      </c>
      <c r="B3327" s="21" t="n">
        <v>23000000</v>
      </c>
      <c r="C3327" s="22" t="n">
        <v>22</v>
      </c>
      <c r="D3327" s="22" t="n">
        <v>1</v>
      </c>
      <c r="E3327" s="22" t="n">
        <v>0</v>
      </c>
      <c r="F3327" s="21">
        <f>(IF(C3327&lt;=20,MAX(800000,400000*C3327),8000000+700000*(C3327-20))+IF(E3327=1,1000000,0))</f>
        <v/>
      </c>
      <c r="G3327" s="21">
        <f>IF(AND(D3327=3,C3327&lt;=5),MAX(0,B3327-F3327),IF(AND(D3327=2,C3327&lt;=5,MAX(0,B3327-F3327)&gt;3000000),1500000+MAX(0,B3327-F3327)-3000000,MAX(0,B3327-F3327)/2))</f>
        <v/>
      </c>
      <c r="H3327" s="21">
        <f>ROUNDDOWN(G3327,-3)</f>
        <v/>
      </c>
      <c r="I3327" s="21">
        <f>IF(H3327&lt;=0,0,ROUNDDOWN(ROUND((H3327*LOOKUP(H3327,{0,1950001,3300001,6950001,9000001,18000001,40000001},{0.05,0.1,0.2,0.23,0.33,0.4,0.45})-LOOKUP(H3327,{0,1950001,3300001,6950001,9000001,18000001,40000001},{0,97500,427500,636000,1536000,2796000,4796000}))*1.021,3),0))</f>
        <v/>
      </c>
      <c r="J3327" s="21">
        <f>ROUNDDOWN(ROUND(H3327*0.06,2),-2)</f>
        <v/>
      </c>
      <c r="K3327" s="21">
        <f>ROUNDDOWN(ROUND(H3327*0.04,2),-2)</f>
        <v/>
      </c>
      <c r="L3327" s="21">
        <f>I3327+J3327+K3327</f>
        <v/>
      </c>
      <c r="M3327" s="21">
        <f>B3327-L3327</f>
        <v/>
      </c>
      <c r="N3327" s="21">
        <f>ROUNDDOWN(ROUND(B3327*0.2042,2),0)</f>
        <v/>
      </c>
    </row>
    <row r="3328">
      <c r="A3328" t="inlineStr">
        <is>
          <t>照合 一般</t>
        </is>
      </c>
      <c r="B3328" s="21" t="n">
        <v>23000000</v>
      </c>
      <c r="C3328" s="22" t="n">
        <v>23</v>
      </c>
      <c r="D3328" s="22" t="n">
        <v>1</v>
      </c>
      <c r="E3328" s="22" t="n">
        <v>0</v>
      </c>
      <c r="F3328" s="21">
        <f>(IF(C3328&lt;=20,MAX(800000,400000*C3328),8000000+700000*(C3328-20))+IF(E3328=1,1000000,0))</f>
        <v/>
      </c>
      <c r="G3328" s="21">
        <f>IF(AND(D3328=3,C3328&lt;=5),MAX(0,B3328-F3328),IF(AND(D3328=2,C3328&lt;=5,MAX(0,B3328-F3328)&gt;3000000),1500000+MAX(0,B3328-F3328)-3000000,MAX(0,B3328-F3328)/2))</f>
        <v/>
      </c>
      <c r="H3328" s="21">
        <f>ROUNDDOWN(G3328,-3)</f>
        <v/>
      </c>
      <c r="I3328" s="21">
        <f>IF(H3328&lt;=0,0,ROUNDDOWN(ROUND((H3328*LOOKUP(H3328,{0,1950001,3300001,6950001,9000001,18000001,40000001},{0.05,0.1,0.2,0.23,0.33,0.4,0.45})-LOOKUP(H3328,{0,1950001,3300001,6950001,9000001,18000001,40000001},{0,97500,427500,636000,1536000,2796000,4796000}))*1.021,3),0))</f>
        <v/>
      </c>
      <c r="J3328" s="21">
        <f>ROUNDDOWN(ROUND(H3328*0.06,2),-2)</f>
        <v/>
      </c>
      <c r="K3328" s="21">
        <f>ROUNDDOWN(ROUND(H3328*0.04,2),-2)</f>
        <v/>
      </c>
      <c r="L3328" s="21">
        <f>I3328+J3328+K3328</f>
        <v/>
      </c>
      <c r="M3328" s="21">
        <f>B3328-L3328</f>
        <v/>
      </c>
      <c r="N3328" s="21">
        <f>ROUNDDOWN(ROUND(B3328*0.2042,2),0)</f>
        <v/>
      </c>
    </row>
    <row r="3329">
      <c r="A3329" t="inlineStr">
        <is>
          <t>照合 一般</t>
        </is>
      </c>
      <c r="B3329" s="21" t="n">
        <v>23000000</v>
      </c>
      <c r="C3329" s="22" t="n">
        <v>24</v>
      </c>
      <c r="D3329" s="22" t="n">
        <v>1</v>
      </c>
      <c r="E3329" s="22" t="n">
        <v>0</v>
      </c>
      <c r="F3329" s="21">
        <f>(IF(C3329&lt;=20,MAX(800000,400000*C3329),8000000+700000*(C3329-20))+IF(E3329=1,1000000,0))</f>
        <v/>
      </c>
      <c r="G3329" s="21">
        <f>IF(AND(D3329=3,C3329&lt;=5),MAX(0,B3329-F3329),IF(AND(D3329=2,C3329&lt;=5,MAX(0,B3329-F3329)&gt;3000000),1500000+MAX(0,B3329-F3329)-3000000,MAX(0,B3329-F3329)/2))</f>
        <v/>
      </c>
      <c r="H3329" s="21">
        <f>ROUNDDOWN(G3329,-3)</f>
        <v/>
      </c>
      <c r="I3329" s="21">
        <f>IF(H3329&lt;=0,0,ROUNDDOWN(ROUND((H3329*LOOKUP(H3329,{0,1950001,3300001,6950001,9000001,18000001,40000001},{0.05,0.1,0.2,0.23,0.33,0.4,0.45})-LOOKUP(H3329,{0,1950001,3300001,6950001,9000001,18000001,40000001},{0,97500,427500,636000,1536000,2796000,4796000}))*1.021,3),0))</f>
        <v/>
      </c>
      <c r="J3329" s="21">
        <f>ROUNDDOWN(ROUND(H3329*0.06,2),-2)</f>
        <v/>
      </c>
      <c r="K3329" s="21">
        <f>ROUNDDOWN(ROUND(H3329*0.04,2),-2)</f>
        <v/>
      </c>
      <c r="L3329" s="21">
        <f>I3329+J3329+K3329</f>
        <v/>
      </c>
      <c r="M3329" s="21">
        <f>B3329-L3329</f>
        <v/>
      </c>
      <c r="N3329" s="21">
        <f>ROUNDDOWN(ROUND(B3329*0.2042,2),0)</f>
        <v/>
      </c>
    </row>
    <row r="3330">
      <c r="A3330" t="inlineStr">
        <is>
          <t>照合 一般</t>
        </is>
      </c>
      <c r="B3330" s="21" t="n">
        <v>23000000</v>
      </c>
      <c r="C3330" s="22" t="n">
        <v>25</v>
      </c>
      <c r="D3330" s="22" t="n">
        <v>1</v>
      </c>
      <c r="E3330" s="22" t="n">
        <v>0</v>
      </c>
      <c r="F3330" s="21">
        <f>(IF(C3330&lt;=20,MAX(800000,400000*C3330),8000000+700000*(C3330-20))+IF(E3330=1,1000000,0))</f>
        <v/>
      </c>
      <c r="G3330" s="21">
        <f>IF(AND(D3330=3,C3330&lt;=5),MAX(0,B3330-F3330),IF(AND(D3330=2,C3330&lt;=5,MAX(0,B3330-F3330)&gt;3000000),1500000+MAX(0,B3330-F3330)-3000000,MAX(0,B3330-F3330)/2))</f>
        <v/>
      </c>
      <c r="H3330" s="21">
        <f>ROUNDDOWN(G3330,-3)</f>
        <v/>
      </c>
      <c r="I3330" s="21">
        <f>IF(H3330&lt;=0,0,ROUNDDOWN(ROUND((H3330*LOOKUP(H3330,{0,1950001,3300001,6950001,9000001,18000001,40000001},{0.05,0.1,0.2,0.23,0.33,0.4,0.45})-LOOKUP(H3330,{0,1950001,3300001,6950001,9000001,18000001,40000001},{0,97500,427500,636000,1536000,2796000,4796000}))*1.021,3),0))</f>
        <v/>
      </c>
      <c r="J3330" s="21">
        <f>ROUNDDOWN(ROUND(H3330*0.06,2),-2)</f>
        <v/>
      </c>
      <c r="K3330" s="21">
        <f>ROUNDDOWN(ROUND(H3330*0.04,2),-2)</f>
        <v/>
      </c>
      <c r="L3330" s="21">
        <f>I3330+J3330+K3330</f>
        <v/>
      </c>
      <c r="M3330" s="21">
        <f>B3330-L3330</f>
        <v/>
      </c>
      <c r="N3330" s="21">
        <f>ROUNDDOWN(ROUND(B3330*0.2042,2),0)</f>
        <v/>
      </c>
    </row>
    <row r="3331">
      <c r="A3331" t="inlineStr">
        <is>
          <t>照合 一般</t>
        </is>
      </c>
      <c r="B3331" s="21" t="n">
        <v>23000000</v>
      </c>
      <c r="C3331" s="22" t="n">
        <v>26</v>
      </c>
      <c r="D3331" s="22" t="n">
        <v>1</v>
      </c>
      <c r="E3331" s="22" t="n">
        <v>0</v>
      </c>
      <c r="F3331" s="21">
        <f>(IF(C3331&lt;=20,MAX(800000,400000*C3331),8000000+700000*(C3331-20))+IF(E3331=1,1000000,0))</f>
        <v/>
      </c>
      <c r="G3331" s="21">
        <f>IF(AND(D3331=3,C3331&lt;=5),MAX(0,B3331-F3331),IF(AND(D3331=2,C3331&lt;=5,MAX(0,B3331-F3331)&gt;3000000),1500000+MAX(0,B3331-F3331)-3000000,MAX(0,B3331-F3331)/2))</f>
        <v/>
      </c>
      <c r="H3331" s="21">
        <f>ROUNDDOWN(G3331,-3)</f>
        <v/>
      </c>
      <c r="I3331" s="21">
        <f>IF(H3331&lt;=0,0,ROUNDDOWN(ROUND((H3331*LOOKUP(H3331,{0,1950001,3300001,6950001,9000001,18000001,40000001},{0.05,0.1,0.2,0.23,0.33,0.4,0.45})-LOOKUP(H3331,{0,1950001,3300001,6950001,9000001,18000001,40000001},{0,97500,427500,636000,1536000,2796000,4796000}))*1.021,3),0))</f>
        <v/>
      </c>
      <c r="J3331" s="21">
        <f>ROUNDDOWN(ROUND(H3331*0.06,2),-2)</f>
        <v/>
      </c>
      <c r="K3331" s="21">
        <f>ROUNDDOWN(ROUND(H3331*0.04,2),-2)</f>
        <v/>
      </c>
      <c r="L3331" s="21">
        <f>I3331+J3331+K3331</f>
        <v/>
      </c>
      <c r="M3331" s="21">
        <f>B3331-L3331</f>
        <v/>
      </c>
      <c r="N3331" s="21">
        <f>ROUNDDOWN(ROUND(B3331*0.2042,2),0)</f>
        <v/>
      </c>
    </row>
    <row r="3332">
      <c r="A3332" t="inlineStr">
        <is>
          <t>照合 一般</t>
        </is>
      </c>
      <c r="B3332" s="21" t="n">
        <v>23000000</v>
      </c>
      <c r="C3332" s="22" t="n">
        <v>27</v>
      </c>
      <c r="D3332" s="22" t="n">
        <v>1</v>
      </c>
      <c r="E3332" s="22" t="n">
        <v>0</v>
      </c>
      <c r="F3332" s="21">
        <f>(IF(C3332&lt;=20,MAX(800000,400000*C3332),8000000+700000*(C3332-20))+IF(E3332=1,1000000,0))</f>
        <v/>
      </c>
      <c r="G3332" s="21">
        <f>IF(AND(D3332=3,C3332&lt;=5),MAX(0,B3332-F3332),IF(AND(D3332=2,C3332&lt;=5,MAX(0,B3332-F3332)&gt;3000000),1500000+MAX(0,B3332-F3332)-3000000,MAX(0,B3332-F3332)/2))</f>
        <v/>
      </c>
      <c r="H3332" s="21">
        <f>ROUNDDOWN(G3332,-3)</f>
        <v/>
      </c>
      <c r="I3332" s="21">
        <f>IF(H3332&lt;=0,0,ROUNDDOWN(ROUND((H3332*LOOKUP(H3332,{0,1950001,3300001,6950001,9000001,18000001,40000001},{0.05,0.1,0.2,0.23,0.33,0.4,0.45})-LOOKUP(H3332,{0,1950001,3300001,6950001,9000001,18000001,40000001},{0,97500,427500,636000,1536000,2796000,4796000}))*1.021,3),0))</f>
        <v/>
      </c>
      <c r="J3332" s="21">
        <f>ROUNDDOWN(ROUND(H3332*0.06,2),-2)</f>
        <v/>
      </c>
      <c r="K3332" s="21">
        <f>ROUNDDOWN(ROUND(H3332*0.04,2),-2)</f>
        <v/>
      </c>
      <c r="L3332" s="21">
        <f>I3332+J3332+K3332</f>
        <v/>
      </c>
      <c r="M3332" s="21">
        <f>B3332-L3332</f>
        <v/>
      </c>
      <c r="N3332" s="21">
        <f>ROUNDDOWN(ROUND(B3332*0.2042,2),0)</f>
        <v/>
      </c>
    </row>
    <row r="3333">
      <c r="A3333" t="inlineStr">
        <is>
          <t>照合 一般</t>
        </is>
      </c>
      <c r="B3333" s="21" t="n">
        <v>23000000</v>
      </c>
      <c r="C3333" s="22" t="n">
        <v>28</v>
      </c>
      <c r="D3333" s="22" t="n">
        <v>1</v>
      </c>
      <c r="E3333" s="22" t="n">
        <v>0</v>
      </c>
      <c r="F3333" s="21">
        <f>(IF(C3333&lt;=20,MAX(800000,400000*C3333),8000000+700000*(C3333-20))+IF(E3333=1,1000000,0))</f>
        <v/>
      </c>
      <c r="G3333" s="21">
        <f>IF(AND(D3333=3,C3333&lt;=5),MAX(0,B3333-F3333),IF(AND(D3333=2,C3333&lt;=5,MAX(0,B3333-F3333)&gt;3000000),1500000+MAX(0,B3333-F3333)-3000000,MAX(0,B3333-F3333)/2))</f>
        <v/>
      </c>
      <c r="H3333" s="21">
        <f>ROUNDDOWN(G3333,-3)</f>
        <v/>
      </c>
      <c r="I3333" s="21">
        <f>IF(H3333&lt;=0,0,ROUNDDOWN(ROUND((H3333*LOOKUP(H3333,{0,1950001,3300001,6950001,9000001,18000001,40000001},{0.05,0.1,0.2,0.23,0.33,0.4,0.45})-LOOKUP(H3333,{0,1950001,3300001,6950001,9000001,18000001,40000001},{0,97500,427500,636000,1536000,2796000,4796000}))*1.021,3),0))</f>
        <v/>
      </c>
      <c r="J3333" s="21">
        <f>ROUNDDOWN(ROUND(H3333*0.06,2),-2)</f>
        <v/>
      </c>
      <c r="K3333" s="21">
        <f>ROUNDDOWN(ROUND(H3333*0.04,2),-2)</f>
        <v/>
      </c>
      <c r="L3333" s="21">
        <f>I3333+J3333+K3333</f>
        <v/>
      </c>
      <c r="M3333" s="21">
        <f>B3333-L3333</f>
        <v/>
      </c>
      <c r="N3333" s="21">
        <f>ROUNDDOWN(ROUND(B3333*0.2042,2),0)</f>
        <v/>
      </c>
    </row>
    <row r="3334">
      <c r="A3334" t="inlineStr">
        <is>
          <t>照合 一般</t>
        </is>
      </c>
      <c r="B3334" s="21" t="n">
        <v>23000000</v>
      </c>
      <c r="C3334" s="22" t="n">
        <v>29</v>
      </c>
      <c r="D3334" s="22" t="n">
        <v>1</v>
      </c>
      <c r="E3334" s="22" t="n">
        <v>0</v>
      </c>
      <c r="F3334" s="21">
        <f>(IF(C3334&lt;=20,MAX(800000,400000*C3334),8000000+700000*(C3334-20))+IF(E3334=1,1000000,0))</f>
        <v/>
      </c>
      <c r="G3334" s="21">
        <f>IF(AND(D3334=3,C3334&lt;=5),MAX(0,B3334-F3334),IF(AND(D3334=2,C3334&lt;=5,MAX(0,B3334-F3334)&gt;3000000),1500000+MAX(0,B3334-F3334)-3000000,MAX(0,B3334-F3334)/2))</f>
        <v/>
      </c>
      <c r="H3334" s="21">
        <f>ROUNDDOWN(G3334,-3)</f>
        <v/>
      </c>
      <c r="I3334" s="21">
        <f>IF(H3334&lt;=0,0,ROUNDDOWN(ROUND((H3334*LOOKUP(H3334,{0,1950001,3300001,6950001,9000001,18000001,40000001},{0.05,0.1,0.2,0.23,0.33,0.4,0.45})-LOOKUP(H3334,{0,1950001,3300001,6950001,9000001,18000001,40000001},{0,97500,427500,636000,1536000,2796000,4796000}))*1.021,3),0))</f>
        <v/>
      </c>
      <c r="J3334" s="21">
        <f>ROUNDDOWN(ROUND(H3334*0.06,2),-2)</f>
        <v/>
      </c>
      <c r="K3334" s="21">
        <f>ROUNDDOWN(ROUND(H3334*0.04,2),-2)</f>
        <v/>
      </c>
      <c r="L3334" s="21">
        <f>I3334+J3334+K3334</f>
        <v/>
      </c>
      <c r="M3334" s="21">
        <f>B3334-L3334</f>
        <v/>
      </c>
      <c r="N3334" s="21">
        <f>ROUNDDOWN(ROUND(B3334*0.2042,2),0)</f>
        <v/>
      </c>
    </row>
    <row r="3335">
      <c r="A3335" t="inlineStr">
        <is>
          <t>照合 一般</t>
        </is>
      </c>
      <c r="B3335" s="21" t="n">
        <v>23000000</v>
      </c>
      <c r="C3335" s="22" t="n">
        <v>30</v>
      </c>
      <c r="D3335" s="22" t="n">
        <v>1</v>
      </c>
      <c r="E3335" s="22" t="n">
        <v>0</v>
      </c>
      <c r="F3335" s="21">
        <f>(IF(C3335&lt;=20,MAX(800000,400000*C3335),8000000+700000*(C3335-20))+IF(E3335=1,1000000,0))</f>
        <v/>
      </c>
      <c r="G3335" s="21">
        <f>IF(AND(D3335=3,C3335&lt;=5),MAX(0,B3335-F3335),IF(AND(D3335=2,C3335&lt;=5,MAX(0,B3335-F3335)&gt;3000000),1500000+MAX(0,B3335-F3335)-3000000,MAX(0,B3335-F3335)/2))</f>
        <v/>
      </c>
      <c r="H3335" s="21">
        <f>ROUNDDOWN(G3335,-3)</f>
        <v/>
      </c>
      <c r="I3335" s="21">
        <f>IF(H3335&lt;=0,0,ROUNDDOWN(ROUND((H3335*LOOKUP(H3335,{0,1950001,3300001,6950001,9000001,18000001,40000001},{0.05,0.1,0.2,0.23,0.33,0.4,0.45})-LOOKUP(H3335,{0,1950001,3300001,6950001,9000001,18000001,40000001},{0,97500,427500,636000,1536000,2796000,4796000}))*1.021,3),0))</f>
        <v/>
      </c>
      <c r="J3335" s="21">
        <f>ROUNDDOWN(ROUND(H3335*0.06,2),-2)</f>
        <v/>
      </c>
      <c r="K3335" s="21">
        <f>ROUNDDOWN(ROUND(H3335*0.04,2),-2)</f>
        <v/>
      </c>
      <c r="L3335" s="21">
        <f>I3335+J3335+K3335</f>
        <v/>
      </c>
      <c r="M3335" s="21">
        <f>B3335-L3335</f>
        <v/>
      </c>
      <c r="N3335" s="21">
        <f>ROUNDDOWN(ROUND(B3335*0.2042,2),0)</f>
        <v/>
      </c>
    </row>
    <row r="3336">
      <c r="A3336" t="inlineStr">
        <is>
          <t>照合 一般</t>
        </is>
      </c>
      <c r="B3336" s="21" t="n">
        <v>23000000</v>
      </c>
      <c r="C3336" s="22" t="n">
        <v>31</v>
      </c>
      <c r="D3336" s="22" t="n">
        <v>1</v>
      </c>
      <c r="E3336" s="22" t="n">
        <v>0</v>
      </c>
      <c r="F3336" s="21">
        <f>(IF(C3336&lt;=20,MAX(800000,400000*C3336),8000000+700000*(C3336-20))+IF(E3336=1,1000000,0))</f>
        <v/>
      </c>
      <c r="G3336" s="21">
        <f>IF(AND(D3336=3,C3336&lt;=5),MAX(0,B3336-F3336),IF(AND(D3336=2,C3336&lt;=5,MAX(0,B3336-F3336)&gt;3000000),1500000+MAX(0,B3336-F3336)-3000000,MAX(0,B3336-F3336)/2))</f>
        <v/>
      </c>
      <c r="H3336" s="21">
        <f>ROUNDDOWN(G3336,-3)</f>
        <v/>
      </c>
      <c r="I3336" s="21">
        <f>IF(H3336&lt;=0,0,ROUNDDOWN(ROUND((H3336*LOOKUP(H3336,{0,1950001,3300001,6950001,9000001,18000001,40000001},{0.05,0.1,0.2,0.23,0.33,0.4,0.45})-LOOKUP(H3336,{0,1950001,3300001,6950001,9000001,18000001,40000001},{0,97500,427500,636000,1536000,2796000,4796000}))*1.021,3),0))</f>
        <v/>
      </c>
      <c r="J3336" s="21">
        <f>ROUNDDOWN(ROUND(H3336*0.06,2),-2)</f>
        <v/>
      </c>
      <c r="K3336" s="21">
        <f>ROUNDDOWN(ROUND(H3336*0.04,2),-2)</f>
        <v/>
      </c>
      <c r="L3336" s="21">
        <f>I3336+J3336+K3336</f>
        <v/>
      </c>
      <c r="M3336" s="21">
        <f>B3336-L3336</f>
        <v/>
      </c>
      <c r="N3336" s="21">
        <f>ROUNDDOWN(ROUND(B3336*0.2042,2),0)</f>
        <v/>
      </c>
    </row>
    <row r="3337">
      <c r="A3337" t="inlineStr">
        <is>
          <t>照合 一般</t>
        </is>
      </c>
      <c r="B3337" s="21" t="n">
        <v>23000000</v>
      </c>
      <c r="C3337" s="22" t="n">
        <v>32</v>
      </c>
      <c r="D3337" s="22" t="n">
        <v>1</v>
      </c>
      <c r="E3337" s="22" t="n">
        <v>0</v>
      </c>
      <c r="F3337" s="21">
        <f>(IF(C3337&lt;=20,MAX(800000,400000*C3337),8000000+700000*(C3337-20))+IF(E3337=1,1000000,0))</f>
        <v/>
      </c>
      <c r="G3337" s="21">
        <f>IF(AND(D3337=3,C3337&lt;=5),MAX(0,B3337-F3337),IF(AND(D3337=2,C3337&lt;=5,MAX(0,B3337-F3337)&gt;3000000),1500000+MAX(0,B3337-F3337)-3000000,MAX(0,B3337-F3337)/2))</f>
        <v/>
      </c>
      <c r="H3337" s="21">
        <f>ROUNDDOWN(G3337,-3)</f>
        <v/>
      </c>
      <c r="I3337" s="21">
        <f>IF(H3337&lt;=0,0,ROUNDDOWN(ROUND((H3337*LOOKUP(H3337,{0,1950001,3300001,6950001,9000001,18000001,40000001},{0.05,0.1,0.2,0.23,0.33,0.4,0.45})-LOOKUP(H3337,{0,1950001,3300001,6950001,9000001,18000001,40000001},{0,97500,427500,636000,1536000,2796000,4796000}))*1.021,3),0))</f>
        <v/>
      </c>
      <c r="J3337" s="21">
        <f>ROUNDDOWN(ROUND(H3337*0.06,2),-2)</f>
        <v/>
      </c>
      <c r="K3337" s="21">
        <f>ROUNDDOWN(ROUND(H3337*0.04,2),-2)</f>
        <v/>
      </c>
      <c r="L3337" s="21">
        <f>I3337+J3337+K3337</f>
        <v/>
      </c>
      <c r="M3337" s="21">
        <f>B3337-L3337</f>
        <v/>
      </c>
      <c r="N3337" s="21">
        <f>ROUNDDOWN(ROUND(B3337*0.2042,2),0)</f>
        <v/>
      </c>
    </row>
    <row r="3338">
      <c r="A3338" t="inlineStr">
        <is>
          <t>照合 一般</t>
        </is>
      </c>
      <c r="B3338" s="21" t="n">
        <v>23000000</v>
      </c>
      <c r="C3338" s="22" t="n">
        <v>33</v>
      </c>
      <c r="D3338" s="22" t="n">
        <v>1</v>
      </c>
      <c r="E3338" s="22" t="n">
        <v>0</v>
      </c>
      <c r="F3338" s="21">
        <f>(IF(C3338&lt;=20,MAX(800000,400000*C3338),8000000+700000*(C3338-20))+IF(E3338=1,1000000,0))</f>
        <v/>
      </c>
      <c r="G3338" s="21">
        <f>IF(AND(D3338=3,C3338&lt;=5),MAX(0,B3338-F3338),IF(AND(D3338=2,C3338&lt;=5,MAX(0,B3338-F3338)&gt;3000000),1500000+MAX(0,B3338-F3338)-3000000,MAX(0,B3338-F3338)/2))</f>
        <v/>
      </c>
      <c r="H3338" s="21">
        <f>ROUNDDOWN(G3338,-3)</f>
        <v/>
      </c>
      <c r="I3338" s="21">
        <f>IF(H3338&lt;=0,0,ROUNDDOWN(ROUND((H3338*LOOKUP(H3338,{0,1950001,3300001,6950001,9000001,18000001,40000001},{0.05,0.1,0.2,0.23,0.33,0.4,0.45})-LOOKUP(H3338,{0,1950001,3300001,6950001,9000001,18000001,40000001},{0,97500,427500,636000,1536000,2796000,4796000}))*1.021,3),0))</f>
        <v/>
      </c>
      <c r="J3338" s="21">
        <f>ROUNDDOWN(ROUND(H3338*0.06,2),-2)</f>
        <v/>
      </c>
      <c r="K3338" s="21">
        <f>ROUNDDOWN(ROUND(H3338*0.04,2),-2)</f>
        <v/>
      </c>
      <c r="L3338" s="21">
        <f>I3338+J3338+K3338</f>
        <v/>
      </c>
      <c r="M3338" s="21">
        <f>B3338-L3338</f>
        <v/>
      </c>
      <c r="N3338" s="21">
        <f>ROUNDDOWN(ROUND(B3338*0.2042,2),0)</f>
        <v/>
      </c>
    </row>
    <row r="3339">
      <c r="A3339" t="inlineStr">
        <is>
          <t>照合 一般</t>
        </is>
      </c>
      <c r="B3339" s="21" t="n">
        <v>23000000</v>
      </c>
      <c r="C3339" s="22" t="n">
        <v>34</v>
      </c>
      <c r="D3339" s="22" t="n">
        <v>1</v>
      </c>
      <c r="E3339" s="22" t="n">
        <v>0</v>
      </c>
      <c r="F3339" s="21">
        <f>(IF(C3339&lt;=20,MAX(800000,400000*C3339),8000000+700000*(C3339-20))+IF(E3339=1,1000000,0))</f>
        <v/>
      </c>
      <c r="G3339" s="21">
        <f>IF(AND(D3339=3,C3339&lt;=5),MAX(0,B3339-F3339),IF(AND(D3339=2,C3339&lt;=5,MAX(0,B3339-F3339)&gt;3000000),1500000+MAX(0,B3339-F3339)-3000000,MAX(0,B3339-F3339)/2))</f>
        <v/>
      </c>
      <c r="H3339" s="21">
        <f>ROUNDDOWN(G3339,-3)</f>
        <v/>
      </c>
      <c r="I3339" s="21">
        <f>IF(H3339&lt;=0,0,ROUNDDOWN(ROUND((H3339*LOOKUP(H3339,{0,1950001,3300001,6950001,9000001,18000001,40000001},{0.05,0.1,0.2,0.23,0.33,0.4,0.45})-LOOKUP(H3339,{0,1950001,3300001,6950001,9000001,18000001,40000001},{0,97500,427500,636000,1536000,2796000,4796000}))*1.021,3),0))</f>
        <v/>
      </c>
      <c r="J3339" s="21">
        <f>ROUNDDOWN(ROUND(H3339*0.06,2),-2)</f>
        <v/>
      </c>
      <c r="K3339" s="21">
        <f>ROUNDDOWN(ROUND(H3339*0.04,2),-2)</f>
        <v/>
      </c>
      <c r="L3339" s="21">
        <f>I3339+J3339+K3339</f>
        <v/>
      </c>
      <c r="M3339" s="21">
        <f>B3339-L3339</f>
        <v/>
      </c>
      <c r="N3339" s="21">
        <f>ROUNDDOWN(ROUND(B3339*0.2042,2),0)</f>
        <v/>
      </c>
    </row>
    <row r="3340">
      <c r="A3340" t="inlineStr">
        <is>
          <t>照合 一般</t>
        </is>
      </c>
      <c r="B3340" s="21" t="n">
        <v>23000000</v>
      </c>
      <c r="C3340" s="22" t="n">
        <v>35</v>
      </c>
      <c r="D3340" s="22" t="n">
        <v>1</v>
      </c>
      <c r="E3340" s="22" t="n">
        <v>0</v>
      </c>
      <c r="F3340" s="21">
        <f>(IF(C3340&lt;=20,MAX(800000,400000*C3340),8000000+700000*(C3340-20))+IF(E3340=1,1000000,0))</f>
        <v/>
      </c>
      <c r="G3340" s="21">
        <f>IF(AND(D3340=3,C3340&lt;=5),MAX(0,B3340-F3340),IF(AND(D3340=2,C3340&lt;=5,MAX(0,B3340-F3340)&gt;3000000),1500000+MAX(0,B3340-F3340)-3000000,MAX(0,B3340-F3340)/2))</f>
        <v/>
      </c>
      <c r="H3340" s="21">
        <f>ROUNDDOWN(G3340,-3)</f>
        <v/>
      </c>
      <c r="I3340" s="21">
        <f>IF(H3340&lt;=0,0,ROUNDDOWN(ROUND((H3340*LOOKUP(H3340,{0,1950001,3300001,6950001,9000001,18000001,40000001},{0.05,0.1,0.2,0.23,0.33,0.4,0.45})-LOOKUP(H3340,{0,1950001,3300001,6950001,9000001,18000001,40000001},{0,97500,427500,636000,1536000,2796000,4796000}))*1.021,3),0))</f>
        <v/>
      </c>
      <c r="J3340" s="21">
        <f>ROUNDDOWN(ROUND(H3340*0.06,2),-2)</f>
        <v/>
      </c>
      <c r="K3340" s="21">
        <f>ROUNDDOWN(ROUND(H3340*0.04,2),-2)</f>
        <v/>
      </c>
      <c r="L3340" s="21">
        <f>I3340+J3340+K3340</f>
        <v/>
      </c>
      <c r="M3340" s="21">
        <f>B3340-L3340</f>
        <v/>
      </c>
      <c r="N3340" s="21">
        <f>ROUNDDOWN(ROUND(B3340*0.2042,2),0)</f>
        <v/>
      </c>
    </row>
    <row r="3341">
      <c r="A3341" t="inlineStr">
        <is>
          <t>照合 一般</t>
        </is>
      </c>
      <c r="B3341" s="21" t="n">
        <v>23000000</v>
      </c>
      <c r="C3341" s="22" t="n">
        <v>36</v>
      </c>
      <c r="D3341" s="22" t="n">
        <v>1</v>
      </c>
      <c r="E3341" s="22" t="n">
        <v>0</v>
      </c>
      <c r="F3341" s="21">
        <f>(IF(C3341&lt;=20,MAX(800000,400000*C3341),8000000+700000*(C3341-20))+IF(E3341=1,1000000,0))</f>
        <v/>
      </c>
      <c r="G3341" s="21">
        <f>IF(AND(D3341=3,C3341&lt;=5),MAX(0,B3341-F3341),IF(AND(D3341=2,C3341&lt;=5,MAX(0,B3341-F3341)&gt;3000000),1500000+MAX(0,B3341-F3341)-3000000,MAX(0,B3341-F3341)/2))</f>
        <v/>
      </c>
      <c r="H3341" s="21">
        <f>ROUNDDOWN(G3341,-3)</f>
        <v/>
      </c>
      <c r="I3341" s="21">
        <f>IF(H3341&lt;=0,0,ROUNDDOWN(ROUND((H3341*LOOKUP(H3341,{0,1950001,3300001,6950001,9000001,18000001,40000001},{0.05,0.1,0.2,0.23,0.33,0.4,0.45})-LOOKUP(H3341,{0,1950001,3300001,6950001,9000001,18000001,40000001},{0,97500,427500,636000,1536000,2796000,4796000}))*1.021,3),0))</f>
        <v/>
      </c>
      <c r="J3341" s="21">
        <f>ROUNDDOWN(ROUND(H3341*0.06,2),-2)</f>
        <v/>
      </c>
      <c r="K3341" s="21">
        <f>ROUNDDOWN(ROUND(H3341*0.04,2),-2)</f>
        <v/>
      </c>
      <c r="L3341" s="21">
        <f>I3341+J3341+K3341</f>
        <v/>
      </c>
      <c r="M3341" s="21">
        <f>B3341-L3341</f>
        <v/>
      </c>
      <c r="N3341" s="21">
        <f>ROUNDDOWN(ROUND(B3341*0.2042,2),0)</f>
        <v/>
      </c>
    </row>
    <row r="3342">
      <c r="A3342" t="inlineStr">
        <is>
          <t>照合 一般</t>
        </is>
      </c>
      <c r="B3342" s="21" t="n">
        <v>23000000</v>
      </c>
      <c r="C3342" s="22" t="n">
        <v>37</v>
      </c>
      <c r="D3342" s="22" t="n">
        <v>1</v>
      </c>
      <c r="E3342" s="22" t="n">
        <v>0</v>
      </c>
      <c r="F3342" s="21">
        <f>(IF(C3342&lt;=20,MAX(800000,400000*C3342),8000000+700000*(C3342-20))+IF(E3342=1,1000000,0))</f>
        <v/>
      </c>
      <c r="G3342" s="21">
        <f>IF(AND(D3342=3,C3342&lt;=5),MAX(0,B3342-F3342),IF(AND(D3342=2,C3342&lt;=5,MAX(0,B3342-F3342)&gt;3000000),1500000+MAX(0,B3342-F3342)-3000000,MAX(0,B3342-F3342)/2))</f>
        <v/>
      </c>
      <c r="H3342" s="21">
        <f>ROUNDDOWN(G3342,-3)</f>
        <v/>
      </c>
      <c r="I3342" s="21">
        <f>IF(H3342&lt;=0,0,ROUNDDOWN(ROUND((H3342*LOOKUP(H3342,{0,1950001,3300001,6950001,9000001,18000001,40000001},{0.05,0.1,0.2,0.23,0.33,0.4,0.45})-LOOKUP(H3342,{0,1950001,3300001,6950001,9000001,18000001,40000001},{0,97500,427500,636000,1536000,2796000,4796000}))*1.021,3),0))</f>
        <v/>
      </c>
      <c r="J3342" s="21">
        <f>ROUNDDOWN(ROUND(H3342*0.06,2),-2)</f>
        <v/>
      </c>
      <c r="K3342" s="21">
        <f>ROUNDDOWN(ROUND(H3342*0.04,2),-2)</f>
        <v/>
      </c>
      <c r="L3342" s="21">
        <f>I3342+J3342+K3342</f>
        <v/>
      </c>
      <c r="M3342" s="21">
        <f>B3342-L3342</f>
        <v/>
      </c>
      <c r="N3342" s="21">
        <f>ROUNDDOWN(ROUND(B3342*0.2042,2),0)</f>
        <v/>
      </c>
    </row>
    <row r="3343">
      <c r="A3343" t="inlineStr">
        <is>
          <t>照合 一般</t>
        </is>
      </c>
      <c r="B3343" s="21" t="n">
        <v>23000000</v>
      </c>
      <c r="C3343" s="22" t="n">
        <v>38</v>
      </c>
      <c r="D3343" s="22" t="n">
        <v>1</v>
      </c>
      <c r="E3343" s="22" t="n">
        <v>0</v>
      </c>
      <c r="F3343" s="21">
        <f>(IF(C3343&lt;=20,MAX(800000,400000*C3343),8000000+700000*(C3343-20))+IF(E3343=1,1000000,0))</f>
        <v/>
      </c>
      <c r="G3343" s="21">
        <f>IF(AND(D3343=3,C3343&lt;=5),MAX(0,B3343-F3343),IF(AND(D3343=2,C3343&lt;=5,MAX(0,B3343-F3343)&gt;3000000),1500000+MAX(0,B3343-F3343)-3000000,MAX(0,B3343-F3343)/2))</f>
        <v/>
      </c>
      <c r="H3343" s="21">
        <f>ROUNDDOWN(G3343,-3)</f>
        <v/>
      </c>
      <c r="I3343" s="21">
        <f>IF(H3343&lt;=0,0,ROUNDDOWN(ROUND((H3343*LOOKUP(H3343,{0,1950001,3300001,6950001,9000001,18000001,40000001},{0.05,0.1,0.2,0.23,0.33,0.4,0.45})-LOOKUP(H3343,{0,1950001,3300001,6950001,9000001,18000001,40000001},{0,97500,427500,636000,1536000,2796000,4796000}))*1.021,3),0))</f>
        <v/>
      </c>
      <c r="J3343" s="21">
        <f>ROUNDDOWN(ROUND(H3343*0.06,2),-2)</f>
        <v/>
      </c>
      <c r="K3343" s="21">
        <f>ROUNDDOWN(ROUND(H3343*0.04,2),-2)</f>
        <v/>
      </c>
      <c r="L3343" s="21">
        <f>I3343+J3343+K3343</f>
        <v/>
      </c>
      <c r="M3343" s="21">
        <f>B3343-L3343</f>
        <v/>
      </c>
      <c r="N3343" s="21">
        <f>ROUNDDOWN(ROUND(B3343*0.2042,2),0)</f>
        <v/>
      </c>
    </row>
    <row r="3344">
      <c r="A3344" t="inlineStr">
        <is>
          <t>照合 一般</t>
        </is>
      </c>
      <c r="B3344" s="21" t="n">
        <v>23000000</v>
      </c>
      <c r="C3344" s="22" t="n">
        <v>39</v>
      </c>
      <c r="D3344" s="22" t="n">
        <v>1</v>
      </c>
      <c r="E3344" s="22" t="n">
        <v>0</v>
      </c>
      <c r="F3344" s="21">
        <f>(IF(C3344&lt;=20,MAX(800000,400000*C3344),8000000+700000*(C3344-20))+IF(E3344=1,1000000,0))</f>
        <v/>
      </c>
      <c r="G3344" s="21">
        <f>IF(AND(D3344=3,C3344&lt;=5),MAX(0,B3344-F3344),IF(AND(D3344=2,C3344&lt;=5,MAX(0,B3344-F3344)&gt;3000000),1500000+MAX(0,B3344-F3344)-3000000,MAX(0,B3344-F3344)/2))</f>
        <v/>
      </c>
      <c r="H3344" s="21">
        <f>ROUNDDOWN(G3344,-3)</f>
        <v/>
      </c>
      <c r="I3344" s="21">
        <f>IF(H3344&lt;=0,0,ROUNDDOWN(ROUND((H3344*LOOKUP(H3344,{0,1950001,3300001,6950001,9000001,18000001,40000001},{0.05,0.1,0.2,0.23,0.33,0.4,0.45})-LOOKUP(H3344,{0,1950001,3300001,6950001,9000001,18000001,40000001},{0,97500,427500,636000,1536000,2796000,4796000}))*1.021,3),0))</f>
        <v/>
      </c>
      <c r="J3344" s="21">
        <f>ROUNDDOWN(ROUND(H3344*0.06,2),-2)</f>
        <v/>
      </c>
      <c r="K3344" s="21">
        <f>ROUNDDOWN(ROUND(H3344*0.04,2),-2)</f>
        <v/>
      </c>
      <c r="L3344" s="21">
        <f>I3344+J3344+K3344</f>
        <v/>
      </c>
      <c r="M3344" s="21">
        <f>B3344-L3344</f>
        <v/>
      </c>
      <c r="N3344" s="21">
        <f>ROUNDDOWN(ROUND(B3344*0.2042,2),0)</f>
        <v/>
      </c>
    </row>
    <row r="3345">
      <c r="A3345" t="inlineStr">
        <is>
          <t>照合 一般</t>
        </is>
      </c>
      <c r="B3345" s="21" t="n">
        <v>23000000</v>
      </c>
      <c r="C3345" s="22" t="n">
        <v>40</v>
      </c>
      <c r="D3345" s="22" t="n">
        <v>1</v>
      </c>
      <c r="E3345" s="22" t="n">
        <v>0</v>
      </c>
      <c r="F3345" s="21">
        <f>(IF(C3345&lt;=20,MAX(800000,400000*C3345),8000000+700000*(C3345-20))+IF(E3345=1,1000000,0))</f>
        <v/>
      </c>
      <c r="G3345" s="21">
        <f>IF(AND(D3345=3,C3345&lt;=5),MAX(0,B3345-F3345),IF(AND(D3345=2,C3345&lt;=5,MAX(0,B3345-F3345)&gt;3000000),1500000+MAX(0,B3345-F3345)-3000000,MAX(0,B3345-F3345)/2))</f>
        <v/>
      </c>
      <c r="H3345" s="21">
        <f>ROUNDDOWN(G3345,-3)</f>
        <v/>
      </c>
      <c r="I3345" s="21">
        <f>IF(H3345&lt;=0,0,ROUNDDOWN(ROUND((H3345*LOOKUP(H3345,{0,1950001,3300001,6950001,9000001,18000001,40000001},{0.05,0.1,0.2,0.23,0.33,0.4,0.45})-LOOKUP(H3345,{0,1950001,3300001,6950001,9000001,18000001,40000001},{0,97500,427500,636000,1536000,2796000,4796000}))*1.021,3),0))</f>
        <v/>
      </c>
      <c r="J3345" s="21">
        <f>ROUNDDOWN(ROUND(H3345*0.06,2),-2)</f>
        <v/>
      </c>
      <c r="K3345" s="21">
        <f>ROUNDDOWN(ROUND(H3345*0.04,2),-2)</f>
        <v/>
      </c>
      <c r="L3345" s="21">
        <f>I3345+J3345+K3345</f>
        <v/>
      </c>
      <c r="M3345" s="21">
        <f>B3345-L3345</f>
        <v/>
      </c>
      <c r="N3345" s="21">
        <f>ROUNDDOWN(ROUND(B3345*0.2042,2),0)</f>
        <v/>
      </c>
    </row>
    <row r="3346">
      <c r="A3346" t="inlineStr">
        <is>
          <t>照合 一般</t>
        </is>
      </c>
      <c r="B3346" s="21" t="n">
        <v>23000000</v>
      </c>
      <c r="C3346" s="22" t="n">
        <v>41</v>
      </c>
      <c r="D3346" s="22" t="n">
        <v>1</v>
      </c>
      <c r="E3346" s="22" t="n">
        <v>0</v>
      </c>
      <c r="F3346" s="21">
        <f>(IF(C3346&lt;=20,MAX(800000,400000*C3346),8000000+700000*(C3346-20))+IF(E3346=1,1000000,0))</f>
        <v/>
      </c>
      <c r="G3346" s="21">
        <f>IF(AND(D3346=3,C3346&lt;=5),MAX(0,B3346-F3346),IF(AND(D3346=2,C3346&lt;=5,MAX(0,B3346-F3346)&gt;3000000),1500000+MAX(0,B3346-F3346)-3000000,MAX(0,B3346-F3346)/2))</f>
        <v/>
      </c>
      <c r="H3346" s="21">
        <f>ROUNDDOWN(G3346,-3)</f>
        <v/>
      </c>
      <c r="I3346" s="21">
        <f>IF(H3346&lt;=0,0,ROUNDDOWN(ROUND((H3346*LOOKUP(H3346,{0,1950001,3300001,6950001,9000001,18000001,40000001},{0.05,0.1,0.2,0.23,0.33,0.4,0.45})-LOOKUP(H3346,{0,1950001,3300001,6950001,9000001,18000001,40000001},{0,97500,427500,636000,1536000,2796000,4796000}))*1.021,3),0))</f>
        <v/>
      </c>
      <c r="J3346" s="21">
        <f>ROUNDDOWN(ROUND(H3346*0.06,2),-2)</f>
        <v/>
      </c>
      <c r="K3346" s="21">
        <f>ROUNDDOWN(ROUND(H3346*0.04,2),-2)</f>
        <v/>
      </c>
      <c r="L3346" s="21">
        <f>I3346+J3346+K3346</f>
        <v/>
      </c>
      <c r="M3346" s="21">
        <f>B3346-L3346</f>
        <v/>
      </c>
      <c r="N3346" s="21">
        <f>ROUNDDOWN(ROUND(B3346*0.2042,2),0)</f>
        <v/>
      </c>
    </row>
    <row r="3347">
      <c r="A3347" t="inlineStr">
        <is>
          <t>照合 一般</t>
        </is>
      </c>
      <c r="B3347" s="21" t="n">
        <v>23000000</v>
      </c>
      <c r="C3347" s="22" t="n">
        <v>42</v>
      </c>
      <c r="D3347" s="22" t="n">
        <v>1</v>
      </c>
      <c r="E3347" s="22" t="n">
        <v>0</v>
      </c>
      <c r="F3347" s="21">
        <f>(IF(C3347&lt;=20,MAX(800000,400000*C3347),8000000+700000*(C3347-20))+IF(E3347=1,1000000,0))</f>
        <v/>
      </c>
      <c r="G3347" s="21">
        <f>IF(AND(D3347=3,C3347&lt;=5),MAX(0,B3347-F3347),IF(AND(D3347=2,C3347&lt;=5,MAX(0,B3347-F3347)&gt;3000000),1500000+MAX(0,B3347-F3347)-3000000,MAX(0,B3347-F3347)/2))</f>
        <v/>
      </c>
      <c r="H3347" s="21">
        <f>ROUNDDOWN(G3347,-3)</f>
        <v/>
      </c>
      <c r="I3347" s="21">
        <f>IF(H3347&lt;=0,0,ROUNDDOWN(ROUND((H3347*LOOKUP(H3347,{0,1950001,3300001,6950001,9000001,18000001,40000001},{0.05,0.1,0.2,0.23,0.33,0.4,0.45})-LOOKUP(H3347,{0,1950001,3300001,6950001,9000001,18000001,40000001},{0,97500,427500,636000,1536000,2796000,4796000}))*1.021,3),0))</f>
        <v/>
      </c>
      <c r="J3347" s="21">
        <f>ROUNDDOWN(ROUND(H3347*0.06,2),-2)</f>
        <v/>
      </c>
      <c r="K3347" s="21">
        <f>ROUNDDOWN(ROUND(H3347*0.04,2),-2)</f>
        <v/>
      </c>
      <c r="L3347" s="21">
        <f>I3347+J3347+K3347</f>
        <v/>
      </c>
      <c r="M3347" s="21">
        <f>B3347-L3347</f>
        <v/>
      </c>
      <c r="N3347" s="21">
        <f>ROUNDDOWN(ROUND(B3347*0.2042,2),0)</f>
        <v/>
      </c>
    </row>
    <row r="3348">
      <c r="A3348" t="inlineStr">
        <is>
          <t>照合 一般</t>
        </is>
      </c>
      <c r="B3348" s="21" t="n">
        <v>23000000</v>
      </c>
      <c r="C3348" s="22" t="n">
        <v>43</v>
      </c>
      <c r="D3348" s="22" t="n">
        <v>1</v>
      </c>
      <c r="E3348" s="22" t="n">
        <v>0</v>
      </c>
      <c r="F3348" s="21">
        <f>(IF(C3348&lt;=20,MAX(800000,400000*C3348),8000000+700000*(C3348-20))+IF(E3348=1,1000000,0))</f>
        <v/>
      </c>
      <c r="G3348" s="21">
        <f>IF(AND(D3348=3,C3348&lt;=5),MAX(0,B3348-F3348),IF(AND(D3348=2,C3348&lt;=5,MAX(0,B3348-F3348)&gt;3000000),1500000+MAX(0,B3348-F3348)-3000000,MAX(0,B3348-F3348)/2))</f>
        <v/>
      </c>
      <c r="H3348" s="21">
        <f>ROUNDDOWN(G3348,-3)</f>
        <v/>
      </c>
      <c r="I3348" s="21">
        <f>IF(H3348&lt;=0,0,ROUNDDOWN(ROUND((H3348*LOOKUP(H3348,{0,1950001,3300001,6950001,9000001,18000001,40000001},{0.05,0.1,0.2,0.23,0.33,0.4,0.45})-LOOKUP(H3348,{0,1950001,3300001,6950001,9000001,18000001,40000001},{0,97500,427500,636000,1536000,2796000,4796000}))*1.021,3),0))</f>
        <v/>
      </c>
      <c r="J3348" s="21">
        <f>ROUNDDOWN(ROUND(H3348*0.06,2),-2)</f>
        <v/>
      </c>
      <c r="K3348" s="21">
        <f>ROUNDDOWN(ROUND(H3348*0.04,2),-2)</f>
        <v/>
      </c>
      <c r="L3348" s="21">
        <f>I3348+J3348+K3348</f>
        <v/>
      </c>
      <c r="M3348" s="21">
        <f>B3348-L3348</f>
        <v/>
      </c>
      <c r="N3348" s="21">
        <f>ROUNDDOWN(ROUND(B3348*0.2042,2),0)</f>
        <v/>
      </c>
    </row>
    <row r="3349">
      <c r="A3349" t="inlineStr">
        <is>
          <t>照合 一般</t>
        </is>
      </c>
      <c r="B3349" s="21" t="n">
        <v>23000000</v>
      </c>
      <c r="C3349" s="22" t="n">
        <v>44</v>
      </c>
      <c r="D3349" s="22" t="n">
        <v>1</v>
      </c>
      <c r="E3349" s="22" t="n">
        <v>0</v>
      </c>
      <c r="F3349" s="21">
        <f>(IF(C3349&lt;=20,MAX(800000,400000*C3349),8000000+700000*(C3349-20))+IF(E3349=1,1000000,0))</f>
        <v/>
      </c>
      <c r="G3349" s="21">
        <f>IF(AND(D3349=3,C3349&lt;=5),MAX(0,B3349-F3349),IF(AND(D3349=2,C3349&lt;=5,MAX(0,B3349-F3349)&gt;3000000),1500000+MAX(0,B3349-F3349)-3000000,MAX(0,B3349-F3349)/2))</f>
        <v/>
      </c>
      <c r="H3349" s="21">
        <f>ROUNDDOWN(G3349,-3)</f>
        <v/>
      </c>
      <c r="I3349" s="21">
        <f>IF(H3349&lt;=0,0,ROUNDDOWN(ROUND((H3349*LOOKUP(H3349,{0,1950001,3300001,6950001,9000001,18000001,40000001},{0.05,0.1,0.2,0.23,0.33,0.4,0.45})-LOOKUP(H3349,{0,1950001,3300001,6950001,9000001,18000001,40000001},{0,97500,427500,636000,1536000,2796000,4796000}))*1.021,3),0))</f>
        <v/>
      </c>
      <c r="J3349" s="21">
        <f>ROUNDDOWN(ROUND(H3349*0.06,2),-2)</f>
        <v/>
      </c>
      <c r="K3349" s="21">
        <f>ROUNDDOWN(ROUND(H3349*0.04,2),-2)</f>
        <v/>
      </c>
      <c r="L3349" s="21">
        <f>I3349+J3349+K3349</f>
        <v/>
      </c>
      <c r="M3349" s="21">
        <f>B3349-L3349</f>
        <v/>
      </c>
      <c r="N3349" s="21">
        <f>ROUNDDOWN(ROUND(B3349*0.2042,2),0)</f>
        <v/>
      </c>
    </row>
    <row r="3350">
      <c r="A3350" t="inlineStr">
        <is>
          <t>照合 一般</t>
        </is>
      </c>
      <c r="B3350" s="21" t="n">
        <v>23000000</v>
      </c>
      <c r="C3350" s="22" t="n">
        <v>45</v>
      </c>
      <c r="D3350" s="22" t="n">
        <v>1</v>
      </c>
      <c r="E3350" s="22" t="n">
        <v>0</v>
      </c>
      <c r="F3350" s="21">
        <f>(IF(C3350&lt;=20,MAX(800000,400000*C3350),8000000+700000*(C3350-20))+IF(E3350=1,1000000,0))</f>
        <v/>
      </c>
      <c r="G3350" s="21">
        <f>IF(AND(D3350=3,C3350&lt;=5),MAX(0,B3350-F3350),IF(AND(D3350=2,C3350&lt;=5,MAX(0,B3350-F3350)&gt;3000000),1500000+MAX(0,B3350-F3350)-3000000,MAX(0,B3350-F3350)/2))</f>
        <v/>
      </c>
      <c r="H3350" s="21">
        <f>ROUNDDOWN(G3350,-3)</f>
        <v/>
      </c>
      <c r="I3350" s="21">
        <f>IF(H3350&lt;=0,0,ROUNDDOWN(ROUND((H3350*LOOKUP(H3350,{0,1950001,3300001,6950001,9000001,18000001,40000001},{0.05,0.1,0.2,0.23,0.33,0.4,0.45})-LOOKUP(H3350,{0,1950001,3300001,6950001,9000001,18000001,40000001},{0,97500,427500,636000,1536000,2796000,4796000}))*1.021,3),0))</f>
        <v/>
      </c>
      <c r="J3350" s="21">
        <f>ROUNDDOWN(ROUND(H3350*0.06,2),-2)</f>
        <v/>
      </c>
      <c r="K3350" s="21">
        <f>ROUNDDOWN(ROUND(H3350*0.04,2),-2)</f>
        <v/>
      </c>
      <c r="L3350" s="21">
        <f>I3350+J3350+K3350</f>
        <v/>
      </c>
      <c r="M3350" s="21">
        <f>B3350-L3350</f>
        <v/>
      </c>
      <c r="N3350" s="21">
        <f>ROUNDDOWN(ROUND(B3350*0.2042,2),0)</f>
        <v/>
      </c>
    </row>
    <row r="3351">
      <c r="A3351" t="inlineStr">
        <is>
          <t>照合 短期</t>
        </is>
      </c>
      <c r="B3351" s="21" t="n">
        <v>23000000</v>
      </c>
      <c r="C3351" s="22" t="n">
        <v>1</v>
      </c>
      <c r="D3351" s="22" t="n">
        <v>2</v>
      </c>
      <c r="E3351" s="22" t="n">
        <v>0</v>
      </c>
      <c r="F3351" s="21">
        <f>(IF(C3351&lt;=20,MAX(800000,400000*C3351),8000000+700000*(C3351-20))+IF(E3351=1,1000000,0))</f>
        <v/>
      </c>
      <c r="G3351" s="21">
        <f>IF(AND(D3351=3,C3351&lt;=5),MAX(0,B3351-F3351),IF(AND(D3351=2,C3351&lt;=5,MAX(0,B3351-F3351)&gt;3000000),1500000+MAX(0,B3351-F3351)-3000000,MAX(0,B3351-F3351)/2))</f>
        <v/>
      </c>
      <c r="H3351" s="21">
        <f>ROUNDDOWN(G3351,-3)</f>
        <v/>
      </c>
      <c r="I3351" s="21">
        <f>IF(H3351&lt;=0,0,ROUNDDOWN(ROUND((H3351*LOOKUP(H3351,{0,1950001,3300001,6950001,9000001,18000001,40000001},{0.05,0.1,0.2,0.23,0.33,0.4,0.45})-LOOKUP(H3351,{0,1950001,3300001,6950001,9000001,18000001,40000001},{0,97500,427500,636000,1536000,2796000,4796000}))*1.021,3),0))</f>
        <v/>
      </c>
      <c r="J3351" s="21">
        <f>ROUNDDOWN(ROUND(H3351*0.06,2),-2)</f>
        <v/>
      </c>
      <c r="K3351" s="21">
        <f>ROUNDDOWN(ROUND(H3351*0.04,2),-2)</f>
        <v/>
      </c>
      <c r="L3351" s="21">
        <f>I3351+J3351+K3351</f>
        <v/>
      </c>
      <c r="M3351" s="21">
        <f>B3351-L3351</f>
        <v/>
      </c>
      <c r="N3351" s="21">
        <f>ROUNDDOWN(ROUND(B3351*0.2042,2),0)</f>
        <v/>
      </c>
    </row>
    <row r="3352">
      <c r="A3352" t="inlineStr">
        <is>
          <t>照合 役員</t>
        </is>
      </c>
      <c r="B3352" s="21" t="n">
        <v>23000000</v>
      </c>
      <c r="C3352" s="22" t="n">
        <v>1</v>
      </c>
      <c r="D3352" s="22" t="n">
        <v>3</v>
      </c>
      <c r="E3352" s="22" t="n">
        <v>0</v>
      </c>
      <c r="F3352" s="21">
        <f>(IF(C3352&lt;=20,MAX(800000,400000*C3352),8000000+700000*(C3352-20))+IF(E3352=1,1000000,0))</f>
        <v/>
      </c>
      <c r="G3352" s="21">
        <f>IF(AND(D3352=3,C3352&lt;=5),MAX(0,B3352-F3352),IF(AND(D3352=2,C3352&lt;=5,MAX(0,B3352-F3352)&gt;3000000),1500000+MAX(0,B3352-F3352)-3000000,MAX(0,B3352-F3352)/2))</f>
        <v/>
      </c>
      <c r="H3352" s="21">
        <f>ROUNDDOWN(G3352,-3)</f>
        <v/>
      </c>
      <c r="I3352" s="21">
        <f>IF(H3352&lt;=0,0,ROUNDDOWN(ROUND((H3352*LOOKUP(H3352,{0,1950001,3300001,6950001,9000001,18000001,40000001},{0.05,0.1,0.2,0.23,0.33,0.4,0.45})-LOOKUP(H3352,{0,1950001,3300001,6950001,9000001,18000001,40000001},{0,97500,427500,636000,1536000,2796000,4796000}))*1.021,3),0))</f>
        <v/>
      </c>
      <c r="J3352" s="21">
        <f>ROUNDDOWN(ROUND(H3352*0.06,2),-2)</f>
        <v/>
      </c>
      <c r="K3352" s="21">
        <f>ROUNDDOWN(ROUND(H3352*0.04,2),-2)</f>
        <v/>
      </c>
      <c r="L3352" s="21">
        <f>I3352+J3352+K3352</f>
        <v/>
      </c>
      <c r="M3352" s="21">
        <f>B3352-L3352</f>
        <v/>
      </c>
      <c r="N3352" s="21">
        <f>ROUNDDOWN(ROUND(B3352*0.2042,2),0)</f>
        <v/>
      </c>
    </row>
    <row r="3353">
      <c r="A3353" t="inlineStr">
        <is>
          <t>照合 短期 障害</t>
        </is>
      </c>
      <c r="B3353" s="21" t="n">
        <v>23000000</v>
      </c>
      <c r="C3353" s="22" t="n">
        <v>1</v>
      </c>
      <c r="D3353" s="22" t="n">
        <v>2</v>
      </c>
      <c r="E3353" s="22" t="n">
        <v>1</v>
      </c>
      <c r="F3353" s="21">
        <f>(IF(C3353&lt;=20,MAX(800000,400000*C3353),8000000+700000*(C3353-20))+IF(E3353=1,1000000,0))</f>
        <v/>
      </c>
      <c r="G3353" s="21">
        <f>IF(AND(D3353=3,C3353&lt;=5),MAX(0,B3353-F3353),IF(AND(D3353=2,C3353&lt;=5,MAX(0,B3353-F3353)&gt;3000000),1500000+MAX(0,B3353-F3353)-3000000,MAX(0,B3353-F3353)/2))</f>
        <v/>
      </c>
      <c r="H3353" s="21">
        <f>ROUNDDOWN(G3353,-3)</f>
        <v/>
      </c>
      <c r="I3353" s="21">
        <f>IF(H3353&lt;=0,0,ROUNDDOWN(ROUND((H3353*LOOKUP(H3353,{0,1950001,3300001,6950001,9000001,18000001,40000001},{0.05,0.1,0.2,0.23,0.33,0.4,0.45})-LOOKUP(H3353,{0,1950001,3300001,6950001,9000001,18000001,40000001},{0,97500,427500,636000,1536000,2796000,4796000}))*1.021,3),0))</f>
        <v/>
      </c>
      <c r="J3353" s="21">
        <f>ROUNDDOWN(ROUND(H3353*0.06,2),-2)</f>
        <v/>
      </c>
      <c r="K3353" s="21">
        <f>ROUNDDOWN(ROUND(H3353*0.04,2),-2)</f>
        <v/>
      </c>
      <c r="L3353" s="21">
        <f>I3353+J3353+K3353</f>
        <v/>
      </c>
      <c r="M3353" s="21">
        <f>B3353-L3353</f>
        <v/>
      </c>
      <c r="N3353" s="21">
        <f>ROUNDDOWN(ROUND(B3353*0.2042,2),0)</f>
        <v/>
      </c>
    </row>
    <row r="3354">
      <c r="A3354" t="inlineStr">
        <is>
          <t>照合 短期</t>
        </is>
      </c>
      <c r="B3354" s="21" t="n">
        <v>23000000</v>
      </c>
      <c r="C3354" s="22" t="n">
        <v>2</v>
      </c>
      <c r="D3354" s="22" t="n">
        <v>2</v>
      </c>
      <c r="E3354" s="22" t="n">
        <v>0</v>
      </c>
      <c r="F3354" s="21">
        <f>(IF(C3354&lt;=20,MAX(800000,400000*C3354),8000000+700000*(C3354-20))+IF(E3354=1,1000000,0))</f>
        <v/>
      </c>
      <c r="G3354" s="21">
        <f>IF(AND(D3354=3,C3354&lt;=5),MAX(0,B3354-F3354),IF(AND(D3354=2,C3354&lt;=5,MAX(0,B3354-F3354)&gt;3000000),1500000+MAX(0,B3354-F3354)-3000000,MAX(0,B3354-F3354)/2))</f>
        <v/>
      </c>
      <c r="H3354" s="21">
        <f>ROUNDDOWN(G3354,-3)</f>
        <v/>
      </c>
      <c r="I3354" s="21">
        <f>IF(H3354&lt;=0,0,ROUNDDOWN(ROUND((H3354*LOOKUP(H3354,{0,1950001,3300001,6950001,9000001,18000001,40000001},{0.05,0.1,0.2,0.23,0.33,0.4,0.45})-LOOKUP(H3354,{0,1950001,3300001,6950001,9000001,18000001,40000001},{0,97500,427500,636000,1536000,2796000,4796000}))*1.021,3),0))</f>
        <v/>
      </c>
      <c r="J3354" s="21">
        <f>ROUNDDOWN(ROUND(H3354*0.06,2),-2)</f>
        <v/>
      </c>
      <c r="K3354" s="21">
        <f>ROUNDDOWN(ROUND(H3354*0.04,2),-2)</f>
        <v/>
      </c>
      <c r="L3354" s="21">
        <f>I3354+J3354+K3354</f>
        <v/>
      </c>
      <c r="M3354" s="21">
        <f>B3354-L3354</f>
        <v/>
      </c>
      <c r="N3354" s="21">
        <f>ROUNDDOWN(ROUND(B3354*0.2042,2),0)</f>
        <v/>
      </c>
    </row>
    <row r="3355">
      <c r="A3355" t="inlineStr">
        <is>
          <t>照合 役員</t>
        </is>
      </c>
      <c r="B3355" s="21" t="n">
        <v>23000000</v>
      </c>
      <c r="C3355" s="22" t="n">
        <v>2</v>
      </c>
      <c r="D3355" s="22" t="n">
        <v>3</v>
      </c>
      <c r="E3355" s="22" t="n">
        <v>0</v>
      </c>
      <c r="F3355" s="21">
        <f>(IF(C3355&lt;=20,MAX(800000,400000*C3355),8000000+700000*(C3355-20))+IF(E3355=1,1000000,0))</f>
        <v/>
      </c>
      <c r="G3355" s="21">
        <f>IF(AND(D3355=3,C3355&lt;=5),MAX(0,B3355-F3355),IF(AND(D3355=2,C3355&lt;=5,MAX(0,B3355-F3355)&gt;3000000),1500000+MAX(0,B3355-F3355)-3000000,MAX(0,B3355-F3355)/2))</f>
        <v/>
      </c>
      <c r="H3355" s="21">
        <f>ROUNDDOWN(G3355,-3)</f>
        <v/>
      </c>
      <c r="I3355" s="21">
        <f>IF(H3355&lt;=0,0,ROUNDDOWN(ROUND((H3355*LOOKUP(H3355,{0,1950001,3300001,6950001,9000001,18000001,40000001},{0.05,0.1,0.2,0.23,0.33,0.4,0.45})-LOOKUP(H3355,{0,1950001,3300001,6950001,9000001,18000001,40000001},{0,97500,427500,636000,1536000,2796000,4796000}))*1.021,3),0))</f>
        <v/>
      </c>
      <c r="J3355" s="21">
        <f>ROUNDDOWN(ROUND(H3355*0.06,2),-2)</f>
        <v/>
      </c>
      <c r="K3355" s="21">
        <f>ROUNDDOWN(ROUND(H3355*0.04,2),-2)</f>
        <v/>
      </c>
      <c r="L3355" s="21">
        <f>I3355+J3355+K3355</f>
        <v/>
      </c>
      <c r="M3355" s="21">
        <f>B3355-L3355</f>
        <v/>
      </c>
      <c r="N3355" s="21">
        <f>ROUNDDOWN(ROUND(B3355*0.2042,2),0)</f>
        <v/>
      </c>
    </row>
    <row r="3356">
      <c r="A3356" t="inlineStr">
        <is>
          <t>照合 短期 障害</t>
        </is>
      </c>
      <c r="B3356" s="21" t="n">
        <v>23000000</v>
      </c>
      <c r="C3356" s="22" t="n">
        <v>2</v>
      </c>
      <c r="D3356" s="22" t="n">
        <v>2</v>
      </c>
      <c r="E3356" s="22" t="n">
        <v>1</v>
      </c>
      <c r="F3356" s="21">
        <f>(IF(C3356&lt;=20,MAX(800000,400000*C3356),8000000+700000*(C3356-20))+IF(E3356=1,1000000,0))</f>
        <v/>
      </c>
      <c r="G3356" s="21">
        <f>IF(AND(D3356=3,C3356&lt;=5),MAX(0,B3356-F3356),IF(AND(D3356=2,C3356&lt;=5,MAX(0,B3356-F3356)&gt;3000000),1500000+MAX(0,B3356-F3356)-3000000,MAX(0,B3356-F3356)/2))</f>
        <v/>
      </c>
      <c r="H3356" s="21">
        <f>ROUNDDOWN(G3356,-3)</f>
        <v/>
      </c>
      <c r="I3356" s="21">
        <f>IF(H3356&lt;=0,0,ROUNDDOWN(ROUND((H3356*LOOKUP(H3356,{0,1950001,3300001,6950001,9000001,18000001,40000001},{0.05,0.1,0.2,0.23,0.33,0.4,0.45})-LOOKUP(H3356,{0,1950001,3300001,6950001,9000001,18000001,40000001},{0,97500,427500,636000,1536000,2796000,4796000}))*1.021,3),0))</f>
        <v/>
      </c>
      <c r="J3356" s="21">
        <f>ROUNDDOWN(ROUND(H3356*0.06,2),-2)</f>
        <v/>
      </c>
      <c r="K3356" s="21">
        <f>ROUNDDOWN(ROUND(H3356*0.04,2),-2)</f>
        <v/>
      </c>
      <c r="L3356" s="21">
        <f>I3356+J3356+K3356</f>
        <v/>
      </c>
      <c r="M3356" s="21">
        <f>B3356-L3356</f>
        <v/>
      </c>
      <c r="N3356" s="21">
        <f>ROUNDDOWN(ROUND(B3356*0.2042,2),0)</f>
        <v/>
      </c>
    </row>
    <row r="3357">
      <c r="A3357" t="inlineStr">
        <is>
          <t>照合 短期</t>
        </is>
      </c>
      <c r="B3357" s="21" t="n">
        <v>23000000</v>
      </c>
      <c r="C3357" s="22" t="n">
        <v>3</v>
      </c>
      <c r="D3357" s="22" t="n">
        <v>2</v>
      </c>
      <c r="E3357" s="22" t="n">
        <v>0</v>
      </c>
      <c r="F3357" s="21">
        <f>(IF(C3357&lt;=20,MAX(800000,400000*C3357),8000000+700000*(C3357-20))+IF(E3357=1,1000000,0))</f>
        <v/>
      </c>
      <c r="G3357" s="21">
        <f>IF(AND(D3357=3,C3357&lt;=5),MAX(0,B3357-F3357),IF(AND(D3357=2,C3357&lt;=5,MAX(0,B3357-F3357)&gt;3000000),1500000+MAX(0,B3357-F3357)-3000000,MAX(0,B3357-F3357)/2))</f>
        <v/>
      </c>
      <c r="H3357" s="21">
        <f>ROUNDDOWN(G3357,-3)</f>
        <v/>
      </c>
      <c r="I3357" s="21">
        <f>IF(H3357&lt;=0,0,ROUNDDOWN(ROUND((H3357*LOOKUP(H3357,{0,1950001,3300001,6950001,9000001,18000001,40000001},{0.05,0.1,0.2,0.23,0.33,0.4,0.45})-LOOKUP(H3357,{0,1950001,3300001,6950001,9000001,18000001,40000001},{0,97500,427500,636000,1536000,2796000,4796000}))*1.021,3),0))</f>
        <v/>
      </c>
      <c r="J3357" s="21">
        <f>ROUNDDOWN(ROUND(H3357*0.06,2),-2)</f>
        <v/>
      </c>
      <c r="K3357" s="21">
        <f>ROUNDDOWN(ROUND(H3357*0.04,2),-2)</f>
        <v/>
      </c>
      <c r="L3357" s="21">
        <f>I3357+J3357+K3357</f>
        <v/>
      </c>
      <c r="M3357" s="21">
        <f>B3357-L3357</f>
        <v/>
      </c>
      <c r="N3357" s="21">
        <f>ROUNDDOWN(ROUND(B3357*0.2042,2),0)</f>
        <v/>
      </c>
    </row>
    <row r="3358">
      <c r="A3358" t="inlineStr">
        <is>
          <t>照合 役員</t>
        </is>
      </c>
      <c r="B3358" s="21" t="n">
        <v>23000000</v>
      </c>
      <c r="C3358" s="22" t="n">
        <v>3</v>
      </c>
      <c r="D3358" s="22" t="n">
        <v>3</v>
      </c>
      <c r="E3358" s="22" t="n">
        <v>0</v>
      </c>
      <c r="F3358" s="21">
        <f>(IF(C3358&lt;=20,MAX(800000,400000*C3358),8000000+700000*(C3358-20))+IF(E3358=1,1000000,0))</f>
        <v/>
      </c>
      <c r="G3358" s="21">
        <f>IF(AND(D3358=3,C3358&lt;=5),MAX(0,B3358-F3358),IF(AND(D3358=2,C3358&lt;=5,MAX(0,B3358-F3358)&gt;3000000),1500000+MAX(0,B3358-F3358)-3000000,MAX(0,B3358-F3358)/2))</f>
        <v/>
      </c>
      <c r="H3358" s="21">
        <f>ROUNDDOWN(G3358,-3)</f>
        <v/>
      </c>
      <c r="I3358" s="21">
        <f>IF(H3358&lt;=0,0,ROUNDDOWN(ROUND((H3358*LOOKUP(H3358,{0,1950001,3300001,6950001,9000001,18000001,40000001},{0.05,0.1,0.2,0.23,0.33,0.4,0.45})-LOOKUP(H3358,{0,1950001,3300001,6950001,9000001,18000001,40000001},{0,97500,427500,636000,1536000,2796000,4796000}))*1.021,3),0))</f>
        <v/>
      </c>
      <c r="J3358" s="21">
        <f>ROUNDDOWN(ROUND(H3358*0.06,2),-2)</f>
        <v/>
      </c>
      <c r="K3358" s="21">
        <f>ROUNDDOWN(ROUND(H3358*0.04,2),-2)</f>
        <v/>
      </c>
      <c r="L3358" s="21">
        <f>I3358+J3358+K3358</f>
        <v/>
      </c>
      <c r="M3358" s="21">
        <f>B3358-L3358</f>
        <v/>
      </c>
      <c r="N3358" s="21">
        <f>ROUNDDOWN(ROUND(B3358*0.2042,2),0)</f>
        <v/>
      </c>
    </row>
    <row r="3359">
      <c r="A3359" t="inlineStr">
        <is>
          <t>照合 短期 障害</t>
        </is>
      </c>
      <c r="B3359" s="21" t="n">
        <v>23000000</v>
      </c>
      <c r="C3359" s="22" t="n">
        <v>3</v>
      </c>
      <c r="D3359" s="22" t="n">
        <v>2</v>
      </c>
      <c r="E3359" s="22" t="n">
        <v>1</v>
      </c>
      <c r="F3359" s="21">
        <f>(IF(C3359&lt;=20,MAX(800000,400000*C3359),8000000+700000*(C3359-20))+IF(E3359=1,1000000,0))</f>
        <v/>
      </c>
      <c r="G3359" s="21">
        <f>IF(AND(D3359=3,C3359&lt;=5),MAX(0,B3359-F3359),IF(AND(D3359=2,C3359&lt;=5,MAX(0,B3359-F3359)&gt;3000000),1500000+MAX(0,B3359-F3359)-3000000,MAX(0,B3359-F3359)/2))</f>
        <v/>
      </c>
      <c r="H3359" s="21">
        <f>ROUNDDOWN(G3359,-3)</f>
        <v/>
      </c>
      <c r="I3359" s="21">
        <f>IF(H3359&lt;=0,0,ROUNDDOWN(ROUND((H3359*LOOKUP(H3359,{0,1950001,3300001,6950001,9000001,18000001,40000001},{0.05,0.1,0.2,0.23,0.33,0.4,0.45})-LOOKUP(H3359,{0,1950001,3300001,6950001,9000001,18000001,40000001},{0,97500,427500,636000,1536000,2796000,4796000}))*1.021,3),0))</f>
        <v/>
      </c>
      <c r="J3359" s="21">
        <f>ROUNDDOWN(ROUND(H3359*0.06,2),-2)</f>
        <v/>
      </c>
      <c r="K3359" s="21">
        <f>ROUNDDOWN(ROUND(H3359*0.04,2),-2)</f>
        <v/>
      </c>
      <c r="L3359" s="21">
        <f>I3359+J3359+K3359</f>
        <v/>
      </c>
      <c r="M3359" s="21">
        <f>B3359-L3359</f>
        <v/>
      </c>
      <c r="N3359" s="21">
        <f>ROUNDDOWN(ROUND(B3359*0.2042,2),0)</f>
        <v/>
      </c>
    </row>
    <row r="3360">
      <c r="A3360" t="inlineStr">
        <is>
          <t>照合 短期</t>
        </is>
      </c>
      <c r="B3360" s="21" t="n">
        <v>23000000</v>
      </c>
      <c r="C3360" s="22" t="n">
        <v>4</v>
      </c>
      <c r="D3360" s="22" t="n">
        <v>2</v>
      </c>
      <c r="E3360" s="22" t="n">
        <v>0</v>
      </c>
      <c r="F3360" s="21">
        <f>(IF(C3360&lt;=20,MAX(800000,400000*C3360),8000000+700000*(C3360-20))+IF(E3360=1,1000000,0))</f>
        <v/>
      </c>
      <c r="G3360" s="21">
        <f>IF(AND(D3360=3,C3360&lt;=5),MAX(0,B3360-F3360),IF(AND(D3360=2,C3360&lt;=5,MAX(0,B3360-F3360)&gt;3000000),1500000+MAX(0,B3360-F3360)-3000000,MAX(0,B3360-F3360)/2))</f>
        <v/>
      </c>
      <c r="H3360" s="21">
        <f>ROUNDDOWN(G3360,-3)</f>
        <v/>
      </c>
      <c r="I3360" s="21">
        <f>IF(H3360&lt;=0,0,ROUNDDOWN(ROUND((H3360*LOOKUP(H3360,{0,1950001,3300001,6950001,9000001,18000001,40000001},{0.05,0.1,0.2,0.23,0.33,0.4,0.45})-LOOKUP(H3360,{0,1950001,3300001,6950001,9000001,18000001,40000001},{0,97500,427500,636000,1536000,2796000,4796000}))*1.021,3),0))</f>
        <v/>
      </c>
      <c r="J3360" s="21">
        <f>ROUNDDOWN(ROUND(H3360*0.06,2),-2)</f>
        <v/>
      </c>
      <c r="K3360" s="21">
        <f>ROUNDDOWN(ROUND(H3360*0.04,2),-2)</f>
        <v/>
      </c>
      <c r="L3360" s="21">
        <f>I3360+J3360+K3360</f>
        <v/>
      </c>
      <c r="M3360" s="21">
        <f>B3360-L3360</f>
        <v/>
      </c>
      <c r="N3360" s="21">
        <f>ROUNDDOWN(ROUND(B3360*0.2042,2),0)</f>
        <v/>
      </c>
    </row>
    <row r="3361">
      <c r="A3361" t="inlineStr">
        <is>
          <t>照合 役員</t>
        </is>
      </c>
      <c r="B3361" s="21" t="n">
        <v>23000000</v>
      </c>
      <c r="C3361" s="22" t="n">
        <v>4</v>
      </c>
      <c r="D3361" s="22" t="n">
        <v>3</v>
      </c>
      <c r="E3361" s="22" t="n">
        <v>0</v>
      </c>
      <c r="F3361" s="21">
        <f>(IF(C3361&lt;=20,MAX(800000,400000*C3361),8000000+700000*(C3361-20))+IF(E3361=1,1000000,0))</f>
        <v/>
      </c>
      <c r="G3361" s="21">
        <f>IF(AND(D3361=3,C3361&lt;=5),MAX(0,B3361-F3361),IF(AND(D3361=2,C3361&lt;=5,MAX(0,B3361-F3361)&gt;3000000),1500000+MAX(0,B3361-F3361)-3000000,MAX(0,B3361-F3361)/2))</f>
        <v/>
      </c>
      <c r="H3361" s="21">
        <f>ROUNDDOWN(G3361,-3)</f>
        <v/>
      </c>
      <c r="I3361" s="21">
        <f>IF(H3361&lt;=0,0,ROUNDDOWN(ROUND((H3361*LOOKUP(H3361,{0,1950001,3300001,6950001,9000001,18000001,40000001},{0.05,0.1,0.2,0.23,0.33,0.4,0.45})-LOOKUP(H3361,{0,1950001,3300001,6950001,9000001,18000001,40000001},{0,97500,427500,636000,1536000,2796000,4796000}))*1.021,3),0))</f>
        <v/>
      </c>
      <c r="J3361" s="21">
        <f>ROUNDDOWN(ROUND(H3361*0.06,2),-2)</f>
        <v/>
      </c>
      <c r="K3361" s="21">
        <f>ROUNDDOWN(ROUND(H3361*0.04,2),-2)</f>
        <v/>
      </c>
      <c r="L3361" s="21">
        <f>I3361+J3361+K3361</f>
        <v/>
      </c>
      <c r="M3361" s="21">
        <f>B3361-L3361</f>
        <v/>
      </c>
      <c r="N3361" s="21">
        <f>ROUNDDOWN(ROUND(B3361*0.2042,2),0)</f>
        <v/>
      </c>
    </row>
    <row r="3362">
      <c r="A3362" t="inlineStr">
        <is>
          <t>照合 短期 障害</t>
        </is>
      </c>
      <c r="B3362" s="21" t="n">
        <v>23000000</v>
      </c>
      <c r="C3362" s="22" t="n">
        <v>4</v>
      </c>
      <c r="D3362" s="22" t="n">
        <v>2</v>
      </c>
      <c r="E3362" s="22" t="n">
        <v>1</v>
      </c>
      <c r="F3362" s="21">
        <f>(IF(C3362&lt;=20,MAX(800000,400000*C3362),8000000+700000*(C3362-20))+IF(E3362=1,1000000,0))</f>
        <v/>
      </c>
      <c r="G3362" s="21">
        <f>IF(AND(D3362=3,C3362&lt;=5),MAX(0,B3362-F3362),IF(AND(D3362=2,C3362&lt;=5,MAX(0,B3362-F3362)&gt;3000000),1500000+MAX(0,B3362-F3362)-3000000,MAX(0,B3362-F3362)/2))</f>
        <v/>
      </c>
      <c r="H3362" s="21">
        <f>ROUNDDOWN(G3362,-3)</f>
        <v/>
      </c>
      <c r="I3362" s="21">
        <f>IF(H3362&lt;=0,0,ROUNDDOWN(ROUND((H3362*LOOKUP(H3362,{0,1950001,3300001,6950001,9000001,18000001,40000001},{0.05,0.1,0.2,0.23,0.33,0.4,0.45})-LOOKUP(H3362,{0,1950001,3300001,6950001,9000001,18000001,40000001},{0,97500,427500,636000,1536000,2796000,4796000}))*1.021,3),0))</f>
        <v/>
      </c>
      <c r="J3362" s="21">
        <f>ROUNDDOWN(ROUND(H3362*0.06,2),-2)</f>
        <v/>
      </c>
      <c r="K3362" s="21">
        <f>ROUNDDOWN(ROUND(H3362*0.04,2),-2)</f>
        <v/>
      </c>
      <c r="L3362" s="21">
        <f>I3362+J3362+K3362</f>
        <v/>
      </c>
      <c r="M3362" s="21">
        <f>B3362-L3362</f>
        <v/>
      </c>
      <c r="N3362" s="21">
        <f>ROUNDDOWN(ROUND(B3362*0.2042,2),0)</f>
        <v/>
      </c>
    </row>
    <row r="3363">
      <c r="A3363" t="inlineStr">
        <is>
          <t>照合 短期</t>
        </is>
      </c>
      <c r="B3363" s="21" t="n">
        <v>23000000</v>
      </c>
      <c r="C3363" s="22" t="n">
        <v>5</v>
      </c>
      <c r="D3363" s="22" t="n">
        <v>2</v>
      </c>
      <c r="E3363" s="22" t="n">
        <v>0</v>
      </c>
      <c r="F3363" s="21">
        <f>(IF(C3363&lt;=20,MAX(800000,400000*C3363),8000000+700000*(C3363-20))+IF(E3363=1,1000000,0))</f>
        <v/>
      </c>
      <c r="G3363" s="21">
        <f>IF(AND(D3363=3,C3363&lt;=5),MAX(0,B3363-F3363),IF(AND(D3363=2,C3363&lt;=5,MAX(0,B3363-F3363)&gt;3000000),1500000+MAX(0,B3363-F3363)-3000000,MAX(0,B3363-F3363)/2))</f>
        <v/>
      </c>
      <c r="H3363" s="21">
        <f>ROUNDDOWN(G3363,-3)</f>
        <v/>
      </c>
      <c r="I3363" s="21">
        <f>IF(H3363&lt;=0,0,ROUNDDOWN(ROUND((H3363*LOOKUP(H3363,{0,1950001,3300001,6950001,9000001,18000001,40000001},{0.05,0.1,0.2,0.23,0.33,0.4,0.45})-LOOKUP(H3363,{0,1950001,3300001,6950001,9000001,18000001,40000001},{0,97500,427500,636000,1536000,2796000,4796000}))*1.021,3),0))</f>
        <v/>
      </c>
      <c r="J3363" s="21">
        <f>ROUNDDOWN(ROUND(H3363*0.06,2),-2)</f>
        <v/>
      </c>
      <c r="K3363" s="21">
        <f>ROUNDDOWN(ROUND(H3363*0.04,2),-2)</f>
        <v/>
      </c>
      <c r="L3363" s="21">
        <f>I3363+J3363+K3363</f>
        <v/>
      </c>
      <c r="M3363" s="21">
        <f>B3363-L3363</f>
        <v/>
      </c>
      <c r="N3363" s="21">
        <f>ROUNDDOWN(ROUND(B3363*0.2042,2),0)</f>
        <v/>
      </c>
    </row>
    <row r="3364">
      <c r="A3364" t="inlineStr">
        <is>
          <t>照合 役員</t>
        </is>
      </c>
      <c r="B3364" s="21" t="n">
        <v>23000000</v>
      </c>
      <c r="C3364" s="22" t="n">
        <v>5</v>
      </c>
      <c r="D3364" s="22" t="n">
        <v>3</v>
      </c>
      <c r="E3364" s="22" t="n">
        <v>0</v>
      </c>
      <c r="F3364" s="21">
        <f>(IF(C3364&lt;=20,MAX(800000,400000*C3364),8000000+700000*(C3364-20))+IF(E3364=1,1000000,0))</f>
        <v/>
      </c>
      <c r="G3364" s="21">
        <f>IF(AND(D3364=3,C3364&lt;=5),MAX(0,B3364-F3364),IF(AND(D3364=2,C3364&lt;=5,MAX(0,B3364-F3364)&gt;3000000),1500000+MAX(0,B3364-F3364)-3000000,MAX(0,B3364-F3364)/2))</f>
        <v/>
      </c>
      <c r="H3364" s="21">
        <f>ROUNDDOWN(G3364,-3)</f>
        <v/>
      </c>
      <c r="I3364" s="21">
        <f>IF(H3364&lt;=0,0,ROUNDDOWN(ROUND((H3364*LOOKUP(H3364,{0,1950001,3300001,6950001,9000001,18000001,40000001},{0.05,0.1,0.2,0.23,0.33,0.4,0.45})-LOOKUP(H3364,{0,1950001,3300001,6950001,9000001,18000001,40000001},{0,97500,427500,636000,1536000,2796000,4796000}))*1.021,3),0))</f>
        <v/>
      </c>
      <c r="J3364" s="21">
        <f>ROUNDDOWN(ROUND(H3364*0.06,2),-2)</f>
        <v/>
      </c>
      <c r="K3364" s="21">
        <f>ROUNDDOWN(ROUND(H3364*0.04,2),-2)</f>
        <v/>
      </c>
      <c r="L3364" s="21">
        <f>I3364+J3364+K3364</f>
        <v/>
      </c>
      <c r="M3364" s="21">
        <f>B3364-L3364</f>
        <v/>
      </c>
      <c r="N3364" s="21">
        <f>ROUNDDOWN(ROUND(B3364*0.2042,2),0)</f>
        <v/>
      </c>
    </row>
    <row r="3365">
      <c r="A3365" t="inlineStr">
        <is>
          <t>照合 短期 障害</t>
        </is>
      </c>
      <c r="B3365" s="21" t="n">
        <v>23000000</v>
      </c>
      <c r="C3365" s="22" t="n">
        <v>5</v>
      </c>
      <c r="D3365" s="22" t="n">
        <v>2</v>
      </c>
      <c r="E3365" s="22" t="n">
        <v>1</v>
      </c>
      <c r="F3365" s="21">
        <f>(IF(C3365&lt;=20,MAX(800000,400000*C3365),8000000+700000*(C3365-20))+IF(E3365=1,1000000,0))</f>
        <v/>
      </c>
      <c r="G3365" s="21">
        <f>IF(AND(D3365=3,C3365&lt;=5),MAX(0,B3365-F3365),IF(AND(D3365=2,C3365&lt;=5,MAX(0,B3365-F3365)&gt;3000000),1500000+MAX(0,B3365-F3365)-3000000,MAX(0,B3365-F3365)/2))</f>
        <v/>
      </c>
      <c r="H3365" s="21">
        <f>ROUNDDOWN(G3365,-3)</f>
        <v/>
      </c>
      <c r="I3365" s="21">
        <f>IF(H3365&lt;=0,0,ROUNDDOWN(ROUND((H3365*LOOKUP(H3365,{0,1950001,3300001,6950001,9000001,18000001,40000001},{0.05,0.1,0.2,0.23,0.33,0.4,0.45})-LOOKUP(H3365,{0,1950001,3300001,6950001,9000001,18000001,40000001},{0,97500,427500,636000,1536000,2796000,4796000}))*1.021,3),0))</f>
        <v/>
      </c>
      <c r="J3365" s="21">
        <f>ROUNDDOWN(ROUND(H3365*0.06,2),-2)</f>
        <v/>
      </c>
      <c r="K3365" s="21">
        <f>ROUNDDOWN(ROUND(H3365*0.04,2),-2)</f>
        <v/>
      </c>
      <c r="L3365" s="21">
        <f>I3365+J3365+K3365</f>
        <v/>
      </c>
      <c r="M3365" s="21">
        <f>B3365-L3365</f>
        <v/>
      </c>
      <c r="N3365" s="21">
        <f>ROUNDDOWN(ROUND(B3365*0.2042,2),0)</f>
        <v/>
      </c>
    </row>
    <row r="3366">
      <c r="A3366" t="inlineStr">
        <is>
          <t>照合 障害</t>
        </is>
      </c>
      <c r="B3366" s="21" t="n">
        <v>23000000</v>
      </c>
      <c r="C3366" s="22" t="n">
        <v>25</v>
      </c>
      <c r="D3366" s="22" t="n">
        <v>1</v>
      </c>
      <c r="E3366" s="22" t="n">
        <v>1</v>
      </c>
      <c r="F3366" s="21">
        <f>(IF(C3366&lt;=20,MAX(800000,400000*C3366),8000000+700000*(C3366-20))+IF(E3366=1,1000000,0))</f>
        <v/>
      </c>
      <c r="G3366" s="21">
        <f>IF(AND(D3366=3,C3366&lt;=5),MAX(0,B3366-F3366),IF(AND(D3366=2,C3366&lt;=5,MAX(0,B3366-F3366)&gt;3000000),1500000+MAX(0,B3366-F3366)-3000000,MAX(0,B3366-F3366)/2))</f>
        <v/>
      </c>
      <c r="H3366" s="21">
        <f>ROUNDDOWN(G3366,-3)</f>
        <v/>
      </c>
      <c r="I3366" s="21">
        <f>IF(H3366&lt;=0,0,ROUNDDOWN(ROUND((H3366*LOOKUP(H3366,{0,1950001,3300001,6950001,9000001,18000001,40000001},{0.05,0.1,0.2,0.23,0.33,0.4,0.45})-LOOKUP(H3366,{0,1950001,3300001,6950001,9000001,18000001,40000001},{0,97500,427500,636000,1536000,2796000,4796000}))*1.021,3),0))</f>
        <v/>
      </c>
      <c r="J3366" s="21">
        <f>ROUNDDOWN(ROUND(H3366*0.06,2),-2)</f>
        <v/>
      </c>
      <c r="K3366" s="21">
        <f>ROUNDDOWN(ROUND(H3366*0.04,2),-2)</f>
        <v/>
      </c>
      <c r="L3366" s="21">
        <f>I3366+J3366+K3366</f>
        <v/>
      </c>
      <c r="M3366" s="21">
        <f>B3366-L3366</f>
        <v/>
      </c>
      <c r="N3366" s="21">
        <f>ROUNDDOWN(ROUND(B3366*0.2042,2),0)</f>
        <v/>
      </c>
    </row>
    <row r="3367">
      <c r="A3367" t="inlineStr">
        <is>
          <t>照合 一般</t>
        </is>
      </c>
      <c r="B3367" s="21" t="n">
        <v>23500000</v>
      </c>
      <c r="C3367" s="22" t="n">
        <v>1</v>
      </c>
      <c r="D3367" s="22" t="n">
        <v>1</v>
      </c>
      <c r="E3367" s="22" t="n">
        <v>0</v>
      </c>
      <c r="F3367" s="21">
        <f>(IF(C3367&lt;=20,MAX(800000,400000*C3367),8000000+700000*(C3367-20))+IF(E3367=1,1000000,0))</f>
        <v/>
      </c>
      <c r="G3367" s="21">
        <f>IF(AND(D3367=3,C3367&lt;=5),MAX(0,B3367-F3367),IF(AND(D3367=2,C3367&lt;=5,MAX(0,B3367-F3367)&gt;3000000),1500000+MAX(0,B3367-F3367)-3000000,MAX(0,B3367-F3367)/2))</f>
        <v/>
      </c>
      <c r="H3367" s="21">
        <f>ROUNDDOWN(G3367,-3)</f>
        <v/>
      </c>
      <c r="I3367" s="21">
        <f>IF(H3367&lt;=0,0,ROUNDDOWN(ROUND((H3367*LOOKUP(H3367,{0,1950001,3300001,6950001,9000001,18000001,40000001},{0.05,0.1,0.2,0.23,0.33,0.4,0.45})-LOOKUP(H3367,{0,1950001,3300001,6950001,9000001,18000001,40000001},{0,97500,427500,636000,1536000,2796000,4796000}))*1.021,3),0))</f>
        <v/>
      </c>
      <c r="J3367" s="21">
        <f>ROUNDDOWN(ROUND(H3367*0.06,2),-2)</f>
        <v/>
      </c>
      <c r="K3367" s="21">
        <f>ROUNDDOWN(ROUND(H3367*0.04,2),-2)</f>
        <v/>
      </c>
      <c r="L3367" s="21">
        <f>I3367+J3367+K3367</f>
        <v/>
      </c>
      <c r="M3367" s="21">
        <f>B3367-L3367</f>
        <v/>
      </c>
      <c r="N3367" s="21">
        <f>ROUNDDOWN(ROUND(B3367*0.2042,2),0)</f>
        <v/>
      </c>
    </row>
    <row r="3368">
      <c r="A3368" t="inlineStr">
        <is>
          <t>照合 一般</t>
        </is>
      </c>
      <c r="B3368" s="21" t="n">
        <v>23500000</v>
      </c>
      <c r="C3368" s="22" t="n">
        <v>2</v>
      </c>
      <c r="D3368" s="22" t="n">
        <v>1</v>
      </c>
      <c r="E3368" s="22" t="n">
        <v>0</v>
      </c>
      <c r="F3368" s="21">
        <f>(IF(C3368&lt;=20,MAX(800000,400000*C3368),8000000+700000*(C3368-20))+IF(E3368=1,1000000,0))</f>
        <v/>
      </c>
      <c r="G3368" s="21">
        <f>IF(AND(D3368=3,C3368&lt;=5),MAX(0,B3368-F3368),IF(AND(D3368=2,C3368&lt;=5,MAX(0,B3368-F3368)&gt;3000000),1500000+MAX(0,B3368-F3368)-3000000,MAX(0,B3368-F3368)/2))</f>
        <v/>
      </c>
      <c r="H3368" s="21">
        <f>ROUNDDOWN(G3368,-3)</f>
        <v/>
      </c>
      <c r="I3368" s="21">
        <f>IF(H3368&lt;=0,0,ROUNDDOWN(ROUND((H3368*LOOKUP(H3368,{0,1950001,3300001,6950001,9000001,18000001,40000001},{0.05,0.1,0.2,0.23,0.33,0.4,0.45})-LOOKUP(H3368,{0,1950001,3300001,6950001,9000001,18000001,40000001},{0,97500,427500,636000,1536000,2796000,4796000}))*1.021,3),0))</f>
        <v/>
      </c>
      <c r="J3368" s="21">
        <f>ROUNDDOWN(ROUND(H3368*0.06,2),-2)</f>
        <v/>
      </c>
      <c r="K3368" s="21">
        <f>ROUNDDOWN(ROUND(H3368*0.04,2),-2)</f>
        <v/>
      </c>
      <c r="L3368" s="21">
        <f>I3368+J3368+K3368</f>
        <v/>
      </c>
      <c r="M3368" s="21">
        <f>B3368-L3368</f>
        <v/>
      </c>
      <c r="N3368" s="21">
        <f>ROUNDDOWN(ROUND(B3368*0.2042,2),0)</f>
        <v/>
      </c>
    </row>
    <row r="3369">
      <c r="A3369" t="inlineStr">
        <is>
          <t>照合 一般</t>
        </is>
      </c>
      <c r="B3369" s="21" t="n">
        <v>23500000</v>
      </c>
      <c r="C3369" s="22" t="n">
        <v>3</v>
      </c>
      <c r="D3369" s="22" t="n">
        <v>1</v>
      </c>
      <c r="E3369" s="22" t="n">
        <v>0</v>
      </c>
      <c r="F3369" s="21">
        <f>(IF(C3369&lt;=20,MAX(800000,400000*C3369),8000000+700000*(C3369-20))+IF(E3369=1,1000000,0))</f>
        <v/>
      </c>
      <c r="G3369" s="21">
        <f>IF(AND(D3369=3,C3369&lt;=5),MAX(0,B3369-F3369),IF(AND(D3369=2,C3369&lt;=5,MAX(0,B3369-F3369)&gt;3000000),1500000+MAX(0,B3369-F3369)-3000000,MAX(0,B3369-F3369)/2))</f>
        <v/>
      </c>
      <c r="H3369" s="21">
        <f>ROUNDDOWN(G3369,-3)</f>
        <v/>
      </c>
      <c r="I3369" s="21">
        <f>IF(H3369&lt;=0,0,ROUNDDOWN(ROUND((H3369*LOOKUP(H3369,{0,1950001,3300001,6950001,9000001,18000001,40000001},{0.05,0.1,0.2,0.23,0.33,0.4,0.45})-LOOKUP(H3369,{0,1950001,3300001,6950001,9000001,18000001,40000001},{0,97500,427500,636000,1536000,2796000,4796000}))*1.021,3),0))</f>
        <v/>
      </c>
      <c r="J3369" s="21">
        <f>ROUNDDOWN(ROUND(H3369*0.06,2),-2)</f>
        <v/>
      </c>
      <c r="K3369" s="21">
        <f>ROUNDDOWN(ROUND(H3369*0.04,2),-2)</f>
        <v/>
      </c>
      <c r="L3369" s="21">
        <f>I3369+J3369+K3369</f>
        <v/>
      </c>
      <c r="M3369" s="21">
        <f>B3369-L3369</f>
        <v/>
      </c>
      <c r="N3369" s="21">
        <f>ROUNDDOWN(ROUND(B3369*0.2042,2),0)</f>
        <v/>
      </c>
    </row>
    <row r="3370">
      <c r="A3370" t="inlineStr">
        <is>
          <t>照合 一般</t>
        </is>
      </c>
      <c r="B3370" s="21" t="n">
        <v>23500000</v>
      </c>
      <c r="C3370" s="22" t="n">
        <v>4</v>
      </c>
      <c r="D3370" s="22" t="n">
        <v>1</v>
      </c>
      <c r="E3370" s="22" t="n">
        <v>0</v>
      </c>
      <c r="F3370" s="21">
        <f>(IF(C3370&lt;=20,MAX(800000,400000*C3370),8000000+700000*(C3370-20))+IF(E3370=1,1000000,0))</f>
        <v/>
      </c>
      <c r="G3370" s="21">
        <f>IF(AND(D3370=3,C3370&lt;=5),MAX(0,B3370-F3370),IF(AND(D3370=2,C3370&lt;=5,MAX(0,B3370-F3370)&gt;3000000),1500000+MAX(0,B3370-F3370)-3000000,MAX(0,B3370-F3370)/2))</f>
        <v/>
      </c>
      <c r="H3370" s="21">
        <f>ROUNDDOWN(G3370,-3)</f>
        <v/>
      </c>
      <c r="I3370" s="21">
        <f>IF(H3370&lt;=0,0,ROUNDDOWN(ROUND((H3370*LOOKUP(H3370,{0,1950001,3300001,6950001,9000001,18000001,40000001},{0.05,0.1,0.2,0.23,0.33,0.4,0.45})-LOOKUP(H3370,{0,1950001,3300001,6950001,9000001,18000001,40000001},{0,97500,427500,636000,1536000,2796000,4796000}))*1.021,3),0))</f>
        <v/>
      </c>
      <c r="J3370" s="21">
        <f>ROUNDDOWN(ROUND(H3370*0.06,2),-2)</f>
        <v/>
      </c>
      <c r="K3370" s="21">
        <f>ROUNDDOWN(ROUND(H3370*0.04,2),-2)</f>
        <v/>
      </c>
      <c r="L3370" s="21">
        <f>I3370+J3370+K3370</f>
        <v/>
      </c>
      <c r="M3370" s="21">
        <f>B3370-L3370</f>
        <v/>
      </c>
      <c r="N3370" s="21">
        <f>ROUNDDOWN(ROUND(B3370*0.2042,2),0)</f>
        <v/>
      </c>
    </row>
    <row r="3371">
      <c r="A3371" t="inlineStr">
        <is>
          <t>照合 一般</t>
        </is>
      </c>
      <c r="B3371" s="21" t="n">
        <v>23500000</v>
      </c>
      <c r="C3371" s="22" t="n">
        <v>5</v>
      </c>
      <c r="D3371" s="22" t="n">
        <v>1</v>
      </c>
      <c r="E3371" s="22" t="n">
        <v>0</v>
      </c>
      <c r="F3371" s="21">
        <f>(IF(C3371&lt;=20,MAX(800000,400000*C3371),8000000+700000*(C3371-20))+IF(E3371=1,1000000,0))</f>
        <v/>
      </c>
      <c r="G3371" s="21">
        <f>IF(AND(D3371=3,C3371&lt;=5),MAX(0,B3371-F3371),IF(AND(D3371=2,C3371&lt;=5,MAX(0,B3371-F3371)&gt;3000000),1500000+MAX(0,B3371-F3371)-3000000,MAX(0,B3371-F3371)/2))</f>
        <v/>
      </c>
      <c r="H3371" s="21">
        <f>ROUNDDOWN(G3371,-3)</f>
        <v/>
      </c>
      <c r="I3371" s="21">
        <f>IF(H3371&lt;=0,0,ROUNDDOWN(ROUND((H3371*LOOKUP(H3371,{0,1950001,3300001,6950001,9000001,18000001,40000001},{0.05,0.1,0.2,0.23,0.33,0.4,0.45})-LOOKUP(H3371,{0,1950001,3300001,6950001,9000001,18000001,40000001},{0,97500,427500,636000,1536000,2796000,4796000}))*1.021,3),0))</f>
        <v/>
      </c>
      <c r="J3371" s="21">
        <f>ROUNDDOWN(ROUND(H3371*0.06,2),-2)</f>
        <v/>
      </c>
      <c r="K3371" s="21">
        <f>ROUNDDOWN(ROUND(H3371*0.04,2),-2)</f>
        <v/>
      </c>
      <c r="L3371" s="21">
        <f>I3371+J3371+K3371</f>
        <v/>
      </c>
      <c r="M3371" s="21">
        <f>B3371-L3371</f>
        <v/>
      </c>
      <c r="N3371" s="21">
        <f>ROUNDDOWN(ROUND(B3371*0.2042,2),0)</f>
        <v/>
      </c>
    </row>
    <row r="3372">
      <c r="A3372" t="inlineStr">
        <is>
          <t>照合 一般</t>
        </is>
      </c>
      <c r="B3372" s="21" t="n">
        <v>23500000</v>
      </c>
      <c r="C3372" s="22" t="n">
        <v>6</v>
      </c>
      <c r="D3372" s="22" t="n">
        <v>1</v>
      </c>
      <c r="E3372" s="22" t="n">
        <v>0</v>
      </c>
      <c r="F3372" s="21">
        <f>(IF(C3372&lt;=20,MAX(800000,400000*C3372),8000000+700000*(C3372-20))+IF(E3372=1,1000000,0))</f>
        <v/>
      </c>
      <c r="G3372" s="21">
        <f>IF(AND(D3372=3,C3372&lt;=5),MAX(0,B3372-F3372),IF(AND(D3372=2,C3372&lt;=5,MAX(0,B3372-F3372)&gt;3000000),1500000+MAX(0,B3372-F3372)-3000000,MAX(0,B3372-F3372)/2))</f>
        <v/>
      </c>
      <c r="H3372" s="21">
        <f>ROUNDDOWN(G3372,-3)</f>
        <v/>
      </c>
      <c r="I3372" s="21">
        <f>IF(H3372&lt;=0,0,ROUNDDOWN(ROUND((H3372*LOOKUP(H3372,{0,1950001,3300001,6950001,9000001,18000001,40000001},{0.05,0.1,0.2,0.23,0.33,0.4,0.45})-LOOKUP(H3372,{0,1950001,3300001,6950001,9000001,18000001,40000001},{0,97500,427500,636000,1536000,2796000,4796000}))*1.021,3),0))</f>
        <v/>
      </c>
      <c r="J3372" s="21">
        <f>ROUNDDOWN(ROUND(H3372*0.06,2),-2)</f>
        <v/>
      </c>
      <c r="K3372" s="21">
        <f>ROUNDDOWN(ROUND(H3372*0.04,2),-2)</f>
        <v/>
      </c>
      <c r="L3372" s="21">
        <f>I3372+J3372+K3372</f>
        <v/>
      </c>
      <c r="M3372" s="21">
        <f>B3372-L3372</f>
        <v/>
      </c>
      <c r="N3372" s="21">
        <f>ROUNDDOWN(ROUND(B3372*0.2042,2),0)</f>
        <v/>
      </c>
    </row>
    <row r="3373">
      <c r="A3373" t="inlineStr">
        <is>
          <t>照合 一般</t>
        </is>
      </c>
      <c r="B3373" s="21" t="n">
        <v>23500000</v>
      </c>
      <c r="C3373" s="22" t="n">
        <v>7</v>
      </c>
      <c r="D3373" s="22" t="n">
        <v>1</v>
      </c>
      <c r="E3373" s="22" t="n">
        <v>0</v>
      </c>
      <c r="F3373" s="21">
        <f>(IF(C3373&lt;=20,MAX(800000,400000*C3373),8000000+700000*(C3373-20))+IF(E3373=1,1000000,0))</f>
        <v/>
      </c>
      <c r="G3373" s="21">
        <f>IF(AND(D3373=3,C3373&lt;=5),MAX(0,B3373-F3373),IF(AND(D3373=2,C3373&lt;=5,MAX(0,B3373-F3373)&gt;3000000),1500000+MAX(0,B3373-F3373)-3000000,MAX(0,B3373-F3373)/2))</f>
        <v/>
      </c>
      <c r="H3373" s="21">
        <f>ROUNDDOWN(G3373,-3)</f>
        <v/>
      </c>
      <c r="I3373" s="21">
        <f>IF(H3373&lt;=0,0,ROUNDDOWN(ROUND((H3373*LOOKUP(H3373,{0,1950001,3300001,6950001,9000001,18000001,40000001},{0.05,0.1,0.2,0.23,0.33,0.4,0.45})-LOOKUP(H3373,{0,1950001,3300001,6950001,9000001,18000001,40000001},{0,97500,427500,636000,1536000,2796000,4796000}))*1.021,3),0))</f>
        <v/>
      </c>
      <c r="J3373" s="21">
        <f>ROUNDDOWN(ROUND(H3373*0.06,2),-2)</f>
        <v/>
      </c>
      <c r="K3373" s="21">
        <f>ROUNDDOWN(ROUND(H3373*0.04,2),-2)</f>
        <v/>
      </c>
      <c r="L3373" s="21">
        <f>I3373+J3373+K3373</f>
        <v/>
      </c>
      <c r="M3373" s="21">
        <f>B3373-L3373</f>
        <v/>
      </c>
      <c r="N3373" s="21">
        <f>ROUNDDOWN(ROUND(B3373*0.2042,2),0)</f>
        <v/>
      </c>
    </row>
    <row r="3374">
      <c r="A3374" t="inlineStr">
        <is>
          <t>照合 一般</t>
        </is>
      </c>
      <c r="B3374" s="21" t="n">
        <v>23500000</v>
      </c>
      <c r="C3374" s="22" t="n">
        <v>8</v>
      </c>
      <c r="D3374" s="22" t="n">
        <v>1</v>
      </c>
      <c r="E3374" s="22" t="n">
        <v>0</v>
      </c>
      <c r="F3374" s="21">
        <f>(IF(C3374&lt;=20,MAX(800000,400000*C3374),8000000+700000*(C3374-20))+IF(E3374=1,1000000,0))</f>
        <v/>
      </c>
      <c r="G3374" s="21">
        <f>IF(AND(D3374=3,C3374&lt;=5),MAX(0,B3374-F3374),IF(AND(D3374=2,C3374&lt;=5,MAX(0,B3374-F3374)&gt;3000000),1500000+MAX(0,B3374-F3374)-3000000,MAX(0,B3374-F3374)/2))</f>
        <v/>
      </c>
      <c r="H3374" s="21">
        <f>ROUNDDOWN(G3374,-3)</f>
        <v/>
      </c>
      <c r="I3374" s="21">
        <f>IF(H3374&lt;=0,0,ROUNDDOWN(ROUND((H3374*LOOKUP(H3374,{0,1950001,3300001,6950001,9000001,18000001,40000001},{0.05,0.1,0.2,0.23,0.33,0.4,0.45})-LOOKUP(H3374,{0,1950001,3300001,6950001,9000001,18000001,40000001},{0,97500,427500,636000,1536000,2796000,4796000}))*1.021,3),0))</f>
        <v/>
      </c>
      <c r="J3374" s="21">
        <f>ROUNDDOWN(ROUND(H3374*0.06,2),-2)</f>
        <v/>
      </c>
      <c r="K3374" s="21">
        <f>ROUNDDOWN(ROUND(H3374*0.04,2),-2)</f>
        <v/>
      </c>
      <c r="L3374" s="21">
        <f>I3374+J3374+K3374</f>
        <v/>
      </c>
      <c r="M3374" s="21">
        <f>B3374-L3374</f>
        <v/>
      </c>
      <c r="N3374" s="21">
        <f>ROUNDDOWN(ROUND(B3374*0.2042,2),0)</f>
        <v/>
      </c>
    </row>
    <row r="3375">
      <c r="A3375" t="inlineStr">
        <is>
          <t>照合 一般</t>
        </is>
      </c>
      <c r="B3375" s="21" t="n">
        <v>23500000</v>
      </c>
      <c r="C3375" s="22" t="n">
        <v>9</v>
      </c>
      <c r="D3375" s="22" t="n">
        <v>1</v>
      </c>
      <c r="E3375" s="22" t="n">
        <v>0</v>
      </c>
      <c r="F3375" s="21">
        <f>(IF(C3375&lt;=20,MAX(800000,400000*C3375),8000000+700000*(C3375-20))+IF(E3375=1,1000000,0))</f>
        <v/>
      </c>
      <c r="G3375" s="21">
        <f>IF(AND(D3375=3,C3375&lt;=5),MAX(0,B3375-F3375),IF(AND(D3375=2,C3375&lt;=5,MAX(0,B3375-F3375)&gt;3000000),1500000+MAX(0,B3375-F3375)-3000000,MAX(0,B3375-F3375)/2))</f>
        <v/>
      </c>
      <c r="H3375" s="21">
        <f>ROUNDDOWN(G3375,-3)</f>
        <v/>
      </c>
      <c r="I3375" s="21">
        <f>IF(H3375&lt;=0,0,ROUNDDOWN(ROUND((H3375*LOOKUP(H3375,{0,1950001,3300001,6950001,9000001,18000001,40000001},{0.05,0.1,0.2,0.23,0.33,0.4,0.45})-LOOKUP(H3375,{0,1950001,3300001,6950001,9000001,18000001,40000001},{0,97500,427500,636000,1536000,2796000,4796000}))*1.021,3),0))</f>
        <v/>
      </c>
      <c r="J3375" s="21">
        <f>ROUNDDOWN(ROUND(H3375*0.06,2),-2)</f>
        <v/>
      </c>
      <c r="K3375" s="21">
        <f>ROUNDDOWN(ROUND(H3375*0.04,2),-2)</f>
        <v/>
      </c>
      <c r="L3375" s="21">
        <f>I3375+J3375+K3375</f>
        <v/>
      </c>
      <c r="M3375" s="21">
        <f>B3375-L3375</f>
        <v/>
      </c>
      <c r="N3375" s="21">
        <f>ROUNDDOWN(ROUND(B3375*0.2042,2),0)</f>
        <v/>
      </c>
    </row>
    <row r="3376">
      <c r="A3376" t="inlineStr">
        <is>
          <t>照合 一般</t>
        </is>
      </c>
      <c r="B3376" s="21" t="n">
        <v>23500000</v>
      </c>
      <c r="C3376" s="22" t="n">
        <v>10</v>
      </c>
      <c r="D3376" s="22" t="n">
        <v>1</v>
      </c>
      <c r="E3376" s="22" t="n">
        <v>0</v>
      </c>
      <c r="F3376" s="21">
        <f>(IF(C3376&lt;=20,MAX(800000,400000*C3376),8000000+700000*(C3376-20))+IF(E3376=1,1000000,0))</f>
        <v/>
      </c>
      <c r="G3376" s="21">
        <f>IF(AND(D3376=3,C3376&lt;=5),MAX(0,B3376-F3376),IF(AND(D3376=2,C3376&lt;=5,MAX(0,B3376-F3376)&gt;3000000),1500000+MAX(0,B3376-F3376)-3000000,MAX(0,B3376-F3376)/2))</f>
        <v/>
      </c>
      <c r="H3376" s="21">
        <f>ROUNDDOWN(G3376,-3)</f>
        <v/>
      </c>
      <c r="I3376" s="21">
        <f>IF(H3376&lt;=0,0,ROUNDDOWN(ROUND((H3376*LOOKUP(H3376,{0,1950001,3300001,6950001,9000001,18000001,40000001},{0.05,0.1,0.2,0.23,0.33,0.4,0.45})-LOOKUP(H3376,{0,1950001,3300001,6950001,9000001,18000001,40000001},{0,97500,427500,636000,1536000,2796000,4796000}))*1.021,3),0))</f>
        <v/>
      </c>
      <c r="J3376" s="21">
        <f>ROUNDDOWN(ROUND(H3376*0.06,2),-2)</f>
        <v/>
      </c>
      <c r="K3376" s="21">
        <f>ROUNDDOWN(ROUND(H3376*0.04,2),-2)</f>
        <v/>
      </c>
      <c r="L3376" s="21">
        <f>I3376+J3376+K3376</f>
        <v/>
      </c>
      <c r="M3376" s="21">
        <f>B3376-L3376</f>
        <v/>
      </c>
      <c r="N3376" s="21">
        <f>ROUNDDOWN(ROUND(B3376*0.2042,2),0)</f>
        <v/>
      </c>
    </row>
    <row r="3377">
      <c r="A3377" t="inlineStr">
        <is>
          <t>照合 一般</t>
        </is>
      </c>
      <c r="B3377" s="21" t="n">
        <v>23500000</v>
      </c>
      <c r="C3377" s="22" t="n">
        <v>11</v>
      </c>
      <c r="D3377" s="22" t="n">
        <v>1</v>
      </c>
      <c r="E3377" s="22" t="n">
        <v>0</v>
      </c>
      <c r="F3377" s="21">
        <f>(IF(C3377&lt;=20,MAX(800000,400000*C3377),8000000+700000*(C3377-20))+IF(E3377=1,1000000,0))</f>
        <v/>
      </c>
      <c r="G3377" s="21">
        <f>IF(AND(D3377=3,C3377&lt;=5),MAX(0,B3377-F3377),IF(AND(D3377=2,C3377&lt;=5,MAX(0,B3377-F3377)&gt;3000000),1500000+MAX(0,B3377-F3377)-3000000,MAX(0,B3377-F3377)/2))</f>
        <v/>
      </c>
      <c r="H3377" s="21">
        <f>ROUNDDOWN(G3377,-3)</f>
        <v/>
      </c>
      <c r="I3377" s="21">
        <f>IF(H3377&lt;=0,0,ROUNDDOWN(ROUND((H3377*LOOKUP(H3377,{0,1950001,3300001,6950001,9000001,18000001,40000001},{0.05,0.1,0.2,0.23,0.33,0.4,0.45})-LOOKUP(H3377,{0,1950001,3300001,6950001,9000001,18000001,40000001},{0,97500,427500,636000,1536000,2796000,4796000}))*1.021,3),0))</f>
        <v/>
      </c>
      <c r="J3377" s="21">
        <f>ROUNDDOWN(ROUND(H3377*0.06,2),-2)</f>
        <v/>
      </c>
      <c r="K3377" s="21">
        <f>ROUNDDOWN(ROUND(H3377*0.04,2),-2)</f>
        <v/>
      </c>
      <c r="L3377" s="21">
        <f>I3377+J3377+K3377</f>
        <v/>
      </c>
      <c r="M3377" s="21">
        <f>B3377-L3377</f>
        <v/>
      </c>
      <c r="N3377" s="21">
        <f>ROUNDDOWN(ROUND(B3377*0.2042,2),0)</f>
        <v/>
      </c>
    </row>
    <row r="3378">
      <c r="A3378" t="inlineStr">
        <is>
          <t>照合 一般</t>
        </is>
      </c>
      <c r="B3378" s="21" t="n">
        <v>23500000</v>
      </c>
      <c r="C3378" s="22" t="n">
        <v>12</v>
      </c>
      <c r="D3378" s="22" t="n">
        <v>1</v>
      </c>
      <c r="E3378" s="22" t="n">
        <v>0</v>
      </c>
      <c r="F3378" s="21">
        <f>(IF(C3378&lt;=20,MAX(800000,400000*C3378),8000000+700000*(C3378-20))+IF(E3378=1,1000000,0))</f>
        <v/>
      </c>
      <c r="G3378" s="21">
        <f>IF(AND(D3378=3,C3378&lt;=5),MAX(0,B3378-F3378),IF(AND(D3378=2,C3378&lt;=5,MAX(0,B3378-F3378)&gt;3000000),1500000+MAX(0,B3378-F3378)-3000000,MAX(0,B3378-F3378)/2))</f>
        <v/>
      </c>
      <c r="H3378" s="21">
        <f>ROUNDDOWN(G3378,-3)</f>
        <v/>
      </c>
      <c r="I3378" s="21">
        <f>IF(H3378&lt;=0,0,ROUNDDOWN(ROUND((H3378*LOOKUP(H3378,{0,1950001,3300001,6950001,9000001,18000001,40000001},{0.05,0.1,0.2,0.23,0.33,0.4,0.45})-LOOKUP(H3378,{0,1950001,3300001,6950001,9000001,18000001,40000001},{0,97500,427500,636000,1536000,2796000,4796000}))*1.021,3),0))</f>
        <v/>
      </c>
      <c r="J3378" s="21">
        <f>ROUNDDOWN(ROUND(H3378*0.06,2),-2)</f>
        <v/>
      </c>
      <c r="K3378" s="21">
        <f>ROUNDDOWN(ROUND(H3378*0.04,2),-2)</f>
        <v/>
      </c>
      <c r="L3378" s="21">
        <f>I3378+J3378+K3378</f>
        <v/>
      </c>
      <c r="M3378" s="21">
        <f>B3378-L3378</f>
        <v/>
      </c>
      <c r="N3378" s="21">
        <f>ROUNDDOWN(ROUND(B3378*0.2042,2),0)</f>
        <v/>
      </c>
    </row>
    <row r="3379">
      <c r="A3379" t="inlineStr">
        <is>
          <t>照合 一般</t>
        </is>
      </c>
      <c r="B3379" s="21" t="n">
        <v>23500000</v>
      </c>
      <c r="C3379" s="22" t="n">
        <v>13</v>
      </c>
      <c r="D3379" s="22" t="n">
        <v>1</v>
      </c>
      <c r="E3379" s="22" t="n">
        <v>0</v>
      </c>
      <c r="F3379" s="21">
        <f>(IF(C3379&lt;=20,MAX(800000,400000*C3379),8000000+700000*(C3379-20))+IF(E3379=1,1000000,0))</f>
        <v/>
      </c>
      <c r="G3379" s="21">
        <f>IF(AND(D3379=3,C3379&lt;=5),MAX(0,B3379-F3379),IF(AND(D3379=2,C3379&lt;=5,MAX(0,B3379-F3379)&gt;3000000),1500000+MAX(0,B3379-F3379)-3000000,MAX(0,B3379-F3379)/2))</f>
        <v/>
      </c>
      <c r="H3379" s="21">
        <f>ROUNDDOWN(G3379,-3)</f>
        <v/>
      </c>
      <c r="I3379" s="21">
        <f>IF(H3379&lt;=0,0,ROUNDDOWN(ROUND((H3379*LOOKUP(H3379,{0,1950001,3300001,6950001,9000001,18000001,40000001},{0.05,0.1,0.2,0.23,0.33,0.4,0.45})-LOOKUP(H3379,{0,1950001,3300001,6950001,9000001,18000001,40000001},{0,97500,427500,636000,1536000,2796000,4796000}))*1.021,3),0))</f>
        <v/>
      </c>
      <c r="J3379" s="21">
        <f>ROUNDDOWN(ROUND(H3379*0.06,2),-2)</f>
        <v/>
      </c>
      <c r="K3379" s="21">
        <f>ROUNDDOWN(ROUND(H3379*0.04,2),-2)</f>
        <v/>
      </c>
      <c r="L3379" s="21">
        <f>I3379+J3379+K3379</f>
        <v/>
      </c>
      <c r="M3379" s="21">
        <f>B3379-L3379</f>
        <v/>
      </c>
      <c r="N3379" s="21">
        <f>ROUNDDOWN(ROUND(B3379*0.2042,2),0)</f>
        <v/>
      </c>
    </row>
    <row r="3380">
      <c r="A3380" t="inlineStr">
        <is>
          <t>照合 一般</t>
        </is>
      </c>
      <c r="B3380" s="21" t="n">
        <v>23500000</v>
      </c>
      <c r="C3380" s="22" t="n">
        <v>14</v>
      </c>
      <c r="D3380" s="22" t="n">
        <v>1</v>
      </c>
      <c r="E3380" s="22" t="n">
        <v>0</v>
      </c>
      <c r="F3380" s="21">
        <f>(IF(C3380&lt;=20,MAX(800000,400000*C3380),8000000+700000*(C3380-20))+IF(E3380=1,1000000,0))</f>
        <v/>
      </c>
      <c r="G3380" s="21">
        <f>IF(AND(D3380=3,C3380&lt;=5),MAX(0,B3380-F3380),IF(AND(D3380=2,C3380&lt;=5,MAX(0,B3380-F3380)&gt;3000000),1500000+MAX(0,B3380-F3380)-3000000,MAX(0,B3380-F3380)/2))</f>
        <v/>
      </c>
      <c r="H3380" s="21">
        <f>ROUNDDOWN(G3380,-3)</f>
        <v/>
      </c>
      <c r="I3380" s="21">
        <f>IF(H3380&lt;=0,0,ROUNDDOWN(ROUND((H3380*LOOKUP(H3380,{0,1950001,3300001,6950001,9000001,18000001,40000001},{0.05,0.1,0.2,0.23,0.33,0.4,0.45})-LOOKUP(H3380,{0,1950001,3300001,6950001,9000001,18000001,40000001},{0,97500,427500,636000,1536000,2796000,4796000}))*1.021,3),0))</f>
        <v/>
      </c>
      <c r="J3380" s="21">
        <f>ROUNDDOWN(ROUND(H3380*0.06,2),-2)</f>
        <v/>
      </c>
      <c r="K3380" s="21">
        <f>ROUNDDOWN(ROUND(H3380*0.04,2),-2)</f>
        <v/>
      </c>
      <c r="L3380" s="21">
        <f>I3380+J3380+K3380</f>
        <v/>
      </c>
      <c r="M3380" s="21">
        <f>B3380-L3380</f>
        <v/>
      </c>
      <c r="N3380" s="21">
        <f>ROUNDDOWN(ROUND(B3380*0.2042,2),0)</f>
        <v/>
      </c>
    </row>
    <row r="3381">
      <c r="A3381" t="inlineStr">
        <is>
          <t>照合 一般</t>
        </is>
      </c>
      <c r="B3381" s="21" t="n">
        <v>23500000</v>
      </c>
      <c r="C3381" s="22" t="n">
        <v>15</v>
      </c>
      <c r="D3381" s="22" t="n">
        <v>1</v>
      </c>
      <c r="E3381" s="22" t="n">
        <v>0</v>
      </c>
      <c r="F3381" s="21">
        <f>(IF(C3381&lt;=20,MAX(800000,400000*C3381),8000000+700000*(C3381-20))+IF(E3381=1,1000000,0))</f>
        <v/>
      </c>
      <c r="G3381" s="21">
        <f>IF(AND(D3381=3,C3381&lt;=5),MAX(0,B3381-F3381),IF(AND(D3381=2,C3381&lt;=5,MAX(0,B3381-F3381)&gt;3000000),1500000+MAX(0,B3381-F3381)-3000000,MAX(0,B3381-F3381)/2))</f>
        <v/>
      </c>
      <c r="H3381" s="21">
        <f>ROUNDDOWN(G3381,-3)</f>
        <v/>
      </c>
      <c r="I3381" s="21">
        <f>IF(H3381&lt;=0,0,ROUNDDOWN(ROUND((H3381*LOOKUP(H3381,{0,1950001,3300001,6950001,9000001,18000001,40000001},{0.05,0.1,0.2,0.23,0.33,0.4,0.45})-LOOKUP(H3381,{0,1950001,3300001,6950001,9000001,18000001,40000001},{0,97500,427500,636000,1536000,2796000,4796000}))*1.021,3),0))</f>
        <v/>
      </c>
      <c r="J3381" s="21">
        <f>ROUNDDOWN(ROUND(H3381*0.06,2),-2)</f>
        <v/>
      </c>
      <c r="K3381" s="21">
        <f>ROUNDDOWN(ROUND(H3381*0.04,2),-2)</f>
        <v/>
      </c>
      <c r="L3381" s="21">
        <f>I3381+J3381+K3381</f>
        <v/>
      </c>
      <c r="M3381" s="21">
        <f>B3381-L3381</f>
        <v/>
      </c>
      <c r="N3381" s="21">
        <f>ROUNDDOWN(ROUND(B3381*0.2042,2),0)</f>
        <v/>
      </c>
    </row>
    <row r="3382">
      <c r="A3382" t="inlineStr">
        <is>
          <t>照合 一般</t>
        </is>
      </c>
      <c r="B3382" s="21" t="n">
        <v>23500000</v>
      </c>
      <c r="C3382" s="22" t="n">
        <v>16</v>
      </c>
      <c r="D3382" s="22" t="n">
        <v>1</v>
      </c>
      <c r="E3382" s="22" t="n">
        <v>0</v>
      </c>
      <c r="F3382" s="21">
        <f>(IF(C3382&lt;=20,MAX(800000,400000*C3382),8000000+700000*(C3382-20))+IF(E3382=1,1000000,0))</f>
        <v/>
      </c>
      <c r="G3382" s="21">
        <f>IF(AND(D3382=3,C3382&lt;=5),MAX(0,B3382-F3382),IF(AND(D3382=2,C3382&lt;=5,MAX(0,B3382-F3382)&gt;3000000),1500000+MAX(0,B3382-F3382)-3000000,MAX(0,B3382-F3382)/2))</f>
        <v/>
      </c>
      <c r="H3382" s="21">
        <f>ROUNDDOWN(G3382,-3)</f>
        <v/>
      </c>
      <c r="I3382" s="21">
        <f>IF(H3382&lt;=0,0,ROUNDDOWN(ROUND((H3382*LOOKUP(H3382,{0,1950001,3300001,6950001,9000001,18000001,40000001},{0.05,0.1,0.2,0.23,0.33,0.4,0.45})-LOOKUP(H3382,{0,1950001,3300001,6950001,9000001,18000001,40000001},{0,97500,427500,636000,1536000,2796000,4796000}))*1.021,3),0))</f>
        <v/>
      </c>
      <c r="J3382" s="21">
        <f>ROUNDDOWN(ROUND(H3382*0.06,2),-2)</f>
        <v/>
      </c>
      <c r="K3382" s="21">
        <f>ROUNDDOWN(ROUND(H3382*0.04,2),-2)</f>
        <v/>
      </c>
      <c r="L3382" s="21">
        <f>I3382+J3382+K3382</f>
        <v/>
      </c>
      <c r="M3382" s="21">
        <f>B3382-L3382</f>
        <v/>
      </c>
      <c r="N3382" s="21">
        <f>ROUNDDOWN(ROUND(B3382*0.2042,2),0)</f>
        <v/>
      </c>
    </row>
    <row r="3383">
      <c r="A3383" t="inlineStr">
        <is>
          <t>照合 一般</t>
        </is>
      </c>
      <c r="B3383" s="21" t="n">
        <v>23500000</v>
      </c>
      <c r="C3383" s="22" t="n">
        <v>17</v>
      </c>
      <c r="D3383" s="22" t="n">
        <v>1</v>
      </c>
      <c r="E3383" s="22" t="n">
        <v>0</v>
      </c>
      <c r="F3383" s="21">
        <f>(IF(C3383&lt;=20,MAX(800000,400000*C3383),8000000+700000*(C3383-20))+IF(E3383=1,1000000,0))</f>
        <v/>
      </c>
      <c r="G3383" s="21">
        <f>IF(AND(D3383=3,C3383&lt;=5),MAX(0,B3383-F3383),IF(AND(D3383=2,C3383&lt;=5,MAX(0,B3383-F3383)&gt;3000000),1500000+MAX(0,B3383-F3383)-3000000,MAX(0,B3383-F3383)/2))</f>
        <v/>
      </c>
      <c r="H3383" s="21">
        <f>ROUNDDOWN(G3383,-3)</f>
        <v/>
      </c>
      <c r="I3383" s="21">
        <f>IF(H3383&lt;=0,0,ROUNDDOWN(ROUND((H3383*LOOKUP(H3383,{0,1950001,3300001,6950001,9000001,18000001,40000001},{0.05,0.1,0.2,0.23,0.33,0.4,0.45})-LOOKUP(H3383,{0,1950001,3300001,6950001,9000001,18000001,40000001},{0,97500,427500,636000,1536000,2796000,4796000}))*1.021,3),0))</f>
        <v/>
      </c>
      <c r="J3383" s="21">
        <f>ROUNDDOWN(ROUND(H3383*0.06,2),-2)</f>
        <v/>
      </c>
      <c r="K3383" s="21">
        <f>ROUNDDOWN(ROUND(H3383*0.04,2),-2)</f>
        <v/>
      </c>
      <c r="L3383" s="21">
        <f>I3383+J3383+K3383</f>
        <v/>
      </c>
      <c r="M3383" s="21">
        <f>B3383-L3383</f>
        <v/>
      </c>
      <c r="N3383" s="21">
        <f>ROUNDDOWN(ROUND(B3383*0.2042,2),0)</f>
        <v/>
      </c>
    </row>
    <row r="3384">
      <c r="A3384" t="inlineStr">
        <is>
          <t>照合 一般</t>
        </is>
      </c>
      <c r="B3384" s="21" t="n">
        <v>23500000</v>
      </c>
      <c r="C3384" s="22" t="n">
        <v>18</v>
      </c>
      <c r="D3384" s="22" t="n">
        <v>1</v>
      </c>
      <c r="E3384" s="22" t="n">
        <v>0</v>
      </c>
      <c r="F3384" s="21">
        <f>(IF(C3384&lt;=20,MAX(800000,400000*C3384),8000000+700000*(C3384-20))+IF(E3384=1,1000000,0))</f>
        <v/>
      </c>
      <c r="G3384" s="21">
        <f>IF(AND(D3384=3,C3384&lt;=5),MAX(0,B3384-F3384),IF(AND(D3384=2,C3384&lt;=5,MAX(0,B3384-F3384)&gt;3000000),1500000+MAX(0,B3384-F3384)-3000000,MAX(0,B3384-F3384)/2))</f>
        <v/>
      </c>
      <c r="H3384" s="21">
        <f>ROUNDDOWN(G3384,-3)</f>
        <v/>
      </c>
      <c r="I3384" s="21">
        <f>IF(H3384&lt;=0,0,ROUNDDOWN(ROUND((H3384*LOOKUP(H3384,{0,1950001,3300001,6950001,9000001,18000001,40000001},{0.05,0.1,0.2,0.23,0.33,0.4,0.45})-LOOKUP(H3384,{0,1950001,3300001,6950001,9000001,18000001,40000001},{0,97500,427500,636000,1536000,2796000,4796000}))*1.021,3),0))</f>
        <v/>
      </c>
      <c r="J3384" s="21">
        <f>ROUNDDOWN(ROUND(H3384*0.06,2),-2)</f>
        <v/>
      </c>
      <c r="K3384" s="21">
        <f>ROUNDDOWN(ROUND(H3384*0.04,2),-2)</f>
        <v/>
      </c>
      <c r="L3384" s="21">
        <f>I3384+J3384+K3384</f>
        <v/>
      </c>
      <c r="M3384" s="21">
        <f>B3384-L3384</f>
        <v/>
      </c>
      <c r="N3384" s="21">
        <f>ROUNDDOWN(ROUND(B3384*0.2042,2),0)</f>
        <v/>
      </c>
    </row>
    <row r="3385">
      <c r="A3385" t="inlineStr">
        <is>
          <t>照合 一般</t>
        </is>
      </c>
      <c r="B3385" s="21" t="n">
        <v>23500000</v>
      </c>
      <c r="C3385" s="22" t="n">
        <v>19</v>
      </c>
      <c r="D3385" s="22" t="n">
        <v>1</v>
      </c>
      <c r="E3385" s="22" t="n">
        <v>0</v>
      </c>
      <c r="F3385" s="21">
        <f>(IF(C3385&lt;=20,MAX(800000,400000*C3385),8000000+700000*(C3385-20))+IF(E3385=1,1000000,0))</f>
        <v/>
      </c>
      <c r="G3385" s="21">
        <f>IF(AND(D3385=3,C3385&lt;=5),MAX(0,B3385-F3385),IF(AND(D3385=2,C3385&lt;=5,MAX(0,B3385-F3385)&gt;3000000),1500000+MAX(0,B3385-F3385)-3000000,MAX(0,B3385-F3385)/2))</f>
        <v/>
      </c>
      <c r="H3385" s="21">
        <f>ROUNDDOWN(G3385,-3)</f>
        <v/>
      </c>
      <c r="I3385" s="21">
        <f>IF(H3385&lt;=0,0,ROUNDDOWN(ROUND((H3385*LOOKUP(H3385,{0,1950001,3300001,6950001,9000001,18000001,40000001},{0.05,0.1,0.2,0.23,0.33,0.4,0.45})-LOOKUP(H3385,{0,1950001,3300001,6950001,9000001,18000001,40000001},{0,97500,427500,636000,1536000,2796000,4796000}))*1.021,3),0))</f>
        <v/>
      </c>
      <c r="J3385" s="21">
        <f>ROUNDDOWN(ROUND(H3385*0.06,2),-2)</f>
        <v/>
      </c>
      <c r="K3385" s="21">
        <f>ROUNDDOWN(ROUND(H3385*0.04,2),-2)</f>
        <v/>
      </c>
      <c r="L3385" s="21">
        <f>I3385+J3385+K3385</f>
        <v/>
      </c>
      <c r="M3385" s="21">
        <f>B3385-L3385</f>
        <v/>
      </c>
      <c r="N3385" s="21">
        <f>ROUNDDOWN(ROUND(B3385*0.2042,2),0)</f>
        <v/>
      </c>
    </row>
    <row r="3386">
      <c r="A3386" t="inlineStr">
        <is>
          <t>照合 一般</t>
        </is>
      </c>
      <c r="B3386" s="21" t="n">
        <v>23500000</v>
      </c>
      <c r="C3386" s="22" t="n">
        <v>20</v>
      </c>
      <c r="D3386" s="22" t="n">
        <v>1</v>
      </c>
      <c r="E3386" s="22" t="n">
        <v>0</v>
      </c>
      <c r="F3386" s="21">
        <f>(IF(C3386&lt;=20,MAX(800000,400000*C3386),8000000+700000*(C3386-20))+IF(E3386=1,1000000,0))</f>
        <v/>
      </c>
      <c r="G3386" s="21">
        <f>IF(AND(D3386=3,C3386&lt;=5),MAX(0,B3386-F3386),IF(AND(D3386=2,C3386&lt;=5,MAX(0,B3386-F3386)&gt;3000000),1500000+MAX(0,B3386-F3386)-3000000,MAX(0,B3386-F3386)/2))</f>
        <v/>
      </c>
      <c r="H3386" s="21">
        <f>ROUNDDOWN(G3386,-3)</f>
        <v/>
      </c>
      <c r="I3386" s="21">
        <f>IF(H3386&lt;=0,0,ROUNDDOWN(ROUND((H3386*LOOKUP(H3386,{0,1950001,3300001,6950001,9000001,18000001,40000001},{0.05,0.1,0.2,0.23,0.33,0.4,0.45})-LOOKUP(H3386,{0,1950001,3300001,6950001,9000001,18000001,40000001},{0,97500,427500,636000,1536000,2796000,4796000}))*1.021,3),0))</f>
        <v/>
      </c>
      <c r="J3386" s="21">
        <f>ROUNDDOWN(ROUND(H3386*0.06,2),-2)</f>
        <v/>
      </c>
      <c r="K3386" s="21">
        <f>ROUNDDOWN(ROUND(H3386*0.04,2),-2)</f>
        <v/>
      </c>
      <c r="L3386" s="21">
        <f>I3386+J3386+K3386</f>
        <v/>
      </c>
      <c r="M3386" s="21">
        <f>B3386-L3386</f>
        <v/>
      </c>
      <c r="N3386" s="21">
        <f>ROUNDDOWN(ROUND(B3386*0.2042,2),0)</f>
        <v/>
      </c>
    </row>
    <row r="3387">
      <c r="A3387" t="inlineStr">
        <is>
          <t>照合 一般</t>
        </is>
      </c>
      <c r="B3387" s="21" t="n">
        <v>23500000</v>
      </c>
      <c r="C3387" s="22" t="n">
        <v>21</v>
      </c>
      <c r="D3387" s="22" t="n">
        <v>1</v>
      </c>
      <c r="E3387" s="22" t="n">
        <v>0</v>
      </c>
      <c r="F3387" s="21">
        <f>(IF(C3387&lt;=20,MAX(800000,400000*C3387),8000000+700000*(C3387-20))+IF(E3387=1,1000000,0))</f>
        <v/>
      </c>
      <c r="G3387" s="21">
        <f>IF(AND(D3387=3,C3387&lt;=5),MAX(0,B3387-F3387),IF(AND(D3387=2,C3387&lt;=5,MAX(0,B3387-F3387)&gt;3000000),1500000+MAX(0,B3387-F3387)-3000000,MAX(0,B3387-F3387)/2))</f>
        <v/>
      </c>
      <c r="H3387" s="21">
        <f>ROUNDDOWN(G3387,-3)</f>
        <v/>
      </c>
      <c r="I3387" s="21">
        <f>IF(H3387&lt;=0,0,ROUNDDOWN(ROUND((H3387*LOOKUP(H3387,{0,1950001,3300001,6950001,9000001,18000001,40000001},{0.05,0.1,0.2,0.23,0.33,0.4,0.45})-LOOKUP(H3387,{0,1950001,3300001,6950001,9000001,18000001,40000001},{0,97500,427500,636000,1536000,2796000,4796000}))*1.021,3),0))</f>
        <v/>
      </c>
      <c r="J3387" s="21">
        <f>ROUNDDOWN(ROUND(H3387*0.06,2),-2)</f>
        <v/>
      </c>
      <c r="K3387" s="21">
        <f>ROUNDDOWN(ROUND(H3387*0.04,2),-2)</f>
        <v/>
      </c>
      <c r="L3387" s="21">
        <f>I3387+J3387+K3387</f>
        <v/>
      </c>
      <c r="M3387" s="21">
        <f>B3387-L3387</f>
        <v/>
      </c>
      <c r="N3387" s="21">
        <f>ROUNDDOWN(ROUND(B3387*0.2042,2),0)</f>
        <v/>
      </c>
    </row>
    <row r="3388">
      <c r="A3388" t="inlineStr">
        <is>
          <t>照合 一般</t>
        </is>
      </c>
      <c r="B3388" s="21" t="n">
        <v>23500000</v>
      </c>
      <c r="C3388" s="22" t="n">
        <v>22</v>
      </c>
      <c r="D3388" s="22" t="n">
        <v>1</v>
      </c>
      <c r="E3388" s="22" t="n">
        <v>0</v>
      </c>
      <c r="F3388" s="21">
        <f>(IF(C3388&lt;=20,MAX(800000,400000*C3388),8000000+700000*(C3388-20))+IF(E3388=1,1000000,0))</f>
        <v/>
      </c>
      <c r="G3388" s="21">
        <f>IF(AND(D3388=3,C3388&lt;=5),MAX(0,B3388-F3388),IF(AND(D3388=2,C3388&lt;=5,MAX(0,B3388-F3388)&gt;3000000),1500000+MAX(0,B3388-F3388)-3000000,MAX(0,B3388-F3388)/2))</f>
        <v/>
      </c>
      <c r="H3388" s="21">
        <f>ROUNDDOWN(G3388,-3)</f>
        <v/>
      </c>
      <c r="I3388" s="21">
        <f>IF(H3388&lt;=0,0,ROUNDDOWN(ROUND((H3388*LOOKUP(H3388,{0,1950001,3300001,6950001,9000001,18000001,40000001},{0.05,0.1,0.2,0.23,0.33,0.4,0.45})-LOOKUP(H3388,{0,1950001,3300001,6950001,9000001,18000001,40000001},{0,97500,427500,636000,1536000,2796000,4796000}))*1.021,3),0))</f>
        <v/>
      </c>
      <c r="J3388" s="21">
        <f>ROUNDDOWN(ROUND(H3388*0.06,2),-2)</f>
        <v/>
      </c>
      <c r="K3388" s="21">
        <f>ROUNDDOWN(ROUND(H3388*0.04,2),-2)</f>
        <v/>
      </c>
      <c r="L3388" s="21">
        <f>I3388+J3388+K3388</f>
        <v/>
      </c>
      <c r="M3388" s="21">
        <f>B3388-L3388</f>
        <v/>
      </c>
      <c r="N3388" s="21">
        <f>ROUNDDOWN(ROUND(B3388*0.2042,2),0)</f>
        <v/>
      </c>
    </row>
    <row r="3389">
      <c r="A3389" t="inlineStr">
        <is>
          <t>照合 一般</t>
        </is>
      </c>
      <c r="B3389" s="21" t="n">
        <v>23500000</v>
      </c>
      <c r="C3389" s="22" t="n">
        <v>23</v>
      </c>
      <c r="D3389" s="22" t="n">
        <v>1</v>
      </c>
      <c r="E3389" s="22" t="n">
        <v>0</v>
      </c>
      <c r="F3389" s="21">
        <f>(IF(C3389&lt;=20,MAX(800000,400000*C3389),8000000+700000*(C3389-20))+IF(E3389=1,1000000,0))</f>
        <v/>
      </c>
      <c r="G3389" s="21">
        <f>IF(AND(D3389=3,C3389&lt;=5),MAX(0,B3389-F3389),IF(AND(D3389=2,C3389&lt;=5,MAX(0,B3389-F3389)&gt;3000000),1500000+MAX(0,B3389-F3389)-3000000,MAX(0,B3389-F3389)/2))</f>
        <v/>
      </c>
      <c r="H3389" s="21">
        <f>ROUNDDOWN(G3389,-3)</f>
        <v/>
      </c>
      <c r="I3389" s="21">
        <f>IF(H3389&lt;=0,0,ROUNDDOWN(ROUND((H3389*LOOKUP(H3389,{0,1950001,3300001,6950001,9000001,18000001,40000001},{0.05,0.1,0.2,0.23,0.33,0.4,0.45})-LOOKUP(H3389,{0,1950001,3300001,6950001,9000001,18000001,40000001},{0,97500,427500,636000,1536000,2796000,4796000}))*1.021,3),0))</f>
        <v/>
      </c>
      <c r="J3389" s="21">
        <f>ROUNDDOWN(ROUND(H3389*0.06,2),-2)</f>
        <v/>
      </c>
      <c r="K3389" s="21">
        <f>ROUNDDOWN(ROUND(H3389*0.04,2),-2)</f>
        <v/>
      </c>
      <c r="L3389" s="21">
        <f>I3389+J3389+K3389</f>
        <v/>
      </c>
      <c r="M3389" s="21">
        <f>B3389-L3389</f>
        <v/>
      </c>
      <c r="N3389" s="21">
        <f>ROUNDDOWN(ROUND(B3389*0.2042,2),0)</f>
        <v/>
      </c>
    </row>
    <row r="3390">
      <c r="A3390" t="inlineStr">
        <is>
          <t>照合 一般</t>
        </is>
      </c>
      <c r="B3390" s="21" t="n">
        <v>23500000</v>
      </c>
      <c r="C3390" s="22" t="n">
        <v>24</v>
      </c>
      <c r="D3390" s="22" t="n">
        <v>1</v>
      </c>
      <c r="E3390" s="22" t="n">
        <v>0</v>
      </c>
      <c r="F3390" s="21">
        <f>(IF(C3390&lt;=20,MAX(800000,400000*C3390),8000000+700000*(C3390-20))+IF(E3390=1,1000000,0))</f>
        <v/>
      </c>
      <c r="G3390" s="21">
        <f>IF(AND(D3390=3,C3390&lt;=5),MAX(0,B3390-F3390),IF(AND(D3390=2,C3390&lt;=5,MAX(0,B3390-F3390)&gt;3000000),1500000+MAX(0,B3390-F3390)-3000000,MAX(0,B3390-F3390)/2))</f>
        <v/>
      </c>
      <c r="H3390" s="21">
        <f>ROUNDDOWN(G3390,-3)</f>
        <v/>
      </c>
      <c r="I3390" s="21">
        <f>IF(H3390&lt;=0,0,ROUNDDOWN(ROUND((H3390*LOOKUP(H3390,{0,1950001,3300001,6950001,9000001,18000001,40000001},{0.05,0.1,0.2,0.23,0.33,0.4,0.45})-LOOKUP(H3390,{0,1950001,3300001,6950001,9000001,18000001,40000001},{0,97500,427500,636000,1536000,2796000,4796000}))*1.021,3),0))</f>
        <v/>
      </c>
      <c r="J3390" s="21">
        <f>ROUNDDOWN(ROUND(H3390*0.06,2),-2)</f>
        <v/>
      </c>
      <c r="K3390" s="21">
        <f>ROUNDDOWN(ROUND(H3390*0.04,2),-2)</f>
        <v/>
      </c>
      <c r="L3390" s="21">
        <f>I3390+J3390+K3390</f>
        <v/>
      </c>
      <c r="M3390" s="21">
        <f>B3390-L3390</f>
        <v/>
      </c>
      <c r="N3390" s="21">
        <f>ROUNDDOWN(ROUND(B3390*0.2042,2),0)</f>
        <v/>
      </c>
    </row>
    <row r="3391">
      <c r="A3391" t="inlineStr">
        <is>
          <t>照合 一般</t>
        </is>
      </c>
      <c r="B3391" s="21" t="n">
        <v>23500000</v>
      </c>
      <c r="C3391" s="22" t="n">
        <v>25</v>
      </c>
      <c r="D3391" s="22" t="n">
        <v>1</v>
      </c>
      <c r="E3391" s="22" t="n">
        <v>0</v>
      </c>
      <c r="F3391" s="21">
        <f>(IF(C3391&lt;=20,MAX(800000,400000*C3391),8000000+700000*(C3391-20))+IF(E3391=1,1000000,0))</f>
        <v/>
      </c>
      <c r="G3391" s="21">
        <f>IF(AND(D3391=3,C3391&lt;=5),MAX(0,B3391-F3391),IF(AND(D3391=2,C3391&lt;=5,MAX(0,B3391-F3391)&gt;3000000),1500000+MAX(0,B3391-F3391)-3000000,MAX(0,B3391-F3391)/2))</f>
        <v/>
      </c>
      <c r="H3391" s="21">
        <f>ROUNDDOWN(G3391,-3)</f>
        <v/>
      </c>
      <c r="I3391" s="21">
        <f>IF(H3391&lt;=0,0,ROUNDDOWN(ROUND((H3391*LOOKUP(H3391,{0,1950001,3300001,6950001,9000001,18000001,40000001},{0.05,0.1,0.2,0.23,0.33,0.4,0.45})-LOOKUP(H3391,{0,1950001,3300001,6950001,9000001,18000001,40000001},{0,97500,427500,636000,1536000,2796000,4796000}))*1.021,3),0))</f>
        <v/>
      </c>
      <c r="J3391" s="21">
        <f>ROUNDDOWN(ROUND(H3391*0.06,2),-2)</f>
        <v/>
      </c>
      <c r="K3391" s="21">
        <f>ROUNDDOWN(ROUND(H3391*0.04,2),-2)</f>
        <v/>
      </c>
      <c r="L3391" s="21">
        <f>I3391+J3391+K3391</f>
        <v/>
      </c>
      <c r="M3391" s="21">
        <f>B3391-L3391</f>
        <v/>
      </c>
      <c r="N3391" s="21">
        <f>ROUNDDOWN(ROUND(B3391*0.2042,2),0)</f>
        <v/>
      </c>
    </row>
    <row r="3392">
      <c r="A3392" t="inlineStr">
        <is>
          <t>照合 一般</t>
        </is>
      </c>
      <c r="B3392" s="21" t="n">
        <v>23500000</v>
      </c>
      <c r="C3392" s="22" t="n">
        <v>26</v>
      </c>
      <c r="D3392" s="22" t="n">
        <v>1</v>
      </c>
      <c r="E3392" s="22" t="n">
        <v>0</v>
      </c>
      <c r="F3392" s="21">
        <f>(IF(C3392&lt;=20,MAX(800000,400000*C3392),8000000+700000*(C3392-20))+IF(E3392=1,1000000,0))</f>
        <v/>
      </c>
      <c r="G3392" s="21">
        <f>IF(AND(D3392=3,C3392&lt;=5),MAX(0,B3392-F3392),IF(AND(D3392=2,C3392&lt;=5,MAX(0,B3392-F3392)&gt;3000000),1500000+MAX(0,B3392-F3392)-3000000,MAX(0,B3392-F3392)/2))</f>
        <v/>
      </c>
      <c r="H3392" s="21">
        <f>ROUNDDOWN(G3392,-3)</f>
        <v/>
      </c>
      <c r="I3392" s="21">
        <f>IF(H3392&lt;=0,0,ROUNDDOWN(ROUND((H3392*LOOKUP(H3392,{0,1950001,3300001,6950001,9000001,18000001,40000001},{0.05,0.1,0.2,0.23,0.33,0.4,0.45})-LOOKUP(H3392,{0,1950001,3300001,6950001,9000001,18000001,40000001},{0,97500,427500,636000,1536000,2796000,4796000}))*1.021,3),0))</f>
        <v/>
      </c>
      <c r="J3392" s="21">
        <f>ROUNDDOWN(ROUND(H3392*0.06,2),-2)</f>
        <v/>
      </c>
      <c r="K3392" s="21">
        <f>ROUNDDOWN(ROUND(H3392*0.04,2),-2)</f>
        <v/>
      </c>
      <c r="L3392" s="21">
        <f>I3392+J3392+K3392</f>
        <v/>
      </c>
      <c r="M3392" s="21">
        <f>B3392-L3392</f>
        <v/>
      </c>
      <c r="N3392" s="21">
        <f>ROUNDDOWN(ROUND(B3392*0.2042,2),0)</f>
        <v/>
      </c>
    </row>
    <row r="3393">
      <c r="A3393" t="inlineStr">
        <is>
          <t>照合 一般</t>
        </is>
      </c>
      <c r="B3393" s="21" t="n">
        <v>23500000</v>
      </c>
      <c r="C3393" s="22" t="n">
        <v>27</v>
      </c>
      <c r="D3393" s="22" t="n">
        <v>1</v>
      </c>
      <c r="E3393" s="22" t="n">
        <v>0</v>
      </c>
      <c r="F3393" s="21">
        <f>(IF(C3393&lt;=20,MAX(800000,400000*C3393),8000000+700000*(C3393-20))+IF(E3393=1,1000000,0))</f>
        <v/>
      </c>
      <c r="G3393" s="21">
        <f>IF(AND(D3393=3,C3393&lt;=5),MAX(0,B3393-F3393),IF(AND(D3393=2,C3393&lt;=5,MAX(0,B3393-F3393)&gt;3000000),1500000+MAX(0,B3393-F3393)-3000000,MAX(0,B3393-F3393)/2))</f>
        <v/>
      </c>
      <c r="H3393" s="21">
        <f>ROUNDDOWN(G3393,-3)</f>
        <v/>
      </c>
      <c r="I3393" s="21">
        <f>IF(H3393&lt;=0,0,ROUNDDOWN(ROUND((H3393*LOOKUP(H3393,{0,1950001,3300001,6950001,9000001,18000001,40000001},{0.05,0.1,0.2,0.23,0.33,0.4,0.45})-LOOKUP(H3393,{0,1950001,3300001,6950001,9000001,18000001,40000001},{0,97500,427500,636000,1536000,2796000,4796000}))*1.021,3),0))</f>
        <v/>
      </c>
      <c r="J3393" s="21">
        <f>ROUNDDOWN(ROUND(H3393*0.06,2),-2)</f>
        <v/>
      </c>
      <c r="K3393" s="21">
        <f>ROUNDDOWN(ROUND(H3393*0.04,2),-2)</f>
        <v/>
      </c>
      <c r="L3393" s="21">
        <f>I3393+J3393+K3393</f>
        <v/>
      </c>
      <c r="M3393" s="21">
        <f>B3393-L3393</f>
        <v/>
      </c>
      <c r="N3393" s="21">
        <f>ROUNDDOWN(ROUND(B3393*0.2042,2),0)</f>
        <v/>
      </c>
    </row>
    <row r="3394">
      <c r="A3394" t="inlineStr">
        <is>
          <t>照合 一般</t>
        </is>
      </c>
      <c r="B3394" s="21" t="n">
        <v>23500000</v>
      </c>
      <c r="C3394" s="22" t="n">
        <v>28</v>
      </c>
      <c r="D3394" s="22" t="n">
        <v>1</v>
      </c>
      <c r="E3394" s="22" t="n">
        <v>0</v>
      </c>
      <c r="F3394" s="21">
        <f>(IF(C3394&lt;=20,MAX(800000,400000*C3394),8000000+700000*(C3394-20))+IF(E3394=1,1000000,0))</f>
        <v/>
      </c>
      <c r="G3394" s="21">
        <f>IF(AND(D3394=3,C3394&lt;=5),MAX(0,B3394-F3394),IF(AND(D3394=2,C3394&lt;=5,MAX(0,B3394-F3394)&gt;3000000),1500000+MAX(0,B3394-F3394)-3000000,MAX(0,B3394-F3394)/2))</f>
        <v/>
      </c>
      <c r="H3394" s="21">
        <f>ROUNDDOWN(G3394,-3)</f>
        <v/>
      </c>
      <c r="I3394" s="21">
        <f>IF(H3394&lt;=0,0,ROUNDDOWN(ROUND((H3394*LOOKUP(H3394,{0,1950001,3300001,6950001,9000001,18000001,40000001},{0.05,0.1,0.2,0.23,0.33,0.4,0.45})-LOOKUP(H3394,{0,1950001,3300001,6950001,9000001,18000001,40000001},{0,97500,427500,636000,1536000,2796000,4796000}))*1.021,3),0))</f>
        <v/>
      </c>
      <c r="J3394" s="21">
        <f>ROUNDDOWN(ROUND(H3394*0.06,2),-2)</f>
        <v/>
      </c>
      <c r="K3394" s="21">
        <f>ROUNDDOWN(ROUND(H3394*0.04,2),-2)</f>
        <v/>
      </c>
      <c r="L3394" s="21">
        <f>I3394+J3394+K3394</f>
        <v/>
      </c>
      <c r="M3394" s="21">
        <f>B3394-L3394</f>
        <v/>
      </c>
      <c r="N3394" s="21">
        <f>ROUNDDOWN(ROUND(B3394*0.2042,2),0)</f>
        <v/>
      </c>
    </row>
    <row r="3395">
      <c r="A3395" t="inlineStr">
        <is>
          <t>照合 一般</t>
        </is>
      </c>
      <c r="B3395" s="21" t="n">
        <v>23500000</v>
      </c>
      <c r="C3395" s="22" t="n">
        <v>29</v>
      </c>
      <c r="D3395" s="22" t="n">
        <v>1</v>
      </c>
      <c r="E3395" s="22" t="n">
        <v>0</v>
      </c>
      <c r="F3395" s="21">
        <f>(IF(C3395&lt;=20,MAX(800000,400000*C3395),8000000+700000*(C3395-20))+IF(E3395=1,1000000,0))</f>
        <v/>
      </c>
      <c r="G3395" s="21">
        <f>IF(AND(D3395=3,C3395&lt;=5),MAX(0,B3395-F3395),IF(AND(D3395=2,C3395&lt;=5,MAX(0,B3395-F3395)&gt;3000000),1500000+MAX(0,B3395-F3395)-3000000,MAX(0,B3395-F3395)/2))</f>
        <v/>
      </c>
      <c r="H3395" s="21">
        <f>ROUNDDOWN(G3395,-3)</f>
        <v/>
      </c>
      <c r="I3395" s="21">
        <f>IF(H3395&lt;=0,0,ROUNDDOWN(ROUND((H3395*LOOKUP(H3395,{0,1950001,3300001,6950001,9000001,18000001,40000001},{0.05,0.1,0.2,0.23,0.33,0.4,0.45})-LOOKUP(H3395,{0,1950001,3300001,6950001,9000001,18000001,40000001},{0,97500,427500,636000,1536000,2796000,4796000}))*1.021,3),0))</f>
        <v/>
      </c>
      <c r="J3395" s="21">
        <f>ROUNDDOWN(ROUND(H3395*0.06,2),-2)</f>
        <v/>
      </c>
      <c r="K3395" s="21">
        <f>ROUNDDOWN(ROUND(H3395*0.04,2),-2)</f>
        <v/>
      </c>
      <c r="L3395" s="21">
        <f>I3395+J3395+K3395</f>
        <v/>
      </c>
      <c r="M3395" s="21">
        <f>B3395-L3395</f>
        <v/>
      </c>
      <c r="N3395" s="21">
        <f>ROUNDDOWN(ROUND(B3395*0.2042,2),0)</f>
        <v/>
      </c>
    </row>
    <row r="3396">
      <c r="A3396" t="inlineStr">
        <is>
          <t>照合 一般</t>
        </is>
      </c>
      <c r="B3396" s="21" t="n">
        <v>23500000</v>
      </c>
      <c r="C3396" s="22" t="n">
        <v>30</v>
      </c>
      <c r="D3396" s="22" t="n">
        <v>1</v>
      </c>
      <c r="E3396" s="22" t="n">
        <v>0</v>
      </c>
      <c r="F3396" s="21">
        <f>(IF(C3396&lt;=20,MAX(800000,400000*C3396),8000000+700000*(C3396-20))+IF(E3396=1,1000000,0))</f>
        <v/>
      </c>
      <c r="G3396" s="21">
        <f>IF(AND(D3396=3,C3396&lt;=5),MAX(0,B3396-F3396),IF(AND(D3396=2,C3396&lt;=5,MAX(0,B3396-F3396)&gt;3000000),1500000+MAX(0,B3396-F3396)-3000000,MAX(0,B3396-F3396)/2))</f>
        <v/>
      </c>
      <c r="H3396" s="21">
        <f>ROUNDDOWN(G3396,-3)</f>
        <v/>
      </c>
      <c r="I3396" s="21">
        <f>IF(H3396&lt;=0,0,ROUNDDOWN(ROUND((H3396*LOOKUP(H3396,{0,1950001,3300001,6950001,9000001,18000001,40000001},{0.05,0.1,0.2,0.23,0.33,0.4,0.45})-LOOKUP(H3396,{0,1950001,3300001,6950001,9000001,18000001,40000001},{0,97500,427500,636000,1536000,2796000,4796000}))*1.021,3),0))</f>
        <v/>
      </c>
      <c r="J3396" s="21">
        <f>ROUNDDOWN(ROUND(H3396*0.06,2),-2)</f>
        <v/>
      </c>
      <c r="K3396" s="21">
        <f>ROUNDDOWN(ROUND(H3396*0.04,2),-2)</f>
        <v/>
      </c>
      <c r="L3396" s="21">
        <f>I3396+J3396+K3396</f>
        <v/>
      </c>
      <c r="M3396" s="21">
        <f>B3396-L3396</f>
        <v/>
      </c>
      <c r="N3396" s="21">
        <f>ROUNDDOWN(ROUND(B3396*0.2042,2),0)</f>
        <v/>
      </c>
    </row>
    <row r="3397">
      <c r="A3397" t="inlineStr">
        <is>
          <t>照合 一般</t>
        </is>
      </c>
      <c r="B3397" s="21" t="n">
        <v>23500000</v>
      </c>
      <c r="C3397" s="22" t="n">
        <v>31</v>
      </c>
      <c r="D3397" s="22" t="n">
        <v>1</v>
      </c>
      <c r="E3397" s="22" t="n">
        <v>0</v>
      </c>
      <c r="F3397" s="21">
        <f>(IF(C3397&lt;=20,MAX(800000,400000*C3397),8000000+700000*(C3397-20))+IF(E3397=1,1000000,0))</f>
        <v/>
      </c>
      <c r="G3397" s="21">
        <f>IF(AND(D3397=3,C3397&lt;=5),MAX(0,B3397-F3397),IF(AND(D3397=2,C3397&lt;=5,MAX(0,B3397-F3397)&gt;3000000),1500000+MAX(0,B3397-F3397)-3000000,MAX(0,B3397-F3397)/2))</f>
        <v/>
      </c>
      <c r="H3397" s="21">
        <f>ROUNDDOWN(G3397,-3)</f>
        <v/>
      </c>
      <c r="I3397" s="21">
        <f>IF(H3397&lt;=0,0,ROUNDDOWN(ROUND((H3397*LOOKUP(H3397,{0,1950001,3300001,6950001,9000001,18000001,40000001},{0.05,0.1,0.2,0.23,0.33,0.4,0.45})-LOOKUP(H3397,{0,1950001,3300001,6950001,9000001,18000001,40000001},{0,97500,427500,636000,1536000,2796000,4796000}))*1.021,3),0))</f>
        <v/>
      </c>
      <c r="J3397" s="21">
        <f>ROUNDDOWN(ROUND(H3397*0.06,2),-2)</f>
        <v/>
      </c>
      <c r="K3397" s="21">
        <f>ROUNDDOWN(ROUND(H3397*0.04,2),-2)</f>
        <v/>
      </c>
      <c r="L3397" s="21">
        <f>I3397+J3397+K3397</f>
        <v/>
      </c>
      <c r="M3397" s="21">
        <f>B3397-L3397</f>
        <v/>
      </c>
      <c r="N3397" s="21">
        <f>ROUNDDOWN(ROUND(B3397*0.2042,2),0)</f>
        <v/>
      </c>
    </row>
    <row r="3398">
      <c r="A3398" t="inlineStr">
        <is>
          <t>照合 一般</t>
        </is>
      </c>
      <c r="B3398" s="21" t="n">
        <v>23500000</v>
      </c>
      <c r="C3398" s="22" t="n">
        <v>32</v>
      </c>
      <c r="D3398" s="22" t="n">
        <v>1</v>
      </c>
      <c r="E3398" s="22" t="n">
        <v>0</v>
      </c>
      <c r="F3398" s="21">
        <f>(IF(C3398&lt;=20,MAX(800000,400000*C3398),8000000+700000*(C3398-20))+IF(E3398=1,1000000,0))</f>
        <v/>
      </c>
      <c r="G3398" s="21">
        <f>IF(AND(D3398=3,C3398&lt;=5),MAX(0,B3398-F3398),IF(AND(D3398=2,C3398&lt;=5,MAX(0,B3398-F3398)&gt;3000000),1500000+MAX(0,B3398-F3398)-3000000,MAX(0,B3398-F3398)/2))</f>
        <v/>
      </c>
      <c r="H3398" s="21">
        <f>ROUNDDOWN(G3398,-3)</f>
        <v/>
      </c>
      <c r="I3398" s="21">
        <f>IF(H3398&lt;=0,0,ROUNDDOWN(ROUND((H3398*LOOKUP(H3398,{0,1950001,3300001,6950001,9000001,18000001,40000001},{0.05,0.1,0.2,0.23,0.33,0.4,0.45})-LOOKUP(H3398,{0,1950001,3300001,6950001,9000001,18000001,40000001},{0,97500,427500,636000,1536000,2796000,4796000}))*1.021,3),0))</f>
        <v/>
      </c>
      <c r="J3398" s="21">
        <f>ROUNDDOWN(ROUND(H3398*0.06,2),-2)</f>
        <v/>
      </c>
      <c r="K3398" s="21">
        <f>ROUNDDOWN(ROUND(H3398*0.04,2),-2)</f>
        <v/>
      </c>
      <c r="L3398" s="21">
        <f>I3398+J3398+K3398</f>
        <v/>
      </c>
      <c r="M3398" s="21">
        <f>B3398-L3398</f>
        <v/>
      </c>
      <c r="N3398" s="21">
        <f>ROUNDDOWN(ROUND(B3398*0.2042,2),0)</f>
        <v/>
      </c>
    </row>
    <row r="3399">
      <c r="A3399" t="inlineStr">
        <is>
          <t>照合 一般</t>
        </is>
      </c>
      <c r="B3399" s="21" t="n">
        <v>23500000</v>
      </c>
      <c r="C3399" s="22" t="n">
        <v>33</v>
      </c>
      <c r="D3399" s="22" t="n">
        <v>1</v>
      </c>
      <c r="E3399" s="22" t="n">
        <v>0</v>
      </c>
      <c r="F3399" s="21">
        <f>(IF(C3399&lt;=20,MAX(800000,400000*C3399),8000000+700000*(C3399-20))+IF(E3399=1,1000000,0))</f>
        <v/>
      </c>
      <c r="G3399" s="21">
        <f>IF(AND(D3399=3,C3399&lt;=5),MAX(0,B3399-F3399),IF(AND(D3399=2,C3399&lt;=5,MAX(0,B3399-F3399)&gt;3000000),1500000+MAX(0,B3399-F3399)-3000000,MAX(0,B3399-F3399)/2))</f>
        <v/>
      </c>
      <c r="H3399" s="21">
        <f>ROUNDDOWN(G3399,-3)</f>
        <v/>
      </c>
      <c r="I3399" s="21">
        <f>IF(H3399&lt;=0,0,ROUNDDOWN(ROUND((H3399*LOOKUP(H3399,{0,1950001,3300001,6950001,9000001,18000001,40000001},{0.05,0.1,0.2,0.23,0.33,0.4,0.45})-LOOKUP(H3399,{0,1950001,3300001,6950001,9000001,18000001,40000001},{0,97500,427500,636000,1536000,2796000,4796000}))*1.021,3),0))</f>
        <v/>
      </c>
      <c r="J3399" s="21">
        <f>ROUNDDOWN(ROUND(H3399*0.06,2),-2)</f>
        <v/>
      </c>
      <c r="K3399" s="21">
        <f>ROUNDDOWN(ROUND(H3399*0.04,2),-2)</f>
        <v/>
      </c>
      <c r="L3399" s="21">
        <f>I3399+J3399+K3399</f>
        <v/>
      </c>
      <c r="M3399" s="21">
        <f>B3399-L3399</f>
        <v/>
      </c>
      <c r="N3399" s="21">
        <f>ROUNDDOWN(ROUND(B3399*0.2042,2),0)</f>
        <v/>
      </c>
    </row>
    <row r="3400">
      <c r="A3400" t="inlineStr">
        <is>
          <t>照合 一般</t>
        </is>
      </c>
      <c r="B3400" s="21" t="n">
        <v>23500000</v>
      </c>
      <c r="C3400" s="22" t="n">
        <v>34</v>
      </c>
      <c r="D3400" s="22" t="n">
        <v>1</v>
      </c>
      <c r="E3400" s="22" t="n">
        <v>0</v>
      </c>
      <c r="F3400" s="21">
        <f>(IF(C3400&lt;=20,MAX(800000,400000*C3400),8000000+700000*(C3400-20))+IF(E3400=1,1000000,0))</f>
        <v/>
      </c>
      <c r="G3400" s="21">
        <f>IF(AND(D3400=3,C3400&lt;=5),MAX(0,B3400-F3400),IF(AND(D3400=2,C3400&lt;=5,MAX(0,B3400-F3400)&gt;3000000),1500000+MAX(0,B3400-F3400)-3000000,MAX(0,B3400-F3400)/2))</f>
        <v/>
      </c>
      <c r="H3400" s="21">
        <f>ROUNDDOWN(G3400,-3)</f>
        <v/>
      </c>
      <c r="I3400" s="21">
        <f>IF(H3400&lt;=0,0,ROUNDDOWN(ROUND((H3400*LOOKUP(H3400,{0,1950001,3300001,6950001,9000001,18000001,40000001},{0.05,0.1,0.2,0.23,0.33,0.4,0.45})-LOOKUP(H3400,{0,1950001,3300001,6950001,9000001,18000001,40000001},{0,97500,427500,636000,1536000,2796000,4796000}))*1.021,3),0))</f>
        <v/>
      </c>
      <c r="J3400" s="21">
        <f>ROUNDDOWN(ROUND(H3400*0.06,2),-2)</f>
        <v/>
      </c>
      <c r="K3400" s="21">
        <f>ROUNDDOWN(ROUND(H3400*0.04,2),-2)</f>
        <v/>
      </c>
      <c r="L3400" s="21">
        <f>I3400+J3400+K3400</f>
        <v/>
      </c>
      <c r="M3400" s="21">
        <f>B3400-L3400</f>
        <v/>
      </c>
      <c r="N3400" s="21">
        <f>ROUNDDOWN(ROUND(B3400*0.2042,2),0)</f>
        <v/>
      </c>
    </row>
    <row r="3401">
      <c r="A3401" t="inlineStr">
        <is>
          <t>照合 一般</t>
        </is>
      </c>
      <c r="B3401" s="21" t="n">
        <v>23500000</v>
      </c>
      <c r="C3401" s="22" t="n">
        <v>35</v>
      </c>
      <c r="D3401" s="22" t="n">
        <v>1</v>
      </c>
      <c r="E3401" s="22" t="n">
        <v>0</v>
      </c>
      <c r="F3401" s="21">
        <f>(IF(C3401&lt;=20,MAX(800000,400000*C3401),8000000+700000*(C3401-20))+IF(E3401=1,1000000,0))</f>
        <v/>
      </c>
      <c r="G3401" s="21">
        <f>IF(AND(D3401=3,C3401&lt;=5),MAX(0,B3401-F3401),IF(AND(D3401=2,C3401&lt;=5,MAX(0,B3401-F3401)&gt;3000000),1500000+MAX(0,B3401-F3401)-3000000,MAX(0,B3401-F3401)/2))</f>
        <v/>
      </c>
      <c r="H3401" s="21">
        <f>ROUNDDOWN(G3401,-3)</f>
        <v/>
      </c>
      <c r="I3401" s="21">
        <f>IF(H3401&lt;=0,0,ROUNDDOWN(ROUND((H3401*LOOKUP(H3401,{0,1950001,3300001,6950001,9000001,18000001,40000001},{0.05,0.1,0.2,0.23,0.33,0.4,0.45})-LOOKUP(H3401,{0,1950001,3300001,6950001,9000001,18000001,40000001},{0,97500,427500,636000,1536000,2796000,4796000}))*1.021,3),0))</f>
        <v/>
      </c>
      <c r="J3401" s="21">
        <f>ROUNDDOWN(ROUND(H3401*0.06,2),-2)</f>
        <v/>
      </c>
      <c r="K3401" s="21">
        <f>ROUNDDOWN(ROUND(H3401*0.04,2),-2)</f>
        <v/>
      </c>
      <c r="L3401" s="21">
        <f>I3401+J3401+K3401</f>
        <v/>
      </c>
      <c r="M3401" s="21">
        <f>B3401-L3401</f>
        <v/>
      </c>
      <c r="N3401" s="21">
        <f>ROUNDDOWN(ROUND(B3401*0.2042,2),0)</f>
        <v/>
      </c>
    </row>
    <row r="3402">
      <c r="A3402" t="inlineStr">
        <is>
          <t>照合 一般</t>
        </is>
      </c>
      <c r="B3402" s="21" t="n">
        <v>23500000</v>
      </c>
      <c r="C3402" s="22" t="n">
        <v>36</v>
      </c>
      <c r="D3402" s="22" t="n">
        <v>1</v>
      </c>
      <c r="E3402" s="22" t="n">
        <v>0</v>
      </c>
      <c r="F3402" s="21">
        <f>(IF(C3402&lt;=20,MAX(800000,400000*C3402),8000000+700000*(C3402-20))+IF(E3402=1,1000000,0))</f>
        <v/>
      </c>
      <c r="G3402" s="21">
        <f>IF(AND(D3402=3,C3402&lt;=5),MAX(0,B3402-F3402),IF(AND(D3402=2,C3402&lt;=5,MAX(0,B3402-F3402)&gt;3000000),1500000+MAX(0,B3402-F3402)-3000000,MAX(0,B3402-F3402)/2))</f>
        <v/>
      </c>
      <c r="H3402" s="21">
        <f>ROUNDDOWN(G3402,-3)</f>
        <v/>
      </c>
      <c r="I3402" s="21">
        <f>IF(H3402&lt;=0,0,ROUNDDOWN(ROUND((H3402*LOOKUP(H3402,{0,1950001,3300001,6950001,9000001,18000001,40000001},{0.05,0.1,0.2,0.23,0.33,0.4,0.45})-LOOKUP(H3402,{0,1950001,3300001,6950001,9000001,18000001,40000001},{0,97500,427500,636000,1536000,2796000,4796000}))*1.021,3),0))</f>
        <v/>
      </c>
      <c r="J3402" s="21">
        <f>ROUNDDOWN(ROUND(H3402*0.06,2),-2)</f>
        <v/>
      </c>
      <c r="K3402" s="21">
        <f>ROUNDDOWN(ROUND(H3402*0.04,2),-2)</f>
        <v/>
      </c>
      <c r="L3402" s="21">
        <f>I3402+J3402+K3402</f>
        <v/>
      </c>
      <c r="M3402" s="21">
        <f>B3402-L3402</f>
        <v/>
      </c>
      <c r="N3402" s="21">
        <f>ROUNDDOWN(ROUND(B3402*0.2042,2),0)</f>
        <v/>
      </c>
    </row>
    <row r="3403">
      <c r="A3403" t="inlineStr">
        <is>
          <t>照合 一般</t>
        </is>
      </c>
      <c r="B3403" s="21" t="n">
        <v>23500000</v>
      </c>
      <c r="C3403" s="22" t="n">
        <v>37</v>
      </c>
      <c r="D3403" s="22" t="n">
        <v>1</v>
      </c>
      <c r="E3403" s="22" t="n">
        <v>0</v>
      </c>
      <c r="F3403" s="21">
        <f>(IF(C3403&lt;=20,MAX(800000,400000*C3403),8000000+700000*(C3403-20))+IF(E3403=1,1000000,0))</f>
        <v/>
      </c>
      <c r="G3403" s="21">
        <f>IF(AND(D3403=3,C3403&lt;=5),MAX(0,B3403-F3403),IF(AND(D3403=2,C3403&lt;=5,MAX(0,B3403-F3403)&gt;3000000),1500000+MAX(0,B3403-F3403)-3000000,MAX(0,B3403-F3403)/2))</f>
        <v/>
      </c>
      <c r="H3403" s="21">
        <f>ROUNDDOWN(G3403,-3)</f>
        <v/>
      </c>
      <c r="I3403" s="21">
        <f>IF(H3403&lt;=0,0,ROUNDDOWN(ROUND((H3403*LOOKUP(H3403,{0,1950001,3300001,6950001,9000001,18000001,40000001},{0.05,0.1,0.2,0.23,0.33,0.4,0.45})-LOOKUP(H3403,{0,1950001,3300001,6950001,9000001,18000001,40000001},{0,97500,427500,636000,1536000,2796000,4796000}))*1.021,3),0))</f>
        <v/>
      </c>
      <c r="J3403" s="21">
        <f>ROUNDDOWN(ROUND(H3403*0.06,2),-2)</f>
        <v/>
      </c>
      <c r="K3403" s="21">
        <f>ROUNDDOWN(ROUND(H3403*0.04,2),-2)</f>
        <v/>
      </c>
      <c r="L3403" s="21">
        <f>I3403+J3403+K3403</f>
        <v/>
      </c>
      <c r="M3403" s="21">
        <f>B3403-L3403</f>
        <v/>
      </c>
      <c r="N3403" s="21">
        <f>ROUNDDOWN(ROUND(B3403*0.2042,2),0)</f>
        <v/>
      </c>
    </row>
    <row r="3404">
      <c r="A3404" t="inlineStr">
        <is>
          <t>照合 一般</t>
        </is>
      </c>
      <c r="B3404" s="21" t="n">
        <v>23500000</v>
      </c>
      <c r="C3404" s="22" t="n">
        <v>38</v>
      </c>
      <c r="D3404" s="22" t="n">
        <v>1</v>
      </c>
      <c r="E3404" s="22" t="n">
        <v>0</v>
      </c>
      <c r="F3404" s="21">
        <f>(IF(C3404&lt;=20,MAX(800000,400000*C3404),8000000+700000*(C3404-20))+IF(E3404=1,1000000,0))</f>
        <v/>
      </c>
      <c r="G3404" s="21">
        <f>IF(AND(D3404=3,C3404&lt;=5),MAX(0,B3404-F3404),IF(AND(D3404=2,C3404&lt;=5,MAX(0,B3404-F3404)&gt;3000000),1500000+MAX(0,B3404-F3404)-3000000,MAX(0,B3404-F3404)/2))</f>
        <v/>
      </c>
      <c r="H3404" s="21">
        <f>ROUNDDOWN(G3404,-3)</f>
        <v/>
      </c>
      <c r="I3404" s="21">
        <f>IF(H3404&lt;=0,0,ROUNDDOWN(ROUND((H3404*LOOKUP(H3404,{0,1950001,3300001,6950001,9000001,18000001,40000001},{0.05,0.1,0.2,0.23,0.33,0.4,0.45})-LOOKUP(H3404,{0,1950001,3300001,6950001,9000001,18000001,40000001},{0,97500,427500,636000,1536000,2796000,4796000}))*1.021,3),0))</f>
        <v/>
      </c>
      <c r="J3404" s="21">
        <f>ROUNDDOWN(ROUND(H3404*0.06,2),-2)</f>
        <v/>
      </c>
      <c r="K3404" s="21">
        <f>ROUNDDOWN(ROUND(H3404*0.04,2),-2)</f>
        <v/>
      </c>
      <c r="L3404" s="21">
        <f>I3404+J3404+K3404</f>
        <v/>
      </c>
      <c r="M3404" s="21">
        <f>B3404-L3404</f>
        <v/>
      </c>
      <c r="N3404" s="21">
        <f>ROUNDDOWN(ROUND(B3404*0.2042,2),0)</f>
        <v/>
      </c>
    </row>
    <row r="3405">
      <c r="A3405" t="inlineStr">
        <is>
          <t>照合 一般</t>
        </is>
      </c>
      <c r="B3405" s="21" t="n">
        <v>23500000</v>
      </c>
      <c r="C3405" s="22" t="n">
        <v>39</v>
      </c>
      <c r="D3405" s="22" t="n">
        <v>1</v>
      </c>
      <c r="E3405" s="22" t="n">
        <v>0</v>
      </c>
      <c r="F3405" s="21">
        <f>(IF(C3405&lt;=20,MAX(800000,400000*C3405),8000000+700000*(C3405-20))+IF(E3405=1,1000000,0))</f>
        <v/>
      </c>
      <c r="G3405" s="21">
        <f>IF(AND(D3405=3,C3405&lt;=5),MAX(0,B3405-F3405),IF(AND(D3405=2,C3405&lt;=5,MAX(0,B3405-F3405)&gt;3000000),1500000+MAX(0,B3405-F3405)-3000000,MAX(0,B3405-F3405)/2))</f>
        <v/>
      </c>
      <c r="H3405" s="21">
        <f>ROUNDDOWN(G3405,-3)</f>
        <v/>
      </c>
      <c r="I3405" s="21">
        <f>IF(H3405&lt;=0,0,ROUNDDOWN(ROUND((H3405*LOOKUP(H3405,{0,1950001,3300001,6950001,9000001,18000001,40000001},{0.05,0.1,0.2,0.23,0.33,0.4,0.45})-LOOKUP(H3405,{0,1950001,3300001,6950001,9000001,18000001,40000001},{0,97500,427500,636000,1536000,2796000,4796000}))*1.021,3),0))</f>
        <v/>
      </c>
      <c r="J3405" s="21">
        <f>ROUNDDOWN(ROUND(H3405*0.06,2),-2)</f>
        <v/>
      </c>
      <c r="K3405" s="21">
        <f>ROUNDDOWN(ROUND(H3405*0.04,2),-2)</f>
        <v/>
      </c>
      <c r="L3405" s="21">
        <f>I3405+J3405+K3405</f>
        <v/>
      </c>
      <c r="M3405" s="21">
        <f>B3405-L3405</f>
        <v/>
      </c>
      <c r="N3405" s="21">
        <f>ROUNDDOWN(ROUND(B3405*0.2042,2),0)</f>
        <v/>
      </c>
    </row>
    <row r="3406">
      <c r="A3406" t="inlineStr">
        <is>
          <t>照合 一般</t>
        </is>
      </c>
      <c r="B3406" s="21" t="n">
        <v>23500000</v>
      </c>
      <c r="C3406" s="22" t="n">
        <v>40</v>
      </c>
      <c r="D3406" s="22" t="n">
        <v>1</v>
      </c>
      <c r="E3406" s="22" t="n">
        <v>0</v>
      </c>
      <c r="F3406" s="21">
        <f>(IF(C3406&lt;=20,MAX(800000,400000*C3406),8000000+700000*(C3406-20))+IF(E3406=1,1000000,0))</f>
        <v/>
      </c>
      <c r="G3406" s="21">
        <f>IF(AND(D3406=3,C3406&lt;=5),MAX(0,B3406-F3406),IF(AND(D3406=2,C3406&lt;=5,MAX(0,B3406-F3406)&gt;3000000),1500000+MAX(0,B3406-F3406)-3000000,MAX(0,B3406-F3406)/2))</f>
        <v/>
      </c>
      <c r="H3406" s="21">
        <f>ROUNDDOWN(G3406,-3)</f>
        <v/>
      </c>
      <c r="I3406" s="21">
        <f>IF(H3406&lt;=0,0,ROUNDDOWN(ROUND((H3406*LOOKUP(H3406,{0,1950001,3300001,6950001,9000001,18000001,40000001},{0.05,0.1,0.2,0.23,0.33,0.4,0.45})-LOOKUP(H3406,{0,1950001,3300001,6950001,9000001,18000001,40000001},{0,97500,427500,636000,1536000,2796000,4796000}))*1.021,3),0))</f>
        <v/>
      </c>
      <c r="J3406" s="21">
        <f>ROUNDDOWN(ROUND(H3406*0.06,2),-2)</f>
        <v/>
      </c>
      <c r="K3406" s="21">
        <f>ROUNDDOWN(ROUND(H3406*0.04,2),-2)</f>
        <v/>
      </c>
      <c r="L3406" s="21">
        <f>I3406+J3406+K3406</f>
        <v/>
      </c>
      <c r="M3406" s="21">
        <f>B3406-L3406</f>
        <v/>
      </c>
      <c r="N3406" s="21">
        <f>ROUNDDOWN(ROUND(B3406*0.2042,2),0)</f>
        <v/>
      </c>
    </row>
    <row r="3407">
      <c r="A3407" t="inlineStr">
        <is>
          <t>照合 一般</t>
        </is>
      </c>
      <c r="B3407" s="21" t="n">
        <v>23500000</v>
      </c>
      <c r="C3407" s="22" t="n">
        <v>41</v>
      </c>
      <c r="D3407" s="22" t="n">
        <v>1</v>
      </c>
      <c r="E3407" s="22" t="n">
        <v>0</v>
      </c>
      <c r="F3407" s="21">
        <f>(IF(C3407&lt;=20,MAX(800000,400000*C3407),8000000+700000*(C3407-20))+IF(E3407=1,1000000,0))</f>
        <v/>
      </c>
      <c r="G3407" s="21">
        <f>IF(AND(D3407=3,C3407&lt;=5),MAX(0,B3407-F3407),IF(AND(D3407=2,C3407&lt;=5,MAX(0,B3407-F3407)&gt;3000000),1500000+MAX(0,B3407-F3407)-3000000,MAX(0,B3407-F3407)/2))</f>
        <v/>
      </c>
      <c r="H3407" s="21">
        <f>ROUNDDOWN(G3407,-3)</f>
        <v/>
      </c>
      <c r="I3407" s="21">
        <f>IF(H3407&lt;=0,0,ROUNDDOWN(ROUND((H3407*LOOKUP(H3407,{0,1950001,3300001,6950001,9000001,18000001,40000001},{0.05,0.1,0.2,0.23,0.33,0.4,0.45})-LOOKUP(H3407,{0,1950001,3300001,6950001,9000001,18000001,40000001},{0,97500,427500,636000,1536000,2796000,4796000}))*1.021,3),0))</f>
        <v/>
      </c>
      <c r="J3407" s="21">
        <f>ROUNDDOWN(ROUND(H3407*0.06,2),-2)</f>
        <v/>
      </c>
      <c r="K3407" s="21">
        <f>ROUNDDOWN(ROUND(H3407*0.04,2),-2)</f>
        <v/>
      </c>
      <c r="L3407" s="21">
        <f>I3407+J3407+K3407</f>
        <v/>
      </c>
      <c r="M3407" s="21">
        <f>B3407-L3407</f>
        <v/>
      </c>
      <c r="N3407" s="21">
        <f>ROUNDDOWN(ROUND(B3407*0.2042,2),0)</f>
        <v/>
      </c>
    </row>
    <row r="3408">
      <c r="A3408" t="inlineStr">
        <is>
          <t>照合 一般</t>
        </is>
      </c>
      <c r="B3408" s="21" t="n">
        <v>23500000</v>
      </c>
      <c r="C3408" s="22" t="n">
        <v>42</v>
      </c>
      <c r="D3408" s="22" t="n">
        <v>1</v>
      </c>
      <c r="E3408" s="22" t="n">
        <v>0</v>
      </c>
      <c r="F3408" s="21">
        <f>(IF(C3408&lt;=20,MAX(800000,400000*C3408),8000000+700000*(C3408-20))+IF(E3408=1,1000000,0))</f>
        <v/>
      </c>
      <c r="G3408" s="21">
        <f>IF(AND(D3408=3,C3408&lt;=5),MAX(0,B3408-F3408),IF(AND(D3408=2,C3408&lt;=5,MAX(0,B3408-F3408)&gt;3000000),1500000+MAX(0,B3408-F3408)-3000000,MAX(0,B3408-F3408)/2))</f>
        <v/>
      </c>
      <c r="H3408" s="21">
        <f>ROUNDDOWN(G3408,-3)</f>
        <v/>
      </c>
      <c r="I3408" s="21">
        <f>IF(H3408&lt;=0,0,ROUNDDOWN(ROUND((H3408*LOOKUP(H3408,{0,1950001,3300001,6950001,9000001,18000001,40000001},{0.05,0.1,0.2,0.23,0.33,0.4,0.45})-LOOKUP(H3408,{0,1950001,3300001,6950001,9000001,18000001,40000001},{0,97500,427500,636000,1536000,2796000,4796000}))*1.021,3),0))</f>
        <v/>
      </c>
      <c r="J3408" s="21">
        <f>ROUNDDOWN(ROUND(H3408*0.06,2),-2)</f>
        <v/>
      </c>
      <c r="K3408" s="21">
        <f>ROUNDDOWN(ROUND(H3408*0.04,2),-2)</f>
        <v/>
      </c>
      <c r="L3408" s="21">
        <f>I3408+J3408+K3408</f>
        <v/>
      </c>
      <c r="M3408" s="21">
        <f>B3408-L3408</f>
        <v/>
      </c>
      <c r="N3408" s="21">
        <f>ROUNDDOWN(ROUND(B3408*0.2042,2),0)</f>
        <v/>
      </c>
    </row>
    <row r="3409">
      <c r="A3409" t="inlineStr">
        <is>
          <t>照合 一般</t>
        </is>
      </c>
      <c r="B3409" s="21" t="n">
        <v>23500000</v>
      </c>
      <c r="C3409" s="22" t="n">
        <v>43</v>
      </c>
      <c r="D3409" s="22" t="n">
        <v>1</v>
      </c>
      <c r="E3409" s="22" t="n">
        <v>0</v>
      </c>
      <c r="F3409" s="21">
        <f>(IF(C3409&lt;=20,MAX(800000,400000*C3409),8000000+700000*(C3409-20))+IF(E3409=1,1000000,0))</f>
        <v/>
      </c>
      <c r="G3409" s="21">
        <f>IF(AND(D3409=3,C3409&lt;=5),MAX(0,B3409-F3409),IF(AND(D3409=2,C3409&lt;=5,MAX(0,B3409-F3409)&gt;3000000),1500000+MAX(0,B3409-F3409)-3000000,MAX(0,B3409-F3409)/2))</f>
        <v/>
      </c>
      <c r="H3409" s="21">
        <f>ROUNDDOWN(G3409,-3)</f>
        <v/>
      </c>
      <c r="I3409" s="21">
        <f>IF(H3409&lt;=0,0,ROUNDDOWN(ROUND((H3409*LOOKUP(H3409,{0,1950001,3300001,6950001,9000001,18000001,40000001},{0.05,0.1,0.2,0.23,0.33,0.4,0.45})-LOOKUP(H3409,{0,1950001,3300001,6950001,9000001,18000001,40000001},{0,97500,427500,636000,1536000,2796000,4796000}))*1.021,3),0))</f>
        <v/>
      </c>
      <c r="J3409" s="21">
        <f>ROUNDDOWN(ROUND(H3409*0.06,2),-2)</f>
        <v/>
      </c>
      <c r="K3409" s="21">
        <f>ROUNDDOWN(ROUND(H3409*0.04,2),-2)</f>
        <v/>
      </c>
      <c r="L3409" s="21">
        <f>I3409+J3409+K3409</f>
        <v/>
      </c>
      <c r="M3409" s="21">
        <f>B3409-L3409</f>
        <v/>
      </c>
      <c r="N3409" s="21">
        <f>ROUNDDOWN(ROUND(B3409*0.2042,2),0)</f>
        <v/>
      </c>
    </row>
    <row r="3410">
      <c r="A3410" t="inlineStr">
        <is>
          <t>照合 一般</t>
        </is>
      </c>
      <c r="B3410" s="21" t="n">
        <v>23500000</v>
      </c>
      <c r="C3410" s="22" t="n">
        <v>44</v>
      </c>
      <c r="D3410" s="22" t="n">
        <v>1</v>
      </c>
      <c r="E3410" s="22" t="n">
        <v>0</v>
      </c>
      <c r="F3410" s="21">
        <f>(IF(C3410&lt;=20,MAX(800000,400000*C3410),8000000+700000*(C3410-20))+IF(E3410=1,1000000,0))</f>
        <v/>
      </c>
      <c r="G3410" s="21">
        <f>IF(AND(D3410=3,C3410&lt;=5),MAX(0,B3410-F3410),IF(AND(D3410=2,C3410&lt;=5,MAX(0,B3410-F3410)&gt;3000000),1500000+MAX(0,B3410-F3410)-3000000,MAX(0,B3410-F3410)/2))</f>
        <v/>
      </c>
      <c r="H3410" s="21">
        <f>ROUNDDOWN(G3410,-3)</f>
        <v/>
      </c>
      <c r="I3410" s="21">
        <f>IF(H3410&lt;=0,0,ROUNDDOWN(ROUND((H3410*LOOKUP(H3410,{0,1950001,3300001,6950001,9000001,18000001,40000001},{0.05,0.1,0.2,0.23,0.33,0.4,0.45})-LOOKUP(H3410,{0,1950001,3300001,6950001,9000001,18000001,40000001},{0,97500,427500,636000,1536000,2796000,4796000}))*1.021,3),0))</f>
        <v/>
      </c>
      <c r="J3410" s="21">
        <f>ROUNDDOWN(ROUND(H3410*0.06,2),-2)</f>
        <v/>
      </c>
      <c r="K3410" s="21">
        <f>ROUNDDOWN(ROUND(H3410*0.04,2),-2)</f>
        <v/>
      </c>
      <c r="L3410" s="21">
        <f>I3410+J3410+K3410</f>
        <v/>
      </c>
      <c r="M3410" s="21">
        <f>B3410-L3410</f>
        <v/>
      </c>
      <c r="N3410" s="21">
        <f>ROUNDDOWN(ROUND(B3410*0.2042,2),0)</f>
        <v/>
      </c>
    </row>
    <row r="3411">
      <c r="A3411" t="inlineStr">
        <is>
          <t>照合 一般</t>
        </is>
      </c>
      <c r="B3411" s="21" t="n">
        <v>23500000</v>
      </c>
      <c r="C3411" s="22" t="n">
        <v>45</v>
      </c>
      <c r="D3411" s="22" t="n">
        <v>1</v>
      </c>
      <c r="E3411" s="22" t="n">
        <v>0</v>
      </c>
      <c r="F3411" s="21">
        <f>(IF(C3411&lt;=20,MAX(800000,400000*C3411),8000000+700000*(C3411-20))+IF(E3411=1,1000000,0))</f>
        <v/>
      </c>
      <c r="G3411" s="21">
        <f>IF(AND(D3411=3,C3411&lt;=5),MAX(0,B3411-F3411),IF(AND(D3411=2,C3411&lt;=5,MAX(0,B3411-F3411)&gt;3000000),1500000+MAX(0,B3411-F3411)-3000000,MAX(0,B3411-F3411)/2))</f>
        <v/>
      </c>
      <c r="H3411" s="21">
        <f>ROUNDDOWN(G3411,-3)</f>
        <v/>
      </c>
      <c r="I3411" s="21">
        <f>IF(H3411&lt;=0,0,ROUNDDOWN(ROUND((H3411*LOOKUP(H3411,{0,1950001,3300001,6950001,9000001,18000001,40000001},{0.05,0.1,0.2,0.23,0.33,0.4,0.45})-LOOKUP(H3411,{0,1950001,3300001,6950001,9000001,18000001,40000001},{0,97500,427500,636000,1536000,2796000,4796000}))*1.021,3),0))</f>
        <v/>
      </c>
      <c r="J3411" s="21">
        <f>ROUNDDOWN(ROUND(H3411*0.06,2),-2)</f>
        <v/>
      </c>
      <c r="K3411" s="21">
        <f>ROUNDDOWN(ROUND(H3411*0.04,2),-2)</f>
        <v/>
      </c>
      <c r="L3411" s="21">
        <f>I3411+J3411+K3411</f>
        <v/>
      </c>
      <c r="M3411" s="21">
        <f>B3411-L3411</f>
        <v/>
      </c>
      <c r="N3411" s="21">
        <f>ROUNDDOWN(ROUND(B3411*0.2042,2),0)</f>
        <v/>
      </c>
    </row>
    <row r="3412">
      <c r="A3412" t="inlineStr">
        <is>
          <t>照合 短期</t>
        </is>
      </c>
      <c r="B3412" s="21" t="n">
        <v>23500000</v>
      </c>
      <c r="C3412" s="22" t="n">
        <v>1</v>
      </c>
      <c r="D3412" s="22" t="n">
        <v>2</v>
      </c>
      <c r="E3412" s="22" t="n">
        <v>0</v>
      </c>
      <c r="F3412" s="21">
        <f>(IF(C3412&lt;=20,MAX(800000,400000*C3412),8000000+700000*(C3412-20))+IF(E3412=1,1000000,0))</f>
        <v/>
      </c>
      <c r="G3412" s="21">
        <f>IF(AND(D3412=3,C3412&lt;=5),MAX(0,B3412-F3412),IF(AND(D3412=2,C3412&lt;=5,MAX(0,B3412-F3412)&gt;3000000),1500000+MAX(0,B3412-F3412)-3000000,MAX(0,B3412-F3412)/2))</f>
        <v/>
      </c>
      <c r="H3412" s="21">
        <f>ROUNDDOWN(G3412,-3)</f>
        <v/>
      </c>
      <c r="I3412" s="21">
        <f>IF(H3412&lt;=0,0,ROUNDDOWN(ROUND((H3412*LOOKUP(H3412,{0,1950001,3300001,6950001,9000001,18000001,40000001},{0.05,0.1,0.2,0.23,0.33,0.4,0.45})-LOOKUP(H3412,{0,1950001,3300001,6950001,9000001,18000001,40000001},{0,97500,427500,636000,1536000,2796000,4796000}))*1.021,3),0))</f>
        <v/>
      </c>
      <c r="J3412" s="21">
        <f>ROUNDDOWN(ROUND(H3412*0.06,2),-2)</f>
        <v/>
      </c>
      <c r="K3412" s="21">
        <f>ROUNDDOWN(ROUND(H3412*0.04,2),-2)</f>
        <v/>
      </c>
      <c r="L3412" s="21">
        <f>I3412+J3412+K3412</f>
        <v/>
      </c>
      <c r="M3412" s="21">
        <f>B3412-L3412</f>
        <v/>
      </c>
      <c r="N3412" s="21">
        <f>ROUNDDOWN(ROUND(B3412*0.2042,2),0)</f>
        <v/>
      </c>
    </row>
    <row r="3413">
      <c r="A3413" t="inlineStr">
        <is>
          <t>照合 役員</t>
        </is>
      </c>
      <c r="B3413" s="21" t="n">
        <v>23500000</v>
      </c>
      <c r="C3413" s="22" t="n">
        <v>1</v>
      </c>
      <c r="D3413" s="22" t="n">
        <v>3</v>
      </c>
      <c r="E3413" s="22" t="n">
        <v>0</v>
      </c>
      <c r="F3413" s="21">
        <f>(IF(C3413&lt;=20,MAX(800000,400000*C3413),8000000+700000*(C3413-20))+IF(E3413=1,1000000,0))</f>
        <v/>
      </c>
      <c r="G3413" s="21">
        <f>IF(AND(D3413=3,C3413&lt;=5),MAX(0,B3413-F3413),IF(AND(D3413=2,C3413&lt;=5,MAX(0,B3413-F3413)&gt;3000000),1500000+MAX(0,B3413-F3413)-3000000,MAX(0,B3413-F3413)/2))</f>
        <v/>
      </c>
      <c r="H3413" s="21">
        <f>ROUNDDOWN(G3413,-3)</f>
        <v/>
      </c>
      <c r="I3413" s="21">
        <f>IF(H3413&lt;=0,0,ROUNDDOWN(ROUND((H3413*LOOKUP(H3413,{0,1950001,3300001,6950001,9000001,18000001,40000001},{0.05,0.1,0.2,0.23,0.33,0.4,0.45})-LOOKUP(H3413,{0,1950001,3300001,6950001,9000001,18000001,40000001},{0,97500,427500,636000,1536000,2796000,4796000}))*1.021,3),0))</f>
        <v/>
      </c>
      <c r="J3413" s="21">
        <f>ROUNDDOWN(ROUND(H3413*0.06,2),-2)</f>
        <v/>
      </c>
      <c r="K3413" s="21">
        <f>ROUNDDOWN(ROUND(H3413*0.04,2),-2)</f>
        <v/>
      </c>
      <c r="L3413" s="21">
        <f>I3413+J3413+K3413</f>
        <v/>
      </c>
      <c r="M3413" s="21">
        <f>B3413-L3413</f>
        <v/>
      </c>
      <c r="N3413" s="21">
        <f>ROUNDDOWN(ROUND(B3413*0.2042,2),0)</f>
        <v/>
      </c>
    </row>
    <row r="3414">
      <c r="A3414" t="inlineStr">
        <is>
          <t>照合 短期 障害</t>
        </is>
      </c>
      <c r="B3414" s="21" t="n">
        <v>23500000</v>
      </c>
      <c r="C3414" s="22" t="n">
        <v>1</v>
      </c>
      <c r="D3414" s="22" t="n">
        <v>2</v>
      </c>
      <c r="E3414" s="22" t="n">
        <v>1</v>
      </c>
      <c r="F3414" s="21">
        <f>(IF(C3414&lt;=20,MAX(800000,400000*C3414),8000000+700000*(C3414-20))+IF(E3414=1,1000000,0))</f>
        <v/>
      </c>
      <c r="G3414" s="21">
        <f>IF(AND(D3414=3,C3414&lt;=5),MAX(0,B3414-F3414),IF(AND(D3414=2,C3414&lt;=5,MAX(0,B3414-F3414)&gt;3000000),1500000+MAX(0,B3414-F3414)-3000000,MAX(0,B3414-F3414)/2))</f>
        <v/>
      </c>
      <c r="H3414" s="21">
        <f>ROUNDDOWN(G3414,-3)</f>
        <v/>
      </c>
      <c r="I3414" s="21">
        <f>IF(H3414&lt;=0,0,ROUNDDOWN(ROUND((H3414*LOOKUP(H3414,{0,1950001,3300001,6950001,9000001,18000001,40000001},{0.05,0.1,0.2,0.23,0.33,0.4,0.45})-LOOKUP(H3414,{0,1950001,3300001,6950001,9000001,18000001,40000001},{0,97500,427500,636000,1536000,2796000,4796000}))*1.021,3),0))</f>
        <v/>
      </c>
      <c r="J3414" s="21">
        <f>ROUNDDOWN(ROUND(H3414*0.06,2),-2)</f>
        <v/>
      </c>
      <c r="K3414" s="21">
        <f>ROUNDDOWN(ROUND(H3414*0.04,2),-2)</f>
        <v/>
      </c>
      <c r="L3414" s="21">
        <f>I3414+J3414+K3414</f>
        <v/>
      </c>
      <c r="M3414" s="21">
        <f>B3414-L3414</f>
        <v/>
      </c>
      <c r="N3414" s="21">
        <f>ROUNDDOWN(ROUND(B3414*0.2042,2),0)</f>
        <v/>
      </c>
    </row>
    <row r="3415">
      <c r="A3415" t="inlineStr">
        <is>
          <t>照合 短期</t>
        </is>
      </c>
      <c r="B3415" s="21" t="n">
        <v>23500000</v>
      </c>
      <c r="C3415" s="22" t="n">
        <v>2</v>
      </c>
      <c r="D3415" s="22" t="n">
        <v>2</v>
      </c>
      <c r="E3415" s="22" t="n">
        <v>0</v>
      </c>
      <c r="F3415" s="21">
        <f>(IF(C3415&lt;=20,MAX(800000,400000*C3415),8000000+700000*(C3415-20))+IF(E3415=1,1000000,0))</f>
        <v/>
      </c>
      <c r="G3415" s="21">
        <f>IF(AND(D3415=3,C3415&lt;=5),MAX(0,B3415-F3415),IF(AND(D3415=2,C3415&lt;=5,MAX(0,B3415-F3415)&gt;3000000),1500000+MAX(0,B3415-F3415)-3000000,MAX(0,B3415-F3415)/2))</f>
        <v/>
      </c>
      <c r="H3415" s="21">
        <f>ROUNDDOWN(G3415,-3)</f>
        <v/>
      </c>
      <c r="I3415" s="21">
        <f>IF(H3415&lt;=0,0,ROUNDDOWN(ROUND((H3415*LOOKUP(H3415,{0,1950001,3300001,6950001,9000001,18000001,40000001},{0.05,0.1,0.2,0.23,0.33,0.4,0.45})-LOOKUP(H3415,{0,1950001,3300001,6950001,9000001,18000001,40000001},{0,97500,427500,636000,1536000,2796000,4796000}))*1.021,3),0))</f>
        <v/>
      </c>
      <c r="J3415" s="21">
        <f>ROUNDDOWN(ROUND(H3415*0.06,2),-2)</f>
        <v/>
      </c>
      <c r="K3415" s="21">
        <f>ROUNDDOWN(ROUND(H3415*0.04,2),-2)</f>
        <v/>
      </c>
      <c r="L3415" s="21">
        <f>I3415+J3415+K3415</f>
        <v/>
      </c>
      <c r="M3415" s="21">
        <f>B3415-L3415</f>
        <v/>
      </c>
      <c r="N3415" s="21">
        <f>ROUNDDOWN(ROUND(B3415*0.2042,2),0)</f>
        <v/>
      </c>
    </row>
    <row r="3416">
      <c r="A3416" t="inlineStr">
        <is>
          <t>照合 役員</t>
        </is>
      </c>
      <c r="B3416" s="21" t="n">
        <v>23500000</v>
      </c>
      <c r="C3416" s="22" t="n">
        <v>2</v>
      </c>
      <c r="D3416" s="22" t="n">
        <v>3</v>
      </c>
      <c r="E3416" s="22" t="n">
        <v>0</v>
      </c>
      <c r="F3416" s="21">
        <f>(IF(C3416&lt;=20,MAX(800000,400000*C3416),8000000+700000*(C3416-20))+IF(E3416=1,1000000,0))</f>
        <v/>
      </c>
      <c r="G3416" s="21">
        <f>IF(AND(D3416=3,C3416&lt;=5),MAX(0,B3416-F3416),IF(AND(D3416=2,C3416&lt;=5,MAX(0,B3416-F3416)&gt;3000000),1500000+MAX(0,B3416-F3416)-3000000,MAX(0,B3416-F3416)/2))</f>
        <v/>
      </c>
      <c r="H3416" s="21">
        <f>ROUNDDOWN(G3416,-3)</f>
        <v/>
      </c>
      <c r="I3416" s="21">
        <f>IF(H3416&lt;=0,0,ROUNDDOWN(ROUND((H3416*LOOKUP(H3416,{0,1950001,3300001,6950001,9000001,18000001,40000001},{0.05,0.1,0.2,0.23,0.33,0.4,0.45})-LOOKUP(H3416,{0,1950001,3300001,6950001,9000001,18000001,40000001},{0,97500,427500,636000,1536000,2796000,4796000}))*1.021,3),0))</f>
        <v/>
      </c>
      <c r="J3416" s="21">
        <f>ROUNDDOWN(ROUND(H3416*0.06,2),-2)</f>
        <v/>
      </c>
      <c r="K3416" s="21">
        <f>ROUNDDOWN(ROUND(H3416*0.04,2),-2)</f>
        <v/>
      </c>
      <c r="L3416" s="21">
        <f>I3416+J3416+K3416</f>
        <v/>
      </c>
      <c r="M3416" s="21">
        <f>B3416-L3416</f>
        <v/>
      </c>
      <c r="N3416" s="21">
        <f>ROUNDDOWN(ROUND(B3416*0.2042,2),0)</f>
        <v/>
      </c>
    </row>
    <row r="3417">
      <c r="A3417" t="inlineStr">
        <is>
          <t>照合 短期 障害</t>
        </is>
      </c>
      <c r="B3417" s="21" t="n">
        <v>23500000</v>
      </c>
      <c r="C3417" s="22" t="n">
        <v>2</v>
      </c>
      <c r="D3417" s="22" t="n">
        <v>2</v>
      </c>
      <c r="E3417" s="22" t="n">
        <v>1</v>
      </c>
      <c r="F3417" s="21">
        <f>(IF(C3417&lt;=20,MAX(800000,400000*C3417),8000000+700000*(C3417-20))+IF(E3417=1,1000000,0))</f>
        <v/>
      </c>
      <c r="G3417" s="21">
        <f>IF(AND(D3417=3,C3417&lt;=5),MAX(0,B3417-F3417),IF(AND(D3417=2,C3417&lt;=5,MAX(0,B3417-F3417)&gt;3000000),1500000+MAX(0,B3417-F3417)-3000000,MAX(0,B3417-F3417)/2))</f>
        <v/>
      </c>
      <c r="H3417" s="21">
        <f>ROUNDDOWN(G3417,-3)</f>
        <v/>
      </c>
      <c r="I3417" s="21">
        <f>IF(H3417&lt;=0,0,ROUNDDOWN(ROUND((H3417*LOOKUP(H3417,{0,1950001,3300001,6950001,9000001,18000001,40000001},{0.05,0.1,0.2,0.23,0.33,0.4,0.45})-LOOKUP(H3417,{0,1950001,3300001,6950001,9000001,18000001,40000001},{0,97500,427500,636000,1536000,2796000,4796000}))*1.021,3),0))</f>
        <v/>
      </c>
      <c r="J3417" s="21">
        <f>ROUNDDOWN(ROUND(H3417*0.06,2),-2)</f>
        <v/>
      </c>
      <c r="K3417" s="21">
        <f>ROUNDDOWN(ROUND(H3417*0.04,2),-2)</f>
        <v/>
      </c>
      <c r="L3417" s="21">
        <f>I3417+J3417+K3417</f>
        <v/>
      </c>
      <c r="M3417" s="21">
        <f>B3417-L3417</f>
        <v/>
      </c>
      <c r="N3417" s="21">
        <f>ROUNDDOWN(ROUND(B3417*0.2042,2),0)</f>
        <v/>
      </c>
    </row>
    <row r="3418">
      <c r="A3418" t="inlineStr">
        <is>
          <t>照合 短期</t>
        </is>
      </c>
      <c r="B3418" s="21" t="n">
        <v>23500000</v>
      </c>
      <c r="C3418" s="22" t="n">
        <v>3</v>
      </c>
      <c r="D3418" s="22" t="n">
        <v>2</v>
      </c>
      <c r="E3418" s="22" t="n">
        <v>0</v>
      </c>
      <c r="F3418" s="21">
        <f>(IF(C3418&lt;=20,MAX(800000,400000*C3418),8000000+700000*(C3418-20))+IF(E3418=1,1000000,0))</f>
        <v/>
      </c>
      <c r="G3418" s="21">
        <f>IF(AND(D3418=3,C3418&lt;=5),MAX(0,B3418-F3418),IF(AND(D3418=2,C3418&lt;=5,MAX(0,B3418-F3418)&gt;3000000),1500000+MAX(0,B3418-F3418)-3000000,MAX(0,B3418-F3418)/2))</f>
        <v/>
      </c>
      <c r="H3418" s="21">
        <f>ROUNDDOWN(G3418,-3)</f>
        <v/>
      </c>
      <c r="I3418" s="21">
        <f>IF(H3418&lt;=0,0,ROUNDDOWN(ROUND((H3418*LOOKUP(H3418,{0,1950001,3300001,6950001,9000001,18000001,40000001},{0.05,0.1,0.2,0.23,0.33,0.4,0.45})-LOOKUP(H3418,{0,1950001,3300001,6950001,9000001,18000001,40000001},{0,97500,427500,636000,1536000,2796000,4796000}))*1.021,3),0))</f>
        <v/>
      </c>
      <c r="J3418" s="21">
        <f>ROUNDDOWN(ROUND(H3418*0.06,2),-2)</f>
        <v/>
      </c>
      <c r="K3418" s="21">
        <f>ROUNDDOWN(ROUND(H3418*0.04,2),-2)</f>
        <v/>
      </c>
      <c r="L3418" s="21">
        <f>I3418+J3418+K3418</f>
        <v/>
      </c>
      <c r="M3418" s="21">
        <f>B3418-L3418</f>
        <v/>
      </c>
      <c r="N3418" s="21">
        <f>ROUNDDOWN(ROUND(B3418*0.2042,2),0)</f>
        <v/>
      </c>
    </row>
    <row r="3419">
      <c r="A3419" t="inlineStr">
        <is>
          <t>照合 役員</t>
        </is>
      </c>
      <c r="B3419" s="21" t="n">
        <v>23500000</v>
      </c>
      <c r="C3419" s="22" t="n">
        <v>3</v>
      </c>
      <c r="D3419" s="22" t="n">
        <v>3</v>
      </c>
      <c r="E3419" s="22" t="n">
        <v>0</v>
      </c>
      <c r="F3419" s="21">
        <f>(IF(C3419&lt;=20,MAX(800000,400000*C3419),8000000+700000*(C3419-20))+IF(E3419=1,1000000,0))</f>
        <v/>
      </c>
      <c r="G3419" s="21">
        <f>IF(AND(D3419=3,C3419&lt;=5),MAX(0,B3419-F3419),IF(AND(D3419=2,C3419&lt;=5,MAX(0,B3419-F3419)&gt;3000000),1500000+MAX(0,B3419-F3419)-3000000,MAX(0,B3419-F3419)/2))</f>
        <v/>
      </c>
      <c r="H3419" s="21">
        <f>ROUNDDOWN(G3419,-3)</f>
        <v/>
      </c>
      <c r="I3419" s="21">
        <f>IF(H3419&lt;=0,0,ROUNDDOWN(ROUND((H3419*LOOKUP(H3419,{0,1950001,3300001,6950001,9000001,18000001,40000001},{0.05,0.1,0.2,0.23,0.33,0.4,0.45})-LOOKUP(H3419,{0,1950001,3300001,6950001,9000001,18000001,40000001},{0,97500,427500,636000,1536000,2796000,4796000}))*1.021,3),0))</f>
        <v/>
      </c>
      <c r="J3419" s="21">
        <f>ROUNDDOWN(ROUND(H3419*0.06,2),-2)</f>
        <v/>
      </c>
      <c r="K3419" s="21">
        <f>ROUNDDOWN(ROUND(H3419*0.04,2),-2)</f>
        <v/>
      </c>
      <c r="L3419" s="21">
        <f>I3419+J3419+K3419</f>
        <v/>
      </c>
      <c r="M3419" s="21">
        <f>B3419-L3419</f>
        <v/>
      </c>
      <c r="N3419" s="21">
        <f>ROUNDDOWN(ROUND(B3419*0.2042,2),0)</f>
        <v/>
      </c>
    </row>
    <row r="3420">
      <c r="A3420" t="inlineStr">
        <is>
          <t>照合 短期 障害</t>
        </is>
      </c>
      <c r="B3420" s="21" t="n">
        <v>23500000</v>
      </c>
      <c r="C3420" s="22" t="n">
        <v>3</v>
      </c>
      <c r="D3420" s="22" t="n">
        <v>2</v>
      </c>
      <c r="E3420" s="22" t="n">
        <v>1</v>
      </c>
      <c r="F3420" s="21">
        <f>(IF(C3420&lt;=20,MAX(800000,400000*C3420),8000000+700000*(C3420-20))+IF(E3420=1,1000000,0))</f>
        <v/>
      </c>
      <c r="G3420" s="21">
        <f>IF(AND(D3420=3,C3420&lt;=5),MAX(0,B3420-F3420),IF(AND(D3420=2,C3420&lt;=5,MAX(0,B3420-F3420)&gt;3000000),1500000+MAX(0,B3420-F3420)-3000000,MAX(0,B3420-F3420)/2))</f>
        <v/>
      </c>
      <c r="H3420" s="21">
        <f>ROUNDDOWN(G3420,-3)</f>
        <v/>
      </c>
      <c r="I3420" s="21">
        <f>IF(H3420&lt;=0,0,ROUNDDOWN(ROUND((H3420*LOOKUP(H3420,{0,1950001,3300001,6950001,9000001,18000001,40000001},{0.05,0.1,0.2,0.23,0.33,0.4,0.45})-LOOKUP(H3420,{0,1950001,3300001,6950001,9000001,18000001,40000001},{0,97500,427500,636000,1536000,2796000,4796000}))*1.021,3),0))</f>
        <v/>
      </c>
      <c r="J3420" s="21">
        <f>ROUNDDOWN(ROUND(H3420*0.06,2),-2)</f>
        <v/>
      </c>
      <c r="K3420" s="21">
        <f>ROUNDDOWN(ROUND(H3420*0.04,2),-2)</f>
        <v/>
      </c>
      <c r="L3420" s="21">
        <f>I3420+J3420+K3420</f>
        <v/>
      </c>
      <c r="M3420" s="21">
        <f>B3420-L3420</f>
        <v/>
      </c>
      <c r="N3420" s="21">
        <f>ROUNDDOWN(ROUND(B3420*0.2042,2),0)</f>
        <v/>
      </c>
    </row>
    <row r="3421">
      <c r="A3421" t="inlineStr">
        <is>
          <t>照合 短期</t>
        </is>
      </c>
      <c r="B3421" s="21" t="n">
        <v>23500000</v>
      </c>
      <c r="C3421" s="22" t="n">
        <v>4</v>
      </c>
      <c r="D3421" s="22" t="n">
        <v>2</v>
      </c>
      <c r="E3421" s="22" t="n">
        <v>0</v>
      </c>
      <c r="F3421" s="21">
        <f>(IF(C3421&lt;=20,MAX(800000,400000*C3421),8000000+700000*(C3421-20))+IF(E3421=1,1000000,0))</f>
        <v/>
      </c>
      <c r="G3421" s="21">
        <f>IF(AND(D3421=3,C3421&lt;=5),MAX(0,B3421-F3421),IF(AND(D3421=2,C3421&lt;=5,MAX(0,B3421-F3421)&gt;3000000),1500000+MAX(0,B3421-F3421)-3000000,MAX(0,B3421-F3421)/2))</f>
        <v/>
      </c>
      <c r="H3421" s="21">
        <f>ROUNDDOWN(G3421,-3)</f>
        <v/>
      </c>
      <c r="I3421" s="21">
        <f>IF(H3421&lt;=0,0,ROUNDDOWN(ROUND((H3421*LOOKUP(H3421,{0,1950001,3300001,6950001,9000001,18000001,40000001},{0.05,0.1,0.2,0.23,0.33,0.4,0.45})-LOOKUP(H3421,{0,1950001,3300001,6950001,9000001,18000001,40000001},{0,97500,427500,636000,1536000,2796000,4796000}))*1.021,3),0))</f>
        <v/>
      </c>
      <c r="J3421" s="21">
        <f>ROUNDDOWN(ROUND(H3421*0.06,2),-2)</f>
        <v/>
      </c>
      <c r="K3421" s="21">
        <f>ROUNDDOWN(ROUND(H3421*0.04,2),-2)</f>
        <v/>
      </c>
      <c r="L3421" s="21">
        <f>I3421+J3421+K3421</f>
        <v/>
      </c>
      <c r="M3421" s="21">
        <f>B3421-L3421</f>
        <v/>
      </c>
      <c r="N3421" s="21">
        <f>ROUNDDOWN(ROUND(B3421*0.2042,2),0)</f>
        <v/>
      </c>
    </row>
    <row r="3422">
      <c r="A3422" t="inlineStr">
        <is>
          <t>照合 役員</t>
        </is>
      </c>
      <c r="B3422" s="21" t="n">
        <v>23500000</v>
      </c>
      <c r="C3422" s="22" t="n">
        <v>4</v>
      </c>
      <c r="D3422" s="22" t="n">
        <v>3</v>
      </c>
      <c r="E3422" s="22" t="n">
        <v>0</v>
      </c>
      <c r="F3422" s="21">
        <f>(IF(C3422&lt;=20,MAX(800000,400000*C3422),8000000+700000*(C3422-20))+IF(E3422=1,1000000,0))</f>
        <v/>
      </c>
      <c r="G3422" s="21">
        <f>IF(AND(D3422=3,C3422&lt;=5),MAX(0,B3422-F3422),IF(AND(D3422=2,C3422&lt;=5,MAX(0,B3422-F3422)&gt;3000000),1500000+MAX(0,B3422-F3422)-3000000,MAX(0,B3422-F3422)/2))</f>
        <v/>
      </c>
      <c r="H3422" s="21">
        <f>ROUNDDOWN(G3422,-3)</f>
        <v/>
      </c>
      <c r="I3422" s="21">
        <f>IF(H3422&lt;=0,0,ROUNDDOWN(ROUND((H3422*LOOKUP(H3422,{0,1950001,3300001,6950001,9000001,18000001,40000001},{0.05,0.1,0.2,0.23,0.33,0.4,0.45})-LOOKUP(H3422,{0,1950001,3300001,6950001,9000001,18000001,40000001},{0,97500,427500,636000,1536000,2796000,4796000}))*1.021,3),0))</f>
        <v/>
      </c>
      <c r="J3422" s="21">
        <f>ROUNDDOWN(ROUND(H3422*0.06,2),-2)</f>
        <v/>
      </c>
      <c r="K3422" s="21">
        <f>ROUNDDOWN(ROUND(H3422*0.04,2),-2)</f>
        <v/>
      </c>
      <c r="L3422" s="21">
        <f>I3422+J3422+K3422</f>
        <v/>
      </c>
      <c r="M3422" s="21">
        <f>B3422-L3422</f>
        <v/>
      </c>
      <c r="N3422" s="21">
        <f>ROUNDDOWN(ROUND(B3422*0.2042,2),0)</f>
        <v/>
      </c>
    </row>
    <row r="3423">
      <c r="A3423" t="inlineStr">
        <is>
          <t>照合 短期 障害</t>
        </is>
      </c>
      <c r="B3423" s="21" t="n">
        <v>23500000</v>
      </c>
      <c r="C3423" s="22" t="n">
        <v>4</v>
      </c>
      <c r="D3423" s="22" t="n">
        <v>2</v>
      </c>
      <c r="E3423" s="22" t="n">
        <v>1</v>
      </c>
      <c r="F3423" s="21">
        <f>(IF(C3423&lt;=20,MAX(800000,400000*C3423),8000000+700000*(C3423-20))+IF(E3423=1,1000000,0))</f>
        <v/>
      </c>
      <c r="G3423" s="21">
        <f>IF(AND(D3423=3,C3423&lt;=5),MAX(0,B3423-F3423),IF(AND(D3423=2,C3423&lt;=5,MAX(0,B3423-F3423)&gt;3000000),1500000+MAX(0,B3423-F3423)-3000000,MAX(0,B3423-F3423)/2))</f>
        <v/>
      </c>
      <c r="H3423" s="21">
        <f>ROUNDDOWN(G3423,-3)</f>
        <v/>
      </c>
      <c r="I3423" s="21">
        <f>IF(H3423&lt;=0,0,ROUNDDOWN(ROUND((H3423*LOOKUP(H3423,{0,1950001,3300001,6950001,9000001,18000001,40000001},{0.05,0.1,0.2,0.23,0.33,0.4,0.45})-LOOKUP(H3423,{0,1950001,3300001,6950001,9000001,18000001,40000001},{0,97500,427500,636000,1536000,2796000,4796000}))*1.021,3),0))</f>
        <v/>
      </c>
      <c r="J3423" s="21">
        <f>ROUNDDOWN(ROUND(H3423*0.06,2),-2)</f>
        <v/>
      </c>
      <c r="K3423" s="21">
        <f>ROUNDDOWN(ROUND(H3423*0.04,2),-2)</f>
        <v/>
      </c>
      <c r="L3423" s="21">
        <f>I3423+J3423+K3423</f>
        <v/>
      </c>
      <c r="M3423" s="21">
        <f>B3423-L3423</f>
        <v/>
      </c>
      <c r="N3423" s="21">
        <f>ROUNDDOWN(ROUND(B3423*0.2042,2),0)</f>
        <v/>
      </c>
    </row>
    <row r="3424">
      <c r="A3424" t="inlineStr">
        <is>
          <t>照合 短期</t>
        </is>
      </c>
      <c r="B3424" s="21" t="n">
        <v>23500000</v>
      </c>
      <c r="C3424" s="22" t="n">
        <v>5</v>
      </c>
      <c r="D3424" s="22" t="n">
        <v>2</v>
      </c>
      <c r="E3424" s="22" t="n">
        <v>0</v>
      </c>
      <c r="F3424" s="21">
        <f>(IF(C3424&lt;=20,MAX(800000,400000*C3424),8000000+700000*(C3424-20))+IF(E3424=1,1000000,0))</f>
        <v/>
      </c>
      <c r="G3424" s="21">
        <f>IF(AND(D3424=3,C3424&lt;=5),MAX(0,B3424-F3424),IF(AND(D3424=2,C3424&lt;=5,MAX(0,B3424-F3424)&gt;3000000),1500000+MAX(0,B3424-F3424)-3000000,MAX(0,B3424-F3424)/2))</f>
        <v/>
      </c>
      <c r="H3424" s="21">
        <f>ROUNDDOWN(G3424,-3)</f>
        <v/>
      </c>
      <c r="I3424" s="21">
        <f>IF(H3424&lt;=0,0,ROUNDDOWN(ROUND((H3424*LOOKUP(H3424,{0,1950001,3300001,6950001,9000001,18000001,40000001},{0.05,0.1,0.2,0.23,0.33,0.4,0.45})-LOOKUP(H3424,{0,1950001,3300001,6950001,9000001,18000001,40000001},{0,97500,427500,636000,1536000,2796000,4796000}))*1.021,3),0))</f>
        <v/>
      </c>
      <c r="J3424" s="21">
        <f>ROUNDDOWN(ROUND(H3424*0.06,2),-2)</f>
        <v/>
      </c>
      <c r="K3424" s="21">
        <f>ROUNDDOWN(ROUND(H3424*0.04,2),-2)</f>
        <v/>
      </c>
      <c r="L3424" s="21">
        <f>I3424+J3424+K3424</f>
        <v/>
      </c>
      <c r="M3424" s="21">
        <f>B3424-L3424</f>
        <v/>
      </c>
      <c r="N3424" s="21">
        <f>ROUNDDOWN(ROUND(B3424*0.2042,2),0)</f>
        <v/>
      </c>
    </row>
    <row r="3425">
      <c r="A3425" t="inlineStr">
        <is>
          <t>照合 役員</t>
        </is>
      </c>
      <c r="B3425" s="21" t="n">
        <v>23500000</v>
      </c>
      <c r="C3425" s="22" t="n">
        <v>5</v>
      </c>
      <c r="D3425" s="22" t="n">
        <v>3</v>
      </c>
      <c r="E3425" s="22" t="n">
        <v>0</v>
      </c>
      <c r="F3425" s="21">
        <f>(IF(C3425&lt;=20,MAX(800000,400000*C3425),8000000+700000*(C3425-20))+IF(E3425=1,1000000,0))</f>
        <v/>
      </c>
      <c r="G3425" s="21">
        <f>IF(AND(D3425=3,C3425&lt;=5),MAX(0,B3425-F3425),IF(AND(D3425=2,C3425&lt;=5,MAX(0,B3425-F3425)&gt;3000000),1500000+MAX(0,B3425-F3425)-3000000,MAX(0,B3425-F3425)/2))</f>
        <v/>
      </c>
      <c r="H3425" s="21">
        <f>ROUNDDOWN(G3425,-3)</f>
        <v/>
      </c>
      <c r="I3425" s="21">
        <f>IF(H3425&lt;=0,0,ROUNDDOWN(ROUND((H3425*LOOKUP(H3425,{0,1950001,3300001,6950001,9000001,18000001,40000001},{0.05,0.1,0.2,0.23,0.33,0.4,0.45})-LOOKUP(H3425,{0,1950001,3300001,6950001,9000001,18000001,40000001},{0,97500,427500,636000,1536000,2796000,4796000}))*1.021,3),0))</f>
        <v/>
      </c>
      <c r="J3425" s="21">
        <f>ROUNDDOWN(ROUND(H3425*0.06,2),-2)</f>
        <v/>
      </c>
      <c r="K3425" s="21">
        <f>ROUNDDOWN(ROUND(H3425*0.04,2),-2)</f>
        <v/>
      </c>
      <c r="L3425" s="21">
        <f>I3425+J3425+K3425</f>
        <v/>
      </c>
      <c r="M3425" s="21">
        <f>B3425-L3425</f>
        <v/>
      </c>
      <c r="N3425" s="21">
        <f>ROUNDDOWN(ROUND(B3425*0.2042,2),0)</f>
        <v/>
      </c>
    </row>
    <row r="3426">
      <c r="A3426" t="inlineStr">
        <is>
          <t>照合 短期 障害</t>
        </is>
      </c>
      <c r="B3426" s="21" t="n">
        <v>23500000</v>
      </c>
      <c r="C3426" s="22" t="n">
        <v>5</v>
      </c>
      <c r="D3426" s="22" t="n">
        <v>2</v>
      </c>
      <c r="E3426" s="22" t="n">
        <v>1</v>
      </c>
      <c r="F3426" s="21">
        <f>(IF(C3426&lt;=20,MAX(800000,400000*C3426),8000000+700000*(C3426-20))+IF(E3426=1,1000000,0))</f>
        <v/>
      </c>
      <c r="G3426" s="21">
        <f>IF(AND(D3426=3,C3426&lt;=5),MAX(0,B3426-F3426),IF(AND(D3426=2,C3426&lt;=5,MAX(0,B3426-F3426)&gt;3000000),1500000+MAX(0,B3426-F3426)-3000000,MAX(0,B3426-F3426)/2))</f>
        <v/>
      </c>
      <c r="H3426" s="21">
        <f>ROUNDDOWN(G3426,-3)</f>
        <v/>
      </c>
      <c r="I3426" s="21">
        <f>IF(H3426&lt;=0,0,ROUNDDOWN(ROUND((H3426*LOOKUP(H3426,{0,1950001,3300001,6950001,9000001,18000001,40000001},{0.05,0.1,0.2,0.23,0.33,0.4,0.45})-LOOKUP(H3426,{0,1950001,3300001,6950001,9000001,18000001,40000001},{0,97500,427500,636000,1536000,2796000,4796000}))*1.021,3),0))</f>
        <v/>
      </c>
      <c r="J3426" s="21">
        <f>ROUNDDOWN(ROUND(H3426*0.06,2),-2)</f>
        <v/>
      </c>
      <c r="K3426" s="21">
        <f>ROUNDDOWN(ROUND(H3426*0.04,2),-2)</f>
        <v/>
      </c>
      <c r="L3426" s="21">
        <f>I3426+J3426+K3426</f>
        <v/>
      </c>
      <c r="M3426" s="21">
        <f>B3426-L3426</f>
        <v/>
      </c>
      <c r="N3426" s="21">
        <f>ROUNDDOWN(ROUND(B3426*0.2042,2),0)</f>
        <v/>
      </c>
    </row>
    <row r="3427">
      <c r="A3427" t="inlineStr">
        <is>
          <t>照合 障害</t>
        </is>
      </c>
      <c r="B3427" s="21" t="n">
        <v>23500000</v>
      </c>
      <c r="C3427" s="22" t="n">
        <v>25</v>
      </c>
      <c r="D3427" s="22" t="n">
        <v>1</v>
      </c>
      <c r="E3427" s="22" t="n">
        <v>1</v>
      </c>
      <c r="F3427" s="21">
        <f>(IF(C3427&lt;=20,MAX(800000,400000*C3427),8000000+700000*(C3427-20))+IF(E3427=1,1000000,0))</f>
        <v/>
      </c>
      <c r="G3427" s="21">
        <f>IF(AND(D3427=3,C3427&lt;=5),MAX(0,B3427-F3427),IF(AND(D3427=2,C3427&lt;=5,MAX(0,B3427-F3427)&gt;3000000),1500000+MAX(0,B3427-F3427)-3000000,MAX(0,B3427-F3427)/2))</f>
        <v/>
      </c>
      <c r="H3427" s="21">
        <f>ROUNDDOWN(G3427,-3)</f>
        <v/>
      </c>
      <c r="I3427" s="21">
        <f>IF(H3427&lt;=0,0,ROUNDDOWN(ROUND((H3427*LOOKUP(H3427,{0,1950001,3300001,6950001,9000001,18000001,40000001},{0.05,0.1,0.2,0.23,0.33,0.4,0.45})-LOOKUP(H3427,{0,1950001,3300001,6950001,9000001,18000001,40000001},{0,97500,427500,636000,1536000,2796000,4796000}))*1.021,3),0))</f>
        <v/>
      </c>
      <c r="J3427" s="21">
        <f>ROUNDDOWN(ROUND(H3427*0.06,2),-2)</f>
        <v/>
      </c>
      <c r="K3427" s="21">
        <f>ROUNDDOWN(ROUND(H3427*0.04,2),-2)</f>
        <v/>
      </c>
      <c r="L3427" s="21">
        <f>I3427+J3427+K3427</f>
        <v/>
      </c>
      <c r="M3427" s="21">
        <f>B3427-L3427</f>
        <v/>
      </c>
      <c r="N3427" s="21">
        <f>ROUNDDOWN(ROUND(B3427*0.2042,2),0)</f>
        <v/>
      </c>
    </row>
    <row r="3428">
      <c r="A3428" t="inlineStr">
        <is>
          <t>照合 一般</t>
        </is>
      </c>
      <c r="B3428" s="21" t="n">
        <v>24000000</v>
      </c>
      <c r="C3428" s="22" t="n">
        <v>1</v>
      </c>
      <c r="D3428" s="22" t="n">
        <v>1</v>
      </c>
      <c r="E3428" s="22" t="n">
        <v>0</v>
      </c>
      <c r="F3428" s="21">
        <f>(IF(C3428&lt;=20,MAX(800000,400000*C3428),8000000+700000*(C3428-20))+IF(E3428=1,1000000,0))</f>
        <v/>
      </c>
      <c r="G3428" s="21">
        <f>IF(AND(D3428=3,C3428&lt;=5),MAX(0,B3428-F3428),IF(AND(D3428=2,C3428&lt;=5,MAX(0,B3428-F3428)&gt;3000000),1500000+MAX(0,B3428-F3428)-3000000,MAX(0,B3428-F3428)/2))</f>
        <v/>
      </c>
      <c r="H3428" s="21">
        <f>ROUNDDOWN(G3428,-3)</f>
        <v/>
      </c>
      <c r="I3428" s="21">
        <f>IF(H3428&lt;=0,0,ROUNDDOWN(ROUND((H3428*LOOKUP(H3428,{0,1950001,3300001,6950001,9000001,18000001,40000001},{0.05,0.1,0.2,0.23,0.33,0.4,0.45})-LOOKUP(H3428,{0,1950001,3300001,6950001,9000001,18000001,40000001},{0,97500,427500,636000,1536000,2796000,4796000}))*1.021,3),0))</f>
        <v/>
      </c>
      <c r="J3428" s="21">
        <f>ROUNDDOWN(ROUND(H3428*0.06,2),-2)</f>
        <v/>
      </c>
      <c r="K3428" s="21">
        <f>ROUNDDOWN(ROUND(H3428*0.04,2),-2)</f>
        <v/>
      </c>
      <c r="L3428" s="21">
        <f>I3428+J3428+K3428</f>
        <v/>
      </c>
      <c r="M3428" s="21">
        <f>B3428-L3428</f>
        <v/>
      </c>
      <c r="N3428" s="21">
        <f>ROUNDDOWN(ROUND(B3428*0.2042,2),0)</f>
        <v/>
      </c>
    </row>
    <row r="3429">
      <c r="A3429" t="inlineStr">
        <is>
          <t>照合 一般</t>
        </is>
      </c>
      <c r="B3429" s="21" t="n">
        <v>24000000</v>
      </c>
      <c r="C3429" s="22" t="n">
        <v>2</v>
      </c>
      <c r="D3429" s="22" t="n">
        <v>1</v>
      </c>
      <c r="E3429" s="22" t="n">
        <v>0</v>
      </c>
      <c r="F3429" s="21">
        <f>(IF(C3429&lt;=20,MAX(800000,400000*C3429),8000000+700000*(C3429-20))+IF(E3429=1,1000000,0))</f>
        <v/>
      </c>
      <c r="G3429" s="21">
        <f>IF(AND(D3429=3,C3429&lt;=5),MAX(0,B3429-F3429),IF(AND(D3429=2,C3429&lt;=5,MAX(0,B3429-F3429)&gt;3000000),1500000+MAX(0,B3429-F3429)-3000000,MAX(0,B3429-F3429)/2))</f>
        <v/>
      </c>
      <c r="H3429" s="21">
        <f>ROUNDDOWN(G3429,-3)</f>
        <v/>
      </c>
      <c r="I3429" s="21">
        <f>IF(H3429&lt;=0,0,ROUNDDOWN(ROUND((H3429*LOOKUP(H3429,{0,1950001,3300001,6950001,9000001,18000001,40000001},{0.05,0.1,0.2,0.23,0.33,0.4,0.45})-LOOKUP(H3429,{0,1950001,3300001,6950001,9000001,18000001,40000001},{0,97500,427500,636000,1536000,2796000,4796000}))*1.021,3),0))</f>
        <v/>
      </c>
      <c r="J3429" s="21">
        <f>ROUNDDOWN(ROUND(H3429*0.06,2),-2)</f>
        <v/>
      </c>
      <c r="K3429" s="21">
        <f>ROUNDDOWN(ROUND(H3429*0.04,2),-2)</f>
        <v/>
      </c>
      <c r="L3429" s="21">
        <f>I3429+J3429+K3429</f>
        <v/>
      </c>
      <c r="M3429" s="21">
        <f>B3429-L3429</f>
        <v/>
      </c>
      <c r="N3429" s="21">
        <f>ROUNDDOWN(ROUND(B3429*0.2042,2),0)</f>
        <v/>
      </c>
    </row>
    <row r="3430">
      <c r="A3430" t="inlineStr">
        <is>
          <t>照合 一般</t>
        </is>
      </c>
      <c r="B3430" s="21" t="n">
        <v>24000000</v>
      </c>
      <c r="C3430" s="22" t="n">
        <v>3</v>
      </c>
      <c r="D3430" s="22" t="n">
        <v>1</v>
      </c>
      <c r="E3430" s="22" t="n">
        <v>0</v>
      </c>
      <c r="F3430" s="21">
        <f>(IF(C3430&lt;=20,MAX(800000,400000*C3430),8000000+700000*(C3430-20))+IF(E3430=1,1000000,0))</f>
        <v/>
      </c>
      <c r="G3430" s="21">
        <f>IF(AND(D3430=3,C3430&lt;=5),MAX(0,B3430-F3430),IF(AND(D3430=2,C3430&lt;=5,MAX(0,B3430-F3430)&gt;3000000),1500000+MAX(0,B3430-F3430)-3000000,MAX(0,B3430-F3430)/2))</f>
        <v/>
      </c>
      <c r="H3430" s="21">
        <f>ROUNDDOWN(G3430,-3)</f>
        <v/>
      </c>
      <c r="I3430" s="21">
        <f>IF(H3430&lt;=0,0,ROUNDDOWN(ROUND((H3430*LOOKUP(H3430,{0,1950001,3300001,6950001,9000001,18000001,40000001},{0.05,0.1,0.2,0.23,0.33,0.4,0.45})-LOOKUP(H3430,{0,1950001,3300001,6950001,9000001,18000001,40000001},{0,97500,427500,636000,1536000,2796000,4796000}))*1.021,3),0))</f>
        <v/>
      </c>
      <c r="J3430" s="21">
        <f>ROUNDDOWN(ROUND(H3430*0.06,2),-2)</f>
        <v/>
      </c>
      <c r="K3430" s="21">
        <f>ROUNDDOWN(ROUND(H3430*0.04,2),-2)</f>
        <v/>
      </c>
      <c r="L3430" s="21">
        <f>I3430+J3430+K3430</f>
        <v/>
      </c>
      <c r="M3430" s="21">
        <f>B3430-L3430</f>
        <v/>
      </c>
      <c r="N3430" s="21">
        <f>ROUNDDOWN(ROUND(B3430*0.2042,2),0)</f>
        <v/>
      </c>
    </row>
    <row r="3431">
      <c r="A3431" t="inlineStr">
        <is>
          <t>照合 一般</t>
        </is>
      </c>
      <c r="B3431" s="21" t="n">
        <v>24000000</v>
      </c>
      <c r="C3431" s="22" t="n">
        <v>4</v>
      </c>
      <c r="D3431" s="22" t="n">
        <v>1</v>
      </c>
      <c r="E3431" s="22" t="n">
        <v>0</v>
      </c>
      <c r="F3431" s="21">
        <f>(IF(C3431&lt;=20,MAX(800000,400000*C3431),8000000+700000*(C3431-20))+IF(E3431=1,1000000,0))</f>
        <v/>
      </c>
      <c r="G3431" s="21">
        <f>IF(AND(D3431=3,C3431&lt;=5),MAX(0,B3431-F3431),IF(AND(D3431=2,C3431&lt;=5,MAX(0,B3431-F3431)&gt;3000000),1500000+MAX(0,B3431-F3431)-3000000,MAX(0,B3431-F3431)/2))</f>
        <v/>
      </c>
      <c r="H3431" s="21">
        <f>ROUNDDOWN(G3431,-3)</f>
        <v/>
      </c>
      <c r="I3431" s="21">
        <f>IF(H3431&lt;=0,0,ROUNDDOWN(ROUND((H3431*LOOKUP(H3431,{0,1950001,3300001,6950001,9000001,18000001,40000001},{0.05,0.1,0.2,0.23,0.33,0.4,0.45})-LOOKUP(H3431,{0,1950001,3300001,6950001,9000001,18000001,40000001},{0,97500,427500,636000,1536000,2796000,4796000}))*1.021,3),0))</f>
        <v/>
      </c>
      <c r="J3431" s="21">
        <f>ROUNDDOWN(ROUND(H3431*0.06,2),-2)</f>
        <v/>
      </c>
      <c r="K3431" s="21">
        <f>ROUNDDOWN(ROUND(H3431*0.04,2),-2)</f>
        <v/>
      </c>
      <c r="L3431" s="21">
        <f>I3431+J3431+K3431</f>
        <v/>
      </c>
      <c r="M3431" s="21">
        <f>B3431-L3431</f>
        <v/>
      </c>
      <c r="N3431" s="21">
        <f>ROUNDDOWN(ROUND(B3431*0.2042,2),0)</f>
        <v/>
      </c>
    </row>
    <row r="3432">
      <c r="A3432" t="inlineStr">
        <is>
          <t>照合 一般</t>
        </is>
      </c>
      <c r="B3432" s="21" t="n">
        <v>24000000</v>
      </c>
      <c r="C3432" s="22" t="n">
        <v>5</v>
      </c>
      <c r="D3432" s="22" t="n">
        <v>1</v>
      </c>
      <c r="E3432" s="22" t="n">
        <v>0</v>
      </c>
      <c r="F3432" s="21">
        <f>(IF(C3432&lt;=20,MAX(800000,400000*C3432),8000000+700000*(C3432-20))+IF(E3432=1,1000000,0))</f>
        <v/>
      </c>
      <c r="G3432" s="21">
        <f>IF(AND(D3432=3,C3432&lt;=5),MAX(0,B3432-F3432),IF(AND(D3432=2,C3432&lt;=5,MAX(0,B3432-F3432)&gt;3000000),1500000+MAX(0,B3432-F3432)-3000000,MAX(0,B3432-F3432)/2))</f>
        <v/>
      </c>
      <c r="H3432" s="21">
        <f>ROUNDDOWN(G3432,-3)</f>
        <v/>
      </c>
      <c r="I3432" s="21">
        <f>IF(H3432&lt;=0,0,ROUNDDOWN(ROUND((H3432*LOOKUP(H3432,{0,1950001,3300001,6950001,9000001,18000001,40000001},{0.05,0.1,0.2,0.23,0.33,0.4,0.45})-LOOKUP(H3432,{0,1950001,3300001,6950001,9000001,18000001,40000001},{0,97500,427500,636000,1536000,2796000,4796000}))*1.021,3),0))</f>
        <v/>
      </c>
      <c r="J3432" s="21">
        <f>ROUNDDOWN(ROUND(H3432*0.06,2),-2)</f>
        <v/>
      </c>
      <c r="K3432" s="21">
        <f>ROUNDDOWN(ROUND(H3432*0.04,2),-2)</f>
        <v/>
      </c>
      <c r="L3432" s="21">
        <f>I3432+J3432+K3432</f>
        <v/>
      </c>
      <c r="M3432" s="21">
        <f>B3432-L3432</f>
        <v/>
      </c>
      <c r="N3432" s="21">
        <f>ROUNDDOWN(ROUND(B3432*0.2042,2),0)</f>
        <v/>
      </c>
    </row>
    <row r="3433">
      <c r="A3433" t="inlineStr">
        <is>
          <t>照合 一般</t>
        </is>
      </c>
      <c r="B3433" s="21" t="n">
        <v>24000000</v>
      </c>
      <c r="C3433" s="22" t="n">
        <v>6</v>
      </c>
      <c r="D3433" s="22" t="n">
        <v>1</v>
      </c>
      <c r="E3433" s="22" t="n">
        <v>0</v>
      </c>
      <c r="F3433" s="21">
        <f>(IF(C3433&lt;=20,MAX(800000,400000*C3433),8000000+700000*(C3433-20))+IF(E3433=1,1000000,0))</f>
        <v/>
      </c>
      <c r="G3433" s="21">
        <f>IF(AND(D3433=3,C3433&lt;=5),MAX(0,B3433-F3433),IF(AND(D3433=2,C3433&lt;=5,MAX(0,B3433-F3433)&gt;3000000),1500000+MAX(0,B3433-F3433)-3000000,MAX(0,B3433-F3433)/2))</f>
        <v/>
      </c>
      <c r="H3433" s="21">
        <f>ROUNDDOWN(G3433,-3)</f>
        <v/>
      </c>
      <c r="I3433" s="21">
        <f>IF(H3433&lt;=0,0,ROUNDDOWN(ROUND((H3433*LOOKUP(H3433,{0,1950001,3300001,6950001,9000001,18000001,40000001},{0.05,0.1,0.2,0.23,0.33,0.4,0.45})-LOOKUP(H3433,{0,1950001,3300001,6950001,9000001,18000001,40000001},{0,97500,427500,636000,1536000,2796000,4796000}))*1.021,3),0))</f>
        <v/>
      </c>
      <c r="J3433" s="21">
        <f>ROUNDDOWN(ROUND(H3433*0.06,2),-2)</f>
        <v/>
      </c>
      <c r="K3433" s="21">
        <f>ROUNDDOWN(ROUND(H3433*0.04,2),-2)</f>
        <v/>
      </c>
      <c r="L3433" s="21">
        <f>I3433+J3433+K3433</f>
        <v/>
      </c>
      <c r="M3433" s="21">
        <f>B3433-L3433</f>
        <v/>
      </c>
      <c r="N3433" s="21">
        <f>ROUNDDOWN(ROUND(B3433*0.2042,2),0)</f>
        <v/>
      </c>
    </row>
    <row r="3434">
      <c r="A3434" t="inlineStr">
        <is>
          <t>照合 一般</t>
        </is>
      </c>
      <c r="B3434" s="21" t="n">
        <v>24000000</v>
      </c>
      <c r="C3434" s="22" t="n">
        <v>7</v>
      </c>
      <c r="D3434" s="22" t="n">
        <v>1</v>
      </c>
      <c r="E3434" s="22" t="n">
        <v>0</v>
      </c>
      <c r="F3434" s="21">
        <f>(IF(C3434&lt;=20,MAX(800000,400000*C3434),8000000+700000*(C3434-20))+IF(E3434=1,1000000,0))</f>
        <v/>
      </c>
      <c r="G3434" s="21">
        <f>IF(AND(D3434=3,C3434&lt;=5),MAX(0,B3434-F3434),IF(AND(D3434=2,C3434&lt;=5,MAX(0,B3434-F3434)&gt;3000000),1500000+MAX(0,B3434-F3434)-3000000,MAX(0,B3434-F3434)/2))</f>
        <v/>
      </c>
      <c r="H3434" s="21">
        <f>ROUNDDOWN(G3434,-3)</f>
        <v/>
      </c>
      <c r="I3434" s="21">
        <f>IF(H3434&lt;=0,0,ROUNDDOWN(ROUND((H3434*LOOKUP(H3434,{0,1950001,3300001,6950001,9000001,18000001,40000001},{0.05,0.1,0.2,0.23,0.33,0.4,0.45})-LOOKUP(H3434,{0,1950001,3300001,6950001,9000001,18000001,40000001},{0,97500,427500,636000,1536000,2796000,4796000}))*1.021,3),0))</f>
        <v/>
      </c>
      <c r="J3434" s="21">
        <f>ROUNDDOWN(ROUND(H3434*0.06,2),-2)</f>
        <v/>
      </c>
      <c r="K3434" s="21">
        <f>ROUNDDOWN(ROUND(H3434*0.04,2),-2)</f>
        <v/>
      </c>
      <c r="L3434" s="21">
        <f>I3434+J3434+K3434</f>
        <v/>
      </c>
      <c r="M3434" s="21">
        <f>B3434-L3434</f>
        <v/>
      </c>
      <c r="N3434" s="21">
        <f>ROUNDDOWN(ROUND(B3434*0.2042,2),0)</f>
        <v/>
      </c>
    </row>
    <row r="3435">
      <c r="A3435" t="inlineStr">
        <is>
          <t>照合 一般</t>
        </is>
      </c>
      <c r="B3435" s="21" t="n">
        <v>24000000</v>
      </c>
      <c r="C3435" s="22" t="n">
        <v>8</v>
      </c>
      <c r="D3435" s="22" t="n">
        <v>1</v>
      </c>
      <c r="E3435" s="22" t="n">
        <v>0</v>
      </c>
      <c r="F3435" s="21">
        <f>(IF(C3435&lt;=20,MAX(800000,400000*C3435),8000000+700000*(C3435-20))+IF(E3435=1,1000000,0))</f>
        <v/>
      </c>
      <c r="G3435" s="21">
        <f>IF(AND(D3435=3,C3435&lt;=5),MAX(0,B3435-F3435),IF(AND(D3435=2,C3435&lt;=5,MAX(0,B3435-F3435)&gt;3000000),1500000+MAX(0,B3435-F3435)-3000000,MAX(0,B3435-F3435)/2))</f>
        <v/>
      </c>
      <c r="H3435" s="21">
        <f>ROUNDDOWN(G3435,-3)</f>
        <v/>
      </c>
      <c r="I3435" s="21">
        <f>IF(H3435&lt;=0,0,ROUNDDOWN(ROUND((H3435*LOOKUP(H3435,{0,1950001,3300001,6950001,9000001,18000001,40000001},{0.05,0.1,0.2,0.23,0.33,0.4,0.45})-LOOKUP(H3435,{0,1950001,3300001,6950001,9000001,18000001,40000001},{0,97500,427500,636000,1536000,2796000,4796000}))*1.021,3),0))</f>
        <v/>
      </c>
      <c r="J3435" s="21">
        <f>ROUNDDOWN(ROUND(H3435*0.06,2),-2)</f>
        <v/>
      </c>
      <c r="K3435" s="21">
        <f>ROUNDDOWN(ROUND(H3435*0.04,2),-2)</f>
        <v/>
      </c>
      <c r="L3435" s="21">
        <f>I3435+J3435+K3435</f>
        <v/>
      </c>
      <c r="M3435" s="21">
        <f>B3435-L3435</f>
        <v/>
      </c>
      <c r="N3435" s="21">
        <f>ROUNDDOWN(ROUND(B3435*0.2042,2),0)</f>
        <v/>
      </c>
    </row>
    <row r="3436">
      <c r="A3436" t="inlineStr">
        <is>
          <t>照合 一般</t>
        </is>
      </c>
      <c r="B3436" s="21" t="n">
        <v>24000000</v>
      </c>
      <c r="C3436" s="22" t="n">
        <v>9</v>
      </c>
      <c r="D3436" s="22" t="n">
        <v>1</v>
      </c>
      <c r="E3436" s="22" t="n">
        <v>0</v>
      </c>
      <c r="F3436" s="21">
        <f>(IF(C3436&lt;=20,MAX(800000,400000*C3436),8000000+700000*(C3436-20))+IF(E3436=1,1000000,0))</f>
        <v/>
      </c>
      <c r="G3436" s="21">
        <f>IF(AND(D3436=3,C3436&lt;=5),MAX(0,B3436-F3436),IF(AND(D3436=2,C3436&lt;=5,MAX(0,B3436-F3436)&gt;3000000),1500000+MAX(0,B3436-F3436)-3000000,MAX(0,B3436-F3436)/2))</f>
        <v/>
      </c>
      <c r="H3436" s="21">
        <f>ROUNDDOWN(G3436,-3)</f>
        <v/>
      </c>
      <c r="I3436" s="21">
        <f>IF(H3436&lt;=0,0,ROUNDDOWN(ROUND((H3436*LOOKUP(H3436,{0,1950001,3300001,6950001,9000001,18000001,40000001},{0.05,0.1,0.2,0.23,0.33,0.4,0.45})-LOOKUP(H3436,{0,1950001,3300001,6950001,9000001,18000001,40000001},{0,97500,427500,636000,1536000,2796000,4796000}))*1.021,3),0))</f>
        <v/>
      </c>
      <c r="J3436" s="21">
        <f>ROUNDDOWN(ROUND(H3436*0.06,2),-2)</f>
        <v/>
      </c>
      <c r="K3436" s="21">
        <f>ROUNDDOWN(ROUND(H3436*0.04,2),-2)</f>
        <v/>
      </c>
      <c r="L3436" s="21">
        <f>I3436+J3436+K3436</f>
        <v/>
      </c>
      <c r="M3436" s="21">
        <f>B3436-L3436</f>
        <v/>
      </c>
      <c r="N3436" s="21">
        <f>ROUNDDOWN(ROUND(B3436*0.2042,2),0)</f>
        <v/>
      </c>
    </row>
    <row r="3437">
      <c r="A3437" t="inlineStr">
        <is>
          <t>照合 一般</t>
        </is>
      </c>
      <c r="B3437" s="21" t="n">
        <v>24000000</v>
      </c>
      <c r="C3437" s="22" t="n">
        <v>10</v>
      </c>
      <c r="D3437" s="22" t="n">
        <v>1</v>
      </c>
      <c r="E3437" s="22" t="n">
        <v>0</v>
      </c>
      <c r="F3437" s="21">
        <f>(IF(C3437&lt;=20,MAX(800000,400000*C3437),8000000+700000*(C3437-20))+IF(E3437=1,1000000,0))</f>
        <v/>
      </c>
      <c r="G3437" s="21">
        <f>IF(AND(D3437=3,C3437&lt;=5),MAX(0,B3437-F3437),IF(AND(D3437=2,C3437&lt;=5,MAX(0,B3437-F3437)&gt;3000000),1500000+MAX(0,B3437-F3437)-3000000,MAX(0,B3437-F3437)/2))</f>
        <v/>
      </c>
      <c r="H3437" s="21">
        <f>ROUNDDOWN(G3437,-3)</f>
        <v/>
      </c>
      <c r="I3437" s="21">
        <f>IF(H3437&lt;=0,0,ROUNDDOWN(ROUND((H3437*LOOKUP(H3437,{0,1950001,3300001,6950001,9000001,18000001,40000001},{0.05,0.1,0.2,0.23,0.33,0.4,0.45})-LOOKUP(H3437,{0,1950001,3300001,6950001,9000001,18000001,40000001},{0,97500,427500,636000,1536000,2796000,4796000}))*1.021,3),0))</f>
        <v/>
      </c>
      <c r="J3437" s="21">
        <f>ROUNDDOWN(ROUND(H3437*0.06,2),-2)</f>
        <v/>
      </c>
      <c r="K3437" s="21">
        <f>ROUNDDOWN(ROUND(H3437*0.04,2),-2)</f>
        <v/>
      </c>
      <c r="L3437" s="21">
        <f>I3437+J3437+K3437</f>
        <v/>
      </c>
      <c r="M3437" s="21">
        <f>B3437-L3437</f>
        <v/>
      </c>
      <c r="N3437" s="21">
        <f>ROUNDDOWN(ROUND(B3437*0.2042,2),0)</f>
        <v/>
      </c>
    </row>
    <row r="3438">
      <c r="A3438" t="inlineStr">
        <is>
          <t>照合 一般</t>
        </is>
      </c>
      <c r="B3438" s="21" t="n">
        <v>24000000</v>
      </c>
      <c r="C3438" s="22" t="n">
        <v>11</v>
      </c>
      <c r="D3438" s="22" t="n">
        <v>1</v>
      </c>
      <c r="E3438" s="22" t="n">
        <v>0</v>
      </c>
      <c r="F3438" s="21">
        <f>(IF(C3438&lt;=20,MAX(800000,400000*C3438),8000000+700000*(C3438-20))+IF(E3438=1,1000000,0))</f>
        <v/>
      </c>
      <c r="G3438" s="21">
        <f>IF(AND(D3438=3,C3438&lt;=5),MAX(0,B3438-F3438),IF(AND(D3438=2,C3438&lt;=5,MAX(0,B3438-F3438)&gt;3000000),1500000+MAX(0,B3438-F3438)-3000000,MAX(0,B3438-F3438)/2))</f>
        <v/>
      </c>
      <c r="H3438" s="21">
        <f>ROUNDDOWN(G3438,-3)</f>
        <v/>
      </c>
      <c r="I3438" s="21">
        <f>IF(H3438&lt;=0,0,ROUNDDOWN(ROUND((H3438*LOOKUP(H3438,{0,1950001,3300001,6950001,9000001,18000001,40000001},{0.05,0.1,0.2,0.23,0.33,0.4,0.45})-LOOKUP(H3438,{0,1950001,3300001,6950001,9000001,18000001,40000001},{0,97500,427500,636000,1536000,2796000,4796000}))*1.021,3),0))</f>
        <v/>
      </c>
      <c r="J3438" s="21">
        <f>ROUNDDOWN(ROUND(H3438*0.06,2),-2)</f>
        <v/>
      </c>
      <c r="K3438" s="21">
        <f>ROUNDDOWN(ROUND(H3438*0.04,2),-2)</f>
        <v/>
      </c>
      <c r="L3438" s="21">
        <f>I3438+J3438+K3438</f>
        <v/>
      </c>
      <c r="M3438" s="21">
        <f>B3438-L3438</f>
        <v/>
      </c>
      <c r="N3438" s="21">
        <f>ROUNDDOWN(ROUND(B3438*0.2042,2),0)</f>
        <v/>
      </c>
    </row>
    <row r="3439">
      <c r="A3439" t="inlineStr">
        <is>
          <t>照合 一般</t>
        </is>
      </c>
      <c r="B3439" s="21" t="n">
        <v>24000000</v>
      </c>
      <c r="C3439" s="22" t="n">
        <v>12</v>
      </c>
      <c r="D3439" s="22" t="n">
        <v>1</v>
      </c>
      <c r="E3439" s="22" t="n">
        <v>0</v>
      </c>
      <c r="F3439" s="21">
        <f>(IF(C3439&lt;=20,MAX(800000,400000*C3439),8000000+700000*(C3439-20))+IF(E3439=1,1000000,0))</f>
        <v/>
      </c>
      <c r="G3439" s="21">
        <f>IF(AND(D3439=3,C3439&lt;=5),MAX(0,B3439-F3439),IF(AND(D3439=2,C3439&lt;=5,MAX(0,B3439-F3439)&gt;3000000),1500000+MAX(0,B3439-F3439)-3000000,MAX(0,B3439-F3439)/2))</f>
        <v/>
      </c>
      <c r="H3439" s="21">
        <f>ROUNDDOWN(G3439,-3)</f>
        <v/>
      </c>
      <c r="I3439" s="21">
        <f>IF(H3439&lt;=0,0,ROUNDDOWN(ROUND((H3439*LOOKUP(H3439,{0,1950001,3300001,6950001,9000001,18000001,40000001},{0.05,0.1,0.2,0.23,0.33,0.4,0.45})-LOOKUP(H3439,{0,1950001,3300001,6950001,9000001,18000001,40000001},{0,97500,427500,636000,1536000,2796000,4796000}))*1.021,3),0))</f>
        <v/>
      </c>
      <c r="J3439" s="21">
        <f>ROUNDDOWN(ROUND(H3439*0.06,2),-2)</f>
        <v/>
      </c>
      <c r="K3439" s="21">
        <f>ROUNDDOWN(ROUND(H3439*0.04,2),-2)</f>
        <v/>
      </c>
      <c r="L3439" s="21">
        <f>I3439+J3439+K3439</f>
        <v/>
      </c>
      <c r="M3439" s="21">
        <f>B3439-L3439</f>
        <v/>
      </c>
      <c r="N3439" s="21">
        <f>ROUNDDOWN(ROUND(B3439*0.2042,2),0)</f>
        <v/>
      </c>
    </row>
    <row r="3440">
      <c r="A3440" t="inlineStr">
        <is>
          <t>照合 一般</t>
        </is>
      </c>
      <c r="B3440" s="21" t="n">
        <v>24000000</v>
      </c>
      <c r="C3440" s="22" t="n">
        <v>13</v>
      </c>
      <c r="D3440" s="22" t="n">
        <v>1</v>
      </c>
      <c r="E3440" s="22" t="n">
        <v>0</v>
      </c>
      <c r="F3440" s="21">
        <f>(IF(C3440&lt;=20,MAX(800000,400000*C3440),8000000+700000*(C3440-20))+IF(E3440=1,1000000,0))</f>
        <v/>
      </c>
      <c r="G3440" s="21">
        <f>IF(AND(D3440=3,C3440&lt;=5),MAX(0,B3440-F3440),IF(AND(D3440=2,C3440&lt;=5,MAX(0,B3440-F3440)&gt;3000000),1500000+MAX(0,B3440-F3440)-3000000,MAX(0,B3440-F3440)/2))</f>
        <v/>
      </c>
      <c r="H3440" s="21">
        <f>ROUNDDOWN(G3440,-3)</f>
        <v/>
      </c>
      <c r="I3440" s="21">
        <f>IF(H3440&lt;=0,0,ROUNDDOWN(ROUND((H3440*LOOKUP(H3440,{0,1950001,3300001,6950001,9000001,18000001,40000001},{0.05,0.1,0.2,0.23,0.33,0.4,0.45})-LOOKUP(H3440,{0,1950001,3300001,6950001,9000001,18000001,40000001},{0,97500,427500,636000,1536000,2796000,4796000}))*1.021,3),0))</f>
        <v/>
      </c>
      <c r="J3440" s="21">
        <f>ROUNDDOWN(ROUND(H3440*0.06,2),-2)</f>
        <v/>
      </c>
      <c r="K3440" s="21">
        <f>ROUNDDOWN(ROUND(H3440*0.04,2),-2)</f>
        <v/>
      </c>
      <c r="L3440" s="21">
        <f>I3440+J3440+K3440</f>
        <v/>
      </c>
      <c r="M3440" s="21">
        <f>B3440-L3440</f>
        <v/>
      </c>
      <c r="N3440" s="21">
        <f>ROUNDDOWN(ROUND(B3440*0.2042,2),0)</f>
        <v/>
      </c>
    </row>
    <row r="3441">
      <c r="A3441" t="inlineStr">
        <is>
          <t>照合 一般</t>
        </is>
      </c>
      <c r="B3441" s="21" t="n">
        <v>24000000</v>
      </c>
      <c r="C3441" s="22" t="n">
        <v>14</v>
      </c>
      <c r="D3441" s="22" t="n">
        <v>1</v>
      </c>
      <c r="E3441" s="22" t="n">
        <v>0</v>
      </c>
      <c r="F3441" s="21">
        <f>(IF(C3441&lt;=20,MAX(800000,400000*C3441),8000000+700000*(C3441-20))+IF(E3441=1,1000000,0))</f>
        <v/>
      </c>
      <c r="G3441" s="21">
        <f>IF(AND(D3441=3,C3441&lt;=5),MAX(0,B3441-F3441),IF(AND(D3441=2,C3441&lt;=5,MAX(0,B3441-F3441)&gt;3000000),1500000+MAX(0,B3441-F3441)-3000000,MAX(0,B3441-F3441)/2))</f>
        <v/>
      </c>
      <c r="H3441" s="21">
        <f>ROUNDDOWN(G3441,-3)</f>
        <v/>
      </c>
      <c r="I3441" s="21">
        <f>IF(H3441&lt;=0,0,ROUNDDOWN(ROUND((H3441*LOOKUP(H3441,{0,1950001,3300001,6950001,9000001,18000001,40000001},{0.05,0.1,0.2,0.23,0.33,0.4,0.45})-LOOKUP(H3441,{0,1950001,3300001,6950001,9000001,18000001,40000001},{0,97500,427500,636000,1536000,2796000,4796000}))*1.021,3),0))</f>
        <v/>
      </c>
      <c r="J3441" s="21">
        <f>ROUNDDOWN(ROUND(H3441*0.06,2),-2)</f>
        <v/>
      </c>
      <c r="K3441" s="21">
        <f>ROUNDDOWN(ROUND(H3441*0.04,2),-2)</f>
        <v/>
      </c>
      <c r="L3441" s="21">
        <f>I3441+J3441+K3441</f>
        <v/>
      </c>
      <c r="M3441" s="21">
        <f>B3441-L3441</f>
        <v/>
      </c>
      <c r="N3441" s="21">
        <f>ROUNDDOWN(ROUND(B3441*0.2042,2),0)</f>
        <v/>
      </c>
    </row>
    <row r="3442">
      <c r="A3442" t="inlineStr">
        <is>
          <t>照合 一般</t>
        </is>
      </c>
      <c r="B3442" s="21" t="n">
        <v>24000000</v>
      </c>
      <c r="C3442" s="22" t="n">
        <v>15</v>
      </c>
      <c r="D3442" s="22" t="n">
        <v>1</v>
      </c>
      <c r="E3442" s="22" t="n">
        <v>0</v>
      </c>
      <c r="F3442" s="21">
        <f>(IF(C3442&lt;=20,MAX(800000,400000*C3442),8000000+700000*(C3442-20))+IF(E3442=1,1000000,0))</f>
        <v/>
      </c>
      <c r="G3442" s="21">
        <f>IF(AND(D3442=3,C3442&lt;=5),MAX(0,B3442-F3442),IF(AND(D3442=2,C3442&lt;=5,MAX(0,B3442-F3442)&gt;3000000),1500000+MAX(0,B3442-F3442)-3000000,MAX(0,B3442-F3442)/2))</f>
        <v/>
      </c>
      <c r="H3442" s="21">
        <f>ROUNDDOWN(G3442,-3)</f>
        <v/>
      </c>
      <c r="I3442" s="21">
        <f>IF(H3442&lt;=0,0,ROUNDDOWN(ROUND((H3442*LOOKUP(H3442,{0,1950001,3300001,6950001,9000001,18000001,40000001},{0.05,0.1,0.2,0.23,0.33,0.4,0.45})-LOOKUP(H3442,{0,1950001,3300001,6950001,9000001,18000001,40000001},{0,97500,427500,636000,1536000,2796000,4796000}))*1.021,3),0))</f>
        <v/>
      </c>
      <c r="J3442" s="21">
        <f>ROUNDDOWN(ROUND(H3442*0.06,2),-2)</f>
        <v/>
      </c>
      <c r="K3442" s="21">
        <f>ROUNDDOWN(ROUND(H3442*0.04,2),-2)</f>
        <v/>
      </c>
      <c r="L3442" s="21">
        <f>I3442+J3442+K3442</f>
        <v/>
      </c>
      <c r="M3442" s="21">
        <f>B3442-L3442</f>
        <v/>
      </c>
      <c r="N3442" s="21">
        <f>ROUNDDOWN(ROUND(B3442*0.2042,2),0)</f>
        <v/>
      </c>
    </row>
    <row r="3443">
      <c r="A3443" t="inlineStr">
        <is>
          <t>照合 一般</t>
        </is>
      </c>
      <c r="B3443" s="21" t="n">
        <v>24000000</v>
      </c>
      <c r="C3443" s="22" t="n">
        <v>16</v>
      </c>
      <c r="D3443" s="22" t="n">
        <v>1</v>
      </c>
      <c r="E3443" s="22" t="n">
        <v>0</v>
      </c>
      <c r="F3443" s="21">
        <f>(IF(C3443&lt;=20,MAX(800000,400000*C3443),8000000+700000*(C3443-20))+IF(E3443=1,1000000,0))</f>
        <v/>
      </c>
      <c r="G3443" s="21">
        <f>IF(AND(D3443=3,C3443&lt;=5),MAX(0,B3443-F3443),IF(AND(D3443=2,C3443&lt;=5,MAX(0,B3443-F3443)&gt;3000000),1500000+MAX(0,B3443-F3443)-3000000,MAX(0,B3443-F3443)/2))</f>
        <v/>
      </c>
      <c r="H3443" s="21">
        <f>ROUNDDOWN(G3443,-3)</f>
        <v/>
      </c>
      <c r="I3443" s="21">
        <f>IF(H3443&lt;=0,0,ROUNDDOWN(ROUND((H3443*LOOKUP(H3443,{0,1950001,3300001,6950001,9000001,18000001,40000001},{0.05,0.1,0.2,0.23,0.33,0.4,0.45})-LOOKUP(H3443,{0,1950001,3300001,6950001,9000001,18000001,40000001},{0,97500,427500,636000,1536000,2796000,4796000}))*1.021,3),0))</f>
        <v/>
      </c>
      <c r="J3443" s="21">
        <f>ROUNDDOWN(ROUND(H3443*0.06,2),-2)</f>
        <v/>
      </c>
      <c r="K3443" s="21">
        <f>ROUNDDOWN(ROUND(H3443*0.04,2),-2)</f>
        <v/>
      </c>
      <c r="L3443" s="21">
        <f>I3443+J3443+K3443</f>
        <v/>
      </c>
      <c r="M3443" s="21">
        <f>B3443-L3443</f>
        <v/>
      </c>
      <c r="N3443" s="21">
        <f>ROUNDDOWN(ROUND(B3443*0.2042,2),0)</f>
        <v/>
      </c>
    </row>
    <row r="3444">
      <c r="A3444" t="inlineStr">
        <is>
          <t>照合 一般</t>
        </is>
      </c>
      <c r="B3444" s="21" t="n">
        <v>24000000</v>
      </c>
      <c r="C3444" s="22" t="n">
        <v>17</v>
      </c>
      <c r="D3444" s="22" t="n">
        <v>1</v>
      </c>
      <c r="E3444" s="22" t="n">
        <v>0</v>
      </c>
      <c r="F3444" s="21">
        <f>(IF(C3444&lt;=20,MAX(800000,400000*C3444),8000000+700000*(C3444-20))+IF(E3444=1,1000000,0))</f>
        <v/>
      </c>
      <c r="G3444" s="21">
        <f>IF(AND(D3444=3,C3444&lt;=5),MAX(0,B3444-F3444),IF(AND(D3444=2,C3444&lt;=5,MAX(0,B3444-F3444)&gt;3000000),1500000+MAX(0,B3444-F3444)-3000000,MAX(0,B3444-F3444)/2))</f>
        <v/>
      </c>
      <c r="H3444" s="21">
        <f>ROUNDDOWN(G3444,-3)</f>
        <v/>
      </c>
      <c r="I3444" s="21">
        <f>IF(H3444&lt;=0,0,ROUNDDOWN(ROUND((H3444*LOOKUP(H3444,{0,1950001,3300001,6950001,9000001,18000001,40000001},{0.05,0.1,0.2,0.23,0.33,0.4,0.45})-LOOKUP(H3444,{0,1950001,3300001,6950001,9000001,18000001,40000001},{0,97500,427500,636000,1536000,2796000,4796000}))*1.021,3),0))</f>
        <v/>
      </c>
      <c r="J3444" s="21">
        <f>ROUNDDOWN(ROUND(H3444*0.06,2),-2)</f>
        <v/>
      </c>
      <c r="K3444" s="21">
        <f>ROUNDDOWN(ROUND(H3444*0.04,2),-2)</f>
        <v/>
      </c>
      <c r="L3444" s="21">
        <f>I3444+J3444+K3444</f>
        <v/>
      </c>
      <c r="M3444" s="21">
        <f>B3444-L3444</f>
        <v/>
      </c>
      <c r="N3444" s="21">
        <f>ROUNDDOWN(ROUND(B3444*0.2042,2),0)</f>
        <v/>
      </c>
    </row>
    <row r="3445">
      <c r="A3445" t="inlineStr">
        <is>
          <t>照合 一般</t>
        </is>
      </c>
      <c r="B3445" s="21" t="n">
        <v>24000000</v>
      </c>
      <c r="C3445" s="22" t="n">
        <v>18</v>
      </c>
      <c r="D3445" s="22" t="n">
        <v>1</v>
      </c>
      <c r="E3445" s="22" t="n">
        <v>0</v>
      </c>
      <c r="F3445" s="21">
        <f>(IF(C3445&lt;=20,MAX(800000,400000*C3445),8000000+700000*(C3445-20))+IF(E3445=1,1000000,0))</f>
        <v/>
      </c>
      <c r="G3445" s="21">
        <f>IF(AND(D3445=3,C3445&lt;=5),MAX(0,B3445-F3445),IF(AND(D3445=2,C3445&lt;=5,MAX(0,B3445-F3445)&gt;3000000),1500000+MAX(0,B3445-F3445)-3000000,MAX(0,B3445-F3445)/2))</f>
        <v/>
      </c>
      <c r="H3445" s="21">
        <f>ROUNDDOWN(G3445,-3)</f>
        <v/>
      </c>
      <c r="I3445" s="21">
        <f>IF(H3445&lt;=0,0,ROUNDDOWN(ROUND((H3445*LOOKUP(H3445,{0,1950001,3300001,6950001,9000001,18000001,40000001},{0.05,0.1,0.2,0.23,0.33,0.4,0.45})-LOOKUP(H3445,{0,1950001,3300001,6950001,9000001,18000001,40000001},{0,97500,427500,636000,1536000,2796000,4796000}))*1.021,3),0))</f>
        <v/>
      </c>
      <c r="J3445" s="21">
        <f>ROUNDDOWN(ROUND(H3445*0.06,2),-2)</f>
        <v/>
      </c>
      <c r="K3445" s="21">
        <f>ROUNDDOWN(ROUND(H3445*0.04,2),-2)</f>
        <v/>
      </c>
      <c r="L3445" s="21">
        <f>I3445+J3445+K3445</f>
        <v/>
      </c>
      <c r="M3445" s="21">
        <f>B3445-L3445</f>
        <v/>
      </c>
      <c r="N3445" s="21">
        <f>ROUNDDOWN(ROUND(B3445*0.2042,2),0)</f>
        <v/>
      </c>
    </row>
    <row r="3446">
      <c r="A3446" t="inlineStr">
        <is>
          <t>照合 一般</t>
        </is>
      </c>
      <c r="B3446" s="21" t="n">
        <v>24000000</v>
      </c>
      <c r="C3446" s="22" t="n">
        <v>19</v>
      </c>
      <c r="D3446" s="22" t="n">
        <v>1</v>
      </c>
      <c r="E3446" s="22" t="n">
        <v>0</v>
      </c>
      <c r="F3446" s="21">
        <f>(IF(C3446&lt;=20,MAX(800000,400000*C3446),8000000+700000*(C3446-20))+IF(E3446=1,1000000,0))</f>
        <v/>
      </c>
      <c r="G3446" s="21">
        <f>IF(AND(D3446=3,C3446&lt;=5),MAX(0,B3446-F3446),IF(AND(D3446=2,C3446&lt;=5,MAX(0,B3446-F3446)&gt;3000000),1500000+MAX(0,B3446-F3446)-3000000,MAX(0,B3446-F3446)/2))</f>
        <v/>
      </c>
      <c r="H3446" s="21">
        <f>ROUNDDOWN(G3446,-3)</f>
        <v/>
      </c>
      <c r="I3446" s="21">
        <f>IF(H3446&lt;=0,0,ROUNDDOWN(ROUND((H3446*LOOKUP(H3446,{0,1950001,3300001,6950001,9000001,18000001,40000001},{0.05,0.1,0.2,0.23,0.33,0.4,0.45})-LOOKUP(H3446,{0,1950001,3300001,6950001,9000001,18000001,40000001},{0,97500,427500,636000,1536000,2796000,4796000}))*1.021,3),0))</f>
        <v/>
      </c>
      <c r="J3446" s="21">
        <f>ROUNDDOWN(ROUND(H3446*0.06,2),-2)</f>
        <v/>
      </c>
      <c r="K3446" s="21">
        <f>ROUNDDOWN(ROUND(H3446*0.04,2),-2)</f>
        <v/>
      </c>
      <c r="L3446" s="21">
        <f>I3446+J3446+K3446</f>
        <v/>
      </c>
      <c r="M3446" s="21">
        <f>B3446-L3446</f>
        <v/>
      </c>
      <c r="N3446" s="21">
        <f>ROUNDDOWN(ROUND(B3446*0.2042,2),0)</f>
        <v/>
      </c>
    </row>
    <row r="3447">
      <c r="A3447" t="inlineStr">
        <is>
          <t>照合 一般</t>
        </is>
      </c>
      <c r="B3447" s="21" t="n">
        <v>24000000</v>
      </c>
      <c r="C3447" s="22" t="n">
        <v>20</v>
      </c>
      <c r="D3447" s="22" t="n">
        <v>1</v>
      </c>
      <c r="E3447" s="22" t="n">
        <v>0</v>
      </c>
      <c r="F3447" s="21">
        <f>(IF(C3447&lt;=20,MAX(800000,400000*C3447),8000000+700000*(C3447-20))+IF(E3447=1,1000000,0))</f>
        <v/>
      </c>
      <c r="G3447" s="21">
        <f>IF(AND(D3447=3,C3447&lt;=5),MAX(0,B3447-F3447),IF(AND(D3447=2,C3447&lt;=5,MAX(0,B3447-F3447)&gt;3000000),1500000+MAX(0,B3447-F3447)-3000000,MAX(0,B3447-F3447)/2))</f>
        <v/>
      </c>
      <c r="H3447" s="21">
        <f>ROUNDDOWN(G3447,-3)</f>
        <v/>
      </c>
      <c r="I3447" s="21">
        <f>IF(H3447&lt;=0,0,ROUNDDOWN(ROUND((H3447*LOOKUP(H3447,{0,1950001,3300001,6950001,9000001,18000001,40000001},{0.05,0.1,0.2,0.23,0.33,0.4,0.45})-LOOKUP(H3447,{0,1950001,3300001,6950001,9000001,18000001,40000001},{0,97500,427500,636000,1536000,2796000,4796000}))*1.021,3),0))</f>
        <v/>
      </c>
      <c r="J3447" s="21">
        <f>ROUNDDOWN(ROUND(H3447*0.06,2),-2)</f>
        <v/>
      </c>
      <c r="K3447" s="21">
        <f>ROUNDDOWN(ROUND(H3447*0.04,2),-2)</f>
        <v/>
      </c>
      <c r="L3447" s="21">
        <f>I3447+J3447+K3447</f>
        <v/>
      </c>
      <c r="M3447" s="21">
        <f>B3447-L3447</f>
        <v/>
      </c>
      <c r="N3447" s="21">
        <f>ROUNDDOWN(ROUND(B3447*0.2042,2),0)</f>
        <v/>
      </c>
    </row>
    <row r="3448">
      <c r="A3448" t="inlineStr">
        <is>
          <t>照合 一般</t>
        </is>
      </c>
      <c r="B3448" s="21" t="n">
        <v>24000000</v>
      </c>
      <c r="C3448" s="22" t="n">
        <v>21</v>
      </c>
      <c r="D3448" s="22" t="n">
        <v>1</v>
      </c>
      <c r="E3448" s="22" t="n">
        <v>0</v>
      </c>
      <c r="F3448" s="21">
        <f>(IF(C3448&lt;=20,MAX(800000,400000*C3448),8000000+700000*(C3448-20))+IF(E3448=1,1000000,0))</f>
        <v/>
      </c>
      <c r="G3448" s="21">
        <f>IF(AND(D3448=3,C3448&lt;=5),MAX(0,B3448-F3448),IF(AND(D3448=2,C3448&lt;=5,MAX(0,B3448-F3448)&gt;3000000),1500000+MAX(0,B3448-F3448)-3000000,MAX(0,B3448-F3448)/2))</f>
        <v/>
      </c>
      <c r="H3448" s="21">
        <f>ROUNDDOWN(G3448,-3)</f>
        <v/>
      </c>
      <c r="I3448" s="21">
        <f>IF(H3448&lt;=0,0,ROUNDDOWN(ROUND((H3448*LOOKUP(H3448,{0,1950001,3300001,6950001,9000001,18000001,40000001},{0.05,0.1,0.2,0.23,0.33,0.4,0.45})-LOOKUP(H3448,{0,1950001,3300001,6950001,9000001,18000001,40000001},{0,97500,427500,636000,1536000,2796000,4796000}))*1.021,3),0))</f>
        <v/>
      </c>
      <c r="J3448" s="21">
        <f>ROUNDDOWN(ROUND(H3448*0.06,2),-2)</f>
        <v/>
      </c>
      <c r="K3448" s="21">
        <f>ROUNDDOWN(ROUND(H3448*0.04,2),-2)</f>
        <v/>
      </c>
      <c r="L3448" s="21">
        <f>I3448+J3448+K3448</f>
        <v/>
      </c>
      <c r="M3448" s="21">
        <f>B3448-L3448</f>
        <v/>
      </c>
      <c r="N3448" s="21">
        <f>ROUNDDOWN(ROUND(B3448*0.2042,2),0)</f>
        <v/>
      </c>
    </row>
    <row r="3449">
      <c r="A3449" t="inlineStr">
        <is>
          <t>照合 一般</t>
        </is>
      </c>
      <c r="B3449" s="21" t="n">
        <v>24000000</v>
      </c>
      <c r="C3449" s="22" t="n">
        <v>22</v>
      </c>
      <c r="D3449" s="22" t="n">
        <v>1</v>
      </c>
      <c r="E3449" s="22" t="n">
        <v>0</v>
      </c>
      <c r="F3449" s="21">
        <f>(IF(C3449&lt;=20,MAX(800000,400000*C3449),8000000+700000*(C3449-20))+IF(E3449=1,1000000,0))</f>
        <v/>
      </c>
      <c r="G3449" s="21">
        <f>IF(AND(D3449=3,C3449&lt;=5),MAX(0,B3449-F3449),IF(AND(D3449=2,C3449&lt;=5,MAX(0,B3449-F3449)&gt;3000000),1500000+MAX(0,B3449-F3449)-3000000,MAX(0,B3449-F3449)/2))</f>
        <v/>
      </c>
      <c r="H3449" s="21">
        <f>ROUNDDOWN(G3449,-3)</f>
        <v/>
      </c>
      <c r="I3449" s="21">
        <f>IF(H3449&lt;=0,0,ROUNDDOWN(ROUND((H3449*LOOKUP(H3449,{0,1950001,3300001,6950001,9000001,18000001,40000001},{0.05,0.1,0.2,0.23,0.33,0.4,0.45})-LOOKUP(H3449,{0,1950001,3300001,6950001,9000001,18000001,40000001},{0,97500,427500,636000,1536000,2796000,4796000}))*1.021,3),0))</f>
        <v/>
      </c>
      <c r="J3449" s="21">
        <f>ROUNDDOWN(ROUND(H3449*0.06,2),-2)</f>
        <v/>
      </c>
      <c r="K3449" s="21">
        <f>ROUNDDOWN(ROUND(H3449*0.04,2),-2)</f>
        <v/>
      </c>
      <c r="L3449" s="21">
        <f>I3449+J3449+K3449</f>
        <v/>
      </c>
      <c r="M3449" s="21">
        <f>B3449-L3449</f>
        <v/>
      </c>
      <c r="N3449" s="21">
        <f>ROUNDDOWN(ROUND(B3449*0.2042,2),0)</f>
        <v/>
      </c>
    </row>
    <row r="3450">
      <c r="A3450" t="inlineStr">
        <is>
          <t>照合 一般</t>
        </is>
      </c>
      <c r="B3450" s="21" t="n">
        <v>24000000</v>
      </c>
      <c r="C3450" s="22" t="n">
        <v>23</v>
      </c>
      <c r="D3450" s="22" t="n">
        <v>1</v>
      </c>
      <c r="E3450" s="22" t="n">
        <v>0</v>
      </c>
      <c r="F3450" s="21">
        <f>(IF(C3450&lt;=20,MAX(800000,400000*C3450),8000000+700000*(C3450-20))+IF(E3450=1,1000000,0))</f>
        <v/>
      </c>
      <c r="G3450" s="21">
        <f>IF(AND(D3450=3,C3450&lt;=5),MAX(0,B3450-F3450),IF(AND(D3450=2,C3450&lt;=5,MAX(0,B3450-F3450)&gt;3000000),1500000+MAX(0,B3450-F3450)-3000000,MAX(0,B3450-F3450)/2))</f>
        <v/>
      </c>
      <c r="H3450" s="21">
        <f>ROUNDDOWN(G3450,-3)</f>
        <v/>
      </c>
      <c r="I3450" s="21">
        <f>IF(H3450&lt;=0,0,ROUNDDOWN(ROUND((H3450*LOOKUP(H3450,{0,1950001,3300001,6950001,9000001,18000001,40000001},{0.05,0.1,0.2,0.23,0.33,0.4,0.45})-LOOKUP(H3450,{0,1950001,3300001,6950001,9000001,18000001,40000001},{0,97500,427500,636000,1536000,2796000,4796000}))*1.021,3),0))</f>
        <v/>
      </c>
      <c r="J3450" s="21">
        <f>ROUNDDOWN(ROUND(H3450*0.06,2),-2)</f>
        <v/>
      </c>
      <c r="K3450" s="21">
        <f>ROUNDDOWN(ROUND(H3450*0.04,2),-2)</f>
        <v/>
      </c>
      <c r="L3450" s="21">
        <f>I3450+J3450+K3450</f>
        <v/>
      </c>
      <c r="M3450" s="21">
        <f>B3450-L3450</f>
        <v/>
      </c>
      <c r="N3450" s="21">
        <f>ROUNDDOWN(ROUND(B3450*0.2042,2),0)</f>
        <v/>
      </c>
    </row>
    <row r="3451">
      <c r="A3451" t="inlineStr">
        <is>
          <t>照合 一般</t>
        </is>
      </c>
      <c r="B3451" s="21" t="n">
        <v>24000000</v>
      </c>
      <c r="C3451" s="22" t="n">
        <v>24</v>
      </c>
      <c r="D3451" s="22" t="n">
        <v>1</v>
      </c>
      <c r="E3451" s="22" t="n">
        <v>0</v>
      </c>
      <c r="F3451" s="21">
        <f>(IF(C3451&lt;=20,MAX(800000,400000*C3451),8000000+700000*(C3451-20))+IF(E3451=1,1000000,0))</f>
        <v/>
      </c>
      <c r="G3451" s="21">
        <f>IF(AND(D3451=3,C3451&lt;=5),MAX(0,B3451-F3451),IF(AND(D3451=2,C3451&lt;=5,MAX(0,B3451-F3451)&gt;3000000),1500000+MAX(0,B3451-F3451)-3000000,MAX(0,B3451-F3451)/2))</f>
        <v/>
      </c>
      <c r="H3451" s="21">
        <f>ROUNDDOWN(G3451,-3)</f>
        <v/>
      </c>
      <c r="I3451" s="21">
        <f>IF(H3451&lt;=0,0,ROUNDDOWN(ROUND((H3451*LOOKUP(H3451,{0,1950001,3300001,6950001,9000001,18000001,40000001},{0.05,0.1,0.2,0.23,0.33,0.4,0.45})-LOOKUP(H3451,{0,1950001,3300001,6950001,9000001,18000001,40000001},{0,97500,427500,636000,1536000,2796000,4796000}))*1.021,3),0))</f>
        <v/>
      </c>
      <c r="J3451" s="21">
        <f>ROUNDDOWN(ROUND(H3451*0.06,2),-2)</f>
        <v/>
      </c>
      <c r="K3451" s="21">
        <f>ROUNDDOWN(ROUND(H3451*0.04,2),-2)</f>
        <v/>
      </c>
      <c r="L3451" s="21">
        <f>I3451+J3451+K3451</f>
        <v/>
      </c>
      <c r="M3451" s="21">
        <f>B3451-L3451</f>
        <v/>
      </c>
      <c r="N3451" s="21">
        <f>ROUNDDOWN(ROUND(B3451*0.2042,2),0)</f>
        <v/>
      </c>
    </row>
    <row r="3452">
      <c r="A3452" t="inlineStr">
        <is>
          <t>照合 一般</t>
        </is>
      </c>
      <c r="B3452" s="21" t="n">
        <v>24000000</v>
      </c>
      <c r="C3452" s="22" t="n">
        <v>25</v>
      </c>
      <c r="D3452" s="22" t="n">
        <v>1</v>
      </c>
      <c r="E3452" s="22" t="n">
        <v>0</v>
      </c>
      <c r="F3452" s="21">
        <f>(IF(C3452&lt;=20,MAX(800000,400000*C3452),8000000+700000*(C3452-20))+IF(E3452=1,1000000,0))</f>
        <v/>
      </c>
      <c r="G3452" s="21">
        <f>IF(AND(D3452=3,C3452&lt;=5),MAX(0,B3452-F3452),IF(AND(D3452=2,C3452&lt;=5,MAX(0,B3452-F3452)&gt;3000000),1500000+MAX(0,B3452-F3452)-3000000,MAX(0,B3452-F3452)/2))</f>
        <v/>
      </c>
      <c r="H3452" s="21">
        <f>ROUNDDOWN(G3452,-3)</f>
        <v/>
      </c>
      <c r="I3452" s="21">
        <f>IF(H3452&lt;=0,0,ROUNDDOWN(ROUND((H3452*LOOKUP(H3452,{0,1950001,3300001,6950001,9000001,18000001,40000001},{0.05,0.1,0.2,0.23,0.33,0.4,0.45})-LOOKUP(H3452,{0,1950001,3300001,6950001,9000001,18000001,40000001},{0,97500,427500,636000,1536000,2796000,4796000}))*1.021,3),0))</f>
        <v/>
      </c>
      <c r="J3452" s="21">
        <f>ROUNDDOWN(ROUND(H3452*0.06,2),-2)</f>
        <v/>
      </c>
      <c r="K3452" s="21">
        <f>ROUNDDOWN(ROUND(H3452*0.04,2),-2)</f>
        <v/>
      </c>
      <c r="L3452" s="21">
        <f>I3452+J3452+K3452</f>
        <v/>
      </c>
      <c r="M3452" s="21">
        <f>B3452-L3452</f>
        <v/>
      </c>
      <c r="N3452" s="21">
        <f>ROUNDDOWN(ROUND(B3452*0.2042,2),0)</f>
        <v/>
      </c>
    </row>
    <row r="3453">
      <c r="A3453" t="inlineStr">
        <is>
          <t>照合 一般</t>
        </is>
      </c>
      <c r="B3453" s="21" t="n">
        <v>24000000</v>
      </c>
      <c r="C3453" s="22" t="n">
        <v>26</v>
      </c>
      <c r="D3453" s="22" t="n">
        <v>1</v>
      </c>
      <c r="E3453" s="22" t="n">
        <v>0</v>
      </c>
      <c r="F3453" s="21">
        <f>(IF(C3453&lt;=20,MAX(800000,400000*C3453),8000000+700000*(C3453-20))+IF(E3453=1,1000000,0))</f>
        <v/>
      </c>
      <c r="G3453" s="21">
        <f>IF(AND(D3453=3,C3453&lt;=5),MAX(0,B3453-F3453),IF(AND(D3453=2,C3453&lt;=5,MAX(0,B3453-F3453)&gt;3000000),1500000+MAX(0,B3453-F3453)-3000000,MAX(0,B3453-F3453)/2))</f>
        <v/>
      </c>
      <c r="H3453" s="21">
        <f>ROUNDDOWN(G3453,-3)</f>
        <v/>
      </c>
      <c r="I3453" s="21">
        <f>IF(H3453&lt;=0,0,ROUNDDOWN(ROUND((H3453*LOOKUP(H3453,{0,1950001,3300001,6950001,9000001,18000001,40000001},{0.05,0.1,0.2,0.23,0.33,0.4,0.45})-LOOKUP(H3453,{0,1950001,3300001,6950001,9000001,18000001,40000001},{0,97500,427500,636000,1536000,2796000,4796000}))*1.021,3),0))</f>
        <v/>
      </c>
      <c r="J3453" s="21">
        <f>ROUNDDOWN(ROUND(H3453*0.06,2),-2)</f>
        <v/>
      </c>
      <c r="K3453" s="21">
        <f>ROUNDDOWN(ROUND(H3453*0.04,2),-2)</f>
        <v/>
      </c>
      <c r="L3453" s="21">
        <f>I3453+J3453+K3453</f>
        <v/>
      </c>
      <c r="M3453" s="21">
        <f>B3453-L3453</f>
        <v/>
      </c>
      <c r="N3453" s="21">
        <f>ROUNDDOWN(ROUND(B3453*0.2042,2),0)</f>
        <v/>
      </c>
    </row>
    <row r="3454">
      <c r="A3454" t="inlineStr">
        <is>
          <t>照合 一般</t>
        </is>
      </c>
      <c r="B3454" s="21" t="n">
        <v>24000000</v>
      </c>
      <c r="C3454" s="22" t="n">
        <v>27</v>
      </c>
      <c r="D3454" s="22" t="n">
        <v>1</v>
      </c>
      <c r="E3454" s="22" t="n">
        <v>0</v>
      </c>
      <c r="F3454" s="21">
        <f>(IF(C3454&lt;=20,MAX(800000,400000*C3454),8000000+700000*(C3454-20))+IF(E3454=1,1000000,0))</f>
        <v/>
      </c>
      <c r="G3454" s="21">
        <f>IF(AND(D3454=3,C3454&lt;=5),MAX(0,B3454-F3454),IF(AND(D3454=2,C3454&lt;=5,MAX(0,B3454-F3454)&gt;3000000),1500000+MAX(0,B3454-F3454)-3000000,MAX(0,B3454-F3454)/2))</f>
        <v/>
      </c>
      <c r="H3454" s="21">
        <f>ROUNDDOWN(G3454,-3)</f>
        <v/>
      </c>
      <c r="I3454" s="21">
        <f>IF(H3454&lt;=0,0,ROUNDDOWN(ROUND((H3454*LOOKUP(H3454,{0,1950001,3300001,6950001,9000001,18000001,40000001},{0.05,0.1,0.2,0.23,0.33,0.4,0.45})-LOOKUP(H3454,{0,1950001,3300001,6950001,9000001,18000001,40000001},{0,97500,427500,636000,1536000,2796000,4796000}))*1.021,3),0))</f>
        <v/>
      </c>
      <c r="J3454" s="21">
        <f>ROUNDDOWN(ROUND(H3454*0.06,2),-2)</f>
        <v/>
      </c>
      <c r="K3454" s="21">
        <f>ROUNDDOWN(ROUND(H3454*0.04,2),-2)</f>
        <v/>
      </c>
      <c r="L3454" s="21">
        <f>I3454+J3454+K3454</f>
        <v/>
      </c>
      <c r="M3454" s="21">
        <f>B3454-L3454</f>
        <v/>
      </c>
      <c r="N3454" s="21">
        <f>ROUNDDOWN(ROUND(B3454*0.2042,2),0)</f>
        <v/>
      </c>
    </row>
    <row r="3455">
      <c r="A3455" t="inlineStr">
        <is>
          <t>照合 一般</t>
        </is>
      </c>
      <c r="B3455" s="21" t="n">
        <v>24000000</v>
      </c>
      <c r="C3455" s="22" t="n">
        <v>28</v>
      </c>
      <c r="D3455" s="22" t="n">
        <v>1</v>
      </c>
      <c r="E3455" s="22" t="n">
        <v>0</v>
      </c>
      <c r="F3455" s="21">
        <f>(IF(C3455&lt;=20,MAX(800000,400000*C3455),8000000+700000*(C3455-20))+IF(E3455=1,1000000,0))</f>
        <v/>
      </c>
      <c r="G3455" s="21">
        <f>IF(AND(D3455=3,C3455&lt;=5),MAX(0,B3455-F3455),IF(AND(D3455=2,C3455&lt;=5,MAX(0,B3455-F3455)&gt;3000000),1500000+MAX(0,B3455-F3455)-3000000,MAX(0,B3455-F3455)/2))</f>
        <v/>
      </c>
      <c r="H3455" s="21">
        <f>ROUNDDOWN(G3455,-3)</f>
        <v/>
      </c>
      <c r="I3455" s="21">
        <f>IF(H3455&lt;=0,0,ROUNDDOWN(ROUND((H3455*LOOKUP(H3455,{0,1950001,3300001,6950001,9000001,18000001,40000001},{0.05,0.1,0.2,0.23,0.33,0.4,0.45})-LOOKUP(H3455,{0,1950001,3300001,6950001,9000001,18000001,40000001},{0,97500,427500,636000,1536000,2796000,4796000}))*1.021,3),0))</f>
        <v/>
      </c>
      <c r="J3455" s="21">
        <f>ROUNDDOWN(ROUND(H3455*0.06,2),-2)</f>
        <v/>
      </c>
      <c r="K3455" s="21">
        <f>ROUNDDOWN(ROUND(H3455*0.04,2),-2)</f>
        <v/>
      </c>
      <c r="L3455" s="21">
        <f>I3455+J3455+K3455</f>
        <v/>
      </c>
      <c r="M3455" s="21">
        <f>B3455-L3455</f>
        <v/>
      </c>
      <c r="N3455" s="21">
        <f>ROUNDDOWN(ROUND(B3455*0.2042,2),0)</f>
        <v/>
      </c>
    </row>
    <row r="3456">
      <c r="A3456" t="inlineStr">
        <is>
          <t>照合 一般</t>
        </is>
      </c>
      <c r="B3456" s="21" t="n">
        <v>24000000</v>
      </c>
      <c r="C3456" s="22" t="n">
        <v>29</v>
      </c>
      <c r="D3456" s="22" t="n">
        <v>1</v>
      </c>
      <c r="E3456" s="22" t="n">
        <v>0</v>
      </c>
      <c r="F3456" s="21">
        <f>(IF(C3456&lt;=20,MAX(800000,400000*C3456),8000000+700000*(C3456-20))+IF(E3456=1,1000000,0))</f>
        <v/>
      </c>
      <c r="G3456" s="21">
        <f>IF(AND(D3456=3,C3456&lt;=5),MAX(0,B3456-F3456),IF(AND(D3456=2,C3456&lt;=5,MAX(0,B3456-F3456)&gt;3000000),1500000+MAX(0,B3456-F3456)-3000000,MAX(0,B3456-F3456)/2))</f>
        <v/>
      </c>
      <c r="H3456" s="21">
        <f>ROUNDDOWN(G3456,-3)</f>
        <v/>
      </c>
      <c r="I3456" s="21">
        <f>IF(H3456&lt;=0,0,ROUNDDOWN(ROUND((H3456*LOOKUP(H3456,{0,1950001,3300001,6950001,9000001,18000001,40000001},{0.05,0.1,0.2,0.23,0.33,0.4,0.45})-LOOKUP(H3456,{0,1950001,3300001,6950001,9000001,18000001,40000001},{0,97500,427500,636000,1536000,2796000,4796000}))*1.021,3),0))</f>
        <v/>
      </c>
      <c r="J3456" s="21">
        <f>ROUNDDOWN(ROUND(H3456*0.06,2),-2)</f>
        <v/>
      </c>
      <c r="K3456" s="21">
        <f>ROUNDDOWN(ROUND(H3456*0.04,2),-2)</f>
        <v/>
      </c>
      <c r="L3456" s="21">
        <f>I3456+J3456+K3456</f>
        <v/>
      </c>
      <c r="M3456" s="21">
        <f>B3456-L3456</f>
        <v/>
      </c>
      <c r="N3456" s="21">
        <f>ROUNDDOWN(ROUND(B3456*0.2042,2),0)</f>
        <v/>
      </c>
    </row>
    <row r="3457">
      <c r="A3457" t="inlineStr">
        <is>
          <t>照合 一般</t>
        </is>
      </c>
      <c r="B3457" s="21" t="n">
        <v>24000000</v>
      </c>
      <c r="C3457" s="22" t="n">
        <v>30</v>
      </c>
      <c r="D3457" s="22" t="n">
        <v>1</v>
      </c>
      <c r="E3457" s="22" t="n">
        <v>0</v>
      </c>
      <c r="F3457" s="21">
        <f>(IF(C3457&lt;=20,MAX(800000,400000*C3457),8000000+700000*(C3457-20))+IF(E3457=1,1000000,0))</f>
        <v/>
      </c>
      <c r="G3457" s="21">
        <f>IF(AND(D3457=3,C3457&lt;=5),MAX(0,B3457-F3457),IF(AND(D3457=2,C3457&lt;=5,MAX(0,B3457-F3457)&gt;3000000),1500000+MAX(0,B3457-F3457)-3000000,MAX(0,B3457-F3457)/2))</f>
        <v/>
      </c>
      <c r="H3457" s="21">
        <f>ROUNDDOWN(G3457,-3)</f>
        <v/>
      </c>
      <c r="I3457" s="21">
        <f>IF(H3457&lt;=0,0,ROUNDDOWN(ROUND((H3457*LOOKUP(H3457,{0,1950001,3300001,6950001,9000001,18000001,40000001},{0.05,0.1,0.2,0.23,0.33,0.4,0.45})-LOOKUP(H3457,{0,1950001,3300001,6950001,9000001,18000001,40000001},{0,97500,427500,636000,1536000,2796000,4796000}))*1.021,3),0))</f>
        <v/>
      </c>
      <c r="J3457" s="21">
        <f>ROUNDDOWN(ROUND(H3457*0.06,2),-2)</f>
        <v/>
      </c>
      <c r="K3457" s="21">
        <f>ROUNDDOWN(ROUND(H3457*0.04,2),-2)</f>
        <v/>
      </c>
      <c r="L3457" s="21">
        <f>I3457+J3457+K3457</f>
        <v/>
      </c>
      <c r="M3457" s="21">
        <f>B3457-L3457</f>
        <v/>
      </c>
      <c r="N3457" s="21">
        <f>ROUNDDOWN(ROUND(B3457*0.2042,2),0)</f>
        <v/>
      </c>
    </row>
    <row r="3458">
      <c r="A3458" t="inlineStr">
        <is>
          <t>照合 一般</t>
        </is>
      </c>
      <c r="B3458" s="21" t="n">
        <v>24000000</v>
      </c>
      <c r="C3458" s="22" t="n">
        <v>31</v>
      </c>
      <c r="D3458" s="22" t="n">
        <v>1</v>
      </c>
      <c r="E3458" s="22" t="n">
        <v>0</v>
      </c>
      <c r="F3458" s="21">
        <f>(IF(C3458&lt;=20,MAX(800000,400000*C3458),8000000+700000*(C3458-20))+IF(E3458=1,1000000,0))</f>
        <v/>
      </c>
      <c r="G3458" s="21">
        <f>IF(AND(D3458=3,C3458&lt;=5),MAX(0,B3458-F3458),IF(AND(D3458=2,C3458&lt;=5,MAX(0,B3458-F3458)&gt;3000000),1500000+MAX(0,B3458-F3458)-3000000,MAX(0,B3458-F3458)/2))</f>
        <v/>
      </c>
      <c r="H3458" s="21">
        <f>ROUNDDOWN(G3458,-3)</f>
        <v/>
      </c>
      <c r="I3458" s="21">
        <f>IF(H3458&lt;=0,0,ROUNDDOWN(ROUND((H3458*LOOKUP(H3458,{0,1950001,3300001,6950001,9000001,18000001,40000001},{0.05,0.1,0.2,0.23,0.33,0.4,0.45})-LOOKUP(H3458,{0,1950001,3300001,6950001,9000001,18000001,40000001},{0,97500,427500,636000,1536000,2796000,4796000}))*1.021,3),0))</f>
        <v/>
      </c>
      <c r="J3458" s="21">
        <f>ROUNDDOWN(ROUND(H3458*0.06,2),-2)</f>
        <v/>
      </c>
      <c r="K3458" s="21">
        <f>ROUNDDOWN(ROUND(H3458*0.04,2),-2)</f>
        <v/>
      </c>
      <c r="L3458" s="21">
        <f>I3458+J3458+K3458</f>
        <v/>
      </c>
      <c r="M3458" s="21">
        <f>B3458-L3458</f>
        <v/>
      </c>
      <c r="N3458" s="21">
        <f>ROUNDDOWN(ROUND(B3458*0.2042,2),0)</f>
        <v/>
      </c>
    </row>
    <row r="3459">
      <c r="A3459" t="inlineStr">
        <is>
          <t>照合 一般</t>
        </is>
      </c>
      <c r="B3459" s="21" t="n">
        <v>24000000</v>
      </c>
      <c r="C3459" s="22" t="n">
        <v>32</v>
      </c>
      <c r="D3459" s="22" t="n">
        <v>1</v>
      </c>
      <c r="E3459" s="22" t="n">
        <v>0</v>
      </c>
      <c r="F3459" s="21">
        <f>(IF(C3459&lt;=20,MAX(800000,400000*C3459),8000000+700000*(C3459-20))+IF(E3459=1,1000000,0))</f>
        <v/>
      </c>
      <c r="G3459" s="21">
        <f>IF(AND(D3459=3,C3459&lt;=5),MAX(0,B3459-F3459),IF(AND(D3459=2,C3459&lt;=5,MAX(0,B3459-F3459)&gt;3000000),1500000+MAX(0,B3459-F3459)-3000000,MAX(0,B3459-F3459)/2))</f>
        <v/>
      </c>
      <c r="H3459" s="21">
        <f>ROUNDDOWN(G3459,-3)</f>
        <v/>
      </c>
      <c r="I3459" s="21">
        <f>IF(H3459&lt;=0,0,ROUNDDOWN(ROUND((H3459*LOOKUP(H3459,{0,1950001,3300001,6950001,9000001,18000001,40000001},{0.05,0.1,0.2,0.23,0.33,0.4,0.45})-LOOKUP(H3459,{0,1950001,3300001,6950001,9000001,18000001,40000001},{0,97500,427500,636000,1536000,2796000,4796000}))*1.021,3),0))</f>
        <v/>
      </c>
      <c r="J3459" s="21">
        <f>ROUNDDOWN(ROUND(H3459*0.06,2),-2)</f>
        <v/>
      </c>
      <c r="K3459" s="21">
        <f>ROUNDDOWN(ROUND(H3459*0.04,2),-2)</f>
        <v/>
      </c>
      <c r="L3459" s="21">
        <f>I3459+J3459+K3459</f>
        <v/>
      </c>
      <c r="M3459" s="21">
        <f>B3459-L3459</f>
        <v/>
      </c>
      <c r="N3459" s="21">
        <f>ROUNDDOWN(ROUND(B3459*0.2042,2),0)</f>
        <v/>
      </c>
    </row>
    <row r="3460">
      <c r="A3460" t="inlineStr">
        <is>
          <t>照合 一般</t>
        </is>
      </c>
      <c r="B3460" s="21" t="n">
        <v>24000000</v>
      </c>
      <c r="C3460" s="22" t="n">
        <v>33</v>
      </c>
      <c r="D3460" s="22" t="n">
        <v>1</v>
      </c>
      <c r="E3460" s="22" t="n">
        <v>0</v>
      </c>
      <c r="F3460" s="21">
        <f>(IF(C3460&lt;=20,MAX(800000,400000*C3460),8000000+700000*(C3460-20))+IF(E3460=1,1000000,0))</f>
        <v/>
      </c>
      <c r="G3460" s="21">
        <f>IF(AND(D3460=3,C3460&lt;=5),MAX(0,B3460-F3460),IF(AND(D3460=2,C3460&lt;=5,MAX(0,B3460-F3460)&gt;3000000),1500000+MAX(0,B3460-F3460)-3000000,MAX(0,B3460-F3460)/2))</f>
        <v/>
      </c>
      <c r="H3460" s="21">
        <f>ROUNDDOWN(G3460,-3)</f>
        <v/>
      </c>
      <c r="I3460" s="21">
        <f>IF(H3460&lt;=0,0,ROUNDDOWN(ROUND((H3460*LOOKUP(H3460,{0,1950001,3300001,6950001,9000001,18000001,40000001},{0.05,0.1,0.2,0.23,0.33,0.4,0.45})-LOOKUP(H3460,{0,1950001,3300001,6950001,9000001,18000001,40000001},{0,97500,427500,636000,1536000,2796000,4796000}))*1.021,3),0))</f>
        <v/>
      </c>
      <c r="J3460" s="21">
        <f>ROUNDDOWN(ROUND(H3460*0.06,2),-2)</f>
        <v/>
      </c>
      <c r="K3460" s="21">
        <f>ROUNDDOWN(ROUND(H3460*0.04,2),-2)</f>
        <v/>
      </c>
      <c r="L3460" s="21">
        <f>I3460+J3460+K3460</f>
        <v/>
      </c>
      <c r="M3460" s="21">
        <f>B3460-L3460</f>
        <v/>
      </c>
      <c r="N3460" s="21">
        <f>ROUNDDOWN(ROUND(B3460*0.2042,2),0)</f>
        <v/>
      </c>
    </row>
    <row r="3461">
      <c r="A3461" t="inlineStr">
        <is>
          <t>照合 一般</t>
        </is>
      </c>
      <c r="B3461" s="21" t="n">
        <v>24000000</v>
      </c>
      <c r="C3461" s="22" t="n">
        <v>34</v>
      </c>
      <c r="D3461" s="22" t="n">
        <v>1</v>
      </c>
      <c r="E3461" s="22" t="n">
        <v>0</v>
      </c>
      <c r="F3461" s="21">
        <f>(IF(C3461&lt;=20,MAX(800000,400000*C3461),8000000+700000*(C3461-20))+IF(E3461=1,1000000,0))</f>
        <v/>
      </c>
      <c r="G3461" s="21">
        <f>IF(AND(D3461=3,C3461&lt;=5),MAX(0,B3461-F3461),IF(AND(D3461=2,C3461&lt;=5,MAX(0,B3461-F3461)&gt;3000000),1500000+MAX(0,B3461-F3461)-3000000,MAX(0,B3461-F3461)/2))</f>
        <v/>
      </c>
      <c r="H3461" s="21">
        <f>ROUNDDOWN(G3461,-3)</f>
        <v/>
      </c>
      <c r="I3461" s="21">
        <f>IF(H3461&lt;=0,0,ROUNDDOWN(ROUND((H3461*LOOKUP(H3461,{0,1950001,3300001,6950001,9000001,18000001,40000001},{0.05,0.1,0.2,0.23,0.33,0.4,0.45})-LOOKUP(H3461,{0,1950001,3300001,6950001,9000001,18000001,40000001},{0,97500,427500,636000,1536000,2796000,4796000}))*1.021,3),0))</f>
        <v/>
      </c>
      <c r="J3461" s="21">
        <f>ROUNDDOWN(ROUND(H3461*0.06,2),-2)</f>
        <v/>
      </c>
      <c r="K3461" s="21">
        <f>ROUNDDOWN(ROUND(H3461*0.04,2),-2)</f>
        <v/>
      </c>
      <c r="L3461" s="21">
        <f>I3461+J3461+K3461</f>
        <v/>
      </c>
      <c r="M3461" s="21">
        <f>B3461-L3461</f>
        <v/>
      </c>
      <c r="N3461" s="21">
        <f>ROUNDDOWN(ROUND(B3461*0.2042,2),0)</f>
        <v/>
      </c>
    </row>
    <row r="3462">
      <c r="A3462" t="inlineStr">
        <is>
          <t>照合 一般</t>
        </is>
      </c>
      <c r="B3462" s="21" t="n">
        <v>24000000</v>
      </c>
      <c r="C3462" s="22" t="n">
        <v>35</v>
      </c>
      <c r="D3462" s="22" t="n">
        <v>1</v>
      </c>
      <c r="E3462" s="22" t="n">
        <v>0</v>
      </c>
      <c r="F3462" s="21">
        <f>(IF(C3462&lt;=20,MAX(800000,400000*C3462),8000000+700000*(C3462-20))+IF(E3462=1,1000000,0))</f>
        <v/>
      </c>
      <c r="G3462" s="21">
        <f>IF(AND(D3462=3,C3462&lt;=5),MAX(0,B3462-F3462),IF(AND(D3462=2,C3462&lt;=5,MAX(0,B3462-F3462)&gt;3000000),1500000+MAX(0,B3462-F3462)-3000000,MAX(0,B3462-F3462)/2))</f>
        <v/>
      </c>
      <c r="H3462" s="21">
        <f>ROUNDDOWN(G3462,-3)</f>
        <v/>
      </c>
      <c r="I3462" s="21">
        <f>IF(H3462&lt;=0,0,ROUNDDOWN(ROUND((H3462*LOOKUP(H3462,{0,1950001,3300001,6950001,9000001,18000001,40000001},{0.05,0.1,0.2,0.23,0.33,0.4,0.45})-LOOKUP(H3462,{0,1950001,3300001,6950001,9000001,18000001,40000001},{0,97500,427500,636000,1536000,2796000,4796000}))*1.021,3),0))</f>
        <v/>
      </c>
      <c r="J3462" s="21">
        <f>ROUNDDOWN(ROUND(H3462*0.06,2),-2)</f>
        <v/>
      </c>
      <c r="K3462" s="21">
        <f>ROUNDDOWN(ROUND(H3462*0.04,2),-2)</f>
        <v/>
      </c>
      <c r="L3462" s="21">
        <f>I3462+J3462+K3462</f>
        <v/>
      </c>
      <c r="M3462" s="21">
        <f>B3462-L3462</f>
        <v/>
      </c>
      <c r="N3462" s="21">
        <f>ROUNDDOWN(ROUND(B3462*0.2042,2),0)</f>
        <v/>
      </c>
    </row>
    <row r="3463">
      <c r="A3463" t="inlineStr">
        <is>
          <t>照合 一般</t>
        </is>
      </c>
      <c r="B3463" s="21" t="n">
        <v>24000000</v>
      </c>
      <c r="C3463" s="22" t="n">
        <v>36</v>
      </c>
      <c r="D3463" s="22" t="n">
        <v>1</v>
      </c>
      <c r="E3463" s="22" t="n">
        <v>0</v>
      </c>
      <c r="F3463" s="21">
        <f>(IF(C3463&lt;=20,MAX(800000,400000*C3463),8000000+700000*(C3463-20))+IF(E3463=1,1000000,0))</f>
        <v/>
      </c>
      <c r="G3463" s="21">
        <f>IF(AND(D3463=3,C3463&lt;=5),MAX(0,B3463-F3463),IF(AND(D3463=2,C3463&lt;=5,MAX(0,B3463-F3463)&gt;3000000),1500000+MAX(0,B3463-F3463)-3000000,MAX(0,B3463-F3463)/2))</f>
        <v/>
      </c>
      <c r="H3463" s="21">
        <f>ROUNDDOWN(G3463,-3)</f>
        <v/>
      </c>
      <c r="I3463" s="21">
        <f>IF(H3463&lt;=0,0,ROUNDDOWN(ROUND((H3463*LOOKUP(H3463,{0,1950001,3300001,6950001,9000001,18000001,40000001},{0.05,0.1,0.2,0.23,0.33,0.4,0.45})-LOOKUP(H3463,{0,1950001,3300001,6950001,9000001,18000001,40000001},{0,97500,427500,636000,1536000,2796000,4796000}))*1.021,3),0))</f>
        <v/>
      </c>
      <c r="J3463" s="21">
        <f>ROUNDDOWN(ROUND(H3463*0.06,2),-2)</f>
        <v/>
      </c>
      <c r="K3463" s="21">
        <f>ROUNDDOWN(ROUND(H3463*0.04,2),-2)</f>
        <v/>
      </c>
      <c r="L3463" s="21">
        <f>I3463+J3463+K3463</f>
        <v/>
      </c>
      <c r="M3463" s="21">
        <f>B3463-L3463</f>
        <v/>
      </c>
      <c r="N3463" s="21">
        <f>ROUNDDOWN(ROUND(B3463*0.2042,2),0)</f>
        <v/>
      </c>
    </row>
    <row r="3464">
      <c r="A3464" t="inlineStr">
        <is>
          <t>照合 一般</t>
        </is>
      </c>
      <c r="B3464" s="21" t="n">
        <v>24000000</v>
      </c>
      <c r="C3464" s="22" t="n">
        <v>37</v>
      </c>
      <c r="D3464" s="22" t="n">
        <v>1</v>
      </c>
      <c r="E3464" s="22" t="n">
        <v>0</v>
      </c>
      <c r="F3464" s="21">
        <f>(IF(C3464&lt;=20,MAX(800000,400000*C3464),8000000+700000*(C3464-20))+IF(E3464=1,1000000,0))</f>
        <v/>
      </c>
      <c r="G3464" s="21">
        <f>IF(AND(D3464=3,C3464&lt;=5),MAX(0,B3464-F3464),IF(AND(D3464=2,C3464&lt;=5,MAX(0,B3464-F3464)&gt;3000000),1500000+MAX(0,B3464-F3464)-3000000,MAX(0,B3464-F3464)/2))</f>
        <v/>
      </c>
      <c r="H3464" s="21">
        <f>ROUNDDOWN(G3464,-3)</f>
        <v/>
      </c>
      <c r="I3464" s="21">
        <f>IF(H3464&lt;=0,0,ROUNDDOWN(ROUND((H3464*LOOKUP(H3464,{0,1950001,3300001,6950001,9000001,18000001,40000001},{0.05,0.1,0.2,0.23,0.33,0.4,0.45})-LOOKUP(H3464,{0,1950001,3300001,6950001,9000001,18000001,40000001},{0,97500,427500,636000,1536000,2796000,4796000}))*1.021,3),0))</f>
        <v/>
      </c>
      <c r="J3464" s="21">
        <f>ROUNDDOWN(ROUND(H3464*0.06,2),-2)</f>
        <v/>
      </c>
      <c r="K3464" s="21">
        <f>ROUNDDOWN(ROUND(H3464*0.04,2),-2)</f>
        <v/>
      </c>
      <c r="L3464" s="21">
        <f>I3464+J3464+K3464</f>
        <v/>
      </c>
      <c r="M3464" s="21">
        <f>B3464-L3464</f>
        <v/>
      </c>
      <c r="N3464" s="21">
        <f>ROUNDDOWN(ROUND(B3464*0.2042,2),0)</f>
        <v/>
      </c>
    </row>
    <row r="3465">
      <c r="A3465" t="inlineStr">
        <is>
          <t>照合 一般</t>
        </is>
      </c>
      <c r="B3465" s="21" t="n">
        <v>24000000</v>
      </c>
      <c r="C3465" s="22" t="n">
        <v>38</v>
      </c>
      <c r="D3465" s="22" t="n">
        <v>1</v>
      </c>
      <c r="E3465" s="22" t="n">
        <v>0</v>
      </c>
      <c r="F3465" s="21">
        <f>(IF(C3465&lt;=20,MAX(800000,400000*C3465),8000000+700000*(C3465-20))+IF(E3465=1,1000000,0))</f>
        <v/>
      </c>
      <c r="G3465" s="21">
        <f>IF(AND(D3465=3,C3465&lt;=5),MAX(0,B3465-F3465),IF(AND(D3465=2,C3465&lt;=5,MAX(0,B3465-F3465)&gt;3000000),1500000+MAX(0,B3465-F3465)-3000000,MAX(0,B3465-F3465)/2))</f>
        <v/>
      </c>
      <c r="H3465" s="21">
        <f>ROUNDDOWN(G3465,-3)</f>
        <v/>
      </c>
      <c r="I3465" s="21">
        <f>IF(H3465&lt;=0,0,ROUNDDOWN(ROUND((H3465*LOOKUP(H3465,{0,1950001,3300001,6950001,9000001,18000001,40000001},{0.05,0.1,0.2,0.23,0.33,0.4,0.45})-LOOKUP(H3465,{0,1950001,3300001,6950001,9000001,18000001,40000001},{0,97500,427500,636000,1536000,2796000,4796000}))*1.021,3),0))</f>
        <v/>
      </c>
      <c r="J3465" s="21">
        <f>ROUNDDOWN(ROUND(H3465*0.06,2),-2)</f>
        <v/>
      </c>
      <c r="K3465" s="21">
        <f>ROUNDDOWN(ROUND(H3465*0.04,2),-2)</f>
        <v/>
      </c>
      <c r="L3465" s="21">
        <f>I3465+J3465+K3465</f>
        <v/>
      </c>
      <c r="M3465" s="21">
        <f>B3465-L3465</f>
        <v/>
      </c>
      <c r="N3465" s="21">
        <f>ROUNDDOWN(ROUND(B3465*0.2042,2),0)</f>
        <v/>
      </c>
    </row>
    <row r="3466">
      <c r="A3466" t="inlineStr">
        <is>
          <t>照合 一般</t>
        </is>
      </c>
      <c r="B3466" s="21" t="n">
        <v>24000000</v>
      </c>
      <c r="C3466" s="22" t="n">
        <v>39</v>
      </c>
      <c r="D3466" s="22" t="n">
        <v>1</v>
      </c>
      <c r="E3466" s="22" t="n">
        <v>0</v>
      </c>
      <c r="F3466" s="21">
        <f>(IF(C3466&lt;=20,MAX(800000,400000*C3466),8000000+700000*(C3466-20))+IF(E3466=1,1000000,0))</f>
        <v/>
      </c>
      <c r="G3466" s="21">
        <f>IF(AND(D3466=3,C3466&lt;=5),MAX(0,B3466-F3466),IF(AND(D3466=2,C3466&lt;=5,MAX(0,B3466-F3466)&gt;3000000),1500000+MAX(0,B3466-F3466)-3000000,MAX(0,B3466-F3466)/2))</f>
        <v/>
      </c>
      <c r="H3466" s="21">
        <f>ROUNDDOWN(G3466,-3)</f>
        <v/>
      </c>
      <c r="I3466" s="21">
        <f>IF(H3466&lt;=0,0,ROUNDDOWN(ROUND((H3466*LOOKUP(H3466,{0,1950001,3300001,6950001,9000001,18000001,40000001},{0.05,0.1,0.2,0.23,0.33,0.4,0.45})-LOOKUP(H3466,{0,1950001,3300001,6950001,9000001,18000001,40000001},{0,97500,427500,636000,1536000,2796000,4796000}))*1.021,3),0))</f>
        <v/>
      </c>
      <c r="J3466" s="21">
        <f>ROUNDDOWN(ROUND(H3466*0.06,2),-2)</f>
        <v/>
      </c>
      <c r="K3466" s="21">
        <f>ROUNDDOWN(ROUND(H3466*0.04,2),-2)</f>
        <v/>
      </c>
      <c r="L3466" s="21">
        <f>I3466+J3466+K3466</f>
        <v/>
      </c>
      <c r="M3466" s="21">
        <f>B3466-L3466</f>
        <v/>
      </c>
      <c r="N3466" s="21">
        <f>ROUNDDOWN(ROUND(B3466*0.2042,2),0)</f>
        <v/>
      </c>
    </row>
    <row r="3467">
      <c r="A3467" t="inlineStr">
        <is>
          <t>照合 一般</t>
        </is>
      </c>
      <c r="B3467" s="21" t="n">
        <v>24000000</v>
      </c>
      <c r="C3467" s="22" t="n">
        <v>40</v>
      </c>
      <c r="D3467" s="22" t="n">
        <v>1</v>
      </c>
      <c r="E3467" s="22" t="n">
        <v>0</v>
      </c>
      <c r="F3467" s="21">
        <f>(IF(C3467&lt;=20,MAX(800000,400000*C3467),8000000+700000*(C3467-20))+IF(E3467=1,1000000,0))</f>
        <v/>
      </c>
      <c r="G3467" s="21">
        <f>IF(AND(D3467=3,C3467&lt;=5),MAX(0,B3467-F3467),IF(AND(D3467=2,C3467&lt;=5,MAX(0,B3467-F3467)&gt;3000000),1500000+MAX(0,B3467-F3467)-3000000,MAX(0,B3467-F3467)/2))</f>
        <v/>
      </c>
      <c r="H3467" s="21">
        <f>ROUNDDOWN(G3467,-3)</f>
        <v/>
      </c>
      <c r="I3467" s="21">
        <f>IF(H3467&lt;=0,0,ROUNDDOWN(ROUND((H3467*LOOKUP(H3467,{0,1950001,3300001,6950001,9000001,18000001,40000001},{0.05,0.1,0.2,0.23,0.33,0.4,0.45})-LOOKUP(H3467,{0,1950001,3300001,6950001,9000001,18000001,40000001},{0,97500,427500,636000,1536000,2796000,4796000}))*1.021,3),0))</f>
        <v/>
      </c>
      <c r="J3467" s="21">
        <f>ROUNDDOWN(ROUND(H3467*0.06,2),-2)</f>
        <v/>
      </c>
      <c r="K3467" s="21">
        <f>ROUNDDOWN(ROUND(H3467*0.04,2),-2)</f>
        <v/>
      </c>
      <c r="L3467" s="21">
        <f>I3467+J3467+K3467</f>
        <v/>
      </c>
      <c r="M3467" s="21">
        <f>B3467-L3467</f>
        <v/>
      </c>
      <c r="N3467" s="21">
        <f>ROUNDDOWN(ROUND(B3467*0.2042,2),0)</f>
        <v/>
      </c>
    </row>
    <row r="3468">
      <c r="A3468" t="inlineStr">
        <is>
          <t>照合 一般</t>
        </is>
      </c>
      <c r="B3468" s="21" t="n">
        <v>24000000</v>
      </c>
      <c r="C3468" s="22" t="n">
        <v>41</v>
      </c>
      <c r="D3468" s="22" t="n">
        <v>1</v>
      </c>
      <c r="E3468" s="22" t="n">
        <v>0</v>
      </c>
      <c r="F3468" s="21">
        <f>(IF(C3468&lt;=20,MAX(800000,400000*C3468),8000000+700000*(C3468-20))+IF(E3468=1,1000000,0))</f>
        <v/>
      </c>
      <c r="G3468" s="21">
        <f>IF(AND(D3468=3,C3468&lt;=5),MAX(0,B3468-F3468),IF(AND(D3468=2,C3468&lt;=5,MAX(0,B3468-F3468)&gt;3000000),1500000+MAX(0,B3468-F3468)-3000000,MAX(0,B3468-F3468)/2))</f>
        <v/>
      </c>
      <c r="H3468" s="21">
        <f>ROUNDDOWN(G3468,-3)</f>
        <v/>
      </c>
      <c r="I3468" s="21">
        <f>IF(H3468&lt;=0,0,ROUNDDOWN(ROUND((H3468*LOOKUP(H3468,{0,1950001,3300001,6950001,9000001,18000001,40000001},{0.05,0.1,0.2,0.23,0.33,0.4,0.45})-LOOKUP(H3468,{0,1950001,3300001,6950001,9000001,18000001,40000001},{0,97500,427500,636000,1536000,2796000,4796000}))*1.021,3),0))</f>
        <v/>
      </c>
      <c r="J3468" s="21">
        <f>ROUNDDOWN(ROUND(H3468*0.06,2),-2)</f>
        <v/>
      </c>
      <c r="K3468" s="21">
        <f>ROUNDDOWN(ROUND(H3468*0.04,2),-2)</f>
        <v/>
      </c>
      <c r="L3468" s="21">
        <f>I3468+J3468+K3468</f>
        <v/>
      </c>
      <c r="M3468" s="21">
        <f>B3468-L3468</f>
        <v/>
      </c>
      <c r="N3468" s="21">
        <f>ROUNDDOWN(ROUND(B3468*0.2042,2),0)</f>
        <v/>
      </c>
    </row>
    <row r="3469">
      <c r="A3469" t="inlineStr">
        <is>
          <t>照合 一般</t>
        </is>
      </c>
      <c r="B3469" s="21" t="n">
        <v>24000000</v>
      </c>
      <c r="C3469" s="22" t="n">
        <v>42</v>
      </c>
      <c r="D3469" s="22" t="n">
        <v>1</v>
      </c>
      <c r="E3469" s="22" t="n">
        <v>0</v>
      </c>
      <c r="F3469" s="21">
        <f>(IF(C3469&lt;=20,MAX(800000,400000*C3469),8000000+700000*(C3469-20))+IF(E3469=1,1000000,0))</f>
        <v/>
      </c>
      <c r="G3469" s="21">
        <f>IF(AND(D3469=3,C3469&lt;=5),MAX(0,B3469-F3469),IF(AND(D3469=2,C3469&lt;=5,MAX(0,B3469-F3469)&gt;3000000),1500000+MAX(0,B3469-F3469)-3000000,MAX(0,B3469-F3469)/2))</f>
        <v/>
      </c>
      <c r="H3469" s="21">
        <f>ROUNDDOWN(G3469,-3)</f>
        <v/>
      </c>
      <c r="I3469" s="21">
        <f>IF(H3469&lt;=0,0,ROUNDDOWN(ROUND((H3469*LOOKUP(H3469,{0,1950001,3300001,6950001,9000001,18000001,40000001},{0.05,0.1,0.2,0.23,0.33,0.4,0.45})-LOOKUP(H3469,{0,1950001,3300001,6950001,9000001,18000001,40000001},{0,97500,427500,636000,1536000,2796000,4796000}))*1.021,3),0))</f>
        <v/>
      </c>
      <c r="J3469" s="21">
        <f>ROUNDDOWN(ROUND(H3469*0.06,2),-2)</f>
        <v/>
      </c>
      <c r="K3469" s="21">
        <f>ROUNDDOWN(ROUND(H3469*0.04,2),-2)</f>
        <v/>
      </c>
      <c r="L3469" s="21">
        <f>I3469+J3469+K3469</f>
        <v/>
      </c>
      <c r="M3469" s="21">
        <f>B3469-L3469</f>
        <v/>
      </c>
      <c r="N3469" s="21">
        <f>ROUNDDOWN(ROUND(B3469*0.2042,2),0)</f>
        <v/>
      </c>
    </row>
    <row r="3470">
      <c r="A3470" t="inlineStr">
        <is>
          <t>照合 一般</t>
        </is>
      </c>
      <c r="B3470" s="21" t="n">
        <v>24000000</v>
      </c>
      <c r="C3470" s="22" t="n">
        <v>43</v>
      </c>
      <c r="D3470" s="22" t="n">
        <v>1</v>
      </c>
      <c r="E3470" s="22" t="n">
        <v>0</v>
      </c>
      <c r="F3470" s="21">
        <f>(IF(C3470&lt;=20,MAX(800000,400000*C3470),8000000+700000*(C3470-20))+IF(E3470=1,1000000,0))</f>
        <v/>
      </c>
      <c r="G3470" s="21">
        <f>IF(AND(D3470=3,C3470&lt;=5),MAX(0,B3470-F3470),IF(AND(D3470=2,C3470&lt;=5,MAX(0,B3470-F3470)&gt;3000000),1500000+MAX(0,B3470-F3470)-3000000,MAX(0,B3470-F3470)/2))</f>
        <v/>
      </c>
      <c r="H3470" s="21">
        <f>ROUNDDOWN(G3470,-3)</f>
        <v/>
      </c>
      <c r="I3470" s="21">
        <f>IF(H3470&lt;=0,0,ROUNDDOWN(ROUND((H3470*LOOKUP(H3470,{0,1950001,3300001,6950001,9000001,18000001,40000001},{0.05,0.1,0.2,0.23,0.33,0.4,0.45})-LOOKUP(H3470,{0,1950001,3300001,6950001,9000001,18000001,40000001},{0,97500,427500,636000,1536000,2796000,4796000}))*1.021,3),0))</f>
        <v/>
      </c>
      <c r="J3470" s="21">
        <f>ROUNDDOWN(ROUND(H3470*0.06,2),-2)</f>
        <v/>
      </c>
      <c r="K3470" s="21">
        <f>ROUNDDOWN(ROUND(H3470*0.04,2),-2)</f>
        <v/>
      </c>
      <c r="L3470" s="21">
        <f>I3470+J3470+K3470</f>
        <v/>
      </c>
      <c r="M3470" s="21">
        <f>B3470-L3470</f>
        <v/>
      </c>
      <c r="N3470" s="21">
        <f>ROUNDDOWN(ROUND(B3470*0.2042,2),0)</f>
        <v/>
      </c>
    </row>
    <row r="3471">
      <c r="A3471" t="inlineStr">
        <is>
          <t>照合 一般</t>
        </is>
      </c>
      <c r="B3471" s="21" t="n">
        <v>24000000</v>
      </c>
      <c r="C3471" s="22" t="n">
        <v>44</v>
      </c>
      <c r="D3471" s="22" t="n">
        <v>1</v>
      </c>
      <c r="E3471" s="22" t="n">
        <v>0</v>
      </c>
      <c r="F3471" s="21">
        <f>(IF(C3471&lt;=20,MAX(800000,400000*C3471),8000000+700000*(C3471-20))+IF(E3471=1,1000000,0))</f>
        <v/>
      </c>
      <c r="G3471" s="21">
        <f>IF(AND(D3471=3,C3471&lt;=5),MAX(0,B3471-F3471),IF(AND(D3471=2,C3471&lt;=5,MAX(0,B3471-F3471)&gt;3000000),1500000+MAX(0,B3471-F3471)-3000000,MAX(0,B3471-F3471)/2))</f>
        <v/>
      </c>
      <c r="H3471" s="21">
        <f>ROUNDDOWN(G3471,-3)</f>
        <v/>
      </c>
      <c r="I3471" s="21">
        <f>IF(H3471&lt;=0,0,ROUNDDOWN(ROUND((H3471*LOOKUP(H3471,{0,1950001,3300001,6950001,9000001,18000001,40000001},{0.05,0.1,0.2,0.23,0.33,0.4,0.45})-LOOKUP(H3471,{0,1950001,3300001,6950001,9000001,18000001,40000001},{0,97500,427500,636000,1536000,2796000,4796000}))*1.021,3),0))</f>
        <v/>
      </c>
      <c r="J3471" s="21">
        <f>ROUNDDOWN(ROUND(H3471*0.06,2),-2)</f>
        <v/>
      </c>
      <c r="K3471" s="21">
        <f>ROUNDDOWN(ROUND(H3471*0.04,2),-2)</f>
        <v/>
      </c>
      <c r="L3471" s="21">
        <f>I3471+J3471+K3471</f>
        <v/>
      </c>
      <c r="M3471" s="21">
        <f>B3471-L3471</f>
        <v/>
      </c>
      <c r="N3471" s="21">
        <f>ROUNDDOWN(ROUND(B3471*0.2042,2),0)</f>
        <v/>
      </c>
    </row>
    <row r="3472">
      <c r="A3472" t="inlineStr">
        <is>
          <t>照合 一般</t>
        </is>
      </c>
      <c r="B3472" s="21" t="n">
        <v>24000000</v>
      </c>
      <c r="C3472" s="22" t="n">
        <v>45</v>
      </c>
      <c r="D3472" s="22" t="n">
        <v>1</v>
      </c>
      <c r="E3472" s="22" t="n">
        <v>0</v>
      </c>
      <c r="F3472" s="21">
        <f>(IF(C3472&lt;=20,MAX(800000,400000*C3472),8000000+700000*(C3472-20))+IF(E3472=1,1000000,0))</f>
        <v/>
      </c>
      <c r="G3472" s="21">
        <f>IF(AND(D3472=3,C3472&lt;=5),MAX(0,B3472-F3472),IF(AND(D3472=2,C3472&lt;=5,MAX(0,B3472-F3472)&gt;3000000),1500000+MAX(0,B3472-F3472)-3000000,MAX(0,B3472-F3472)/2))</f>
        <v/>
      </c>
      <c r="H3472" s="21">
        <f>ROUNDDOWN(G3472,-3)</f>
        <v/>
      </c>
      <c r="I3472" s="21">
        <f>IF(H3472&lt;=0,0,ROUNDDOWN(ROUND((H3472*LOOKUP(H3472,{0,1950001,3300001,6950001,9000001,18000001,40000001},{0.05,0.1,0.2,0.23,0.33,0.4,0.45})-LOOKUP(H3472,{0,1950001,3300001,6950001,9000001,18000001,40000001},{0,97500,427500,636000,1536000,2796000,4796000}))*1.021,3),0))</f>
        <v/>
      </c>
      <c r="J3472" s="21">
        <f>ROUNDDOWN(ROUND(H3472*0.06,2),-2)</f>
        <v/>
      </c>
      <c r="K3472" s="21">
        <f>ROUNDDOWN(ROUND(H3472*0.04,2),-2)</f>
        <v/>
      </c>
      <c r="L3472" s="21">
        <f>I3472+J3472+K3472</f>
        <v/>
      </c>
      <c r="M3472" s="21">
        <f>B3472-L3472</f>
        <v/>
      </c>
      <c r="N3472" s="21">
        <f>ROUNDDOWN(ROUND(B3472*0.2042,2),0)</f>
        <v/>
      </c>
    </row>
    <row r="3473">
      <c r="A3473" t="inlineStr">
        <is>
          <t>照合 短期</t>
        </is>
      </c>
      <c r="B3473" s="21" t="n">
        <v>24000000</v>
      </c>
      <c r="C3473" s="22" t="n">
        <v>1</v>
      </c>
      <c r="D3473" s="22" t="n">
        <v>2</v>
      </c>
      <c r="E3473" s="22" t="n">
        <v>0</v>
      </c>
      <c r="F3473" s="21">
        <f>(IF(C3473&lt;=20,MAX(800000,400000*C3473),8000000+700000*(C3473-20))+IF(E3473=1,1000000,0))</f>
        <v/>
      </c>
      <c r="G3473" s="21">
        <f>IF(AND(D3473=3,C3473&lt;=5),MAX(0,B3473-F3473),IF(AND(D3473=2,C3473&lt;=5,MAX(0,B3473-F3473)&gt;3000000),1500000+MAX(0,B3473-F3473)-3000000,MAX(0,B3473-F3473)/2))</f>
        <v/>
      </c>
      <c r="H3473" s="21">
        <f>ROUNDDOWN(G3473,-3)</f>
        <v/>
      </c>
      <c r="I3473" s="21">
        <f>IF(H3473&lt;=0,0,ROUNDDOWN(ROUND((H3473*LOOKUP(H3473,{0,1950001,3300001,6950001,9000001,18000001,40000001},{0.05,0.1,0.2,0.23,0.33,0.4,0.45})-LOOKUP(H3473,{0,1950001,3300001,6950001,9000001,18000001,40000001},{0,97500,427500,636000,1536000,2796000,4796000}))*1.021,3),0))</f>
        <v/>
      </c>
      <c r="J3473" s="21">
        <f>ROUNDDOWN(ROUND(H3473*0.06,2),-2)</f>
        <v/>
      </c>
      <c r="K3473" s="21">
        <f>ROUNDDOWN(ROUND(H3473*0.04,2),-2)</f>
        <v/>
      </c>
      <c r="L3473" s="21">
        <f>I3473+J3473+K3473</f>
        <v/>
      </c>
      <c r="M3473" s="21">
        <f>B3473-L3473</f>
        <v/>
      </c>
      <c r="N3473" s="21">
        <f>ROUNDDOWN(ROUND(B3473*0.2042,2),0)</f>
        <v/>
      </c>
    </row>
    <row r="3474">
      <c r="A3474" t="inlineStr">
        <is>
          <t>照合 役員</t>
        </is>
      </c>
      <c r="B3474" s="21" t="n">
        <v>24000000</v>
      </c>
      <c r="C3474" s="22" t="n">
        <v>1</v>
      </c>
      <c r="D3474" s="22" t="n">
        <v>3</v>
      </c>
      <c r="E3474" s="22" t="n">
        <v>0</v>
      </c>
      <c r="F3474" s="21">
        <f>(IF(C3474&lt;=20,MAX(800000,400000*C3474),8000000+700000*(C3474-20))+IF(E3474=1,1000000,0))</f>
        <v/>
      </c>
      <c r="G3474" s="21">
        <f>IF(AND(D3474=3,C3474&lt;=5),MAX(0,B3474-F3474),IF(AND(D3474=2,C3474&lt;=5,MAX(0,B3474-F3474)&gt;3000000),1500000+MAX(0,B3474-F3474)-3000000,MAX(0,B3474-F3474)/2))</f>
        <v/>
      </c>
      <c r="H3474" s="21">
        <f>ROUNDDOWN(G3474,-3)</f>
        <v/>
      </c>
      <c r="I3474" s="21">
        <f>IF(H3474&lt;=0,0,ROUNDDOWN(ROUND((H3474*LOOKUP(H3474,{0,1950001,3300001,6950001,9000001,18000001,40000001},{0.05,0.1,0.2,0.23,0.33,0.4,0.45})-LOOKUP(H3474,{0,1950001,3300001,6950001,9000001,18000001,40000001},{0,97500,427500,636000,1536000,2796000,4796000}))*1.021,3),0))</f>
        <v/>
      </c>
      <c r="J3474" s="21">
        <f>ROUNDDOWN(ROUND(H3474*0.06,2),-2)</f>
        <v/>
      </c>
      <c r="K3474" s="21">
        <f>ROUNDDOWN(ROUND(H3474*0.04,2),-2)</f>
        <v/>
      </c>
      <c r="L3474" s="21">
        <f>I3474+J3474+K3474</f>
        <v/>
      </c>
      <c r="M3474" s="21">
        <f>B3474-L3474</f>
        <v/>
      </c>
      <c r="N3474" s="21">
        <f>ROUNDDOWN(ROUND(B3474*0.2042,2),0)</f>
        <v/>
      </c>
    </row>
    <row r="3475">
      <c r="A3475" t="inlineStr">
        <is>
          <t>照合 短期 障害</t>
        </is>
      </c>
      <c r="B3475" s="21" t="n">
        <v>24000000</v>
      </c>
      <c r="C3475" s="22" t="n">
        <v>1</v>
      </c>
      <c r="D3475" s="22" t="n">
        <v>2</v>
      </c>
      <c r="E3475" s="22" t="n">
        <v>1</v>
      </c>
      <c r="F3475" s="21">
        <f>(IF(C3475&lt;=20,MAX(800000,400000*C3475),8000000+700000*(C3475-20))+IF(E3475=1,1000000,0))</f>
        <v/>
      </c>
      <c r="G3475" s="21">
        <f>IF(AND(D3475=3,C3475&lt;=5),MAX(0,B3475-F3475),IF(AND(D3475=2,C3475&lt;=5,MAX(0,B3475-F3475)&gt;3000000),1500000+MAX(0,B3475-F3475)-3000000,MAX(0,B3475-F3475)/2))</f>
        <v/>
      </c>
      <c r="H3475" s="21">
        <f>ROUNDDOWN(G3475,-3)</f>
        <v/>
      </c>
      <c r="I3475" s="21">
        <f>IF(H3475&lt;=0,0,ROUNDDOWN(ROUND((H3475*LOOKUP(H3475,{0,1950001,3300001,6950001,9000001,18000001,40000001},{0.05,0.1,0.2,0.23,0.33,0.4,0.45})-LOOKUP(H3475,{0,1950001,3300001,6950001,9000001,18000001,40000001},{0,97500,427500,636000,1536000,2796000,4796000}))*1.021,3),0))</f>
        <v/>
      </c>
      <c r="J3475" s="21">
        <f>ROUNDDOWN(ROUND(H3475*0.06,2),-2)</f>
        <v/>
      </c>
      <c r="K3475" s="21">
        <f>ROUNDDOWN(ROUND(H3475*0.04,2),-2)</f>
        <v/>
      </c>
      <c r="L3475" s="21">
        <f>I3475+J3475+K3475</f>
        <v/>
      </c>
      <c r="M3475" s="21">
        <f>B3475-L3475</f>
        <v/>
      </c>
      <c r="N3475" s="21">
        <f>ROUNDDOWN(ROUND(B3475*0.2042,2),0)</f>
        <v/>
      </c>
    </row>
    <row r="3476">
      <c r="A3476" t="inlineStr">
        <is>
          <t>照合 短期</t>
        </is>
      </c>
      <c r="B3476" s="21" t="n">
        <v>24000000</v>
      </c>
      <c r="C3476" s="22" t="n">
        <v>2</v>
      </c>
      <c r="D3476" s="22" t="n">
        <v>2</v>
      </c>
      <c r="E3476" s="22" t="n">
        <v>0</v>
      </c>
      <c r="F3476" s="21">
        <f>(IF(C3476&lt;=20,MAX(800000,400000*C3476),8000000+700000*(C3476-20))+IF(E3476=1,1000000,0))</f>
        <v/>
      </c>
      <c r="G3476" s="21">
        <f>IF(AND(D3476=3,C3476&lt;=5),MAX(0,B3476-F3476),IF(AND(D3476=2,C3476&lt;=5,MAX(0,B3476-F3476)&gt;3000000),1500000+MAX(0,B3476-F3476)-3000000,MAX(0,B3476-F3476)/2))</f>
        <v/>
      </c>
      <c r="H3476" s="21">
        <f>ROUNDDOWN(G3476,-3)</f>
        <v/>
      </c>
      <c r="I3476" s="21">
        <f>IF(H3476&lt;=0,0,ROUNDDOWN(ROUND((H3476*LOOKUP(H3476,{0,1950001,3300001,6950001,9000001,18000001,40000001},{0.05,0.1,0.2,0.23,0.33,0.4,0.45})-LOOKUP(H3476,{0,1950001,3300001,6950001,9000001,18000001,40000001},{0,97500,427500,636000,1536000,2796000,4796000}))*1.021,3),0))</f>
        <v/>
      </c>
      <c r="J3476" s="21">
        <f>ROUNDDOWN(ROUND(H3476*0.06,2),-2)</f>
        <v/>
      </c>
      <c r="K3476" s="21">
        <f>ROUNDDOWN(ROUND(H3476*0.04,2),-2)</f>
        <v/>
      </c>
      <c r="L3476" s="21">
        <f>I3476+J3476+K3476</f>
        <v/>
      </c>
      <c r="M3476" s="21">
        <f>B3476-L3476</f>
        <v/>
      </c>
      <c r="N3476" s="21">
        <f>ROUNDDOWN(ROUND(B3476*0.2042,2),0)</f>
        <v/>
      </c>
    </row>
    <row r="3477">
      <c r="A3477" t="inlineStr">
        <is>
          <t>照合 役員</t>
        </is>
      </c>
      <c r="B3477" s="21" t="n">
        <v>24000000</v>
      </c>
      <c r="C3477" s="22" t="n">
        <v>2</v>
      </c>
      <c r="D3477" s="22" t="n">
        <v>3</v>
      </c>
      <c r="E3477" s="22" t="n">
        <v>0</v>
      </c>
      <c r="F3477" s="21">
        <f>(IF(C3477&lt;=20,MAX(800000,400000*C3477),8000000+700000*(C3477-20))+IF(E3477=1,1000000,0))</f>
        <v/>
      </c>
      <c r="G3477" s="21">
        <f>IF(AND(D3477=3,C3477&lt;=5),MAX(0,B3477-F3477),IF(AND(D3477=2,C3477&lt;=5,MAX(0,B3477-F3477)&gt;3000000),1500000+MAX(0,B3477-F3477)-3000000,MAX(0,B3477-F3477)/2))</f>
        <v/>
      </c>
      <c r="H3477" s="21">
        <f>ROUNDDOWN(G3477,-3)</f>
        <v/>
      </c>
      <c r="I3477" s="21">
        <f>IF(H3477&lt;=0,0,ROUNDDOWN(ROUND((H3477*LOOKUP(H3477,{0,1950001,3300001,6950001,9000001,18000001,40000001},{0.05,0.1,0.2,0.23,0.33,0.4,0.45})-LOOKUP(H3477,{0,1950001,3300001,6950001,9000001,18000001,40000001},{0,97500,427500,636000,1536000,2796000,4796000}))*1.021,3),0))</f>
        <v/>
      </c>
      <c r="J3477" s="21">
        <f>ROUNDDOWN(ROUND(H3477*0.06,2),-2)</f>
        <v/>
      </c>
      <c r="K3477" s="21">
        <f>ROUNDDOWN(ROUND(H3477*0.04,2),-2)</f>
        <v/>
      </c>
      <c r="L3477" s="21">
        <f>I3477+J3477+K3477</f>
        <v/>
      </c>
      <c r="M3477" s="21">
        <f>B3477-L3477</f>
        <v/>
      </c>
      <c r="N3477" s="21">
        <f>ROUNDDOWN(ROUND(B3477*0.2042,2),0)</f>
        <v/>
      </c>
    </row>
    <row r="3478">
      <c r="A3478" t="inlineStr">
        <is>
          <t>照合 短期 障害</t>
        </is>
      </c>
      <c r="B3478" s="21" t="n">
        <v>24000000</v>
      </c>
      <c r="C3478" s="22" t="n">
        <v>2</v>
      </c>
      <c r="D3478" s="22" t="n">
        <v>2</v>
      </c>
      <c r="E3478" s="22" t="n">
        <v>1</v>
      </c>
      <c r="F3478" s="21">
        <f>(IF(C3478&lt;=20,MAX(800000,400000*C3478),8000000+700000*(C3478-20))+IF(E3478=1,1000000,0))</f>
        <v/>
      </c>
      <c r="G3478" s="21">
        <f>IF(AND(D3478=3,C3478&lt;=5),MAX(0,B3478-F3478),IF(AND(D3478=2,C3478&lt;=5,MAX(0,B3478-F3478)&gt;3000000),1500000+MAX(0,B3478-F3478)-3000000,MAX(0,B3478-F3478)/2))</f>
        <v/>
      </c>
      <c r="H3478" s="21">
        <f>ROUNDDOWN(G3478,-3)</f>
        <v/>
      </c>
      <c r="I3478" s="21">
        <f>IF(H3478&lt;=0,0,ROUNDDOWN(ROUND((H3478*LOOKUP(H3478,{0,1950001,3300001,6950001,9000001,18000001,40000001},{0.05,0.1,0.2,0.23,0.33,0.4,0.45})-LOOKUP(H3478,{0,1950001,3300001,6950001,9000001,18000001,40000001},{0,97500,427500,636000,1536000,2796000,4796000}))*1.021,3),0))</f>
        <v/>
      </c>
      <c r="J3478" s="21">
        <f>ROUNDDOWN(ROUND(H3478*0.06,2),-2)</f>
        <v/>
      </c>
      <c r="K3478" s="21">
        <f>ROUNDDOWN(ROUND(H3478*0.04,2),-2)</f>
        <v/>
      </c>
      <c r="L3478" s="21">
        <f>I3478+J3478+K3478</f>
        <v/>
      </c>
      <c r="M3478" s="21">
        <f>B3478-L3478</f>
        <v/>
      </c>
      <c r="N3478" s="21">
        <f>ROUNDDOWN(ROUND(B3478*0.2042,2),0)</f>
        <v/>
      </c>
    </row>
    <row r="3479">
      <c r="A3479" t="inlineStr">
        <is>
          <t>照合 短期</t>
        </is>
      </c>
      <c r="B3479" s="21" t="n">
        <v>24000000</v>
      </c>
      <c r="C3479" s="22" t="n">
        <v>3</v>
      </c>
      <c r="D3479" s="22" t="n">
        <v>2</v>
      </c>
      <c r="E3479" s="22" t="n">
        <v>0</v>
      </c>
      <c r="F3479" s="21">
        <f>(IF(C3479&lt;=20,MAX(800000,400000*C3479),8000000+700000*(C3479-20))+IF(E3479=1,1000000,0))</f>
        <v/>
      </c>
      <c r="G3479" s="21">
        <f>IF(AND(D3479=3,C3479&lt;=5),MAX(0,B3479-F3479),IF(AND(D3479=2,C3479&lt;=5,MAX(0,B3479-F3479)&gt;3000000),1500000+MAX(0,B3479-F3479)-3000000,MAX(0,B3479-F3479)/2))</f>
        <v/>
      </c>
      <c r="H3479" s="21">
        <f>ROUNDDOWN(G3479,-3)</f>
        <v/>
      </c>
      <c r="I3479" s="21">
        <f>IF(H3479&lt;=0,0,ROUNDDOWN(ROUND((H3479*LOOKUP(H3479,{0,1950001,3300001,6950001,9000001,18000001,40000001},{0.05,0.1,0.2,0.23,0.33,0.4,0.45})-LOOKUP(H3479,{0,1950001,3300001,6950001,9000001,18000001,40000001},{0,97500,427500,636000,1536000,2796000,4796000}))*1.021,3),0))</f>
        <v/>
      </c>
      <c r="J3479" s="21">
        <f>ROUNDDOWN(ROUND(H3479*0.06,2),-2)</f>
        <v/>
      </c>
      <c r="K3479" s="21">
        <f>ROUNDDOWN(ROUND(H3479*0.04,2),-2)</f>
        <v/>
      </c>
      <c r="L3479" s="21">
        <f>I3479+J3479+K3479</f>
        <v/>
      </c>
      <c r="M3479" s="21">
        <f>B3479-L3479</f>
        <v/>
      </c>
      <c r="N3479" s="21">
        <f>ROUNDDOWN(ROUND(B3479*0.2042,2),0)</f>
        <v/>
      </c>
    </row>
    <row r="3480">
      <c r="A3480" t="inlineStr">
        <is>
          <t>照合 役員</t>
        </is>
      </c>
      <c r="B3480" s="21" t="n">
        <v>24000000</v>
      </c>
      <c r="C3480" s="22" t="n">
        <v>3</v>
      </c>
      <c r="D3480" s="22" t="n">
        <v>3</v>
      </c>
      <c r="E3480" s="22" t="n">
        <v>0</v>
      </c>
      <c r="F3480" s="21">
        <f>(IF(C3480&lt;=20,MAX(800000,400000*C3480),8000000+700000*(C3480-20))+IF(E3480=1,1000000,0))</f>
        <v/>
      </c>
      <c r="G3480" s="21">
        <f>IF(AND(D3480=3,C3480&lt;=5),MAX(0,B3480-F3480),IF(AND(D3480=2,C3480&lt;=5,MAX(0,B3480-F3480)&gt;3000000),1500000+MAX(0,B3480-F3480)-3000000,MAX(0,B3480-F3480)/2))</f>
        <v/>
      </c>
      <c r="H3480" s="21">
        <f>ROUNDDOWN(G3480,-3)</f>
        <v/>
      </c>
      <c r="I3480" s="21">
        <f>IF(H3480&lt;=0,0,ROUNDDOWN(ROUND((H3480*LOOKUP(H3480,{0,1950001,3300001,6950001,9000001,18000001,40000001},{0.05,0.1,0.2,0.23,0.33,0.4,0.45})-LOOKUP(H3480,{0,1950001,3300001,6950001,9000001,18000001,40000001},{0,97500,427500,636000,1536000,2796000,4796000}))*1.021,3),0))</f>
        <v/>
      </c>
      <c r="J3480" s="21">
        <f>ROUNDDOWN(ROUND(H3480*0.06,2),-2)</f>
        <v/>
      </c>
      <c r="K3480" s="21">
        <f>ROUNDDOWN(ROUND(H3480*0.04,2),-2)</f>
        <v/>
      </c>
      <c r="L3480" s="21">
        <f>I3480+J3480+K3480</f>
        <v/>
      </c>
      <c r="M3480" s="21">
        <f>B3480-L3480</f>
        <v/>
      </c>
      <c r="N3480" s="21">
        <f>ROUNDDOWN(ROUND(B3480*0.2042,2),0)</f>
        <v/>
      </c>
    </row>
    <row r="3481">
      <c r="A3481" t="inlineStr">
        <is>
          <t>照合 短期 障害</t>
        </is>
      </c>
      <c r="B3481" s="21" t="n">
        <v>24000000</v>
      </c>
      <c r="C3481" s="22" t="n">
        <v>3</v>
      </c>
      <c r="D3481" s="22" t="n">
        <v>2</v>
      </c>
      <c r="E3481" s="22" t="n">
        <v>1</v>
      </c>
      <c r="F3481" s="21">
        <f>(IF(C3481&lt;=20,MAX(800000,400000*C3481),8000000+700000*(C3481-20))+IF(E3481=1,1000000,0))</f>
        <v/>
      </c>
      <c r="G3481" s="21">
        <f>IF(AND(D3481=3,C3481&lt;=5),MAX(0,B3481-F3481),IF(AND(D3481=2,C3481&lt;=5,MAX(0,B3481-F3481)&gt;3000000),1500000+MAX(0,B3481-F3481)-3000000,MAX(0,B3481-F3481)/2))</f>
        <v/>
      </c>
      <c r="H3481" s="21">
        <f>ROUNDDOWN(G3481,-3)</f>
        <v/>
      </c>
      <c r="I3481" s="21">
        <f>IF(H3481&lt;=0,0,ROUNDDOWN(ROUND((H3481*LOOKUP(H3481,{0,1950001,3300001,6950001,9000001,18000001,40000001},{0.05,0.1,0.2,0.23,0.33,0.4,0.45})-LOOKUP(H3481,{0,1950001,3300001,6950001,9000001,18000001,40000001},{0,97500,427500,636000,1536000,2796000,4796000}))*1.021,3),0))</f>
        <v/>
      </c>
      <c r="J3481" s="21">
        <f>ROUNDDOWN(ROUND(H3481*0.06,2),-2)</f>
        <v/>
      </c>
      <c r="K3481" s="21">
        <f>ROUNDDOWN(ROUND(H3481*0.04,2),-2)</f>
        <v/>
      </c>
      <c r="L3481" s="21">
        <f>I3481+J3481+K3481</f>
        <v/>
      </c>
      <c r="M3481" s="21">
        <f>B3481-L3481</f>
        <v/>
      </c>
      <c r="N3481" s="21">
        <f>ROUNDDOWN(ROUND(B3481*0.2042,2),0)</f>
        <v/>
      </c>
    </row>
    <row r="3482">
      <c r="A3482" t="inlineStr">
        <is>
          <t>照合 短期</t>
        </is>
      </c>
      <c r="B3482" s="21" t="n">
        <v>24000000</v>
      </c>
      <c r="C3482" s="22" t="n">
        <v>4</v>
      </c>
      <c r="D3482" s="22" t="n">
        <v>2</v>
      </c>
      <c r="E3482" s="22" t="n">
        <v>0</v>
      </c>
      <c r="F3482" s="21">
        <f>(IF(C3482&lt;=20,MAX(800000,400000*C3482),8000000+700000*(C3482-20))+IF(E3482=1,1000000,0))</f>
        <v/>
      </c>
      <c r="G3482" s="21">
        <f>IF(AND(D3482=3,C3482&lt;=5),MAX(0,B3482-F3482),IF(AND(D3482=2,C3482&lt;=5,MAX(0,B3482-F3482)&gt;3000000),1500000+MAX(0,B3482-F3482)-3000000,MAX(0,B3482-F3482)/2))</f>
        <v/>
      </c>
      <c r="H3482" s="21">
        <f>ROUNDDOWN(G3482,-3)</f>
        <v/>
      </c>
      <c r="I3482" s="21">
        <f>IF(H3482&lt;=0,0,ROUNDDOWN(ROUND((H3482*LOOKUP(H3482,{0,1950001,3300001,6950001,9000001,18000001,40000001},{0.05,0.1,0.2,0.23,0.33,0.4,0.45})-LOOKUP(H3482,{0,1950001,3300001,6950001,9000001,18000001,40000001},{0,97500,427500,636000,1536000,2796000,4796000}))*1.021,3),0))</f>
        <v/>
      </c>
      <c r="J3482" s="21">
        <f>ROUNDDOWN(ROUND(H3482*0.06,2),-2)</f>
        <v/>
      </c>
      <c r="K3482" s="21">
        <f>ROUNDDOWN(ROUND(H3482*0.04,2),-2)</f>
        <v/>
      </c>
      <c r="L3482" s="21">
        <f>I3482+J3482+K3482</f>
        <v/>
      </c>
      <c r="M3482" s="21">
        <f>B3482-L3482</f>
        <v/>
      </c>
      <c r="N3482" s="21">
        <f>ROUNDDOWN(ROUND(B3482*0.2042,2),0)</f>
        <v/>
      </c>
    </row>
    <row r="3483">
      <c r="A3483" t="inlineStr">
        <is>
          <t>照合 役員</t>
        </is>
      </c>
      <c r="B3483" s="21" t="n">
        <v>24000000</v>
      </c>
      <c r="C3483" s="22" t="n">
        <v>4</v>
      </c>
      <c r="D3483" s="22" t="n">
        <v>3</v>
      </c>
      <c r="E3483" s="22" t="n">
        <v>0</v>
      </c>
      <c r="F3483" s="21">
        <f>(IF(C3483&lt;=20,MAX(800000,400000*C3483),8000000+700000*(C3483-20))+IF(E3483=1,1000000,0))</f>
        <v/>
      </c>
      <c r="G3483" s="21">
        <f>IF(AND(D3483=3,C3483&lt;=5),MAX(0,B3483-F3483),IF(AND(D3483=2,C3483&lt;=5,MAX(0,B3483-F3483)&gt;3000000),1500000+MAX(0,B3483-F3483)-3000000,MAX(0,B3483-F3483)/2))</f>
        <v/>
      </c>
      <c r="H3483" s="21">
        <f>ROUNDDOWN(G3483,-3)</f>
        <v/>
      </c>
      <c r="I3483" s="21">
        <f>IF(H3483&lt;=0,0,ROUNDDOWN(ROUND((H3483*LOOKUP(H3483,{0,1950001,3300001,6950001,9000001,18000001,40000001},{0.05,0.1,0.2,0.23,0.33,0.4,0.45})-LOOKUP(H3483,{0,1950001,3300001,6950001,9000001,18000001,40000001},{0,97500,427500,636000,1536000,2796000,4796000}))*1.021,3),0))</f>
        <v/>
      </c>
      <c r="J3483" s="21">
        <f>ROUNDDOWN(ROUND(H3483*0.06,2),-2)</f>
        <v/>
      </c>
      <c r="K3483" s="21">
        <f>ROUNDDOWN(ROUND(H3483*0.04,2),-2)</f>
        <v/>
      </c>
      <c r="L3483" s="21">
        <f>I3483+J3483+K3483</f>
        <v/>
      </c>
      <c r="M3483" s="21">
        <f>B3483-L3483</f>
        <v/>
      </c>
      <c r="N3483" s="21">
        <f>ROUNDDOWN(ROUND(B3483*0.2042,2),0)</f>
        <v/>
      </c>
    </row>
    <row r="3484">
      <c r="A3484" t="inlineStr">
        <is>
          <t>照合 短期 障害</t>
        </is>
      </c>
      <c r="B3484" s="21" t="n">
        <v>24000000</v>
      </c>
      <c r="C3484" s="22" t="n">
        <v>4</v>
      </c>
      <c r="D3484" s="22" t="n">
        <v>2</v>
      </c>
      <c r="E3484" s="22" t="n">
        <v>1</v>
      </c>
      <c r="F3484" s="21">
        <f>(IF(C3484&lt;=20,MAX(800000,400000*C3484),8000000+700000*(C3484-20))+IF(E3484=1,1000000,0))</f>
        <v/>
      </c>
      <c r="G3484" s="21">
        <f>IF(AND(D3484=3,C3484&lt;=5),MAX(0,B3484-F3484),IF(AND(D3484=2,C3484&lt;=5,MAX(0,B3484-F3484)&gt;3000000),1500000+MAX(0,B3484-F3484)-3000000,MAX(0,B3484-F3484)/2))</f>
        <v/>
      </c>
      <c r="H3484" s="21">
        <f>ROUNDDOWN(G3484,-3)</f>
        <v/>
      </c>
      <c r="I3484" s="21">
        <f>IF(H3484&lt;=0,0,ROUNDDOWN(ROUND((H3484*LOOKUP(H3484,{0,1950001,3300001,6950001,9000001,18000001,40000001},{0.05,0.1,0.2,0.23,0.33,0.4,0.45})-LOOKUP(H3484,{0,1950001,3300001,6950001,9000001,18000001,40000001},{0,97500,427500,636000,1536000,2796000,4796000}))*1.021,3),0))</f>
        <v/>
      </c>
      <c r="J3484" s="21">
        <f>ROUNDDOWN(ROUND(H3484*0.06,2),-2)</f>
        <v/>
      </c>
      <c r="K3484" s="21">
        <f>ROUNDDOWN(ROUND(H3484*0.04,2),-2)</f>
        <v/>
      </c>
      <c r="L3484" s="21">
        <f>I3484+J3484+K3484</f>
        <v/>
      </c>
      <c r="M3484" s="21">
        <f>B3484-L3484</f>
        <v/>
      </c>
      <c r="N3484" s="21">
        <f>ROUNDDOWN(ROUND(B3484*0.2042,2),0)</f>
        <v/>
      </c>
    </row>
    <row r="3485">
      <c r="A3485" t="inlineStr">
        <is>
          <t>照合 短期</t>
        </is>
      </c>
      <c r="B3485" s="21" t="n">
        <v>24000000</v>
      </c>
      <c r="C3485" s="22" t="n">
        <v>5</v>
      </c>
      <c r="D3485" s="22" t="n">
        <v>2</v>
      </c>
      <c r="E3485" s="22" t="n">
        <v>0</v>
      </c>
      <c r="F3485" s="21">
        <f>(IF(C3485&lt;=20,MAX(800000,400000*C3485),8000000+700000*(C3485-20))+IF(E3485=1,1000000,0))</f>
        <v/>
      </c>
      <c r="G3485" s="21">
        <f>IF(AND(D3485=3,C3485&lt;=5),MAX(0,B3485-F3485),IF(AND(D3485=2,C3485&lt;=5,MAX(0,B3485-F3485)&gt;3000000),1500000+MAX(0,B3485-F3485)-3000000,MAX(0,B3485-F3485)/2))</f>
        <v/>
      </c>
      <c r="H3485" s="21">
        <f>ROUNDDOWN(G3485,-3)</f>
        <v/>
      </c>
      <c r="I3485" s="21">
        <f>IF(H3485&lt;=0,0,ROUNDDOWN(ROUND((H3485*LOOKUP(H3485,{0,1950001,3300001,6950001,9000001,18000001,40000001},{0.05,0.1,0.2,0.23,0.33,0.4,0.45})-LOOKUP(H3485,{0,1950001,3300001,6950001,9000001,18000001,40000001},{0,97500,427500,636000,1536000,2796000,4796000}))*1.021,3),0))</f>
        <v/>
      </c>
      <c r="J3485" s="21">
        <f>ROUNDDOWN(ROUND(H3485*0.06,2),-2)</f>
        <v/>
      </c>
      <c r="K3485" s="21">
        <f>ROUNDDOWN(ROUND(H3485*0.04,2),-2)</f>
        <v/>
      </c>
      <c r="L3485" s="21">
        <f>I3485+J3485+K3485</f>
        <v/>
      </c>
      <c r="M3485" s="21">
        <f>B3485-L3485</f>
        <v/>
      </c>
      <c r="N3485" s="21">
        <f>ROUNDDOWN(ROUND(B3485*0.2042,2),0)</f>
        <v/>
      </c>
    </row>
    <row r="3486">
      <c r="A3486" t="inlineStr">
        <is>
          <t>照合 役員</t>
        </is>
      </c>
      <c r="B3486" s="21" t="n">
        <v>24000000</v>
      </c>
      <c r="C3486" s="22" t="n">
        <v>5</v>
      </c>
      <c r="D3486" s="22" t="n">
        <v>3</v>
      </c>
      <c r="E3486" s="22" t="n">
        <v>0</v>
      </c>
      <c r="F3486" s="21">
        <f>(IF(C3486&lt;=20,MAX(800000,400000*C3486),8000000+700000*(C3486-20))+IF(E3486=1,1000000,0))</f>
        <v/>
      </c>
      <c r="G3486" s="21">
        <f>IF(AND(D3486=3,C3486&lt;=5),MAX(0,B3486-F3486),IF(AND(D3486=2,C3486&lt;=5,MAX(0,B3486-F3486)&gt;3000000),1500000+MAX(0,B3486-F3486)-3000000,MAX(0,B3486-F3486)/2))</f>
        <v/>
      </c>
      <c r="H3486" s="21">
        <f>ROUNDDOWN(G3486,-3)</f>
        <v/>
      </c>
      <c r="I3486" s="21">
        <f>IF(H3486&lt;=0,0,ROUNDDOWN(ROUND((H3486*LOOKUP(H3486,{0,1950001,3300001,6950001,9000001,18000001,40000001},{0.05,0.1,0.2,0.23,0.33,0.4,0.45})-LOOKUP(H3486,{0,1950001,3300001,6950001,9000001,18000001,40000001},{0,97500,427500,636000,1536000,2796000,4796000}))*1.021,3),0))</f>
        <v/>
      </c>
      <c r="J3486" s="21">
        <f>ROUNDDOWN(ROUND(H3486*0.06,2),-2)</f>
        <v/>
      </c>
      <c r="K3486" s="21">
        <f>ROUNDDOWN(ROUND(H3486*0.04,2),-2)</f>
        <v/>
      </c>
      <c r="L3486" s="21">
        <f>I3486+J3486+K3486</f>
        <v/>
      </c>
      <c r="M3486" s="21">
        <f>B3486-L3486</f>
        <v/>
      </c>
      <c r="N3486" s="21">
        <f>ROUNDDOWN(ROUND(B3486*0.2042,2),0)</f>
        <v/>
      </c>
    </row>
    <row r="3487">
      <c r="A3487" t="inlineStr">
        <is>
          <t>照合 短期 障害</t>
        </is>
      </c>
      <c r="B3487" s="21" t="n">
        <v>24000000</v>
      </c>
      <c r="C3487" s="22" t="n">
        <v>5</v>
      </c>
      <c r="D3487" s="22" t="n">
        <v>2</v>
      </c>
      <c r="E3487" s="22" t="n">
        <v>1</v>
      </c>
      <c r="F3487" s="21">
        <f>(IF(C3487&lt;=20,MAX(800000,400000*C3487),8000000+700000*(C3487-20))+IF(E3487=1,1000000,0))</f>
        <v/>
      </c>
      <c r="G3487" s="21">
        <f>IF(AND(D3487=3,C3487&lt;=5),MAX(0,B3487-F3487),IF(AND(D3487=2,C3487&lt;=5,MAX(0,B3487-F3487)&gt;3000000),1500000+MAX(0,B3487-F3487)-3000000,MAX(0,B3487-F3487)/2))</f>
        <v/>
      </c>
      <c r="H3487" s="21">
        <f>ROUNDDOWN(G3487,-3)</f>
        <v/>
      </c>
      <c r="I3487" s="21">
        <f>IF(H3487&lt;=0,0,ROUNDDOWN(ROUND((H3487*LOOKUP(H3487,{0,1950001,3300001,6950001,9000001,18000001,40000001},{0.05,0.1,0.2,0.23,0.33,0.4,0.45})-LOOKUP(H3487,{0,1950001,3300001,6950001,9000001,18000001,40000001},{0,97500,427500,636000,1536000,2796000,4796000}))*1.021,3),0))</f>
        <v/>
      </c>
      <c r="J3487" s="21">
        <f>ROUNDDOWN(ROUND(H3487*0.06,2),-2)</f>
        <v/>
      </c>
      <c r="K3487" s="21">
        <f>ROUNDDOWN(ROUND(H3487*0.04,2),-2)</f>
        <v/>
      </c>
      <c r="L3487" s="21">
        <f>I3487+J3487+K3487</f>
        <v/>
      </c>
      <c r="M3487" s="21">
        <f>B3487-L3487</f>
        <v/>
      </c>
      <c r="N3487" s="21">
        <f>ROUNDDOWN(ROUND(B3487*0.2042,2),0)</f>
        <v/>
      </c>
    </row>
    <row r="3488">
      <c r="A3488" t="inlineStr">
        <is>
          <t>照合 障害</t>
        </is>
      </c>
      <c r="B3488" s="21" t="n">
        <v>24000000</v>
      </c>
      <c r="C3488" s="22" t="n">
        <v>25</v>
      </c>
      <c r="D3488" s="22" t="n">
        <v>1</v>
      </c>
      <c r="E3488" s="22" t="n">
        <v>1</v>
      </c>
      <c r="F3488" s="21">
        <f>(IF(C3488&lt;=20,MAX(800000,400000*C3488),8000000+700000*(C3488-20))+IF(E3488=1,1000000,0))</f>
        <v/>
      </c>
      <c r="G3488" s="21">
        <f>IF(AND(D3488=3,C3488&lt;=5),MAX(0,B3488-F3488),IF(AND(D3488=2,C3488&lt;=5,MAX(0,B3488-F3488)&gt;3000000),1500000+MAX(0,B3488-F3488)-3000000,MAX(0,B3488-F3488)/2))</f>
        <v/>
      </c>
      <c r="H3488" s="21">
        <f>ROUNDDOWN(G3488,-3)</f>
        <v/>
      </c>
      <c r="I3488" s="21">
        <f>IF(H3488&lt;=0,0,ROUNDDOWN(ROUND((H3488*LOOKUP(H3488,{0,1950001,3300001,6950001,9000001,18000001,40000001},{0.05,0.1,0.2,0.23,0.33,0.4,0.45})-LOOKUP(H3488,{0,1950001,3300001,6950001,9000001,18000001,40000001},{0,97500,427500,636000,1536000,2796000,4796000}))*1.021,3),0))</f>
        <v/>
      </c>
      <c r="J3488" s="21">
        <f>ROUNDDOWN(ROUND(H3488*0.06,2),-2)</f>
        <v/>
      </c>
      <c r="K3488" s="21">
        <f>ROUNDDOWN(ROUND(H3488*0.04,2),-2)</f>
        <v/>
      </c>
      <c r="L3488" s="21">
        <f>I3488+J3488+K3488</f>
        <v/>
      </c>
      <c r="M3488" s="21">
        <f>B3488-L3488</f>
        <v/>
      </c>
      <c r="N3488" s="21">
        <f>ROUNDDOWN(ROUND(B3488*0.2042,2),0)</f>
        <v/>
      </c>
    </row>
    <row r="3489">
      <c r="A3489" t="inlineStr">
        <is>
          <t>照合 一般</t>
        </is>
      </c>
      <c r="B3489" s="21" t="n">
        <v>24500000</v>
      </c>
      <c r="C3489" s="22" t="n">
        <v>1</v>
      </c>
      <c r="D3489" s="22" t="n">
        <v>1</v>
      </c>
      <c r="E3489" s="22" t="n">
        <v>0</v>
      </c>
      <c r="F3489" s="21">
        <f>(IF(C3489&lt;=20,MAX(800000,400000*C3489),8000000+700000*(C3489-20))+IF(E3489=1,1000000,0))</f>
        <v/>
      </c>
      <c r="G3489" s="21">
        <f>IF(AND(D3489=3,C3489&lt;=5),MAX(0,B3489-F3489),IF(AND(D3489=2,C3489&lt;=5,MAX(0,B3489-F3489)&gt;3000000),1500000+MAX(0,B3489-F3489)-3000000,MAX(0,B3489-F3489)/2))</f>
        <v/>
      </c>
      <c r="H3489" s="21">
        <f>ROUNDDOWN(G3489,-3)</f>
        <v/>
      </c>
      <c r="I3489" s="21">
        <f>IF(H3489&lt;=0,0,ROUNDDOWN(ROUND((H3489*LOOKUP(H3489,{0,1950001,3300001,6950001,9000001,18000001,40000001},{0.05,0.1,0.2,0.23,0.33,0.4,0.45})-LOOKUP(H3489,{0,1950001,3300001,6950001,9000001,18000001,40000001},{0,97500,427500,636000,1536000,2796000,4796000}))*1.021,3),0))</f>
        <v/>
      </c>
      <c r="J3489" s="21">
        <f>ROUNDDOWN(ROUND(H3489*0.06,2),-2)</f>
        <v/>
      </c>
      <c r="K3489" s="21">
        <f>ROUNDDOWN(ROUND(H3489*0.04,2),-2)</f>
        <v/>
      </c>
      <c r="L3489" s="21">
        <f>I3489+J3489+K3489</f>
        <v/>
      </c>
      <c r="M3489" s="21">
        <f>B3489-L3489</f>
        <v/>
      </c>
      <c r="N3489" s="21">
        <f>ROUNDDOWN(ROUND(B3489*0.2042,2),0)</f>
        <v/>
      </c>
    </row>
    <row r="3490">
      <c r="A3490" t="inlineStr">
        <is>
          <t>照合 一般</t>
        </is>
      </c>
      <c r="B3490" s="21" t="n">
        <v>24500000</v>
      </c>
      <c r="C3490" s="22" t="n">
        <v>2</v>
      </c>
      <c r="D3490" s="22" t="n">
        <v>1</v>
      </c>
      <c r="E3490" s="22" t="n">
        <v>0</v>
      </c>
      <c r="F3490" s="21">
        <f>(IF(C3490&lt;=20,MAX(800000,400000*C3490),8000000+700000*(C3490-20))+IF(E3490=1,1000000,0))</f>
        <v/>
      </c>
      <c r="G3490" s="21">
        <f>IF(AND(D3490=3,C3490&lt;=5),MAX(0,B3490-F3490),IF(AND(D3490=2,C3490&lt;=5,MAX(0,B3490-F3490)&gt;3000000),1500000+MAX(0,B3490-F3490)-3000000,MAX(0,B3490-F3490)/2))</f>
        <v/>
      </c>
      <c r="H3490" s="21">
        <f>ROUNDDOWN(G3490,-3)</f>
        <v/>
      </c>
      <c r="I3490" s="21">
        <f>IF(H3490&lt;=0,0,ROUNDDOWN(ROUND((H3490*LOOKUP(H3490,{0,1950001,3300001,6950001,9000001,18000001,40000001},{0.05,0.1,0.2,0.23,0.33,0.4,0.45})-LOOKUP(H3490,{0,1950001,3300001,6950001,9000001,18000001,40000001},{0,97500,427500,636000,1536000,2796000,4796000}))*1.021,3),0))</f>
        <v/>
      </c>
      <c r="J3490" s="21">
        <f>ROUNDDOWN(ROUND(H3490*0.06,2),-2)</f>
        <v/>
      </c>
      <c r="K3490" s="21">
        <f>ROUNDDOWN(ROUND(H3490*0.04,2),-2)</f>
        <v/>
      </c>
      <c r="L3490" s="21">
        <f>I3490+J3490+K3490</f>
        <v/>
      </c>
      <c r="M3490" s="21">
        <f>B3490-L3490</f>
        <v/>
      </c>
      <c r="N3490" s="21">
        <f>ROUNDDOWN(ROUND(B3490*0.2042,2),0)</f>
        <v/>
      </c>
    </row>
    <row r="3491">
      <c r="A3491" t="inlineStr">
        <is>
          <t>照合 一般</t>
        </is>
      </c>
      <c r="B3491" s="21" t="n">
        <v>24500000</v>
      </c>
      <c r="C3491" s="22" t="n">
        <v>3</v>
      </c>
      <c r="D3491" s="22" t="n">
        <v>1</v>
      </c>
      <c r="E3491" s="22" t="n">
        <v>0</v>
      </c>
      <c r="F3491" s="21">
        <f>(IF(C3491&lt;=20,MAX(800000,400000*C3491),8000000+700000*(C3491-20))+IF(E3491=1,1000000,0))</f>
        <v/>
      </c>
      <c r="G3491" s="21">
        <f>IF(AND(D3491=3,C3491&lt;=5),MAX(0,B3491-F3491),IF(AND(D3491=2,C3491&lt;=5,MAX(0,B3491-F3491)&gt;3000000),1500000+MAX(0,B3491-F3491)-3000000,MAX(0,B3491-F3491)/2))</f>
        <v/>
      </c>
      <c r="H3491" s="21">
        <f>ROUNDDOWN(G3491,-3)</f>
        <v/>
      </c>
      <c r="I3491" s="21">
        <f>IF(H3491&lt;=0,0,ROUNDDOWN(ROUND((H3491*LOOKUP(H3491,{0,1950001,3300001,6950001,9000001,18000001,40000001},{0.05,0.1,0.2,0.23,0.33,0.4,0.45})-LOOKUP(H3491,{0,1950001,3300001,6950001,9000001,18000001,40000001},{0,97500,427500,636000,1536000,2796000,4796000}))*1.021,3),0))</f>
        <v/>
      </c>
      <c r="J3491" s="21">
        <f>ROUNDDOWN(ROUND(H3491*0.06,2),-2)</f>
        <v/>
      </c>
      <c r="K3491" s="21">
        <f>ROUNDDOWN(ROUND(H3491*0.04,2),-2)</f>
        <v/>
      </c>
      <c r="L3491" s="21">
        <f>I3491+J3491+K3491</f>
        <v/>
      </c>
      <c r="M3491" s="21">
        <f>B3491-L3491</f>
        <v/>
      </c>
      <c r="N3491" s="21">
        <f>ROUNDDOWN(ROUND(B3491*0.2042,2),0)</f>
        <v/>
      </c>
    </row>
    <row r="3492">
      <c r="A3492" t="inlineStr">
        <is>
          <t>照合 一般</t>
        </is>
      </c>
      <c r="B3492" s="21" t="n">
        <v>24500000</v>
      </c>
      <c r="C3492" s="22" t="n">
        <v>4</v>
      </c>
      <c r="D3492" s="22" t="n">
        <v>1</v>
      </c>
      <c r="E3492" s="22" t="n">
        <v>0</v>
      </c>
      <c r="F3492" s="21">
        <f>(IF(C3492&lt;=20,MAX(800000,400000*C3492),8000000+700000*(C3492-20))+IF(E3492=1,1000000,0))</f>
        <v/>
      </c>
      <c r="G3492" s="21">
        <f>IF(AND(D3492=3,C3492&lt;=5),MAX(0,B3492-F3492),IF(AND(D3492=2,C3492&lt;=5,MAX(0,B3492-F3492)&gt;3000000),1500000+MAX(0,B3492-F3492)-3000000,MAX(0,B3492-F3492)/2))</f>
        <v/>
      </c>
      <c r="H3492" s="21">
        <f>ROUNDDOWN(G3492,-3)</f>
        <v/>
      </c>
      <c r="I3492" s="21">
        <f>IF(H3492&lt;=0,0,ROUNDDOWN(ROUND((H3492*LOOKUP(H3492,{0,1950001,3300001,6950001,9000001,18000001,40000001},{0.05,0.1,0.2,0.23,0.33,0.4,0.45})-LOOKUP(H3492,{0,1950001,3300001,6950001,9000001,18000001,40000001},{0,97500,427500,636000,1536000,2796000,4796000}))*1.021,3),0))</f>
        <v/>
      </c>
      <c r="J3492" s="21">
        <f>ROUNDDOWN(ROUND(H3492*0.06,2),-2)</f>
        <v/>
      </c>
      <c r="K3492" s="21">
        <f>ROUNDDOWN(ROUND(H3492*0.04,2),-2)</f>
        <v/>
      </c>
      <c r="L3492" s="21">
        <f>I3492+J3492+K3492</f>
        <v/>
      </c>
      <c r="M3492" s="21">
        <f>B3492-L3492</f>
        <v/>
      </c>
      <c r="N3492" s="21">
        <f>ROUNDDOWN(ROUND(B3492*0.2042,2),0)</f>
        <v/>
      </c>
    </row>
    <row r="3493">
      <c r="A3493" t="inlineStr">
        <is>
          <t>照合 一般</t>
        </is>
      </c>
      <c r="B3493" s="21" t="n">
        <v>24500000</v>
      </c>
      <c r="C3493" s="22" t="n">
        <v>5</v>
      </c>
      <c r="D3493" s="22" t="n">
        <v>1</v>
      </c>
      <c r="E3493" s="22" t="n">
        <v>0</v>
      </c>
      <c r="F3493" s="21">
        <f>(IF(C3493&lt;=20,MAX(800000,400000*C3493),8000000+700000*(C3493-20))+IF(E3493=1,1000000,0))</f>
        <v/>
      </c>
      <c r="G3493" s="21">
        <f>IF(AND(D3493=3,C3493&lt;=5),MAX(0,B3493-F3493),IF(AND(D3493=2,C3493&lt;=5,MAX(0,B3493-F3493)&gt;3000000),1500000+MAX(0,B3493-F3493)-3000000,MAX(0,B3493-F3493)/2))</f>
        <v/>
      </c>
      <c r="H3493" s="21">
        <f>ROUNDDOWN(G3493,-3)</f>
        <v/>
      </c>
      <c r="I3493" s="21">
        <f>IF(H3493&lt;=0,0,ROUNDDOWN(ROUND((H3493*LOOKUP(H3493,{0,1950001,3300001,6950001,9000001,18000001,40000001},{0.05,0.1,0.2,0.23,0.33,0.4,0.45})-LOOKUP(H3493,{0,1950001,3300001,6950001,9000001,18000001,40000001},{0,97500,427500,636000,1536000,2796000,4796000}))*1.021,3),0))</f>
        <v/>
      </c>
      <c r="J3493" s="21">
        <f>ROUNDDOWN(ROUND(H3493*0.06,2),-2)</f>
        <v/>
      </c>
      <c r="K3493" s="21">
        <f>ROUNDDOWN(ROUND(H3493*0.04,2),-2)</f>
        <v/>
      </c>
      <c r="L3493" s="21">
        <f>I3493+J3493+K3493</f>
        <v/>
      </c>
      <c r="M3493" s="21">
        <f>B3493-L3493</f>
        <v/>
      </c>
      <c r="N3493" s="21">
        <f>ROUNDDOWN(ROUND(B3493*0.2042,2),0)</f>
        <v/>
      </c>
    </row>
    <row r="3494">
      <c r="A3494" t="inlineStr">
        <is>
          <t>照合 一般</t>
        </is>
      </c>
      <c r="B3494" s="21" t="n">
        <v>24500000</v>
      </c>
      <c r="C3494" s="22" t="n">
        <v>6</v>
      </c>
      <c r="D3494" s="22" t="n">
        <v>1</v>
      </c>
      <c r="E3494" s="22" t="n">
        <v>0</v>
      </c>
      <c r="F3494" s="21">
        <f>(IF(C3494&lt;=20,MAX(800000,400000*C3494),8000000+700000*(C3494-20))+IF(E3494=1,1000000,0))</f>
        <v/>
      </c>
      <c r="G3494" s="21">
        <f>IF(AND(D3494=3,C3494&lt;=5),MAX(0,B3494-F3494),IF(AND(D3494=2,C3494&lt;=5,MAX(0,B3494-F3494)&gt;3000000),1500000+MAX(0,B3494-F3494)-3000000,MAX(0,B3494-F3494)/2))</f>
        <v/>
      </c>
      <c r="H3494" s="21">
        <f>ROUNDDOWN(G3494,-3)</f>
        <v/>
      </c>
      <c r="I3494" s="21">
        <f>IF(H3494&lt;=0,0,ROUNDDOWN(ROUND((H3494*LOOKUP(H3494,{0,1950001,3300001,6950001,9000001,18000001,40000001},{0.05,0.1,0.2,0.23,0.33,0.4,0.45})-LOOKUP(H3494,{0,1950001,3300001,6950001,9000001,18000001,40000001},{0,97500,427500,636000,1536000,2796000,4796000}))*1.021,3),0))</f>
        <v/>
      </c>
      <c r="J3494" s="21">
        <f>ROUNDDOWN(ROUND(H3494*0.06,2),-2)</f>
        <v/>
      </c>
      <c r="K3494" s="21">
        <f>ROUNDDOWN(ROUND(H3494*0.04,2),-2)</f>
        <v/>
      </c>
      <c r="L3494" s="21">
        <f>I3494+J3494+K3494</f>
        <v/>
      </c>
      <c r="M3494" s="21">
        <f>B3494-L3494</f>
        <v/>
      </c>
      <c r="N3494" s="21">
        <f>ROUNDDOWN(ROUND(B3494*0.2042,2),0)</f>
        <v/>
      </c>
    </row>
    <row r="3495">
      <c r="A3495" t="inlineStr">
        <is>
          <t>照合 一般</t>
        </is>
      </c>
      <c r="B3495" s="21" t="n">
        <v>24500000</v>
      </c>
      <c r="C3495" s="22" t="n">
        <v>7</v>
      </c>
      <c r="D3495" s="22" t="n">
        <v>1</v>
      </c>
      <c r="E3495" s="22" t="n">
        <v>0</v>
      </c>
      <c r="F3495" s="21">
        <f>(IF(C3495&lt;=20,MAX(800000,400000*C3495),8000000+700000*(C3495-20))+IF(E3495=1,1000000,0))</f>
        <v/>
      </c>
      <c r="G3495" s="21">
        <f>IF(AND(D3495=3,C3495&lt;=5),MAX(0,B3495-F3495),IF(AND(D3495=2,C3495&lt;=5,MAX(0,B3495-F3495)&gt;3000000),1500000+MAX(0,B3495-F3495)-3000000,MAX(0,B3495-F3495)/2))</f>
        <v/>
      </c>
      <c r="H3495" s="21">
        <f>ROUNDDOWN(G3495,-3)</f>
        <v/>
      </c>
      <c r="I3495" s="21">
        <f>IF(H3495&lt;=0,0,ROUNDDOWN(ROUND((H3495*LOOKUP(H3495,{0,1950001,3300001,6950001,9000001,18000001,40000001},{0.05,0.1,0.2,0.23,0.33,0.4,0.45})-LOOKUP(H3495,{0,1950001,3300001,6950001,9000001,18000001,40000001},{0,97500,427500,636000,1536000,2796000,4796000}))*1.021,3),0))</f>
        <v/>
      </c>
      <c r="J3495" s="21">
        <f>ROUNDDOWN(ROUND(H3495*0.06,2),-2)</f>
        <v/>
      </c>
      <c r="K3495" s="21">
        <f>ROUNDDOWN(ROUND(H3495*0.04,2),-2)</f>
        <v/>
      </c>
      <c r="L3495" s="21">
        <f>I3495+J3495+K3495</f>
        <v/>
      </c>
      <c r="M3495" s="21">
        <f>B3495-L3495</f>
        <v/>
      </c>
      <c r="N3495" s="21">
        <f>ROUNDDOWN(ROUND(B3495*0.2042,2),0)</f>
        <v/>
      </c>
    </row>
    <row r="3496">
      <c r="A3496" t="inlineStr">
        <is>
          <t>照合 一般</t>
        </is>
      </c>
      <c r="B3496" s="21" t="n">
        <v>24500000</v>
      </c>
      <c r="C3496" s="22" t="n">
        <v>8</v>
      </c>
      <c r="D3496" s="22" t="n">
        <v>1</v>
      </c>
      <c r="E3496" s="22" t="n">
        <v>0</v>
      </c>
      <c r="F3496" s="21">
        <f>(IF(C3496&lt;=20,MAX(800000,400000*C3496),8000000+700000*(C3496-20))+IF(E3496=1,1000000,0))</f>
        <v/>
      </c>
      <c r="G3496" s="21">
        <f>IF(AND(D3496=3,C3496&lt;=5),MAX(0,B3496-F3496),IF(AND(D3496=2,C3496&lt;=5,MAX(0,B3496-F3496)&gt;3000000),1500000+MAX(0,B3496-F3496)-3000000,MAX(0,B3496-F3496)/2))</f>
        <v/>
      </c>
      <c r="H3496" s="21">
        <f>ROUNDDOWN(G3496,-3)</f>
        <v/>
      </c>
      <c r="I3496" s="21">
        <f>IF(H3496&lt;=0,0,ROUNDDOWN(ROUND((H3496*LOOKUP(H3496,{0,1950001,3300001,6950001,9000001,18000001,40000001},{0.05,0.1,0.2,0.23,0.33,0.4,0.45})-LOOKUP(H3496,{0,1950001,3300001,6950001,9000001,18000001,40000001},{0,97500,427500,636000,1536000,2796000,4796000}))*1.021,3),0))</f>
        <v/>
      </c>
      <c r="J3496" s="21">
        <f>ROUNDDOWN(ROUND(H3496*0.06,2),-2)</f>
        <v/>
      </c>
      <c r="K3496" s="21">
        <f>ROUNDDOWN(ROUND(H3496*0.04,2),-2)</f>
        <v/>
      </c>
      <c r="L3496" s="21">
        <f>I3496+J3496+K3496</f>
        <v/>
      </c>
      <c r="M3496" s="21">
        <f>B3496-L3496</f>
        <v/>
      </c>
      <c r="N3496" s="21">
        <f>ROUNDDOWN(ROUND(B3496*0.2042,2),0)</f>
        <v/>
      </c>
    </row>
    <row r="3497">
      <c r="A3497" t="inlineStr">
        <is>
          <t>照合 一般</t>
        </is>
      </c>
      <c r="B3497" s="21" t="n">
        <v>24500000</v>
      </c>
      <c r="C3497" s="22" t="n">
        <v>9</v>
      </c>
      <c r="D3497" s="22" t="n">
        <v>1</v>
      </c>
      <c r="E3497" s="22" t="n">
        <v>0</v>
      </c>
      <c r="F3497" s="21">
        <f>(IF(C3497&lt;=20,MAX(800000,400000*C3497),8000000+700000*(C3497-20))+IF(E3497=1,1000000,0))</f>
        <v/>
      </c>
      <c r="G3497" s="21">
        <f>IF(AND(D3497=3,C3497&lt;=5),MAX(0,B3497-F3497),IF(AND(D3497=2,C3497&lt;=5,MAX(0,B3497-F3497)&gt;3000000),1500000+MAX(0,B3497-F3497)-3000000,MAX(0,B3497-F3497)/2))</f>
        <v/>
      </c>
      <c r="H3497" s="21">
        <f>ROUNDDOWN(G3497,-3)</f>
        <v/>
      </c>
      <c r="I3497" s="21">
        <f>IF(H3497&lt;=0,0,ROUNDDOWN(ROUND((H3497*LOOKUP(H3497,{0,1950001,3300001,6950001,9000001,18000001,40000001},{0.05,0.1,0.2,0.23,0.33,0.4,0.45})-LOOKUP(H3497,{0,1950001,3300001,6950001,9000001,18000001,40000001},{0,97500,427500,636000,1536000,2796000,4796000}))*1.021,3),0))</f>
        <v/>
      </c>
      <c r="J3497" s="21">
        <f>ROUNDDOWN(ROUND(H3497*0.06,2),-2)</f>
        <v/>
      </c>
      <c r="K3497" s="21">
        <f>ROUNDDOWN(ROUND(H3497*0.04,2),-2)</f>
        <v/>
      </c>
      <c r="L3497" s="21">
        <f>I3497+J3497+K3497</f>
        <v/>
      </c>
      <c r="M3497" s="21">
        <f>B3497-L3497</f>
        <v/>
      </c>
      <c r="N3497" s="21">
        <f>ROUNDDOWN(ROUND(B3497*0.2042,2),0)</f>
        <v/>
      </c>
    </row>
    <row r="3498">
      <c r="A3498" t="inlineStr">
        <is>
          <t>照合 一般</t>
        </is>
      </c>
      <c r="B3498" s="21" t="n">
        <v>24500000</v>
      </c>
      <c r="C3498" s="22" t="n">
        <v>10</v>
      </c>
      <c r="D3498" s="22" t="n">
        <v>1</v>
      </c>
      <c r="E3498" s="22" t="n">
        <v>0</v>
      </c>
      <c r="F3498" s="21">
        <f>(IF(C3498&lt;=20,MAX(800000,400000*C3498),8000000+700000*(C3498-20))+IF(E3498=1,1000000,0))</f>
        <v/>
      </c>
      <c r="G3498" s="21">
        <f>IF(AND(D3498=3,C3498&lt;=5),MAX(0,B3498-F3498),IF(AND(D3498=2,C3498&lt;=5,MAX(0,B3498-F3498)&gt;3000000),1500000+MAX(0,B3498-F3498)-3000000,MAX(0,B3498-F3498)/2))</f>
        <v/>
      </c>
      <c r="H3498" s="21">
        <f>ROUNDDOWN(G3498,-3)</f>
        <v/>
      </c>
      <c r="I3498" s="21">
        <f>IF(H3498&lt;=0,0,ROUNDDOWN(ROUND((H3498*LOOKUP(H3498,{0,1950001,3300001,6950001,9000001,18000001,40000001},{0.05,0.1,0.2,0.23,0.33,0.4,0.45})-LOOKUP(H3498,{0,1950001,3300001,6950001,9000001,18000001,40000001},{0,97500,427500,636000,1536000,2796000,4796000}))*1.021,3),0))</f>
        <v/>
      </c>
      <c r="J3498" s="21">
        <f>ROUNDDOWN(ROUND(H3498*0.06,2),-2)</f>
        <v/>
      </c>
      <c r="K3498" s="21">
        <f>ROUNDDOWN(ROUND(H3498*0.04,2),-2)</f>
        <v/>
      </c>
      <c r="L3498" s="21">
        <f>I3498+J3498+K3498</f>
        <v/>
      </c>
      <c r="M3498" s="21">
        <f>B3498-L3498</f>
        <v/>
      </c>
      <c r="N3498" s="21">
        <f>ROUNDDOWN(ROUND(B3498*0.2042,2),0)</f>
        <v/>
      </c>
    </row>
    <row r="3499">
      <c r="A3499" t="inlineStr">
        <is>
          <t>照合 一般</t>
        </is>
      </c>
      <c r="B3499" s="21" t="n">
        <v>24500000</v>
      </c>
      <c r="C3499" s="22" t="n">
        <v>11</v>
      </c>
      <c r="D3499" s="22" t="n">
        <v>1</v>
      </c>
      <c r="E3499" s="22" t="n">
        <v>0</v>
      </c>
      <c r="F3499" s="21">
        <f>(IF(C3499&lt;=20,MAX(800000,400000*C3499),8000000+700000*(C3499-20))+IF(E3499=1,1000000,0))</f>
        <v/>
      </c>
      <c r="G3499" s="21">
        <f>IF(AND(D3499=3,C3499&lt;=5),MAX(0,B3499-F3499),IF(AND(D3499=2,C3499&lt;=5,MAX(0,B3499-F3499)&gt;3000000),1500000+MAX(0,B3499-F3499)-3000000,MAX(0,B3499-F3499)/2))</f>
        <v/>
      </c>
      <c r="H3499" s="21">
        <f>ROUNDDOWN(G3499,-3)</f>
        <v/>
      </c>
      <c r="I3499" s="21">
        <f>IF(H3499&lt;=0,0,ROUNDDOWN(ROUND((H3499*LOOKUP(H3499,{0,1950001,3300001,6950001,9000001,18000001,40000001},{0.05,0.1,0.2,0.23,0.33,0.4,0.45})-LOOKUP(H3499,{0,1950001,3300001,6950001,9000001,18000001,40000001},{0,97500,427500,636000,1536000,2796000,4796000}))*1.021,3),0))</f>
        <v/>
      </c>
      <c r="J3499" s="21">
        <f>ROUNDDOWN(ROUND(H3499*0.06,2),-2)</f>
        <v/>
      </c>
      <c r="K3499" s="21">
        <f>ROUNDDOWN(ROUND(H3499*0.04,2),-2)</f>
        <v/>
      </c>
      <c r="L3499" s="21">
        <f>I3499+J3499+K3499</f>
        <v/>
      </c>
      <c r="M3499" s="21">
        <f>B3499-L3499</f>
        <v/>
      </c>
      <c r="N3499" s="21">
        <f>ROUNDDOWN(ROUND(B3499*0.2042,2),0)</f>
        <v/>
      </c>
    </row>
    <row r="3500">
      <c r="A3500" t="inlineStr">
        <is>
          <t>照合 一般</t>
        </is>
      </c>
      <c r="B3500" s="21" t="n">
        <v>24500000</v>
      </c>
      <c r="C3500" s="22" t="n">
        <v>12</v>
      </c>
      <c r="D3500" s="22" t="n">
        <v>1</v>
      </c>
      <c r="E3500" s="22" t="n">
        <v>0</v>
      </c>
      <c r="F3500" s="21">
        <f>(IF(C3500&lt;=20,MAX(800000,400000*C3500),8000000+700000*(C3500-20))+IF(E3500=1,1000000,0))</f>
        <v/>
      </c>
      <c r="G3500" s="21">
        <f>IF(AND(D3500=3,C3500&lt;=5),MAX(0,B3500-F3500),IF(AND(D3500=2,C3500&lt;=5,MAX(0,B3500-F3500)&gt;3000000),1500000+MAX(0,B3500-F3500)-3000000,MAX(0,B3500-F3500)/2))</f>
        <v/>
      </c>
      <c r="H3500" s="21">
        <f>ROUNDDOWN(G3500,-3)</f>
        <v/>
      </c>
      <c r="I3500" s="21">
        <f>IF(H3500&lt;=0,0,ROUNDDOWN(ROUND((H3500*LOOKUP(H3500,{0,1950001,3300001,6950001,9000001,18000001,40000001},{0.05,0.1,0.2,0.23,0.33,0.4,0.45})-LOOKUP(H3500,{0,1950001,3300001,6950001,9000001,18000001,40000001},{0,97500,427500,636000,1536000,2796000,4796000}))*1.021,3),0))</f>
        <v/>
      </c>
      <c r="J3500" s="21">
        <f>ROUNDDOWN(ROUND(H3500*0.06,2),-2)</f>
        <v/>
      </c>
      <c r="K3500" s="21">
        <f>ROUNDDOWN(ROUND(H3500*0.04,2),-2)</f>
        <v/>
      </c>
      <c r="L3500" s="21">
        <f>I3500+J3500+K3500</f>
        <v/>
      </c>
      <c r="M3500" s="21">
        <f>B3500-L3500</f>
        <v/>
      </c>
      <c r="N3500" s="21">
        <f>ROUNDDOWN(ROUND(B3500*0.2042,2),0)</f>
        <v/>
      </c>
    </row>
    <row r="3501">
      <c r="A3501" t="inlineStr">
        <is>
          <t>照合 一般</t>
        </is>
      </c>
      <c r="B3501" s="21" t="n">
        <v>24500000</v>
      </c>
      <c r="C3501" s="22" t="n">
        <v>13</v>
      </c>
      <c r="D3501" s="22" t="n">
        <v>1</v>
      </c>
      <c r="E3501" s="22" t="n">
        <v>0</v>
      </c>
      <c r="F3501" s="21">
        <f>(IF(C3501&lt;=20,MAX(800000,400000*C3501),8000000+700000*(C3501-20))+IF(E3501=1,1000000,0))</f>
        <v/>
      </c>
      <c r="G3501" s="21">
        <f>IF(AND(D3501=3,C3501&lt;=5),MAX(0,B3501-F3501),IF(AND(D3501=2,C3501&lt;=5,MAX(0,B3501-F3501)&gt;3000000),1500000+MAX(0,B3501-F3501)-3000000,MAX(0,B3501-F3501)/2))</f>
        <v/>
      </c>
      <c r="H3501" s="21">
        <f>ROUNDDOWN(G3501,-3)</f>
        <v/>
      </c>
      <c r="I3501" s="21">
        <f>IF(H3501&lt;=0,0,ROUNDDOWN(ROUND((H3501*LOOKUP(H3501,{0,1950001,3300001,6950001,9000001,18000001,40000001},{0.05,0.1,0.2,0.23,0.33,0.4,0.45})-LOOKUP(H3501,{0,1950001,3300001,6950001,9000001,18000001,40000001},{0,97500,427500,636000,1536000,2796000,4796000}))*1.021,3),0))</f>
        <v/>
      </c>
      <c r="J3501" s="21">
        <f>ROUNDDOWN(ROUND(H3501*0.06,2),-2)</f>
        <v/>
      </c>
      <c r="K3501" s="21">
        <f>ROUNDDOWN(ROUND(H3501*0.04,2),-2)</f>
        <v/>
      </c>
      <c r="L3501" s="21">
        <f>I3501+J3501+K3501</f>
        <v/>
      </c>
      <c r="M3501" s="21">
        <f>B3501-L3501</f>
        <v/>
      </c>
      <c r="N3501" s="21">
        <f>ROUNDDOWN(ROUND(B3501*0.2042,2),0)</f>
        <v/>
      </c>
    </row>
    <row r="3502">
      <c r="A3502" t="inlineStr">
        <is>
          <t>照合 一般</t>
        </is>
      </c>
      <c r="B3502" s="21" t="n">
        <v>24500000</v>
      </c>
      <c r="C3502" s="22" t="n">
        <v>14</v>
      </c>
      <c r="D3502" s="22" t="n">
        <v>1</v>
      </c>
      <c r="E3502" s="22" t="n">
        <v>0</v>
      </c>
      <c r="F3502" s="21">
        <f>(IF(C3502&lt;=20,MAX(800000,400000*C3502),8000000+700000*(C3502-20))+IF(E3502=1,1000000,0))</f>
        <v/>
      </c>
      <c r="G3502" s="21">
        <f>IF(AND(D3502=3,C3502&lt;=5),MAX(0,B3502-F3502),IF(AND(D3502=2,C3502&lt;=5,MAX(0,B3502-F3502)&gt;3000000),1500000+MAX(0,B3502-F3502)-3000000,MAX(0,B3502-F3502)/2))</f>
        <v/>
      </c>
      <c r="H3502" s="21">
        <f>ROUNDDOWN(G3502,-3)</f>
        <v/>
      </c>
      <c r="I3502" s="21">
        <f>IF(H3502&lt;=0,0,ROUNDDOWN(ROUND((H3502*LOOKUP(H3502,{0,1950001,3300001,6950001,9000001,18000001,40000001},{0.05,0.1,0.2,0.23,0.33,0.4,0.45})-LOOKUP(H3502,{0,1950001,3300001,6950001,9000001,18000001,40000001},{0,97500,427500,636000,1536000,2796000,4796000}))*1.021,3),0))</f>
        <v/>
      </c>
      <c r="J3502" s="21">
        <f>ROUNDDOWN(ROUND(H3502*0.06,2),-2)</f>
        <v/>
      </c>
      <c r="K3502" s="21">
        <f>ROUNDDOWN(ROUND(H3502*0.04,2),-2)</f>
        <v/>
      </c>
      <c r="L3502" s="21">
        <f>I3502+J3502+K3502</f>
        <v/>
      </c>
      <c r="M3502" s="21">
        <f>B3502-L3502</f>
        <v/>
      </c>
      <c r="N3502" s="21">
        <f>ROUNDDOWN(ROUND(B3502*0.2042,2),0)</f>
        <v/>
      </c>
    </row>
    <row r="3503">
      <c r="A3503" t="inlineStr">
        <is>
          <t>照合 一般</t>
        </is>
      </c>
      <c r="B3503" s="21" t="n">
        <v>24500000</v>
      </c>
      <c r="C3503" s="22" t="n">
        <v>15</v>
      </c>
      <c r="D3503" s="22" t="n">
        <v>1</v>
      </c>
      <c r="E3503" s="22" t="n">
        <v>0</v>
      </c>
      <c r="F3503" s="21">
        <f>(IF(C3503&lt;=20,MAX(800000,400000*C3503),8000000+700000*(C3503-20))+IF(E3503=1,1000000,0))</f>
        <v/>
      </c>
      <c r="G3503" s="21">
        <f>IF(AND(D3503=3,C3503&lt;=5),MAX(0,B3503-F3503),IF(AND(D3503=2,C3503&lt;=5,MAX(0,B3503-F3503)&gt;3000000),1500000+MAX(0,B3503-F3503)-3000000,MAX(0,B3503-F3503)/2))</f>
        <v/>
      </c>
      <c r="H3503" s="21">
        <f>ROUNDDOWN(G3503,-3)</f>
        <v/>
      </c>
      <c r="I3503" s="21">
        <f>IF(H3503&lt;=0,0,ROUNDDOWN(ROUND((H3503*LOOKUP(H3503,{0,1950001,3300001,6950001,9000001,18000001,40000001},{0.05,0.1,0.2,0.23,0.33,0.4,0.45})-LOOKUP(H3503,{0,1950001,3300001,6950001,9000001,18000001,40000001},{0,97500,427500,636000,1536000,2796000,4796000}))*1.021,3),0))</f>
        <v/>
      </c>
      <c r="J3503" s="21">
        <f>ROUNDDOWN(ROUND(H3503*0.06,2),-2)</f>
        <v/>
      </c>
      <c r="K3503" s="21">
        <f>ROUNDDOWN(ROUND(H3503*0.04,2),-2)</f>
        <v/>
      </c>
      <c r="L3503" s="21">
        <f>I3503+J3503+K3503</f>
        <v/>
      </c>
      <c r="M3503" s="21">
        <f>B3503-L3503</f>
        <v/>
      </c>
      <c r="N3503" s="21">
        <f>ROUNDDOWN(ROUND(B3503*0.2042,2),0)</f>
        <v/>
      </c>
    </row>
    <row r="3504">
      <c r="A3504" t="inlineStr">
        <is>
          <t>照合 一般</t>
        </is>
      </c>
      <c r="B3504" s="21" t="n">
        <v>24500000</v>
      </c>
      <c r="C3504" s="22" t="n">
        <v>16</v>
      </c>
      <c r="D3504" s="22" t="n">
        <v>1</v>
      </c>
      <c r="E3504" s="22" t="n">
        <v>0</v>
      </c>
      <c r="F3504" s="21">
        <f>(IF(C3504&lt;=20,MAX(800000,400000*C3504),8000000+700000*(C3504-20))+IF(E3504=1,1000000,0))</f>
        <v/>
      </c>
      <c r="G3504" s="21">
        <f>IF(AND(D3504=3,C3504&lt;=5),MAX(0,B3504-F3504),IF(AND(D3504=2,C3504&lt;=5,MAX(0,B3504-F3504)&gt;3000000),1500000+MAX(0,B3504-F3504)-3000000,MAX(0,B3504-F3504)/2))</f>
        <v/>
      </c>
      <c r="H3504" s="21">
        <f>ROUNDDOWN(G3504,-3)</f>
        <v/>
      </c>
      <c r="I3504" s="21">
        <f>IF(H3504&lt;=0,0,ROUNDDOWN(ROUND((H3504*LOOKUP(H3504,{0,1950001,3300001,6950001,9000001,18000001,40000001},{0.05,0.1,0.2,0.23,0.33,0.4,0.45})-LOOKUP(H3504,{0,1950001,3300001,6950001,9000001,18000001,40000001},{0,97500,427500,636000,1536000,2796000,4796000}))*1.021,3),0))</f>
        <v/>
      </c>
      <c r="J3504" s="21">
        <f>ROUNDDOWN(ROUND(H3504*0.06,2),-2)</f>
        <v/>
      </c>
      <c r="K3504" s="21">
        <f>ROUNDDOWN(ROUND(H3504*0.04,2),-2)</f>
        <v/>
      </c>
      <c r="L3504" s="21">
        <f>I3504+J3504+K3504</f>
        <v/>
      </c>
      <c r="M3504" s="21">
        <f>B3504-L3504</f>
        <v/>
      </c>
      <c r="N3504" s="21">
        <f>ROUNDDOWN(ROUND(B3504*0.2042,2),0)</f>
        <v/>
      </c>
    </row>
    <row r="3505">
      <c r="A3505" t="inlineStr">
        <is>
          <t>照合 一般</t>
        </is>
      </c>
      <c r="B3505" s="21" t="n">
        <v>24500000</v>
      </c>
      <c r="C3505" s="22" t="n">
        <v>17</v>
      </c>
      <c r="D3505" s="22" t="n">
        <v>1</v>
      </c>
      <c r="E3505" s="22" t="n">
        <v>0</v>
      </c>
      <c r="F3505" s="21">
        <f>(IF(C3505&lt;=20,MAX(800000,400000*C3505),8000000+700000*(C3505-20))+IF(E3505=1,1000000,0))</f>
        <v/>
      </c>
      <c r="G3505" s="21">
        <f>IF(AND(D3505=3,C3505&lt;=5),MAX(0,B3505-F3505),IF(AND(D3505=2,C3505&lt;=5,MAX(0,B3505-F3505)&gt;3000000),1500000+MAX(0,B3505-F3505)-3000000,MAX(0,B3505-F3505)/2))</f>
        <v/>
      </c>
      <c r="H3505" s="21">
        <f>ROUNDDOWN(G3505,-3)</f>
        <v/>
      </c>
      <c r="I3505" s="21">
        <f>IF(H3505&lt;=0,0,ROUNDDOWN(ROUND((H3505*LOOKUP(H3505,{0,1950001,3300001,6950001,9000001,18000001,40000001},{0.05,0.1,0.2,0.23,0.33,0.4,0.45})-LOOKUP(H3505,{0,1950001,3300001,6950001,9000001,18000001,40000001},{0,97500,427500,636000,1536000,2796000,4796000}))*1.021,3),0))</f>
        <v/>
      </c>
      <c r="J3505" s="21">
        <f>ROUNDDOWN(ROUND(H3505*0.06,2),-2)</f>
        <v/>
      </c>
      <c r="K3505" s="21">
        <f>ROUNDDOWN(ROUND(H3505*0.04,2),-2)</f>
        <v/>
      </c>
      <c r="L3505" s="21">
        <f>I3505+J3505+K3505</f>
        <v/>
      </c>
      <c r="M3505" s="21">
        <f>B3505-L3505</f>
        <v/>
      </c>
      <c r="N3505" s="21">
        <f>ROUNDDOWN(ROUND(B3505*0.2042,2),0)</f>
        <v/>
      </c>
    </row>
    <row r="3506">
      <c r="A3506" t="inlineStr">
        <is>
          <t>照合 一般</t>
        </is>
      </c>
      <c r="B3506" s="21" t="n">
        <v>24500000</v>
      </c>
      <c r="C3506" s="22" t="n">
        <v>18</v>
      </c>
      <c r="D3506" s="22" t="n">
        <v>1</v>
      </c>
      <c r="E3506" s="22" t="n">
        <v>0</v>
      </c>
      <c r="F3506" s="21">
        <f>(IF(C3506&lt;=20,MAX(800000,400000*C3506),8000000+700000*(C3506-20))+IF(E3506=1,1000000,0))</f>
        <v/>
      </c>
      <c r="G3506" s="21">
        <f>IF(AND(D3506=3,C3506&lt;=5),MAX(0,B3506-F3506),IF(AND(D3506=2,C3506&lt;=5,MAX(0,B3506-F3506)&gt;3000000),1500000+MAX(0,B3506-F3506)-3000000,MAX(0,B3506-F3506)/2))</f>
        <v/>
      </c>
      <c r="H3506" s="21">
        <f>ROUNDDOWN(G3506,-3)</f>
        <v/>
      </c>
      <c r="I3506" s="21">
        <f>IF(H3506&lt;=0,0,ROUNDDOWN(ROUND((H3506*LOOKUP(H3506,{0,1950001,3300001,6950001,9000001,18000001,40000001},{0.05,0.1,0.2,0.23,0.33,0.4,0.45})-LOOKUP(H3506,{0,1950001,3300001,6950001,9000001,18000001,40000001},{0,97500,427500,636000,1536000,2796000,4796000}))*1.021,3),0))</f>
        <v/>
      </c>
      <c r="J3506" s="21">
        <f>ROUNDDOWN(ROUND(H3506*0.06,2),-2)</f>
        <v/>
      </c>
      <c r="K3506" s="21">
        <f>ROUNDDOWN(ROUND(H3506*0.04,2),-2)</f>
        <v/>
      </c>
      <c r="L3506" s="21">
        <f>I3506+J3506+K3506</f>
        <v/>
      </c>
      <c r="M3506" s="21">
        <f>B3506-L3506</f>
        <v/>
      </c>
      <c r="N3506" s="21">
        <f>ROUNDDOWN(ROUND(B3506*0.2042,2),0)</f>
        <v/>
      </c>
    </row>
    <row r="3507">
      <c r="A3507" t="inlineStr">
        <is>
          <t>照合 一般</t>
        </is>
      </c>
      <c r="B3507" s="21" t="n">
        <v>24500000</v>
      </c>
      <c r="C3507" s="22" t="n">
        <v>19</v>
      </c>
      <c r="D3507" s="22" t="n">
        <v>1</v>
      </c>
      <c r="E3507" s="22" t="n">
        <v>0</v>
      </c>
      <c r="F3507" s="21">
        <f>(IF(C3507&lt;=20,MAX(800000,400000*C3507),8000000+700000*(C3507-20))+IF(E3507=1,1000000,0))</f>
        <v/>
      </c>
      <c r="G3507" s="21">
        <f>IF(AND(D3507=3,C3507&lt;=5),MAX(0,B3507-F3507),IF(AND(D3507=2,C3507&lt;=5,MAX(0,B3507-F3507)&gt;3000000),1500000+MAX(0,B3507-F3507)-3000000,MAX(0,B3507-F3507)/2))</f>
        <v/>
      </c>
      <c r="H3507" s="21">
        <f>ROUNDDOWN(G3507,-3)</f>
        <v/>
      </c>
      <c r="I3507" s="21">
        <f>IF(H3507&lt;=0,0,ROUNDDOWN(ROUND((H3507*LOOKUP(H3507,{0,1950001,3300001,6950001,9000001,18000001,40000001},{0.05,0.1,0.2,0.23,0.33,0.4,0.45})-LOOKUP(H3507,{0,1950001,3300001,6950001,9000001,18000001,40000001},{0,97500,427500,636000,1536000,2796000,4796000}))*1.021,3),0))</f>
        <v/>
      </c>
      <c r="J3507" s="21">
        <f>ROUNDDOWN(ROUND(H3507*0.06,2),-2)</f>
        <v/>
      </c>
      <c r="K3507" s="21">
        <f>ROUNDDOWN(ROUND(H3507*0.04,2),-2)</f>
        <v/>
      </c>
      <c r="L3507" s="21">
        <f>I3507+J3507+K3507</f>
        <v/>
      </c>
      <c r="M3507" s="21">
        <f>B3507-L3507</f>
        <v/>
      </c>
      <c r="N3507" s="21">
        <f>ROUNDDOWN(ROUND(B3507*0.2042,2),0)</f>
        <v/>
      </c>
    </row>
    <row r="3508">
      <c r="A3508" t="inlineStr">
        <is>
          <t>照合 一般</t>
        </is>
      </c>
      <c r="B3508" s="21" t="n">
        <v>24500000</v>
      </c>
      <c r="C3508" s="22" t="n">
        <v>20</v>
      </c>
      <c r="D3508" s="22" t="n">
        <v>1</v>
      </c>
      <c r="E3508" s="22" t="n">
        <v>0</v>
      </c>
      <c r="F3508" s="21">
        <f>(IF(C3508&lt;=20,MAX(800000,400000*C3508),8000000+700000*(C3508-20))+IF(E3508=1,1000000,0))</f>
        <v/>
      </c>
      <c r="G3508" s="21">
        <f>IF(AND(D3508=3,C3508&lt;=5),MAX(0,B3508-F3508),IF(AND(D3508=2,C3508&lt;=5,MAX(0,B3508-F3508)&gt;3000000),1500000+MAX(0,B3508-F3508)-3000000,MAX(0,B3508-F3508)/2))</f>
        <v/>
      </c>
      <c r="H3508" s="21">
        <f>ROUNDDOWN(G3508,-3)</f>
        <v/>
      </c>
      <c r="I3508" s="21">
        <f>IF(H3508&lt;=0,0,ROUNDDOWN(ROUND((H3508*LOOKUP(H3508,{0,1950001,3300001,6950001,9000001,18000001,40000001},{0.05,0.1,0.2,0.23,0.33,0.4,0.45})-LOOKUP(H3508,{0,1950001,3300001,6950001,9000001,18000001,40000001},{0,97500,427500,636000,1536000,2796000,4796000}))*1.021,3),0))</f>
        <v/>
      </c>
      <c r="J3508" s="21">
        <f>ROUNDDOWN(ROUND(H3508*0.06,2),-2)</f>
        <v/>
      </c>
      <c r="K3508" s="21">
        <f>ROUNDDOWN(ROUND(H3508*0.04,2),-2)</f>
        <v/>
      </c>
      <c r="L3508" s="21">
        <f>I3508+J3508+K3508</f>
        <v/>
      </c>
      <c r="M3508" s="21">
        <f>B3508-L3508</f>
        <v/>
      </c>
      <c r="N3508" s="21">
        <f>ROUNDDOWN(ROUND(B3508*0.2042,2),0)</f>
        <v/>
      </c>
    </row>
    <row r="3509">
      <c r="A3509" t="inlineStr">
        <is>
          <t>照合 一般</t>
        </is>
      </c>
      <c r="B3509" s="21" t="n">
        <v>24500000</v>
      </c>
      <c r="C3509" s="22" t="n">
        <v>21</v>
      </c>
      <c r="D3509" s="22" t="n">
        <v>1</v>
      </c>
      <c r="E3509" s="22" t="n">
        <v>0</v>
      </c>
      <c r="F3509" s="21">
        <f>(IF(C3509&lt;=20,MAX(800000,400000*C3509),8000000+700000*(C3509-20))+IF(E3509=1,1000000,0))</f>
        <v/>
      </c>
      <c r="G3509" s="21">
        <f>IF(AND(D3509=3,C3509&lt;=5),MAX(0,B3509-F3509),IF(AND(D3509=2,C3509&lt;=5,MAX(0,B3509-F3509)&gt;3000000),1500000+MAX(0,B3509-F3509)-3000000,MAX(0,B3509-F3509)/2))</f>
        <v/>
      </c>
      <c r="H3509" s="21">
        <f>ROUNDDOWN(G3509,-3)</f>
        <v/>
      </c>
      <c r="I3509" s="21">
        <f>IF(H3509&lt;=0,0,ROUNDDOWN(ROUND((H3509*LOOKUP(H3509,{0,1950001,3300001,6950001,9000001,18000001,40000001},{0.05,0.1,0.2,0.23,0.33,0.4,0.45})-LOOKUP(H3509,{0,1950001,3300001,6950001,9000001,18000001,40000001},{0,97500,427500,636000,1536000,2796000,4796000}))*1.021,3),0))</f>
        <v/>
      </c>
      <c r="J3509" s="21">
        <f>ROUNDDOWN(ROUND(H3509*0.06,2),-2)</f>
        <v/>
      </c>
      <c r="K3509" s="21">
        <f>ROUNDDOWN(ROUND(H3509*0.04,2),-2)</f>
        <v/>
      </c>
      <c r="L3509" s="21">
        <f>I3509+J3509+K3509</f>
        <v/>
      </c>
      <c r="M3509" s="21">
        <f>B3509-L3509</f>
        <v/>
      </c>
      <c r="N3509" s="21">
        <f>ROUNDDOWN(ROUND(B3509*0.2042,2),0)</f>
        <v/>
      </c>
    </row>
    <row r="3510">
      <c r="A3510" t="inlineStr">
        <is>
          <t>照合 一般</t>
        </is>
      </c>
      <c r="B3510" s="21" t="n">
        <v>24500000</v>
      </c>
      <c r="C3510" s="22" t="n">
        <v>22</v>
      </c>
      <c r="D3510" s="22" t="n">
        <v>1</v>
      </c>
      <c r="E3510" s="22" t="n">
        <v>0</v>
      </c>
      <c r="F3510" s="21">
        <f>(IF(C3510&lt;=20,MAX(800000,400000*C3510),8000000+700000*(C3510-20))+IF(E3510=1,1000000,0))</f>
        <v/>
      </c>
      <c r="G3510" s="21">
        <f>IF(AND(D3510=3,C3510&lt;=5),MAX(0,B3510-F3510),IF(AND(D3510=2,C3510&lt;=5,MAX(0,B3510-F3510)&gt;3000000),1500000+MAX(0,B3510-F3510)-3000000,MAX(0,B3510-F3510)/2))</f>
        <v/>
      </c>
      <c r="H3510" s="21">
        <f>ROUNDDOWN(G3510,-3)</f>
        <v/>
      </c>
      <c r="I3510" s="21">
        <f>IF(H3510&lt;=0,0,ROUNDDOWN(ROUND((H3510*LOOKUP(H3510,{0,1950001,3300001,6950001,9000001,18000001,40000001},{0.05,0.1,0.2,0.23,0.33,0.4,0.45})-LOOKUP(H3510,{0,1950001,3300001,6950001,9000001,18000001,40000001},{0,97500,427500,636000,1536000,2796000,4796000}))*1.021,3),0))</f>
        <v/>
      </c>
      <c r="J3510" s="21">
        <f>ROUNDDOWN(ROUND(H3510*0.06,2),-2)</f>
        <v/>
      </c>
      <c r="K3510" s="21">
        <f>ROUNDDOWN(ROUND(H3510*0.04,2),-2)</f>
        <v/>
      </c>
      <c r="L3510" s="21">
        <f>I3510+J3510+K3510</f>
        <v/>
      </c>
      <c r="M3510" s="21">
        <f>B3510-L3510</f>
        <v/>
      </c>
      <c r="N3510" s="21">
        <f>ROUNDDOWN(ROUND(B3510*0.2042,2),0)</f>
        <v/>
      </c>
    </row>
    <row r="3511">
      <c r="A3511" t="inlineStr">
        <is>
          <t>照合 一般</t>
        </is>
      </c>
      <c r="B3511" s="21" t="n">
        <v>24500000</v>
      </c>
      <c r="C3511" s="22" t="n">
        <v>23</v>
      </c>
      <c r="D3511" s="22" t="n">
        <v>1</v>
      </c>
      <c r="E3511" s="22" t="n">
        <v>0</v>
      </c>
      <c r="F3511" s="21">
        <f>(IF(C3511&lt;=20,MAX(800000,400000*C3511),8000000+700000*(C3511-20))+IF(E3511=1,1000000,0))</f>
        <v/>
      </c>
      <c r="G3511" s="21">
        <f>IF(AND(D3511=3,C3511&lt;=5),MAX(0,B3511-F3511),IF(AND(D3511=2,C3511&lt;=5,MAX(0,B3511-F3511)&gt;3000000),1500000+MAX(0,B3511-F3511)-3000000,MAX(0,B3511-F3511)/2))</f>
        <v/>
      </c>
      <c r="H3511" s="21">
        <f>ROUNDDOWN(G3511,-3)</f>
        <v/>
      </c>
      <c r="I3511" s="21">
        <f>IF(H3511&lt;=0,0,ROUNDDOWN(ROUND((H3511*LOOKUP(H3511,{0,1950001,3300001,6950001,9000001,18000001,40000001},{0.05,0.1,0.2,0.23,0.33,0.4,0.45})-LOOKUP(H3511,{0,1950001,3300001,6950001,9000001,18000001,40000001},{0,97500,427500,636000,1536000,2796000,4796000}))*1.021,3),0))</f>
        <v/>
      </c>
      <c r="J3511" s="21">
        <f>ROUNDDOWN(ROUND(H3511*0.06,2),-2)</f>
        <v/>
      </c>
      <c r="K3511" s="21">
        <f>ROUNDDOWN(ROUND(H3511*0.04,2),-2)</f>
        <v/>
      </c>
      <c r="L3511" s="21">
        <f>I3511+J3511+K3511</f>
        <v/>
      </c>
      <c r="M3511" s="21">
        <f>B3511-L3511</f>
        <v/>
      </c>
      <c r="N3511" s="21">
        <f>ROUNDDOWN(ROUND(B3511*0.2042,2),0)</f>
        <v/>
      </c>
    </row>
    <row r="3512">
      <c r="A3512" t="inlineStr">
        <is>
          <t>照合 一般</t>
        </is>
      </c>
      <c r="B3512" s="21" t="n">
        <v>24500000</v>
      </c>
      <c r="C3512" s="22" t="n">
        <v>24</v>
      </c>
      <c r="D3512" s="22" t="n">
        <v>1</v>
      </c>
      <c r="E3512" s="22" t="n">
        <v>0</v>
      </c>
      <c r="F3512" s="21">
        <f>(IF(C3512&lt;=20,MAX(800000,400000*C3512),8000000+700000*(C3512-20))+IF(E3512=1,1000000,0))</f>
        <v/>
      </c>
      <c r="G3512" s="21">
        <f>IF(AND(D3512=3,C3512&lt;=5),MAX(0,B3512-F3512),IF(AND(D3512=2,C3512&lt;=5,MAX(0,B3512-F3512)&gt;3000000),1500000+MAX(0,B3512-F3512)-3000000,MAX(0,B3512-F3512)/2))</f>
        <v/>
      </c>
      <c r="H3512" s="21">
        <f>ROUNDDOWN(G3512,-3)</f>
        <v/>
      </c>
      <c r="I3512" s="21">
        <f>IF(H3512&lt;=0,0,ROUNDDOWN(ROUND((H3512*LOOKUP(H3512,{0,1950001,3300001,6950001,9000001,18000001,40000001},{0.05,0.1,0.2,0.23,0.33,0.4,0.45})-LOOKUP(H3512,{0,1950001,3300001,6950001,9000001,18000001,40000001},{0,97500,427500,636000,1536000,2796000,4796000}))*1.021,3),0))</f>
        <v/>
      </c>
      <c r="J3512" s="21">
        <f>ROUNDDOWN(ROUND(H3512*0.06,2),-2)</f>
        <v/>
      </c>
      <c r="K3512" s="21">
        <f>ROUNDDOWN(ROUND(H3512*0.04,2),-2)</f>
        <v/>
      </c>
      <c r="L3512" s="21">
        <f>I3512+J3512+K3512</f>
        <v/>
      </c>
      <c r="M3512" s="21">
        <f>B3512-L3512</f>
        <v/>
      </c>
      <c r="N3512" s="21">
        <f>ROUNDDOWN(ROUND(B3512*0.2042,2),0)</f>
        <v/>
      </c>
    </row>
    <row r="3513">
      <c r="A3513" t="inlineStr">
        <is>
          <t>照合 一般</t>
        </is>
      </c>
      <c r="B3513" s="21" t="n">
        <v>24500000</v>
      </c>
      <c r="C3513" s="22" t="n">
        <v>25</v>
      </c>
      <c r="D3513" s="22" t="n">
        <v>1</v>
      </c>
      <c r="E3513" s="22" t="n">
        <v>0</v>
      </c>
      <c r="F3513" s="21">
        <f>(IF(C3513&lt;=20,MAX(800000,400000*C3513),8000000+700000*(C3513-20))+IF(E3513=1,1000000,0))</f>
        <v/>
      </c>
      <c r="G3513" s="21">
        <f>IF(AND(D3513=3,C3513&lt;=5),MAX(0,B3513-F3513),IF(AND(D3513=2,C3513&lt;=5,MAX(0,B3513-F3513)&gt;3000000),1500000+MAX(0,B3513-F3513)-3000000,MAX(0,B3513-F3513)/2))</f>
        <v/>
      </c>
      <c r="H3513" s="21">
        <f>ROUNDDOWN(G3513,-3)</f>
        <v/>
      </c>
      <c r="I3513" s="21">
        <f>IF(H3513&lt;=0,0,ROUNDDOWN(ROUND((H3513*LOOKUP(H3513,{0,1950001,3300001,6950001,9000001,18000001,40000001},{0.05,0.1,0.2,0.23,0.33,0.4,0.45})-LOOKUP(H3513,{0,1950001,3300001,6950001,9000001,18000001,40000001},{0,97500,427500,636000,1536000,2796000,4796000}))*1.021,3),0))</f>
        <v/>
      </c>
      <c r="J3513" s="21">
        <f>ROUNDDOWN(ROUND(H3513*0.06,2),-2)</f>
        <v/>
      </c>
      <c r="K3513" s="21">
        <f>ROUNDDOWN(ROUND(H3513*0.04,2),-2)</f>
        <v/>
      </c>
      <c r="L3513" s="21">
        <f>I3513+J3513+K3513</f>
        <v/>
      </c>
      <c r="M3513" s="21">
        <f>B3513-L3513</f>
        <v/>
      </c>
      <c r="N3513" s="21">
        <f>ROUNDDOWN(ROUND(B3513*0.2042,2),0)</f>
        <v/>
      </c>
    </row>
    <row r="3514">
      <c r="A3514" t="inlineStr">
        <is>
          <t>照合 一般</t>
        </is>
      </c>
      <c r="B3514" s="21" t="n">
        <v>24500000</v>
      </c>
      <c r="C3514" s="22" t="n">
        <v>26</v>
      </c>
      <c r="D3514" s="22" t="n">
        <v>1</v>
      </c>
      <c r="E3514" s="22" t="n">
        <v>0</v>
      </c>
      <c r="F3514" s="21">
        <f>(IF(C3514&lt;=20,MAX(800000,400000*C3514),8000000+700000*(C3514-20))+IF(E3514=1,1000000,0))</f>
        <v/>
      </c>
      <c r="G3514" s="21">
        <f>IF(AND(D3514=3,C3514&lt;=5),MAX(0,B3514-F3514),IF(AND(D3514=2,C3514&lt;=5,MAX(0,B3514-F3514)&gt;3000000),1500000+MAX(0,B3514-F3514)-3000000,MAX(0,B3514-F3514)/2))</f>
        <v/>
      </c>
      <c r="H3514" s="21">
        <f>ROUNDDOWN(G3514,-3)</f>
        <v/>
      </c>
      <c r="I3514" s="21">
        <f>IF(H3514&lt;=0,0,ROUNDDOWN(ROUND((H3514*LOOKUP(H3514,{0,1950001,3300001,6950001,9000001,18000001,40000001},{0.05,0.1,0.2,0.23,0.33,0.4,0.45})-LOOKUP(H3514,{0,1950001,3300001,6950001,9000001,18000001,40000001},{0,97500,427500,636000,1536000,2796000,4796000}))*1.021,3),0))</f>
        <v/>
      </c>
      <c r="J3514" s="21">
        <f>ROUNDDOWN(ROUND(H3514*0.06,2),-2)</f>
        <v/>
      </c>
      <c r="K3514" s="21">
        <f>ROUNDDOWN(ROUND(H3514*0.04,2),-2)</f>
        <v/>
      </c>
      <c r="L3514" s="21">
        <f>I3514+J3514+K3514</f>
        <v/>
      </c>
      <c r="M3514" s="21">
        <f>B3514-L3514</f>
        <v/>
      </c>
      <c r="N3514" s="21">
        <f>ROUNDDOWN(ROUND(B3514*0.2042,2),0)</f>
        <v/>
      </c>
    </row>
    <row r="3515">
      <c r="A3515" t="inlineStr">
        <is>
          <t>照合 一般</t>
        </is>
      </c>
      <c r="B3515" s="21" t="n">
        <v>24500000</v>
      </c>
      <c r="C3515" s="22" t="n">
        <v>27</v>
      </c>
      <c r="D3515" s="22" t="n">
        <v>1</v>
      </c>
      <c r="E3515" s="22" t="n">
        <v>0</v>
      </c>
      <c r="F3515" s="21">
        <f>(IF(C3515&lt;=20,MAX(800000,400000*C3515),8000000+700000*(C3515-20))+IF(E3515=1,1000000,0))</f>
        <v/>
      </c>
      <c r="G3515" s="21">
        <f>IF(AND(D3515=3,C3515&lt;=5),MAX(0,B3515-F3515),IF(AND(D3515=2,C3515&lt;=5,MAX(0,B3515-F3515)&gt;3000000),1500000+MAX(0,B3515-F3515)-3000000,MAX(0,B3515-F3515)/2))</f>
        <v/>
      </c>
      <c r="H3515" s="21">
        <f>ROUNDDOWN(G3515,-3)</f>
        <v/>
      </c>
      <c r="I3515" s="21">
        <f>IF(H3515&lt;=0,0,ROUNDDOWN(ROUND((H3515*LOOKUP(H3515,{0,1950001,3300001,6950001,9000001,18000001,40000001},{0.05,0.1,0.2,0.23,0.33,0.4,0.45})-LOOKUP(H3515,{0,1950001,3300001,6950001,9000001,18000001,40000001},{0,97500,427500,636000,1536000,2796000,4796000}))*1.021,3),0))</f>
        <v/>
      </c>
      <c r="J3515" s="21">
        <f>ROUNDDOWN(ROUND(H3515*0.06,2),-2)</f>
        <v/>
      </c>
      <c r="K3515" s="21">
        <f>ROUNDDOWN(ROUND(H3515*0.04,2),-2)</f>
        <v/>
      </c>
      <c r="L3515" s="21">
        <f>I3515+J3515+K3515</f>
        <v/>
      </c>
      <c r="M3515" s="21">
        <f>B3515-L3515</f>
        <v/>
      </c>
      <c r="N3515" s="21">
        <f>ROUNDDOWN(ROUND(B3515*0.2042,2),0)</f>
        <v/>
      </c>
    </row>
    <row r="3516">
      <c r="A3516" t="inlineStr">
        <is>
          <t>照合 一般</t>
        </is>
      </c>
      <c r="B3516" s="21" t="n">
        <v>24500000</v>
      </c>
      <c r="C3516" s="22" t="n">
        <v>28</v>
      </c>
      <c r="D3516" s="22" t="n">
        <v>1</v>
      </c>
      <c r="E3516" s="22" t="n">
        <v>0</v>
      </c>
      <c r="F3516" s="21">
        <f>(IF(C3516&lt;=20,MAX(800000,400000*C3516),8000000+700000*(C3516-20))+IF(E3516=1,1000000,0))</f>
        <v/>
      </c>
      <c r="G3516" s="21">
        <f>IF(AND(D3516=3,C3516&lt;=5),MAX(0,B3516-F3516),IF(AND(D3516=2,C3516&lt;=5,MAX(0,B3516-F3516)&gt;3000000),1500000+MAX(0,B3516-F3516)-3000000,MAX(0,B3516-F3516)/2))</f>
        <v/>
      </c>
      <c r="H3516" s="21">
        <f>ROUNDDOWN(G3516,-3)</f>
        <v/>
      </c>
      <c r="I3516" s="21">
        <f>IF(H3516&lt;=0,0,ROUNDDOWN(ROUND((H3516*LOOKUP(H3516,{0,1950001,3300001,6950001,9000001,18000001,40000001},{0.05,0.1,0.2,0.23,0.33,0.4,0.45})-LOOKUP(H3516,{0,1950001,3300001,6950001,9000001,18000001,40000001},{0,97500,427500,636000,1536000,2796000,4796000}))*1.021,3),0))</f>
        <v/>
      </c>
      <c r="J3516" s="21">
        <f>ROUNDDOWN(ROUND(H3516*0.06,2),-2)</f>
        <v/>
      </c>
      <c r="K3516" s="21">
        <f>ROUNDDOWN(ROUND(H3516*0.04,2),-2)</f>
        <v/>
      </c>
      <c r="L3516" s="21">
        <f>I3516+J3516+K3516</f>
        <v/>
      </c>
      <c r="M3516" s="21">
        <f>B3516-L3516</f>
        <v/>
      </c>
      <c r="N3516" s="21">
        <f>ROUNDDOWN(ROUND(B3516*0.2042,2),0)</f>
        <v/>
      </c>
    </row>
    <row r="3517">
      <c r="A3517" t="inlineStr">
        <is>
          <t>照合 一般</t>
        </is>
      </c>
      <c r="B3517" s="21" t="n">
        <v>24500000</v>
      </c>
      <c r="C3517" s="22" t="n">
        <v>29</v>
      </c>
      <c r="D3517" s="22" t="n">
        <v>1</v>
      </c>
      <c r="E3517" s="22" t="n">
        <v>0</v>
      </c>
      <c r="F3517" s="21">
        <f>(IF(C3517&lt;=20,MAX(800000,400000*C3517),8000000+700000*(C3517-20))+IF(E3517=1,1000000,0))</f>
        <v/>
      </c>
      <c r="G3517" s="21">
        <f>IF(AND(D3517=3,C3517&lt;=5),MAX(0,B3517-F3517),IF(AND(D3517=2,C3517&lt;=5,MAX(0,B3517-F3517)&gt;3000000),1500000+MAX(0,B3517-F3517)-3000000,MAX(0,B3517-F3517)/2))</f>
        <v/>
      </c>
      <c r="H3517" s="21">
        <f>ROUNDDOWN(G3517,-3)</f>
        <v/>
      </c>
      <c r="I3517" s="21">
        <f>IF(H3517&lt;=0,0,ROUNDDOWN(ROUND((H3517*LOOKUP(H3517,{0,1950001,3300001,6950001,9000001,18000001,40000001},{0.05,0.1,0.2,0.23,0.33,0.4,0.45})-LOOKUP(H3517,{0,1950001,3300001,6950001,9000001,18000001,40000001},{0,97500,427500,636000,1536000,2796000,4796000}))*1.021,3),0))</f>
        <v/>
      </c>
      <c r="J3517" s="21">
        <f>ROUNDDOWN(ROUND(H3517*0.06,2),-2)</f>
        <v/>
      </c>
      <c r="K3517" s="21">
        <f>ROUNDDOWN(ROUND(H3517*0.04,2),-2)</f>
        <v/>
      </c>
      <c r="L3517" s="21">
        <f>I3517+J3517+K3517</f>
        <v/>
      </c>
      <c r="M3517" s="21">
        <f>B3517-L3517</f>
        <v/>
      </c>
      <c r="N3517" s="21">
        <f>ROUNDDOWN(ROUND(B3517*0.2042,2),0)</f>
        <v/>
      </c>
    </row>
    <row r="3518">
      <c r="A3518" t="inlineStr">
        <is>
          <t>照合 一般</t>
        </is>
      </c>
      <c r="B3518" s="21" t="n">
        <v>24500000</v>
      </c>
      <c r="C3518" s="22" t="n">
        <v>30</v>
      </c>
      <c r="D3518" s="22" t="n">
        <v>1</v>
      </c>
      <c r="E3518" s="22" t="n">
        <v>0</v>
      </c>
      <c r="F3518" s="21">
        <f>(IF(C3518&lt;=20,MAX(800000,400000*C3518),8000000+700000*(C3518-20))+IF(E3518=1,1000000,0))</f>
        <v/>
      </c>
      <c r="G3518" s="21">
        <f>IF(AND(D3518=3,C3518&lt;=5),MAX(0,B3518-F3518),IF(AND(D3518=2,C3518&lt;=5,MAX(0,B3518-F3518)&gt;3000000),1500000+MAX(0,B3518-F3518)-3000000,MAX(0,B3518-F3518)/2))</f>
        <v/>
      </c>
      <c r="H3518" s="21">
        <f>ROUNDDOWN(G3518,-3)</f>
        <v/>
      </c>
      <c r="I3518" s="21">
        <f>IF(H3518&lt;=0,0,ROUNDDOWN(ROUND((H3518*LOOKUP(H3518,{0,1950001,3300001,6950001,9000001,18000001,40000001},{0.05,0.1,0.2,0.23,0.33,0.4,0.45})-LOOKUP(H3518,{0,1950001,3300001,6950001,9000001,18000001,40000001},{0,97500,427500,636000,1536000,2796000,4796000}))*1.021,3),0))</f>
        <v/>
      </c>
      <c r="J3518" s="21">
        <f>ROUNDDOWN(ROUND(H3518*0.06,2),-2)</f>
        <v/>
      </c>
      <c r="K3518" s="21">
        <f>ROUNDDOWN(ROUND(H3518*0.04,2),-2)</f>
        <v/>
      </c>
      <c r="L3518" s="21">
        <f>I3518+J3518+K3518</f>
        <v/>
      </c>
      <c r="M3518" s="21">
        <f>B3518-L3518</f>
        <v/>
      </c>
      <c r="N3518" s="21">
        <f>ROUNDDOWN(ROUND(B3518*0.2042,2),0)</f>
        <v/>
      </c>
    </row>
    <row r="3519">
      <c r="A3519" t="inlineStr">
        <is>
          <t>照合 一般</t>
        </is>
      </c>
      <c r="B3519" s="21" t="n">
        <v>24500000</v>
      </c>
      <c r="C3519" s="22" t="n">
        <v>31</v>
      </c>
      <c r="D3519" s="22" t="n">
        <v>1</v>
      </c>
      <c r="E3519" s="22" t="n">
        <v>0</v>
      </c>
      <c r="F3519" s="21">
        <f>(IF(C3519&lt;=20,MAX(800000,400000*C3519),8000000+700000*(C3519-20))+IF(E3519=1,1000000,0))</f>
        <v/>
      </c>
      <c r="G3519" s="21">
        <f>IF(AND(D3519=3,C3519&lt;=5),MAX(0,B3519-F3519),IF(AND(D3519=2,C3519&lt;=5,MAX(0,B3519-F3519)&gt;3000000),1500000+MAX(0,B3519-F3519)-3000000,MAX(0,B3519-F3519)/2))</f>
        <v/>
      </c>
      <c r="H3519" s="21">
        <f>ROUNDDOWN(G3519,-3)</f>
        <v/>
      </c>
      <c r="I3519" s="21">
        <f>IF(H3519&lt;=0,0,ROUNDDOWN(ROUND((H3519*LOOKUP(H3519,{0,1950001,3300001,6950001,9000001,18000001,40000001},{0.05,0.1,0.2,0.23,0.33,0.4,0.45})-LOOKUP(H3519,{0,1950001,3300001,6950001,9000001,18000001,40000001},{0,97500,427500,636000,1536000,2796000,4796000}))*1.021,3),0))</f>
        <v/>
      </c>
      <c r="J3519" s="21">
        <f>ROUNDDOWN(ROUND(H3519*0.06,2),-2)</f>
        <v/>
      </c>
      <c r="K3519" s="21">
        <f>ROUNDDOWN(ROUND(H3519*0.04,2),-2)</f>
        <v/>
      </c>
      <c r="L3519" s="21">
        <f>I3519+J3519+K3519</f>
        <v/>
      </c>
      <c r="M3519" s="21">
        <f>B3519-L3519</f>
        <v/>
      </c>
      <c r="N3519" s="21">
        <f>ROUNDDOWN(ROUND(B3519*0.2042,2),0)</f>
        <v/>
      </c>
    </row>
    <row r="3520">
      <c r="A3520" t="inlineStr">
        <is>
          <t>照合 一般</t>
        </is>
      </c>
      <c r="B3520" s="21" t="n">
        <v>24500000</v>
      </c>
      <c r="C3520" s="22" t="n">
        <v>32</v>
      </c>
      <c r="D3520" s="22" t="n">
        <v>1</v>
      </c>
      <c r="E3520" s="22" t="n">
        <v>0</v>
      </c>
      <c r="F3520" s="21">
        <f>(IF(C3520&lt;=20,MAX(800000,400000*C3520),8000000+700000*(C3520-20))+IF(E3520=1,1000000,0))</f>
        <v/>
      </c>
      <c r="G3520" s="21">
        <f>IF(AND(D3520=3,C3520&lt;=5),MAX(0,B3520-F3520),IF(AND(D3520=2,C3520&lt;=5,MAX(0,B3520-F3520)&gt;3000000),1500000+MAX(0,B3520-F3520)-3000000,MAX(0,B3520-F3520)/2))</f>
        <v/>
      </c>
      <c r="H3520" s="21">
        <f>ROUNDDOWN(G3520,-3)</f>
        <v/>
      </c>
      <c r="I3520" s="21">
        <f>IF(H3520&lt;=0,0,ROUNDDOWN(ROUND((H3520*LOOKUP(H3520,{0,1950001,3300001,6950001,9000001,18000001,40000001},{0.05,0.1,0.2,0.23,0.33,0.4,0.45})-LOOKUP(H3520,{0,1950001,3300001,6950001,9000001,18000001,40000001},{0,97500,427500,636000,1536000,2796000,4796000}))*1.021,3),0))</f>
        <v/>
      </c>
      <c r="J3520" s="21">
        <f>ROUNDDOWN(ROUND(H3520*0.06,2),-2)</f>
        <v/>
      </c>
      <c r="K3520" s="21">
        <f>ROUNDDOWN(ROUND(H3520*0.04,2),-2)</f>
        <v/>
      </c>
      <c r="L3520" s="21">
        <f>I3520+J3520+K3520</f>
        <v/>
      </c>
      <c r="M3520" s="21">
        <f>B3520-L3520</f>
        <v/>
      </c>
      <c r="N3520" s="21">
        <f>ROUNDDOWN(ROUND(B3520*0.2042,2),0)</f>
        <v/>
      </c>
    </row>
    <row r="3521">
      <c r="A3521" t="inlineStr">
        <is>
          <t>照合 一般</t>
        </is>
      </c>
      <c r="B3521" s="21" t="n">
        <v>24500000</v>
      </c>
      <c r="C3521" s="22" t="n">
        <v>33</v>
      </c>
      <c r="D3521" s="22" t="n">
        <v>1</v>
      </c>
      <c r="E3521" s="22" t="n">
        <v>0</v>
      </c>
      <c r="F3521" s="21">
        <f>(IF(C3521&lt;=20,MAX(800000,400000*C3521),8000000+700000*(C3521-20))+IF(E3521=1,1000000,0))</f>
        <v/>
      </c>
      <c r="G3521" s="21">
        <f>IF(AND(D3521=3,C3521&lt;=5),MAX(0,B3521-F3521),IF(AND(D3521=2,C3521&lt;=5,MAX(0,B3521-F3521)&gt;3000000),1500000+MAX(0,B3521-F3521)-3000000,MAX(0,B3521-F3521)/2))</f>
        <v/>
      </c>
      <c r="H3521" s="21">
        <f>ROUNDDOWN(G3521,-3)</f>
        <v/>
      </c>
      <c r="I3521" s="21">
        <f>IF(H3521&lt;=0,0,ROUNDDOWN(ROUND((H3521*LOOKUP(H3521,{0,1950001,3300001,6950001,9000001,18000001,40000001},{0.05,0.1,0.2,0.23,0.33,0.4,0.45})-LOOKUP(H3521,{0,1950001,3300001,6950001,9000001,18000001,40000001},{0,97500,427500,636000,1536000,2796000,4796000}))*1.021,3),0))</f>
        <v/>
      </c>
      <c r="J3521" s="21">
        <f>ROUNDDOWN(ROUND(H3521*0.06,2),-2)</f>
        <v/>
      </c>
      <c r="K3521" s="21">
        <f>ROUNDDOWN(ROUND(H3521*0.04,2),-2)</f>
        <v/>
      </c>
      <c r="L3521" s="21">
        <f>I3521+J3521+K3521</f>
        <v/>
      </c>
      <c r="M3521" s="21">
        <f>B3521-L3521</f>
        <v/>
      </c>
      <c r="N3521" s="21">
        <f>ROUNDDOWN(ROUND(B3521*0.2042,2),0)</f>
        <v/>
      </c>
    </row>
    <row r="3522">
      <c r="A3522" t="inlineStr">
        <is>
          <t>照合 一般</t>
        </is>
      </c>
      <c r="B3522" s="21" t="n">
        <v>24500000</v>
      </c>
      <c r="C3522" s="22" t="n">
        <v>34</v>
      </c>
      <c r="D3522" s="22" t="n">
        <v>1</v>
      </c>
      <c r="E3522" s="22" t="n">
        <v>0</v>
      </c>
      <c r="F3522" s="21">
        <f>(IF(C3522&lt;=20,MAX(800000,400000*C3522),8000000+700000*(C3522-20))+IF(E3522=1,1000000,0))</f>
        <v/>
      </c>
      <c r="G3522" s="21">
        <f>IF(AND(D3522=3,C3522&lt;=5),MAX(0,B3522-F3522),IF(AND(D3522=2,C3522&lt;=5,MAX(0,B3522-F3522)&gt;3000000),1500000+MAX(0,B3522-F3522)-3000000,MAX(0,B3522-F3522)/2))</f>
        <v/>
      </c>
      <c r="H3522" s="21">
        <f>ROUNDDOWN(G3522,-3)</f>
        <v/>
      </c>
      <c r="I3522" s="21">
        <f>IF(H3522&lt;=0,0,ROUNDDOWN(ROUND((H3522*LOOKUP(H3522,{0,1950001,3300001,6950001,9000001,18000001,40000001},{0.05,0.1,0.2,0.23,0.33,0.4,0.45})-LOOKUP(H3522,{0,1950001,3300001,6950001,9000001,18000001,40000001},{0,97500,427500,636000,1536000,2796000,4796000}))*1.021,3),0))</f>
        <v/>
      </c>
      <c r="J3522" s="21">
        <f>ROUNDDOWN(ROUND(H3522*0.06,2),-2)</f>
        <v/>
      </c>
      <c r="K3522" s="21">
        <f>ROUNDDOWN(ROUND(H3522*0.04,2),-2)</f>
        <v/>
      </c>
      <c r="L3522" s="21">
        <f>I3522+J3522+K3522</f>
        <v/>
      </c>
      <c r="M3522" s="21">
        <f>B3522-L3522</f>
        <v/>
      </c>
      <c r="N3522" s="21">
        <f>ROUNDDOWN(ROUND(B3522*0.2042,2),0)</f>
        <v/>
      </c>
    </row>
    <row r="3523">
      <c r="A3523" t="inlineStr">
        <is>
          <t>照合 一般</t>
        </is>
      </c>
      <c r="B3523" s="21" t="n">
        <v>24500000</v>
      </c>
      <c r="C3523" s="22" t="n">
        <v>35</v>
      </c>
      <c r="D3523" s="22" t="n">
        <v>1</v>
      </c>
      <c r="E3523" s="22" t="n">
        <v>0</v>
      </c>
      <c r="F3523" s="21">
        <f>(IF(C3523&lt;=20,MAX(800000,400000*C3523),8000000+700000*(C3523-20))+IF(E3523=1,1000000,0))</f>
        <v/>
      </c>
      <c r="G3523" s="21">
        <f>IF(AND(D3523=3,C3523&lt;=5),MAX(0,B3523-F3523),IF(AND(D3523=2,C3523&lt;=5,MAX(0,B3523-F3523)&gt;3000000),1500000+MAX(0,B3523-F3523)-3000000,MAX(0,B3523-F3523)/2))</f>
        <v/>
      </c>
      <c r="H3523" s="21">
        <f>ROUNDDOWN(G3523,-3)</f>
        <v/>
      </c>
      <c r="I3523" s="21">
        <f>IF(H3523&lt;=0,0,ROUNDDOWN(ROUND((H3523*LOOKUP(H3523,{0,1950001,3300001,6950001,9000001,18000001,40000001},{0.05,0.1,0.2,0.23,0.33,0.4,0.45})-LOOKUP(H3523,{0,1950001,3300001,6950001,9000001,18000001,40000001},{0,97500,427500,636000,1536000,2796000,4796000}))*1.021,3),0))</f>
        <v/>
      </c>
      <c r="J3523" s="21">
        <f>ROUNDDOWN(ROUND(H3523*0.06,2),-2)</f>
        <v/>
      </c>
      <c r="K3523" s="21">
        <f>ROUNDDOWN(ROUND(H3523*0.04,2),-2)</f>
        <v/>
      </c>
      <c r="L3523" s="21">
        <f>I3523+J3523+K3523</f>
        <v/>
      </c>
      <c r="M3523" s="21">
        <f>B3523-L3523</f>
        <v/>
      </c>
      <c r="N3523" s="21">
        <f>ROUNDDOWN(ROUND(B3523*0.2042,2),0)</f>
        <v/>
      </c>
    </row>
    <row r="3524">
      <c r="A3524" t="inlineStr">
        <is>
          <t>照合 一般</t>
        </is>
      </c>
      <c r="B3524" s="21" t="n">
        <v>24500000</v>
      </c>
      <c r="C3524" s="22" t="n">
        <v>36</v>
      </c>
      <c r="D3524" s="22" t="n">
        <v>1</v>
      </c>
      <c r="E3524" s="22" t="n">
        <v>0</v>
      </c>
      <c r="F3524" s="21">
        <f>(IF(C3524&lt;=20,MAX(800000,400000*C3524),8000000+700000*(C3524-20))+IF(E3524=1,1000000,0))</f>
        <v/>
      </c>
      <c r="G3524" s="21">
        <f>IF(AND(D3524=3,C3524&lt;=5),MAX(0,B3524-F3524),IF(AND(D3524=2,C3524&lt;=5,MAX(0,B3524-F3524)&gt;3000000),1500000+MAX(0,B3524-F3524)-3000000,MAX(0,B3524-F3524)/2))</f>
        <v/>
      </c>
      <c r="H3524" s="21">
        <f>ROUNDDOWN(G3524,-3)</f>
        <v/>
      </c>
      <c r="I3524" s="21">
        <f>IF(H3524&lt;=0,0,ROUNDDOWN(ROUND((H3524*LOOKUP(H3524,{0,1950001,3300001,6950001,9000001,18000001,40000001},{0.05,0.1,0.2,0.23,0.33,0.4,0.45})-LOOKUP(H3524,{0,1950001,3300001,6950001,9000001,18000001,40000001},{0,97500,427500,636000,1536000,2796000,4796000}))*1.021,3),0))</f>
        <v/>
      </c>
      <c r="J3524" s="21">
        <f>ROUNDDOWN(ROUND(H3524*0.06,2),-2)</f>
        <v/>
      </c>
      <c r="K3524" s="21">
        <f>ROUNDDOWN(ROUND(H3524*0.04,2),-2)</f>
        <v/>
      </c>
      <c r="L3524" s="21">
        <f>I3524+J3524+K3524</f>
        <v/>
      </c>
      <c r="M3524" s="21">
        <f>B3524-L3524</f>
        <v/>
      </c>
      <c r="N3524" s="21">
        <f>ROUNDDOWN(ROUND(B3524*0.2042,2),0)</f>
        <v/>
      </c>
    </row>
    <row r="3525">
      <c r="A3525" t="inlineStr">
        <is>
          <t>照合 一般</t>
        </is>
      </c>
      <c r="B3525" s="21" t="n">
        <v>24500000</v>
      </c>
      <c r="C3525" s="22" t="n">
        <v>37</v>
      </c>
      <c r="D3525" s="22" t="n">
        <v>1</v>
      </c>
      <c r="E3525" s="22" t="n">
        <v>0</v>
      </c>
      <c r="F3525" s="21">
        <f>(IF(C3525&lt;=20,MAX(800000,400000*C3525),8000000+700000*(C3525-20))+IF(E3525=1,1000000,0))</f>
        <v/>
      </c>
      <c r="G3525" s="21">
        <f>IF(AND(D3525=3,C3525&lt;=5),MAX(0,B3525-F3525),IF(AND(D3525=2,C3525&lt;=5,MAX(0,B3525-F3525)&gt;3000000),1500000+MAX(0,B3525-F3525)-3000000,MAX(0,B3525-F3525)/2))</f>
        <v/>
      </c>
      <c r="H3525" s="21">
        <f>ROUNDDOWN(G3525,-3)</f>
        <v/>
      </c>
      <c r="I3525" s="21">
        <f>IF(H3525&lt;=0,0,ROUNDDOWN(ROUND((H3525*LOOKUP(H3525,{0,1950001,3300001,6950001,9000001,18000001,40000001},{0.05,0.1,0.2,0.23,0.33,0.4,0.45})-LOOKUP(H3525,{0,1950001,3300001,6950001,9000001,18000001,40000001},{0,97500,427500,636000,1536000,2796000,4796000}))*1.021,3),0))</f>
        <v/>
      </c>
      <c r="J3525" s="21">
        <f>ROUNDDOWN(ROUND(H3525*0.06,2),-2)</f>
        <v/>
      </c>
      <c r="K3525" s="21">
        <f>ROUNDDOWN(ROUND(H3525*0.04,2),-2)</f>
        <v/>
      </c>
      <c r="L3525" s="21">
        <f>I3525+J3525+K3525</f>
        <v/>
      </c>
      <c r="M3525" s="21">
        <f>B3525-L3525</f>
        <v/>
      </c>
      <c r="N3525" s="21">
        <f>ROUNDDOWN(ROUND(B3525*0.2042,2),0)</f>
        <v/>
      </c>
    </row>
    <row r="3526">
      <c r="A3526" t="inlineStr">
        <is>
          <t>照合 一般</t>
        </is>
      </c>
      <c r="B3526" s="21" t="n">
        <v>24500000</v>
      </c>
      <c r="C3526" s="22" t="n">
        <v>38</v>
      </c>
      <c r="D3526" s="22" t="n">
        <v>1</v>
      </c>
      <c r="E3526" s="22" t="n">
        <v>0</v>
      </c>
      <c r="F3526" s="21">
        <f>(IF(C3526&lt;=20,MAX(800000,400000*C3526),8000000+700000*(C3526-20))+IF(E3526=1,1000000,0))</f>
        <v/>
      </c>
      <c r="G3526" s="21">
        <f>IF(AND(D3526=3,C3526&lt;=5),MAX(0,B3526-F3526),IF(AND(D3526=2,C3526&lt;=5,MAX(0,B3526-F3526)&gt;3000000),1500000+MAX(0,B3526-F3526)-3000000,MAX(0,B3526-F3526)/2))</f>
        <v/>
      </c>
      <c r="H3526" s="21">
        <f>ROUNDDOWN(G3526,-3)</f>
        <v/>
      </c>
      <c r="I3526" s="21">
        <f>IF(H3526&lt;=0,0,ROUNDDOWN(ROUND((H3526*LOOKUP(H3526,{0,1950001,3300001,6950001,9000001,18000001,40000001},{0.05,0.1,0.2,0.23,0.33,0.4,0.45})-LOOKUP(H3526,{0,1950001,3300001,6950001,9000001,18000001,40000001},{0,97500,427500,636000,1536000,2796000,4796000}))*1.021,3),0))</f>
        <v/>
      </c>
      <c r="J3526" s="21">
        <f>ROUNDDOWN(ROUND(H3526*0.06,2),-2)</f>
        <v/>
      </c>
      <c r="K3526" s="21">
        <f>ROUNDDOWN(ROUND(H3526*0.04,2),-2)</f>
        <v/>
      </c>
      <c r="L3526" s="21">
        <f>I3526+J3526+K3526</f>
        <v/>
      </c>
      <c r="M3526" s="21">
        <f>B3526-L3526</f>
        <v/>
      </c>
      <c r="N3526" s="21">
        <f>ROUNDDOWN(ROUND(B3526*0.2042,2),0)</f>
        <v/>
      </c>
    </row>
    <row r="3527">
      <c r="A3527" t="inlineStr">
        <is>
          <t>照合 一般</t>
        </is>
      </c>
      <c r="B3527" s="21" t="n">
        <v>24500000</v>
      </c>
      <c r="C3527" s="22" t="n">
        <v>39</v>
      </c>
      <c r="D3527" s="22" t="n">
        <v>1</v>
      </c>
      <c r="E3527" s="22" t="n">
        <v>0</v>
      </c>
      <c r="F3527" s="21">
        <f>(IF(C3527&lt;=20,MAX(800000,400000*C3527),8000000+700000*(C3527-20))+IF(E3527=1,1000000,0))</f>
        <v/>
      </c>
      <c r="G3527" s="21">
        <f>IF(AND(D3527=3,C3527&lt;=5),MAX(0,B3527-F3527),IF(AND(D3527=2,C3527&lt;=5,MAX(0,B3527-F3527)&gt;3000000),1500000+MAX(0,B3527-F3527)-3000000,MAX(0,B3527-F3527)/2))</f>
        <v/>
      </c>
      <c r="H3527" s="21">
        <f>ROUNDDOWN(G3527,-3)</f>
        <v/>
      </c>
      <c r="I3527" s="21">
        <f>IF(H3527&lt;=0,0,ROUNDDOWN(ROUND((H3527*LOOKUP(H3527,{0,1950001,3300001,6950001,9000001,18000001,40000001},{0.05,0.1,0.2,0.23,0.33,0.4,0.45})-LOOKUP(H3527,{0,1950001,3300001,6950001,9000001,18000001,40000001},{0,97500,427500,636000,1536000,2796000,4796000}))*1.021,3),0))</f>
        <v/>
      </c>
      <c r="J3527" s="21">
        <f>ROUNDDOWN(ROUND(H3527*0.06,2),-2)</f>
        <v/>
      </c>
      <c r="K3527" s="21">
        <f>ROUNDDOWN(ROUND(H3527*0.04,2),-2)</f>
        <v/>
      </c>
      <c r="L3527" s="21">
        <f>I3527+J3527+K3527</f>
        <v/>
      </c>
      <c r="M3527" s="21">
        <f>B3527-L3527</f>
        <v/>
      </c>
      <c r="N3527" s="21">
        <f>ROUNDDOWN(ROUND(B3527*0.2042,2),0)</f>
        <v/>
      </c>
    </row>
    <row r="3528">
      <c r="A3528" t="inlineStr">
        <is>
          <t>照合 一般</t>
        </is>
      </c>
      <c r="B3528" s="21" t="n">
        <v>24500000</v>
      </c>
      <c r="C3528" s="22" t="n">
        <v>40</v>
      </c>
      <c r="D3528" s="22" t="n">
        <v>1</v>
      </c>
      <c r="E3528" s="22" t="n">
        <v>0</v>
      </c>
      <c r="F3528" s="21">
        <f>(IF(C3528&lt;=20,MAX(800000,400000*C3528),8000000+700000*(C3528-20))+IF(E3528=1,1000000,0))</f>
        <v/>
      </c>
      <c r="G3528" s="21">
        <f>IF(AND(D3528=3,C3528&lt;=5),MAX(0,B3528-F3528),IF(AND(D3528=2,C3528&lt;=5,MAX(0,B3528-F3528)&gt;3000000),1500000+MAX(0,B3528-F3528)-3000000,MAX(0,B3528-F3528)/2))</f>
        <v/>
      </c>
      <c r="H3528" s="21">
        <f>ROUNDDOWN(G3528,-3)</f>
        <v/>
      </c>
      <c r="I3528" s="21">
        <f>IF(H3528&lt;=0,0,ROUNDDOWN(ROUND((H3528*LOOKUP(H3528,{0,1950001,3300001,6950001,9000001,18000001,40000001},{0.05,0.1,0.2,0.23,0.33,0.4,0.45})-LOOKUP(H3528,{0,1950001,3300001,6950001,9000001,18000001,40000001},{0,97500,427500,636000,1536000,2796000,4796000}))*1.021,3),0))</f>
        <v/>
      </c>
      <c r="J3528" s="21">
        <f>ROUNDDOWN(ROUND(H3528*0.06,2),-2)</f>
        <v/>
      </c>
      <c r="K3528" s="21">
        <f>ROUNDDOWN(ROUND(H3528*0.04,2),-2)</f>
        <v/>
      </c>
      <c r="L3528" s="21">
        <f>I3528+J3528+K3528</f>
        <v/>
      </c>
      <c r="M3528" s="21">
        <f>B3528-L3528</f>
        <v/>
      </c>
      <c r="N3528" s="21">
        <f>ROUNDDOWN(ROUND(B3528*0.2042,2),0)</f>
        <v/>
      </c>
    </row>
    <row r="3529">
      <c r="A3529" t="inlineStr">
        <is>
          <t>照合 一般</t>
        </is>
      </c>
      <c r="B3529" s="21" t="n">
        <v>24500000</v>
      </c>
      <c r="C3529" s="22" t="n">
        <v>41</v>
      </c>
      <c r="D3529" s="22" t="n">
        <v>1</v>
      </c>
      <c r="E3529" s="22" t="n">
        <v>0</v>
      </c>
      <c r="F3529" s="21">
        <f>(IF(C3529&lt;=20,MAX(800000,400000*C3529),8000000+700000*(C3529-20))+IF(E3529=1,1000000,0))</f>
        <v/>
      </c>
      <c r="G3529" s="21">
        <f>IF(AND(D3529=3,C3529&lt;=5),MAX(0,B3529-F3529),IF(AND(D3529=2,C3529&lt;=5,MAX(0,B3529-F3529)&gt;3000000),1500000+MAX(0,B3529-F3529)-3000000,MAX(0,B3529-F3529)/2))</f>
        <v/>
      </c>
      <c r="H3529" s="21">
        <f>ROUNDDOWN(G3529,-3)</f>
        <v/>
      </c>
      <c r="I3529" s="21">
        <f>IF(H3529&lt;=0,0,ROUNDDOWN(ROUND((H3529*LOOKUP(H3529,{0,1950001,3300001,6950001,9000001,18000001,40000001},{0.05,0.1,0.2,0.23,0.33,0.4,0.45})-LOOKUP(H3529,{0,1950001,3300001,6950001,9000001,18000001,40000001},{0,97500,427500,636000,1536000,2796000,4796000}))*1.021,3),0))</f>
        <v/>
      </c>
      <c r="J3529" s="21">
        <f>ROUNDDOWN(ROUND(H3529*0.06,2),-2)</f>
        <v/>
      </c>
      <c r="K3529" s="21">
        <f>ROUNDDOWN(ROUND(H3529*0.04,2),-2)</f>
        <v/>
      </c>
      <c r="L3529" s="21">
        <f>I3529+J3529+K3529</f>
        <v/>
      </c>
      <c r="M3529" s="21">
        <f>B3529-L3529</f>
        <v/>
      </c>
      <c r="N3529" s="21">
        <f>ROUNDDOWN(ROUND(B3529*0.2042,2),0)</f>
        <v/>
      </c>
    </row>
    <row r="3530">
      <c r="A3530" t="inlineStr">
        <is>
          <t>照合 一般</t>
        </is>
      </c>
      <c r="B3530" s="21" t="n">
        <v>24500000</v>
      </c>
      <c r="C3530" s="22" t="n">
        <v>42</v>
      </c>
      <c r="D3530" s="22" t="n">
        <v>1</v>
      </c>
      <c r="E3530" s="22" t="n">
        <v>0</v>
      </c>
      <c r="F3530" s="21">
        <f>(IF(C3530&lt;=20,MAX(800000,400000*C3530),8000000+700000*(C3530-20))+IF(E3530=1,1000000,0))</f>
        <v/>
      </c>
      <c r="G3530" s="21">
        <f>IF(AND(D3530=3,C3530&lt;=5),MAX(0,B3530-F3530),IF(AND(D3530=2,C3530&lt;=5,MAX(0,B3530-F3530)&gt;3000000),1500000+MAX(0,B3530-F3530)-3000000,MAX(0,B3530-F3530)/2))</f>
        <v/>
      </c>
      <c r="H3530" s="21">
        <f>ROUNDDOWN(G3530,-3)</f>
        <v/>
      </c>
      <c r="I3530" s="21">
        <f>IF(H3530&lt;=0,0,ROUNDDOWN(ROUND((H3530*LOOKUP(H3530,{0,1950001,3300001,6950001,9000001,18000001,40000001},{0.05,0.1,0.2,0.23,0.33,0.4,0.45})-LOOKUP(H3530,{0,1950001,3300001,6950001,9000001,18000001,40000001},{0,97500,427500,636000,1536000,2796000,4796000}))*1.021,3),0))</f>
        <v/>
      </c>
      <c r="J3530" s="21">
        <f>ROUNDDOWN(ROUND(H3530*0.06,2),-2)</f>
        <v/>
      </c>
      <c r="K3530" s="21">
        <f>ROUNDDOWN(ROUND(H3530*0.04,2),-2)</f>
        <v/>
      </c>
      <c r="L3530" s="21">
        <f>I3530+J3530+K3530</f>
        <v/>
      </c>
      <c r="M3530" s="21">
        <f>B3530-L3530</f>
        <v/>
      </c>
      <c r="N3530" s="21">
        <f>ROUNDDOWN(ROUND(B3530*0.2042,2),0)</f>
        <v/>
      </c>
    </row>
    <row r="3531">
      <c r="A3531" t="inlineStr">
        <is>
          <t>照合 一般</t>
        </is>
      </c>
      <c r="B3531" s="21" t="n">
        <v>24500000</v>
      </c>
      <c r="C3531" s="22" t="n">
        <v>43</v>
      </c>
      <c r="D3531" s="22" t="n">
        <v>1</v>
      </c>
      <c r="E3531" s="22" t="n">
        <v>0</v>
      </c>
      <c r="F3531" s="21">
        <f>(IF(C3531&lt;=20,MAX(800000,400000*C3531),8000000+700000*(C3531-20))+IF(E3531=1,1000000,0))</f>
        <v/>
      </c>
      <c r="G3531" s="21">
        <f>IF(AND(D3531=3,C3531&lt;=5),MAX(0,B3531-F3531),IF(AND(D3531=2,C3531&lt;=5,MAX(0,B3531-F3531)&gt;3000000),1500000+MAX(0,B3531-F3531)-3000000,MAX(0,B3531-F3531)/2))</f>
        <v/>
      </c>
      <c r="H3531" s="21">
        <f>ROUNDDOWN(G3531,-3)</f>
        <v/>
      </c>
      <c r="I3531" s="21">
        <f>IF(H3531&lt;=0,0,ROUNDDOWN(ROUND((H3531*LOOKUP(H3531,{0,1950001,3300001,6950001,9000001,18000001,40000001},{0.05,0.1,0.2,0.23,0.33,0.4,0.45})-LOOKUP(H3531,{0,1950001,3300001,6950001,9000001,18000001,40000001},{0,97500,427500,636000,1536000,2796000,4796000}))*1.021,3),0))</f>
        <v/>
      </c>
      <c r="J3531" s="21">
        <f>ROUNDDOWN(ROUND(H3531*0.06,2),-2)</f>
        <v/>
      </c>
      <c r="K3531" s="21">
        <f>ROUNDDOWN(ROUND(H3531*0.04,2),-2)</f>
        <v/>
      </c>
      <c r="L3531" s="21">
        <f>I3531+J3531+K3531</f>
        <v/>
      </c>
      <c r="M3531" s="21">
        <f>B3531-L3531</f>
        <v/>
      </c>
      <c r="N3531" s="21">
        <f>ROUNDDOWN(ROUND(B3531*0.2042,2),0)</f>
        <v/>
      </c>
    </row>
    <row r="3532">
      <c r="A3532" t="inlineStr">
        <is>
          <t>照合 一般</t>
        </is>
      </c>
      <c r="B3532" s="21" t="n">
        <v>24500000</v>
      </c>
      <c r="C3532" s="22" t="n">
        <v>44</v>
      </c>
      <c r="D3532" s="22" t="n">
        <v>1</v>
      </c>
      <c r="E3532" s="22" t="n">
        <v>0</v>
      </c>
      <c r="F3532" s="21">
        <f>(IF(C3532&lt;=20,MAX(800000,400000*C3532),8000000+700000*(C3532-20))+IF(E3532=1,1000000,0))</f>
        <v/>
      </c>
      <c r="G3532" s="21">
        <f>IF(AND(D3532=3,C3532&lt;=5),MAX(0,B3532-F3532),IF(AND(D3532=2,C3532&lt;=5,MAX(0,B3532-F3532)&gt;3000000),1500000+MAX(0,B3532-F3532)-3000000,MAX(0,B3532-F3532)/2))</f>
        <v/>
      </c>
      <c r="H3532" s="21">
        <f>ROUNDDOWN(G3532,-3)</f>
        <v/>
      </c>
      <c r="I3532" s="21">
        <f>IF(H3532&lt;=0,0,ROUNDDOWN(ROUND((H3532*LOOKUP(H3532,{0,1950001,3300001,6950001,9000001,18000001,40000001},{0.05,0.1,0.2,0.23,0.33,0.4,0.45})-LOOKUP(H3532,{0,1950001,3300001,6950001,9000001,18000001,40000001},{0,97500,427500,636000,1536000,2796000,4796000}))*1.021,3),0))</f>
        <v/>
      </c>
      <c r="J3532" s="21">
        <f>ROUNDDOWN(ROUND(H3532*0.06,2),-2)</f>
        <v/>
      </c>
      <c r="K3532" s="21">
        <f>ROUNDDOWN(ROUND(H3532*0.04,2),-2)</f>
        <v/>
      </c>
      <c r="L3532" s="21">
        <f>I3532+J3532+K3532</f>
        <v/>
      </c>
      <c r="M3532" s="21">
        <f>B3532-L3532</f>
        <v/>
      </c>
      <c r="N3532" s="21">
        <f>ROUNDDOWN(ROUND(B3532*0.2042,2),0)</f>
        <v/>
      </c>
    </row>
    <row r="3533">
      <c r="A3533" t="inlineStr">
        <is>
          <t>照合 一般</t>
        </is>
      </c>
      <c r="B3533" s="21" t="n">
        <v>24500000</v>
      </c>
      <c r="C3533" s="22" t="n">
        <v>45</v>
      </c>
      <c r="D3533" s="22" t="n">
        <v>1</v>
      </c>
      <c r="E3533" s="22" t="n">
        <v>0</v>
      </c>
      <c r="F3533" s="21">
        <f>(IF(C3533&lt;=20,MAX(800000,400000*C3533),8000000+700000*(C3533-20))+IF(E3533=1,1000000,0))</f>
        <v/>
      </c>
      <c r="G3533" s="21">
        <f>IF(AND(D3533=3,C3533&lt;=5),MAX(0,B3533-F3533),IF(AND(D3533=2,C3533&lt;=5,MAX(0,B3533-F3533)&gt;3000000),1500000+MAX(0,B3533-F3533)-3000000,MAX(0,B3533-F3533)/2))</f>
        <v/>
      </c>
      <c r="H3533" s="21">
        <f>ROUNDDOWN(G3533,-3)</f>
        <v/>
      </c>
      <c r="I3533" s="21">
        <f>IF(H3533&lt;=0,0,ROUNDDOWN(ROUND((H3533*LOOKUP(H3533,{0,1950001,3300001,6950001,9000001,18000001,40000001},{0.05,0.1,0.2,0.23,0.33,0.4,0.45})-LOOKUP(H3533,{0,1950001,3300001,6950001,9000001,18000001,40000001},{0,97500,427500,636000,1536000,2796000,4796000}))*1.021,3),0))</f>
        <v/>
      </c>
      <c r="J3533" s="21">
        <f>ROUNDDOWN(ROUND(H3533*0.06,2),-2)</f>
        <v/>
      </c>
      <c r="K3533" s="21">
        <f>ROUNDDOWN(ROUND(H3533*0.04,2),-2)</f>
        <v/>
      </c>
      <c r="L3533" s="21">
        <f>I3533+J3533+K3533</f>
        <v/>
      </c>
      <c r="M3533" s="21">
        <f>B3533-L3533</f>
        <v/>
      </c>
      <c r="N3533" s="21">
        <f>ROUNDDOWN(ROUND(B3533*0.2042,2),0)</f>
        <v/>
      </c>
    </row>
    <row r="3534">
      <c r="A3534" t="inlineStr">
        <is>
          <t>照合 短期</t>
        </is>
      </c>
      <c r="B3534" s="21" t="n">
        <v>24500000</v>
      </c>
      <c r="C3534" s="22" t="n">
        <v>1</v>
      </c>
      <c r="D3534" s="22" t="n">
        <v>2</v>
      </c>
      <c r="E3534" s="22" t="n">
        <v>0</v>
      </c>
      <c r="F3534" s="21">
        <f>(IF(C3534&lt;=20,MAX(800000,400000*C3534),8000000+700000*(C3534-20))+IF(E3534=1,1000000,0))</f>
        <v/>
      </c>
      <c r="G3534" s="21">
        <f>IF(AND(D3534=3,C3534&lt;=5),MAX(0,B3534-F3534),IF(AND(D3534=2,C3534&lt;=5,MAX(0,B3534-F3534)&gt;3000000),1500000+MAX(0,B3534-F3534)-3000000,MAX(0,B3534-F3534)/2))</f>
        <v/>
      </c>
      <c r="H3534" s="21">
        <f>ROUNDDOWN(G3534,-3)</f>
        <v/>
      </c>
      <c r="I3534" s="21">
        <f>IF(H3534&lt;=0,0,ROUNDDOWN(ROUND((H3534*LOOKUP(H3534,{0,1950001,3300001,6950001,9000001,18000001,40000001},{0.05,0.1,0.2,0.23,0.33,0.4,0.45})-LOOKUP(H3534,{0,1950001,3300001,6950001,9000001,18000001,40000001},{0,97500,427500,636000,1536000,2796000,4796000}))*1.021,3),0))</f>
        <v/>
      </c>
      <c r="J3534" s="21">
        <f>ROUNDDOWN(ROUND(H3534*0.06,2),-2)</f>
        <v/>
      </c>
      <c r="K3534" s="21">
        <f>ROUNDDOWN(ROUND(H3534*0.04,2),-2)</f>
        <v/>
      </c>
      <c r="L3534" s="21">
        <f>I3534+J3534+K3534</f>
        <v/>
      </c>
      <c r="M3534" s="21">
        <f>B3534-L3534</f>
        <v/>
      </c>
      <c r="N3534" s="21">
        <f>ROUNDDOWN(ROUND(B3534*0.2042,2),0)</f>
        <v/>
      </c>
    </row>
    <row r="3535">
      <c r="A3535" t="inlineStr">
        <is>
          <t>照合 役員</t>
        </is>
      </c>
      <c r="B3535" s="21" t="n">
        <v>24500000</v>
      </c>
      <c r="C3535" s="22" t="n">
        <v>1</v>
      </c>
      <c r="D3535" s="22" t="n">
        <v>3</v>
      </c>
      <c r="E3535" s="22" t="n">
        <v>0</v>
      </c>
      <c r="F3535" s="21">
        <f>(IF(C3535&lt;=20,MAX(800000,400000*C3535),8000000+700000*(C3535-20))+IF(E3535=1,1000000,0))</f>
        <v/>
      </c>
      <c r="G3535" s="21">
        <f>IF(AND(D3535=3,C3535&lt;=5),MAX(0,B3535-F3535),IF(AND(D3535=2,C3535&lt;=5,MAX(0,B3535-F3535)&gt;3000000),1500000+MAX(0,B3535-F3535)-3000000,MAX(0,B3535-F3535)/2))</f>
        <v/>
      </c>
      <c r="H3535" s="21">
        <f>ROUNDDOWN(G3535,-3)</f>
        <v/>
      </c>
      <c r="I3535" s="21">
        <f>IF(H3535&lt;=0,0,ROUNDDOWN(ROUND((H3535*LOOKUP(H3535,{0,1950001,3300001,6950001,9000001,18000001,40000001},{0.05,0.1,0.2,0.23,0.33,0.4,0.45})-LOOKUP(H3535,{0,1950001,3300001,6950001,9000001,18000001,40000001},{0,97500,427500,636000,1536000,2796000,4796000}))*1.021,3),0))</f>
        <v/>
      </c>
      <c r="J3535" s="21">
        <f>ROUNDDOWN(ROUND(H3535*0.06,2),-2)</f>
        <v/>
      </c>
      <c r="K3535" s="21">
        <f>ROUNDDOWN(ROUND(H3535*0.04,2),-2)</f>
        <v/>
      </c>
      <c r="L3535" s="21">
        <f>I3535+J3535+K3535</f>
        <v/>
      </c>
      <c r="M3535" s="21">
        <f>B3535-L3535</f>
        <v/>
      </c>
      <c r="N3535" s="21">
        <f>ROUNDDOWN(ROUND(B3535*0.2042,2),0)</f>
        <v/>
      </c>
    </row>
    <row r="3536">
      <c r="A3536" t="inlineStr">
        <is>
          <t>照合 短期 障害</t>
        </is>
      </c>
      <c r="B3536" s="21" t="n">
        <v>24500000</v>
      </c>
      <c r="C3536" s="22" t="n">
        <v>1</v>
      </c>
      <c r="D3536" s="22" t="n">
        <v>2</v>
      </c>
      <c r="E3536" s="22" t="n">
        <v>1</v>
      </c>
      <c r="F3536" s="21">
        <f>(IF(C3536&lt;=20,MAX(800000,400000*C3536),8000000+700000*(C3536-20))+IF(E3536=1,1000000,0))</f>
        <v/>
      </c>
      <c r="G3536" s="21">
        <f>IF(AND(D3536=3,C3536&lt;=5),MAX(0,B3536-F3536),IF(AND(D3536=2,C3536&lt;=5,MAX(0,B3536-F3536)&gt;3000000),1500000+MAX(0,B3536-F3536)-3000000,MAX(0,B3536-F3536)/2))</f>
        <v/>
      </c>
      <c r="H3536" s="21">
        <f>ROUNDDOWN(G3536,-3)</f>
        <v/>
      </c>
      <c r="I3536" s="21">
        <f>IF(H3536&lt;=0,0,ROUNDDOWN(ROUND((H3536*LOOKUP(H3536,{0,1950001,3300001,6950001,9000001,18000001,40000001},{0.05,0.1,0.2,0.23,0.33,0.4,0.45})-LOOKUP(H3536,{0,1950001,3300001,6950001,9000001,18000001,40000001},{0,97500,427500,636000,1536000,2796000,4796000}))*1.021,3),0))</f>
        <v/>
      </c>
      <c r="J3536" s="21">
        <f>ROUNDDOWN(ROUND(H3536*0.06,2),-2)</f>
        <v/>
      </c>
      <c r="K3536" s="21">
        <f>ROUNDDOWN(ROUND(H3536*0.04,2),-2)</f>
        <v/>
      </c>
      <c r="L3536" s="21">
        <f>I3536+J3536+K3536</f>
        <v/>
      </c>
      <c r="M3536" s="21">
        <f>B3536-L3536</f>
        <v/>
      </c>
      <c r="N3536" s="21">
        <f>ROUNDDOWN(ROUND(B3536*0.2042,2),0)</f>
        <v/>
      </c>
    </row>
    <row r="3537">
      <c r="A3537" t="inlineStr">
        <is>
          <t>照合 短期</t>
        </is>
      </c>
      <c r="B3537" s="21" t="n">
        <v>24500000</v>
      </c>
      <c r="C3537" s="22" t="n">
        <v>2</v>
      </c>
      <c r="D3537" s="22" t="n">
        <v>2</v>
      </c>
      <c r="E3537" s="22" t="n">
        <v>0</v>
      </c>
      <c r="F3537" s="21">
        <f>(IF(C3537&lt;=20,MAX(800000,400000*C3537),8000000+700000*(C3537-20))+IF(E3537=1,1000000,0))</f>
        <v/>
      </c>
      <c r="G3537" s="21">
        <f>IF(AND(D3537=3,C3537&lt;=5),MAX(0,B3537-F3537),IF(AND(D3537=2,C3537&lt;=5,MAX(0,B3537-F3537)&gt;3000000),1500000+MAX(0,B3537-F3537)-3000000,MAX(0,B3537-F3537)/2))</f>
        <v/>
      </c>
      <c r="H3537" s="21">
        <f>ROUNDDOWN(G3537,-3)</f>
        <v/>
      </c>
      <c r="I3537" s="21">
        <f>IF(H3537&lt;=0,0,ROUNDDOWN(ROUND((H3537*LOOKUP(H3537,{0,1950001,3300001,6950001,9000001,18000001,40000001},{0.05,0.1,0.2,0.23,0.33,0.4,0.45})-LOOKUP(H3537,{0,1950001,3300001,6950001,9000001,18000001,40000001},{0,97500,427500,636000,1536000,2796000,4796000}))*1.021,3),0))</f>
        <v/>
      </c>
      <c r="J3537" s="21">
        <f>ROUNDDOWN(ROUND(H3537*0.06,2),-2)</f>
        <v/>
      </c>
      <c r="K3537" s="21">
        <f>ROUNDDOWN(ROUND(H3537*0.04,2),-2)</f>
        <v/>
      </c>
      <c r="L3537" s="21">
        <f>I3537+J3537+K3537</f>
        <v/>
      </c>
      <c r="M3537" s="21">
        <f>B3537-L3537</f>
        <v/>
      </c>
      <c r="N3537" s="21">
        <f>ROUNDDOWN(ROUND(B3537*0.2042,2),0)</f>
        <v/>
      </c>
    </row>
    <row r="3538">
      <c r="A3538" t="inlineStr">
        <is>
          <t>照合 役員</t>
        </is>
      </c>
      <c r="B3538" s="21" t="n">
        <v>24500000</v>
      </c>
      <c r="C3538" s="22" t="n">
        <v>2</v>
      </c>
      <c r="D3538" s="22" t="n">
        <v>3</v>
      </c>
      <c r="E3538" s="22" t="n">
        <v>0</v>
      </c>
      <c r="F3538" s="21">
        <f>(IF(C3538&lt;=20,MAX(800000,400000*C3538),8000000+700000*(C3538-20))+IF(E3538=1,1000000,0))</f>
        <v/>
      </c>
      <c r="G3538" s="21">
        <f>IF(AND(D3538=3,C3538&lt;=5),MAX(0,B3538-F3538),IF(AND(D3538=2,C3538&lt;=5,MAX(0,B3538-F3538)&gt;3000000),1500000+MAX(0,B3538-F3538)-3000000,MAX(0,B3538-F3538)/2))</f>
        <v/>
      </c>
      <c r="H3538" s="21">
        <f>ROUNDDOWN(G3538,-3)</f>
        <v/>
      </c>
      <c r="I3538" s="21">
        <f>IF(H3538&lt;=0,0,ROUNDDOWN(ROUND((H3538*LOOKUP(H3538,{0,1950001,3300001,6950001,9000001,18000001,40000001},{0.05,0.1,0.2,0.23,0.33,0.4,0.45})-LOOKUP(H3538,{0,1950001,3300001,6950001,9000001,18000001,40000001},{0,97500,427500,636000,1536000,2796000,4796000}))*1.021,3),0))</f>
        <v/>
      </c>
      <c r="J3538" s="21">
        <f>ROUNDDOWN(ROUND(H3538*0.06,2),-2)</f>
        <v/>
      </c>
      <c r="K3538" s="21">
        <f>ROUNDDOWN(ROUND(H3538*0.04,2),-2)</f>
        <v/>
      </c>
      <c r="L3538" s="21">
        <f>I3538+J3538+K3538</f>
        <v/>
      </c>
      <c r="M3538" s="21">
        <f>B3538-L3538</f>
        <v/>
      </c>
      <c r="N3538" s="21">
        <f>ROUNDDOWN(ROUND(B3538*0.2042,2),0)</f>
        <v/>
      </c>
    </row>
    <row r="3539">
      <c r="A3539" t="inlineStr">
        <is>
          <t>照合 短期 障害</t>
        </is>
      </c>
      <c r="B3539" s="21" t="n">
        <v>24500000</v>
      </c>
      <c r="C3539" s="22" t="n">
        <v>2</v>
      </c>
      <c r="D3539" s="22" t="n">
        <v>2</v>
      </c>
      <c r="E3539" s="22" t="n">
        <v>1</v>
      </c>
      <c r="F3539" s="21">
        <f>(IF(C3539&lt;=20,MAX(800000,400000*C3539),8000000+700000*(C3539-20))+IF(E3539=1,1000000,0))</f>
        <v/>
      </c>
      <c r="G3539" s="21">
        <f>IF(AND(D3539=3,C3539&lt;=5),MAX(0,B3539-F3539),IF(AND(D3539=2,C3539&lt;=5,MAX(0,B3539-F3539)&gt;3000000),1500000+MAX(0,B3539-F3539)-3000000,MAX(0,B3539-F3539)/2))</f>
        <v/>
      </c>
      <c r="H3539" s="21">
        <f>ROUNDDOWN(G3539,-3)</f>
        <v/>
      </c>
      <c r="I3539" s="21">
        <f>IF(H3539&lt;=0,0,ROUNDDOWN(ROUND((H3539*LOOKUP(H3539,{0,1950001,3300001,6950001,9000001,18000001,40000001},{0.05,0.1,0.2,0.23,0.33,0.4,0.45})-LOOKUP(H3539,{0,1950001,3300001,6950001,9000001,18000001,40000001},{0,97500,427500,636000,1536000,2796000,4796000}))*1.021,3),0))</f>
        <v/>
      </c>
      <c r="J3539" s="21">
        <f>ROUNDDOWN(ROUND(H3539*0.06,2),-2)</f>
        <v/>
      </c>
      <c r="K3539" s="21">
        <f>ROUNDDOWN(ROUND(H3539*0.04,2),-2)</f>
        <v/>
      </c>
      <c r="L3539" s="21">
        <f>I3539+J3539+K3539</f>
        <v/>
      </c>
      <c r="M3539" s="21">
        <f>B3539-L3539</f>
        <v/>
      </c>
      <c r="N3539" s="21">
        <f>ROUNDDOWN(ROUND(B3539*0.2042,2),0)</f>
        <v/>
      </c>
    </row>
    <row r="3540">
      <c r="A3540" t="inlineStr">
        <is>
          <t>照合 短期</t>
        </is>
      </c>
      <c r="B3540" s="21" t="n">
        <v>24500000</v>
      </c>
      <c r="C3540" s="22" t="n">
        <v>3</v>
      </c>
      <c r="D3540" s="22" t="n">
        <v>2</v>
      </c>
      <c r="E3540" s="22" t="n">
        <v>0</v>
      </c>
      <c r="F3540" s="21">
        <f>(IF(C3540&lt;=20,MAX(800000,400000*C3540),8000000+700000*(C3540-20))+IF(E3540=1,1000000,0))</f>
        <v/>
      </c>
      <c r="G3540" s="21">
        <f>IF(AND(D3540=3,C3540&lt;=5),MAX(0,B3540-F3540),IF(AND(D3540=2,C3540&lt;=5,MAX(0,B3540-F3540)&gt;3000000),1500000+MAX(0,B3540-F3540)-3000000,MAX(0,B3540-F3540)/2))</f>
        <v/>
      </c>
      <c r="H3540" s="21">
        <f>ROUNDDOWN(G3540,-3)</f>
        <v/>
      </c>
      <c r="I3540" s="21">
        <f>IF(H3540&lt;=0,0,ROUNDDOWN(ROUND((H3540*LOOKUP(H3540,{0,1950001,3300001,6950001,9000001,18000001,40000001},{0.05,0.1,0.2,0.23,0.33,0.4,0.45})-LOOKUP(H3540,{0,1950001,3300001,6950001,9000001,18000001,40000001},{0,97500,427500,636000,1536000,2796000,4796000}))*1.021,3),0))</f>
        <v/>
      </c>
      <c r="J3540" s="21">
        <f>ROUNDDOWN(ROUND(H3540*0.06,2),-2)</f>
        <v/>
      </c>
      <c r="K3540" s="21">
        <f>ROUNDDOWN(ROUND(H3540*0.04,2),-2)</f>
        <v/>
      </c>
      <c r="L3540" s="21">
        <f>I3540+J3540+K3540</f>
        <v/>
      </c>
      <c r="M3540" s="21">
        <f>B3540-L3540</f>
        <v/>
      </c>
      <c r="N3540" s="21">
        <f>ROUNDDOWN(ROUND(B3540*0.2042,2),0)</f>
        <v/>
      </c>
    </row>
    <row r="3541">
      <c r="A3541" t="inlineStr">
        <is>
          <t>照合 役員</t>
        </is>
      </c>
      <c r="B3541" s="21" t="n">
        <v>24500000</v>
      </c>
      <c r="C3541" s="22" t="n">
        <v>3</v>
      </c>
      <c r="D3541" s="22" t="n">
        <v>3</v>
      </c>
      <c r="E3541" s="22" t="n">
        <v>0</v>
      </c>
      <c r="F3541" s="21">
        <f>(IF(C3541&lt;=20,MAX(800000,400000*C3541),8000000+700000*(C3541-20))+IF(E3541=1,1000000,0))</f>
        <v/>
      </c>
      <c r="G3541" s="21">
        <f>IF(AND(D3541=3,C3541&lt;=5),MAX(0,B3541-F3541),IF(AND(D3541=2,C3541&lt;=5,MAX(0,B3541-F3541)&gt;3000000),1500000+MAX(0,B3541-F3541)-3000000,MAX(0,B3541-F3541)/2))</f>
        <v/>
      </c>
      <c r="H3541" s="21">
        <f>ROUNDDOWN(G3541,-3)</f>
        <v/>
      </c>
      <c r="I3541" s="21">
        <f>IF(H3541&lt;=0,0,ROUNDDOWN(ROUND((H3541*LOOKUP(H3541,{0,1950001,3300001,6950001,9000001,18000001,40000001},{0.05,0.1,0.2,0.23,0.33,0.4,0.45})-LOOKUP(H3541,{0,1950001,3300001,6950001,9000001,18000001,40000001},{0,97500,427500,636000,1536000,2796000,4796000}))*1.021,3),0))</f>
        <v/>
      </c>
      <c r="J3541" s="21">
        <f>ROUNDDOWN(ROUND(H3541*0.06,2),-2)</f>
        <v/>
      </c>
      <c r="K3541" s="21">
        <f>ROUNDDOWN(ROUND(H3541*0.04,2),-2)</f>
        <v/>
      </c>
      <c r="L3541" s="21">
        <f>I3541+J3541+K3541</f>
        <v/>
      </c>
      <c r="M3541" s="21">
        <f>B3541-L3541</f>
        <v/>
      </c>
      <c r="N3541" s="21">
        <f>ROUNDDOWN(ROUND(B3541*0.2042,2),0)</f>
        <v/>
      </c>
    </row>
    <row r="3542">
      <c r="A3542" t="inlineStr">
        <is>
          <t>照合 短期 障害</t>
        </is>
      </c>
      <c r="B3542" s="21" t="n">
        <v>24500000</v>
      </c>
      <c r="C3542" s="22" t="n">
        <v>3</v>
      </c>
      <c r="D3542" s="22" t="n">
        <v>2</v>
      </c>
      <c r="E3542" s="22" t="n">
        <v>1</v>
      </c>
      <c r="F3542" s="21">
        <f>(IF(C3542&lt;=20,MAX(800000,400000*C3542),8000000+700000*(C3542-20))+IF(E3542=1,1000000,0))</f>
        <v/>
      </c>
      <c r="G3542" s="21">
        <f>IF(AND(D3542=3,C3542&lt;=5),MAX(0,B3542-F3542),IF(AND(D3542=2,C3542&lt;=5,MAX(0,B3542-F3542)&gt;3000000),1500000+MAX(0,B3542-F3542)-3000000,MAX(0,B3542-F3542)/2))</f>
        <v/>
      </c>
      <c r="H3542" s="21">
        <f>ROUNDDOWN(G3542,-3)</f>
        <v/>
      </c>
      <c r="I3542" s="21">
        <f>IF(H3542&lt;=0,0,ROUNDDOWN(ROUND((H3542*LOOKUP(H3542,{0,1950001,3300001,6950001,9000001,18000001,40000001},{0.05,0.1,0.2,0.23,0.33,0.4,0.45})-LOOKUP(H3542,{0,1950001,3300001,6950001,9000001,18000001,40000001},{0,97500,427500,636000,1536000,2796000,4796000}))*1.021,3),0))</f>
        <v/>
      </c>
      <c r="J3542" s="21">
        <f>ROUNDDOWN(ROUND(H3542*0.06,2),-2)</f>
        <v/>
      </c>
      <c r="K3542" s="21">
        <f>ROUNDDOWN(ROUND(H3542*0.04,2),-2)</f>
        <v/>
      </c>
      <c r="L3542" s="21">
        <f>I3542+J3542+K3542</f>
        <v/>
      </c>
      <c r="M3542" s="21">
        <f>B3542-L3542</f>
        <v/>
      </c>
      <c r="N3542" s="21">
        <f>ROUNDDOWN(ROUND(B3542*0.2042,2),0)</f>
        <v/>
      </c>
    </row>
    <row r="3543">
      <c r="A3543" t="inlineStr">
        <is>
          <t>照合 短期</t>
        </is>
      </c>
      <c r="B3543" s="21" t="n">
        <v>24500000</v>
      </c>
      <c r="C3543" s="22" t="n">
        <v>4</v>
      </c>
      <c r="D3543" s="22" t="n">
        <v>2</v>
      </c>
      <c r="E3543" s="22" t="n">
        <v>0</v>
      </c>
      <c r="F3543" s="21">
        <f>(IF(C3543&lt;=20,MAX(800000,400000*C3543),8000000+700000*(C3543-20))+IF(E3543=1,1000000,0))</f>
        <v/>
      </c>
      <c r="G3543" s="21">
        <f>IF(AND(D3543=3,C3543&lt;=5),MAX(0,B3543-F3543),IF(AND(D3543=2,C3543&lt;=5,MAX(0,B3543-F3543)&gt;3000000),1500000+MAX(0,B3543-F3543)-3000000,MAX(0,B3543-F3543)/2))</f>
        <v/>
      </c>
      <c r="H3543" s="21">
        <f>ROUNDDOWN(G3543,-3)</f>
        <v/>
      </c>
      <c r="I3543" s="21">
        <f>IF(H3543&lt;=0,0,ROUNDDOWN(ROUND((H3543*LOOKUP(H3543,{0,1950001,3300001,6950001,9000001,18000001,40000001},{0.05,0.1,0.2,0.23,0.33,0.4,0.45})-LOOKUP(H3543,{0,1950001,3300001,6950001,9000001,18000001,40000001},{0,97500,427500,636000,1536000,2796000,4796000}))*1.021,3),0))</f>
        <v/>
      </c>
      <c r="J3543" s="21">
        <f>ROUNDDOWN(ROUND(H3543*0.06,2),-2)</f>
        <v/>
      </c>
      <c r="K3543" s="21">
        <f>ROUNDDOWN(ROUND(H3543*0.04,2),-2)</f>
        <v/>
      </c>
      <c r="L3543" s="21">
        <f>I3543+J3543+K3543</f>
        <v/>
      </c>
      <c r="M3543" s="21">
        <f>B3543-L3543</f>
        <v/>
      </c>
      <c r="N3543" s="21">
        <f>ROUNDDOWN(ROUND(B3543*0.2042,2),0)</f>
        <v/>
      </c>
    </row>
    <row r="3544">
      <c r="A3544" t="inlineStr">
        <is>
          <t>照合 役員</t>
        </is>
      </c>
      <c r="B3544" s="21" t="n">
        <v>24500000</v>
      </c>
      <c r="C3544" s="22" t="n">
        <v>4</v>
      </c>
      <c r="D3544" s="22" t="n">
        <v>3</v>
      </c>
      <c r="E3544" s="22" t="n">
        <v>0</v>
      </c>
      <c r="F3544" s="21">
        <f>(IF(C3544&lt;=20,MAX(800000,400000*C3544),8000000+700000*(C3544-20))+IF(E3544=1,1000000,0))</f>
        <v/>
      </c>
      <c r="G3544" s="21">
        <f>IF(AND(D3544=3,C3544&lt;=5),MAX(0,B3544-F3544),IF(AND(D3544=2,C3544&lt;=5,MAX(0,B3544-F3544)&gt;3000000),1500000+MAX(0,B3544-F3544)-3000000,MAX(0,B3544-F3544)/2))</f>
        <v/>
      </c>
      <c r="H3544" s="21">
        <f>ROUNDDOWN(G3544,-3)</f>
        <v/>
      </c>
      <c r="I3544" s="21">
        <f>IF(H3544&lt;=0,0,ROUNDDOWN(ROUND((H3544*LOOKUP(H3544,{0,1950001,3300001,6950001,9000001,18000001,40000001},{0.05,0.1,0.2,0.23,0.33,0.4,0.45})-LOOKUP(H3544,{0,1950001,3300001,6950001,9000001,18000001,40000001},{0,97500,427500,636000,1536000,2796000,4796000}))*1.021,3),0))</f>
        <v/>
      </c>
      <c r="J3544" s="21">
        <f>ROUNDDOWN(ROUND(H3544*0.06,2),-2)</f>
        <v/>
      </c>
      <c r="K3544" s="21">
        <f>ROUNDDOWN(ROUND(H3544*0.04,2),-2)</f>
        <v/>
      </c>
      <c r="L3544" s="21">
        <f>I3544+J3544+K3544</f>
        <v/>
      </c>
      <c r="M3544" s="21">
        <f>B3544-L3544</f>
        <v/>
      </c>
      <c r="N3544" s="21">
        <f>ROUNDDOWN(ROUND(B3544*0.2042,2),0)</f>
        <v/>
      </c>
    </row>
    <row r="3545">
      <c r="A3545" t="inlineStr">
        <is>
          <t>照合 短期 障害</t>
        </is>
      </c>
      <c r="B3545" s="21" t="n">
        <v>24500000</v>
      </c>
      <c r="C3545" s="22" t="n">
        <v>4</v>
      </c>
      <c r="D3545" s="22" t="n">
        <v>2</v>
      </c>
      <c r="E3545" s="22" t="n">
        <v>1</v>
      </c>
      <c r="F3545" s="21">
        <f>(IF(C3545&lt;=20,MAX(800000,400000*C3545),8000000+700000*(C3545-20))+IF(E3545=1,1000000,0))</f>
        <v/>
      </c>
      <c r="G3545" s="21">
        <f>IF(AND(D3545=3,C3545&lt;=5),MAX(0,B3545-F3545),IF(AND(D3545=2,C3545&lt;=5,MAX(0,B3545-F3545)&gt;3000000),1500000+MAX(0,B3545-F3545)-3000000,MAX(0,B3545-F3545)/2))</f>
        <v/>
      </c>
      <c r="H3545" s="21">
        <f>ROUNDDOWN(G3545,-3)</f>
        <v/>
      </c>
      <c r="I3545" s="21">
        <f>IF(H3545&lt;=0,0,ROUNDDOWN(ROUND((H3545*LOOKUP(H3545,{0,1950001,3300001,6950001,9000001,18000001,40000001},{0.05,0.1,0.2,0.23,0.33,0.4,0.45})-LOOKUP(H3545,{0,1950001,3300001,6950001,9000001,18000001,40000001},{0,97500,427500,636000,1536000,2796000,4796000}))*1.021,3),0))</f>
        <v/>
      </c>
      <c r="J3545" s="21">
        <f>ROUNDDOWN(ROUND(H3545*0.06,2),-2)</f>
        <v/>
      </c>
      <c r="K3545" s="21">
        <f>ROUNDDOWN(ROUND(H3545*0.04,2),-2)</f>
        <v/>
      </c>
      <c r="L3545" s="21">
        <f>I3545+J3545+K3545</f>
        <v/>
      </c>
      <c r="M3545" s="21">
        <f>B3545-L3545</f>
        <v/>
      </c>
      <c r="N3545" s="21">
        <f>ROUNDDOWN(ROUND(B3545*0.2042,2),0)</f>
        <v/>
      </c>
    </row>
    <row r="3546">
      <c r="A3546" t="inlineStr">
        <is>
          <t>照合 短期</t>
        </is>
      </c>
      <c r="B3546" s="21" t="n">
        <v>24500000</v>
      </c>
      <c r="C3546" s="22" t="n">
        <v>5</v>
      </c>
      <c r="D3546" s="22" t="n">
        <v>2</v>
      </c>
      <c r="E3546" s="22" t="n">
        <v>0</v>
      </c>
      <c r="F3546" s="21">
        <f>(IF(C3546&lt;=20,MAX(800000,400000*C3546),8000000+700000*(C3546-20))+IF(E3546=1,1000000,0))</f>
        <v/>
      </c>
      <c r="G3546" s="21">
        <f>IF(AND(D3546=3,C3546&lt;=5),MAX(0,B3546-F3546),IF(AND(D3546=2,C3546&lt;=5,MAX(0,B3546-F3546)&gt;3000000),1500000+MAX(0,B3546-F3546)-3000000,MAX(0,B3546-F3546)/2))</f>
        <v/>
      </c>
      <c r="H3546" s="21">
        <f>ROUNDDOWN(G3546,-3)</f>
        <v/>
      </c>
      <c r="I3546" s="21">
        <f>IF(H3546&lt;=0,0,ROUNDDOWN(ROUND((H3546*LOOKUP(H3546,{0,1950001,3300001,6950001,9000001,18000001,40000001},{0.05,0.1,0.2,0.23,0.33,0.4,0.45})-LOOKUP(H3546,{0,1950001,3300001,6950001,9000001,18000001,40000001},{0,97500,427500,636000,1536000,2796000,4796000}))*1.021,3),0))</f>
        <v/>
      </c>
      <c r="J3546" s="21">
        <f>ROUNDDOWN(ROUND(H3546*0.06,2),-2)</f>
        <v/>
      </c>
      <c r="K3546" s="21">
        <f>ROUNDDOWN(ROUND(H3546*0.04,2),-2)</f>
        <v/>
      </c>
      <c r="L3546" s="21">
        <f>I3546+J3546+K3546</f>
        <v/>
      </c>
      <c r="M3546" s="21">
        <f>B3546-L3546</f>
        <v/>
      </c>
      <c r="N3546" s="21">
        <f>ROUNDDOWN(ROUND(B3546*0.2042,2),0)</f>
        <v/>
      </c>
    </row>
    <row r="3547">
      <c r="A3547" t="inlineStr">
        <is>
          <t>照合 役員</t>
        </is>
      </c>
      <c r="B3547" s="21" t="n">
        <v>24500000</v>
      </c>
      <c r="C3547" s="22" t="n">
        <v>5</v>
      </c>
      <c r="D3547" s="22" t="n">
        <v>3</v>
      </c>
      <c r="E3547" s="22" t="n">
        <v>0</v>
      </c>
      <c r="F3547" s="21">
        <f>(IF(C3547&lt;=20,MAX(800000,400000*C3547),8000000+700000*(C3547-20))+IF(E3547=1,1000000,0))</f>
        <v/>
      </c>
      <c r="G3547" s="21">
        <f>IF(AND(D3547=3,C3547&lt;=5),MAX(0,B3547-F3547),IF(AND(D3547=2,C3547&lt;=5,MAX(0,B3547-F3547)&gt;3000000),1500000+MAX(0,B3547-F3547)-3000000,MAX(0,B3547-F3547)/2))</f>
        <v/>
      </c>
      <c r="H3547" s="21">
        <f>ROUNDDOWN(G3547,-3)</f>
        <v/>
      </c>
      <c r="I3547" s="21">
        <f>IF(H3547&lt;=0,0,ROUNDDOWN(ROUND((H3547*LOOKUP(H3547,{0,1950001,3300001,6950001,9000001,18000001,40000001},{0.05,0.1,0.2,0.23,0.33,0.4,0.45})-LOOKUP(H3547,{0,1950001,3300001,6950001,9000001,18000001,40000001},{0,97500,427500,636000,1536000,2796000,4796000}))*1.021,3),0))</f>
        <v/>
      </c>
      <c r="J3547" s="21">
        <f>ROUNDDOWN(ROUND(H3547*0.06,2),-2)</f>
        <v/>
      </c>
      <c r="K3547" s="21">
        <f>ROUNDDOWN(ROUND(H3547*0.04,2),-2)</f>
        <v/>
      </c>
      <c r="L3547" s="21">
        <f>I3547+J3547+K3547</f>
        <v/>
      </c>
      <c r="M3547" s="21">
        <f>B3547-L3547</f>
        <v/>
      </c>
      <c r="N3547" s="21">
        <f>ROUNDDOWN(ROUND(B3547*0.2042,2),0)</f>
        <v/>
      </c>
    </row>
    <row r="3548">
      <c r="A3548" t="inlineStr">
        <is>
          <t>照合 短期 障害</t>
        </is>
      </c>
      <c r="B3548" s="21" t="n">
        <v>24500000</v>
      </c>
      <c r="C3548" s="22" t="n">
        <v>5</v>
      </c>
      <c r="D3548" s="22" t="n">
        <v>2</v>
      </c>
      <c r="E3548" s="22" t="n">
        <v>1</v>
      </c>
      <c r="F3548" s="21">
        <f>(IF(C3548&lt;=20,MAX(800000,400000*C3548),8000000+700000*(C3548-20))+IF(E3548=1,1000000,0))</f>
        <v/>
      </c>
      <c r="G3548" s="21">
        <f>IF(AND(D3548=3,C3548&lt;=5),MAX(0,B3548-F3548),IF(AND(D3548=2,C3548&lt;=5,MAX(0,B3548-F3548)&gt;3000000),1500000+MAX(0,B3548-F3548)-3000000,MAX(0,B3548-F3548)/2))</f>
        <v/>
      </c>
      <c r="H3548" s="21">
        <f>ROUNDDOWN(G3548,-3)</f>
        <v/>
      </c>
      <c r="I3548" s="21">
        <f>IF(H3548&lt;=0,0,ROUNDDOWN(ROUND((H3548*LOOKUP(H3548,{0,1950001,3300001,6950001,9000001,18000001,40000001},{0.05,0.1,0.2,0.23,0.33,0.4,0.45})-LOOKUP(H3548,{0,1950001,3300001,6950001,9000001,18000001,40000001},{0,97500,427500,636000,1536000,2796000,4796000}))*1.021,3),0))</f>
        <v/>
      </c>
      <c r="J3548" s="21">
        <f>ROUNDDOWN(ROUND(H3548*0.06,2),-2)</f>
        <v/>
      </c>
      <c r="K3548" s="21">
        <f>ROUNDDOWN(ROUND(H3548*0.04,2),-2)</f>
        <v/>
      </c>
      <c r="L3548" s="21">
        <f>I3548+J3548+K3548</f>
        <v/>
      </c>
      <c r="M3548" s="21">
        <f>B3548-L3548</f>
        <v/>
      </c>
      <c r="N3548" s="21">
        <f>ROUNDDOWN(ROUND(B3548*0.2042,2),0)</f>
        <v/>
      </c>
    </row>
    <row r="3549">
      <c r="A3549" t="inlineStr">
        <is>
          <t>照合 障害</t>
        </is>
      </c>
      <c r="B3549" s="21" t="n">
        <v>24500000</v>
      </c>
      <c r="C3549" s="22" t="n">
        <v>25</v>
      </c>
      <c r="D3549" s="22" t="n">
        <v>1</v>
      </c>
      <c r="E3549" s="22" t="n">
        <v>1</v>
      </c>
      <c r="F3549" s="21">
        <f>(IF(C3549&lt;=20,MAX(800000,400000*C3549),8000000+700000*(C3549-20))+IF(E3549=1,1000000,0))</f>
        <v/>
      </c>
      <c r="G3549" s="21">
        <f>IF(AND(D3549=3,C3549&lt;=5),MAX(0,B3549-F3549),IF(AND(D3549=2,C3549&lt;=5,MAX(0,B3549-F3549)&gt;3000000),1500000+MAX(0,B3549-F3549)-3000000,MAX(0,B3549-F3549)/2))</f>
        <v/>
      </c>
      <c r="H3549" s="21">
        <f>ROUNDDOWN(G3549,-3)</f>
        <v/>
      </c>
      <c r="I3549" s="21">
        <f>IF(H3549&lt;=0,0,ROUNDDOWN(ROUND((H3549*LOOKUP(H3549,{0,1950001,3300001,6950001,9000001,18000001,40000001},{0.05,0.1,0.2,0.23,0.33,0.4,0.45})-LOOKUP(H3549,{0,1950001,3300001,6950001,9000001,18000001,40000001},{0,97500,427500,636000,1536000,2796000,4796000}))*1.021,3),0))</f>
        <v/>
      </c>
      <c r="J3549" s="21">
        <f>ROUNDDOWN(ROUND(H3549*0.06,2),-2)</f>
        <v/>
      </c>
      <c r="K3549" s="21">
        <f>ROUNDDOWN(ROUND(H3549*0.04,2),-2)</f>
        <v/>
      </c>
      <c r="L3549" s="21">
        <f>I3549+J3549+K3549</f>
        <v/>
      </c>
      <c r="M3549" s="21">
        <f>B3549-L3549</f>
        <v/>
      </c>
      <c r="N3549" s="21">
        <f>ROUNDDOWN(ROUND(B3549*0.2042,2),0)</f>
        <v/>
      </c>
    </row>
    <row r="3550">
      <c r="A3550" t="inlineStr">
        <is>
          <t>照合 一般</t>
        </is>
      </c>
      <c r="B3550" s="21" t="n">
        <v>25000000</v>
      </c>
      <c r="C3550" s="22" t="n">
        <v>1</v>
      </c>
      <c r="D3550" s="22" t="n">
        <v>1</v>
      </c>
      <c r="E3550" s="22" t="n">
        <v>0</v>
      </c>
      <c r="F3550" s="21">
        <f>(IF(C3550&lt;=20,MAX(800000,400000*C3550),8000000+700000*(C3550-20))+IF(E3550=1,1000000,0))</f>
        <v/>
      </c>
      <c r="G3550" s="21">
        <f>IF(AND(D3550=3,C3550&lt;=5),MAX(0,B3550-F3550),IF(AND(D3550=2,C3550&lt;=5,MAX(0,B3550-F3550)&gt;3000000),1500000+MAX(0,B3550-F3550)-3000000,MAX(0,B3550-F3550)/2))</f>
        <v/>
      </c>
      <c r="H3550" s="21">
        <f>ROUNDDOWN(G3550,-3)</f>
        <v/>
      </c>
      <c r="I3550" s="21">
        <f>IF(H3550&lt;=0,0,ROUNDDOWN(ROUND((H3550*LOOKUP(H3550,{0,1950001,3300001,6950001,9000001,18000001,40000001},{0.05,0.1,0.2,0.23,0.33,0.4,0.45})-LOOKUP(H3550,{0,1950001,3300001,6950001,9000001,18000001,40000001},{0,97500,427500,636000,1536000,2796000,4796000}))*1.021,3),0))</f>
        <v/>
      </c>
      <c r="J3550" s="21">
        <f>ROUNDDOWN(ROUND(H3550*0.06,2),-2)</f>
        <v/>
      </c>
      <c r="K3550" s="21">
        <f>ROUNDDOWN(ROUND(H3550*0.04,2),-2)</f>
        <v/>
      </c>
      <c r="L3550" s="21">
        <f>I3550+J3550+K3550</f>
        <v/>
      </c>
      <c r="M3550" s="21">
        <f>B3550-L3550</f>
        <v/>
      </c>
      <c r="N3550" s="21">
        <f>ROUNDDOWN(ROUND(B3550*0.2042,2),0)</f>
        <v/>
      </c>
    </row>
    <row r="3551">
      <c r="A3551" t="inlineStr">
        <is>
          <t>照合 一般</t>
        </is>
      </c>
      <c r="B3551" s="21" t="n">
        <v>25000000</v>
      </c>
      <c r="C3551" s="22" t="n">
        <v>2</v>
      </c>
      <c r="D3551" s="22" t="n">
        <v>1</v>
      </c>
      <c r="E3551" s="22" t="n">
        <v>0</v>
      </c>
      <c r="F3551" s="21">
        <f>(IF(C3551&lt;=20,MAX(800000,400000*C3551),8000000+700000*(C3551-20))+IF(E3551=1,1000000,0))</f>
        <v/>
      </c>
      <c r="G3551" s="21">
        <f>IF(AND(D3551=3,C3551&lt;=5),MAX(0,B3551-F3551),IF(AND(D3551=2,C3551&lt;=5,MAX(0,B3551-F3551)&gt;3000000),1500000+MAX(0,B3551-F3551)-3000000,MAX(0,B3551-F3551)/2))</f>
        <v/>
      </c>
      <c r="H3551" s="21">
        <f>ROUNDDOWN(G3551,-3)</f>
        <v/>
      </c>
      <c r="I3551" s="21">
        <f>IF(H3551&lt;=0,0,ROUNDDOWN(ROUND((H3551*LOOKUP(H3551,{0,1950001,3300001,6950001,9000001,18000001,40000001},{0.05,0.1,0.2,0.23,0.33,0.4,0.45})-LOOKUP(H3551,{0,1950001,3300001,6950001,9000001,18000001,40000001},{0,97500,427500,636000,1536000,2796000,4796000}))*1.021,3),0))</f>
        <v/>
      </c>
      <c r="J3551" s="21">
        <f>ROUNDDOWN(ROUND(H3551*0.06,2),-2)</f>
        <v/>
      </c>
      <c r="K3551" s="21">
        <f>ROUNDDOWN(ROUND(H3551*0.04,2),-2)</f>
        <v/>
      </c>
      <c r="L3551" s="21">
        <f>I3551+J3551+K3551</f>
        <v/>
      </c>
      <c r="M3551" s="21">
        <f>B3551-L3551</f>
        <v/>
      </c>
      <c r="N3551" s="21">
        <f>ROUNDDOWN(ROUND(B3551*0.2042,2),0)</f>
        <v/>
      </c>
    </row>
    <row r="3552">
      <c r="A3552" t="inlineStr">
        <is>
          <t>照合 一般</t>
        </is>
      </c>
      <c r="B3552" s="21" t="n">
        <v>25000000</v>
      </c>
      <c r="C3552" s="22" t="n">
        <v>3</v>
      </c>
      <c r="D3552" s="22" t="n">
        <v>1</v>
      </c>
      <c r="E3552" s="22" t="n">
        <v>0</v>
      </c>
      <c r="F3552" s="21">
        <f>(IF(C3552&lt;=20,MAX(800000,400000*C3552),8000000+700000*(C3552-20))+IF(E3552=1,1000000,0))</f>
        <v/>
      </c>
      <c r="G3552" s="21">
        <f>IF(AND(D3552=3,C3552&lt;=5),MAX(0,B3552-F3552),IF(AND(D3552=2,C3552&lt;=5,MAX(0,B3552-F3552)&gt;3000000),1500000+MAX(0,B3552-F3552)-3000000,MAX(0,B3552-F3552)/2))</f>
        <v/>
      </c>
      <c r="H3552" s="21">
        <f>ROUNDDOWN(G3552,-3)</f>
        <v/>
      </c>
      <c r="I3552" s="21">
        <f>IF(H3552&lt;=0,0,ROUNDDOWN(ROUND((H3552*LOOKUP(H3552,{0,1950001,3300001,6950001,9000001,18000001,40000001},{0.05,0.1,0.2,0.23,0.33,0.4,0.45})-LOOKUP(H3552,{0,1950001,3300001,6950001,9000001,18000001,40000001},{0,97500,427500,636000,1536000,2796000,4796000}))*1.021,3),0))</f>
        <v/>
      </c>
      <c r="J3552" s="21">
        <f>ROUNDDOWN(ROUND(H3552*0.06,2),-2)</f>
        <v/>
      </c>
      <c r="K3552" s="21">
        <f>ROUNDDOWN(ROUND(H3552*0.04,2),-2)</f>
        <v/>
      </c>
      <c r="L3552" s="21">
        <f>I3552+J3552+K3552</f>
        <v/>
      </c>
      <c r="M3552" s="21">
        <f>B3552-L3552</f>
        <v/>
      </c>
      <c r="N3552" s="21">
        <f>ROUNDDOWN(ROUND(B3552*0.2042,2),0)</f>
        <v/>
      </c>
    </row>
    <row r="3553">
      <c r="A3553" t="inlineStr">
        <is>
          <t>照合 一般</t>
        </is>
      </c>
      <c r="B3553" s="21" t="n">
        <v>25000000</v>
      </c>
      <c r="C3553" s="22" t="n">
        <v>4</v>
      </c>
      <c r="D3553" s="22" t="n">
        <v>1</v>
      </c>
      <c r="E3553" s="22" t="n">
        <v>0</v>
      </c>
      <c r="F3553" s="21">
        <f>(IF(C3553&lt;=20,MAX(800000,400000*C3553),8000000+700000*(C3553-20))+IF(E3553=1,1000000,0))</f>
        <v/>
      </c>
      <c r="G3553" s="21">
        <f>IF(AND(D3553=3,C3553&lt;=5),MAX(0,B3553-F3553),IF(AND(D3553=2,C3553&lt;=5,MAX(0,B3553-F3553)&gt;3000000),1500000+MAX(0,B3553-F3553)-3000000,MAX(0,B3553-F3553)/2))</f>
        <v/>
      </c>
      <c r="H3553" s="21">
        <f>ROUNDDOWN(G3553,-3)</f>
        <v/>
      </c>
      <c r="I3553" s="21">
        <f>IF(H3553&lt;=0,0,ROUNDDOWN(ROUND((H3553*LOOKUP(H3553,{0,1950001,3300001,6950001,9000001,18000001,40000001},{0.05,0.1,0.2,0.23,0.33,0.4,0.45})-LOOKUP(H3553,{0,1950001,3300001,6950001,9000001,18000001,40000001},{0,97500,427500,636000,1536000,2796000,4796000}))*1.021,3),0))</f>
        <v/>
      </c>
      <c r="J3553" s="21">
        <f>ROUNDDOWN(ROUND(H3553*0.06,2),-2)</f>
        <v/>
      </c>
      <c r="K3553" s="21">
        <f>ROUNDDOWN(ROUND(H3553*0.04,2),-2)</f>
        <v/>
      </c>
      <c r="L3553" s="21">
        <f>I3553+J3553+K3553</f>
        <v/>
      </c>
      <c r="M3553" s="21">
        <f>B3553-L3553</f>
        <v/>
      </c>
      <c r="N3553" s="21">
        <f>ROUNDDOWN(ROUND(B3553*0.2042,2),0)</f>
        <v/>
      </c>
    </row>
    <row r="3554">
      <c r="A3554" t="inlineStr">
        <is>
          <t>照合 一般</t>
        </is>
      </c>
      <c r="B3554" s="21" t="n">
        <v>25000000</v>
      </c>
      <c r="C3554" s="22" t="n">
        <v>5</v>
      </c>
      <c r="D3554" s="22" t="n">
        <v>1</v>
      </c>
      <c r="E3554" s="22" t="n">
        <v>0</v>
      </c>
      <c r="F3554" s="21">
        <f>(IF(C3554&lt;=20,MAX(800000,400000*C3554),8000000+700000*(C3554-20))+IF(E3554=1,1000000,0))</f>
        <v/>
      </c>
      <c r="G3554" s="21">
        <f>IF(AND(D3554=3,C3554&lt;=5),MAX(0,B3554-F3554),IF(AND(D3554=2,C3554&lt;=5,MAX(0,B3554-F3554)&gt;3000000),1500000+MAX(0,B3554-F3554)-3000000,MAX(0,B3554-F3554)/2))</f>
        <v/>
      </c>
      <c r="H3554" s="21">
        <f>ROUNDDOWN(G3554,-3)</f>
        <v/>
      </c>
      <c r="I3554" s="21">
        <f>IF(H3554&lt;=0,0,ROUNDDOWN(ROUND((H3554*LOOKUP(H3554,{0,1950001,3300001,6950001,9000001,18000001,40000001},{0.05,0.1,0.2,0.23,0.33,0.4,0.45})-LOOKUP(H3554,{0,1950001,3300001,6950001,9000001,18000001,40000001},{0,97500,427500,636000,1536000,2796000,4796000}))*1.021,3),0))</f>
        <v/>
      </c>
      <c r="J3554" s="21">
        <f>ROUNDDOWN(ROUND(H3554*0.06,2),-2)</f>
        <v/>
      </c>
      <c r="K3554" s="21">
        <f>ROUNDDOWN(ROUND(H3554*0.04,2),-2)</f>
        <v/>
      </c>
      <c r="L3554" s="21">
        <f>I3554+J3554+K3554</f>
        <v/>
      </c>
      <c r="M3554" s="21">
        <f>B3554-L3554</f>
        <v/>
      </c>
      <c r="N3554" s="21">
        <f>ROUNDDOWN(ROUND(B3554*0.2042,2),0)</f>
        <v/>
      </c>
    </row>
    <row r="3555">
      <c r="A3555" t="inlineStr">
        <is>
          <t>照合 一般</t>
        </is>
      </c>
      <c r="B3555" s="21" t="n">
        <v>25000000</v>
      </c>
      <c r="C3555" s="22" t="n">
        <v>6</v>
      </c>
      <c r="D3555" s="22" t="n">
        <v>1</v>
      </c>
      <c r="E3555" s="22" t="n">
        <v>0</v>
      </c>
      <c r="F3555" s="21">
        <f>(IF(C3555&lt;=20,MAX(800000,400000*C3555),8000000+700000*(C3555-20))+IF(E3555=1,1000000,0))</f>
        <v/>
      </c>
      <c r="G3555" s="21">
        <f>IF(AND(D3555=3,C3555&lt;=5),MAX(0,B3555-F3555),IF(AND(D3555=2,C3555&lt;=5,MAX(0,B3555-F3555)&gt;3000000),1500000+MAX(0,B3555-F3555)-3000000,MAX(0,B3555-F3555)/2))</f>
        <v/>
      </c>
      <c r="H3555" s="21">
        <f>ROUNDDOWN(G3555,-3)</f>
        <v/>
      </c>
      <c r="I3555" s="21">
        <f>IF(H3555&lt;=0,0,ROUNDDOWN(ROUND((H3555*LOOKUP(H3555,{0,1950001,3300001,6950001,9000001,18000001,40000001},{0.05,0.1,0.2,0.23,0.33,0.4,0.45})-LOOKUP(H3555,{0,1950001,3300001,6950001,9000001,18000001,40000001},{0,97500,427500,636000,1536000,2796000,4796000}))*1.021,3),0))</f>
        <v/>
      </c>
      <c r="J3555" s="21">
        <f>ROUNDDOWN(ROUND(H3555*0.06,2),-2)</f>
        <v/>
      </c>
      <c r="K3555" s="21">
        <f>ROUNDDOWN(ROUND(H3555*0.04,2),-2)</f>
        <v/>
      </c>
      <c r="L3555" s="21">
        <f>I3555+J3555+K3555</f>
        <v/>
      </c>
      <c r="M3555" s="21">
        <f>B3555-L3555</f>
        <v/>
      </c>
      <c r="N3555" s="21">
        <f>ROUNDDOWN(ROUND(B3555*0.2042,2),0)</f>
        <v/>
      </c>
    </row>
    <row r="3556">
      <c r="A3556" t="inlineStr">
        <is>
          <t>照合 一般</t>
        </is>
      </c>
      <c r="B3556" s="21" t="n">
        <v>25000000</v>
      </c>
      <c r="C3556" s="22" t="n">
        <v>7</v>
      </c>
      <c r="D3556" s="22" t="n">
        <v>1</v>
      </c>
      <c r="E3556" s="22" t="n">
        <v>0</v>
      </c>
      <c r="F3556" s="21">
        <f>(IF(C3556&lt;=20,MAX(800000,400000*C3556),8000000+700000*(C3556-20))+IF(E3556=1,1000000,0))</f>
        <v/>
      </c>
      <c r="G3556" s="21">
        <f>IF(AND(D3556=3,C3556&lt;=5),MAX(0,B3556-F3556),IF(AND(D3556=2,C3556&lt;=5,MAX(0,B3556-F3556)&gt;3000000),1500000+MAX(0,B3556-F3556)-3000000,MAX(0,B3556-F3556)/2))</f>
        <v/>
      </c>
      <c r="H3556" s="21">
        <f>ROUNDDOWN(G3556,-3)</f>
        <v/>
      </c>
      <c r="I3556" s="21">
        <f>IF(H3556&lt;=0,0,ROUNDDOWN(ROUND((H3556*LOOKUP(H3556,{0,1950001,3300001,6950001,9000001,18000001,40000001},{0.05,0.1,0.2,0.23,0.33,0.4,0.45})-LOOKUP(H3556,{0,1950001,3300001,6950001,9000001,18000001,40000001},{0,97500,427500,636000,1536000,2796000,4796000}))*1.021,3),0))</f>
        <v/>
      </c>
      <c r="J3556" s="21">
        <f>ROUNDDOWN(ROUND(H3556*0.06,2),-2)</f>
        <v/>
      </c>
      <c r="K3556" s="21">
        <f>ROUNDDOWN(ROUND(H3556*0.04,2),-2)</f>
        <v/>
      </c>
      <c r="L3556" s="21">
        <f>I3556+J3556+K3556</f>
        <v/>
      </c>
      <c r="M3556" s="21">
        <f>B3556-L3556</f>
        <v/>
      </c>
      <c r="N3556" s="21">
        <f>ROUNDDOWN(ROUND(B3556*0.2042,2),0)</f>
        <v/>
      </c>
    </row>
    <row r="3557">
      <c r="A3557" t="inlineStr">
        <is>
          <t>照合 一般</t>
        </is>
      </c>
      <c r="B3557" s="21" t="n">
        <v>25000000</v>
      </c>
      <c r="C3557" s="22" t="n">
        <v>8</v>
      </c>
      <c r="D3557" s="22" t="n">
        <v>1</v>
      </c>
      <c r="E3557" s="22" t="n">
        <v>0</v>
      </c>
      <c r="F3557" s="21">
        <f>(IF(C3557&lt;=20,MAX(800000,400000*C3557),8000000+700000*(C3557-20))+IF(E3557=1,1000000,0))</f>
        <v/>
      </c>
      <c r="G3557" s="21">
        <f>IF(AND(D3557=3,C3557&lt;=5),MAX(0,B3557-F3557),IF(AND(D3557=2,C3557&lt;=5,MAX(0,B3557-F3557)&gt;3000000),1500000+MAX(0,B3557-F3557)-3000000,MAX(0,B3557-F3557)/2))</f>
        <v/>
      </c>
      <c r="H3557" s="21">
        <f>ROUNDDOWN(G3557,-3)</f>
        <v/>
      </c>
      <c r="I3557" s="21">
        <f>IF(H3557&lt;=0,0,ROUNDDOWN(ROUND((H3557*LOOKUP(H3557,{0,1950001,3300001,6950001,9000001,18000001,40000001},{0.05,0.1,0.2,0.23,0.33,0.4,0.45})-LOOKUP(H3557,{0,1950001,3300001,6950001,9000001,18000001,40000001},{0,97500,427500,636000,1536000,2796000,4796000}))*1.021,3),0))</f>
        <v/>
      </c>
      <c r="J3557" s="21">
        <f>ROUNDDOWN(ROUND(H3557*0.06,2),-2)</f>
        <v/>
      </c>
      <c r="K3557" s="21">
        <f>ROUNDDOWN(ROUND(H3557*0.04,2),-2)</f>
        <v/>
      </c>
      <c r="L3557" s="21">
        <f>I3557+J3557+K3557</f>
        <v/>
      </c>
      <c r="M3557" s="21">
        <f>B3557-L3557</f>
        <v/>
      </c>
      <c r="N3557" s="21">
        <f>ROUNDDOWN(ROUND(B3557*0.2042,2),0)</f>
        <v/>
      </c>
    </row>
    <row r="3558">
      <c r="A3558" t="inlineStr">
        <is>
          <t>照合 一般</t>
        </is>
      </c>
      <c r="B3558" s="21" t="n">
        <v>25000000</v>
      </c>
      <c r="C3558" s="22" t="n">
        <v>9</v>
      </c>
      <c r="D3558" s="22" t="n">
        <v>1</v>
      </c>
      <c r="E3558" s="22" t="n">
        <v>0</v>
      </c>
      <c r="F3558" s="21">
        <f>(IF(C3558&lt;=20,MAX(800000,400000*C3558),8000000+700000*(C3558-20))+IF(E3558=1,1000000,0))</f>
        <v/>
      </c>
      <c r="G3558" s="21">
        <f>IF(AND(D3558=3,C3558&lt;=5),MAX(0,B3558-F3558),IF(AND(D3558=2,C3558&lt;=5,MAX(0,B3558-F3558)&gt;3000000),1500000+MAX(0,B3558-F3558)-3000000,MAX(0,B3558-F3558)/2))</f>
        <v/>
      </c>
      <c r="H3558" s="21">
        <f>ROUNDDOWN(G3558,-3)</f>
        <v/>
      </c>
      <c r="I3558" s="21">
        <f>IF(H3558&lt;=0,0,ROUNDDOWN(ROUND((H3558*LOOKUP(H3558,{0,1950001,3300001,6950001,9000001,18000001,40000001},{0.05,0.1,0.2,0.23,0.33,0.4,0.45})-LOOKUP(H3558,{0,1950001,3300001,6950001,9000001,18000001,40000001},{0,97500,427500,636000,1536000,2796000,4796000}))*1.021,3),0))</f>
        <v/>
      </c>
      <c r="J3558" s="21">
        <f>ROUNDDOWN(ROUND(H3558*0.06,2),-2)</f>
        <v/>
      </c>
      <c r="K3558" s="21">
        <f>ROUNDDOWN(ROUND(H3558*0.04,2),-2)</f>
        <v/>
      </c>
      <c r="L3558" s="21">
        <f>I3558+J3558+K3558</f>
        <v/>
      </c>
      <c r="M3558" s="21">
        <f>B3558-L3558</f>
        <v/>
      </c>
      <c r="N3558" s="21">
        <f>ROUNDDOWN(ROUND(B3558*0.2042,2),0)</f>
        <v/>
      </c>
    </row>
    <row r="3559">
      <c r="A3559" t="inlineStr">
        <is>
          <t>照合 一般</t>
        </is>
      </c>
      <c r="B3559" s="21" t="n">
        <v>25000000</v>
      </c>
      <c r="C3559" s="22" t="n">
        <v>10</v>
      </c>
      <c r="D3559" s="22" t="n">
        <v>1</v>
      </c>
      <c r="E3559" s="22" t="n">
        <v>0</v>
      </c>
      <c r="F3559" s="21">
        <f>(IF(C3559&lt;=20,MAX(800000,400000*C3559),8000000+700000*(C3559-20))+IF(E3559=1,1000000,0))</f>
        <v/>
      </c>
      <c r="G3559" s="21">
        <f>IF(AND(D3559=3,C3559&lt;=5),MAX(0,B3559-F3559),IF(AND(D3559=2,C3559&lt;=5,MAX(0,B3559-F3559)&gt;3000000),1500000+MAX(0,B3559-F3559)-3000000,MAX(0,B3559-F3559)/2))</f>
        <v/>
      </c>
      <c r="H3559" s="21">
        <f>ROUNDDOWN(G3559,-3)</f>
        <v/>
      </c>
      <c r="I3559" s="21">
        <f>IF(H3559&lt;=0,0,ROUNDDOWN(ROUND((H3559*LOOKUP(H3559,{0,1950001,3300001,6950001,9000001,18000001,40000001},{0.05,0.1,0.2,0.23,0.33,0.4,0.45})-LOOKUP(H3559,{0,1950001,3300001,6950001,9000001,18000001,40000001},{0,97500,427500,636000,1536000,2796000,4796000}))*1.021,3),0))</f>
        <v/>
      </c>
      <c r="J3559" s="21">
        <f>ROUNDDOWN(ROUND(H3559*0.06,2),-2)</f>
        <v/>
      </c>
      <c r="K3559" s="21">
        <f>ROUNDDOWN(ROUND(H3559*0.04,2),-2)</f>
        <v/>
      </c>
      <c r="L3559" s="21">
        <f>I3559+J3559+K3559</f>
        <v/>
      </c>
      <c r="M3559" s="21">
        <f>B3559-L3559</f>
        <v/>
      </c>
      <c r="N3559" s="21">
        <f>ROUNDDOWN(ROUND(B3559*0.2042,2),0)</f>
        <v/>
      </c>
    </row>
    <row r="3560">
      <c r="A3560" t="inlineStr">
        <is>
          <t>照合 一般</t>
        </is>
      </c>
      <c r="B3560" s="21" t="n">
        <v>25000000</v>
      </c>
      <c r="C3560" s="22" t="n">
        <v>11</v>
      </c>
      <c r="D3560" s="22" t="n">
        <v>1</v>
      </c>
      <c r="E3560" s="22" t="n">
        <v>0</v>
      </c>
      <c r="F3560" s="21">
        <f>(IF(C3560&lt;=20,MAX(800000,400000*C3560),8000000+700000*(C3560-20))+IF(E3560=1,1000000,0))</f>
        <v/>
      </c>
      <c r="G3560" s="21">
        <f>IF(AND(D3560=3,C3560&lt;=5),MAX(0,B3560-F3560),IF(AND(D3560=2,C3560&lt;=5,MAX(0,B3560-F3560)&gt;3000000),1500000+MAX(0,B3560-F3560)-3000000,MAX(0,B3560-F3560)/2))</f>
        <v/>
      </c>
      <c r="H3560" s="21">
        <f>ROUNDDOWN(G3560,-3)</f>
        <v/>
      </c>
      <c r="I3560" s="21">
        <f>IF(H3560&lt;=0,0,ROUNDDOWN(ROUND((H3560*LOOKUP(H3560,{0,1950001,3300001,6950001,9000001,18000001,40000001},{0.05,0.1,0.2,0.23,0.33,0.4,0.45})-LOOKUP(H3560,{0,1950001,3300001,6950001,9000001,18000001,40000001},{0,97500,427500,636000,1536000,2796000,4796000}))*1.021,3),0))</f>
        <v/>
      </c>
      <c r="J3560" s="21">
        <f>ROUNDDOWN(ROUND(H3560*0.06,2),-2)</f>
        <v/>
      </c>
      <c r="K3560" s="21">
        <f>ROUNDDOWN(ROUND(H3560*0.04,2),-2)</f>
        <v/>
      </c>
      <c r="L3560" s="21">
        <f>I3560+J3560+K3560</f>
        <v/>
      </c>
      <c r="M3560" s="21">
        <f>B3560-L3560</f>
        <v/>
      </c>
      <c r="N3560" s="21">
        <f>ROUNDDOWN(ROUND(B3560*0.2042,2),0)</f>
        <v/>
      </c>
    </row>
    <row r="3561">
      <c r="A3561" t="inlineStr">
        <is>
          <t>照合 一般</t>
        </is>
      </c>
      <c r="B3561" s="21" t="n">
        <v>25000000</v>
      </c>
      <c r="C3561" s="22" t="n">
        <v>12</v>
      </c>
      <c r="D3561" s="22" t="n">
        <v>1</v>
      </c>
      <c r="E3561" s="22" t="n">
        <v>0</v>
      </c>
      <c r="F3561" s="21">
        <f>(IF(C3561&lt;=20,MAX(800000,400000*C3561),8000000+700000*(C3561-20))+IF(E3561=1,1000000,0))</f>
        <v/>
      </c>
      <c r="G3561" s="21">
        <f>IF(AND(D3561=3,C3561&lt;=5),MAX(0,B3561-F3561),IF(AND(D3561=2,C3561&lt;=5,MAX(0,B3561-F3561)&gt;3000000),1500000+MAX(0,B3561-F3561)-3000000,MAX(0,B3561-F3561)/2))</f>
        <v/>
      </c>
      <c r="H3561" s="21">
        <f>ROUNDDOWN(G3561,-3)</f>
        <v/>
      </c>
      <c r="I3561" s="21">
        <f>IF(H3561&lt;=0,0,ROUNDDOWN(ROUND((H3561*LOOKUP(H3561,{0,1950001,3300001,6950001,9000001,18000001,40000001},{0.05,0.1,0.2,0.23,0.33,0.4,0.45})-LOOKUP(H3561,{0,1950001,3300001,6950001,9000001,18000001,40000001},{0,97500,427500,636000,1536000,2796000,4796000}))*1.021,3),0))</f>
        <v/>
      </c>
      <c r="J3561" s="21">
        <f>ROUNDDOWN(ROUND(H3561*0.06,2),-2)</f>
        <v/>
      </c>
      <c r="K3561" s="21">
        <f>ROUNDDOWN(ROUND(H3561*0.04,2),-2)</f>
        <v/>
      </c>
      <c r="L3561" s="21">
        <f>I3561+J3561+K3561</f>
        <v/>
      </c>
      <c r="M3561" s="21">
        <f>B3561-L3561</f>
        <v/>
      </c>
      <c r="N3561" s="21">
        <f>ROUNDDOWN(ROUND(B3561*0.2042,2),0)</f>
        <v/>
      </c>
    </row>
    <row r="3562">
      <c r="A3562" t="inlineStr">
        <is>
          <t>照合 一般</t>
        </is>
      </c>
      <c r="B3562" s="21" t="n">
        <v>25000000</v>
      </c>
      <c r="C3562" s="22" t="n">
        <v>13</v>
      </c>
      <c r="D3562" s="22" t="n">
        <v>1</v>
      </c>
      <c r="E3562" s="22" t="n">
        <v>0</v>
      </c>
      <c r="F3562" s="21">
        <f>(IF(C3562&lt;=20,MAX(800000,400000*C3562),8000000+700000*(C3562-20))+IF(E3562=1,1000000,0))</f>
        <v/>
      </c>
      <c r="G3562" s="21">
        <f>IF(AND(D3562=3,C3562&lt;=5),MAX(0,B3562-F3562),IF(AND(D3562=2,C3562&lt;=5,MAX(0,B3562-F3562)&gt;3000000),1500000+MAX(0,B3562-F3562)-3000000,MAX(0,B3562-F3562)/2))</f>
        <v/>
      </c>
      <c r="H3562" s="21">
        <f>ROUNDDOWN(G3562,-3)</f>
        <v/>
      </c>
      <c r="I3562" s="21">
        <f>IF(H3562&lt;=0,0,ROUNDDOWN(ROUND((H3562*LOOKUP(H3562,{0,1950001,3300001,6950001,9000001,18000001,40000001},{0.05,0.1,0.2,0.23,0.33,0.4,0.45})-LOOKUP(H3562,{0,1950001,3300001,6950001,9000001,18000001,40000001},{0,97500,427500,636000,1536000,2796000,4796000}))*1.021,3),0))</f>
        <v/>
      </c>
      <c r="J3562" s="21">
        <f>ROUNDDOWN(ROUND(H3562*0.06,2),-2)</f>
        <v/>
      </c>
      <c r="K3562" s="21">
        <f>ROUNDDOWN(ROUND(H3562*0.04,2),-2)</f>
        <v/>
      </c>
      <c r="L3562" s="21">
        <f>I3562+J3562+K3562</f>
        <v/>
      </c>
      <c r="M3562" s="21">
        <f>B3562-L3562</f>
        <v/>
      </c>
      <c r="N3562" s="21">
        <f>ROUNDDOWN(ROUND(B3562*0.2042,2),0)</f>
        <v/>
      </c>
    </row>
    <row r="3563">
      <c r="A3563" t="inlineStr">
        <is>
          <t>照合 一般</t>
        </is>
      </c>
      <c r="B3563" s="21" t="n">
        <v>25000000</v>
      </c>
      <c r="C3563" s="22" t="n">
        <v>14</v>
      </c>
      <c r="D3563" s="22" t="n">
        <v>1</v>
      </c>
      <c r="E3563" s="22" t="n">
        <v>0</v>
      </c>
      <c r="F3563" s="21">
        <f>(IF(C3563&lt;=20,MAX(800000,400000*C3563),8000000+700000*(C3563-20))+IF(E3563=1,1000000,0))</f>
        <v/>
      </c>
      <c r="G3563" s="21">
        <f>IF(AND(D3563=3,C3563&lt;=5),MAX(0,B3563-F3563),IF(AND(D3563=2,C3563&lt;=5,MAX(0,B3563-F3563)&gt;3000000),1500000+MAX(0,B3563-F3563)-3000000,MAX(0,B3563-F3563)/2))</f>
        <v/>
      </c>
      <c r="H3563" s="21">
        <f>ROUNDDOWN(G3563,-3)</f>
        <v/>
      </c>
      <c r="I3563" s="21">
        <f>IF(H3563&lt;=0,0,ROUNDDOWN(ROUND((H3563*LOOKUP(H3563,{0,1950001,3300001,6950001,9000001,18000001,40000001},{0.05,0.1,0.2,0.23,0.33,0.4,0.45})-LOOKUP(H3563,{0,1950001,3300001,6950001,9000001,18000001,40000001},{0,97500,427500,636000,1536000,2796000,4796000}))*1.021,3),0))</f>
        <v/>
      </c>
      <c r="J3563" s="21">
        <f>ROUNDDOWN(ROUND(H3563*0.06,2),-2)</f>
        <v/>
      </c>
      <c r="K3563" s="21">
        <f>ROUNDDOWN(ROUND(H3563*0.04,2),-2)</f>
        <v/>
      </c>
      <c r="L3563" s="21">
        <f>I3563+J3563+K3563</f>
        <v/>
      </c>
      <c r="M3563" s="21">
        <f>B3563-L3563</f>
        <v/>
      </c>
      <c r="N3563" s="21">
        <f>ROUNDDOWN(ROUND(B3563*0.2042,2),0)</f>
        <v/>
      </c>
    </row>
    <row r="3564">
      <c r="A3564" t="inlineStr">
        <is>
          <t>照合 一般</t>
        </is>
      </c>
      <c r="B3564" s="21" t="n">
        <v>25000000</v>
      </c>
      <c r="C3564" s="22" t="n">
        <v>15</v>
      </c>
      <c r="D3564" s="22" t="n">
        <v>1</v>
      </c>
      <c r="E3564" s="22" t="n">
        <v>0</v>
      </c>
      <c r="F3564" s="21">
        <f>(IF(C3564&lt;=20,MAX(800000,400000*C3564),8000000+700000*(C3564-20))+IF(E3564=1,1000000,0))</f>
        <v/>
      </c>
      <c r="G3564" s="21">
        <f>IF(AND(D3564=3,C3564&lt;=5),MAX(0,B3564-F3564),IF(AND(D3564=2,C3564&lt;=5,MAX(0,B3564-F3564)&gt;3000000),1500000+MAX(0,B3564-F3564)-3000000,MAX(0,B3564-F3564)/2))</f>
        <v/>
      </c>
      <c r="H3564" s="21">
        <f>ROUNDDOWN(G3564,-3)</f>
        <v/>
      </c>
      <c r="I3564" s="21">
        <f>IF(H3564&lt;=0,0,ROUNDDOWN(ROUND((H3564*LOOKUP(H3564,{0,1950001,3300001,6950001,9000001,18000001,40000001},{0.05,0.1,0.2,0.23,0.33,0.4,0.45})-LOOKUP(H3564,{0,1950001,3300001,6950001,9000001,18000001,40000001},{0,97500,427500,636000,1536000,2796000,4796000}))*1.021,3),0))</f>
        <v/>
      </c>
      <c r="J3564" s="21">
        <f>ROUNDDOWN(ROUND(H3564*0.06,2),-2)</f>
        <v/>
      </c>
      <c r="K3564" s="21">
        <f>ROUNDDOWN(ROUND(H3564*0.04,2),-2)</f>
        <v/>
      </c>
      <c r="L3564" s="21">
        <f>I3564+J3564+K3564</f>
        <v/>
      </c>
      <c r="M3564" s="21">
        <f>B3564-L3564</f>
        <v/>
      </c>
      <c r="N3564" s="21">
        <f>ROUNDDOWN(ROUND(B3564*0.2042,2),0)</f>
        <v/>
      </c>
    </row>
    <row r="3565">
      <c r="A3565" t="inlineStr">
        <is>
          <t>照合 一般</t>
        </is>
      </c>
      <c r="B3565" s="21" t="n">
        <v>25000000</v>
      </c>
      <c r="C3565" s="22" t="n">
        <v>16</v>
      </c>
      <c r="D3565" s="22" t="n">
        <v>1</v>
      </c>
      <c r="E3565" s="22" t="n">
        <v>0</v>
      </c>
      <c r="F3565" s="21">
        <f>(IF(C3565&lt;=20,MAX(800000,400000*C3565),8000000+700000*(C3565-20))+IF(E3565=1,1000000,0))</f>
        <v/>
      </c>
      <c r="G3565" s="21">
        <f>IF(AND(D3565=3,C3565&lt;=5),MAX(0,B3565-F3565),IF(AND(D3565=2,C3565&lt;=5,MAX(0,B3565-F3565)&gt;3000000),1500000+MAX(0,B3565-F3565)-3000000,MAX(0,B3565-F3565)/2))</f>
        <v/>
      </c>
      <c r="H3565" s="21">
        <f>ROUNDDOWN(G3565,-3)</f>
        <v/>
      </c>
      <c r="I3565" s="21">
        <f>IF(H3565&lt;=0,0,ROUNDDOWN(ROUND((H3565*LOOKUP(H3565,{0,1950001,3300001,6950001,9000001,18000001,40000001},{0.05,0.1,0.2,0.23,0.33,0.4,0.45})-LOOKUP(H3565,{0,1950001,3300001,6950001,9000001,18000001,40000001},{0,97500,427500,636000,1536000,2796000,4796000}))*1.021,3),0))</f>
        <v/>
      </c>
      <c r="J3565" s="21">
        <f>ROUNDDOWN(ROUND(H3565*0.06,2),-2)</f>
        <v/>
      </c>
      <c r="K3565" s="21">
        <f>ROUNDDOWN(ROUND(H3565*0.04,2),-2)</f>
        <v/>
      </c>
      <c r="L3565" s="21">
        <f>I3565+J3565+K3565</f>
        <v/>
      </c>
      <c r="M3565" s="21">
        <f>B3565-L3565</f>
        <v/>
      </c>
      <c r="N3565" s="21">
        <f>ROUNDDOWN(ROUND(B3565*0.2042,2),0)</f>
        <v/>
      </c>
    </row>
    <row r="3566">
      <c r="A3566" t="inlineStr">
        <is>
          <t>照合 一般</t>
        </is>
      </c>
      <c r="B3566" s="21" t="n">
        <v>25000000</v>
      </c>
      <c r="C3566" s="22" t="n">
        <v>17</v>
      </c>
      <c r="D3566" s="22" t="n">
        <v>1</v>
      </c>
      <c r="E3566" s="22" t="n">
        <v>0</v>
      </c>
      <c r="F3566" s="21">
        <f>(IF(C3566&lt;=20,MAX(800000,400000*C3566),8000000+700000*(C3566-20))+IF(E3566=1,1000000,0))</f>
        <v/>
      </c>
      <c r="G3566" s="21">
        <f>IF(AND(D3566=3,C3566&lt;=5),MAX(0,B3566-F3566),IF(AND(D3566=2,C3566&lt;=5,MAX(0,B3566-F3566)&gt;3000000),1500000+MAX(0,B3566-F3566)-3000000,MAX(0,B3566-F3566)/2))</f>
        <v/>
      </c>
      <c r="H3566" s="21">
        <f>ROUNDDOWN(G3566,-3)</f>
        <v/>
      </c>
      <c r="I3566" s="21">
        <f>IF(H3566&lt;=0,0,ROUNDDOWN(ROUND((H3566*LOOKUP(H3566,{0,1950001,3300001,6950001,9000001,18000001,40000001},{0.05,0.1,0.2,0.23,0.33,0.4,0.45})-LOOKUP(H3566,{0,1950001,3300001,6950001,9000001,18000001,40000001},{0,97500,427500,636000,1536000,2796000,4796000}))*1.021,3),0))</f>
        <v/>
      </c>
      <c r="J3566" s="21">
        <f>ROUNDDOWN(ROUND(H3566*0.06,2),-2)</f>
        <v/>
      </c>
      <c r="K3566" s="21">
        <f>ROUNDDOWN(ROUND(H3566*0.04,2),-2)</f>
        <v/>
      </c>
      <c r="L3566" s="21">
        <f>I3566+J3566+K3566</f>
        <v/>
      </c>
      <c r="M3566" s="21">
        <f>B3566-L3566</f>
        <v/>
      </c>
      <c r="N3566" s="21">
        <f>ROUNDDOWN(ROUND(B3566*0.2042,2),0)</f>
        <v/>
      </c>
    </row>
    <row r="3567">
      <c r="A3567" t="inlineStr">
        <is>
          <t>照合 一般</t>
        </is>
      </c>
      <c r="B3567" s="21" t="n">
        <v>25000000</v>
      </c>
      <c r="C3567" s="22" t="n">
        <v>18</v>
      </c>
      <c r="D3567" s="22" t="n">
        <v>1</v>
      </c>
      <c r="E3567" s="22" t="n">
        <v>0</v>
      </c>
      <c r="F3567" s="21">
        <f>(IF(C3567&lt;=20,MAX(800000,400000*C3567),8000000+700000*(C3567-20))+IF(E3567=1,1000000,0))</f>
        <v/>
      </c>
      <c r="G3567" s="21">
        <f>IF(AND(D3567=3,C3567&lt;=5),MAX(0,B3567-F3567),IF(AND(D3567=2,C3567&lt;=5,MAX(0,B3567-F3567)&gt;3000000),1500000+MAX(0,B3567-F3567)-3000000,MAX(0,B3567-F3567)/2))</f>
        <v/>
      </c>
      <c r="H3567" s="21">
        <f>ROUNDDOWN(G3567,-3)</f>
        <v/>
      </c>
      <c r="I3567" s="21">
        <f>IF(H3567&lt;=0,0,ROUNDDOWN(ROUND((H3567*LOOKUP(H3567,{0,1950001,3300001,6950001,9000001,18000001,40000001},{0.05,0.1,0.2,0.23,0.33,0.4,0.45})-LOOKUP(H3567,{0,1950001,3300001,6950001,9000001,18000001,40000001},{0,97500,427500,636000,1536000,2796000,4796000}))*1.021,3),0))</f>
        <v/>
      </c>
      <c r="J3567" s="21">
        <f>ROUNDDOWN(ROUND(H3567*0.06,2),-2)</f>
        <v/>
      </c>
      <c r="K3567" s="21">
        <f>ROUNDDOWN(ROUND(H3567*0.04,2),-2)</f>
        <v/>
      </c>
      <c r="L3567" s="21">
        <f>I3567+J3567+K3567</f>
        <v/>
      </c>
      <c r="M3567" s="21">
        <f>B3567-L3567</f>
        <v/>
      </c>
      <c r="N3567" s="21">
        <f>ROUNDDOWN(ROUND(B3567*0.2042,2),0)</f>
        <v/>
      </c>
    </row>
    <row r="3568">
      <c r="A3568" t="inlineStr">
        <is>
          <t>照合 一般</t>
        </is>
      </c>
      <c r="B3568" s="21" t="n">
        <v>25000000</v>
      </c>
      <c r="C3568" s="22" t="n">
        <v>19</v>
      </c>
      <c r="D3568" s="22" t="n">
        <v>1</v>
      </c>
      <c r="E3568" s="22" t="n">
        <v>0</v>
      </c>
      <c r="F3568" s="21">
        <f>(IF(C3568&lt;=20,MAX(800000,400000*C3568),8000000+700000*(C3568-20))+IF(E3568=1,1000000,0))</f>
        <v/>
      </c>
      <c r="G3568" s="21">
        <f>IF(AND(D3568=3,C3568&lt;=5),MAX(0,B3568-F3568),IF(AND(D3568=2,C3568&lt;=5,MAX(0,B3568-F3568)&gt;3000000),1500000+MAX(0,B3568-F3568)-3000000,MAX(0,B3568-F3568)/2))</f>
        <v/>
      </c>
      <c r="H3568" s="21">
        <f>ROUNDDOWN(G3568,-3)</f>
        <v/>
      </c>
      <c r="I3568" s="21">
        <f>IF(H3568&lt;=0,0,ROUNDDOWN(ROUND((H3568*LOOKUP(H3568,{0,1950001,3300001,6950001,9000001,18000001,40000001},{0.05,0.1,0.2,0.23,0.33,0.4,0.45})-LOOKUP(H3568,{0,1950001,3300001,6950001,9000001,18000001,40000001},{0,97500,427500,636000,1536000,2796000,4796000}))*1.021,3),0))</f>
        <v/>
      </c>
      <c r="J3568" s="21">
        <f>ROUNDDOWN(ROUND(H3568*0.06,2),-2)</f>
        <v/>
      </c>
      <c r="K3568" s="21">
        <f>ROUNDDOWN(ROUND(H3568*0.04,2),-2)</f>
        <v/>
      </c>
      <c r="L3568" s="21">
        <f>I3568+J3568+K3568</f>
        <v/>
      </c>
      <c r="M3568" s="21">
        <f>B3568-L3568</f>
        <v/>
      </c>
      <c r="N3568" s="21">
        <f>ROUNDDOWN(ROUND(B3568*0.2042,2),0)</f>
        <v/>
      </c>
    </row>
    <row r="3569">
      <c r="A3569" t="inlineStr">
        <is>
          <t>照合 一般</t>
        </is>
      </c>
      <c r="B3569" s="21" t="n">
        <v>25000000</v>
      </c>
      <c r="C3569" s="22" t="n">
        <v>20</v>
      </c>
      <c r="D3569" s="22" t="n">
        <v>1</v>
      </c>
      <c r="E3569" s="22" t="n">
        <v>0</v>
      </c>
      <c r="F3569" s="21">
        <f>(IF(C3569&lt;=20,MAX(800000,400000*C3569),8000000+700000*(C3569-20))+IF(E3569=1,1000000,0))</f>
        <v/>
      </c>
      <c r="G3569" s="21">
        <f>IF(AND(D3569=3,C3569&lt;=5),MAX(0,B3569-F3569),IF(AND(D3569=2,C3569&lt;=5,MAX(0,B3569-F3569)&gt;3000000),1500000+MAX(0,B3569-F3569)-3000000,MAX(0,B3569-F3569)/2))</f>
        <v/>
      </c>
      <c r="H3569" s="21">
        <f>ROUNDDOWN(G3569,-3)</f>
        <v/>
      </c>
      <c r="I3569" s="21">
        <f>IF(H3569&lt;=0,0,ROUNDDOWN(ROUND((H3569*LOOKUP(H3569,{0,1950001,3300001,6950001,9000001,18000001,40000001},{0.05,0.1,0.2,0.23,0.33,0.4,0.45})-LOOKUP(H3569,{0,1950001,3300001,6950001,9000001,18000001,40000001},{0,97500,427500,636000,1536000,2796000,4796000}))*1.021,3),0))</f>
        <v/>
      </c>
      <c r="J3569" s="21">
        <f>ROUNDDOWN(ROUND(H3569*0.06,2),-2)</f>
        <v/>
      </c>
      <c r="K3569" s="21">
        <f>ROUNDDOWN(ROUND(H3569*0.04,2),-2)</f>
        <v/>
      </c>
      <c r="L3569" s="21">
        <f>I3569+J3569+K3569</f>
        <v/>
      </c>
      <c r="M3569" s="21">
        <f>B3569-L3569</f>
        <v/>
      </c>
      <c r="N3569" s="21">
        <f>ROUNDDOWN(ROUND(B3569*0.2042,2),0)</f>
        <v/>
      </c>
    </row>
    <row r="3570">
      <c r="A3570" t="inlineStr">
        <is>
          <t>照合 一般</t>
        </is>
      </c>
      <c r="B3570" s="21" t="n">
        <v>25000000</v>
      </c>
      <c r="C3570" s="22" t="n">
        <v>21</v>
      </c>
      <c r="D3570" s="22" t="n">
        <v>1</v>
      </c>
      <c r="E3570" s="22" t="n">
        <v>0</v>
      </c>
      <c r="F3570" s="21">
        <f>(IF(C3570&lt;=20,MAX(800000,400000*C3570),8000000+700000*(C3570-20))+IF(E3570=1,1000000,0))</f>
        <v/>
      </c>
      <c r="G3570" s="21">
        <f>IF(AND(D3570=3,C3570&lt;=5),MAX(0,B3570-F3570),IF(AND(D3570=2,C3570&lt;=5,MAX(0,B3570-F3570)&gt;3000000),1500000+MAX(0,B3570-F3570)-3000000,MAX(0,B3570-F3570)/2))</f>
        <v/>
      </c>
      <c r="H3570" s="21">
        <f>ROUNDDOWN(G3570,-3)</f>
        <v/>
      </c>
      <c r="I3570" s="21">
        <f>IF(H3570&lt;=0,0,ROUNDDOWN(ROUND((H3570*LOOKUP(H3570,{0,1950001,3300001,6950001,9000001,18000001,40000001},{0.05,0.1,0.2,0.23,0.33,0.4,0.45})-LOOKUP(H3570,{0,1950001,3300001,6950001,9000001,18000001,40000001},{0,97500,427500,636000,1536000,2796000,4796000}))*1.021,3),0))</f>
        <v/>
      </c>
      <c r="J3570" s="21">
        <f>ROUNDDOWN(ROUND(H3570*0.06,2),-2)</f>
        <v/>
      </c>
      <c r="K3570" s="21">
        <f>ROUNDDOWN(ROUND(H3570*0.04,2),-2)</f>
        <v/>
      </c>
      <c r="L3570" s="21">
        <f>I3570+J3570+K3570</f>
        <v/>
      </c>
      <c r="M3570" s="21">
        <f>B3570-L3570</f>
        <v/>
      </c>
      <c r="N3570" s="21">
        <f>ROUNDDOWN(ROUND(B3570*0.2042,2),0)</f>
        <v/>
      </c>
    </row>
    <row r="3571">
      <c r="A3571" t="inlineStr">
        <is>
          <t>照合 一般</t>
        </is>
      </c>
      <c r="B3571" s="21" t="n">
        <v>25000000</v>
      </c>
      <c r="C3571" s="22" t="n">
        <v>22</v>
      </c>
      <c r="D3571" s="22" t="n">
        <v>1</v>
      </c>
      <c r="E3571" s="22" t="n">
        <v>0</v>
      </c>
      <c r="F3571" s="21">
        <f>(IF(C3571&lt;=20,MAX(800000,400000*C3571),8000000+700000*(C3571-20))+IF(E3571=1,1000000,0))</f>
        <v/>
      </c>
      <c r="G3571" s="21">
        <f>IF(AND(D3571=3,C3571&lt;=5),MAX(0,B3571-F3571),IF(AND(D3571=2,C3571&lt;=5,MAX(0,B3571-F3571)&gt;3000000),1500000+MAX(0,B3571-F3571)-3000000,MAX(0,B3571-F3571)/2))</f>
        <v/>
      </c>
      <c r="H3571" s="21">
        <f>ROUNDDOWN(G3571,-3)</f>
        <v/>
      </c>
      <c r="I3571" s="21">
        <f>IF(H3571&lt;=0,0,ROUNDDOWN(ROUND((H3571*LOOKUP(H3571,{0,1950001,3300001,6950001,9000001,18000001,40000001},{0.05,0.1,0.2,0.23,0.33,0.4,0.45})-LOOKUP(H3571,{0,1950001,3300001,6950001,9000001,18000001,40000001},{0,97500,427500,636000,1536000,2796000,4796000}))*1.021,3),0))</f>
        <v/>
      </c>
      <c r="J3571" s="21">
        <f>ROUNDDOWN(ROUND(H3571*0.06,2),-2)</f>
        <v/>
      </c>
      <c r="K3571" s="21">
        <f>ROUNDDOWN(ROUND(H3571*0.04,2),-2)</f>
        <v/>
      </c>
      <c r="L3571" s="21">
        <f>I3571+J3571+K3571</f>
        <v/>
      </c>
      <c r="M3571" s="21">
        <f>B3571-L3571</f>
        <v/>
      </c>
      <c r="N3571" s="21">
        <f>ROUNDDOWN(ROUND(B3571*0.2042,2),0)</f>
        <v/>
      </c>
    </row>
    <row r="3572">
      <c r="A3572" t="inlineStr">
        <is>
          <t>照合 一般</t>
        </is>
      </c>
      <c r="B3572" s="21" t="n">
        <v>25000000</v>
      </c>
      <c r="C3572" s="22" t="n">
        <v>23</v>
      </c>
      <c r="D3572" s="22" t="n">
        <v>1</v>
      </c>
      <c r="E3572" s="22" t="n">
        <v>0</v>
      </c>
      <c r="F3572" s="21">
        <f>(IF(C3572&lt;=20,MAX(800000,400000*C3572),8000000+700000*(C3572-20))+IF(E3572=1,1000000,0))</f>
        <v/>
      </c>
      <c r="G3572" s="21">
        <f>IF(AND(D3572=3,C3572&lt;=5),MAX(0,B3572-F3572),IF(AND(D3572=2,C3572&lt;=5,MAX(0,B3572-F3572)&gt;3000000),1500000+MAX(0,B3572-F3572)-3000000,MAX(0,B3572-F3572)/2))</f>
        <v/>
      </c>
      <c r="H3572" s="21">
        <f>ROUNDDOWN(G3572,-3)</f>
        <v/>
      </c>
      <c r="I3572" s="21">
        <f>IF(H3572&lt;=0,0,ROUNDDOWN(ROUND((H3572*LOOKUP(H3572,{0,1950001,3300001,6950001,9000001,18000001,40000001},{0.05,0.1,0.2,0.23,0.33,0.4,0.45})-LOOKUP(H3572,{0,1950001,3300001,6950001,9000001,18000001,40000001},{0,97500,427500,636000,1536000,2796000,4796000}))*1.021,3),0))</f>
        <v/>
      </c>
      <c r="J3572" s="21">
        <f>ROUNDDOWN(ROUND(H3572*0.06,2),-2)</f>
        <v/>
      </c>
      <c r="K3572" s="21">
        <f>ROUNDDOWN(ROUND(H3572*0.04,2),-2)</f>
        <v/>
      </c>
      <c r="L3572" s="21">
        <f>I3572+J3572+K3572</f>
        <v/>
      </c>
      <c r="M3572" s="21">
        <f>B3572-L3572</f>
        <v/>
      </c>
      <c r="N3572" s="21">
        <f>ROUNDDOWN(ROUND(B3572*0.2042,2),0)</f>
        <v/>
      </c>
    </row>
    <row r="3573">
      <c r="A3573" t="inlineStr">
        <is>
          <t>照合 一般</t>
        </is>
      </c>
      <c r="B3573" s="21" t="n">
        <v>25000000</v>
      </c>
      <c r="C3573" s="22" t="n">
        <v>24</v>
      </c>
      <c r="D3573" s="22" t="n">
        <v>1</v>
      </c>
      <c r="E3573" s="22" t="n">
        <v>0</v>
      </c>
      <c r="F3573" s="21">
        <f>(IF(C3573&lt;=20,MAX(800000,400000*C3573),8000000+700000*(C3573-20))+IF(E3573=1,1000000,0))</f>
        <v/>
      </c>
      <c r="G3573" s="21">
        <f>IF(AND(D3573=3,C3573&lt;=5),MAX(0,B3573-F3573),IF(AND(D3573=2,C3573&lt;=5,MAX(0,B3573-F3573)&gt;3000000),1500000+MAX(0,B3573-F3573)-3000000,MAX(0,B3573-F3573)/2))</f>
        <v/>
      </c>
      <c r="H3573" s="21">
        <f>ROUNDDOWN(G3573,-3)</f>
        <v/>
      </c>
      <c r="I3573" s="21">
        <f>IF(H3573&lt;=0,0,ROUNDDOWN(ROUND((H3573*LOOKUP(H3573,{0,1950001,3300001,6950001,9000001,18000001,40000001},{0.05,0.1,0.2,0.23,0.33,0.4,0.45})-LOOKUP(H3573,{0,1950001,3300001,6950001,9000001,18000001,40000001},{0,97500,427500,636000,1536000,2796000,4796000}))*1.021,3),0))</f>
        <v/>
      </c>
      <c r="J3573" s="21">
        <f>ROUNDDOWN(ROUND(H3573*0.06,2),-2)</f>
        <v/>
      </c>
      <c r="K3573" s="21">
        <f>ROUNDDOWN(ROUND(H3573*0.04,2),-2)</f>
        <v/>
      </c>
      <c r="L3573" s="21">
        <f>I3573+J3573+K3573</f>
        <v/>
      </c>
      <c r="M3573" s="21">
        <f>B3573-L3573</f>
        <v/>
      </c>
      <c r="N3573" s="21">
        <f>ROUNDDOWN(ROUND(B3573*0.2042,2),0)</f>
        <v/>
      </c>
    </row>
    <row r="3574">
      <c r="A3574" t="inlineStr">
        <is>
          <t>照合 一般</t>
        </is>
      </c>
      <c r="B3574" s="21" t="n">
        <v>25000000</v>
      </c>
      <c r="C3574" s="22" t="n">
        <v>25</v>
      </c>
      <c r="D3574" s="22" t="n">
        <v>1</v>
      </c>
      <c r="E3574" s="22" t="n">
        <v>0</v>
      </c>
      <c r="F3574" s="21">
        <f>(IF(C3574&lt;=20,MAX(800000,400000*C3574),8000000+700000*(C3574-20))+IF(E3574=1,1000000,0))</f>
        <v/>
      </c>
      <c r="G3574" s="21">
        <f>IF(AND(D3574=3,C3574&lt;=5),MAX(0,B3574-F3574),IF(AND(D3574=2,C3574&lt;=5,MAX(0,B3574-F3574)&gt;3000000),1500000+MAX(0,B3574-F3574)-3000000,MAX(0,B3574-F3574)/2))</f>
        <v/>
      </c>
      <c r="H3574" s="21">
        <f>ROUNDDOWN(G3574,-3)</f>
        <v/>
      </c>
      <c r="I3574" s="21">
        <f>IF(H3574&lt;=0,0,ROUNDDOWN(ROUND((H3574*LOOKUP(H3574,{0,1950001,3300001,6950001,9000001,18000001,40000001},{0.05,0.1,0.2,0.23,0.33,0.4,0.45})-LOOKUP(H3574,{0,1950001,3300001,6950001,9000001,18000001,40000001},{0,97500,427500,636000,1536000,2796000,4796000}))*1.021,3),0))</f>
        <v/>
      </c>
      <c r="J3574" s="21">
        <f>ROUNDDOWN(ROUND(H3574*0.06,2),-2)</f>
        <v/>
      </c>
      <c r="K3574" s="21">
        <f>ROUNDDOWN(ROUND(H3574*0.04,2),-2)</f>
        <v/>
      </c>
      <c r="L3574" s="21">
        <f>I3574+J3574+K3574</f>
        <v/>
      </c>
      <c r="M3574" s="21">
        <f>B3574-L3574</f>
        <v/>
      </c>
      <c r="N3574" s="21">
        <f>ROUNDDOWN(ROUND(B3574*0.2042,2),0)</f>
        <v/>
      </c>
    </row>
    <row r="3575">
      <c r="A3575" t="inlineStr">
        <is>
          <t>照合 一般</t>
        </is>
      </c>
      <c r="B3575" s="21" t="n">
        <v>25000000</v>
      </c>
      <c r="C3575" s="22" t="n">
        <v>26</v>
      </c>
      <c r="D3575" s="22" t="n">
        <v>1</v>
      </c>
      <c r="E3575" s="22" t="n">
        <v>0</v>
      </c>
      <c r="F3575" s="21">
        <f>(IF(C3575&lt;=20,MAX(800000,400000*C3575),8000000+700000*(C3575-20))+IF(E3575=1,1000000,0))</f>
        <v/>
      </c>
      <c r="G3575" s="21">
        <f>IF(AND(D3575=3,C3575&lt;=5),MAX(0,B3575-F3575),IF(AND(D3575=2,C3575&lt;=5,MAX(0,B3575-F3575)&gt;3000000),1500000+MAX(0,B3575-F3575)-3000000,MAX(0,B3575-F3575)/2))</f>
        <v/>
      </c>
      <c r="H3575" s="21">
        <f>ROUNDDOWN(G3575,-3)</f>
        <v/>
      </c>
      <c r="I3575" s="21">
        <f>IF(H3575&lt;=0,0,ROUNDDOWN(ROUND((H3575*LOOKUP(H3575,{0,1950001,3300001,6950001,9000001,18000001,40000001},{0.05,0.1,0.2,0.23,0.33,0.4,0.45})-LOOKUP(H3575,{0,1950001,3300001,6950001,9000001,18000001,40000001},{0,97500,427500,636000,1536000,2796000,4796000}))*1.021,3),0))</f>
        <v/>
      </c>
      <c r="J3575" s="21">
        <f>ROUNDDOWN(ROUND(H3575*0.06,2),-2)</f>
        <v/>
      </c>
      <c r="K3575" s="21">
        <f>ROUNDDOWN(ROUND(H3575*0.04,2),-2)</f>
        <v/>
      </c>
      <c r="L3575" s="21">
        <f>I3575+J3575+K3575</f>
        <v/>
      </c>
      <c r="M3575" s="21">
        <f>B3575-L3575</f>
        <v/>
      </c>
      <c r="N3575" s="21">
        <f>ROUNDDOWN(ROUND(B3575*0.2042,2),0)</f>
        <v/>
      </c>
    </row>
    <row r="3576">
      <c r="A3576" t="inlineStr">
        <is>
          <t>照合 一般</t>
        </is>
      </c>
      <c r="B3576" s="21" t="n">
        <v>25000000</v>
      </c>
      <c r="C3576" s="22" t="n">
        <v>27</v>
      </c>
      <c r="D3576" s="22" t="n">
        <v>1</v>
      </c>
      <c r="E3576" s="22" t="n">
        <v>0</v>
      </c>
      <c r="F3576" s="21">
        <f>(IF(C3576&lt;=20,MAX(800000,400000*C3576),8000000+700000*(C3576-20))+IF(E3576=1,1000000,0))</f>
        <v/>
      </c>
      <c r="G3576" s="21">
        <f>IF(AND(D3576=3,C3576&lt;=5),MAX(0,B3576-F3576),IF(AND(D3576=2,C3576&lt;=5,MAX(0,B3576-F3576)&gt;3000000),1500000+MAX(0,B3576-F3576)-3000000,MAX(0,B3576-F3576)/2))</f>
        <v/>
      </c>
      <c r="H3576" s="21">
        <f>ROUNDDOWN(G3576,-3)</f>
        <v/>
      </c>
      <c r="I3576" s="21">
        <f>IF(H3576&lt;=0,0,ROUNDDOWN(ROUND((H3576*LOOKUP(H3576,{0,1950001,3300001,6950001,9000001,18000001,40000001},{0.05,0.1,0.2,0.23,0.33,0.4,0.45})-LOOKUP(H3576,{0,1950001,3300001,6950001,9000001,18000001,40000001},{0,97500,427500,636000,1536000,2796000,4796000}))*1.021,3),0))</f>
        <v/>
      </c>
      <c r="J3576" s="21">
        <f>ROUNDDOWN(ROUND(H3576*0.06,2),-2)</f>
        <v/>
      </c>
      <c r="K3576" s="21">
        <f>ROUNDDOWN(ROUND(H3576*0.04,2),-2)</f>
        <v/>
      </c>
      <c r="L3576" s="21">
        <f>I3576+J3576+K3576</f>
        <v/>
      </c>
      <c r="M3576" s="21">
        <f>B3576-L3576</f>
        <v/>
      </c>
      <c r="N3576" s="21">
        <f>ROUNDDOWN(ROUND(B3576*0.2042,2),0)</f>
        <v/>
      </c>
    </row>
    <row r="3577">
      <c r="A3577" t="inlineStr">
        <is>
          <t>照合 一般</t>
        </is>
      </c>
      <c r="B3577" s="21" t="n">
        <v>25000000</v>
      </c>
      <c r="C3577" s="22" t="n">
        <v>28</v>
      </c>
      <c r="D3577" s="22" t="n">
        <v>1</v>
      </c>
      <c r="E3577" s="22" t="n">
        <v>0</v>
      </c>
      <c r="F3577" s="21">
        <f>(IF(C3577&lt;=20,MAX(800000,400000*C3577),8000000+700000*(C3577-20))+IF(E3577=1,1000000,0))</f>
        <v/>
      </c>
      <c r="G3577" s="21">
        <f>IF(AND(D3577=3,C3577&lt;=5),MAX(0,B3577-F3577),IF(AND(D3577=2,C3577&lt;=5,MAX(0,B3577-F3577)&gt;3000000),1500000+MAX(0,B3577-F3577)-3000000,MAX(0,B3577-F3577)/2))</f>
        <v/>
      </c>
      <c r="H3577" s="21">
        <f>ROUNDDOWN(G3577,-3)</f>
        <v/>
      </c>
      <c r="I3577" s="21">
        <f>IF(H3577&lt;=0,0,ROUNDDOWN(ROUND((H3577*LOOKUP(H3577,{0,1950001,3300001,6950001,9000001,18000001,40000001},{0.05,0.1,0.2,0.23,0.33,0.4,0.45})-LOOKUP(H3577,{0,1950001,3300001,6950001,9000001,18000001,40000001},{0,97500,427500,636000,1536000,2796000,4796000}))*1.021,3),0))</f>
        <v/>
      </c>
      <c r="J3577" s="21">
        <f>ROUNDDOWN(ROUND(H3577*0.06,2),-2)</f>
        <v/>
      </c>
      <c r="K3577" s="21">
        <f>ROUNDDOWN(ROUND(H3577*0.04,2),-2)</f>
        <v/>
      </c>
      <c r="L3577" s="21">
        <f>I3577+J3577+K3577</f>
        <v/>
      </c>
      <c r="M3577" s="21">
        <f>B3577-L3577</f>
        <v/>
      </c>
      <c r="N3577" s="21">
        <f>ROUNDDOWN(ROUND(B3577*0.2042,2),0)</f>
        <v/>
      </c>
    </row>
    <row r="3578">
      <c r="A3578" t="inlineStr">
        <is>
          <t>照合 一般</t>
        </is>
      </c>
      <c r="B3578" s="21" t="n">
        <v>25000000</v>
      </c>
      <c r="C3578" s="22" t="n">
        <v>29</v>
      </c>
      <c r="D3578" s="22" t="n">
        <v>1</v>
      </c>
      <c r="E3578" s="22" t="n">
        <v>0</v>
      </c>
      <c r="F3578" s="21">
        <f>(IF(C3578&lt;=20,MAX(800000,400000*C3578),8000000+700000*(C3578-20))+IF(E3578=1,1000000,0))</f>
        <v/>
      </c>
      <c r="G3578" s="21">
        <f>IF(AND(D3578=3,C3578&lt;=5),MAX(0,B3578-F3578),IF(AND(D3578=2,C3578&lt;=5,MAX(0,B3578-F3578)&gt;3000000),1500000+MAX(0,B3578-F3578)-3000000,MAX(0,B3578-F3578)/2))</f>
        <v/>
      </c>
      <c r="H3578" s="21">
        <f>ROUNDDOWN(G3578,-3)</f>
        <v/>
      </c>
      <c r="I3578" s="21">
        <f>IF(H3578&lt;=0,0,ROUNDDOWN(ROUND((H3578*LOOKUP(H3578,{0,1950001,3300001,6950001,9000001,18000001,40000001},{0.05,0.1,0.2,0.23,0.33,0.4,0.45})-LOOKUP(H3578,{0,1950001,3300001,6950001,9000001,18000001,40000001},{0,97500,427500,636000,1536000,2796000,4796000}))*1.021,3),0))</f>
        <v/>
      </c>
      <c r="J3578" s="21">
        <f>ROUNDDOWN(ROUND(H3578*0.06,2),-2)</f>
        <v/>
      </c>
      <c r="K3578" s="21">
        <f>ROUNDDOWN(ROUND(H3578*0.04,2),-2)</f>
        <v/>
      </c>
      <c r="L3578" s="21">
        <f>I3578+J3578+K3578</f>
        <v/>
      </c>
      <c r="M3578" s="21">
        <f>B3578-L3578</f>
        <v/>
      </c>
      <c r="N3578" s="21">
        <f>ROUNDDOWN(ROUND(B3578*0.2042,2),0)</f>
        <v/>
      </c>
    </row>
    <row r="3579">
      <c r="A3579" t="inlineStr">
        <is>
          <t>照合 一般</t>
        </is>
      </c>
      <c r="B3579" s="21" t="n">
        <v>25000000</v>
      </c>
      <c r="C3579" s="22" t="n">
        <v>30</v>
      </c>
      <c r="D3579" s="22" t="n">
        <v>1</v>
      </c>
      <c r="E3579" s="22" t="n">
        <v>0</v>
      </c>
      <c r="F3579" s="21">
        <f>(IF(C3579&lt;=20,MAX(800000,400000*C3579),8000000+700000*(C3579-20))+IF(E3579=1,1000000,0))</f>
        <v/>
      </c>
      <c r="G3579" s="21">
        <f>IF(AND(D3579=3,C3579&lt;=5),MAX(0,B3579-F3579),IF(AND(D3579=2,C3579&lt;=5,MAX(0,B3579-F3579)&gt;3000000),1500000+MAX(0,B3579-F3579)-3000000,MAX(0,B3579-F3579)/2))</f>
        <v/>
      </c>
      <c r="H3579" s="21">
        <f>ROUNDDOWN(G3579,-3)</f>
        <v/>
      </c>
      <c r="I3579" s="21">
        <f>IF(H3579&lt;=0,0,ROUNDDOWN(ROUND((H3579*LOOKUP(H3579,{0,1950001,3300001,6950001,9000001,18000001,40000001},{0.05,0.1,0.2,0.23,0.33,0.4,0.45})-LOOKUP(H3579,{0,1950001,3300001,6950001,9000001,18000001,40000001},{0,97500,427500,636000,1536000,2796000,4796000}))*1.021,3),0))</f>
        <v/>
      </c>
      <c r="J3579" s="21">
        <f>ROUNDDOWN(ROUND(H3579*0.06,2),-2)</f>
        <v/>
      </c>
      <c r="K3579" s="21">
        <f>ROUNDDOWN(ROUND(H3579*0.04,2),-2)</f>
        <v/>
      </c>
      <c r="L3579" s="21">
        <f>I3579+J3579+K3579</f>
        <v/>
      </c>
      <c r="M3579" s="21">
        <f>B3579-L3579</f>
        <v/>
      </c>
      <c r="N3579" s="21">
        <f>ROUNDDOWN(ROUND(B3579*0.2042,2),0)</f>
        <v/>
      </c>
    </row>
    <row r="3580">
      <c r="A3580" t="inlineStr">
        <is>
          <t>照合 一般</t>
        </is>
      </c>
      <c r="B3580" s="21" t="n">
        <v>25000000</v>
      </c>
      <c r="C3580" s="22" t="n">
        <v>31</v>
      </c>
      <c r="D3580" s="22" t="n">
        <v>1</v>
      </c>
      <c r="E3580" s="22" t="n">
        <v>0</v>
      </c>
      <c r="F3580" s="21">
        <f>(IF(C3580&lt;=20,MAX(800000,400000*C3580),8000000+700000*(C3580-20))+IF(E3580=1,1000000,0))</f>
        <v/>
      </c>
      <c r="G3580" s="21">
        <f>IF(AND(D3580=3,C3580&lt;=5),MAX(0,B3580-F3580),IF(AND(D3580=2,C3580&lt;=5,MAX(0,B3580-F3580)&gt;3000000),1500000+MAX(0,B3580-F3580)-3000000,MAX(0,B3580-F3580)/2))</f>
        <v/>
      </c>
      <c r="H3580" s="21">
        <f>ROUNDDOWN(G3580,-3)</f>
        <v/>
      </c>
      <c r="I3580" s="21">
        <f>IF(H3580&lt;=0,0,ROUNDDOWN(ROUND((H3580*LOOKUP(H3580,{0,1950001,3300001,6950001,9000001,18000001,40000001},{0.05,0.1,0.2,0.23,0.33,0.4,0.45})-LOOKUP(H3580,{0,1950001,3300001,6950001,9000001,18000001,40000001},{0,97500,427500,636000,1536000,2796000,4796000}))*1.021,3),0))</f>
        <v/>
      </c>
      <c r="J3580" s="21">
        <f>ROUNDDOWN(ROUND(H3580*0.06,2),-2)</f>
        <v/>
      </c>
      <c r="K3580" s="21">
        <f>ROUNDDOWN(ROUND(H3580*0.04,2),-2)</f>
        <v/>
      </c>
      <c r="L3580" s="21">
        <f>I3580+J3580+K3580</f>
        <v/>
      </c>
      <c r="M3580" s="21">
        <f>B3580-L3580</f>
        <v/>
      </c>
      <c r="N3580" s="21">
        <f>ROUNDDOWN(ROUND(B3580*0.2042,2),0)</f>
        <v/>
      </c>
    </row>
    <row r="3581">
      <c r="A3581" t="inlineStr">
        <is>
          <t>照合 一般</t>
        </is>
      </c>
      <c r="B3581" s="21" t="n">
        <v>25000000</v>
      </c>
      <c r="C3581" s="22" t="n">
        <v>32</v>
      </c>
      <c r="D3581" s="22" t="n">
        <v>1</v>
      </c>
      <c r="E3581" s="22" t="n">
        <v>0</v>
      </c>
      <c r="F3581" s="21">
        <f>(IF(C3581&lt;=20,MAX(800000,400000*C3581),8000000+700000*(C3581-20))+IF(E3581=1,1000000,0))</f>
        <v/>
      </c>
      <c r="G3581" s="21">
        <f>IF(AND(D3581=3,C3581&lt;=5),MAX(0,B3581-F3581),IF(AND(D3581=2,C3581&lt;=5,MAX(0,B3581-F3581)&gt;3000000),1500000+MAX(0,B3581-F3581)-3000000,MAX(0,B3581-F3581)/2))</f>
        <v/>
      </c>
      <c r="H3581" s="21">
        <f>ROUNDDOWN(G3581,-3)</f>
        <v/>
      </c>
      <c r="I3581" s="21">
        <f>IF(H3581&lt;=0,0,ROUNDDOWN(ROUND((H3581*LOOKUP(H3581,{0,1950001,3300001,6950001,9000001,18000001,40000001},{0.05,0.1,0.2,0.23,0.33,0.4,0.45})-LOOKUP(H3581,{0,1950001,3300001,6950001,9000001,18000001,40000001},{0,97500,427500,636000,1536000,2796000,4796000}))*1.021,3),0))</f>
        <v/>
      </c>
      <c r="J3581" s="21">
        <f>ROUNDDOWN(ROUND(H3581*0.06,2),-2)</f>
        <v/>
      </c>
      <c r="K3581" s="21">
        <f>ROUNDDOWN(ROUND(H3581*0.04,2),-2)</f>
        <v/>
      </c>
      <c r="L3581" s="21">
        <f>I3581+J3581+K3581</f>
        <v/>
      </c>
      <c r="M3581" s="21">
        <f>B3581-L3581</f>
        <v/>
      </c>
      <c r="N3581" s="21">
        <f>ROUNDDOWN(ROUND(B3581*0.2042,2),0)</f>
        <v/>
      </c>
    </row>
    <row r="3582">
      <c r="A3582" t="inlineStr">
        <is>
          <t>照合 一般</t>
        </is>
      </c>
      <c r="B3582" s="21" t="n">
        <v>25000000</v>
      </c>
      <c r="C3582" s="22" t="n">
        <v>33</v>
      </c>
      <c r="D3582" s="22" t="n">
        <v>1</v>
      </c>
      <c r="E3582" s="22" t="n">
        <v>0</v>
      </c>
      <c r="F3582" s="21">
        <f>(IF(C3582&lt;=20,MAX(800000,400000*C3582),8000000+700000*(C3582-20))+IF(E3582=1,1000000,0))</f>
        <v/>
      </c>
      <c r="G3582" s="21">
        <f>IF(AND(D3582=3,C3582&lt;=5),MAX(0,B3582-F3582),IF(AND(D3582=2,C3582&lt;=5,MAX(0,B3582-F3582)&gt;3000000),1500000+MAX(0,B3582-F3582)-3000000,MAX(0,B3582-F3582)/2))</f>
        <v/>
      </c>
      <c r="H3582" s="21">
        <f>ROUNDDOWN(G3582,-3)</f>
        <v/>
      </c>
      <c r="I3582" s="21">
        <f>IF(H3582&lt;=0,0,ROUNDDOWN(ROUND((H3582*LOOKUP(H3582,{0,1950001,3300001,6950001,9000001,18000001,40000001},{0.05,0.1,0.2,0.23,0.33,0.4,0.45})-LOOKUP(H3582,{0,1950001,3300001,6950001,9000001,18000001,40000001},{0,97500,427500,636000,1536000,2796000,4796000}))*1.021,3),0))</f>
        <v/>
      </c>
      <c r="J3582" s="21">
        <f>ROUNDDOWN(ROUND(H3582*0.06,2),-2)</f>
        <v/>
      </c>
      <c r="K3582" s="21">
        <f>ROUNDDOWN(ROUND(H3582*0.04,2),-2)</f>
        <v/>
      </c>
      <c r="L3582" s="21">
        <f>I3582+J3582+K3582</f>
        <v/>
      </c>
      <c r="M3582" s="21">
        <f>B3582-L3582</f>
        <v/>
      </c>
      <c r="N3582" s="21">
        <f>ROUNDDOWN(ROUND(B3582*0.2042,2),0)</f>
        <v/>
      </c>
    </row>
    <row r="3583">
      <c r="A3583" t="inlineStr">
        <is>
          <t>照合 一般</t>
        </is>
      </c>
      <c r="B3583" s="21" t="n">
        <v>25000000</v>
      </c>
      <c r="C3583" s="22" t="n">
        <v>34</v>
      </c>
      <c r="D3583" s="22" t="n">
        <v>1</v>
      </c>
      <c r="E3583" s="22" t="n">
        <v>0</v>
      </c>
      <c r="F3583" s="21">
        <f>(IF(C3583&lt;=20,MAX(800000,400000*C3583),8000000+700000*(C3583-20))+IF(E3583=1,1000000,0))</f>
        <v/>
      </c>
      <c r="G3583" s="21">
        <f>IF(AND(D3583=3,C3583&lt;=5),MAX(0,B3583-F3583),IF(AND(D3583=2,C3583&lt;=5,MAX(0,B3583-F3583)&gt;3000000),1500000+MAX(0,B3583-F3583)-3000000,MAX(0,B3583-F3583)/2))</f>
        <v/>
      </c>
      <c r="H3583" s="21">
        <f>ROUNDDOWN(G3583,-3)</f>
        <v/>
      </c>
      <c r="I3583" s="21">
        <f>IF(H3583&lt;=0,0,ROUNDDOWN(ROUND((H3583*LOOKUP(H3583,{0,1950001,3300001,6950001,9000001,18000001,40000001},{0.05,0.1,0.2,0.23,0.33,0.4,0.45})-LOOKUP(H3583,{0,1950001,3300001,6950001,9000001,18000001,40000001},{0,97500,427500,636000,1536000,2796000,4796000}))*1.021,3),0))</f>
        <v/>
      </c>
      <c r="J3583" s="21">
        <f>ROUNDDOWN(ROUND(H3583*0.06,2),-2)</f>
        <v/>
      </c>
      <c r="K3583" s="21">
        <f>ROUNDDOWN(ROUND(H3583*0.04,2),-2)</f>
        <v/>
      </c>
      <c r="L3583" s="21">
        <f>I3583+J3583+K3583</f>
        <v/>
      </c>
      <c r="M3583" s="21">
        <f>B3583-L3583</f>
        <v/>
      </c>
      <c r="N3583" s="21">
        <f>ROUNDDOWN(ROUND(B3583*0.2042,2),0)</f>
        <v/>
      </c>
    </row>
    <row r="3584">
      <c r="A3584" t="inlineStr">
        <is>
          <t>照合 一般</t>
        </is>
      </c>
      <c r="B3584" s="21" t="n">
        <v>25000000</v>
      </c>
      <c r="C3584" s="22" t="n">
        <v>35</v>
      </c>
      <c r="D3584" s="22" t="n">
        <v>1</v>
      </c>
      <c r="E3584" s="22" t="n">
        <v>0</v>
      </c>
      <c r="F3584" s="21">
        <f>(IF(C3584&lt;=20,MAX(800000,400000*C3584),8000000+700000*(C3584-20))+IF(E3584=1,1000000,0))</f>
        <v/>
      </c>
      <c r="G3584" s="21">
        <f>IF(AND(D3584=3,C3584&lt;=5),MAX(0,B3584-F3584),IF(AND(D3584=2,C3584&lt;=5,MAX(0,B3584-F3584)&gt;3000000),1500000+MAX(0,B3584-F3584)-3000000,MAX(0,B3584-F3584)/2))</f>
        <v/>
      </c>
      <c r="H3584" s="21">
        <f>ROUNDDOWN(G3584,-3)</f>
        <v/>
      </c>
      <c r="I3584" s="21">
        <f>IF(H3584&lt;=0,0,ROUNDDOWN(ROUND((H3584*LOOKUP(H3584,{0,1950001,3300001,6950001,9000001,18000001,40000001},{0.05,0.1,0.2,0.23,0.33,0.4,0.45})-LOOKUP(H3584,{0,1950001,3300001,6950001,9000001,18000001,40000001},{0,97500,427500,636000,1536000,2796000,4796000}))*1.021,3),0))</f>
        <v/>
      </c>
      <c r="J3584" s="21">
        <f>ROUNDDOWN(ROUND(H3584*0.06,2),-2)</f>
        <v/>
      </c>
      <c r="K3584" s="21">
        <f>ROUNDDOWN(ROUND(H3584*0.04,2),-2)</f>
        <v/>
      </c>
      <c r="L3584" s="21">
        <f>I3584+J3584+K3584</f>
        <v/>
      </c>
      <c r="M3584" s="21">
        <f>B3584-L3584</f>
        <v/>
      </c>
      <c r="N3584" s="21">
        <f>ROUNDDOWN(ROUND(B3584*0.2042,2),0)</f>
        <v/>
      </c>
    </row>
    <row r="3585">
      <c r="A3585" t="inlineStr">
        <is>
          <t>照合 一般</t>
        </is>
      </c>
      <c r="B3585" s="21" t="n">
        <v>25000000</v>
      </c>
      <c r="C3585" s="22" t="n">
        <v>36</v>
      </c>
      <c r="D3585" s="22" t="n">
        <v>1</v>
      </c>
      <c r="E3585" s="22" t="n">
        <v>0</v>
      </c>
      <c r="F3585" s="21">
        <f>(IF(C3585&lt;=20,MAX(800000,400000*C3585),8000000+700000*(C3585-20))+IF(E3585=1,1000000,0))</f>
        <v/>
      </c>
      <c r="G3585" s="21">
        <f>IF(AND(D3585=3,C3585&lt;=5),MAX(0,B3585-F3585),IF(AND(D3585=2,C3585&lt;=5,MAX(0,B3585-F3585)&gt;3000000),1500000+MAX(0,B3585-F3585)-3000000,MAX(0,B3585-F3585)/2))</f>
        <v/>
      </c>
      <c r="H3585" s="21">
        <f>ROUNDDOWN(G3585,-3)</f>
        <v/>
      </c>
      <c r="I3585" s="21">
        <f>IF(H3585&lt;=0,0,ROUNDDOWN(ROUND((H3585*LOOKUP(H3585,{0,1950001,3300001,6950001,9000001,18000001,40000001},{0.05,0.1,0.2,0.23,0.33,0.4,0.45})-LOOKUP(H3585,{0,1950001,3300001,6950001,9000001,18000001,40000001},{0,97500,427500,636000,1536000,2796000,4796000}))*1.021,3),0))</f>
        <v/>
      </c>
      <c r="J3585" s="21">
        <f>ROUNDDOWN(ROUND(H3585*0.06,2),-2)</f>
        <v/>
      </c>
      <c r="K3585" s="21">
        <f>ROUNDDOWN(ROUND(H3585*0.04,2),-2)</f>
        <v/>
      </c>
      <c r="L3585" s="21">
        <f>I3585+J3585+K3585</f>
        <v/>
      </c>
      <c r="M3585" s="21">
        <f>B3585-L3585</f>
        <v/>
      </c>
      <c r="N3585" s="21">
        <f>ROUNDDOWN(ROUND(B3585*0.2042,2),0)</f>
        <v/>
      </c>
    </row>
    <row r="3586">
      <c r="A3586" t="inlineStr">
        <is>
          <t>照合 一般</t>
        </is>
      </c>
      <c r="B3586" s="21" t="n">
        <v>25000000</v>
      </c>
      <c r="C3586" s="22" t="n">
        <v>37</v>
      </c>
      <c r="D3586" s="22" t="n">
        <v>1</v>
      </c>
      <c r="E3586" s="22" t="n">
        <v>0</v>
      </c>
      <c r="F3586" s="21">
        <f>(IF(C3586&lt;=20,MAX(800000,400000*C3586),8000000+700000*(C3586-20))+IF(E3586=1,1000000,0))</f>
        <v/>
      </c>
      <c r="G3586" s="21">
        <f>IF(AND(D3586=3,C3586&lt;=5),MAX(0,B3586-F3586),IF(AND(D3586=2,C3586&lt;=5,MAX(0,B3586-F3586)&gt;3000000),1500000+MAX(0,B3586-F3586)-3000000,MAX(0,B3586-F3586)/2))</f>
        <v/>
      </c>
      <c r="H3586" s="21">
        <f>ROUNDDOWN(G3586,-3)</f>
        <v/>
      </c>
      <c r="I3586" s="21">
        <f>IF(H3586&lt;=0,0,ROUNDDOWN(ROUND((H3586*LOOKUP(H3586,{0,1950001,3300001,6950001,9000001,18000001,40000001},{0.05,0.1,0.2,0.23,0.33,0.4,0.45})-LOOKUP(H3586,{0,1950001,3300001,6950001,9000001,18000001,40000001},{0,97500,427500,636000,1536000,2796000,4796000}))*1.021,3),0))</f>
        <v/>
      </c>
      <c r="J3586" s="21">
        <f>ROUNDDOWN(ROUND(H3586*0.06,2),-2)</f>
        <v/>
      </c>
      <c r="K3586" s="21">
        <f>ROUNDDOWN(ROUND(H3586*0.04,2),-2)</f>
        <v/>
      </c>
      <c r="L3586" s="21">
        <f>I3586+J3586+K3586</f>
        <v/>
      </c>
      <c r="M3586" s="21">
        <f>B3586-L3586</f>
        <v/>
      </c>
      <c r="N3586" s="21">
        <f>ROUNDDOWN(ROUND(B3586*0.2042,2),0)</f>
        <v/>
      </c>
    </row>
    <row r="3587">
      <c r="A3587" t="inlineStr">
        <is>
          <t>照合 一般</t>
        </is>
      </c>
      <c r="B3587" s="21" t="n">
        <v>25000000</v>
      </c>
      <c r="C3587" s="22" t="n">
        <v>38</v>
      </c>
      <c r="D3587" s="22" t="n">
        <v>1</v>
      </c>
      <c r="E3587" s="22" t="n">
        <v>0</v>
      </c>
      <c r="F3587" s="21">
        <f>(IF(C3587&lt;=20,MAX(800000,400000*C3587),8000000+700000*(C3587-20))+IF(E3587=1,1000000,0))</f>
        <v/>
      </c>
      <c r="G3587" s="21">
        <f>IF(AND(D3587=3,C3587&lt;=5),MAX(0,B3587-F3587),IF(AND(D3587=2,C3587&lt;=5,MAX(0,B3587-F3587)&gt;3000000),1500000+MAX(0,B3587-F3587)-3000000,MAX(0,B3587-F3587)/2))</f>
        <v/>
      </c>
      <c r="H3587" s="21">
        <f>ROUNDDOWN(G3587,-3)</f>
        <v/>
      </c>
      <c r="I3587" s="21">
        <f>IF(H3587&lt;=0,0,ROUNDDOWN(ROUND((H3587*LOOKUP(H3587,{0,1950001,3300001,6950001,9000001,18000001,40000001},{0.05,0.1,0.2,0.23,0.33,0.4,0.45})-LOOKUP(H3587,{0,1950001,3300001,6950001,9000001,18000001,40000001},{0,97500,427500,636000,1536000,2796000,4796000}))*1.021,3),0))</f>
        <v/>
      </c>
      <c r="J3587" s="21">
        <f>ROUNDDOWN(ROUND(H3587*0.06,2),-2)</f>
        <v/>
      </c>
      <c r="K3587" s="21">
        <f>ROUNDDOWN(ROUND(H3587*0.04,2),-2)</f>
        <v/>
      </c>
      <c r="L3587" s="21">
        <f>I3587+J3587+K3587</f>
        <v/>
      </c>
      <c r="M3587" s="21">
        <f>B3587-L3587</f>
        <v/>
      </c>
      <c r="N3587" s="21">
        <f>ROUNDDOWN(ROUND(B3587*0.2042,2),0)</f>
        <v/>
      </c>
    </row>
    <row r="3588">
      <c r="A3588" t="inlineStr">
        <is>
          <t>照合 一般</t>
        </is>
      </c>
      <c r="B3588" s="21" t="n">
        <v>25000000</v>
      </c>
      <c r="C3588" s="22" t="n">
        <v>39</v>
      </c>
      <c r="D3588" s="22" t="n">
        <v>1</v>
      </c>
      <c r="E3588" s="22" t="n">
        <v>0</v>
      </c>
      <c r="F3588" s="21">
        <f>(IF(C3588&lt;=20,MAX(800000,400000*C3588),8000000+700000*(C3588-20))+IF(E3588=1,1000000,0))</f>
        <v/>
      </c>
      <c r="G3588" s="21">
        <f>IF(AND(D3588=3,C3588&lt;=5),MAX(0,B3588-F3588),IF(AND(D3588=2,C3588&lt;=5,MAX(0,B3588-F3588)&gt;3000000),1500000+MAX(0,B3588-F3588)-3000000,MAX(0,B3588-F3588)/2))</f>
        <v/>
      </c>
      <c r="H3588" s="21">
        <f>ROUNDDOWN(G3588,-3)</f>
        <v/>
      </c>
      <c r="I3588" s="21">
        <f>IF(H3588&lt;=0,0,ROUNDDOWN(ROUND((H3588*LOOKUP(H3588,{0,1950001,3300001,6950001,9000001,18000001,40000001},{0.05,0.1,0.2,0.23,0.33,0.4,0.45})-LOOKUP(H3588,{0,1950001,3300001,6950001,9000001,18000001,40000001},{0,97500,427500,636000,1536000,2796000,4796000}))*1.021,3),0))</f>
        <v/>
      </c>
      <c r="J3588" s="21">
        <f>ROUNDDOWN(ROUND(H3588*0.06,2),-2)</f>
        <v/>
      </c>
      <c r="K3588" s="21">
        <f>ROUNDDOWN(ROUND(H3588*0.04,2),-2)</f>
        <v/>
      </c>
      <c r="L3588" s="21">
        <f>I3588+J3588+K3588</f>
        <v/>
      </c>
      <c r="M3588" s="21">
        <f>B3588-L3588</f>
        <v/>
      </c>
      <c r="N3588" s="21">
        <f>ROUNDDOWN(ROUND(B3588*0.2042,2),0)</f>
        <v/>
      </c>
    </row>
    <row r="3589">
      <c r="A3589" t="inlineStr">
        <is>
          <t>照合 一般</t>
        </is>
      </c>
      <c r="B3589" s="21" t="n">
        <v>25000000</v>
      </c>
      <c r="C3589" s="22" t="n">
        <v>40</v>
      </c>
      <c r="D3589" s="22" t="n">
        <v>1</v>
      </c>
      <c r="E3589" s="22" t="n">
        <v>0</v>
      </c>
      <c r="F3589" s="21">
        <f>(IF(C3589&lt;=20,MAX(800000,400000*C3589),8000000+700000*(C3589-20))+IF(E3589=1,1000000,0))</f>
        <v/>
      </c>
      <c r="G3589" s="21">
        <f>IF(AND(D3589=3,C3589&lt;=5),MAX(0,B3589-F3589),IF(AND(D3589=2,C3589&lt;=5,MAX(0,B3589-F3589)&gt;3000000),1500000+MAX(0,B3589-F3589)-3000000,MAX(0,B3589-F3589)/2))</f>
        <v/>
      </c>
      <c r="H3589" s="21">
        <f>ROUNDDOWN(G3589,-3)</f>
        <v/>
      </c>
      <c r="I3589" s="21">
        <f>IF(H3589&lt;=0,0,ROUNDDOWN(ROUND((H3589*LOOKUP(H3589,{0,1950001,3300001,6950001,9000001,18000001,40000001},{0.05,0.1,0.2,0.23,0.33,0.4,0.45})-LOOKUP(H3589,{0,1950001,3300001,6950001,9000001,18000001,40000001},{0,97500,427500,636000,1536000,2796000,4796000}))*1.021,3),0))</f>
        <v/>
      </c>
      <c r="J3589" s="21">
        <f>ROUNDDOWN(ROUND(H3589*0.06,2),-2)</f>
        <v/>
      </c>
      <c r="K3589" s="21">
        <f>ROUNDDOWN(ROUND(H3589*0.04,2),-2)</f>
        <v/>
      </c>
      <c r="L3589" s="21">
        <f>I3589+J3589+K3589</f>
        <v/>
      </c>
      <c r="M3589" s="21">
        <f>B3589-L3589</f>
        <v/>
      </c>
      <c r="N3589" s="21">
        <f>ROUNDDOWN(ROUND(B3589*0.2042,2),0)</f>
        <v/>
      </c>
    </row>
    <row r="3590">
      <c r="A3590" t="inlineStr">
        <is>
          <t>照合 一般</t>
        </is>
      </c>
      <c r="B3590" s="21" t="n">
        <v>25000000</v>
      </c>
      <c r="C3590" s="22" t="n">
        <v>41</v>
      </c>
      <c r="D3590" s="22" t="n">
        <v>1</v>
      </c>
      <c r="E3590" s="22" t="n">
        <v>0</v>
      </c>
      <c r="F3590" s="21">
        <f>(IF(C3590&lt;=20,MAX(800000,400000*C3590),8000000+700000*(C3590-20))+IF(E3590=1,1000000,0))</f>
        <v/>
      </c>
      <c r="G3590" s="21">
        <f>IF(AND(D3590=3,C3590&lt;=5),MAX(0,B3590-F3590),IF(AND(D3590=2,C3590&lt;=5,MAX(0,B3590-F3590)&gt;3000000),1500000+MAX(0,B3590-F3590)-3000000,MAX(0,B3590-F3590)/2))</f>
        <v/>
      </c>
      <c r="H3590" s="21">
        <f>ROUNDDOWN(G3590,-3)</f>
        <v/>
      </c>
      <c r="I3590" s="21">
        <f>IF(H3590&lt;=0,0,ROUNDDOWN(ROUND((H3590*LOOKUP(H3590,{0,1950001,3300001,6950001,9000001,18000001,40000001},{0.05,0.1,0.2,0.23,0.33,0.4,0.45})-LOOKUP(H3590,{0,1950001,3300001,6950001,9000001,18000001,40000001},{0,97500,427500,636000,1536000,2796000,4796000}))*1.021,3),0))</f>
        <v/>
      </c>
      <c r="J3590" s="21">
        <f>ROUNDDOWN(ROUND(H3590*0.06,2),-2)</f>
        <v/>
      </c>
      <c r="K3590" s="21">
        <f>ROUNDDOWN(ROUND(H3590*0.04,2),-2)</f>
        <v/>
      </c>
      <c r="L3590" s="21">
        <f>I3590+J3590+K3590</f>
        <v/>
      </c>
      <c r="M3590" s="21">
        <f>B3590-L3590</f>
        <v/>
      </c>
      <c r="N3590" s="21">
        <f>ROUNDDOWN(ROUND(B3590*0.2042,2),0)</f>
        <v/>
      </c>
    </row>
    <row r="3591">
      <c r="A3591" t="inlineStr">
        <is>
          <t>照合 一般</t>
        </is>
      </c>
      <c r="B3591" s="21" t="n">
        <v>25000000</v>
      </c>
      <c r="C3591" s="22" t="n">
        <v>42</v>
      </c>
      <c r="D3591" s="22" t="n">
        <v>1</v>
      </c>
      <c r="E3591" s="22" t="n">
        <v>0</v>
      </c>
      <c r="F3591" s="21">
        <f>(IF(C3591&lt;=20,MAX(800000,400000*C3591),8000000+700000*(C3591-20))+IF(E3591=1,1000000,0))</f>
        <v/>
      </c>
      <c r="G3591" s="21">
        <f>IF(AND(D3591=3,C3591&lt;=5),MAX(0,B3591-F3591),IF(AND(D3591=2,C3591&lt;=5,MAX(0,B3591-F3591)&gt;3000000),1500000+MAX(0,B3591-F3591)-3000000,MAX(0,B3591-F3591)/2))</f>
        <v/>
      </c>
      <c r="H3591" s="21">
        <f>ROUNDDOWN(G3591,-3)</f>
        <v/>
      </c>
      <c r="I3591" s="21">
        <f>IF(H3591&lt;=0,0,ROUNDDOWN(ROUND((H3591*LOOKUP(H3591,{0,1950001,3300001,6950001,9000001,18000001,40000001},{0.05,0.1,0.2,0.23,0.33,0.4,0.45})-LOOKUP(H3591,{0,1950001,3300001,6950001,9000001,18000001,40000001},{0,97500,427500,636000,1536000,2796000,4796000}))*1.021,3),0))</f>
        <v/>
      </c>
      <c r="J3591" s="21">
        <f>ROUNDDOWN(ROUND(H3591*0.06,2),-2)</f>
        <v/>
      </c>
      <c r="K3591" s="21">
        <f>ROUNDDOWN(ROUND(H3591*0.04,2),-2)</f>
        <v/>
      </c>
      <c r="L3591" s="21">
        <f>I3591+J3591+K3591</f>
        <v/>
      </c>
      <c r="M3591" s="21">
        <f>B3591-L3591</f>
        <v/>
      </c>
      <c r="N3591" s="21">
        <f>ROUNDDOWN(ROUND(B3591*0.2042,2),0)</f>
        <v/>
      </c>
    </row>
    <row r="3592">
      <c r="A3592" t="inlineStr">
        <is>
          <t>照合 一般</t>
        </is>
      </c>
      <c r="B3592" s="21" t="n">
        <v>25000000</v>
      </c>
      <c r="C3592" s="22" t="n">
        <v>43</v>
      </c>
      <c r="D3592" s="22" t="n">
        <v>1</v>
      </c>
      <c r="E3592" s="22" t="n">
        <v>0</v>
      </c>
      <c r="F3592" s="21">
        <f>(IF(C3592&lt;=20,MAX(800000,400000*C3592),8000000+700000*(C3592-20))+IF(E3592=1,1000000,0))</f>
        <v/>
      </c>
      <c r="G3592" s="21">
        <f>IF(AND(D3592=3,C3592&lt;=5),MAX(0,B3592-F3592),IF(AND(D3592=2,C3592&lt;=5,MAX(0,B3592-F3592)&gt;3000000),1500000+MAX(0,B3592-F3592)-3000000,MAX(0,B3592-F3592)/2))</f>
        <v/>
      </c>
      <c r="H3592" s="21">
        <f>ROUNDDOWN(G3592,-3)</f>
        <v/>
      </c>
      <c r="I3592" s="21">
        <f>IF(H3592&lt;=0,0,ROUNDDOWN(ROUND((H3592*LOOKUP(H3592,{0,1950001,3300001,6950001,9000001,18000001,40000001},{0.05,0.1,0.2,0.23,0.33,0.4,0.45})-LOOKUP(H3592,{0,1950001,3300001,6950001,9000001,18000001,40000001},{0,97500,427500,636000,1536000,2796000,4796000}))*1.021,3),0))</f>
        <v/>
      </c>
      <c r="J3592" s="21">
        <f>ROUNDDOWN(ROUND(H3592*0.06,2),-2)</f>
        <v/>
      </c>
      <c r="K3592" s="21">
        <f>ROUNDDOWN(ROUND(H3592*0.04,2),-2)</f>
        <v/>
      </c>
      <c r="L3592" s="21">
        <f>I3592+J3592+K3592</f>
        <v/>
      </c>
      <c r="M3592" s="21">
        <f>B3592-L3592</f>
        <v/>
      </c>
      <c r="N3592" s="21">
        <f>ROUNDDOWN(ROUND(B3592*0.2042,2),0)</f>
        <v/>
      </c>
    </row>
    <row r="3593">
      <c r="A3593" t="inlineStr">
        <is>
          <t>照合 一般</t>
        </is>
      </c>
      <c r="B3593" s="21" t="n">
        <v>25000000</v>
      </c>
      <c r="C3593" s="22" t="n">
        <v>44</v>
      </c>
      <c r="D3593" s="22" t="n">
        <v>1</v>
      </c>
      <c r="E3593" s="22" t="n">
        <v>0</v>
      </c>
      <c r="F3593" s="21">
        <f>(IF(C3593&lt;=20,MAX(800000,400000*C3593),8000000+700000*(C3593-20))+IF(E3593=1,1000000,0))</f>
        <v/>
      </c>
      <c r="G3593" s="21">
        <f>IF(AND(D3593=3,C3593&lt;=5),MAX(0,B3593-F3593),IF(AND(D3593=2,C3593&lt;=5,MAX(0,B3593-F3593)&gt;3000000),1500000+MAX(0,B3593-F3593)-3000000,MAX(0,B3593-F3593)/2))</f>
        <v/>
      </c>
      <c r="H3593" s="21">
        <f>ROUNDDOWN(G3593,-3)</f>
        <v/>
      </c>
      <c r="I3593" s="21">
        <f>IF(H3593&lt;=0,0,ROUNDDOWN(ROUND((H3593*LOOKUP(H3593,{0,1950001,3300001,6950001,9000001,18000001,40000001},{0.05,0.1,0.2,0.23,0.33,0.4,0.45})-LOOKUP(H3593,{0,1950001,3300001,6950001,9000001,18000001,40000001},{0,97500,427500,636000,1536000,2796000,4796000}))*1.021,3),0))</f>
        <v/>
      </c>
      <c r="J3593" s="21">
        <f>ROUNDDOWN(ROUND(H3593*0.06,2),-2)</f>
        <v/>
      </c>
      <c r="K3593" s="21">
        <f>ROUNDDOWN(ROUND(H3593*0.04,2),-2)</f>
        <v/>
      </c>
      <c r="L3593" s="21">
        <f>I3593+J3593+K3593</f>
        <v/>
      </c>
      <c r="M3593" s="21">
        <f>B3593-L3593</f>
        <v/>
      </c>
      <c r="N3593" s="21">
        <f>ROUNDDOWN(ROUND(B3593*0.2042,2),0)</f>
        <v/>
      </c>
    </row>
    <row r="3594">
      <c r="A3594" t="inlineStr">
        <is>
          <t>照合 一般</t>
        </is>
      </c>
      <c r="B3594" s="21" t="n">
        <v>25000000</v>
      </c>
      <c r="C3594" s="22" t="n">
        <v>45</v>
      </c>
      <c r="D3594" s="22" t="n">
        <v>1</v>
      </c>
      <c r="E3594" s="22" t="n">
        <v>0</v>
      </c>
      <c r="F3594" s="21">
        <f>(IF(C3594&lt;=20,MAX(800000,400000*C3594),8000000+700000*(C3594-20))+IF(E3594=1,1000000,0))</f>
        <v/>
      </c>
      <c r="G3594" s="21">
        <f>IF(AND(D3594=3,C3594&lt;=5),MAX(0,B3594-F3594),IF(AND(D3594=2,C3594&lt;=5,MAX(0,B3594-F3594)&gt;3000000),1500000+MAX(0,B3594-F3594)-3000000,MAX(0,B3594-F3594)/2))</f>
        <v/>
      </c>
      <c r="H3594" s="21">
        <f>ROUNDDOWN(G3594,-3)</f>
        <v/>
      </c>
      <c r="I3594" s="21">
        <f>IF(H3594&lt;=0,0,ROUNDDOWN(ROUND((H3594*LOOKUP(H3594,{0,1950001,3300001,6950001,9000001,18000001,40000001},{0.05,0.1,0.2,0.23,0.33,0.4,0.45})-LOOKUP(H3594,{0,1950001,3300001,6950001,9000001,18000001,40000001},{0,97500,427500,636000,1536000,2796000,4796000}))*1.021,3),0))</f>
        <v/>
      </c>
      <c r="J3594" s="21">
        <f>ROUNDDOWN(ROUND(H3594*0.06,2),-2)</f>
        <v/>
      </c>
      <c r="K3594" s="21">
        <f>ROUNDDOWN(ROUND(H3594*0.04,2),-2)</f>
        <v/>
      </c>
      <c r="L3594" s="21">
        <f>I3594+J3594+K3594</f>
        <v/>
      </c>
      <c r="M3594" s="21">
        <f>B3594-L3594</f>
        <v/>
      </c>
      <c r="N3594" s="21">
        <f>ROUNDDOWN(ROUND(B3594*0.2042,2),0)</f>
        <v/>
      </c>
    </row>
    <row r="3595">
      <c r="A3595" t="inlineStr">
        <is>
          <t>照合 短期</t>
        </is>
      </c>
      <c r="B3595" s="21" t="n">
        <v>25000000</v>
      </c>
      <c r="C3595" s="22" t="n">
        <v>1</v>
      </c>
      <c r="D3595" s="22" t="n">
        <v>2</v>
      </c>
      <c r="E3595" s="22" t="n">
        <v>0</v>
      </c>
      <c r="F3595" s="21">
        <f>(IF(C3595&lt;=20,MAX(800000,400000*C3595),8000000+700000*(C3595-20))+IF(E3595=1,1000000,0))</f>
        <v/>
      </c>
      <c r="G3595" s="21">
        <f>IF(AND(D3595=3,C3595&lt;=5),MAX(0,B3595-F3595),IF(AND(D3595=2,C3595&lt;=5,MAX(0,B3595-F3595)&gt;3000000),1500000+MAX(0,B3595-F3595)-3000000,MAX(0,B3595-F3595)/2))</f>
        <v/>
      </c>
      <c r="H3595" s="21">
        <f>ROUNDDOWN(G3595,-3)</f>
        <v/>
      </c>
      <c r="I3595" s="21">
        <f>IF(H3595&lt;=0,0,ROUNDDOWN(ROUND((H3595*LOOKUP(H3595,{0,1950001,3300001,6950001,9000001,18000001,40000001},{0.05,0.1,0.2,0.23,0.33,0.4,0.45})-LOOKUP(H3595,{0,1950001,3300001,6950001,9000001,18000001,40000001},{0,97500,427500,636000,1536000,2796000,4796000}))*1.021,3),0))</f>
        <v/>
      </c>
      <c r="J3595" s="21">
        <f>ROUNDDOWN(ROUND(H3595*0.06,2),-2)</f>
        <v/>
      </c>
      <c r="K3595" s="21">
        <f>ROUNDDOWN(ROUND(H3595*0.04,2),-2)</f>
        <v/>
      </c>
      <c r="L3595" s="21">
        <f>I3595+J3595+K3595</f>
        <v/>
      </c>
      <c r="M3595" s="21">
        <f>B3595-L3595</f>
        <v/>
      </c>
      <c r="N3595" s="21">
        <f>ROUNDDOWN(ROUND(B3595*0.2042,2),0)</f>
        <v/>
      </c>
    </row>
    <row r="3596">
      <c r="A3596" t="inlineStr">
        <is>
          <t>照合 役員</t>
        </is>
      </c>
      <c r="B3596" s="21" t="n">
        <v>25000000</v>
      </c>
      <c r="C3596" s="22" t="n">
        <v>1</v>
      </c>
      <c r="D3596" s="22" t="n">
        <v>3</v>
      </c>
      <c r="E3596" s="22" t="n">
        <v>0</v>
      </c>
      <c r="F3596" s="21">
        <f>(IF(C3596&lt;=20,MAX(800000,400000*C3596),8000000+700000*(C3596-20))+IF(E3596=1,1000000,0))</f>
        <v/>
      </c>
      <c r="G3596" s="21">
        <f>IF(AND(D3596=3,C3596&lt;=5),MAX(0,B3596-F3596),IF(AND(D3596=2,C3596&lt;=5,MAX(0,B3596-F3596)&gt;3000000),1500000+MAX(0,B3596-F3596)-3000000,MAX(0,B3596-F3596)/2))</f>
        <v/>
      </c>
      <c r="H3596" s="21">
        <f>ROUNDDOWN(G3596,-3)</f>
        <v/>
      </c>
      <c r="I3596" s="21">
        <f>IF(H3596&lt;=0,0,ROUNDDOWN(ROUND((H3596*LOOKUP(H3596,{0,1950001,3300001,6950001,9000001,18000001,40000001},{0.05,0.1,0.2,0.23,0.33,0.4,0.45})-LOOKUP(H3596,{0,1950001,3300001,6950001,9000001,18000001,40000001},{0,97500,427500,636000,1536000,2796000,4796000}))*1.021,3),0))</f>
        <v/>
      </c>
      <c r="J3596" s="21">
        <f>ROUNDDOWN(ROUND(H3596*0.06,2),-2)</f>
        <v/>
      </c>
      <c r="K3596" s="21">
        <f>ROUNDDOWN(ROUND(H3596*0.04,2),-2)</f>
        <v/>
      </c>
      <c r="L3596" s="21">
        <f>I3596+J3596+K3596</f>
        <v/>
      </c>
      <c r="M3596" s="21">
        <f>B3596-L3596</f>
        <v/>
      </c>
      <c r="N3596" s="21">
        <f>ROUNDDOWN(ROUND(B3596*0.2042,2),0)</f>
        <v/>
      </c>
    </row>
    <row r="3597">
      <c r="A3597" t="inlineStr">
        <is>
          <t>照合 短期 障害</t>
        </is>
      </c>
      <c r="B3597" s="21" t="n">
        <v>25000000</v>
      </c>
      <c r="C3597" s="22" t="n">
        <v>1</v>
      </c>
      <c r="D3597" s="22" t="n">
        <v>2</v>
      </c>
      <c r="E3597" s="22" t="n">
        <v>1</v>
      </c>
      <c r="F3597" s="21">
        <f>(IF(C3597&lt;=20,MAX(800000,400000*C3597),8000000+700000*(C3597-20))+IF(E3597=1,1000000,0))</f>
        <v/>
      </c>
      <c r="G3597" s="21">
        <f>IF(AND(D3597=3,C3597&lt;=5),MAX(0,B3597-F3597),IF(AND(D3597=2,C3597&lt;=5,MAX(0,B3597-F3597)&gt;3000000),1500000+MAX(0,B3597-F3597)-3000000,MAX(0,B3597-F3597)/2))</f>
        <v/>
      </c>
      <c r="H3597" s="21">
        <f>ROUNDDOWN(G3597,-3)</f>
        <v/>
      </c>
      <c r="I3597" s="21">
        <f>IF(H3597&lt;=0,0,ROUNDDOWN(ROUND((H3597*LOOKUP(H3597,{0,1950001,3300001,6950001,9000001,18000001,40000001},{0.05,0.1,0.2,0.23,0.33,0.4,0.45})-LOOKUP(H3597,{0,1950001,3300001,6950001,9000001,18000001,40000001},{0,97500,427500,636000,1536000,2796000,4796000}))*1.021,3),0))</f>
        <v/>
      </c>
      <c r="J3597" s="21">
        <f>ROUNDDOWN(ROUND(H3597*0.06,2),-2)</f>
        <v/>
      </c>
      <c r="K3597" s="21">
        <f>ROUNDDOWN(ROUND(H3597*0.04,2),-2)</f>
        <v/>
      </c>
      <c r="L3597" s="21">
        <f>I3597+J3597+K3597</f>
        <v/>
      </c>
      <c r="M3597" s="21">
        <f>B3597-L3597</f>
        <v/>
      </c>
      <c r="N3597" s="21">
        <f>ROUNDDOWN(ROUND(B3597*0.2042,2),0)</f>
        <v/>
      </c>
    </row>
    <row r="3598">
      <c r="A3598" t="inlineStr">
        <is>
          <t>照合 短期</t>
        </is>
      </c>
      <c r="B3598" s="21" t="n">
        <v>25000000</v>
      </c>
      <c r="C3598" s="22" t="n">
        <v>2</v>
      </c>
      <c r="D3598" s="22" t="n">
        <v>2</v>
      </c>
      <c r="E3598" s="22" t="n">
        <v>0</v>
      </c>
      <c r="F3598" s="21">
        <f>(IF(C3598&lt;=20,MAX(800000,400000*C3598),8000000+700000*(C3598-20))+IF(E3598=1,1000000,0))</f>
        <v/>
      </c>
      <c r="G3598" s="21">
        <f>IF(AND(D3598=3,C3598&lt;=5),MAX(0,B3598-F3598),IF(AND(D3598=2,C3598&lt;=5,MAX(0,B3598-F3598)&gt;3000000),1500000+MAX(0,B3598-F3598)-3000000,MAX(0,B3598-F3598)/2))</f>
        <v/>
      </c>
      <c r="H3598" s="21">
        <f>ROUNDDOWN(G3598,-3)</f>
        <v/>
      </c>
      <c r="I3598" s="21">
        <f>IF(H3598&lt;=0,0,ROUNDDOWN(ROUND((H3598*LOOKUP(H3598,{0,1950001,3300001,6950001,9000001,18000001,40000001},{0.05,0.1,0.2,0.23,0.33,0.4,0.45})-LOOKUP(H3598,{0,1950001,3300001,6950001,9000001,18000001,40000001},{0,97500,427500,636000,1536000,2796000,4796000}))*1.021,3),0))</f>
        <v/>
      </c>
      <c r="J3598" s="21">
        <f>ROUNDDOWN(ROUND(H3598*0.06,2),-2)</f>
        <v/>
      </c>
      <c r="K3598" s="21">
        <f>ROUNDDOWN(ROUND(H3598*0.04,2),-2)</f>
        <v/>
      </c>
      <c r="L3598" s="21">
        <f>I3598+J3598+K3598</f>
        <v/>
      </c>
      <c r="M3598" s="21">
        <f>B3598-L3598</f>
        <v/>
      </c>
      <c r="N3598" s="21">
        <f>ROUNDDOWN(ROUND(B3598*0.2042,2),0)</f>
        <v/>
      </c>
    </row>
    <row r="3599">
      <c r="A3599" t="inlineStr">
        <is>
          <t>照合 役員</t>
        </is>
      </c>
      <c r="B3599" s="21" t="n">
        <v>25000000</v>
      </c>
      <c r="C3599" s="22" t="n">
        <v>2</v>
      </c>
      <c r="D3599" s="22" t="n">
        <v>3</v>
      </c>
      <c r="E3599" s="22" t="n">
        <v>0</v>
      </c>
      <c r="F3599" s="21">
        <f>(IF(C3599&lt;=20,MAX(800000,400000*C3599),8000000+700000*(C3599-20))+IF(E3599=1,1000000,0))</f>
        <v/>
      </c>
      <c r="G3599" s="21">
        <f>IF(AND(D3599=3,C3599&lt;=5),MAX(0,B3599-F3599),IF(AND(D3599=2,C3599&lt;=5,MAX(0,B3599-F3599)&gt;3000000),1500000+MAX(0,B3599-F3599)-3000000,MAX(0,B3599-F3599)/2))</f>
        <v/>
      </c>
      <c r="H3599" s="21">
        <f>ROUNDDOWN(G3599,-3)</f>
        <v/>
      </c>
      <c r="I3599" s="21">
        <f>IF(H3599&lt;=0,0,ROUNDDOWN(ROUND((H3599*LOOKUP(H3599,{0,1950001,3300001,6950001,9000001,18000001,40000001},{0.05,0.1,0.2,0.23,0.33,0.4,0.45})-LOOKUP(H3599,{0,1950001,3300001,6950001,9000001,18000001,40000001},{0,97500,427500,636000,1536000,2796000,4796000}))*1.021,3),0))</f>
        <v/>
      </c>
      <c r="J3599" s="21">
        <f>ROUNDDOWN(ROUND(H3599*0.06,2),-2)</f>
        <v/>
      </c>
      <c r="K3599" s="21">
        <f>ROUNDDOWN(ROUND(H3599*0.04,2),-2)</f>
        <v/>
      </c>
      <c r="L3599" s="21">
        <f>I3599+J3599+K3599</f>
        <v/>
      </c>
      <c r="M3599" s="21">
        <f>B3599-L3599</f>
        <v/>
      </c>
      <c r="N3599" s="21">
        <f>ROUNDDOWN(ROUND(B3599*0.2042,2),0)</f>
        <v/>
      </c>
    </row>
    <row r="3600">
      <c r="A3600" t="inlineStr">
        <is>
          <t>照合 短期 障害</t>
        </is>
      </c>
      <c r="B3600" s="21" t="n">
        <v>25000000</v>
      </c>
      <c r="C3600" s="22" t="n">
        <v>2</v>
      </c>
      <c r="D3600" s="22" t="n">
        <v>2</v>
      </c>
      <c r="E3600" s="22" t="n">
        <v>1</v>
      </c>
      <c r="F3600" s="21">
        <f>(IF(C3600&lt;=20,MAX(800000,400000*C3600),8000000+700000*(C3600-20))+IF(E3600=1,1000000,0))</f>
        <v/>
      </c>
      <c r="G3600" s="21">
        <f>IF(AND(D3600=3,C3600&lt;=5),MAX(0,B3600-F3600),IF(AND(D3600=2,C3600&lt;=5,MAX(0,B3600-F3600)&gt;3000000),1500000+MAX(0,B3600-F3600)-3000000,MAX(0,B3600-F3600)/2))</f>
        <v/>
      </c>
      <c r="H3600" s="21">
        <f>ROUNDDOWN(G3600,-3)</f>
        <v/>
      </c>
      <c r="I3600" s="21">
        <f>IF(H3600&lt;=0,0,ROUNDDOWN(ROUND((H3600*LOOKUP(H3600,{0,1950001,3300001,6950001,9000001,18000001,40000001},{0.05,0.1,0.2,0.23,0.33,0.4,0.45})-LOOKUP(H3600,{0,1950001,3300001,6950001,9000001,18000001,40000001},{0,97500,427500,636000,1536000,2796000,4796000}))*1.021,3),0))</f>
        <v/>
      </c>
      <c r="J3600" s="21">
        <f>ROUNDDOWN(ROUND(H3600*0.06,2),-2)</f>
        <v/>
      </c>
      <c r="K3600" s="21">
        <f>ROUNDDOWN(ROUND(H3600*0.04,2),-2)</f>
        <v/>
      </c>
      <c r="L3600" s="21">
        <f>I3600+J3600+K3600</f>
        <v/>
      </c>
      <c r="M3600" s="21">
        <f>B3600-L3600</f>
        <v/>
      </c>
      <c r="N3600" s="21">
        <f>ROUNDDOWN(ROUND(B3600*0.2042,2),0)</f>
        <v/>
      </c>
    </row>
    <row r="3601">
      <c r="A3601" t="inlineStr">
        <is>
          <t>照合 短期</t>
        </is>
      </c>
      <c r="B3601" s="21" t="n">
        <v>25000000</v>
      </c>
      <c r="C3601" s="22" t="n">
        <v>3</v>
      </c>
      <c r="D3601" s="22" t="n">
        <v>2</v>
      </c>
      <c r="E3601" s="22" t="n">
        <v>0</v>
      </c>
      <c r="F3601" s="21">
        <f>(IF(C3601&lt;=20,MAX(800000,400000*C3601),8000000+700000*(C3601-20))+IF(E3601=1,1000000,0))</f>
        <v/>
      </c>
      <c r="G3601" s="21">
        <f>IF(AND(D3601=3,C3601&lt;=5),MAX(0,B3601-F3601),IF(AND(D3601=2,C3601&lt;=5,MAX(0,B3601-F3601)&gt;3000000),1500000+MAX(0,B3601-F3601)-3000000,MAX(0,B3601-F3601)/2))</f>
        <v/>
      </c>
      <c r="H3601" s="21">
        <f>ROUNDDOWN(G3601,-3)</f>
        <v/>
      </c>
      <c r="I3601" s="21">
        <f>IF(H3601&lt;=0,0,ROUNDDOWN(ROUND((H3601*LOOKUP(H3601,{0,1950001,3300001,6950001,9000001,18000001,40000001},{0.05,0.1,0.2,0.23,0.33,0.4,0.45})-LOOKUP(H3601,{0,1950001,3300001,6950001,9000001,18000001,40000001},{0,97500,427500,636000,1536000,2796000,4796000}))*1.021,3),0))</f>
        <v/>
      </c>
      <c r="J3601" s="21">
        <f>ROUNDDOWN(ROUND(H3601*0.06,2),-2)</f>
        <v/>
      </c>
      <c r="K3601" s="21">
        <f>ROUNDDOWN(ROUND(H3601*0.04,2),-2)</f>
        <v/>
      </c>
      <c r="L3601" s="21">
        <f>I3601+J3601+K3601</f>
        <v/>
      </c>
      <c r="M3601" s="21">
        <f>B3601-L3601</f>
        <v/>
      </c>
      <c r="N3601" s="21">
        <f>ROUNDDOWN(ROUND(B3601*0.2042,2),0)</f>
        <v/>
      </c>
    </row>
    <row r="3602">
      <c r="A3602" t="inlineStr">
        <is>
          <t>照合 役員</t>
        </is>
      </c>
      <c r="B3602" s="21" t="n">
        <v>25000000</v>
      </c>
      <c r="C3602" s="22" t="n">
        <v>3</v>
      </c>
      <c r="D3602" s="22" t="n">
        <v>3</v>
      </c>
      <c r="E3602" s="22" t="n">
        <v>0</v>
      </c>
      <c r="F3602" s="21">
        <f>(IF(C3602&lt;=20,MAX(800000,400000*C3602),8000000+700000*(C3602-20))+IF(E3602=1,1000000,0))</f>
        <v/>
      </c>
      <c r="G3602" s="21">
        <f>IF(AND(D3602=3,C3602&lt;=5),MAX(0,B3602-F3602),IF(AND(D3602=2,C3602&lt;=5,MAX(0,B3602-F3602)&gt;3000000),1500000+MAX(0,B3602-F3602)-3000000,MAX(0,B3602-F3602)/2))</f>
        <v/>
      </c>
      <c r="H3602" s="21">
        <f>ROUNDDOWN(G3602,-3)</f>
        <v/>
      </c>
      <c r="I3602" s="21">
        <f>IF(H3602&lt;=0,0,ROUNDDOWN(ROUND((H3602*LOOKUP(H3602,{0,1950001,3300001,6950001,9000001,18000001,40000001},{0.05,0.1,0.2,0.23,0.33,0.4,0.45})-LOOKUP(H3602,{0,1950001,3300001,6950001,9000001,18000001,40000001},{0,97500,427500,636000,1536000,2796000,4796000}))*1.021,3),0))</f>
        <v/>
      </c>
      <c r="J3602" s="21">
        <f>ROUNDDOWN(ROUND(H3602*0.06,2),-2)</f>
        <v/>
      </c>
      <c r="K3602" s="21">
        <f>ROUNDDOWN(ROUND(H3602*0.04,2),-2)</f>
        <v/>
      </c>
      <c r="L3602" s="21">
        <f>I3602+J3602+K3602</f>
        <v/>
      </c>
      <c r="M3602" s="21">
        <f>B3602-L3602</f>
        <v/>
      </c>
      <c r="N3602" s="21">
        <f>ROUNDDOWN(ROUND(B3602*0.2042,2),0)</f>
        <v/>
      </c>
    </row>
    <row r="3603">
      <c r="A3603" t="inlineStr">
        <is>
          <t>照合 短期 障害</t>
        </is>
      </c>
      <c r="B3603" s="21" t="n">
        <v>25000000</v>
      </c>
      <c r="C3603" s="22" t="n">
        <v>3</v>
      </c>
      <c r="D3603" s="22" t="n">
        <v>2</v>
      </c>
      <c r="E3603" s="22" t="n">
        <v>1</v>
      </c>
      <c r="F3603" s="21">
        <f>(IF(C3603&lt;=20,MAX(800000,400000*C3603),8000000+700000*(C3603-20))+IF(E3603=1,1000000,0))</f>
        <v/>
      </c>
      <c r="G3603" s="21">
        <f>IF(AND(D3603=3,C3603&lt;=5),MAX(0,B3603-F3603),IF(AND(D3603=2,C3603&lt;=5,MAX(0,B3603-F3603)&gt;3000000),1500000+MAX(0,B3603-F3603)-3000000,MAX(0,B3603-F3603)/2))</f>
        <v/>
      </c>
      <c r="H3603" s="21">
        <f>ROUNDDOWN(G3603,-3)</f>
        <v/>
      </c>
      <c r="I3603" s="21">
        <f>IF(H3603&lt;=0,0,ROUNDDOWN(ROUND((H3603*LOOKUP(H3603,{0,1950001,3300001,6950001,9000001,18000001,40000001},{0.05,0.1,0.2,0.23,0.33,0.4,0.45})-LOOKUP(H3603,{0,1950001,3300001,6950001,9000001,18000001,40000001},{0,97500,427500,636000,1536000,2796000,4796000}))*1.021,3),0))</f>
        <v/>
      </c>
      <c r="J3603" s="21">
        <f>ROUNDDOWN(ROUND(H3603*0.06,2),-2)</f>
        <v/>
      </c>
      <c r="K3603" s="21">
        <f>ROUNDDOWN(ROUND(H3603*0.04,2),-2)</f>
        <v/>
      </c>
      <c r="L3603" s="21">
        <f>I3603+J3603+K3603</f>
        <v/>
      </c>
      <c r="M3603" s="21">
        <f>B3603-L3603</f>
        <v/>
      </c>
      <c r="N3603" s="21">
        <f>ROUNDDOWN(ROUND(B3603*0.2042,2),0)</f>
        <v/>
      </c>
    </row>
    <row r="3604">
      <c r="A3604" t="inlineStr">
        <is>
          <t>照合 短期</t>
        </is>
      </c>
      <c r="B3604" s="21" t="n">
        <v>25000000</v>
      </c>
      <c r="C3604" s="22" t="n">
        <v>4</v>
      </c>
      <c r="D3604" s="22" t="n">
        <v>2</v>
      </c>
      <c r="E3604" s="22" t="n">
        <v>0</v>
      </c>
      <c r="F3604" s="21">
        <f>(IF(C3604&lt;=20,MAX(800000,400000*C3604),8000000+700000*(C3604-20))+IF(E3604=1,1000000,0))</f>
        <v/>
      </c>
      <c r="G3604" s="21">
        <f>IF(AND(D3604=3,C3604&lt;=5),MAX(0,B3604-F3604),IF(AND(D3604=2,C3604&lt;=5,MAX(0,B3604-F3604)&gt;3000000),1500000+MAX(0,B3604-F3604)-3000000,MAX(0,B3604-F3604)/2))</f>
        <v/>
      </c>
      <c r="H3604" s="21">
        <f>ROUNDDOWN(G3604,-3)</f>
        <v/>
      </c>
      <c r="I3604" s="21">
        <f>IF(H3604&lt;=0,0,ROUNDDOWN(ROUND((H3604*LOOKUP(H3604,{0,1950001,3300001,6950001,9000001,18000001,40000001},{0.05,0.1,0.2,0.23,0.33,0.4,0.45})-LOOKUP(H3604,{0,1950001,3300001,6950001,9000001,18000001,40000001},{0,97500,427500,636000,1536000,2796000,4796000}))*1.021,3),0))</f>
        <v/>
      </c>
      <c r="J3604" s="21">
        <f>ROUNDDOWN(ROUND(H3604*0.06,2),-2)</f>
        <v/>
      </c>
      <c r="K3604" s="21">
        <f>ROUNDDOWN(ROUND(H3604*0.04,2),-2)</f>
        <v/>
      </c>
      <c r="L3604" s="21">
        <f>I3604+J3604+K3604</f>
        <v/>
      </c>
      <c r="M3604" s="21">
        <f>B3604-L3604</f>
        <v/>
      </c>
      <c r="N3604" s="21">
        <f>ROUNDDOWN(ROUND(B3604*0.2042,2),0)</f>
        <v/>
      </c>
    </row>
    <row r="3605">
      <c r="A3605" t="inlineStr">
        <is>
          <t>照合 役員</t>
        </is>
      </c>
      <c r="B3605" s="21" t="n">
        <v>25000000</v>
      </c>
      <c r="C3605" s="22" t="n">
        <v>4</v>
      </c>
      <c r="D3605" s="22" t="n">
        <v>3</v>
      </c>
      <c r="E3605" s="22" t="n">
        <v>0</v>
      </c>
      <c r="F3605" s="21">
        <f>(IF(C3605&lt;=20,MAX(800000,400000*C3605),8000000+700000*(C3605-20))+IF(E3605=1,1000000,0))</f>
        <v/>
      </c>
      <c r="G3605" s="21">
        <f>IF(AND(D3605=3,C3605&lt;=5),MAX(0,B3605-F3605),IF(AND(D3605=2,C3605&lt;=5,MAX(0,B3605-F3605)&gt;3000000),1500000+MAX(0,B3605-F3605)-3000000,MAX(0,B3605-F3605)/2))</f>
        <v/>
      </c>
      <c r="H3605" s="21">
        <f>ROUNDDOWN(G3605,-3)</f>
        <v/>
      </c>
      <c r="I3605" s="21">
        <f>IF(H3605&lt;=0,0,ROUNDDOWN(ROUND((H3605*LOOKUP(H3605,{0,1950001,3300001,6950001,9000001,18000001,40000001},{0.05,0.1,0.2,0.23,0.33,0.4,0.45})-LOOKUP(H3605,{0,1950001,3300001,6950001,9000001,18000001,40000001},{0,97500,427500,636000,1536000,2796000,4796000}))*1.021,3),0))</f>
        <v/>
      </c>
      <c r="J3605" s="21">
        <f>ROUNDDOWN(ROUND(H3605*0.06,2),-2)</f>
        <v/>
      </c>
      <c r="K3605" s="21">
        <f>ROUNDDOWN(ROUND(H3605*0.04,2),-2)</f>
        <v/>
      </c>
      <c r="L3605" s="21">
        <f>I3605+J3605+K3605</f>
        <v/>
      </c>
      <c r="M3605" s="21">
        <f>B3605-L3605</f>
        <v/>
      </c>
      <c r="N3605" s="21">
        <f>ROUNDDOWN(ROUND(B3605*0.2042,2),0)</f>
        <v/>
      </c>
    </row>
    <row r="3606">
      <c r="A3606" t="inlineStr">
        <is>
          <t>照合 短期 障害</t>
        </is>
      </c>
      <c r="B3606" s="21" t="n">
        <v>25000000</v>
      </c>
      <c r="C3606" s="22" t="n">
        <v>4</v>
      </c>
      <c r="D3606" s="22" t="n">
        <v>2</v>
      </c>
      <c r="E3606" s="22" t="n">
        <v>1</v>
      </c>
      <c r="F3606" s="21">
        <f>(IF(C3606&lt;=20,MAX(800000,400000*C3606),8000000+700000*(C3606-20))+IF(E3606=1,1000000,0))</f>
        <v/>
      </c>
      <c r="G3606" s="21">
        <f>IF(AND(D3606=3,C3606&lt;=5),MAX(0,B3606-F3606),IF(AND(D3606=2,C3606&lt;=5,MAX(0,B3606-F3606)&gt;3000000),1500000+MAX(0,B3606-F3606)-3000000,MAX(0,B3606-F3606)/2))</f>
        <v/>
      </c>
      <c r="H3606" s="21">
        <f>ROUNDDOWN(G3606,-3)</f>
        <v/>
      </c>
      <c r="I3606" s="21">
        <f>IF(H3606&lt;=0,0,ROUNDDOWN(ROUND((H3606*LOOKUP(H3606,{0,1950001,3300001,6950001,9000001,18000001,40000001},{0.05,0.1,0.2,0.23,0.33,0.4,0.45})-LOOKUP(H3606,{0,1950001,3300001,6950001,9000001,18000001,40000001},{0,97500,427500,636000,1536000,2796000,4796000}))*1.021,3),0))</f>
        <v/>
      </c>
      <c r="J3606" s="21">
        <f>ROUNDDOWN(ROUND(H3606*0.06,2),-2)</f>
        <v/>
      </c>
      <c r="K3606" s="21">
        <f>ROUNDDOWN(ROUND(H3606*0.04,2),-2)</f>
        <v/>
      </c>
      <c r="L3606" s="21">
        <f>I3606+J3606+K3606</f>
        <v/>
      </c>
      <c r="M3606" s="21">
        <f>B3606-L3606</f>
        <v/>
      </c>
      <c r="N3606" s="21">
        <f>ROUNDDOWN(ROUND(B3606*0.2042,2),0)</f>
        <v/>
      </c>
    </row>
    <row r="3607">
      <c r="A3607" t="inlineStr">
        <is>
          <t>照合 短期</t>
        </is>
      </c>
      <c r="B3607" s="21" t="n">
        <v>25000000</v>
      </c>
      <c r="C3607" s="22" t="n">
        <v>5</v>
      </c>
      <c r="D3607" s="22" t="n">
        <v>2</v>
      </c>
      <c r="E3607" s="22" t="n">
        <v>0</v>
      </c>
      <c r="F3607" s="21">
        <f>(IF(C3607&lt;=20,MAX(800000,400000*C3607),8000000+700000*(C3607-20))+IF(E3607=1,1000000,0))</f>
        <v/>
      </c>
      <c r="G3607" s="21">
        <f>IF(AND(D3607=3,C3607&lt;=5),MAX(0,B3607-F3607),IF(AND(D3607=2,C3607&lt;=5,MAX(0,B3607-F3607)&gt;3000000),1500000+MAX(0,B3607-F3607)-3000000,MAX(0,B3607-F3607)/2))</f>
        <v/>
      </c>
      <c r="H3607" s="21">
        <f>ROUNDDOWN(G3607,-3)</f>
        <v/>
      </c>
      <c r="I3607" s="21">
        <f>IF(H3607&lt;=0,0,ROUNDDOWN(ROUND((H3607*LOOKUP(H3607,{0,1950001,3300001,6950001,9000001,18000001,40000001},{0.05,0.1,0.2,0.23,0.33,0.4,0.45})-LOOKUP(H3607,{0,1950001,3300001,6950001,9000001,18000001,40000001},{0,97500,427500,636000,1536000,2796000,4796000}))*1.021,3),0))</f>
        <v/>
      </c>
      <c r="J3607" s="21">
        <f>ROUNDDOWN(ROUND(H3607*0.06,2),-2)</f>
        <v/>
      </c>
      <c r="K3607" s="21">
        <f>ROUNDDOWN(ROUND(H3607*0.04,2),-2)</f>
        <v/>
      </c>
      <c r="L3607" s="21">
        <f>I3607+J3607+K3607</f>
        <v/>
      </c>
      <c r="M3607" s="21">
        <f>B3607-L3607</f>
        <v/>
      </c>
      <c r="N3607" s="21">
        <f>ROUNDDOWN(ROUND(B3607*0.2042,2),0)</f>
        <v/>
      </c>
    </row>
    <row r="3608">
      <c r="A3608" t="inlineStr">
        <is>
          <t>照合 役員</t>
        </is>
      </c>
      <c r="B3608" s="21" t="n">
        <v>25000000</v>
      </c>
      <c r="C3608" s="22" t="n">
        <v>5</v>
      </c>
      <c r="D3608" s="22" t="n">
        <v>3</v>
      </c>
      <c r="E3608" s="22" t="n">
        <v>0</v>
      </c>
      <c r="F3608" s="21">
        <f>(IF(C3608&lt;=20,MAX(800000,400000*C3608),8000000+700000*(C3608-20))+IF(E3608=1,1000000,0))</f>
        <v/>
      </c>
      <c r="G3608" s="21">
        <f>IF(AND(D3608=3,C3608&lt;=5),MAX(0,B3608-F3608),IF(AND(D3608=2,C3608&lt;=5,MAX(0,B3608-F3608)&gt;3000000),1500000+MAX(0,B3608-F3608)-3000000,MAX(0,B3608-F3608)/2))</f>
        <v/>
      </c>
      <c r="H3608" s="21">
        <f>ROUNDDOWN(G3608,-3)</f>
        <v/>
      </c>
      <c r="I3608" s="21">
        <f>IF(H3608&lt;=0,0,ROUNDDOWN(ROUND((H3608*LOOKUP(H3608,{0,1950001,3300001,6950001,9000001,18000001,40000001},{0.05,0.1,0.2,0.23,0.33,0.4,0.45})-LOOKUP(H3608,{0,1950001,3300001,6950001,9000001,18000001,40000001},{0,97500,427500,636000,1536000,2796000,4796000}))*1.021,3),0))</f>
        <v/>
      </c>
      <c r="J3608" s="21">
        <f>ROUNDDOWN(ROUND(H3608*0.06,2),-2)</f>
        <v/>
      </c>
      <c r="K3608" s="21">
        <f>ROUNDDOWN(ROUND(H3608*0.04,2),-2)</f>
        <v/>
      </c>
      <c r="L3608" s="21">
        <f>I3608+J3608+K3608</f>
        <v/>
      </c>
      <c r="M3608" s="21">
        <f>B3608-L3608</f>
        <v/>
      </c>
      <c r="N3608" s="21">
        <f>ROUNDDOWN(ROUND(B3608*0.2042,2),0)</f>
        <v/>
      </c>
    </row>
    <row r="3609">
      <c r="A3609" t="inlineStr">
        <is>
          <t>照合 短期 障害</t>
        </is>
      </c>
      <c r="B3609" s="21" t="n">
        <v>25000000</v>
      </c>
      <c r="C3609" s="22" t="n">
        <v>5</v>
      </c>
      <c r="D3609" s="22" t="n">
        <v>2</v>
      </c>
      <c r="E3609" s="22" t="n">
        <v>1</v>
      </c>
      <c r="F3609" s="21">
        <f>(IF(C3609&lt;=20,MAX(800000,400000*C3609),8000000+700000*(C3609-20))+IF(E3609=1,1000000,0))</f>
        <v/>
      </c>
      <c r="G3609" s="21">
        <f>IF(AND(D3609=3,C3609&lt;=5),MAX(0,B3609-F3609),IF(AND(D3609=2,C3609&lt;=5,MAX(0,B3609-F3609)&gt;3000000),1500000+MAX(0,B3609-F3609)-3000000,MAX(0,B3609-F3609)/2))</f>
        <v/>
      </c>
      <c r="H3609" s="21">
        <f>ROUNDDOWN(G3609,-3)</f>
        <v/>
      </c>
      <c r="I3609" s="21">
        <f>IF(H3609&lt;=0,0,ROUNDDOWN(ROUND((H3609*LOOKUP(H3609,{0,1950001,3300001,6950001,9000001,18000001,40000001},{0.05,0.1,0.2,0.23,0.33,0.4,0.45})-LOOKUP(H3609,{0,1950001,3300001,6950001,9000001,18000001,40000001},{0,97500,427500,636000,1536000,2796000,4796000}))*1.021,3),0))</f>
        <v/>
      </c>
      <c r="J3609" s="21">
        <f>ROUNDDOWN(ROUND(H3609*0.06,2),-2)</f>
        <v/>
      </c>
      <c r="K3609" s="21">
        <f>ROUNDDOWN(ROUND(H3609*0.04,2),-2)</f>
        <v/>
      </c>
      <c r="L3609" s="21">
        <f>I3609+J3609+K3609</f>
        <v/>
      </c>
      <c r="M3609" s="21">
        <f>B3609-L3609</f>
        <v/>
      </c>
      <c r="N3609" s="21">
        <f>ROUNDDOWN(ROUND(B3609*0.2042,2),0)</f>
        <v/>
      </c>
    </row>
    <row r="3610">
      <c r="A3610" t="inlineStr">
        <is>
          <t>照合 障害</t>
        </is>
      </c>
      <c r="B3610" s="21" t="n">
        <v>25000000</v>
      </c>
      <c r="C3610" s="22" t="n">
        <v>25</v>
      </c>
      <c r="D3610" s="22" t="n">
        <v>1</v>
      </c>
      <c r="E3610" s="22" t="n">
        <v>1</v>
      </c>
      <c r="F3610" s="21">
        <f>(IF(C3610&lt;=20,MAX(800000,400000*C3610),8000000+700000*(C3610-20))+IF(E3610=1,1000000,0))</f>
        <v/>
      </c>
      <c r="G3610" s="21">
        <f>IF(AND(D3610=3,C3610&lt;=5),MAX(0,B3610-F3610),IF(AND(D3610=2,C3610&lt;=5,MAX(0,B3610-F3610)&gt;3000000),1500000+MAX(0,B3610-F3610)-3000000,MAX(0,B3610-F3610)/2))</f>
        <v/>
      </c>
      <c r="H3610" s="21">
        <f>ROUNDDOWN(G3610,-3)</f>
        <v/>
      </c>
      <c r="I3610" s="21">
        <f>IF(H3610&lt;=0,0,ROUNDDOWN(ROUND((H3610*LOOKUP(H3610,{0,1950001,3300001,6950001,9000001,18000001,40000001},{0.05,0.1,0.2,0.23,0.33,0.4,0.45})-LOOKUP(H3610,{0,1950001,3300001,6950001,9000001,18000001,40000001},{0,97500,427500,636000,1536000,2796000,4796000}))*1.021,3),0))</f>
        <v/>
      </c>
      <c r="J3610" s="21">
        <f>ROUNDDOWN(ROUND(H3610*0.06,2),-2)</f>
        <v/>
      </c>
      <c r="K3610" s="21">
        <f>ROUNDDOWN(ROUND(H3610*0.04,2),-2)</f>
        <v/>
      </c>
      <c r="L3610" s="21">
        <f>I3610+J3610+K3610</f>
        <v/>
      </c>
      <c r="M3610" s="21">
        <f>B3610-L3610</f>
        <v/>
      </c>
      <c r="N3610" s="21">
        <f>ROUNDDOWN(ROUND(B3610*0.2042,2),0)</f>
        <v/>
      </c>
    </row>
    <row r="3611">
      <c r="A3611" t="inlineStr">
        <is>
          <t>照合 一般</t>
        </is>
      </c>
      <c r="B3611" s="21" t="n">
        <v>25500000</v>
      </c>
      <c r="C3611" s="22" t="n">
        <v>1</v>
      </c>
      <c r="D3611" s="22" t="n">
        <v>1</v>
      </c>
      <c r="E3611" s="22" t="n">
        <v>0</v>
      </c>
      <c r="F3611" s="21">
        <f>(IF(C3611&lt;=20,MAX(800000,400000*C3611),8000000+700000*(C3611-20))+IF(E3611=1,1000000,0))</f>
        <v/>
      </c>
      <c r="G3611" s="21">
        <f>IF(AND(D3611=3,C3611&lt;=5),MAX(0,B3611-F3611),IF(AND(D3611=2,C3611&lt;=5,MAX(0,B3611-F3611)&gt;3000000),1500000+MAX(0,B3611-F3611)-3000000,MAX(0,B3611-F3611)/2))</f>
        <v/>
      </c>
      <c r="H3611" s="21">
        <f>ROUNDDOWN(G3611,-3)</f>
        <v/>
      </c>
      <c r="I3611" s="21">
        <f>IF(H3611&lt;=0,0,ROUNDDOWN(ROUND((H3611*LOOKUP(H3611,{0,1950001,3300001,6950001,9000001,18000001,40000001},{0.05,0.1,0.2,0.23,0.33,0.4,0.45})-LOOKUP(H3611,{0,1950001,3300001,6950001,9000001,18000001,40000001},{0,97500,427500,636000,1536000,2796000,4796000}))*1.021,3),0))</f>
        <v/>
      </c>
      <c r="J3611" s="21">
        <f>ROUNDDOWN(ROUND(H3611*0.06,2),-2)</f>
        <v/>
      </c>
      <c r="K3611" s="21">
        <f>ROUNDDOWN(ROUND(H3611*0.04,2),-2)</f>
        <v/>
      </c>
      <c r="L3611" s="21">
        <f>I3611+J3611+K3611</f>
        <v/>
      </c>
      <c r="M3611" s="21">
        <f>B3611-L3611</f>
        <v/>
      </c>
      <c r="N3611" s="21">
        <f>ROUNDDOWN(ROUND(B3611*0.2042,2),0)</f>
        <v/>
      </c>
    </row>
    <row r="3612">
      <c r="A3612" t="inlineStr">
        <is>
          <t>照合 一般</t>
        </is>
      </c>
      <c r="B3612" s="21" t="n">
        <v>25500000</v>
      </c>
      <c r="C3612" s="22" t="n">
        <v>2</v>
      </c>
      <c r="D3612" s="22" t="n">
        <v>1</v>
      </c>
      <c r="E3612" s="22" t="n">
        <v>0</v>
      </c>
      <c r="F3612" s="21">
        <f>(IF(C3612&lt;=20,MAX(800000,400000*C3612),8000000+700000*(C3612-20))+IF(E3612=1,1000000,0))</f>
        <v/>
      </c>
      <c r="G3612" s="21">
        <f>IF(AND(D3612=3,C3612&lt;=5),MAX(0,B3612-F3612),IF(AND(D3612=2,C3612&lt;=5,MAX(0,B3612-F3612)&gt;3000000),1500000+MAX(0,B3612-F3612)-3000000,MAX(0,B3612-F3612)/2))</f>
        <v/>
      </c>
      <c r="H3612" s="21">
        <f>ROUNDDOWN(G3612,-3)</f>
        <v/>
      </c>
      <c r="I3612" s="21">
        <f>IF(H3612&lt;=0,0,ROUNDDOWN(ROUND((H3612*LOOKUP(H3612,{0,1950001,3300001,6950001,9000001,18000001,40000001},{0.05,0.1,0.2,0.23,0.33,0.4,0.45})-LOOKUP(H3612,{0,1950001,3300001,6950001,9000001,18000001,40000001},{0,97500,427500,636000,1536000,2796000,4796000}))*1.021,3),0))</f>
        <v/>
      </c>
      <c r="J3612" s="21">
        <f>ROUNDDOWN(ROUND(H3612*0.06,2),-2)</f>
        <v/>
      </c>
      <c r="K3612" s="21">
        <f>ROUNDDOWN(ROUND(H3612*0.04,2),-2)</f>
        <v/>
      </c>
      <c r="L3612" s="21">
        <f>I3612+J3612+K3612</f>
        <v/>
      </c>
      <c r="M3612" s="21">
        <f>B3612-L3612</f>
        <v/>
      </c>
      <c r="N3612" s="21">
        <f>ROUNDDOWN(ROUND(B3612*0.2042,2),0)</f>
        <v/>
      </c>
    </row>
    <row r="3613">
      <c r="A3613" t="inlineStr">
        <is>
          <t>照合 一般</t>
        </is>
      </c>
      <c r="B3613" s="21" t="n">
        <v>25500000</v>
      </c>
      <c r="C3613" s="22" t="n">
        <v>3</v>
      </c>
      <c r="D3613" s="22" t="n">
        <v>1</v>
      </c>
      <c r="E3613" s="22" t="n">
        <v>0</v>
      </c>
      <c r="F3613" s="21">
        <f>(IF(C3613&lt;=20,MAX(800000,400000*C3613),8000000+700000*(C3613-20))+IF(E3613=1,1000000,0))</f>
        <v/>
      </c>
      <c r="G3613" s="21">
        <f>IF(AND(D3613=3,C3613&lt;=5),MAX(0,B3613-F3613),IF(AND(D3613=2,C3613&lt;=5,MAX(0,B3613-F3613)&gt;3000000),1500000+MAX(0,B3613-F3613)-3000000,MAX(0,B3613-F3613)/2))</f>
        <v/>
      </c>
      <c r="H3613" s="21">
        <f>ROUNDDOWN(G3613,-3)</f>
        <v/>
      </c>
      <c r="I3613" s="21">
        <f>IF(H3613&lt;=0,0,ROUNDDOWN(ROUND((H3613*LOOKUP(H3613,{0,1950001,3300001,6950001,9000001,18000001,40000001},{0.05,0.1,0.2,0.23,0.33,0.4,0.45})-LOOKUP(H3613,{0,1950001,3300001,6950001,9000001,18000001,40000001},{0,97500,427500,636000,1536000,2796000,4796000}))*1.021,3),0))</f>
        <v/>
      </c>
      <c r="J3613" s="21">
        <f>ROUNDDOWN(ROUND(H3613*0.06,2),-2)</f>
        <v/>
      </c>
      <c r="K3613" s="21">
        <f>ROUNDDOWN(ROUND(H3613*0.04,2),-2)</f>
        <v/>
      </c>
      <c r="L3613" s="21">
        <f>I3613+J3613+K3613</f>
        <v/>
      </c>
      <c r="M3613" s="21">
        <f>B3613-L3613</f>
        <v/>
      </c>
      <c r="N3613" s="21">
        <f>ROUNDDOWN(ROUND(B3613*0.2042,2),0)</f>
        <v/>
      </c>
    </row>
    <row r="3614">
      <c r="A3614" t="inlineStr">
        <is>
          <t>照合 一般</t>
        </is>
      </c>
      <c r="B3614" s="21" t="n">
        <v>25500000</v>
      </c>
      <c r="C3614" s="22" t="n">
        <v>4</v>
      </c>
      <c r="D3614" s="22" t="n">
        <v>1</v>
      </c>
      <c r="E3614" s="22" t="n">
        <v>0</v>
      </c>
      <c r="F3614" s="21">
        <f>(IF(C3614&lt;=20,MAX(800000,400000*C3614),8000000+700000*(C3614-20))+IF(E3614=1,1000000,0))</f>
        <v/>
      </c>
      <c r="G3614" s="21">
        <f>IF(AND(D3614=3,C3614&lt;=5),MAX(0,B3614-F3614),IF(AND(D3614=2,C3614&lt;=5,MAX(0,B3614-F3614)&gt;3000000),1500000+MAX(0,B3614-F3614)-3000000,MAX(0,B3614-F3614)/2))</f>
        <v/>
      </c>
      <c r="H3614" s="21">
        <f>ROUNDDOWN(G3614,-3)</f>
        <v/>
      </c>
      <c r="I3614" s="21">
        <f>IF(H3614&lt;=0,0,ROUNDDOWN(ROUND((H3614*LOOKUP(H3614,{0,1950001,3300001,6950001,9000001,18000001,40000001},{0.05,0.1,0.2,0.23,0.33,0.4,0.45})-LOOKUP(H3614,{0,1950001,3300001,6950001,9000001,18000001,40000001},{0,97500,427500,636000,1536000,2796000,4796000}))*1.021,3),0))</f>
        <v/>
      </c>
      <c r="J3614" s="21">
        <f>ROUNDDOWN(ROUND(H3614*0.06,2),-2)</f>
        <v/>
      </c>
      <c r="K3614" s="21">
        <f>ROUNDDOWN(ROUND(H3614*0.04,2),-2)</f>
        <v/>
      </c>
      <c r="L3614" s="21">
        <f>I3614+J3614+K3614</f>
        <v/>
      </c>
      <c r="M3614" s="21">
        <f>B3614-L3614</f>
        <v/>
      </c>
      <c r="N3614" s="21">
        <f>ROUNDDOWN(ROUND(B3614*0.2042,2),0)</f>
        <v/>
      </c>
    </row>
    <row r="3615">
      <c r="A3615" t="inlineStr">
        <is>
          <t>照合 一般</t>
        </is>
      </c>
      <c r="B3615" s="21" t="n">
        <v>25500000</v>
      </c>
      <c r="C3615" s="22" t="n">
        <v>5</v>
      </c>
      <c r="D3615" s="22" t="n">
        <v>1</v>
      </c>
      <c r="E3615" s="22" t="n">
        <v>0</v>
      </c>
      <c r="F3615" s="21">
        <f>(IF(C3615&lt;=20,MAX(800000,400000*C3615),8000000+700000*(C3615-20))+IF(E3615=1,1000000,0))</f>
        <v/>
      </c>
      <c r="G3615" s="21">
        <f>IF(AND(D3615=3,C3615&lt;=5),MAX(0,B3615-F3615),IF(AND(D3615=2,C3615&lt;=5,MAX(0,B3615-F3615)&gt;3000000),1500000+MAX(0,B3615-F3615)-3000000,MAX(0,B3615-F3615)/2))</f>
        <v/>
      </c>
      <c r="H3615" s="21">
        <f>ROUNDDOWN(G3615,-3)</f>
        <v/>
      </c>
      <c r="I3615" s="21">
        <f>IF(H3615&lt;=0,0,ROUNDDOWN(ROUND((H3615*LOOKUP(H3615,{0,1950001,3300001,6950001,9000001,18000001,40000001},{0.05,0.1,0.2,0.23,0.33,0.4,0.45})-LOOKUP(H3615,{0,1950001,3300001,6950001,9000001,18000001,40000001},{0,97500,427500,636000,1536000,2796000,4796000}))*1.021,3),0))</f>
        <v/>
      </c>
      <c r="J3615" s="21">
        <f>ROUNDDOWN(ROUND(H3615*0.06,2),-2)</f>
        <v/>
      </c>
      <c r="K3615" s="21">
        <f>ROUNDDOWN(ROUND(H3615*0.04,2),-2)</f>
        <v/>
      </c>
      <c r="L3615" s="21">
        <f>I3615+J3615+K3615</f>
        <v/>
      </c>
      <c r="M3615" s="21">
        <f>B3615-L3615</f>
        <v/>
      </c>
      <c r="N3615" s="21">
        <f>ROUNDDOWN(ROUND(B3615*0.2042,2),0)</f>
        <v/>
      </c>
    </row>
    <row r="3616">
      <c r="A3616" t="inlineStr">
        <is>
          <t>照合 一般</t>
        </is>
      </c>
      <c r="B3616" s="21" t="n">
        <v>25500000</v>
      </c>
      <c r="C3616" s="22" t="n">
        <v>6</v>
      </c>
      <c r="D3616" s="22" t="n">
        <v>1</v>
      </c>
      <c r="E3616" s="22" t="n">
        <v>0</v>
      </c>
      <c r="F3616" s="21">
        <f>(IF(C3616&lt;=20,MAX(800000,400000*C3616),8000000+700000*(C3616-20))+IF(E3616=1,1000000,0))</f>
        <v/>
      </c>
      <c r="G3616" s="21">
        <f>IF(AND(D3616=3,C3616&lt;=5),MAX(0,B3616-F3616),IF(AND(D3616=2,C3616&lt;=5,MAX(0,B3616-F3616)&gt;3000000),1500000+MAX(0,B3616-F3616)-3000000,MAX(0,B3616-F3616)/2))</f>
        <v/>
      </c>
      <c r="H3616" s="21">
        <f>ROUNDDOWN(G3616,-3)</f>
        <v/>
      </c>
      <c r="I3616" s="21">
        <f>IF(H3616&lt;=0,0,ROUNDDOWN(ROUND((H3616*LOOKUP(H3616,{0,1950001,3300001,6950001,9000001,18000001,40000001},{0.05,0.1,0.2,0.23,0.33,0.4,0.45})-LOOKUP(H3616,{0,1950001,3300001,6950001,9000001,18000001,40000001},{0,97500,427500,636000,1536000,2796000,4796000}))*1.021,3),0))</f>
        <v/>
      </c>
      <c r="J3616" s="21">
        <f>ROUNDDOWN(ROUND(H3616*0.06,2),-2)</f>
        <v/>
      </c>
      <c r="K3616" s="21">
        <f>ROUNDDOWN(ROUND(H3616*0.04,2),-2)</f>
        <v/>
      </c>
      <c r="L3616" s="21">
        <f>I3616+J3616+K3616</f>
        <v/>
      </c>
      <c r="M3616" s="21">
        <f>B3616-L3616</f>
        <v/>
      </c>
      <c r="N3616" s="21">
        <f>ROUNDDOWN(ROUND(B3616*0.2042,2),0)</f>
        <v/>
      </c>
    </row>
    <row r="3617">
      <c r="A3617" t="inlineStr">
        <is>
          <t>照合 一般</t>
        </is>
      </c>
      <c r="B3617" s="21" t="n">
        <v>25500000</v>
      </c>
      <c r="C3617" s="22" t="n">
        <v>7</v>
      </c>
      <c r="D3617" s="22" t="n">
        <v>1</v>
      </c>
      <c r="E3617" s="22" t="n">
        <v>0</v>
      </c>
      <c r="F3617" s="21">
        <f>(IF(C3617&lt;=20,MAX(800000,400000*C3617),8000000+700000*(C3617-20))+IF(E3617=1,1000000,0))</f>
        <v/>
      </c>
      <c r="G3617" s="21">
        <f>IF(AND(D3617=3,C3617&lt;=5),MAX(0,B3617-F3617),IF(AND(D3617=2,C3617&lt;=5,MAX(0,B3617-F3617)&gt;3000000),1500000+MAX(0,B3617-F3617)-3000000,MAX(0,B3617-F3617)/2))</f>
        <v/>
      </c>
      <c r="H3617" s="21">
        <f>ROUNDDOWN(G3617,-3)</f>
        <v/>
      </c>
      <c r="I3617" s="21">
        <f>IF(H3617&lt;=0,0,ROUNDDOWN(ROUND((H3617*LOOKUP(H3617,{0,1950001,3300001,6950001,9000001,18000001,40000001},{0.05,0.1,0.2,0.23,0.33,0.4,0.45})-LOOKUP(H3617,{0,1950001,3300001,6950001,9000001,18000001,40000001},{0,97500,427500,636000,1536000,2796000,4796000}))*1.021,3),0))</f>
        <v/>
      </c>
      <c r="J3617" s="21">
        <f>ROUNDDOWN(ROUND(H3617*0.06,2),-2)</f>
        <v/>
      </c>
      <c r="K3617" s="21">
        <f>ROUNDDOWN(ROUND(H3617*0.04,2),-2)</f>
        <v/>
      </c>
      <c r="L3617" s="21">
        <f>I3617+J3617+K3617</f>
        <v/>
      </c>
      <c r="M3617" s="21">
        <f>B3617-L3617</f>
        <v/>
      </c>
      <c r="N3617" s="21">
        <f>ROUNDDOWN(ROUND(B3617*0.2042,2),0)</f>
        <v/>
      </c>
    </row>
    <row r="3618">
      <c r="A3618" t="inlineStr">
        <is>
          <t>照合 一般</t>
        </is>
      </c>
      <c r="B3618" s="21" t="n">
        <v>25500000</v>
      </c>
      <c r="C3618" s="22" t="n">
        <v>8</v>
      </c>
      <c r="D3618" s="22" t="n">
        <v>1</v>
      </c>
      <c r="E3618" s="22" t="n">
        <v>0</v>
      </c>
      <c r="F3618" s="21">
        <f>(IF(C3618&lt;=20,MAX(800000,400000*C3618),8000000+700000*(C3618-20))+IF(E3618=1,1000000,0))</f>
        <v/>
      </c>
      <c r="G3618" s="21">
        <f>IF(AND(D3618=3,C3618&lt;=5),MAX(0,B3618-F3618),IF(AND(D3618=2,C3618&lt;=5,MAX(0,B3618-F3618)&gt;3000000),1500000+MAX(0,B3618-F3618)-3000000,MAX(0,B3618-F3618)/2))</f>
        <v/>
      </c>
      <c r="H3618" s="21">
        <f>ROUNDDOWN(G3618,-3)</f>
        <v/>
      </c>
      <c r="I3618" s="21">
        <f>IF(H3618&lt;=0,0,ROUNDDOWN(ROUND((H3618*LOOKUP(H3618,{0,1950001,3300001,6950001,9000001,18000001,40000001},{0.05,0.1,0.2,0.23,0.33,0.4,0.45})-LOOKUP(H3618,{0,1950001,3300001,6950001,9000001,18000001,40000001},{0,97500,427500,636000,1536000,2796000,4796000}))*1.021,3),0))</f>
        <v/>
      </c>
      <c r="J3618" s="21">
        <f>ROUNDDOWN(ROUND(H3618*0.06,2),-2)</f>
        <v/>
      </c>
      <c r="K3618" s="21">
        <f>ROUNDDOWN(ROUND(H3618*0.04,2),-2)</f>
        <v/>
      </c>
      <c r="L3618" s="21">
        <f>I3618+J3618+K3618</f>
        <v/>
      </c>
      <c r="M3618" s="21">
        <f>B3618-L3618</f>
        <v/>
      </c>
      <c r="N3618" s="21">
        <f>ROUNDDOWN(ROUND(B3618*0.2042,2),0)</f>
        <v/>
      </c>
    </row>
    <row r="3619">
      <c r="A3619" t="inlineStr">
        <is>
          <t>照合 一般</t>
        </is>
      </c>
      <c r="B3619" s="21" t="n">
        <v>25500000</v>
      </c>
      <c r="C3619" s="22" t="n">
        <v>9</v>
      </c>
      <c r="D3619" s="22" t="n">
        <v>1</v>
      </c>
      <c r="E3619" s="22" t="n">
        <v>0</v>
      </c>
      <c r="F3619" s="21">
        <f>(IF(C3619&lt;=20,MAX(800000,400000*C3619),8000000+700000*(C3619-20))+IF(E3619=1,1000000,0))</f>
        <v/>
      </c>
      <c r="G3619" s="21">
        <f>IF(AND(D3619=3,C3619&lt;=5),MAX(0,B3619-F3619),IF(AND(D3619=2,C3619&lt;=5,MAX(0,B3619-F3619)&gt;3000000),1500000+MAX(0,B3619-F3619)-3000000,MAX(0,B3619-F3619)/2))</f>
        <v/>
      </c>
      <c r="H3619" s="21">
        <f>ROUNDDOWN(G3619,-3)</f>
        <v/>
      </c>
      <c r="I3619" s="21">
        <f>IF(H3619&lt;=0,0,ROUNDDOWN(ROUND((H3619*LOOKUP(H3619,{0,1950001,3300001,6950001,9000001,18000001,40000001},{0.05,0.1,0.2,0.23,0.33,0.4,0.45})-LOOKUP(H3619,{0,1950001,3300001,6950001,9000001,18000001,40000001},{0,97500,427500,636000,1536000,2796000,4796000}))*1.021,3),0))</f>
        <v/>
      </c>
      <c r="J3619" s="21">
        <f>ROUNDDOWN(ROUND(H3619*0.06,2),-2)</f>
        <v/>
      </c>
      <c r="K3619" s="21">
        <f>ROUNDDOWN(ROUND(H3619*0.04,2),-2)</f>
        <v/>
      </c>
      <c r="L3619" s="21">
        <f>I3619+J3619+K3619</f>
        <v/>
      </c>
      <c r="M3619" s="21">
        <f>B3619-L3619</f>
        <v/>
      </c>
      <c r="N3619" s="21">
        <f>ROUNDDOWN(ROUND(B3619*0.2042,2),0)</f>
        <v/>
      </c>
    </row>
    <row r="3620">
      <c r="A3620" t="inlineStr">
        <is>
          <t>照合 一般</t>
        </is>
      </c>
      <c r="B3620" s="21" t="n">
        <v>25500000</v>
      </c>
      <c r="C3620" s="22" t="n">
        <v>10</v>
      </c>
      <c r="D3620" s="22" t="n">
        <v>1</v>
      </c>
      <c r="E3620" s="22" t="n">
        <v>0</v>
      </c>
      <c r="F3620" s="21">
        <f>(IF(C3620&lt;=20,MAX(800000,400000*C3620),8000000+700000*(C3620-20))+IF(E3620=1,1000000,0))</f>
        <v/>
      </c>
      <c r="G3620" s="21">
        <f>IF(AND(D3620=3,C3620&lt;=5),MAX(0,B3620-F3620),IF(AND(D3620=2,C3620&lt;=5,MAX(0,B3620-F3620)&gt;3000000),1500000+MAX(0,B3620-F3620)-3000000,MAX(0,B3620-F3620)/2))</f>
        <v/>
      </c>
      <c r="H3620" s="21">
        <f>ROUNDDOWN(G3620,-3)</f>
        <v/>
      </c>
      <c r="I3620" s="21">
        <f>IF(H3620&lt;=0,0,ROUNDDOWN(ROUND((H3620*LOOKUP(H3620,{0,1950001,3300001,6950001,9000001,18000001,40000001},{0.05,0.1,0.2,0.23,0.33,0.4,0.45})-LOOKUP(H3620,{0,1950001,3300001,6950001,9000001,18000001,40000001},{0,97500,427500,636000,1536000,2796000,4796000}))*1.021,3),0))</f>
        <v/>
      </c>
      <c r="J3620" s="21">
        <f>ROUNDDOWN(ROUND(H3620*0.06,2),-2)</f>
        <v/>
      </c>
      <c r="K3620" s="21">
        <f>ROUNDDOWN(ROUND(H3620*0.04,2),-2)</f>
        <v/>
      </c>
      <c r="L3620" s="21">
        <f>I3620+J3620+K3620</f>
        <v/>
      </c>
      <c r="M3620" s="21">
        <f>B3620-L3620</f>
        <v/>
      </c>
      <c r="N3620" s="21">
        <f>ROUNDDOWN(ROUND(B3620*0.2042,2),0)</f>
        <v/>
      </c>
    </row>
    <row r="3621">
      <c r="A3621" t="inlineStr">
        <is>
          <t>照合 一般</t>
        </is>
      </c>
      <c r="B3621" s="21" t="n">
        <v>25500000</v>
      </c>
      <c r="C3621" s="22" t="n">
        <v>11</v>
      </c>
      <c r="D3621" s="22" t="n">
        <v>1</v>
      </c>
      <c r="E3621" s="22" t="n">
        <v>0</v>
      </c>
      <c r="F3621" s="21">
        <f>(IF(C3621&lt;=20,MAX(800000,400000*C3621),8000000+700000*(C3621-20))+IF(E3621=1,1000000,0))</f>
        <v/>
      </c>
      <c r="G3621" s="21">
        <f>IF(AND(D3621=3,C3621&lt;=5),MAX(0,B3621-F3621),IF(AND(D3621=2,C3621&lt;=5,MAX(0,B3621-F3621)&gt;3000000),1500000+MAX(0,B3621-F3621)-3000000,MAX(0,B3621-F3621)/2))</f>
        <v/>
      </c>
      <c r="H3621" s="21">
        <f>ROUNDDOWN(G3621,-3)</f>
        <v/>
      </c>
      <c r="I3621" s="21">
        <f>IF(H3621&lt;=0,0,ROUNDDOWN(ROUND((H3621*LOOKUP(H3621,{0,1950001,3300001,6950001,9000001,18000001,40000001},{0.05,0.1,0.2,0.23,0.33,0.4,0.45})-LOOKUP(H3621,{0,1950001,3300001,6950001,9000001,18000001,40000001},{0,97500,427500,636000,1536000,2796000,4796000}))*1.021,3),0))</f>
        <v/>
      </c>
      <c r="J3621" s="21">
        <f>ROUNDDOWN(ROUND(H3621*0.06,2),-2)</f>
        <v/>
      </c>
      <c r="K3621" s="21">
        <f>ROUNDDOWN(ROUND(H3621*0.04,2),-2)</f>
        <v/>
      </c>
      <c r="L3621" s="21">
        <f>I3621+J3621+K3621</f>
        <v/>
      </c>
      <c r="M3621" s="21">
        <f>B3621-L3621</f>
        <v/>
      </c>
      <c r="N3621" s="21">
        <f>ROUNDDOWN(ROUND(B3621*0.2042,2),0)</f>
        <v/>
      </c>
    </row>
    <row r="3622">
      <c r="A3622" t="inlineStr">
        <is>
          <t>照合 一般</t>
        </is>
      </c>
      <c r="B3622" s="21" t="n">
        <v>25500000</v>
      </c>
      <c r="C3622" s="22" t="n">
        <v>12</v>
      </c>
      <c r="D3622" s="22" t="n">
        <v>1</v>
      </c>
      <c r="E3622" s="22" t="n">
        <v>0</v>
      </c>
      <c r="F3622" s="21">
        <f>(IF(C3622&lt;=20,MAX(800000,400000*C3622),8000000+700000*(C3622-20))+IF(E3622=1,1000000,0))</f>
        <v/>
      </c>
      <c r="G3622" s="21">
        <f>IF(AND(D3622=3,C3622&lt;=5),MAX(0,B3622-F3622),IF(AND(D3622=2,C3622&lt;=5,MAX(0,B3622-F3622)&gt;3000000),1500000+MAX(0,B3622-F3622)-3000000,MAX(0,B3622-F3622)/2))</f>
        <v/>
      </c>
      <c r="H3622" s="21">
        <f>ROUNDDOWN(G3622,-3)</f>
        <v/>
      </c>
      <c r="I3622" s="21">
        <f>IF(H3622&lt;=0,0,ROUNDDOWN(ROUND((H3622*LOOKUP(H3622,{0,1950001,3300001,6950001,9000001,18000001,40000001},{0.05,0.1,0.2,0.23,0.33,0.4,0.45})-LOOKUP(H3622,{0,1950001,3300001,6950001,9000001,18000001,40000001},{0,97500,427500,636000,1536000,2796000,4796000}))*1.021,3),0))</f>
        <v/>
      </c>
      <c r="J3622" s="21">
        <f>ROUNDDOWN(ROUND(H3622*0.06,2),-2)</f>
        <v/>
      </c>
      <c r="K3622" s="21">
        <f>ROUNDDOWN(ROUND(H3622*0.04,2),-2)</f>
        <v/>
      </c>
      <c r="L3622" s="21">
        <f>I3622+J3622+K3622</f>
        <v/>
      </c>
      <c r="M3622" s="21">
        <f>B3622-L3622</f>
        <v/>
      </c>
      <c r="N3622" s="21">
        <f>ROUNDDOWN(ROUND(B3622*0.2042,2),0)</f>
        <v/>
      </c>
    </row>
    <row r="3623">
      <c r="A3623" t="inlineStr">
        <is>
          <t>照合 一般</t>
        </is>
      </c>
      <c r="B3623" s="21" t="n">
        <v>25500000</v>
      </c>
      <c r="C3623" s="22" t="n">
        <v>13</v>
      </c>
      <c r="D3623" s="22" t="n">
        <v>1</v>
      </c>
      <c r="E3623" s="22" t="n">
        <v>0</v>
      </c>
      <c r="F3623" s="21">
        <f>(IF(C3623&lt;=20,MAX(800000,400000*C3623),8000000+700000*(C3623-20))+IF(E3623=1,1000000,0))</f>
        <v/>
      </c>
      <c r="G3623" s="21">
        <f>IF(AND(D3623=3,C3623&lt;=5),MAX(0,B3623-F3623),IF(AND(D3623=2,C3623&lt;=5,MAX(0,B3623-F3623)&gt;3000000),1500000+MAX(0,B3623-F3623)-3000000,MAX(0,B3623-F3623)/2))</f>
        <v/>
      </c>
      <c r="H3623" s="21">
        <f>ROUNDDOWN(G3623,-3)</f>
        <v/>
      </c>
      <c r="I3623" s="21">
        <f>IF(H3623&lt;=0,0,ROUNDDOWN(ROUND((H3623*LOOKUP(H3623,{0,1950001,3300001,6950001,9000001,18000001,40000001},{0.05,0.1,0.2,0.23,0.33,0.4,0.45})-LOOKUP(H3623,{0,1950001,3300001,6950001,9000001,18000001,40000001},{0,97500,427500,636000,1536000,2796000,4796000}))*1.021,3),0))</f>
        <v/>
      </c>
      <c r="J3623" s="21">
        <f>ROUNDDOWN(ROUND(H3623*0.06,2),-2)</f>
        <v/>
      </c>
      <c r="K3623" s="21">
        <f>ROUNDDOWN(ROUND(H3623*0.04,2),-2)</f>
        <v/>
      </c>
      <c r="L3623" s="21">
        <f>I3623+J3623+K3623</f>
        <v/>
      </c>
      <c r="M3623" s="21">
        <f>B3623-L3623</f>
        <v/>
      </c>
      <c r="N3623" s="21">
        <f>ROUNDDOWN(ROUND(B3623*0.2042,2),0)</f>
        <v/>
      </c>
    </row>
    <row r="3624">
      <c r="A3624" t="inlineStr">
        <is>
          <t>照合 一般</t>
        </is>
      </c>
      <c r="B3624" s="21" t="n">
        <v>25500000</v>
      </c>
      <c r="C3624" s="22" t="n">
        <v>14</v>
      </c>
      <c r="D3624" s="22" t="n">
        <v>1</v>
      </c>
      <c r="E3624" s="22" t="n">
        <v>0</v>
      </c>
      <c r="F3624" s="21">
        <f>(IF(C3624&lt;=20,MAX(800000,400000*C3624),8000000+700000*(C3624-20))+IF(E3624=1,1000000,0))</f>
        <v/>
      </c>
      <c r="G3624" s="21">
        <f>IF(AND(D3624=3,C3624&lt;=5),MAX(0,B3624-F3624),IF(AND(D3624=2,C3624&lt;=5,MAX(0,B3624-F3624)&gt;3000000),1500000+MAX(0,B3624-F3624)-3000000,MAX(0,B3624-F3624)/2))</f>
        <v/>
      </c>
      <c r="H3624" s="21">
        <f>ROUNDDOWN(G3624,-3)</f>
        <v/>
      </c>
      <c r="I3624" s="21">
        <f>IF(H3624&lt;=0,0,ROUNDDOWN(ROUND((H3624*LOOKUP(H3624,{0,1950001,3300001,6950001,9000001,18000001,40000001},{0.05,0.1,0.2,0.23,0.33,0.4,0.45})-LOOKUP(H3624,{0,1950001,3300001,6950001,9000001,18000001,40000001},{0,97500,427500,636000,1536000,2796000,4796000}))*1.021,3),0))</f>
        <v/>
      </c>
      <c r="J3624" s="21">
        <f>ROUNDDOWN(ROUND(H3624*0.06,2),-2)</f>
        <v/>
      </c>
      <c r="K3624" s="21">
        <f>ROUNDDOWN(ROUND(H3624*0.04,2),-2)</f>
        <v/>
      </c>
      <c r="L3624" s="21">
        <f>I3624+J3624+K3624</f>
        <v/>
      </c>
      <c r="M3624" s="21">
        <f>B3624-L3624</f>
        <v/>
      </c>
      <c r="N3624" s="21">
        <f>ROUNDDOWN(ROUND(B3624*0.2042,2),0)</f>
        <v/>
      </c>
    </row>
    <row r="3625">
      <c r="A3625" t="inlineStr">
        <is>
          <t>照合 一般</t>
        </is>
      </c>
      <c r="B3625" s="21" t="n">
        <v>25500000</v>
      </c>
      <c r="C3625" s="22" t="n">
        <v>15</v>
      </c>
      <c r="D3625" s="22" t="n">
        <v>1</v>
      </c>
      <c r="E3625" s="22" t="n">
        <v>0</v>
      </c>
      <c r="F3625" s="21">
        <f>(IF(C3625&lt;=20,MAX(800000,400000*C3625),8000000+700000*(C3625-20))+IF(E3625=1,1000000,0))</f>
        <v/>
      </c>
      <c r="G3625" s="21">
        <f>IF(AND(D3625=3,C3625&lt;=5),MAX(0,B3625-F3625),IF(AND(D3625=2,C3625&lt;=5,MAX(0,B3625-F3625)&gt;3000000),1500000+MAX(0,B3625-F3625)-3000000,MAX(0,B3625-F3625)/2))</f>
        <v/>
      </c>
      <c r="H3625" s="21">
        <f>ROUNDDOWN(G3625,-3)</f>
        <v/>
      </c>
      <c r="I3625" s="21">
        <f>IF(H3625&lt;=0,0,ROUNDDOWN(ROUND((H3625*LOOKUP(H3625,{0,1950001,3300001,6950001,9000001,18000001,40000001},{0.05,0.1,0.2,0.23,0.33,0.4,0.45})-LOOKUP(H3625,{0,1950001,3300001,6950001,9000001,18000001,40000001},{0,97500,427500,636000,1536000,2796000,4796000}))*1.021,3),0))</f>
        <v/>
      </c>
      <c r="J3625" s="21">
        <f>ROUNDDOWN(ROUND(H3625*0.06,2),-2)</f>
        <v/>
      </c>
      <c r="K3625" s="21">
        <f>ROUNDDOWN(ROUND(H3625*0.04,2),-2)</f>
        <v/>
      </c>
      <c r="L3625" s="21">
        <f>I3625+J3625+K3625</f>
        <v/>
      </c>
      <c r="M3625" s="21">
        <f>B3625-L3625</f>
        <v/>
      </c>
      <c r="N3625" s="21">
        <f>ROUNDDOWN(ROUND(B3625*0.2042,2),0)</f>
        <v/>
      </c>
    </row>
    <row r="3626">
      <c r="A3626" t="inlineStr">
        <is>
          <t>照合 一般</t>
        </is>
      </c>
      <c r="B3626" s="21" t="n">
        <v>25500000</v>
      </c>
      <c r="C3626" s="22" t="n">
        <v>16</v>
      </c>
      <c r="D3626" s="22" t="n">
        <v>1</v>
      </c>
      <c r="E3626" s="22" t="n">
        <v>0</v>
      </c>
      <c r="F3626" s="21">
        <f>(IF(C3626&lt;=20,MAX(800000,400000*C3626),8000000+700000*(C3626-20))+IF(E3626=1,1000000,0))</f>
        <v/>
      </c>
      <c r="G3626" s="21">
        <f>IF(AND(D3626=3,C3626&lt;=5),MAX(0,B3626-F3626),IF(AND(D3626=2,C3626&lt;=5,MAX(0,B3626-F3626)&gt;3000000),1500000+MAX(0,B3626-F3626)-3000000,MAX(0,B3626-F3626)/2))</f>
        <v/>
      </c>
      <c r="H3626" s="21">
        <f>ROUNDDOWN(G3626,-3)</f>
        <v/>
      </c>
      <c r="I3626" s="21">
        <f>IF(H3626&lt;=0,0,ROUNDDOWN(ROUND((H3626*LOOKUP(H3626,{0,1950001,3300001,6950001,9000001,18000001,40000001},{0.05,0.1,0.2,0.23,0.33,0.4,0.45})-LOOKUP(H3626,{0,1950001,3300001,6950001,9000001,18000001,40000001},{0,97500,427500,636000,1536000,2796000,4796000}))*1.021,3),0))</f>
        <v/>
      </c>
      <c r="J3626" s="21">
        <f>ROUNDDOWN(ROUND(H3626*0.06,2),-2)</f>
        <v/>
      </c>
      <c r="K3626" s="21">
        <f>ROUNDDOWN(ROUND(H3626*0.04,2),-2)</f>
        <v/>
      </c>
      <c r="L3626" s="21">
        <f>I3626+J3626+K3626</f>
        <v/>
      </c>
      <c r="M3626" s="21">
        <f>B3626-L3626</f>
        <v/>
      </c>
      <c r="N3626" s="21">
        <f>ROUNDDOWN(ROUND(B3626*0.2042,2),0)</f>
        <v/>
      </c>
    </row>
    <row r="3627">
      <c r="A3627" t="inlineStr">
        <is>
          <t>照合 一般</t>
        </is>
      </c>
      <c r="B3627" s="21" t="n">
        <v>25500000</v>
      </c>
      <c r="C3627" s="22" t="n">
        <v>17</v>
      </c>
      <c r="D3627" s="22" t="n">
        <v>1</v>
      </c>
      <c r="E3627" s="22" t="n">
        <v>0</v>
      </c>
      <c r="F3627" s="21">
        <f>(IF(C3627&lt;=20,MAX(800000,400000*C3627),8000000+700000*(C3627-20))+IF(E3627=1,1000000,0))</f>
        <v/>
      </c>
      <c r="G3627" s="21">
        <f>IF(AND(D3627=3,C3627&lt;=5),MAX(0,B3627-F3627),IF(AND(D3627=2,C3627&lt;=5,MAX(0,B3627-F3627)&gt;3000000),1500000+MAX(0,B3627-F3627)-3000000,MAX(0,B3627-F3627)/2))</f>
        <v/>
      </c>
      <c r="H3627" s="21">
        <f>ROUNDDOWN(G3627,-3)</f>
        <v/>
      </c>
      <c r="I3627" s="21">
        <f>IF(H3627&lt;=0,0,ROUNDDOWN(ROUND((H3627*LOOKUP(H3627,{0,1950001,3300001,6950001,9000001,18000001,40000001},{0.05,0.1,0.2,0.23,0.33,0.4,0.45})-LOOKUP(H3627,{0,1950001,3300001,6950001,9000001,18000001,40000001},{0,97500,427500,636000,1536000,2796000,4796000}))*1.021,3),0))</f>
        <v/>
      </c>
      <c r="J3627" s="21">
        <f>ROUNDDOWN(ROUND(H3627*0.06,2),-2)</f>
        <v/>
      </c>
      <c r="K3627" s="21">
        <f>ROUNDDOWN(ROUND(H3627*0.04,2),-2)</f>
        <v/>
      </c>
      <c r="L3627" s="21">
        <f>I3627+J3627+K3627</f>
        <v/>
      </c>
      <c r="M3627" s="21">
        <f>B3627-L3627</f>
        <v/>
      </c>
      <c r="N3627" s="21">
        <f>ROUNDDOWN(ROUND(B3627*0.2042,2),0)</f>
        <v/>
      </c>
    </row>
    <row r="3628">
      <c r="A3628" t="inlineStr">
        <is>
          <t>照合 一般</t>
        </is>
      </c>
      <c r="B3628" s="21" t="n">
        <v>25500000</v>
      </c>
      <c r="C3628" s="22" t="n">
        <v>18</v>
      </c>
      <c r="D3628" s="22" t="n">
        <v>1</v>
      </c>
      <c r="E3628" s="22" t="n">
        <v>0</v>
      </c>
      <c r="F3628" s="21">
        <f>(IF(C3628&lt;=20,MAX(800000,400000*C3628),8000000+700000*(C3628-20))+IF(E3628=1,1000000,0))</f>
        <v/>
      </c>
      <c r="G3628" s="21">
        <f>IF(AND(D3628=3,C3628&lt;=5),MAX(0,B3628-F3628),IF(AND(D3628=2,C3628&lt;=5,MAX(0,B3628-F3628)&gt;3000000),1500000+MAX(0,B3628-F3628)-3000000,MAX(0,B3628-F3628)/2))</f>
        <v/>
      </c>
      <c r="H3628" s="21">
        <f>ROUNDDOWN(G3628,-3)</f>
        <v/>
      </c>
      <c r="I3628" s="21">
        <f>IF(H3628&lt;=0,0,ROUNDDOWN(ROUND((H3628*LOOKUP(H3628,{0,1950001,3300001,6950001,9000001,18000001,40000001},{0.05,0.1,0.2,0.23,0.33,0.4,0.45})-LOOKUP(H3628,{0,1950001,3300001,6950001,9000001,18000001,40000001},{0,97500,427500,636000,1536000,2796000,4796000}))*1.021,3),0))</f>
        <v/>
      </c>
      <c r="J3628" s="21">
        <f>ROUNDDOWN(ROUND(H3628*0.06,2),-2)</f>
        <v/>
      </c>
      <c r="K3628" s="21">
        <f>ROUNDDOWN(ROUND(H3628*0.04,2),-2)</f>
        <v/>
      </c>
      <c r="L3628" s="21">
        <f>I3628+J3628+K3628</f>
        <v/>
      </c>
      <c r="M3628" s="21">
        <f>B3628-L3628</f>
        <v/>
      </c>
      <c r="N3628" s="21">
        <f>ROUNDDOWN(ROUND(B3628*0.2042,2),0)</f>
        <v/>
      </c>
    </row>
    <row r="3629">
      <c r="A3629" t="inlineStr">
        <is>
          <t>照合 一般</t>
        </is>
      </c>
      <c r="B3629" s="21" t="n">
        <v>25500000</v>
      </c>
      <c r="C3629" s="22" t="n">
        <v>19</v>
      </c>
      <c r="D3629" s="22" t="n">
        <v>1</v>
      </c>
      <c r="E3629" s="22" t="n">
        <v>0</v>
      </c>
      <c r="F3629" s="21">
        <f>(IF(C3629&lt;=20,MAX(800000,400000*C3629),8000000+700000*(C3629-20))+IF(E3629=1,1000000,0))</f>
        <v/>
      </c>
      <c r="G3629" s="21">
        <f>IF(AND(D3629=3,C3629&lt;=5),MAX(0,B3629-F3629),IF(AND(D3629=2,C3629&lt;=5,MAX(0,B3629-F3629)&gt;3000000),1500000+MAX(0,B3629-F3629)-3000000,MAX(0,B3629-F3629)/2))</f>
        <v/>
      </c>
      <c r="H3629" s="21">
        <f>ROUNDDOWN(G3629,-3)</f>
        <v/>
      </c>
      <c r="I3629" s="21">
        <f>IF(H3629&lt;=0,0,ROUNDDOWN(ROUND((H3629*LOOKUP(H3629,{0,1950001,3300001,6950001,9000001,18000001,40000001},{0.05,0.1,0.2,0.23,0.33,0.4,0.45})-LOOKUP(H3629,{0,1950001,3300001,6950001,9000001,18000001,40000001},{0,97500,427500,636000,1536000,2796000,4796000}))*1.021,3),0))</f>
        <v/>
      </c>
      <c r="J3629" s="21">
        <f>ROUNDDOWN(ROUND(H3629*0.06,2),-2)</f>
        <v/>
      </c>
      <c r="K3629" s="21">
        <f>ROUNDDOWN(ROUND(H3629*0.04,2),-2)</f>
        <v/>
      </c>
      <c r="L3629" s="21">
        <f>I3629+J3629+K3629</f>
        <v/>
      </c>
      <c r="M3629" s="21">
        <f>B3629-L3629</f>
        <v/>
      </c>
      <c r="N3629" s="21">
        <f>ROUNDDOWN(ROUND(B3629*0.2042,2),0)</f>
        <v/>
      </c>
    </row>
    <row r="3630">
      <c r="A3630" t="inlineStr">
        <is>
          <t>照合 一般</t>
        </is>
      </c>
      <c r="B3630" s="21" t="n">
        <v>25500000</v>
      </c>
      <c r="C3630" s="22" t="n">
        <v>20</v>
      </c>
      <c r="D3630" s="22" t="n">
        <v>1</v>
      </c>
      <c r="E3630" s="22" t="n">
        <v>0</v>
      </c>
      <c r="F3630" s="21">
        <f>(IF(C3630&lt;=20,MAX(800000,400000*C3630),8000000+700000*(C3630-20))+IF(E3630=1,1000000,0))</f>
        <v/>
      </c>
      <c r="G3630" s="21">
        <f>IF(AND(D3630=3,C3630&lt;=5),MAX(0,B3630-F3630),IF(AND(D3630=2,C3630&lt;=5,MAX(0,B3630-F3630)&gt;3000000),1500000+MAX(0,B3630-F3630)-3000000,MAX(0,B3630-F3630)/2))</f>
        <v/>
      </c>
      <c r="H3630" s="21">
        <f>ROUNDDOWN(G3630,-3)</f>
        <v/>
      </c>
      <c r="I3630" s="21">
        <f>IF(H3630&lt;=0,0,ROUNDDOWN(ROUND((H3630*LOOKUP(H3630,{0,1950001,3300001,6950001,9000001,18000001,40000001},{0.05,0.1,0.2,0.23,0.33,0.4,0.45})-LOOKUP(H3630,{0,1950001,3300001,6950001,9000001,18000001,40000001},{0,97500,427500,636000,1536000,2796000,4796000}))*1.021,3),0))</f>
        <v/>
      </c>
      <c r="J3630" s="21">
        <f>ROUNDDOWN(ROUND(H3630*0.06,2),-2)</f>
        <v/>
      </c>
      <c r="K3630" s="21">
        <f>ROUNDDOWN(ROUND(H3630*0.04,2),-2)</f>
        <v/>
      </c>
      <c r="L3630" s="21">
        <f>I3630+J3630+K3630</f>
        <v/>
      </c>
      <c r="M3630" s="21">
        <f>B3630-L3630</f>
        <v/>
      </c>
      <c r="N3630" s="21">
        <f>ROUNDDOWN(ROUND(B3630*0.2042,2),0)</f>
        <v/>
      </c>
    </row>
    <row r="3631">
      <c r="A3631" t="inlineStr">
        <is>
          <t>照合 一般</t>
        </is>
      </c>
      <c r="B3631" s="21" t="n">
        <v>25500000</v>
      </c>
      <c r="C3631" s="22" t="n">
        <v>21</v>
      </c>
      <c r="D3631" s="22" t="n">
        <v>1</v>
      </c>
      <c r="E3631" s="22" t="n">
        <v>0</v>
      </c>
      <c r="F3631" s="21">
        <f>(IF(C3631&lt;=20,MAX(800000,400000*C3631),8000000+700000*(C3631-20))+IF(E3631=1,1000000,0))</f>
        <v/>
      </c>
      <c r="G3631" s="21">
        <f>IF(AND(D3631=3,C3631&lt;=5),MAX(0,B3631-F3631),IF(AND(D3631=2,C3631&lt;=5,MAX(0,B3631-F3631)&gt;3000000),1500000+MAX(0,B3631-F3631)-3000000,MAX(0,B3631-F3631)/2))</f>
        <v/>
      </c>
      <c r="H3631" s="21">
        <f>ROUNDDOWN(G3631,-3)</f>
        <v/>
      </c>
      <c r="I3631" s="21">
        <f>IF(H3631&lt;=0,0,ROUNDDOWN(ROUND((H3631*LOOKUP(H3631,{0,1950001,3300001,6950001,9000001,18000001,40000001},{0.05,0.1,0.2,0.23,0.33,0.4,0.45})-LOOKUP(H3631,{0,1950001,3300001,6950001,9000001,18000001,40000001},{0,97500,427500,636000,1536000,2796000,4796000}))*1.021,3),0))</f>
        <v/>
      </c>
      <c r="J3631" s="21">
        <f>ROUNDDOWN(ROUND(H3631*0.06,2),-2)</f>
        <v/>
      </c>
      <c r="K3631" s="21">
        <f>ROUNDDOWN(ROUND(H3631*0.04,2),-2)</f>
        <v/>
      </c>
      <c r="L3631" s="21">
        <f>I3631+J3631+K3631</f>
        <v/>
      </c>
      <c r="M3631" s="21">
        <f>B3631-L3631</f>
        <v/>
      </c>
      <c r="N3631" s="21">
        <f>ROUNDDOWN(ROUND(B3631*0.2042,2),0)</f>
        <v/>
      </c>
    </row>
    <row r="3632">
      <c r="A3632" t="inlineStr">
        <is>
          <t>照合 一般</t>
        </is>
      </c>
      <c r="B3632" s="21" t="n">
        <v>25500000</v>
      </c>
      <c r="C3632" s="22" t="n">
        <v>22</v>
      </c>
      <c r="D3632" s="22" t="n">
        <v>1</v>
      </c>
      <c r="E3632" s="22" t="n">
        <v>0</v>
      </c>
      <c r="F3632" s="21">
        <f>(IF(C3632&lt;=20,MAX(800000,400000*C3632),8000000+700000*(C3632-20))+IF(E3632=1,1000000,0))</f>
        <v/>
      </c>
      <c r="G3632" s="21">
        <f>IF(AND(D3632=3,C3632&lt;=5),MAX(0,B3632-F3632),IF(AND(D3632=2,C3632&lt;=5,MAX(0,B3632-F3632)&gt;3000000),1500000+MAX(0,B3632-F3632)-3000000,MAX(0,B3632-F3632)/2))</f>
        <v/>
      </c>
      <c r="H3632" s="21">
        <f>ROUNDDOWN(G3632,-3)</f>
        <v/>
      </c>
      <c r="I3632" s="21">
        <f>IF(H3632&lt;=0,0,ROUNDDOWN(ROUND((H3632*LOOKUP(H3632,{0,1950001,3300001,6950001,9000001,18000001,40000001},{0.05,0.1,0.2,0.23,0.33,0.4,0.45})-LOOKUP(H3632,{0,1950001,3300001,6950001,9000001,18000001,40000001},{0,97500,427500,636000,1536000,2796000,4796000}))*1.021,3),0))</f>
        <v/>
      </c>
      <c r="J3632" s="21">
        <f>ROUNDDOWN(ROUND(H3632*0.06,2),-2)</f>
        <v/>
      </c>
      <c r="K3632" s="21">
        <f>ROUNDDOWN(ROUND(H3632*0.04,2),-2)</f>
        <v/>
      </c>
      <c r="L3632" s="21">
        <f>I3632+J3632+K3632</f>
        <v/>
      </c>
      <c r="M3632" s="21">
        <f>B3632-L3632</f>
        <v/>
      </c>
      <c r="N3632" s="21">
        <f>ROUNDDOWN(ROUND(B3632*0.2042,2),0)</f>
        <v/>
      </c>
    </row>
    <row r="3633">
      <c r="A3633" t="inlineStr">
        <is>
          <t>照合 一般</t>
        </is>
      </c>
      <c r="B3633" s="21" t="n">
        <v>25500000</v>
      </c>
      <c r="C3633" s="22" t="n">
        <v>23</v>
      </c>
      <c r="D3633" s="22" t="n">
        <v>1</v>
      </c>
      <c r="E3633" s="22" t="n">
        <v>0</v>
      </c>
      <c r="F3633" s="21">
        <f>(IF(C3633&lt;=20,MAX(800000,400000*C3633),8000000+700000*(C3633-20))+IF(E3633=1,1000000,0))</f>
        <v/>
      </c>
      <c r="G3633" s="21">
        <f>IF(AND(D3633=3,C3633&lt;=5),MAX(0,B3633-F3633),IF(AND(D3633=2,C3633&lt;=5,MAX(0,B3633-F3633)&gt;3000000),1500000+MAX(0,B3633-F3633)-3000000,MAX(0,B3633-F3633)/2))</f>
        <v/>
      </c>
      <c r="H3633" s="21">
        <f>ROUNDDOWN(G3633,-3)</f>
        <v/>
      </c>
      <c r="I3633" s="21">
        <f>IF(H3633&lt;=0,0,ROUNDDOWN(ROUND((H3633*LOOKUP(H3633,{0,1950001,3300001,6950001,9000001,18000001,40000001},{0.05,0.1,0.2,0.23,0.33,0.4,0.45})-LOOKUP(H3633,{0,1950001,3300001,6950001,9000001,18000001,40000001},{0,97500,427500,636000,1536000,2796000,4796000}))*1.021,3),0))</f>
        <v/>
      </c>
      <c r="J3633" s="21">
        <f>ROUNDDOWN(ROUND(H3633*0.06,2),-2)</f>
        <v/>
      </c>
      <c r="K3633" s="21">
        <f>ROUNDDOWN(ROUND(H3633*0.04,2),-2)</f>
        <v/>
      </c>
      <c r="L3633" s="21">
        <f>I3633+J3633+K3633</f>
        <v/>
      </c>
      <c r="M3633" s="21">
        <f>B3633-L3633</f>
        <v/>
      </c>
      <c r="N3633" s="21">
        <f>ROUNDDOWN(ROUND(B3633*0.2042,2),0)</f>
        <v/>
      </c>
    </row>
    <row r="3634">
      <c r="A3634" t="inlineStr">
        <is>
          <t>照合 一般</t>
        </is>
      </c>
      <c r="B3634" s="21" t="n">
        <v>25500000</v>
      </c>
      <c r="C3634" s="22" t="n">
        <v>24</v>
      </c>
      <c r="D3634" s="22" t="n">
        <v>1</v>
      </c>
      <c r="E3634" s="22" t="n">
        <v>0</v>
      </c>
      <c r="F3634" s="21">
        <f>(IF(C3634&lt;=20,MAX(800000,400000*C3634),8000000+700000*(C3634-20))+IF(E3634=1,1000000,0))</f>
        <v/>
      </c>
      <c r="G3634" s="21">
        <f>IF(AND(D3634=3,C3634&lt;=5),MAX(0,B3634-F3634),IF(AND(D3634=2,C3634&lt;=5,MAX(0,B3634-F3634)&gt;3000000),1500000+MAX(0,B3634-F3634)-3000000,MAX(0,B3634-F3634)/2))</f>
        <v/>
      </c>
      <c r="H3634" s="21">
        <f>ROUNDDOWN(G3634,-3)</f>
        <v/>
      </c>
      <c r="I3634" s="21">
        <f>IF(H3634&lt;=0,0,ROUNDDOWN(ROUND((H3634*LOOKUP(H3634,{0,1950001,3300001,6950001,9000001,18000001,40000001},{0.05,0.1,0.2,0.23,0.33,0.4,0.45})-LOOKUP(H3634,{0,1950001,3300001,6950001,9000001,18000001,40000001},{0,97500,427500,636000,1536000,2796000,4796000}))*1.021,3),0))</f>
        <v/>
      </c>
      <c r="J3634" s="21">
        <f>ROUNDDOWN(ROUND(H3634*0.06,2),-2)</f>
        <v/>
      </c>
      <c r="K3634" s="21">
        <f>ROUNDDOWN(ROUND(H3634*0.04,2),-2)</f>
        <v/>
      </c>
      <c r="L3634" s="21">
        <f>I3634+J3634+K3634</f>
        <v/>
      </c>
      <c r="M3634" s="21">
        <f>B3634-L3634</f>
        <v/>
      </c>
      <c r="N3634" s="21">
        <f>ROUNDDOWN(ROUND(B3634*0.2042,2),0)</f>
        <v/>
      </c>
    </row>
    <row r="3635">
      <c r="A3635" t="inlineStr">
        <is>
          <t>照合 一般</t>
        </is>
      </c>
      <c r="B3635" s="21" t="n">
        <v>25500000</v>
      </c>
      <c r="C3635" s="22" t="n">
        <v>25</v>
      </c>
      <c r="D3635" s="22" t="n">
        <v>1</v>
      </c>
      <c r="E3635" s="22" t="n">
        <v>0</v>
      </c>
      <c r="F3635" s="21">
        <f>(IF(C3635&lt;=20,MAX(800000,400000*C3635),8000000+700000*(C3635-20))+IF(E3635=1,1000000,0))</f>
        <v/>
      </c>
      <c r="G3635" s="21">
        <f>IF(AND(D3635=3,C3635&lt;=5),MAX(0,B3635-F3635),IF(AND(D3635=2,C3635&lt;=5,MAX(0,B3635-F3635)&gt;3000000),1500000+MAX(0,B3635-F3635)-3000000,MAX(0,B3635-F3635)/2))</f>
        <v/>
      </c>
      <c r="H3635" s="21">
        <f>ROUNDDOWN(G3635,-3)</f>
        <v/>
      </c>
      <c r="I3635" s="21">
        <f>IF(H3635&lt;=0,0,ROUNDDOWN(ROUND((H3635*LOOKUP(H3635,{0,1950001,3300001,6950001,9000001,18000001,40000001},{0.05,0.1,0.2,0.23,0.33,0.4,0.45})-LOOKUP(H3635,{0,1950001,3300001,6950001,9000001,18000001,40000001},{0,97500,427500,636000,1536000,2796000,4796000}))*1.021,3),0))</f>
        <v/>
      </c>
      <c r="J3635" s="21">
        <f>ROUNDDOWN(ROUND(H3635*0.06,2),-2)</f>
        <v/>
      </c>
      <c r="K3635" s="21">
        <f>ROUNDDOWN(ROUND(H3635*0.04,2),-2)</f>
        <v/>
      </c>
      <c r="L3635" s="21">
        <f>I3635+J3635+K3635</f>
        <v/>
      </c>
      <c r="M3635" s="21">
        <f>B3635-L3635</f>
        <v/>
      </c>
      <c r="N3635" s="21">
        <f>ROUNDDOWN(ROUND(B3635*0.2042,2),0)</f>
        <v/>
      </c>
    </row>
    <row r="3636">
      <c r="A3636" t="inlineStr">
        <is>
          <t>照合 一般</t>
        </is>
      </c>
      <c r="B3636" s="21" t="n">
        <v>25500000</v>
      </c>
      <c r="C3636" s="22" t="n">
        <v>26</v>
      </c>
      <c r="D3636" s="22" t="n">
        <v>1</v>
      </c>
      <c r="E3636" s="22" t="n">
        <v>0</v>
      </c>
      <c r="F3636" s="21">
        <f>(IF(C3636&lt;=20,MAX(800000,400000*C3636),8000000+700000*(C3636-20))+IF(E3636=1,1000000,0))</f>
        <v/>
      </c>
      <c r="G3636" s="21">
        <f>IF(AND(D3636=3,C3636&lt;=5),MAX(0,B3636-F3636),IF(AND(D3636=2,C3636&lt;=5,MAX(0,B3636-F3636)&gt;3000000),1500000+MAX(0,B3636-F3636)-3000000,MAX(0,B3636-F3636)/2))</f>
        <v/>
      </c>
      <c r="H3636" s="21">
        <f>ROUNDDOWN(G3636,-3)</f>
        <v/>
      </c>
      <c r="I3636" s="21">
        <f>IF(H3636&lt;=0,0,ROUNDDOWN(ROUND((H3636*LOOKUP(H3636,{0,1950001,3300001,6950001,9000001,18000001,40000001},{0.05,0.1,0.2,0.23,0.33,0.4,0.45})-LOOKUP(H3636,{0,1950001,3300001,6950001,9000001,18000001,40000001},{0,97500,427500,636000,1536000,2796000,4796000}))*1.021,3),0))</f>
        <v/>
      </c>
      <c r="J3636" s="21">
        <f>ROUNDDOWN(ROUND(H3636*0.06,2),-2)</f>
        <v/>
      </c>
      <c r="K3636" s="21">
        <f>ROUNDDOWN(ROUND(H3636*0.04,2),-2)</f>
        <v/>
      </c>
      <c r="L3636" s="21">
        <f>I3636+J3636+K3636</f>
        <v/>
      </c>
      <c r="M3636" s="21">
        <f>B3636-L3636</f>
        <v/>
      </c>
      <c r="N3636" s="21">
        <f>ROUNDDOWN(ROUND(B3636*0.2042,2),0)</f>
        <v/>
      </c>
    </row>
    <row r="3637">
      <c r="A3637" t="inlineStr">
        <is>
          <t>照合 一般</t>
        </is>
      </c>
      <c r="B3637" s="21" t="n">
        <v>25500000</v>
      </c>
      <c r="C3637" s="22" t="n">
        <v>27</v>
      </c>
      <c r="D3637" s="22" t="n">
        <v>1</v>
      </c>
      <c r="E3637" s="22" t="n">
        <v>0</v>
      </c>
      <c r="F3637" s="21">
        <f>(IF(C3637&lt;=20,MAX(800000,400000*C3637),8000000+700000*(C3637-20))+IF(E3637=1,1000000,0))</f>
        <v/>
      </c>
      <c r="G3637" s="21">
        <f>IF(AND(D3637=3,C3637&lt;=5),MAX(0,B3637-F3637),IF(AND(D3637=2,C3637&lt;=5,MAX(0,B3637-F3637)&gt;3000000),1500000+MAX(0,B3637-F3637)-3000000,MAX(0,B3637-F3637)/2))</f>
        <v/>
      </c>
      <c r="H3637" s="21">
        <f>ROUNDDOWN(G3637,-3)</f>
        <v/>
      </c>
      <c r="I3637" s="21">
        <f>IF(H3637&lt;=0,0,ROUNDDOWN(ROUND((H3637*LOOKUP(H3637,{0,1950001,3300001,6950001,9000001,18000001,40000001},{0.05,0.1,0.2,0.23,0.33,0.4,0.45})-LOOKUP(H3637,{0,1950001,3300001,6950001,9000001,18000001,40000001},{0,97500,427500,636000,1536000,2796000,4796000}))*1.021,3),0))</f>
        <v/>
      </c>
      <c r="J3637" s="21">
        <f>ROUNDDOWN(ROUND(H3637*0.06,2),-2)</f>
        <v/>
      </c>
      <c r="K3637" s="21">
        <f>ROUNDDOWN(ROUND(H3637*0.04,2),-2)</f>
        <v/>
      </c>
      <c r="L3637" s="21">
        <f>I3637+J3637+K3637</f>
        <v/>
      </c>
      <c r="M3637" s="21">
        <f>B3637-L3637</f>
        <v/>
      </c>
      <c r="N3637" s="21">
        <f>ROUNDDOWN(ROUND(B3637*0.2042,2),0)</f>
        <v/>
      </c>
    </row>
    <row r="3638">
      <c r="A3638" t="inlineStr">
        <is>
          <t>照合 一般</t>
        </is>
      </c>
      <c r="B3638" s="21" t="n">
        <v>25500000</v>
      </c>
      <c r="C3638" s="22" t="n">
        <v>28</v>
      </c>
      <c r="D3638" s="22" t="n">
        <v>1</v>
      </c>
      <c r="E3638" s="22" t="n">
        <v>0</v>
      </c>
      <c r="F3638" s="21">
        <f>(IF(C3638&lt;=20,MAX(800000,400000*C3638),8000000+700000*(C3638-20))+IF(E3638=1,1000000,0))</f>
        <v/>
      </c>
      <c r="G3638" s="21">
        <f>IF(AND(D3638=3,C3638&lt;=5),MAX(0,B3638-F3638),IF(AND(D3638=2,C3638&lt;=5,MAX(0,B3638-F3638)&gt;3000000),1500000+MAX(0,B3638-F3638)-3000000,MAX(0,B3638-F3638)/2))</f>
        <v/>
      </c>
      <c r="H3638" s="21">
        <f>ROUNDDOWN(G3638,-3)</f>
        <v/>
      </c>
      <c r="I3638" s="21">
        <f>IF(H3638&lt;=0,0,ROUNDDOWN(ROUND((H3638*LOOKUP(H3638,{0,1950001,3300001,6950001,9000001,18000001,40000001},{0.05,0.1,0.2,0.23,0.33,0.4,0.45})-LOOKUP(H3638,{0,1950001,3300001,6950001,9000001,18000001,40000001},{0,97500,427500,636000,1536000,2796000,4796000}))*1.021,3),0))</f>
        <v/>
      </c>
      <c r="J3638" s="21">
        <f>ROUNDDOWN(ROUND(H3638*0.06,2),-2)</f>
        <v/>
      </c>
      <c r="K3638" s="21">
        <f>ROUNDDOWN(ROUND(H3638*0.04,2),-2)</f>
        <v/>
      </c>
      <c r="L3638" s="21">
        <f>I3638+J3638+K3638</f>
        <v/>
      </c>
      <c r="M3638" s="21">
        <f>B3638-L3638</f>
        <v/>
      </c>
      <c r="N3638" s="21">
        <f>ROUNDDOWN(ROUND(B3638*0.2042,2),0)</f>
        <v/>
      </c>
    </row>
    <row r="3639">
      <c r="A3639" t="inlineStr">
        <is>
          <t>照合 一般</t>
        </is>
      </c>
      <c r="B3639" s="21" t="n">
        <v>25500000</v>
      </c>
      <c r="C3639" s="22" t="n">
        <v>29</v>
      </c>
      <c r="D3639" s="22" t="n">
        <v>1</v>
      </c>
      <c r="E3639" s="22" t="n">
        <v>0</v>
      </c>
      <c r="F3639" s="21">
        <f>(IF(C3639&lt;=20,MAX(800000,400000*C3639),8000000+700000*(C3639-20))+IF(E3639=1,1000000,0))</f>
        <v/>
      </c>
      <c r="G3639" s="21">
        <f>IF(AND(D3639=3,C3639&lt;=5),MAX(0,B3639-F3639),IF(AND(D3639=2,C3639&lt;=5,MAX(0,B3639-F3639)&gt;3000000),1500000+MAX(0,B3639-F3639)-3000000,MAX(0,B3639-F3639)/2))</f>
        <v/>
      </c>
      <c r="H3639" s="21">
        <f>ROUNDDOWN(G3639,-3)</f>
        <v/>
      </c>
      <c r="I3639" s="21">
        <f>IF(H3639&lt;=0,0,ROUNDDOWN(ROUND((H3639*LOOKUP(H3639,{0,1950001,3300001,6950001,9000001,18000001,40000001},{0.05,0.1,0.2,0.23,0.33,0.4,0.45})-LOOKUP(H3639,{0,1950001,3300001,6950001,9000001,18000001,40000001},{0,97500,427500,636000,1536000,2796000,4796000}))*1.021,3),0))</f>
        <v/>
      </c>
      <c r="J3639" s="21">
        <f>ROUNDDOWN(ROUND(H3639*0.06,2),-2)</f>
        <v/>
      </c>
      <c r="K3639" s="21">
        <f>ROUNDDOWN(ROUND(H3639*0.04,2),-2)</f>
        <v/>
      </c>
      <c r="L3639" s="21">
        <f>I3639+J3639+K3639</f>
        <v/>
      </c>
      <c r="M3639" s="21">
        <f>B3639-L3639</f>
        <v/>
      </c>
      <c r="N3639" s="21">
        <f>ROUNDDOWN(ROUND(B3639*0.2042,2),0)</f>
        <v/>
      </c>
    </row>
    <row r="3640">
      <c r="A3640" t="inlineStr">
        <is>
          <t>照合 一般</t>
        </is>
      </c>
      <c r="B3640" s="21" t="n">
        <v>25500000</v>
      </c>
      <c r="C3640" s="22" t="n">
        <v>30</v>
      </c>
      <c r="D3640" s="22" t="n">
        <v>1</v>
      </c>
      <c r="E3640" s="22" t="n">
        <v>0</v>
      </c>
      <c r="F3640" s="21">
        <f>(IF(C3640&lt;=20,MAX(800000,400000*C3640),8000000+700000*(C3640-20))+IF(E3640=1,1000000,0))</f>
        <v/>
      </c>
      <c r="G3640" s="21">
        <f>IF(AND(D3640=3,C3640&lt;=5),MAX(0,B3640-F3640),IF(AND(D3640=2,C3640&lt;=5,MAX(0,B3640-F3640)&gt;3000000),1500000+MAX(0,B3640-F3640)-3000000,MAX(0,B3640-F3640)/2))</f>
        <v/>
      </c>
      <c r="H3640" s="21">
        <f>ROUNDDOWN(G3640,-3)</f>
        <v/>
      </c>
      <c r="I3640" s="21">
        <f>IF(H3640&lt;=0,0,ROUNDDOWN(ROUND((H3640*LOOKUP(H3640,{0,1950001,3300001,6950001,9000001,18000001,40000001},{0.05,0.1,0.2,0.23,0.33,0.4,0.45})-LOOKUP(H3640,{0,1950001,3300001,6950001,9000001,18000001,40000001},{0,97500,427500,636000,1536000,2796000,4796000}))*1.021,3),0))</f>
        <v/>
      </c>
      <c r="J3640" s="21">
        <f>ROUNDDOWN(ROUND(H3640*0.06,2),-2)</f>
        <v/>
      </c>
      <c r="K3640" s="21">
        <f>ROUNDDOWN(ROUND(H3640*0.04,2),-2)</f>
        <v/>
      </c>
      <c r="L3640" s="21">
        <f>I3640+J3640+K3640</f>
        <v/>
      </c>
      <c r="M3640" s="21">
        <f>B3640-L3640</f>
        <v/>
      </c>
      <c r="N3640" s="21">
        <f>ROUNDDOWN(ROUND(B3640*0.2042,2),0)</f>
        <v/>
      </c>
    </row>
    <row r="3641">
      <c r="A3641" t="inlineStr">
        <is>
          <t>照合 一般</t>
        </is>
      </c>
      <c r="B3641" s="21" t="n">
        <v>25500000</v>
      </c>
      <c r="C3641" s="22" t="n">
        <v>31</v>
      </c>
      <c r="D3641" s="22" t="n">
        <v>1</v>
      </c>
      <c r="E3641" s="22" t="n">
        <v>0</v>
      </c>
      <c r="F3641" s="21">
        <f>(IF(C3641&lt;=20,MAX(800000,400000*C3641),8000000+700000*(C3641-20))+IF(E3641=1,1000000,0))</f>
        <v/>
      </c>
      <c r="G3641" s="21">
        <f>IF(AND(D3641=3,C3641&lt;=5),MAX(0,B3641-F3641),IF(AND(D3641=2,C3641&lt;=5,MAX(0,B3641-F3641)&gt;3000000),1500000+MAX(0,B3641-F3641)-3000000,MAX(0,B3641-F3641)/2))</f>
        <v/>
      </c>
      <c r="H3641" s="21">
        <f>ROUNDDOWN(G3641,-3)</f>
        <v/>
      </c>
      <c r="I3641" s="21">
        <f>IF(H3641&lt;=0,0,ROUNDDOWN(ROUND((H3641*LOOKUP(H3641,{0,1950001,3300001,6950001,9000001,18000001,40000001},{0.05,0.1,0.2,0.23,0.33,0.4,0.45})-LOOKUP(H3641,{0,1950001,3300001,6950001,9000001,18000001,40000001},{0,97500,427500,636000,1536000,2796000,4796000}))*1.021,3),0))</f>
        <v/>
      </c>
      <c r="J3641" s="21">
        <f>ROUNDDOWN(ROUND(H3641*0.06,2),-2)</f>
        <v/>
      </c>
      <c r="K3641" s="21">
        <f>ROUNDDOWN(ROUND(H3641*0.04,2),-2)</f>
        <v/>
      </c>
      <c r="L3641" s="21">
        <f>I3641+J3641+K3641</f>
        <v/>
      </c>
      <c r="M3641" s="21">
        <f>B3641-L3641</f>
        <v/>
      </c>
      <c r="N3641" s="21">
        <f>ROUNDDOWN(ROUND(B3641*0.2042,2),0)</f>
        <v/>
      </c>
    </row>
    <row r="3642">
      <c r="A3642" t="inlineStr">
        <is>
          <t>照合 一般</t>
        </is>
      </c>
      <c r="B3642" s="21" t="n">
        <v>25500000</v>
      </c>
      <c r="C3642" s="22" t="n">
        <v>32</v>
      </c>
      <c r="D3642" s="22" t="n">
        <v>1</v>
      </c>
      <c r="E3642" s="22" t="n">
        <v>0</v>
      </c>
      <c r="F3642" s="21">
        <f>(IF(C3642&lt;=20,MAX(800000,400000*C3642),8000000+700000*(C3642-20))+IF(E3642=1,1000000,0))</f>
        <v/>
      </c>
      <c r="G3642" s="21">
        <f>IF(AND(D3642=3,C3642&lt;=5),MAX(0,B3642-F3642),IF(AND(D3642=2,C3642&lt;=5,MAX(0,B3642-F3642)&gt;3000000),1500000+MAX(0,B3642-F3642)-3000000,MAX(0,B3642-F3642)/2))</f>
        <v/>
      </c>
      <c r="H3642" s="21">
        <f>ROUNDDOWN(G3642,-3)</f>
        <v/>
      </c>
      <c r="I3642" s="21">
        <f>IF(H3642&lt;=0,0,ROUNDDOWN(ROUND((H3642*LOOKUP(H3642,{0,1950001,3300001,6950001,9000001,18000001,40000001},{0.05,0.1,0.2,0.23,0.33,0.4,0.45})-LOOKUP(H3642,{0,1950001,3300001,6950001,9000001,18000001,40000001},{0,97500,427500,636000,1536000,2796000,4796000}))*1.021,3),0))</f>
        <v/>
      </c>
      <c r="J3642" s="21">
        <f>ROUNDDOWN(ROUND(H3642*0.06,2),-2)</f>
        <v/>
      </c>
      <c r="K3642" s="21">
        <f>ROUNDDOWN(ROUND(H3642*0.04,2),-2)</f>
        <v/>
      </c>
      <c r="L3642" s="21">
        <f>I3642+J3642+K3642</f>
        <v/>
      </c>
      <c r="M3642" s="21">
        <f>B3642-L3642</f>
        <v/>
      </c>
      <c r="N3642" s="21">
        <f>ROUNDDOWN(ROUND(B3642*0.2042,2),0)</f>
        <v/>
      </c>
    </row>
    <row r="3643">
      <c r="A3643" t="inlineStr">
        <is>
          <t>照合 一般</t>
        </is>
      </c>
      <c r="B3643" s="21" t="n">
        <v>25500000</v>
      </c>
      <c r="C3643" s="22" t="n">
        <v>33</v>
      </c>
      <c r="D3643" s="22" t="n">
        <v>1</v>
      </c>
      <c r="E3643" s="22" t="n">
        <v>0</v>
      </c>
      <c r="F3643" s="21">
        <f>(IF(C3643&lt;=20,MAX(800000,400000*C3643),8000000+700000*(C3643-20))+IF(E3643=1,1000000,0))</f>
        <v/>
      </c>
      <c r="G3643" s="21">
        <f>IF(AND(D3643=3,C3643&lt;=5),MAX(0,B3643-F3643),IF(AND(D3643=2,C3643&lt;=5,MAX(0,B3643-F3643)&gt;3000000),1500000+MAX(0,B3643-F3643)-3000000,MAX(0,B3643-F3643)/2))</f>
        <v/>
      </c>
      <c r="H3643" s="21">
        <f>ROUNDDOWN(G3643,-3)</f>
        <v/>
      </c>
      <c r="I3643" s="21">
        <f>IF(H3643&lt;=0,0,ROUNDDOWN(ROUND((H3643*LOOKUP(H3643,{0,1950001,3300001,6950001,9000001,18000001,40000001},{0.05,0.1,0.2,0.23,0.33,0.4,0.45})-LOOKUP(H3643,{0,1950001,3300001,6950001,9000001,18000001,40000001},{0,97500,427500,636000,1536000,2796000,4796000}))*1.021,3),0))</f>
        <v/>
      </c>
      <c r="J3643" s="21">
        <f>ROUNDDOWN(ROUND(H3643*0.06,2),-2)</f>
        <v/>
      </c>
      <c r="K3643" s="21">
        <f>ROUNDDOWN(ROUND(H3643*0.04,2),-2)</f>
        <v/>
      </c>
      <c r="L3643" s="21">
        <f>I3643+J3643+K3643</f>
        <v/>
      </c>
      <c r="M3643" s="21">
        <f>B3643-L3643</f>
        <v/>
      </c>
      <c r="N3643" s="21">
        <f>ROUNDDOWN(ROUND(B3643*0.2042,2),0)</f>
        <v/>
      </c>
    </row>
    <row r="3644">
      <c r="A3644" t="inlineStr">
        <is>
          <t>照合 一般</t>
        </is>
      </c>
      <c r="B3644" s="21" t="n">
        <v>25500000</v>
      </c>
      <c r="C3644" s="22" t="n">
        <v>34</v>
      </c>
      <c r="D3644" s="22" t="n">
        <v>1</v>
      </c>
      <c r="E3644" s="22" t="n">
        <v>0</v>
      </c>
      <c r="F3644" s="21">
        <f>(IF(C3644&lt;=20,MAX(800000,400000*C3644),8000000+700000*(C3644-20))+IF(E3644=1,1000000,0))</f>
        <v/>
      </c>
      <c r="G3644" s="21">
        <f>IF(AND(D3644=3,C3644&lt;=5),MAX(0,B3644-F3644),IF(AND(D3644=2,C3644&lt;=5,MAX(0,B3644-F3644)&gt;3000000),1500000+MAX(0,B3644-F3644)-3000000,MAX(0,B3644-F3644)/2))</f>
        <v/>
      </c>
      <c r="H3644" s="21">
        <f>ROUNDDOWN(G3644,-3)</f>
        <v/>
      </c>
      <c r="I3644" s="21">
        <f>IF(H3644&lt;=0,0,ROUNDDOWN(ROUND((H3644*LOOKUP(H3644,{0,1950001,3300001,6950001,9000001,18000001,40000001},{0.05,0.1,0.2,0.23,0.33,0.4,0.45})-LOOKUP(H3644,{0,1950001,3300001,6950001,9000001,18000001,40000001},{0,97500,427500,636000,1536000,2796000,4796000}))*1.021,3),0))</f>
        <v/>
      </c>
      <c r="J3644" s="21">
        <f>ROUNDDOWN(ROUND(H3644*0.06,2),-2)</f>
        <v/>
      </c>
      <c r="K3644" s="21">
        <f>ROUNDDOWN(ROUND(H3644*0.04,2),-2)</f>
        <v/>
      </c>
      <c r="L3644" s="21">
        <f>I3644+J3644+K3644</f>
        <v/>
      </c>
      <c r="M3644" s="21">
        <f>B3644-L3644</f>
        <v/>
      </c>
      <c r="N3644" s="21">
        <f>ROUNDDOWN(ROUND(B3644*0.2042,2),0)</f>
        <v/>
      </c>
    </row>
    <row r="3645">
      <c r="A3645" t="inlineStr">
        <is>
          <t>照合 一般</t>
        </is>
      </c>
      <c r="B3645" s="21" t="n">
        <v>25500000</v>
      </c>
      <c r="C3645" s="22" t="n">
        <v>35</v>
      </c>
      <c r="D3645" s="22" t="n">
        <v>1</v>
      </c>
      <c r="E3645" s="22" t="n">
        <v>0</v>
      </c>
      <c r="F3645" s="21">
        <f>(IF(C3645&lt;=20,MAX(800000,400000*C3645),8000000+700000*(C3645-20))+IF(E3645=1,1000000,0))</f>
        <v/>
      </c>
      <c r="G3645" s="21">
        <f>IF(AND(D3645=3,C3645&lt;=5),MAX(0,B3645-F3645),IF(AND(D3645=2,C3645&lt;=5,MAX(0,B3645-F3645)&gt;3000000),1500000+MAX(0,B3645-F3645)-3000000,MAX(0,B3645-F3645)/2))</f>
        <v/>
      </c>
      <c r="H3645" s="21">
        <f>ROUNDDOWN(G3645,-3)</f>
        <v/>
      </c>
      <c r="I3645" s="21">
        <f>IF(H3645&lt;=0,0,ROUNDDOWN(ROUND((H3645*LOOKUP(H3645,{0,1950001,3300001,6950001,9000001,18000001,40000001},{0.05,0.1,0.2,0.23,0.33,0.4,0.45})-LOOKUP(H3645,{0,1950001,3300001,6950001,9000001,18000001,40000001},{0,97500,427500,636000,1536000,2796000,4796000}))*1.021,3),0))</f>
        <v/>
      </c>
      <c r="J3645" s="21">
        <f>ROUNDDOWN(ROUND(H3645*0.06,2),-2)</f>
        <v/>
      </c>
      <c r="K3645" s="21">
        <f>ROUNDDOWN(ROUND(H3645*0.04,2),-2)</f>
        <v/>
      </c>
      <c r="L3645" s="21">
        <f>I3645+J3645+K3645</f>
        <v/>
      </c>
      <c r="M3645" s="21">
        <f>B3645-L3645</f>
        <v/>
      </c>
      <c r="N3645" s="21">
        <f>ROUNDDOWN(ROUND(B3645*0.2042,2),0)</f>
        <v/>
      </c>
    </row>
    <row r="3646">
      <c r="A3646" t="inlineStr">
        <is>
          <t>照合 一般</t>
        </is>
      </c>
      <c r="B3646" s="21" t="n">
        <v>25500000</v>
      </c>
      <c r="C3646" s="22" t="n">
        <v>36</v>
      </c>
      <c r="D3646" s="22" t="n">
        <v>1</v>
      </c>
      <c r="E3646" s="22" t="n">
        <v>0</v>
      </c>
      <c r="F3646" s="21">
        <f>(IF(C3646&lt;=20,MAX(800000,400000*C3646),8000000+700000*(C3646-20))+IF(E3646=1,1000000,0))</f>
        <v/>
      </c>
      <c r="G3646" s="21">
        <f>IF(AND(D3646=3,C3646&lt;=5),MAX(0,B3646-F3646),IF(AND(D3646=2,C3646&lt;=5,MAX(0,B3646-F3646)&gt;3000000),1500000+MAX(0,B3646-F3646)-3000000,MAX(0,B3646-F3646)/2))</f>
        <v/>
      </c>
      <c r="H3646" s="21">
        <f>ROUNDDOWN(G3646,-3)</f>
        <v/>
      </c>
      <c r="I3646" s="21">
        <f>IF(H3646&lt;=0,0,ROUNDDOWN(ROUND((H3646*LOOKUP(H3646,{0,1950001,3300001,6950001,9000001,18000001,40000001},{0.05,0.1,0.2,0.23,0.33,0.4,0.45})-LOOKUP(H3646,{0,1950001,3300001,6950001,9000001,18000001,40000001},{0,97500,427500,636000,1536000,2796000,4796000}))*1.021,3),0))</f>
        <v/>
      </c>
      <c r="J3646" s="21">
        <f>ROUNDDOWN(ROUND(H3646*0.06,2),-2)</f>
        <v/>
      </c>
      <c r="K3646" s="21">
        <f>ROUNDDOWN(ROUND(H3646*0.04,2),-2)</f>
        <v/>
      </c>
      <c r="L3646" s="21">
        <f>I3646+J3646+K3646</f>
        <v/>
      </c>
      <c r="M3646" s="21">
        <f>B3646-L3646</f>
        <v/>
      </c>
      <c r="N3646" s="21">
        <f>ROUNDDOWN(ROUND(B3646*0.2042,2),0)</f>
        <v/>
      </c>
    </row>
    <row r="3647">
      <c r="A3647" t="inlineStr">
        <is>
          <t>照合 一般</t>
        </is>
      </c>
      <c r="B3647" s="21" t="n">
        <v>25500000</v>
      </c>
      <c r="C3647" s="22" t="n">
        <v>37</v>
      </c>
      <c r="D3647" s="22" t="n">
        <v>1</v>
      </c>
      <c r="E3647" s="22" t="n">
        <v>0</v>
      </c>
      <c r="F3647" s="21">
        <f>(IF(C3647&lt;=20,MAX(800000,400000*C3647),8000000+700000*(C3647-20))+IF(E3647=1,1000000,0))</f>
        <v/>
      </c>
      <c r="G3647" s="21">
        <f>IF(AND(D3647=3,C3647&lt;=5),MAX(0,B3647-F3647),IF(AND(D3647=2,C3647&lt;=5,MAX(0,B3647-F3647)&gt;3000000),1500000+MAX(0,B3647-F3647)-3000000,MAX(0,B3647-F3647)/2))</f>
        <v/>
      </c>
      <c r="H3647" s="21">
        <f>ROUNDDOWN(G3647,-3)</f>
        <v/>
      </c>
      <c r="I3647" s="21">
        <f>IF(H3647&lt;=0,0,ROUNDDOWN(ROUND((H3647*LOOKUP(H3647,{0,1950001,3300001,6950001,9000001,18000001,40000001},{0.05,0.1,0.2,0.23,0.33,0.4,0.45})-LOOKUP(H3647,{0,1950001,3300001,6950001,9000001,18000001,40000001},{0,97500,427500,636000,1536000,2796000,4796000}))*1.021,3),0))</f>
        <v/>
      </c>
      <c r="J3647" s="21">
        <f>ROUNDDOWN(ROUND(H3647*0.06,2),-2)</f>
        <v/>
      </c>
      <c r="K3647" s="21">
        <f>ROUNDDOWN(ROUND(H3647*0.04,2),-2)</f>
        <v/>
      </c>
      <c r="L3647" s="21">
        <f>I3647+J3647+K3647</f>
        <v/>
      </c>
      <c r="M3647" s="21">
        <f>B3647-L3647</f>
        <v/>
      </c>
      <c r="N3647" s="21">
        <f>ROUNDDOWN(ROUND(B3647*0.2042,2),0)</f>
        <v/>
      </c>
    </row>
    <row r="3648">
      <c r="A3648" t="inlineStr">
        <is>
          <t>照合 一般</t>
        </is>
      </c>
      <c r="B3648" s="21" t="n">
        <v>25500000</v>
      </c>
      <c r="C3648" s="22" t="n">
        <v>38</v>
      </c>
      <c r="D3648" s="22" t="n">
        <v>1</v>
      </c>
      <c r="E3648" s="22" t="n">
        <v>0</v>
      </c>
      <c r="F3648" s="21">
        <f>(IF(C3648&lt;=20,MAX(800000,400000*C3648),8000000+700000*(C3648-20))+IF(E3648=1,1000000,0))</f>
        <v/>
      </c>
      <c r="G3648" s="21">
        <f>IF(AND(D3648=3,C3648&lt;=5),MAX(0,B3648-F3648),IF(AND(D3648=2,C3648&lt;=5,MAX(0,B3648-F3648)&gt;3000000),1500000+MAX(0,B3648-F3648)-3000000,MAX(0,B3648-F3648)/2))</f>
        <v/>
      </c>
      <c r="H3648" s="21">
        <f>ROUNDDOWN(G3648,-3)</f>
        <v/>
      </c>
      <c r="I3648" s="21">
        <f>IF(H3648&lt;=0,0,ROUNDDOWN(ROUND((H3648*LOOKUP(H3648,{0,1950001,3300001,6950001,9000001,18000001,40000001},{0.05,0.1,0.2,0.23,0.33,0.4,0.45})-LOOKUP(H3648,{0,1950001,3300001,6950001,9000001,18000001,40000001},{0,97500,427500,636000,1536000,2796000,4796000}))*1.021,3),0))</f>
        <v/>
      </c>
      <c r="J3648" s="21">
        <f>ROUNDDOWN(ROUND(H3648*0.06,2),-2)</f>
        <v/>
      </c>
      <c r="K3648" s="21">
        <f>ROUNDDOWN(ROUND(H3648*0.04,2),-2)</f>
        <v/>
      </c>
      <c r="L3648" s="21">
        <f>I3648+J3648+K3648</f>
        <v/>
      </c>
      <c r="M3648" s="21">
        <f>B3648-L3648</f>
        <v/>
      </c>
      <c r="N3648" s="21">
        <f>ROUNDDOWN(ROUND(B3648*0.2042,2),0)</f>
        <v/>
      </c>
    </row>
    <row r="3649">
      <c r="A3649" t="inlineStr">
        <is>
          <t>照合 一般</t>
        </is>
      </c>
      <c r="B3649" s="21" t="n">
        <v>25500000</v>
      </c>
      <c r="C3649" s="22" t="n">
        <v>39</v>
      </c>
      <c r="D3649" s="22" t="n">
        <v>1</v>
      </c>
      <c r="E3649" s="22" t="n">
        <v>0</v>
      </c>
      <c r="F3649" s="21">
        <f>(IF(C3649&lt;=20,MAX(800000,400000*C3649),8000000+700000*(C3649-20))+IF(E3649=1,1000000,0))</f>
        <v/>
      </c>
      <c r="G3649" s="21">
        <f>IF(AND(D3649=3,C3649&lt;=5),MAX(0,B3649-F3649),IF(AND(D3649=2,C3649&lt;=5,MAX(0,B3649-F3649)&gt;3000000),1500000+MAX(0,B3649-F3649)-3000000,MAX(0,B3649-F3649)/2))</f>
        <v/>
      </c>
      <c r="H3649" s="21">
        <f>ROUNDDOWN(G3649,-3)</f>
        <v/>
      </c>
      <c r="I3649" s="21">
        <f>IF(H3649&lt;=0,0,ROUNDDOWN(ROUND((H3649*LOOKUP(H3649,{0,1950001,3300001,6950001,9000001,18000001,40000001},{0.05,0.1,0.2,0.23,0.33,0.4,0.45})-LOOKUP(H3649,{0,1950001,3300001,6950001,9000001,18000001,40000001},{0,97500,427500,636000,1536000,2796000,4796000}))*1.021,3),0))</f>
        <v/>
      </c>
      <c r="J3649" s="21">
        <f>ROUNDDOWN(ROUND(H3649*0.06,2),-2)</f>
        <v/>
      </c>
      <c r="K3649" s="21">
        <f>ROUNDDOWN(ROUND(H3649*0.04,2),-2)</f>
        <v/>
      </c>
      <c r="L3649" s="21">
        <f>I3649+J3649+K3649</f>
        <v/>
      </c>
      <c r="M3649" s="21">
        <f>B3649-L3649</f>
        <v/>
      </c>
      <c r="N3649" s="21">
        <f>ROUNDDOWN(ROUND(B3649*0.2042,2),0)</f>
        <v/>
      </c>
    </row>
    <row r="3650">
      <c r="A3650" t="inlineStr">
        <is>
          <t>照合 一般</t>
        </is>
      </c>
      <c r="B3650" s="21" t="n">
        <v>25500000</v>
      </c>
      <c r="C3650" s="22" t="n">
        <v>40</v>
      </c>
      <c r="D3650" s="22" t="n">
        <v>1</v>
      </c>
      <c r="E3650" s="22" t="n">
        <v>0</v>
      </c>
      <c r="F3650" s="21">
        <f>(IF(C3650&lt;=20,MAX(800000,400000*C3650),8000000+700000*(C3650-20))+IF(E3650=1,1000000,0))</f>
        <v/>
      </c>
      <c r="G3650" s="21">
        <f>IF(AND(D3650=3,C3650&lt;=5),MAX(0,B3650-F3650),IF(AND(D3650=2,C3650&lt;=5,MAX(0,B3650-F3650)&gt;3000000),1500000+MAX(0,B3650-F3650)-3000000,MAX(0,B3650-F3650)/2))</f>
        <v/>
      </c>
      <c r="H3650" s="21">
        <f>ROUNDDOWN(G3650,-3)</f>
        <v/>
      </c>
      <c r="I3650" s="21">
        <f>IF(H3650&lt;=0,0,ROUNDDOWN(ROUND((H3650*LOOKUP(H3650,{0,1950001,3300001,6950001,9000001,18000001,40000001},{0.05,0.1,0.2,0.23,0.33,0.4,0.45})-LOOKUP(H3650,{0,1950001,3300001,6950001,9000001,18000001,40000001},{0,97500,427500,636000,1536000,2796000,4796000}))*1.021,3),0))</f>
        <v/>
      </c>
      <c r="J3650" s="21">
        <f>ROUNDDOWN(ROUND(H3650*0.06,2),-2)</f>
        <v/>
      </c>
      <c r="K3650" s="21">
        <f>ROUNDDOWN(ROUND(H3650*0.04,2),-2)</f>
        <v/>
      </c>
      <c r="L3650" s="21">
        <f>I3650+J3650+K3650</f>
        <v/>
      </c>
      <c r="M3650" s="21">
        <f>B3650-L3650</f>
        <v/>
      </c>
      <c r="N3650" s="21">
        <f>ROUNDDOWN(ROUND(B3650*0.2042,2),0)</f>
        <v/>
      </c>
    </row>
    <row r="3651">
      <c r="A3651" t="inlineStr">
        <is>
          <t>照合 一般</t>
        </is>
      </c>
      <c r="B3651" s="21" t="n">
        <v>25500000</v>
      </c>
      <c r="C3651" s="22" t="n">
        <v>41</v>
      </c>
      <c r="D3651" s="22" t="n">
        <v>1</v>
      </c>
      <c r="E3651" s="22" t="n">
        <v>0</v>
      </c>
      <c r="F3651" s="21">
        <f>(IF(C3651&lt;=20,MAX(800000,400000*C3651),8000000+700000*(C3651-20))+IF(E3651=1,1000000,0))</f>
        <v/>
      </c>
      <c r="G3651" s="21">
        <f>IF(AND(D3651=3,C3651&lt;=5),MAX(0,B3651-F3651),IF(AND(D3651=2,C3651&lt;=5,MAX(0,B3651-F3651)&gt;3000000),1500000+MAX(0,B3651-F3651)-3000000,MAX(0,B3651-F3651)/2))</f>
        <v/>
      </c>
      <c r="H3651" s="21">
        <f>ROUNDDOWN(G3651,-3)</f>
        <v/>
      </c>
      <c r="I3651" s="21">
        <f>IF(H3651&lt;=0,0,ROUNDDOWN(ROUND((H3651*LOOKUP(H3651,{0,1950001,3300001,6950001,9000001,18000001,40000001},{0.05,0.1,0.2,0.23,0.33,0.4,0.45})-LOOKUP(H3651,{0,1950001,3300001,6950001,9000001,18000001,40000001},{0,97500,427500,636000,1536000,2796000,4796000}))*1.021,3),0))</f>
        <v/>
      </c>
      <c r="J3651" s="21">
        <f>ROUNDDOWN(ROUND(H3651*0.06,2),-2)</f>
        <v/>
      </c>
      <c r="K3651" s="21">
        <f>ROUNDDOWN(ROUND(H3651*0.04,2),-2)</f>
        <v/>
      </c>
      <c r="L3651" s="21">
        <f>I3651+J3651+K3651</f>
        <v/>
      </c>
      <c r="M3651" s="21">
        <f>B3651-L3651</f>
        <v/>
      </c>
      <c r="N3651" s="21">
        <f>ROUNDDOWN(ROUND(B3651*0.2042,2),0)</f>
        <v/>
      </c>
    </row>
    <row r="3652">
      <c r="A3652" t="inlineStr">
        <is>
          <t>照合 一般</t>
        </is>
      </c>
      <c r="B3652" s="21" t="n">
        <v>25500000</v>
      </c>
      <c r="C3652" s="22" t="n">
        <v>42</v>
      </c>
      <c r="D3652" s="22" t="n">
        <v>1</v>
      </c>
      <c r="E3652" s="22" t="n">
        <v>0</v>
      </c>
      <c r="F3652" s="21">
        <f>(IF(C3652&lt;=20,MAX(800000,400000*C3652),8000000+700000*(C3652-20))+IF(E3652=1,1000000,0))</f>
        <v/>
      </c>
      <c r="G3652" s="21">
        <f>IF(AND(D3652=3,C3652&lt;=5),MAX(0,B3652-F3652),IF(AND(D3652=2,C3652&lt;=5,MAX(0,B3652-F3652)&gt;3000000),1500000+MAX(0,B3652-F3652)-3000000,MAX(0,B3652-F3652)/2))</f>
        <v/>
      </c>
      <c r="H3652" s="21">
        <f>ROUNDDOWN(G3652,-3)</f>
        <v/>
      </c>
      <c r="I3652" s="21">
        <f>IF(H3652&lt;=0,0,ROUNDDOWN(ROUND((H3652*LOOKUP(H3652,{0,1950001,3300001,6950001,9000001,18000001,40000001},{0.05,0.1,0.2,0.23,0.33,0.4,0.45})-LOOKUP(H3652,{0,1950001,3300001,6950001,9000001,18000001,40000001},{0,97500,427500,636000,1536000,2796000,4796000}))*1.021,3),0))</f>
        <v/>
      </c>
      <c r="J3652" s="21">
        <f>ROUNDDOWN(ROUND(H3652*0.06,2),-2)</f>
        <v/>
      </c>
      <c r="K3652" s="21">
        <f>ROUNDDOWN(ROUND(H3652*0.04,2),-2)</f>
        <v/>
      </c>
      <c r="L3652" s="21">
        <f>I3652+J3652+K3652</f>
        <v/>
      </c>
      <c r="M3652" s="21">
        <f>B3652-L3652</f>
        <v/>
      </c>
      <c r="N3652" s="21">
        <f>ROUNDDOWN(ROUND(B3652*0.2042,2),0)</f>
        <v/>
      </c>
    </row>
    <row r="3653">
      <c r="A3653" t="inlineStr">
        <is>
          <t>照合 一般</t>
        </is>
      </c>
      <c r="B3653" s="21" t="n">
        <v>25500000</v>
      </c>
      <c r="C3653" s="22" t="n">
        <v>43</v>
      </c>
      <c r="D3653" s="22" t="n">
        <v>1</v>
      </c>
      <c r="E3653" s="22" t="n">
        <v>0</v>
      </c>
      <c r="F3653" s="21">
        <f>(IF(C3653&lt;=20,MAX(800000,400000*C3653),8000000+700000*(C3653-20))+IF(E3653=1,1000000,0))</f>
        <v/>
      </c>
      <c r="G3653" s="21">
        <f>IF(AND(D3653=3,C3653&lt;=5),MAX(0,B3653-F3653),IF(AND(D3653=2,C3653&lt;=5,MAX(0,B3653-F3653)&gt;3000000),1500000+MAX(0,B3653-F3653)-3000000,MAX(0,B3653-F3653)/2))</f>
        <v/>
      </c>
      <c r="H3653" s="21">
        <f>ROUNDDOWN(G3653,-3)</f>
        <v/>
      </c>
      <c r="I3653" s="21">
        <f>IF(H3653&lt;=0,0,ROUNDDOWN(ROUND((H3653*LOOKUP(H3653,{0,1950001,3300001,6950001,9000001,18000001,40000001},{0.05,0.1,0.2,0.23,0.33,0.4,0.45})-LOOKUP(H3653,{0,1950001,3300001,6950001,9000001,18000001,40000001},{0,97500,427500,636000,1536000,2796000,4796000}))*1.021,3),0))</f>
        <v/>
      </c>
      <c r="J3653" s="21">
        <f>ROUNDDOWN(ROUND(H3653*0.06,2),-2)</f>
        <v/>
      </c>
      <c r="K3653" s="21">
        <f>ROUNDDOWN(ROUND(H3653*0.04,2),-2)</f>
        <v/>
      </c>
      <c r="L3653" s="21">
        <f>I3653+J3653+K3653</f>
        <v/>
      </c>
      <c r="M3653" s="21">
        <f>B3653-L3653</f>
        <v/>
      </c>
      <c r="N3653" s="21">
        <f>ROUNDDOWN(ROUND(B3653*0.2042,2),0)</f>
        <v/>
      </c>
    </row>
    <row r="3654">
      <c r="A3654" t="inlineStr">
        <is>
          <t>照合 一般</t>
        </is>
      </c>
      <c r="B3654" s="21" t="n">
        <v>25500000</v>
      </c>
      <c r="C3654" s="22" t="n">
        <v>44</v>
      </c>
      <c r="D3654" s="22" t="n">
        <v>1</v>
      </c>
      <c r="E3654" s="22" t="n">
        <v>0</v>
      </c>
      <c r="F3654" s="21">
        <f>(IF(C3654&lt;=20,MAX(800000,400000*C3654),8000000+700000*(C3654-20))+IF(E3654=1,1000000,0))</f>
        <v/>
      </c>
      <c r="G3654" s="21">
        <f>IF(AND(D3654=3,C3654&lt;=5),MAX(0,B3654-F3654),IF(AND(D3654=2,C3654&lt;=5,MAX(0,B3654-F3654)&gt;3000000),1500000+MAX(0,B3654-F3654)-3000000,MAX(0,B3654-F3654)/2))</f>
        <v/>
      </c>
      <c r="H3654" s="21">
        <f>ROUNDDOWN(G3654,-3)</f>
        <v/>
      </c>
      <c r="I3654" s="21">
        <f>IF(H3654&lt;=0,0,ROUNDDOWN(ROUND((H3654*LOOKUP(H3654,{0,1950001,3300001,6950001,9000001,18000001,40000001},{0.05,0.1,0.2,0.23,0.33,0.4,0.45})-LOOKUP(H3654,{0,1950001,3300001,6950001,9000001,18000001,40000001},{0,97500,427500,636000,1536000,2796000,4796000}))*1.021,3),0))</f>
        <v/>
      </c>
      <c r="J3654" s="21">
        <f>ROUNDDOWN(ROUND(H3654*0.06,2),-2)</f>
        <v/>
      </c>
      <c r="K3654" s="21">
        <f>ROUNDDOWN(ROUND(H3654*0.04,2),-2)</f>
        <v/>
      </c>
      <c r="L3654" s="21">
        <f>I3654+J3654+K3654</f>
        <v/>
      </c>
      <c r="M3654" s="21">
        <f>B3654-L3654</f>
        <v/>
      </c>
      <c r="N3654" s="21">
        <f>ROUNDDOWN(ROUND(B3654*0.2042,2),0)</f>
        <v/>
      </c>
    </row>
    <row r="3655">
      <c r="A3655" t="inlineStr">
        <is>
          <t>照合 一般</t>
        </is>
      </c>
      <c r="B3655" s="21" t="n">
        <v>25500000</v>
      </c>
      <c r="C3655" s="22" t="n">
        <v>45</v>
      </c>
      <c r="D3655" s="22" t="n">
        <v>1</v>
      </c>
      <c r="E3655" s="22" t="n">
        <v>0</v>
      </c>
      <c r="F3655" s="21">
        <f>(IF(C3655&lt;=20,MAX(800000,400000*C3655),8000000+700000*(C3655-20))+IF(E3655=1,1000000,0))</f>
        <v/>
      </c>
      <c r="G3655" s="21">
        <f>IF(AND(D3655=3,C3655&lt;=5),MAX(0,B3655-F3655),IF(AND(D3655=2,C3655&lt;=5,MAX(0,B3655-F3655)&gt;3000000),1500000+MAX(0,B3655-F3655)-3000000,MAX(0,B3655-F3655)/2))</f>
        <v/>
      </c>
      <c r="H3655" s="21">
        <f>ROUNDDOWN(G3655,-3)</f>
        <v/>
      </c>
      <c r="I3655" s="21">
        <f>IF(H3655&lt;=0,0,ROUNDDOWN(ROUND((H3655*LOOKUP(H3655,{0,1950001,3300001,6950001,9000001,18000001,40000001},{0.05,0.1,0.2,0.23,0.33,0.4,0.45})-LOOKUP(H3655,{0,1950001,3300001,6950001,9000001,18000001,40000001},{0,97500,427500,636000,1536000,2796000,4796000}))*1.021,3),0))</f>
        <v/>
      </c>
      <c r="J3655" s="21">
        <f>ROUNDDOWN(ROUND(H3655*0.06,2),-2)</f>
        <v/>
      </c>
      <c r="K3655" s="21">
        <f>ROUNDDOWN(ROUND(H3655*0.04,2),-2)</f>
        <v/>
      </c>
      <c r="L3655" s="21">
        <f>I3655+J3655+K3655</f>
        <v/>
      </c>
      <c r="M3655" s="21">
        <f>B3655-L3655</f>
        <v/>
      </c>
      <c r="N3655" s="21">
        <f>ROUNDDOWN(ROUND(B3655*0.2042,2),0)</f>
        <v/>
      </c>
    </row>
    <row r="3656">
      <c r="A3656" t="inlineStr">
        <is>
          <t>照合 短期</t>
        </is>
      </c>
      <c r="B3656" s="21" t="n">
        <v>25500000</v>
      </c>
      <c r="C3656" s="22" t="n">
        <v>1</v>
      </c>
      <c r="D3656" s="22" t="n">
        <v>2</v>
      </c>
      <c r="E3656" s="22" t="n">
        <v>0</v>
      </c>
      <c r="F3656" s="21">
        <f>(IF(C3656&lt;=20,MAX(800000,400000*C3656),8000000+700000*(C3656-20))+IF(E3656=1,1000000,0))</f>
        <v/>
      </c>
      <c r="G3656" s="21">
        <f>IF(AND(D3656=3,C3656&lt;=5),MAX(0,B3656-F3656),IF(AND(D3656=2,C3656&lt;=5,MAX(0,B3656-F3656)&gt;3000000),1500000+MAX(0,B3656-F3656)-3000000,MAX(0,B3656-F3656)/2))</f>
        <v/>
      </c>
      <c r="H3656" s="21">
        <f>ROUNDDOWN(G3656,-3)</f>
        <v/>
      </c>
      <c r="I3656" s="21">
        <f>IF(H3656&lt;=0,0,ROUNDDOWN(ROUND((H3656*LOOKUP(H3656,{0,1950001,3300001,6950001,9000001,18000001,40000001},{0.05,0.1,0.2,0.23,0.33,0.4,0.45})-LOOKUP(H3656,{0,1950001,3300001,6950001,9000001,18000001,40000001},{0,97500,427500,636000,1536000,2796000,4796000}))*1.021,3),0))</f>
        <v/>
      </c>
      <c r="J3656" s="21">
        <f>ROUNDDOWN(ROUND(H3656*0.06,2),-2)</f>
        <v/>
      </c>
      <c r="K3656" s="21">
        <f>ROUNDDOWN(ROUND(H3656*0.04,2),-2)</f>
        <v/>
      </c>
      <c r="L3656" s="21">
        <f>I3656+J3656+K3656</f>
        <v/>
      </c>
      <c r="M3656" s="21">
        <f>B3656-L3656</f>
        <v/>
      </c>
      <c r="N3656" s="21">
        <f>ROUNDDOWN(ROUND(B3656*0.2042,2),0)</f>
        <v/>
      </c>
    </row>
    <row r="3657">
      <c r="A3657" t="inlineStr">
        <is>
          <t>照合 役員</t>
        </is>
      </c>
      <c r="B3657" s="21" t="n">
        <v>25500000</v>
      </c>
      <c r="C3657" s="22" t="n">
        <v>1</v>
      </c>
      <c r="D3657" s="22" t="n">
        <v>3</v>
      </c>
      <c r="E3657" s="22" t="n">
        <v>0</v>
      </c>
      <c r="F3657" s="21">
        <f>(IF(C3657&lt;=20,MAX(800000,400000*C3657),8000000+700000*(C3657-20))+IF(E3657=1,1000000,0))</f>
        <v/>
      </c>
      <c r="G3657" s="21">
        <f>IF(AND(D3657=3,C3657&lt;=5),MAX(0,B3657-F3657),IF(AND(D3657=2,C3657&lt;=5,MAX(0,B3657-F3657)&gt;3000000),1500000+MAX(0,B3657-F3657)-3000000,MAX(0,B3657-F3657)/2))</f>
        <v/>
      </c>
      <c r="H3657" s="21">
        <f>ROUNDDOWN(G3657,-3)</f>
        <v/>
      </c>
      <c r="I3657" s="21">
        <f>IF(H3657&lt;=0,0,ROUNDDOWN(ROUND((H3657*LOOKUP(H3657,{0,1950001,3300001,6950001,9000001,18000001,40000001},{0.05,0.1,0.2,0.23,0.33,0.4,0.45})-LOOKUP(H3657,{0,1950001,3300001,6950001,9000001,18000001,40000001},{0,97500,427500,636000,1536000,2796000,4796000}))*1.021,3),0))</f>
        <v/>
      </c>
      <c r="J3657" s="21">
        <f>ROUNDDOWN(ROUND(H3657*0.06,2),-2)</f>
        <v/>
      </c>
      <c r="K3657" s="21">
        <f>ROUNDDOWN(ROUND(H3657*0.04,2),-2)</f>
        <v/>
      </c>
      <c r="L3657" s="21">
        <f>I3657+J3657+K3657</f>
        <v/>
      </c>
      <c r="M3657" s="21">
        <f>B3657-L3657</f>
        <v/>
      </c>
      <c r="N3657" s="21">
        <f>ROUNDDOWN(ROUND(B3657*0.2042,2),0)</f>
        <v/>
      </c>
    </row>
    <row r="3658">
      <c r="A3658" t="inlineStr">
        <is>
          <t>照合 短期 障害</t>
        </is>
      </c>
      <c r="B3658" s="21" t="n">
        <v>25500000</v>
      </c>
      <c r="C3658" s="22" t="n">
        <v>1</v>
      </c>
      <c r="D3658" s="22" t="n">
        <v>2</v>
      </c>
      <c r="E3658" s="22" t="n">
        <v>1</v>
      </c>
      <c r="F3658" s="21">
        <f>(IF(C3658&lt;=20,MAX(800000,400000*C3658),8000000+700000*(C3658-20))+IF(E3658=1,1000000,0))</f>
        <v/>
      </c>
      <c r="G3658" s="21">
        <f>IF(AND(D3658=3,C3658&lt;=5),MAX(0,B3658-F3658),IF(AND(D3658=2,C3658&lt;=5,MAX(0,B3658-F3658)&gt;3000000),1500000+MAX(0,B3658-F3658)-3000000,MAX(0,B3658-F3658)/2))</f>
        <v/>
      </c>
      <c r="H3658" s="21">
        <f>ROUNDDOWN(G3658,-3)</f>
        <v/>
      </c>
      <c r="I3658" s="21">
        <f>IF(H3658&lt;=0,0,ROUNDDOWN(ROUND((H3658*LOOKUP(H3658,{0,1950001,3300001,6950001,9000001,18000001,40000001},{0.05,0.1,0.2,0.23,0.33,0.4,0.45})-LOOKUP(H3658,{0,1950001,3300001,6950001,9000001,18000001,40000001},{0,97500,427500,636000,1536000,2796000,4796000}))*1.021,3),0))</f>
        <v/>
      </c>
      <c r="J3658" s="21">
        <f>ROUNDDOWN(ROUND(H3658*0.06,2),-2)</f>
        <v/>
      </c>
      <c r="K3658" s="21">
        <f>ROUNDDOWN(ROUND(H3658*0.04,2),-2)</f>
        <v/>
      </c>
      <c r="L3658" s="21">
        <f>I3658+J3658+K3658</f>
        <v/>
      </c>
      <c r="M3658" s="21">
        <f>B3658-L3658</f>
        <v/>
      </c>
      <c r="N3658" s="21">
        <f>ROUNDDOWN(ROUND(B3658*0.2042,2),0)</f>
        <v/>
      </c>
    </row>
    <row r="3659">
      <c r="A3659" t="inlineStr">
        <is>
          <t>照合 短期</t>
        </is>
      </c>
      <c r="B3659" s="21" t="n">
        <v>25500000</v>
      </c>
      <c r="C3659" s="22" t="n">
        <v>2</v>
      </c>
      <c r="D3659" s="22" t="n">
        <v>2</v>
      </c>
      <c r="E3659" s="22" t="n">
        <v>0</v>
      </c>
      <c r="F3659" s="21">
        <f>(IF(C3659&lt;=20,MAX(800000,400000*C3659),8000000+700000*(C3659-20))+IF(E3659=1,1000000,0))</f>
        <v/>
      </c>
      <c r="G3659" s="21">
        <f>IF(AND(D3659=3,C3659&lt;=5),MAX(0,B3659-F3659),IF(AND(D3659=2,C3659&lt;=5,MAX(0,B3659-F3659)&gt;3000000),1500000+MAX(0,B3659-F3659)-3000000,MAX(0,B3659-F3659)/2))</f>
        <v/>
      </c>
      <c r="H3659" s="21">
        <f>ROUNDDOWN(G3659,-3)</f>
        <v/>
      </c>
      <c r="I3659" s="21">
        <f>IF(H3659&lt;=0,0,ROUNDDOWN(ROUND((H3659*LOOKUP(H3659,{0,1950001,3300001,6950001,9000001,18000001,40000001},{0.05,0.1,0.2,0.23,0.33,0.4,0.45})-LOOKUP(H3659,{0,1950001,3300001,6950001,9000001,18000001,40000001},{0,97500,427500,636000,1536000,2796000,4796000}))*1.021,3),0))</f>
        <v/>
      </c>
      <c r="J3659" s="21">
        <f>ROUNDDOWN(ROUND(H3659*0.06,2),-2)</f>
        <v/>
      </c>
      <c r="K3659" s="21">
        <f>ROUNDDOWN(ROUND(H3659*0.04,2),-2)</f>
        <v/>
      </c>
      <c r="L3659" s="21">
        <f>I3659+J3659+K3659</f>
        <v/>
      </c>
      <c r="M3659" s="21">
        <f>B3659-L3659</f>
        <v/>
      </c>
      <c r="N3659" s="21">
        <f>ROUNDDOWN(ROUND(B3659*0.2042,2),0)</f>
        <v/>
      </c>
    </row>
    <row r="3660">
      <c r="A3660" t="inlineStr">
        <is>
          <t>照合 役員</t>
        </is>
      </c>
      <c r="B3660" s="21" t="n">
        <v>25500000</v>
      </c>
      <c r="C3660" s="22" t="n">
        <v>2</v>
      </c>
      <c r="D3660" s="22" t="n">
        <v>3</v>
      </c>
      <c r="E3660" s="22" t="n">
        <v>0</v>
      </c>
      <c r="F3660" s="21">
        <f>(IF(C3660&lt;=20,MAX(800000,400000*C3660),8000000+700000*(C3660-20))+IF(E3660=1,1000000,0))</f>
        <v/>
      </c>
      <c r="G3660" s="21">
        <f>IF(AND(D3660=3,C3660&lt;=5),MAX(0,B3660-F3660),IF(AND(D3660=2,C3660&lt;=5,MAX(0,B3660-F3660)&gt;3000000),1500000+MAX(0,B3660-F3660)-3000000,MAX(0,B3660-F3660)/2))</f>
        <v/>
      </c>
      <c r="H3660" s="21">
        <f>ROUNDDOWN(G3660,-3)</f>
        <v/>
      </c>
      <c r="I3660" s="21">
        <f>IF(H3660&lt;=0,0,ROUNDDOWN(ROUND((H3660*LOOKUP(H3660,{0,1950001,3300001,6950001,9000001,18000001,40000001},{0.05,0.1,0.2,0.23,0.33,0.4,0.45})-LOOKUP(H3660,{0,1950001,3300001,6950001,9000001,18000001,40000001},{0,97500,427500,636000,1536000,2796000,4796000}))*1.021,3),0))</f>
        <v/>
      </c>
      <c r="J3660" s="21">
        <f>ROUNDDOWN(ROUND(H3660*0.06,2),-2)</f>
        <v/>
      </c>
      <c r="K3660" s="21">
        <f>ROUNDDOWN(ROUND(H3660*0.04,2),-2)</f>
        <v/>
      </c>
      <c r="L3660" s="21">
        <f>I3660+J3660+K3660</f>
        <v/>
      </c>
      <c r="M3660" s="21">
        <f>B3660-L3660</f>
        <v/>
      </c>
      <c r="N3660" s="21">
        <f>ROUNDDOWN(ROUND(B3660*0.2042,2),0)</f>
        <v/>
      </c>
    </row>
    <row r="3661">
      <c r="A3661" t="inlineStr">
        <is>
          <t>照合 短期 障害</t>
        </is>
      </c>
      <c r="B3661" s="21" t="n">
        <v>25500000</v>
      </c>
      <c r="C3661" s="22" t="n">
        <v>2</v>
      </c>
      <c r="D3661" s="22" t="n">
        <v>2</v>
      </c>
      <c r="E3661" s="22" t="n">
        <v>1</v>
      </c>
      <c r="F3661" s="21">
        <f>(IF(C3661&lt;=20,MAX(800000,400000*C3661),8000000+700000*(C3661-20))+IF(E3661=1,1000000,0))</f>
        <v/>
      </c>
      <c r="G3661" s="21">
        <f>IF(AND(D3661=3,C3661&lt;=5),MAX(0,B3661-F3661),IF(AND(D3661=2,C3661&lt;=5,MAX(0,B3661-F3661)&gt;3000000),1500000+MAX(0,B3661-F3661)-3000000,MAX(0,B3661-F3661)/2))</f>
        <v/>
      </c>
      <c r="H3661" s="21">
        <f>ROUNDDOWN(G3661,-3)</f>
        <v/>
      </c>
      <c r="I3661" s="21">
        <f>IF(H3661&lt;=0,0,ROUNDDOWN(ROUND((H3661*LOOKUP(H3661,{0,1950001,3300001,6950001,9000001,18000001,40000001},{0.05,0.1,0.2,0.23,0.33,0.4,0.45})-LOOKUP(H3661,{0,1950001,3300001,6950001,9000001,18000001,40000001},{0,97500,427500,636000,1536000,2796000,4796000}))*1.021,3),0))</f>
        <v/>
      </c>
      <c r="J3661" s="21">
        <f>ROUNDDOWN(ROUND(H3661*0.06,2),-2)</f>
        <v/>
      </c>
      <c r="K3661" s="21">
        <f>ROUNDDOWN(ROUND(H3661*0.04,2),-2)</f>
        <v/>
      </c>
      <c r="L3661" s="21">
        <f>I3661+J3661+K3661</f>
        <v/>
      </c>
      <c r="M3661" s="21">
        <f>B3661-L3661</f>
        <v/>
      </c>
      <c r="N3661" s="21">
        <f>ROUNDDOWN(ROUND(B3661*0.2042,2),0)</f>
        <v/>
      </c>
    </row>
    <row r="3662">
      <c r="A3662" t="inlineStr">
        <is>
          <t>照合 短期</t>
        </is>
      </c>
      <c r="B3662" s="21" t="n">
        <v>25500000</v>
      </c>
      <c r="C3662" s="22" t="n">
        <v>3</v>
      </c>
      <c r="D3662" s="22" t="n">
        <v>2</v>
      </c>
      <c r="E3662" s="22" t="n">
        <v>0</v>
      </c>
      <c r="F3662" s="21">
        <f>(IF(C3662&lt;=20,MAX(800000,400000*C3662),8000000+700000*(C3662-20))+IF(E3662=1,1000000,0))</f>
        <v/>
      </c>
      <c r="G3662" s="21">
        <f>IF(AND(D3662=3,C3662&lt;=5),MAX(0,B3662-F3662),IF(AND(D3662=2,C3662&lt;=5,MAX(0,B3662-F3662)&gt;3000000),1500000+MAX(0,B3662-F3662)-3000000,MAX(0,B3662-F3662)/2))</f>
        <v/>
      </c>
      <c r="H3662" s="21">
        <f>ROUNDDOWN(G3662,-3)</f>
        <v/>
      </c>
      <c r="I3662" s="21">
        <f>IF(H3662&lt;=0,0,ROUNDDOWN(ROUND((H3662*LOOKUP(H3662,{0,1950001,3300001,6950001,9000001,18000001,40000001},{0.05,0.1,0.2,0.23,0.33,0.4,0.45})-LOOKUP(H3662,{0,1950001,3300001,6950001,9000001,18000001,40000001},{0,97500,427500,636000,1536000,2796000,4796000}))*1.021,3),0))</f>
        <v/>
      </c>
      <c r="J3662" s="21">
        <f>ROUNDDOWN(ROUND(H3662*0.06,2),-2)</f>
        <v/>
      </c>
      <c r="K3662" s="21">
        <f>ROUNDDOWN(ROUND(H3662*0.04,2),-2)</f>
        <v/>
      </c>
      <c r="L3662" s="21">
        <f>I3662+J3662+K3662</f>
        <v/>
      </c>
      <c r="M3662" s="21">
        <f>B3662-L3662</f>
        <v/>
      </c>
      <c r="N3662" s="21">
        <f>ROUNDDOWN(ROUND(B3662*0.2042,2),0)</f>
        <v/>
      </c>
    </row>
    <row r="3663">
      <c r="A3663" t="inlineStr">
        <is>
          <t>照合 役員</t>
        </is>
      </c>
      <c r="B3663" s="21" t="n">
        <v>25500000</v>
      </c>
      <c r="C3663" s="22" t="n">
        <v>3</v>
      </c>
      <c r="D3663" s="22" t="n">
        <v>3</v>
      </c>
      <c r="E3663" s="22" t="n">
        <v>0</v>
      </c>
      <c r="F3663" s="21">
        <f>(IF(C3663&lt;=20,MAX(800000,400000*C3663),8000000+700000*(C3663-20))+IF(E3663=1,1000000,0))</f>
        <v/>
      </c>
      <c r="G3663" s="21">
        <f>IF(AND(D3663=3,C3663&lt;=5),MAX(0,B3663-F3663),IF(AND(D3663=2,C3663&lt;=5,MAX(0,B3663-F3663)&gt;3000000),1500000+MAX(0,B3663-F3663)-3000000,MAX(0,B3663-F3663)/2))</f>
        <v/>
      </c>
      <c r="H3663" s="21">
        <f>ROUNDDOWN(G3663,-3)</f>
        <v/>
      </c>
      <c r="I3663" s="21">
        <f>IF(H3663&lt;=0,0,ROUNDDOWN(ROUND((H3663*LOOKUP(H3663,{0,1950001,3300001,6950001,9000001,18000001,40000001},{0.05,0.1,0.2,0.23,0.33,0.4,0.45})-LOOKUP(H3663,{0,1950001,3300001,6950001,9000001,18000001,40000001},{0,97500,427500,636000,1536000,2796000,4796000}))*1.021,3),0))</f>
        <v/>
      </c>
      <c r="J3663" s="21">
        <f>ROUNDDOWN(ROUND(H3663*0.06,2),-2)</f>
        <v/>
      </c>
      <c r="K3663" s="21">
        <f>ROUNDDOWN(ROUND(H3663*0.04,2),-2)</f>
        <v/>
      </c>
      <c r="L3663" s="21">
        <f>I3663+J3663+K3663</f>
        <v/>
      </c>
      <c r="M3663" s="21">
        <f>B3663-L3663</f>
        <v/>
      </c>
      <c r="N3663" s="21">
        <f>ROUNDDOWN(ROUND(B3663*0.2042,2),0)</f>
        <v/>
      </c>
    </row>
    <row r="3664">
      <c r="A3664" t="inlineStr">
        <is>
          <t>照合 短期 障害</t>
        </is>
      </c>
      <c r="B3664" s="21" t="n">
        <v>25500000</v>
      </c>
      <c r="C3664" s="22" t="n">
        <v>3</v>
      </c>
      <c r="D3664" s="22" t="n">
        <v>2</v>
      </c>
      <c r="E3664" s="22" t="n">
        <v>1</v>
      </c>
      <c r="F3664" s="21">
        <f>(IF(C3664&lt;=20,MAX(800000,400000*C3664),8000000+700000*(C3664-20))+IF(E3664=1,1000000,0))</f>
        <v/>
      </c>
      <c r="G3664" s="21">
        <f>IF(AND(D3664=3,C3664&lt;=5),MAX(0,B3664-F3664),IF(AND(D3664=2,C3664&lt;=5,MAX(0,B3664-F3664)&gt;3000000),1500000+MAX(0,B3664-F3664)-3000000,MAX(0,B3664-F3664)/2))</f>
        <v/>
      </c>
      <c r="H3664" s="21">
        <f>ROUNDDOWN(G3664,-3)</f>
        <v/>
      </c>
      <c r="I3664" s="21">
        <f>IF(H3664&lt;=0,0,ROUNDDOWN(ROUND((H3664*LOOKUP(H3664,{0,1950001,3300001,6950001,9000001,18000001,40000001},{0.05,0.1,0.2,0.23,0.33,0.4,0.45})-LOOKUP(H3664,{0,1950001,3300001,6950001,9000001,18000001,40000001},{0,97500,427500,636000,1536000,2796000,4796000}))*1.021,3),0))</f>
        <v/>
      </c>
      <c r="J3664" s="21">
        <f>ROUNDDOWN(ROUND(H3664*0.06,2),-2)</f>
        <v/>
      </c>
      <c r="K3664" s="21">
        <f>ROUNDDOWN(ROUND(H3664*0.04,2),-2)</f>
        <v/>
      </c>
      <c r="L3664" s="21">
        <f>I3664+J3664+K3664</f>
        <v/>
      </c>
      <c r="M3664" s="21">
        <f>B3664-L3664</f>
        <v/>
      </c>
      <c r="N3664" s="21">
        <f>ROUNDDOWN(ROUND(B3664*0.2042,2),0)</f>
        <v/>
      </c>
    </row>
    <row r="3665">
      <c r="A3665" t="inlineStr">
        <is>
          <t>照合 短期</t>
        </is>
      </c>
      <c r="B3665" s="21" t="n">
        <v>25500000</v>
      </c>
      <c r="C3665" s="22" t="n">
        <v>4</v>
      </c>
      <c r="D3665" s="22" t="n">
        <v>2</v>
      </c>
      <c r="E3665" s="22" t="n">
        <v>0</v>
      </c>
      <c r="F3665" s="21">
        <f>(IF(C3665&lt;=20,MAX(800000,400000*C3665),8000000+700000*(C3665-20))+IF(E3665=1,1000000,0))</f>
        <v/>
      </c>
      <c r="G3665" s="21">
        <f>IF(AND(D3665=3,C3665&lt;=5),MAX(0,B3665-F3665),IF(AND(D3665=2,C3665&lt;=5,MAX(0,B3665-F3665)&gt;3000000),1500000+MAX(0,B3665-F3665)-3000000,MAX(0,B3665-F3665)/2))</f>
        <v/>
      </c>
      <c r="H3665" s="21">
        <f>ROUNDDOWN(G3665,-3)</f>
        <v/>
      </c>
      <c r="I3665" s="21">
        <f>IF(H3665&lt;=0,0,ROUNDDOWN(ROUND((H3665*LOOKUP(H3665,{0,1950001,3300001,6950001,9000001,18000001,40000001},{0.05,0.1,0.2,0.23,0.33,0.4,0.45})-LOOKUP(H3665,{0,1950001,3300001,6950001,9000001,18000001,40000001},{0,97500,427500,636000,1536000,2796000,4796000}))*1.021,3),0))</f>
        <v/>
      </c>
      <c r="J3665" s="21">
        <f>ROUNDDOWN(ROUND(H3665*0.06,2),-2)</f>
        <v/>
      </c>
      <c r="K3665" s="21">
        <f>ROUNDDOWN(ROUND(H3665*0.04,2),-2)</f>
        <v/>
      </c>
      <c r="L3665" s="21">
        <f>I3665+J3665+K3665</f>
        <v/>
      </c>
      <c r="M3665" s="21">
        <f>B3665-L3665</f>
        <v/>
      </c>
      <c r="N3665" s="21">
        <f>ROUNDDOWN(ROUND(B3665*0.2042,2),0)</f>
        <v/>
      </c>
    </row>
    <row r="3666">
      <c r="A3666" t="inlineStr">
        <is>
          <t>照合 役員</t>
        </is>
      </c>
      <c r="B3666" s="21" t="n">
        <v>25500000</v>
      </c>
      <c r="C3666" s="22" t="n">
        <v>4</v>
      </c>
      <c r="D3666" s="22" t="n">
        <v>3</v>
      </c>
      <c r="E3666" s="22" t="n">
        <v>0</v>
      </c>
      <c r="F3666" s="21">
        <f>(IF(C3666&lt;=20,MAX(800000,400000*C3666),8000000+700000*(C3666-20))+IF(E3666=1,1000000,0))</f>
        <v/>
      </c>
      <c r="G3666" s="21">
        <f>IF(AND(D3666=3,C3666&lt;=5),MAX(0,B3666-F3666),IF(AND(D3666=2,C3666&lt;=5,MAX(0,B3666-F3666)&gt;3000000),1500000+MAX(0,B3666-F3666)-3000000,MAX(0,B3666-F3666)/2))</f>
        <v/>
      </c>
      <c r="H3666" s="21">
        <f>ROUNDDOWN(G3666,-3)</f>
        <v/>
      </c>
      <c r="I3666" s="21">
        <f>IF(H3666&lt;=0,0,ROUNDDOWN(ROUND((H3666*LOOKUP(H3666,{0,1950001,3300001,6950001,9000001,18000001,40000001},{0.05,0.1,0.2,0.23,0.33,0.4,0.45})-LOOKUP(H3666,{0,1950001,3300001,6950001,9000001,18000001,40000001},{0,97500,427500,636000,1536000,2796000,4796000}))*1.021,3),0))</f>
        <v/>
      </c>
      <c r="J3666" s="21">
        <f>ROUNDDOWN(ROUND(H3666*0.06,2),-2)</f>
        <v/>
      </c>
      <c r="K3666" s="21">
        <f>ROUNDDOWN(ROUND(H3666*0.04,2),-2)</f>
        <v/>
      </c>
      <c r="L3666" s="21">
        <f>I3666+J3666+K3666</f>
        <v/>
      </c>
      <c r="M3666" s="21">
        <f>B3666-L3666</f>
        <v/>
      </c>
      <c r="N3666" s="21">
        <f>ROUNDDOWN(ROUND(B3666*0.2042,2),0)</f>
        <v/>
      </c>
    </row>
    <row r="3667">
      <c r="A3667" t="inlineStr">
        <is>
          <t>照合 短期 障害</t>
        </is>
      </c>
      <c r="B3667" s="21" t="n">
        <v>25500000</v>
      </c>
      <c r="C3667" s="22" t="n">
        <v>4</v>
      </c>
      <c r="D3667" s="22" t="n">
        <v>2</v>
      </c>
      <c r="E3667" s="22" t="n">
        <v>1</v>
      </c>
      <c r="F3667" s="21">
        <f>(IF(C3667&lt;=20,MAX(800000,400000*C3667),8000000+700000*(C3667-20))+IF(E3667=1,1000000,0))</f>
        <v/>
      </c>
      <c r="G3667" s="21">
        <f>IF(AND(D3667=3,C3667&lt;=5),MAX(0,B3667-F3667),IF(AND(D3667=2,C3667&lt;=5,MAX(0,B3667-F3667)&gt;3000000),1500000+MAX(0,B3667-F3667)-3000000,MAX(0,B3667-F3667)/2))</f>
        <v/>
      </c>
      <c r="H3667" s="21">
        <f>ROUNDDOWN(G3667,-3)</f>
        <v/>
      </c>
      <c r="I3667" s="21">
        <f>IF(H3667&lt;=0,0,ROUNDDOWN(ROUND((H3667*LOOKUP(H3667,{0,1950001,3300001,6950001,9000001,18000001,40000001},{0.05,0.1,0.2,0.23,0.33,0.4,0.45})-LOOKUP(H3667,{0,1950001,3300001,6950001,9000001,18000001,40000001},{0,97500,427500,636000,1536000,2796000,4796000}))*1.021,3),0))</f>
        <v/>
      </c>
      <c r="J3667" s="21">
        <f>ROUNDDOWN(ROUND(H3667*0.06,2),-2)</f>
        <v/>
      </c>
      <c r="K3667" s="21">
        <f>ROUNDDOWN(ROUND(H3667*0.04,2),-2)</f>
        <v/>
      </c>
      <c r="L3667" s="21">
        <f>I3667+J3667+K3667</f>
        <v/>
      </c>
      <c r="M3667" s="21">
        <f>B3667-L3667</f>
        <v/>
      </c>
      <c r="N3667" s="21">
        <f>ROUNDDOWN(ROUND(B3667*0.2042,2),0)</f>
        <v/>
      </c>
    </row>
    <row r="3668">
      <c r="A3668" t="inlineStr">
        <is>
          <t>照合 短期</t>
        </is>
      </c>
      <c r="B3668" s="21" t="n">
        <v>25500000</v>
      </c>
      <c r="C3668" s="22" t="n">
        <v>5</v>
      </c>
      <c r="D3668" s="22" t="n">
        <v>2</v>
      </c>
      <c r="E3668" s="22" t="n">
        <v>0</v>
      </c>
      <c r="F3668" s="21">
        <f>(IF(C3668&lt;=20,MAX(800000,400000*C3668),8000000+700000*(C3668-20))+IF(E3668=1,1000000,0))</f>
        <v/>
      </c>
      <c r="G3668" s="21">
        <f>IF(AND(D3668=3,C3668&lt;=5),MAX(0,B3668-F3668),IF(AND(D3668=2,C3668&lt;=5,MAX(0,B3668-F3668)&gt;3000000),1500000+MAX(0,B3668-F3668)-3000000,MAX(0,B3668-F3668)/2))</f>
        <v/>
      </c>
      <c r="H3668" s="21">
        <f>ROUNDDOWN(G3668,-3)</f>
        <v/>
      </c>
      <c r="I3668" s="21">
        <f>IF(H3668&lt;=0,0,ROUNDDOWN(ROUND((H3668*LOOKUP(H3668,{0,1950001,3300001,6950001,9000001,18000001,40000001},{0.05,0.1,0.2,0.23,0.33,0.4,0.45})-LOOKUP(H3668,{0,1950001,3300001,6950001,9000001,18000001,40000001},{0,97500,427500,636000,1536000,2796000,4796000}))*1.021,3),0))</f>
        <v/>
      </c>
      <c r="J3668" s="21">
        <f>ROUNDDOWN(ROUND(H3668*0.06,2),-2)</f>
        <v/>
      </c>
      <c r="K3668" s="21">
        <f>ROUNDDOWN(ROUND(H3668*0.04,2),-2)</f>
        <v/>
      </c>
      <c r="L3668" s="21">
        <f>I3668+J3668+K3668</f>
        <v/>
      </c>
      <c r="M3668" s="21">
        <f>B3668-L3668</f>
        <v/>
      </c>
      <c r="N3668" s="21">
        <f>ROUNDDOWN(ROUND(B3668*0.2042,2),0)</f>
        <v/>
      </c>
    </row>
    <row r="3669">
      <c r="A3669" t="inlineStr">
        <is>
          <t>照合 役員</t>
        </is>
      </c>
      <c r="B3669" s="21" t="n">
        <v>25500000</v>
      </c>
      <c r="C3669" s="22" t="n">
        <v>5</v>
      </c>
      <c r="D3669" s="22" t="n">
        <v>3</v>
      </c>
      <c r="E3669" s="22" t="n">
        <v>0</v>
      </c>
      <c r="F3669" s="21">
        <f>(IF(C3669&lt;=20,MAX(800000,400000*C3669),8000000+700000*(C3669-20))+IF(E3669=1,1000000,0))</f>
        <v/>
      </c>
      <c r="G3669" s="21">
        <f>IF(AND(D3669=3,C3669&lt;=5),MAX(0,B3669-F3669),IF(AND(D3669=2,C3669&lt;=5,MAX(0,B3669-F3669)&gt;3000000),1500000+MAX(0,B3669-F3669)-3000000,MAX(0,B3669-F3669)/2))</f>
        <v/>
      </c>
      <c r="H3669" s="21">
        <f>ROUNDDOWN(G3669,-3)</f>
        <v/>
      </c>
      <c r="I3669" s="21">
        <f>IF(H3669&lt;=0,0,ROUNDDOWN(ROUND((H3669*LOOKUP(H3669,{0,1950001,3300001,6950001,9000001,18000001,40000001},{0.05,0.1,0.2,0.23,0.33,0.4,0.45})-LOOKUP(H3669,{0,1950001,3300001,6950001,9000001,18000001,40000001},{0,97500,427500,636000,1536000,2796000,4796000}))*1.021,3),0))</f>
        <v/>
      </c>
      <c r="J3669" s="21">
        <f>ROUNDDOWN(ROUND(H3669*0.06,2),-2)</f>
        <v/>
      </c>
      <c r="K3669" s="21">
        <f>ROUNDDOWN(ROUND(H3669*0.04,2),-2)</f>
        <v/>
      </c>
      <c r="L3669" s="21">
        <f>I3669+J3669+K3669</f>
        <v/>
      </c>
      <c r="M3669" s="21">
        <f>B3669-L3669</f>
        <v/>
      </c>
      <c r="N3669" s="21">
        <f>ROUNDDOWN(ROUND(B3669*0.2042,2),0)</f>
        <v/>
      </c>
    </row>
    <row r="3670">
      <c r="A3670" t="inlineStr">
        <is>
          <t>照合 短期 障害</t>
        </is>
      </c>
      <c r="B3670" s="21" t="n">
        <v>25500000</v>
      </c>
      <c r="C3670" s="22" t="n">
        <v>5</v>
      </c>
      <c r="D3670" s="22" t="n">
        <v>2</v>
      </c>
      <c r="E3670" s="22" t="n">
        <v>1</v>
      </c>
      <c r="F3670" s="21">
        <f>(IF(C3670&lt;=20,MAX(800000,400000*C3670),8000000+700000*(C3670-20))+IF(E3670=1,1000000,0))</f>
        <v/>
      </c>
      <c r="G3670" s="21">
        <f>IF(AND(D3670=3,C3670&lt;=5),MAX(0,B3670-F3670),IF(AND(D3670=2,C3670&lt;=5,MAX(0,B3670-F3670)&gt;3000000),1500000+MAX(0,B3670-F3670)-3000000,MAX(0,B3670-F3670)/2))</f>
        <v/>
      </c>
      <c r="H3670" s="21">
        <f>ROUNDDOWN(G3670,-3)</f>
        <v/>
      </c>
      <c r="I3670" s="21">
        <f>IF(H3670&lt;=0,0,ROUNDDOWN(ROUND((H3670*LOOKUP(H3670,{0,1950001,3300001,6950001,9000001,18000001,40000001},{0.05,0.1,0.2,0.23,0.33,0.4,0.45})-LOOKUP(H3670,{0,1950001,3300001,6950001,9000001,18000001,40000001},{0,97500,427500,636000,1536000,2796000,4796000}))*1.021,3),0))</f>
        <v/>
      </c>
      <c r="J3670" s="21">
        <f>ROUNDDOWN(ROUND(H3670*0.06,2),-2)</f>
        <v/>
      </c>
      <c r="K3670" s="21">
        <f>ROUNDDOWN(ROUND(H3670*0.04,2),-2)</f>
        <v/>
      </c>
      <c r="L3670" s="21">
        <f>I3670+J3670+K3670</f>
        <v/>
      </c>
      <c r="M3670" s="21">
        <f>B3670-L3670</f>
        <v/>
      </c>
      <c r="N3670" s="21">
        <f>ROUNDDOWN(ROUND(B3670*0.2042,2),0)</f>
        <v/>
      </c>
    </row>
    <row r="3671">
      <c r="A3671" t="inlineStr">
        <is>
          <t>照合 障害</t>
        </is>
      </c>
      <c r="B3671" s="21" t="n">
        <v>25500000</v>
      </c>
      <c r="C3671" s="22" t="n">
        <v>25</v>
      </c>
      <c r="D3671" s="22" t="n">
        <v>1</v>
      </c>
      <c r="E3671" s="22" t="n">
        <v>1</v>
      </c>
      <c r="F3671" s="21">
        <f>(IF(C3671&lt;=20,MAX(800000,400000*C3671),8000000+700000*(C3671-20))+IF(E3671=1,1000000,0))</f>
        <v/>
      </c>
      <c r="G3671" s="21">
        <f>IF(AND(D3671=3,C3671&lt;=5),MAX(0,B3671-F3671),IF(AND(D3671=2,C3671&lt;=5,MAX(0,B3671-F3671)&gt;3000000),1500000+MAX(0,B3671-F3671)-3000000,MAX(0,B3671-F3671)/2))</f>
        <v/>
      </c>
      <c r="H3671" s="21">
        <f>ROUNDDOWN(G3671,-3)</f>
        <v/>
      </c>
      <c r="I3671" s="21">
        <f>IF(H3671&lt;=0,0,ROUNDDOWN(ROUND((H3671*LOOKUP(H3671,{0,1950001,3300001,6950001,9000001,18000001,40000001},{0.05,0.1,0.2,0.23,0.33,0.4,0.45})-LOOKUP(H3671,{0,1950001,3300001,6950001,9000001,18000001,40000001},{0,97500,427500,636000,1536000,2796000,4796000}))*1.021,3),0))</f>
        <v/>
      </c>
      <c r="J3671" s="21">
        <f>ROUNDDOWN(ROUND(H3671*0.06,2),-2)</f>
        <v/>
      </c>
      <c r="K3671" s="21">
        <f>ROUNDDOWN(ROUND(H3671*0.04,2),-2)</f>
        <v/>
      </c>
      <c r="L3671" s="21">
        <f>I3671+J3671+K3671</f>
        <v/>
      </c>
      <c r="M3671" s="21">
        <f>B3671-L3671</f>
        <v/>
      </c>
      <c r="N3671" s="21">
        <f>ROUNDDOWN(ROUND(B3671*0.2042,2),0)</f>
        <v/>
      </c>
    </row>
    <row r="3672">
      <c r="A3672" t="inlineStr">
        <is>
          <t>照合 一般</t>
        </is>
      </c>
      <c r="B3672" s="21" t="n">
        <v>26000000</v>
      </c>
      <c r="C3672" s="22" t="n">
        <v>1</v>
      </c>
      <c r="D3672" s="22" t="n">
        <v>1</v>
      </c>
      <c r="E3672" s="22" t="n">
        <v>0</v>
      </c>
      <c r="F3672" s="21">
        <f>(IF(C3672&lt;=20,MAX(800000,400000*C3672),8000000+700000*(C3672-20))+IF(E3672=1,1000000,0))</f>
        <v/>
      </c>
      <c r="G3672" s="21">
        <f>IF(AND(D3672=3,C3672&lt;=5),MAX(0,B3672-F3672),IF(AND(D3672=2,C3672&lt;=5,MAX(0,B3672-F3672)&gt;3000000),1500000+MAX(0,B3672-F3672)-3000000,MAX(0,B3672-F3672)/2))</f>
        <v/>
      </c>
      <c r="H3672" s="21">
        <f>ROUNDDOWN(G3672,-3)</f>
        <v/>
      </c>
      <c r="I3672" s="21">
        <f>IF(H3672&lt;=0,0,ROUNDDOWN(ROUND((H3672*LOOKUP(H3672,{0,1950001,3300001,6950001,9000001,18000001,40000001},{0.05,0.1,0.2,0.23,0.33,0.4,0.45})-LOOKUP(H3672,{0,1950001,3300001,6950001,9000001,18000001,40000001},{0,97500,427500,636000,1536000,2796000,4796000}))*1.021,3),0))</f>
        <v/>
      </c>
      <c r="J3672" s="21">
        <f>ROUNDDOWN(ROUND(H3672*0.06,2),-2)</f>
        <v/>
      </c>
      <c r="K3672" s="21">
        <f>ROUNDDOWN(ROUND(H3672*0.04,2),-2)</f>
        <v/>
      </c>
      <c r="L3672" s="21">
        <f>I3672+J3672+K3672</f>
        <v/>
      </c>
      <c r="M3672" s="21">
        <f>B3672-L3672</f>
        <v/>
      </c>
      <c r="N3672" s="21">
        <f>ROUNDDOWN(ROUND(B3672*0.2042,2),0)</f>
        <v/>
      </c>
    </row>
    <row r="3673">
      <c r="A3673" t="inlineStr">
        <is>
          <t>照合 一般</t>
        </is>
      </c>
      <c r="B3673" s="21" t="n">
        <v>26000000</v>
      </c>
      <c r="C3673" s="22" t="n">
        <v>2</v>
      </c>
      <c r="D3673" s="22" t="n">
        <v>1</v>
      </c>
      <c r="E3673" s="22" t="n">
        <v>0</v>
      </c>
      <c r="F3673" s="21">
        <f>(IF(C3673&lt;=20,MAX(800000,400000*C3673),8000000+700000*(C3673-20))+IF(E3673=1,1000000,0))</f>
        <v/>
      </c>
      <c r="G3673" s="21">
        <f>IF(AND(D3673=3,C3673&lt;=5),MAX(0,B3673-F3673),IF(AND(D3673=2,C3673&lt;=5,MAX(0,B3673-F3673)&gt;3000000),1500000+MAX(0,B3673-F3673)-3000000,MAX(0,B3673-F3673)/2))</f>
        <v/>
      </c>
      <c r="H3673" s="21">
        <f>ROUNDDOWN(G3673,-3)</f>
        <v/>
      </c>
      <c r="I3673" s="21">
        <f>IF(H3673&lt;=0,0,ROUNDDOWN(ROUND((H3673*LOOKUP(H3673,{0,1950001,3300001,6950001,9000001,18000001,40000001},{0.05,0.1,0.2,0.23,0.33,0.4,0.45})-LOOKUP(H3673,{0,1950001,3300001,6950001,9000001,18000001,40000001},{0,97500,427500,636000,1536000,2796000,4796000}))*1.021,3),0))</f>
        <v/>
      </c>
      <c r="J3673" s="21">
        <f>ROUNDDOWN(ROUND(H3673*0.06,2),-2)</f>
        <v/>
      </c>
      <c r="K3673" s="21">
        <f>ROUNDDOWN(ROUND(H3673*0.04,2),-2)</f>
        <v/>
      </c>
      <c r="L3673" s="21">
        <f>I3673+J3673+K3673</f>
        <v/>
      </c>
      <c r="M3673" s="21">
        <f>B3673-L3673</f>
        <v/>
      </c>
      <c r="N3673" s="21">
        <f>ROUNDDOWN(ROUND(B3673*0.2042,2),0)</f>
        <v/>
      </c>
    </row>
    <row r="3674">
      <c r="A3674" t="inlineStr">
        <is>
          <t>照合 一般</t>
        </is>
      </c>
      <c r="B3674" s="21" t="n">
        <v>26000000</v>
      </c>
      <c r="C3674" s="22" t="n">
        <v>3</v>
      </c>
      <c r="D3674" s="22" t="n">
        <v>1</v>
      </c>
      <c r="E3674" s="22" t="n">
        <v>0</v>
      </c>
      <c r="F3674" s="21">
        <f>(IF(C3674&lt;=20,MAX(800000,400000*C3674),8000000+700000*(C3674-20))+IF(E3674=1,1000000,0))</f>
        <v/>
      </c>
      <c r="G3674" s="21">
        <f>IF(AND(D3674=3,C3674&lt;=5),MAX(0,B3674-F3674),IF(AND(D3674=2,C3674&lt;=5,MAX(0,B3674-F3674)&gt;3000000),1500000+MAX(0,B3674-F3674)-3000000,MAX(0,B3674-F3674)/2))</f>
        <v/>
      </c>
      <c r="H3674" s="21">
        <f>ROUNDDOWN(G3674,-3)</f>
        <v/>
      </c>
      <c r="I3674" s="21">
        <f>IF(H3674&lt;=0,0,ROUNDDOWN(ROUND((H3674*LOOKUP(H3674,{0,1950001,3300001,6950001,9000001,18000001,40000001},{0.05,0.1,0.2,0.23,0.33,0.4,0.45})-LOOKUP(H3674,{0,1950001,3300001,6950001,9000001,18000001,40000001},{0,97500,427500,636000,1536000,2796000,4796000}))*1.021,3),0))</f>
        <v/>
      </c>
      <c r="J3674" s="21">
        <f>ROUNDDOWN(ROUND(H3674*0.06,2),-2)</f>
        <v/>
      </c>
      <c r="K3674" s="21">
        <f>ROUNDDOWN(ROUND(H3674*0.04,2),-2)</f>
        <v/>
      </c>
      <c r="L3674" s="21">
        <f>I3674+J3674+K3674</f>
        <v/>
      </c>
      <c r="M3674" s="21">
        <f>B3674-L3674</f>
        <v/>
      </c>
      <c r="N3674" s="21">
        <f>ROUNDDOWN(ROUND(B3674*0.2042,2),0)</f>
        <v/>
      </c>
    </row>
    <row r="3675">
      <c r="A3675" t="inlineStr">
        <is>
          <t>照合 一般</t>
        </is>
      </c>
      <c r="B3675" s="21" t="n">
        <v>26000000</v>
      </c>
      <c r="C3675" s="22" t="n">
        <v>4</v>
      </c>
      <c r="D3675" s="22" t="n">
        <v>1</v>
      </c>
      <c r="E3675" s="22" t="n">
        <v>0</v>
      </c>
      <c r="F3675" s="21">
        <f>(IF(C3675&lt;=20,MAX(800000,400000*C3675),8000000+700000*(C3675-20))+IF(E3675=1,1000000,0))</f>
        <v/>
      </c>
      <c r="G3675" s="21">
        <f>IF(AND(D3675=3,C3675&lt;=5),MAX(0,B3675-F3675),IF(AND(D3675=2,C3675&lt;=5,MAX(0,B3675-F3675)&gt;3000000),1500000+MAX(0,B3675-F3675)-3000000,MAX(0,B3675-F3675)/2))</f>
        <v/>
      </c>
      <c r="H3675" s="21">
        <f>ROUNDDOWN(G3675,-3)</f>
        <v/>
      </c>
      <c r="I3675" s="21">
        <f>IF(H3675&lt;=0,0,ROUNDDOWN(ROUND((H3675*LOOKUP(H3675,{0,1950001,3300001,6950001,9000001,18000001,40000001},{0.05,0.1,0.2,0.23,0.33,0.4,0.45})-LOOKUP(H3675,{0,1950001,3300001,6950001,9000001,18000001,40000001},{0,97500,427500,636000,1536000,2796000,4796000}))*1.021,3),0))</f>
        <v/>
      </c>
      <c r="J3675" s="21">
        <f>ROUNDDOWN(ROUND(H3675*0.06,2),-2)</f>
        <v/>
      </c>
      <c r="K3675" s="21">
        <f>ROUNDDOWN(ROUND(H3675*0.04,2),-2)</f>
        <v/>
      </c>
      <c r="L3675" s="21">
        <f>I3675+J3675+K3675</f>
        <v/>
      </c>
      <c r="M3675" s="21">
        <f>B3675-L3675</f>
        <v/>
      </c>
      <c r="N3675" s="21">
        <f>ROUNDDOWN(ROUND(B3675*0.2042,2),0)</f>
        <v/>
      </c>
    </row>
    <row r="3676">
      <c r="A3676" t="inlineStr">
        <is>
          <t>照合 一般</t>
        </is>
      </c>
      <c r="B3676" s="21" t="n">
        <v>26000000</v>
      </c>
      <c r="C3676" s="22" t="n">
        <v>5</v>
      </c>
      <c r="D3676" s="22" t="n">
        <v>1</v>
      </c>
      <c r="E3676" s="22" t="n">
        <v>0</v>
      </c>
      <c r="F3676" s="21">
        <f>(IF(C3676&lt;=20,MAX(800000,400000*C3676),8000000+700000*(C3676-20))+IF(E3676=1,1000000,0))</f>
        <v/>
      </c>
      <c r="G3676" s="21">
        <f>IF(AND(D3676=3,C3676&lt;=5),MAX(0,B3676-F3676),IF(AND(D3676=2,C3676&lt;=5,MAX(0,B3676-F3676)&gt;3000000),1500000+MAX(0,B3676-F3676)-3000000,MAX(0,B3676-F3676)/2))</f>
        <v/>
      </c>
      <c r="H3676" s="21">
        <f>ROUNDDOWN(G3676,-3)</f>
        <v/>
      </c>
      <c r="I3676" s="21">
        <f>IF(H3676&lt;=0,0,ROUNDDOWN(ROUND((H3676*LOOKUP(H3676,{0,1950001,3300001,6950001,9000001,18000001,40000001},{0.05,0.1,0.2,0.23,0.33,0.4,0.45})-LOOKUP(H3676,{0,1950001,3300001,6950001,9000001,18000001,40000001},{0,97500,427500,636000,1536000,2796000,4796000}))*1.021,3),0))</f>
        <v/>
      </c>
      <c r="J3676" s="21">
        <f>ROUNDDOWN(ROUND(H3676*0.06,2),-2)</f>
        <v/>
      </c>
      <c r="K3676" s="21">
        <f>ROUNDDOWN(ROUND(H3676*0.04,2),-2)</f>
        <v/>
      </c>
      <c r="L3676" s="21">
        <f>I3676+J3676+K3676</f>
        <v/>
      </c>
      <c r="M3676" s="21">
        <f>B3676-L3676</f>
        <v/>
      </c>
      <c r="N3676" s="21">
        <f>ROUNDDOWN(ROUND(B3676*0.2042,2),0)</f>
        <v/>
      </c>
    </row>
    <row r="3677">
      <c r="A3677" t="inlineStr">
        <is>
          <t>照合 一般</t>
        </is>
      </c>
      <c r="B3677" s="21" t="n">
        <v>26000000</v>
      </c>
      <c r="C3677" s="22" t="n">
        <v>6</v>
      </c>
      <c r="D3677" s="22" t="n">
        <v>1</v>
      </c>
      <c r="E3677" s="22" t="n">
        <v>0</v>
      </c>
      <c r="F3677" s="21">
        <f>(IF(C3677&lt;=20,MAX(800000,400000*C3677),8000000+700000*(C3677-20))+IF(E3677=1,1000000,0))</f>
        <v/>
      </c>
      <c r="G3677" s="21">
        <f>IF(AND(D3677=3,C3677&lt;=5),MAX(0,B3677-F3677),IF(AND(D3677=2,C3677&lt;=5,MAX(0,B3677-F3677)&gt;3000000),1500000+MAX(0,B3677-F3677)-3000000,MAX(0,B3677-F3677)/2))</f>
        <v/>
      </c>
      <c r="H3677" s="21">
        <f>ROUNDDOWN(G3677,-3)</f>
        <v/>
      </c>
      <c r="I3677" s="21">
        <f>IF(H3677&lt;=0,0,ROUNDDOWN(ROUND((H3677*LOOKUP(H3677,{0,1950001,3300001,6950001,9000001,18000001,40000001},{0.05,0.1,0.2,0.23,0.33,0.4,0.45})-LOOKUP(H3677,{0,1950001,3300001,6950001,9000001,18000001,40000001},{0,97500,427500,636000,1536000,2796000,4796000}))*1.021,3),0))</f>
        <v/>
      </c>
      <c r="J3677" s="21">
        <f>ROUNDDOWN(ROUND(H3677*0.06,2),-2)</f>
        <v/>
      </c>
      <c r="K3677" s="21">
        <f>ROUNDDOWN(ROUND(H3677*0.04,2),-2)</f>
        <v/>
      </c>
      <c r="L3677" s="21">
        <f>I3677+J3677+K3677</f>
        <v/>
      </c>
      <c r="M3677" s="21">
        <f>B3677-L3677</f>
        <v/>
      </c>
      <c r="N3677" s="21">
        <f>ROUNDDOWN(ROUND(B3677*0.2042,2),0)</f>
        <v/>
      </c>
    </row>
    <row r="3678">
      <c r="A3678" t="inlineStr">
        <is>
          <t>照合 一般</t>
        </is>
      </c>
      <c r="B3678" s="21" t="n">
        <v>26000000</v>
      </c>
      <c r="C3678" s="22" t="n">
        <v>7</v>
      </c>
      <c r="D3678" s="22" t="n">
        <v>1</v>
      </c>
      <c r="E3678" s="22" t="n">
        <v>0</v>
      </c>
      <c r="F3678" s="21">
        <f>(IF(C3678&lt;=20,MAX(800000,400000*C3678),8000000+700000*(C3678-20))+IF(E3678=1,1000000,0))</f>
        <v/>
      </c>
      <c r="G3678" s="21">
        <f>IF(AND(D3678=3,C3678&lt;=5),MAX(0,B3678-F3678),IF(AND(D3678=2,C3678&lt;=5,MAX(0,B3678-F3678)&gt;3000000),1500000+MAX(0,B3678-F3678)-3000000,MAX(0,B3678-F3678)/2))</f>
        <v/>
      </c>
      <c r="H3678" s="21">
        <f>ROUNDDOWN(G3678,-3)</f>
        <v/>
      </c>
      <c r="I3678" s="21">
        <f>IF(H3678&lt;=0,0,ROUNDDOWN(ROUND((H3678*LOOKUP(H3678,{0,1950001,3300001,6950001,9000001,18000001,40000001},{0.05,0.1,0.2,0.23,0.33,0.4,0.45})-LOOKUP(H3678,{0,1950001,3300001,6950001,9000001,18000001,40000001},{0,97500,427500,636000,1536000,2796000,4796000}))*1.021,3),0))</f>
        <v/>
      </c>
      <c r="J3678" s="21">
        <f>ROUNDDOWN(ROUND(H3678*0.06,2),-2)</f>
        <v/>
      </c>
      <c r="K3678" s="21">
        <f>ROUNDDOWN(ROUND(H3678*0.04,2),-2)</f>
        <v/>
      </c>
      <c r="L3678" s="21">
        <f>I3678+J3678+K3678</f>
        <v/>
      </c>
      <c r="M3678" s="21">
        <f>B3678-L3678</f>
        <v/>
      </c>
      <c r="N3678" s="21">
        <f>ROUNDDOWN(ROUND(B3678*0.2042,2),0)</f>
        <v/>
      </c>
    </row>
    <row r="3679">
      <c r="A3679" t="inlineStr">
        <is>
          <t>照合 一般</t>
        </is>
      </c>
      <c r="B3679" s="21" t="n">
        <v>26000000</v>
      </c>
      <c r="C3679" s="22" t="n">
        <v>8</v>
      </c>
      <c r="D3679" s="22" t="n">
        <v>1</v>
      </c>
      <c r="E3679" s="22" t="n">
        <v>0</v>
      </c>
      <c r="F3679" s="21">
        <f>(IF(C3679&lt;=20,MAX(800000,400000*C3679),8000000+700000*(C3679-20))+IF(E3679=1,1000000,0))</f>
        <v/>
      </c>
      <c r="G3679" s="21">
        <f>IF(AND(D3679=3,C3679&lt;=5),MAX(0,B3679-F3679),IF(AND(D3679=2,C3679&lt;=5,MAX(0,B3679-F3679)&gt;3000000),1500000+MAX(0,B3679-F3679)-3000000,MAX(0,B3679-F3679)/2))</f>
        <v/>
      </c>
      <c r="H3679" s="21">
        <f>ROUNDDOWN(G3679,-3)</f>
        <v/>
      </c>
      <c r="I3679" s="21">
        <f>IF(H3679&lt;=0,0,ROUNDDOWN(ROUND((H3679*LOOKUP(H3679,{0,1950001,3300001,6950001,9000001,18000001,40000001},{0.05,0.1,0.2,0.23,0.33,0.4,0.45})-LOOKUP(H3679,{0,1950001,3300001,6950001,9000001,18000001,40000001},{0,97500,427500,636000,1536000,2796000,4796000}))*1.021,3),0))</f>
        <v/>
      </c>
      <c r="J3679" s="21">
        <f>ROUNDDOWN(ROUND(H3679*0.06,2),-2)</f>
        <v/>
      </c>
      <c r="K3679" s="21">
        <f>ROUNDDOWN(ROUND(H3679*0.04,2),-2)</f>
        <v/>
      </c>
      <c r="L3679" s="21">
        <f>I3679+J3679+K3679</f>
        <v/>
      </c>
      <c r="M3679" s="21">
        <f>B3679-L3679</f>
        <v/>
      </c>
      <c r="N3679" s="21">
        <f>ROUNDDOWN(ROUND(B3679*0.2042,2),0)</f>
        <v/>
      </c>
    </row>
    <row r="3680">
      <c r="A3680" t="inlineStr">
        <is>
          <t>照合 一般</t>
        </is>
      </c>
      <c r="B3680" s="21" t="n">
        <v>26000000</v>
      </c>
      <c r="C3680" s="22" t="n">
        <v>9</v>
      </c>
      <c r="D3680" s="22" t="n">
        <v>1</v>
      </c>
      <c r="E3680" s="22" t="n">
        <v>0</v>
      </c>
      <c r="F3680" s="21">
        <f>(IF(C3680&lt;=20,MAX(800000,400000*C3680),8000000+700000*(C3680-20))+IF(E3680=1,1000000,0))</f>
        <v/>
      </c>
      <c r="G3680" s="21">
        <f>IF(AND(D3680=3,C3680&lt;=5),MAX(0,B3680-F3680),IF(AND(D3680=2,C3680&lt;=5,MAX(0,B3680-F3680)&gt;3000000),1500000+MAX(0,B3680-F3680)-3000000,MAX(0,B3680-F3680)/2))</f>
        <v/>
      </c>
      <c r="H3680" s="21">
        <f>ROUNDDOWN(G3680,-3)</f>
        <v/>
      </c>
      <c r="I3680" s="21">
        <f>IF(H3680&lt;=0,0,ROUNDDOWN(ROUND((H3680*LOOKUP(H3680,{0,1950001,3300001,6950001,9000001,18000001,40000001},{0.05,0.1,0.2,0.23,0.33,0.4,0.45})-LOOKUP(H3680,{0,1950001,3300001,6950001,9000001,18000001,40000001},{0,97500,427500,636000,1536000,2796000,4796000}))*1.021,3),0))</f>
        <v/>
      </c>
      <c r="J3680" s="21">
        <f>ROUNDDOWN(ROUND(H3680*0.06,2),-2)</f>
        <v/>
      </c>
      <c r="K3680" s="21">
        <f>ROUNDDOWN(ROUND(H3680*0.04,2),-2)</f>
        <v/>
      </c>
      <c r="L3680" s="21">
        <f>I3680+J3680+K3680</f>
        <v/>
      </c>
      <c r="M3680" s="21">
        <f>B3680-L3680</f>
        <v/>
      </c>
      <c r="N3680" s="21">
        <f>ROUNDDOWN(ROUND(B3680*0.2042,2),0)</f>
        <v/>
      </c>
    </row>
    <row r="3681">
      <c r="A3681" t="inlineStr">
        <is>
          <t>照合 一般</t>
        </is>
      </c>
      <c r="B3681" s="21" t="n">
        <v>26000000</v>
      </c>
      <c r="C3681" s="22" t="n">
        <v>10</v>
      </c>
      <c r="D3681" s="22" t="n">
        <v>1</v>
      </c>
      <c r="E3681" s="22" t="n">
        <v>0</v>
      </c>
      <c r="F3681" s="21">
        <f>(IF(C3681&lt;=20,MAX(800000,400000*C3681),8000000+700000*(C3681-20))+IF(E3681=1,1000000,0))</f>
        <v/>
      </c>
      <c r="G3681" s="21">
        <f>IF(AND(D3681=3,C3681&lt;=5),MAX(0,B3681-F3681),IF(AND(D3681=2,C3681&lt;=5,MAX(0,B3681-F3681)&gt;3000000),1500000+MAX(0,B3681-F3681)-3000000,MAX(0,B3681-F3681)/2))</f>
        <v/>
      </c>
      <c r="H3681" s="21">
        <f>ROUNDDOWN(G3681,-3)</f>
        <v/>
      </c>
      <c r="I3681" s="21">
        <f>IF(H3681&lt;=0,0,ROUNDDOWN(ROUND((H3681*LOOKUP(H3681,{0,1950001,3300001,6950001,9000001,18000001,40000001},{0.05,0.1,0.2,0.23,0.33,0.4,0.45})-LOOKUP(H3681,{0,1950001,3300001,6950001,9000001,18000001,40000001},{0,97500,427500,636000,1536000,2796000,4796000}))*1.021,3),0))</f>
        <v/>
      </c>
      <c r="J3681" s="21">
        <f>ROUNDDOWN(ROUND(H3681*0.06,2),-2)</f>
        <v/>
      </c>
      <c r="K3681" s="21">
        <f>ROUNDDOWN(ROUND(H3681*0.04,2),-2)</f>
        <v/>
      </c>
      <c r="L3681" s="21">
        <f>I3681+J3681+K3681</f>
        <v/>
      </c>
      <c r="M3681" s="21">
        <f>B3681-L3681</f>
        <v/>
      </c>
      <c r="N3681" s="21">
        <f>ROUNDDOWN(ROUND(B3681*0.2042,2),0)</f>
        <v/>
      </c>
    </row>
    <row r="3682">
      <c r="A3682" t="inlineStr">
        <is>
          <t>照合 一般</t>
        </is>
      </c>
      <c r="B3682" s="21" t="n">
        <v>26000000</v>
      </c>
      <c r="C3682" s="22" t="n">
        <v>11</v>
      </c>
      <c r="D3682" s="22" t="n">
        <v>1</v>
      </c>
      <c r="E3682" s="22" t="n">
        <v>0</v>
      </c>
      <c r="F3682" s="21">
        <f>(IF(C3682&lt;=20,MAX(800000,400000*C3682),8000000+700000*(C3682-20))+IF(E3682=1,1000000,0))</f>
        <v/>
      </c>
      <c r="G3682" s="21">
        <f>IF(AND(D3682=3,C3682&lt;=5),MAX(0,B3682-F3682),IF(AND(D3682=2,C3682&lt;=5,MAX(0,B3682-F3682)&gt;3000000),1500000+MAX(0,B3682-F3682)-3000000,MAX(0,B3682-F3682)/2))</f>
        <v/>
      </c>
      <c r="H3682" s="21">
        <f>ROUNDDOWN(G3682,-3)</f>
        <v/>
      </c>
      <c r="I3682" s="21">
        <f>IF(H3682&lt;=0,0,ROUNDDOWN(ROUND((H3682*LOOKUP(H3682,{0,1950001,3300001,6950001,9000001,18000001,40000001},{0.05,0.1,0.2,0.23,0.33,0.4,0.45})-LOOKUP(H3682,{0,1950001,3300001,6950001,9000001,18000001,40000001},{0,97500,427500,636000,1536000,2796000,4796000}))*1.021,3),0))</f>
        <v/>
      </c>
      <c r="J3682" s="21">
        <f>ROUNDDOWN(ROUND(H3682*0.06,2),-2)</f>
        <v/>
      </c>
      <c r="K3682" s="21">
        <f>ROUNDDOWN(ROUND(H3682*0.04,2),-2)</f>
        <v/>
      </c>
      <c r="L3682" s="21">
        <f>I3682+J3682+K3682</f>
        <v/>
      </c>
      <c r="M3682" s="21">
        <f>B3682-L3682</f>
        <v/>
      </c>
      <c r="N3682" s="21">
        <f>ROUNDDOWN(ROUND(B3682*0.2042,2),0)</f>
        <v/>
      </c>
    </row>
    <row r="3683">
      <c r="A3683" t="inlineStr">
        <is>
          <t>照合 一般</t>
        </is>
      </c>
      <c r="B3683" s="21" t="n">
        <v>26000000</v>
      </c>
      <c r="C3683" s="22" t="n">
        <v>12</v>
      </c>
      <c r="D3683" s="22" t="n">
        <v>1</v>
      </c>
      <c r="E3683" s="22" t="n">
        <v>0</v>
      </c>
      <c r="F3683" s="21">
        <f>(IF(C3683&lt;=20,MAX(800000,400000*C3683),8000000+700000*(C3683-20))+IF(E3683=1,1000000,0))</f>
        <v/>
      </c>
      <c r="G3683" s="21">
        <f>IF(AND(D3683=3,C3683&lt;=5),MAX(0,B3683-F3683),IF(AND(D3683=2,C3683&lt;=5,MAX(0,B3683-F3683)&gt;3000000),1500000+MAX(0,B3683-F3683)-3000000,MAX(0,B3683-F3683)/2))</f>
        <v/>
      </c>
      <c r="H3683" s="21">
        <f>ROUNDDOWN(G3683,-3)</f>
        <v/>
      </c>
      <c r="I3683" s="21">
        <f>IF(H3683&lt;=0,0,ROUNDDOWN(ROUND((H3683*LOOKUP(H3683,{0,1950001,3300001,6950001,9000001,18000001,40000001},{0.05,0.1,0.2,0.23,0.33,0.4,0.45})-LOOKUP(H3683,{0,1950001,3300001,6950001,9000001,18000001,40000001},{0,97500,427500,636000,1536000,2796000,4796000}))*1.021,3),0))</f>
        <v/>
      </c>
      <c r="J3683" s="21">
        <f>ROUNDDOWN(ROUND(H3683*0.06,2),-2)</f>
        <v/>
      </c>
      <c r="K3683" s="21">
        <f>ROUNDDOWN(ROUND(H3683*0.04,2),-2)</f>
        <v/>
      </c>
      <c r="L3683" s="21">
        <f>I3683+J3683+K3683</f>
        <v/>
      </c>
      <c r="M3683" s="21">
        <f>B3683-L3683</f>
        <v/>
      </c>
      <c r="N3683" s="21">
        <f>ROUNDDOWN(ROUND(B3683*0.2042,2),0)</f>
        <v/>
      </c>
    </row>
    <row r="3684">
      <c r="A3684" t="inlineStr">
        <is>
          <t>照合 一般</t>
        </is>
      </c>
      <c r="B3684" s="21" t="n">
        <v>26000000</v>
      </c>
      <c r="C3684" s="22" t="n">
        <v>13</v>
      </c>
      <c r="D3684" s="22" t="n">
        <v>1</v>
      </c>
      <c r="E3684" s="22" t="n">
        <v>0</v>
      </c>
      <c r="F3684" s="21">
        <f>(IF(C3684&lt;=20,MAX(800000,400000*C3684),8000000+700000*(C3684-20))+IF(E3684=1,1000000,0))</f>
        <v/>
      </c>
      <c r="G3684" s="21">
        <f>IF(AND(D3684=3,C3684&lt;=5),MAX(0,B3684-F3684),IF(AND(D3684=2,C3684&lt;=5,MAX(0,B3684-F3684)&gt;3000000),1500000+MAX(0,B3684-F3684)-3000000,MAX(0,B3684-F3684)/2))</f>
        <v/>
      </c>
      <c r="H3684" s="21">
        <f>ROUNDDOWN(G3684,-3)</f>
        <v/>
      </c>
      <c r="I3684" s="21">
        <f>IF(H3684&lt;=0,0,ROUNDDOWN(ROUND((H3684*LOOKUP(H3684,{0,1950001,3300001,6950001,9000001,18000001,40000001},{0.05,0.1,0.2,0.23,0.33,0.4,0.45})-LOOKUP(H3684,{0,1950001,3300001,6950001,9000001,18000001,40000001},{0,97500,427500,636000,1536000,2796000,4796000}))*1.021,3),0))</f>
        <v/>
      </c>
      <c r="J3684" s="21">
        <f>ROUNDDOWN(ROUND(H3684*0.06,2),-2)</f>
        <v/>
      </c>
      <c r="K3684" s="21">
        <f>ROUNDDOWN(ROUND(H3684*0.04,2),-2)</f>
        <v/>
      </c>
      <c r="L3684" s="21">
        <f>I3684+J3684+K3684</f>
        <v/>
      </c>
      <c r="M3684" s="21">
        <f>B3684-L3684</f>
        <v/>
      </c>
      <c r="N3684" s="21">
        <f>ROUNDDOWN(ROUND(B3684*0.2042,2),0)</f>
        <v/>
      </c>
    </row>
    <row r="3685">
      <c r="A3685" t="inlineStr">
        <is>
          <t>照合 一般</t>
        </is>
      </c>
      <c r="B3685" s="21" t="n">
        <v>26000000</v>
      </c>
      <c r="C3685" s="22" t="n">
        <v>14</v>
      </c>
      <c r="D3685" s="22" t="n">
        <v>1</v>
      </c>
      <c r="E3685" s="22" t="n">
        <v>0</v>
      </c>
      <c r="F3685" s="21">
        <f>(IF(C3685&lt;=20,MAX(800000,400000*C3685),8000000+700000*(C3685-20))+IF(E3685=1,1000000,0))</f>
        <v/>
      </c>
      <c r="G3685" s="21">
        <f>IF(AND(D3685=3,C3685&lt;=5),MAX(0,B3685-F3685),IF(AND(D3685=2,C3685&lt;=5,MAX(0,B3685-F3685)&gt;3000000),1500000+MAX(0,B3685-F3685)-3000000,MAX(0,B3685-F3685)/2))</f>
        <v/>
      </c>
      <c r="H3685" s="21">
        <f>ROUNDDOWN(G3685,-3)</f>
        <v/>
      </c>
      <c r="I3685" s="21">
        <f>IF(H3685&lt;=0,0,ROUNDDOWN(ROUND((H3685*LOOKUP(H3685,{0,1950001,3300001,6950001,9000001,18000001,40000001},{0.05,0.1,0.2,0.23,0.33,0.4,0.45})-LOOKUP(H3685,{0,1950001,3300001,6950001,9000001,18000001,40000001},{0,97500,427500,636000,1536000,2796000,4796000}))*1.021,3),0))</f>
        <v/>
      </c>
      <c r="J3685" s="21">
        <f>ROUNDDOWN(ROUND(H3685*0.06,2),-2)</f>
        <v/>
      </c>
      <c r="K3685" s="21">
        <f>ROUNDDOWN(ROUND(H3685*0.04,2),-2)</f>
        <v/>
      </c>
      <c r="L3685" s="21">
        <f>I3685+J3685+K3685</f>
        <v/>
      </c>
      <c r="M3685" s="21">
        <f>B3685-L3685</f>
        <v/>
      </c>
      <c r="N3685" s="21">
        <f>ROUNDDOWN(ROUND(B3685*0.2042,2),0)</f>
        <v/>
      </c>
    </row>
    <row r="3686">
      <c r="A3686" t="inlineStr">
        <is>
          <t>照合 一般</t>
        </is>
      </c>
      <c r="B3686" s="21" t="n">
        <v>26000000</v>
      </c>
      <c r="C3686" s="22" t="n">
        <v>15</v>
      </c>
      <c r="D3686" s="22" t="n">
        <v>1</v>
      </c>
      <c r="E3686" s="22" t="n">
        <v>0</v>
      </c>
      <c r="F3686" s="21">
        <f>(IF(C3686&lt;=20,MAX(800000,400000*C3686),8000000+700000*(C3686-20))+IF(E3686=1,1000000,0))</f>
        <v/>
      </c>
      <c r="G3686" s="21">
        <f>IF(AND(D3686=3,C3686&lt;=5),MAX(0,B3686-F3686),IF(AND(D3686=2,C3686&lt;=5,MAX(0,B3686-F3686)&gt;3000000),1500000+MAX(0,B3686-F3686)-3000000,MAX(0,B3686-F3686)/2))</f>
        <v/>
      </c>
      <c r="H3686" s="21">
        <f>ROUNDDOWN(G3686,-3)</f>
        <v/>
      </c>
      <c r="I3686" s="21">
        <f>IF(H3686&lt;=0,0,ROUNDDOWN(ROUND((H3686*LOOKUP(H3686,{0,1950001,3300001,6950001,9000001,18000001,40000001},{0.05,0.1,0.2,0.23,0.33,0.4,0.45})-LOOKUP(H3686,{0,1950001,3300001,6950001,9000001,18000001,40000001},{0,97500,427500,636000,1536000,2796000,4796000}))*1.021,3),0))</f>
        <v/>
      </c>
      <c r="J3686" s="21">
        <f>ROUNDDOWN(ROUND(H3686*0.06,2),-2)</f>
        <v/>
      </c>
      <c r="K3686" s="21">
        <f>ROUNDDOWN(ROUND(H3686*0.04,2),-2)</f>
        <v/>
      </c>
      <c r="L3686" s="21">
        <f>I3686+J3686+K3686</f>
        <v/>
      </c>
      <c r="M3686" s="21">
        <f>B3686-L3686</f>
        <v/>
      </c>
      <c r="N3686" s="21">
        <f>ROUNDDOWN(ROUND(B3686*0.2042,2),0)</f>
        <v/>
      </c>
    </row>
    <row r="3687">
      <c r="A3687" t="inlineStr">
        <is>
          <t>照合 一般</t>
        </is>
      </c>
      <c r="B3687" s="21" t="n">
        <v>26000000</v>
      </c>
      <c r="C3687" s="22" t="n">
        <v>16</v>
      </c>
      <c r="D3687" s="22" t="n">
        <v>1</v>
      </c>
      <c r="E3687" s="22" t="n">
        <v>0</v>
      </c>
      <c r="F3687" s="21">
        <f>(IF(C3687&lt;=20,MAX(800000,400000*C3687),8000000+700000*(C3687-20))+IF(E3687=1,1000000,0))</f>
        <v/>
      </c>
      <c r="G3687" s="21">
        <f>IF(AND(D3687=3,C3687&lt;=5),MAX(0,B3687-F3687),IF(AND(D3687=2,C3687&lt;=5,MAX(0,B3687-F3687)&gt;3000000),1500000+MAX(0,B3687-F3687)-3000000,MAX(0,B3687-F3687)/2))</f>
        <v/>
      </c>
      <c r="H3687" s="21">
        <f>ROUNDDOWN(G3687,-3)</f>
        <v/>
      </c>
      <c r="I3687" s="21">
        <f>IF(H3687&lt;=0,0,ROUNDDOWN(ROUND((H3687*LOOKUP(H3687,{0,1950001,3300001,6950001,9000001,18000001,40000001},{0.05,0.1,0.2,0.23,0.33,0.4,0.45})-LOOKUP(H3687,{0,1950001,3300001,6950001,9000001,18000001,40000001},{0,97500,427500,636000,1536000,2796000,4796000}))*1.021,3),0))</f>
        <v/>
      </c>
      <c r="J3687" s="21">
        <f>ROUNDDOWN(ROUND(H3687*0.06,2),-2)</f>
        <v/>
      </c>
      <c r="K3687" s="21">
        <f>ROUNDDOWN(ROUND(H3687*0.04,2),-2)</f>
        <v/>
      </c>
      <c r="L3687" s="21">
        <f>I3687+J3687+K3687</f>
        <v/>
      </c>
      <c r="M3687" s="21">
        <f>B3687-L3687</f>
        <v/>
      </c>
      <c r="N3687" s="21">
        <f>ROUNDDOWN(ROUND(B3687*0.2042,2),0)</f>
        <v/>
      </c>
    </row>
    <row r="3688">
      <c r="A3688" t="inlineStr">
        <is>
          <t>照合 一般</t>
        </is>
      </c>
      <c r="B3688" s="21" t="n">
        <v>26000000</v>
      </c>
      <c r="C3688" s="22" t="n">
        <v>17</v>
      </c>
      <c r="D3688" s="22" t="n">
        <v>1</v>
      </c>
      <c r="E3688" s="22" t="n">
        <v>0</v>
      </c>
      <c r="F3688" s="21">
        <f>(IF(C3688&lt;=20,MAX(800000,400000*C3688),8000000+700000*(C3688-20))+IF(E3688=1,1000000,0))</f>
        <v/>
      </c>
      <c r="G3688" s="21">
        <f>IF(AND(D3688=3,C3688&lt;=5),MAX(0,B3688-F3688),IF(AND(D3688=2,C3688&lt;=5,MAX(0,B3688-F3688)&gt;3000000),1500000+MAX(0,B3688-F3688)-3000000,MAX(0,B3688-F3688)/2))</f>
        <v/>
      </c>
      <c r="H3688" s="21">
        <f>ROUNDDOWN(G3688,-3)</f>
        <v/>
      </c>
      <c r="I3688" s="21">
        <f>IF(H3688&lt;=0,0,ROUNDDOWN(ROUND((H3688*LOOKUP(H3688,{0,1950001,3300001,6950001,9000001,18000001,40000001},{0.05,0.1,0.2,0.23,0.33,0.4,0.45})-LOOKUP(H3688,{0,1950001,3300001,6950001,9000001,18000001,40000001},{0,97500,427500,636000,1536000,2796000,4796000}))*1.021,3),0))</f>
        <v/>
      </c>
      <c r="J3688" s="21">
        <f>ROUNDDOWN(ROUND(H3688*0.06,2),-2)</f>
        <v/>
      </c>
      <c r="K3688" s="21">
        <f>ROUNDDOWN(ROUND(H3688*0.04,2),-2)</f>
        <v/>
      </c>
      <c r="L3688" s="21">
        <f>I3688+J3688+K3688</f>
        <v/>
      </c>
      <c r="M3688" s="21">
        <f>B3688-L3688</f>
        <v/>
      </c>
      <c r="N3688" s="21">
        <f>ROUNDDOWN(ROUND(B3688*0.2042,2),0)</f>
        <v/>
      </c>
    </row>
    <row r="3689">
      <c r="A3689" t="inlineStr">
        <is>
          <t>照合 一般</t>
        </is>
      </c>
      <c r="B3689" s="21" t="n">
        <v>26000000</v>
      </c>
      <c r="C3689" s="22" t="n">
        <v>18</v>
      </c>
      <c r="D3689" s="22" t="n">
        <v>1</v>
      </c>
      <c r="E3689" s="22" t="n">
        <v>0</v>
      </c>
      <c r="F3689" s="21">
        <f>(IF(C3689&lt;=20,MAX(800000,400000*C3689),8000000+700000*(C3689-20))+IF(E3689=1,1000000,0))</f>
        <v/>
      </c>
      <c r="G3689" s="21">
        <f>IF(AND(D3689=3,C3689&lt;=5),MAX(0,B3689-F3689),IF(AND(D3689=2,C3689&lt;=5,MAX(0,B3689-F3689)&gt;3000000),1500000+MAX(0,B3689-F3689)-3000000,MAX(0,B3689-F3689)/2))</f>
        <v/>
      </c>
      <c r="H3689" s="21">
        <f>ROUNDDOWN(G3689,-3)</f>
        <v/>
      </c>
      <c r="I3689" s="21">
        <f>IF(H3689&lt;=0,0,ROUNDDOWN(ROUND((H3689*LOOKUP(H3689,{0,1950001,3300001,6950001,9000001,18000001,40000001},{0.05,0.1,0.2,0.23,0.33,0.4,0.45})-LOOKUP(H3689,{0,1950001,3300001,6950001,9000001,18000001,40000001},{0,97500,427500,636000,1536000,2796000,4796000}))*1.021,3),0))</f>
        <v/>
      </c>
      <c r="J3689" s="21">
        <f>ROUNDDOWN(ROUND(H3689*0.06,2),-2)</f>
        <v/>
      </c>
      <c r="K3689" s="21">
        <f>ROUNDDOWN(ROUND(H3689*0.04,2),-2)</f>
        <v/>
      </c>
      <c r="L3689" s="21">
        <f>I3689+J3689+K3689</f>
        <v/>
      </c>
      <c r="M3689" s="21">
        <f>B3689-L3689</f>
        <v/>
      </c>
      <c r="N3689" s="21">
        <f>ROUNDDOWN(ROUND(B3689*0.2042,2),0)</f>
        <v/>
      </c>
    </row>
    <row r="3690">
      <c r="A3690" t="inlineStr">
        <is>
          <t>照合 一般</t>
        </is>
      </c>
      <c r="B3690" s="21" t="n">
        <v>26000000</v>
      </c>
      <c r="C3690" s="22" t="n">
        <v>19</v>
      </c>
      <c r="D3690" s="22" t="n">
        <v>1</v>
      </c>
      <c r="E3690" s="22" t="n">
        <v>0</v>
      </c>
      <c r="F3690" s="21">
        <f>(IF(C3690&lt;=20,MAX(800000,400000*C3690),8000000+700000*(C3690-20))+IF(E3690=1,1000000,0))</f>
        <v/>
      </c>
      <c r="G3690" s="21">
        <f>IF(AND(D3690=3,C3690&lt;=5),MAX(0,B3690-F3690),IF(AND(D3690=2,C3690&lt;=5,MAX(0,B3690-F3690)&gt;3000000),1500000+MAX(0,B3690-F3690)-3000000,MAX(0,B3690-F3690)/2))</f>
        <v/>
      </c>
      <c r="H3690" s="21">
        <f>ROUNDDOWN(G3690,-3)</f>
        <v/>
      </c>
      <c r="I3690" s="21">
        <f>IF(H3690&lt;=0,0,ROUNDDOWN(ROUND((H3690*LOOKUP(H3690,{0,1950001,3300001,6950001,9000001,18000001,40000001},{0.05,0.1,0.2,0.23,0.33,0.4,0.45})-LOOKUP(H3690,{0,1950001,3300001,6950001,9000001,18000001,40000001},{0,97500,427500,636000,1536000,2796000,4796000}))*1.021,3),0))</f>
        <v/>
      </c>
      <c r="J3690" s="21">
        <f>ROUNDDOWN(ROUND(H3690*0.06,2),-2)</f>
        <v/>
      </c>
      <c r="K3690" s="21">
        <f>ROUNDDOWN(ROUND(H3690*0.04,2),-2)</f>
        <v/>
      </c>
      <c r="L3690" s="21">
        <f>I3690+J3690+K3690</f>
        <v/>
      </c>
      <c r="M3690" s="21">
        <f>B3690-L3690</f>
        <v/>
      </c>
      <c r="N3690" s="21">
        <f>ROUNDDOWN(ROUND(B3690*0.2042,2),0)</f>
        <v/>
      </c>
    </row>
    <row r="3691">
      <c r="A3691" t="inlineStr">
        <is>
          <t>照合 一般</t>
        </is>
      </c>
      <c r="B3691" s="21" t="n">
        <v>26000000</v>
      </c>
      <c r="C3691" s="22" t="n">
        <v>20</v>
      </c>
      <c r="D3691" s="22" t="n">
        <v>1</v>
      </c>
      <c r="E3691" s="22" t="n">
        <v>0</v>
      </c>
      <c r="F3691" s="21">
        <f>(IF(C3691&lt;=20,MAX(800000,400000*C3691),8000000+700000*(C3691-20))+IF(E3691=1,1000000,0))</f>
        <v/>
      </c>
      <c r="G3691" s="21">
        <f>IF(AND(D3691=3,C3691&lt;=5),MAX(0,B3691-F3691),IF(AND(D3691=2,C3691&lt;=5,MAX(0,B3691-F3691)&gt;3000000),1500000+MAX(0,B3691-F3691)-3000000,MAX(0,B3691-F3691)/2))</f>
        <v/>
      </c>
      <c r="H3691" s="21">
        <f>ROUNDDOWN(G3691,-3)</f>
        <v/>
      </c>
      <c r="I3691" s="21">
        <f>IF(H3691&lt;=0,0,ROUNDDOWN(ROUND((H3691*LOOKUP(H3691,{0,1950001,3300001,6950001,9000001,18000001,40000001},{0.05,0.1,0.2,0.23,0.33,0.4,0.45})-LOOKUP(H3691,{0,1950001,3300001,6950001,9000001,18000001,40000001},{0,97500,427500,636000,1536000,2796000,4796000}))*1.021,3),0))</f>
        <v/>
      </c>
      <c r="J3691" s="21">
        <f>ROUNDDOWN(ROUND(H3691*0.06,2),-2)</f>
        <v/>
      </c>
      <c r="K3691" s="21">
        <f>ROUNDDOWN(ROUND(H3691*0.04,2),-2)</f>
        <v/>
      </c>
      <c r="L3691" s="21">
        <f>I3691+J3691+K3691</f>
        <v/>
      </c>
      <c r="M3691" s="21">
        <f>B3691-L3691</f>
        <v/>
      </c>
      <c r="N3691" s="21">
        <f>ROUNDDOWN(ROUND(B3691*0.2042,2),0)</f>
        <v/>
      </c>
    </row>
    <row r="3692">
      <c r="A3692" t="inlineStr">
        <is>
          <t>照合 一般</t>
        </is>
      </c>
      <c r="B3692" s="21" t="n">
        <v>26000000</v>
      </c>
      <c r="C3692" s="22" t="n">
        <v>21</v>
      </c>
      <c r="D3692" s="22" t="n">
        <v>1</v>
      </c>
      <c r="E3692" s="22" t="n">
        <v>0</v>
      </c>
      <c r="F3692" s="21">
        <f>(IF(C3692&lt;=20,MAX(800000,400000*C3692),8000000+700000*(C3692-20))+IF(E3692=1,1000000,0))</f>
        <v/>
      </c>
      <c r="G3692" s="21">
        <f>IF(AND(D3692=3,C3692&lt;=5),MAX(0,B3692-F3692),IF(AND(D3692=2,C3692&lt;=5,MAX(0,B3692-F3692)&gt;3000000),1500000+MAX(0,B3692-F3692)-3000000,MAX(0,B3692-F3692)/2))</f>
        <v/>
      </c>
      <c r="H3692" s="21">
        <f>ROUNDDOWN(G3692,-3)</f>
        <v/>
      </c>
      <c r="I3692" s="21">
        <f>IF(H3692&lt;=0,0,ROUNDDOWN(ROUND((H3692*LOOKUP(H3692,{0,1950001,3300001,6950001,9000001,18000001,40000001},{0.05,0.1,0.2,0.23,0.33,0.4,0.45})-LOOKUP(H3692,{0,1950001,3300001,6950001,9000001,18000001,40000001},{0,97500,427500,636000,1536000,2796000,4796000}))*1.021,3),0))</f>
        <v/>
      </c>
      <c r="J3692" s="21">
        <f>ROUNDDOWN(ROUND(H3692*0.06,2),-2)</f>
        <v/>
      </c>
      <c r="K3692" s="21">
        <f>ROUNDDOWN(ROUND(H3692*0.04,2),-2)</f>
        <v/>
      </c>
      <c r="L3692" s="21">
        <f>I3692+J3692+K3692</f>
        <v/>
      </c>
      <c r="M3692" s="21">
        <f>B3692-L3692</f>
        <v/>
      </c>
      <c r="N3692" s="21">
        <f>ROUNDDOWN(ROUND(B3692*0.2042,2),0)</f>
        <v/>
      </c>
    </row>
    <row r="3693">
      <c r="A3693" t="inlineStr">
        <is>
          <t>照合 一般</t>
        </is>
      </c>
      <c r="B3693" s="21" t="n">
        <v>26000000</v>
      </c>
      <c r="C3693" s="22" t="n">
        <v>22</v>
      </c>
      <c r="D3693" s="22" t="n">
        <v>1</v>
      </c>
      <c r="E3693" s="22" t="n">
        <v>0</v>
      </c>
      <c r="F3693" s="21">
        <f>(IF(C3693&lt;=20,MAX(800000,400000*C3693),8000000+700000*(C3693-20))+IF(E3693=1,1000000,0))</f>
        <v/>
      </c>
      <c r="G3693" s="21">
        <f>IF(AND(D3693=3,C3693&lt;=5),MAX(0,B3693-F3693),IF(AND(D3693=2,C3693&lt;=5,MAX(0,B3693-F3693)&gt;3000000),1500000+MAX(0,B3693-F3693)-3000000,MAX(0,B3693-F3693)/2))</f>
        <v/>
      </c>
      <c r="H3693" s="21">
        <f>ROUNDDOWN(G3693,-3)</f>
        <v/>
      </c>
      <c r="I3693" s="21">
        <f>IF(H3693&lt;=0,0,ROUNDDOWN(ROUND((H3693*LOOKUP(H3693,{0,1950001,3300001,6950001,9000001,18000001,40000001},{0.05,0.1,0.2,0.23,0.33,0.4,0.45})-LOOKUP(H3693,{0,1950001,3300001,6950001,9000001,18000001,40000001},{0,97500,427500,636000,1536000,2796000,4796000}))*1.021,3),0))</f>
        <v/>
      </c>
      <c r="J3693" s="21">
        <f>ROUNDDOWN(ROUND(H3693*0.06,2),-2)</f>
        <v/>
      </c>
      <c r="K3693" s="21">
        <f>ROUNDDOWN(ROUND(H3693*0.04,2),-2)</f>
        <v/>
      </c>
      <c r="L3693" s="21">
        <f>I3693+J3693+K3693</f>
        <v/>
      </c>
      <c r="M3693" s="21">
        <f>B3693-L3693</f>
        <v/>
      </c>
      <c r="N3693" s="21">
        <f>ROUNDDOWN(ROUND(B3693*0.2042,2),0)</f>
        <v/>
      </c>
    </row>
    <row r="3694">
      <c r="A3694" t="inlineStr">
        <is>
          <t>照合 一般</t>
        </is>
      </c>
      <c r="B3694" s="21" t="n">
        <v>26000000</v>
      </c>
      <c r="C3694" s="22" t="n">
        <v>23</v>
      </c>
      <c r="D3694" s="22" t="n">
        <v>1</v>
      </c>
      <c r="E3694" s="22" t="n">
        <v>0</v>
      </c>
      <c r="F3694" s="21">
        <f>(IF(C3694&lt;=20,MAX(800000,400000*C3694),8000000+700000*(C3694-20))+IF(E3694=1,1000000,0))</f>
        <v/>
      </c>
      <c r="G3694" s="21">
        <f>IF(AND(D3694=3,C3694&lt;=5),MAX(0,B3694-F3694),IF(AND(D3694=2,C3694&lt;=5,MAX(0,B3694-F3694)&gt;3000000),1500000+MAX(0,B3694-F3694)-3000000,MAX(0,B3694-F3694)/2))</f>
        <v/>
      </c>
      <c r="H3694" s="21">
        <f>ROUNDDOWN(G3694,-3)</f>
        <v/>
      </c>
      <c r="I3694" s="21">
        <f>IF(H3694&lt;=0,0,ROUNDDOWN(ROUND((H3694*LOOKUP(H3694,{0,1950001,3300001,6950001,9000001,18000001,40000001},{0.05,0.1,0.2,0.23,0.33,0.4,0.45})-LOOKUP(H3694,{0,1950001,3300001,6950001,9000001,18000001,40000001},{0,97500,427500,636000,1536000,2796000,4796000}))*1.021,3),0))</f>
        <v/>
      </c>
      <c r="J3694" s="21">
        <f>ROUNDDOWN(ROUND(H3694*0.06,2),-2)</f>
        <v/>
      </c>
      <c r="K3694" s="21">
        <f>ROUNDDOWN(ROUND(H3694*0.04,2),-2)</f>
        <v/>
      </c>
      <c r="L3694" s="21">
        <f>I3694+J3694+K3694</f>
        <v/>
      </c>
      <c r="M3694" s="21">
        <f>B3694-L3694</f>
        <v/>
      </c>
      <c r="N3694" s="21">
        <f>ROUNDDOWN(ROUND(B3694*0.2042,2),0)</f>
        <v/>
      </c>
    </row>
    <row r="3695">
      <c r="A3695" t="inlineStr">
        <is>
          <t>照合 一般</t>
        </is>
      </c>
      <c r="B3695" s="21" t="n">
        <v>26000000</v>
      </c>
      <c r="C3695" s="22" t="n">
        <v>24</v>
      </c>
      <c r="D3695" s="22" t="n">
        <v>1</v>
      </c>
      <c r="E3695" s="22" t="n">
        <v>0</v>
      </c>
      <c r="F3695" s="21">
        <f>(IF(C3695&lt;=20,MAX(800000,400000*C3695),8000000+700000*(C3695-20))+IF(E3695=1,1000000,0))</f>
        <v/>
      </c>
      <c r="G3695" s="21">
        <f>IF(AND(D3695=3,C3695&lt;=5),MAX(0,B3695-F3695),IF(AND(D3695=2,C3695&lt;=5,MAX(0,B3695-F3695)&gt;3000000),1500000+MAX(0,B3695-F3695)-3000000,MAX(0,B3695-F3695)/2))</f>
        <v/>
      </c>
      <c r="H3695" s="21">
        <f>ROUNDDOWN(G3695,-3)</f>
        <v/>
      </c>
      <c r="I3695" s="21">
        <f>IF(H3695&lt;=0,0,ROUNDDOWN(ROUND((H3695*LOOKUP(H3695,{0,1950001,3300001,6950001,9000001,18000001,40000001},{0.05,0.1,0.2,0.23,0.33,0.4,0.45})-LOOKUP(H3695,{0,1950001,3300001,6950001,9000001,18000001,40000001},{0,97500,427500,636000,1536000,2796000,4796000}))*1.021,3),0))</f>
        <v/>
      </c>
      <c r="J3695" s="21">
        <f>ROUNDDOWN(ROUND(H3695*0.06,2),-2)</f>
        <v/>
      </c>
      <c r="K3695" s="21">
        <f>ROUNDDOWN(ROUND(H3695*0.04,2),-2)</f>
        <v/>
      </c>
      <c r="L3695" s="21">
        <f>I3695+J3695+K3695</f>
        <v/>
      </c>
      <c r="M3695" s="21">
        <f>B3695-L3695</f>
        <v/>
      </c>
      <c r="N3695" s="21">
        <f>ROUNDDOWN(ROUND(B3695*0.2042,2),0)</f>
        <v/>
      </c>
    </row>
    <row r="3696">
      <c r="A3696" t="inlineStr">
        <is>
          <t>照合 一般</t>
        </is>
      </c>
      <c r="B3696" s="21" t="n">
        <v>26000000</v>
      </c>
      <c r="C3696" s="22" t="n">
        <v>25</v>
      </c>
      <c r="D3696" s="22" t="n">
        <v>1</v>
      </c>
      <c r="E3696" s="22" t="n">
        <v>0</v>
      </c>
      <c r="F3696" s="21">
        <f>(IF(C3696&lt;=20,MAX(800000,400000*C3696),8000000+700000*(C3696-20))+IF(E3696=1,1000000,0))</f>
        <v/>
      </c>
      <c r="G3696" s="21">
        <f>IF(AND(D3696=3,C3696&lt;=5),MAX(0,B3696-F3696),IF(AND(D3696=2,C3696&lt;=5,MAX(0,B3696-F3696)&gt;3000000),1500000+MAX(0,B3696-F3696)-3000000,MAX(0,B3696-F3696)/2))</f>
        <v/>
      </c>
      <c r="H3696" s="21">
        <f>ROUNDDOWN(G3696,-3)</f>
        <v/>
      </c>
      <c r="I3696" s="21">
        <f>IF(H3696&lt;=0,0,ROUNDDOWN(ROUND((H3696*LOOKUP(H3696,{0,1950001,3300001,6950001,9000001,18000001,40000001},{0.05,0.1,0.2,0.23,0.33,0.4,0.45})-LOOKUP(H3696,{0,1950001,3300001,6950001,9000001,18000001,40000001},{0,97500,427500,636000,1536000,2796000,4796000}))*1.021,3),0))</f>
        <v/>
      </c>
      <c r="J3696" s="21">
        <f>ROUNDDOWN(ROUND(H3696*0.06,2),-2)</f>
        <v/>
      </c>
      <c r="K3696" s="21">
        <f>ROUNDDOWN(ROUND(H3696*0.04,2),-2)</f>
        <v/>
      </c>
      <c r="L3696" s="21">
        <f>I3696+J3696+K3696</f>
        <v/>
      </c>
      <c r="M3696" s="21">
        <f>B3696-L3696</f>
        <v/>
      </c>
      <c r="N3696" s="21">
        <f>ROUNDDOWN(ROUND(B3696*0.2042,2),0)</f>
        <v/>
      </c>
    </row>
    <row r="3697">
      <c r="A3697" t="inlineStr">
        <is>
          <t>照合 一般</t>
        </is>
      </c>
      <c r="B3697" s="21" t="n">
        <v>26000000</v>
      </c>
      <c r="C3697" s="22" t="n">
        <v>26</v>
      </c>
      <c r="D3697" s="22" t="n">
        <v>1</v>
      </c>
      <c r="E3697" s="22" t="n">
        <v>0</v>
      </c>
      <c r="F3697" s="21">
        <f>(IF(C3697&lt;=20,MAX(800000,400000*C3697),8000000+700000*(C3697-20))+IF(E3697=1,1000000,0))</f>
        <v/>
      </c>
      <c r="G3697" s="21">
        <f>IF(AND(D3697=3,C3697&lt;=5),MAX(0,B3697-F3697),IF(AND(D3697=2,C3697&lt;=5,MAX(0,B3697-F3697)&gt;3000000),1500000+MAX(0,B3697-F3697)-3000000,MAX(0,B3697-F3697)/2))</f>
        <v/>
      </c>
      <c r="H3697" s="21">
        <f>ROUNDDOWN(G3697,-3)</f>
        <v/>
      </c>
      <c r="I3697" s="21">
        <f>IF(H3697&lt;=0,0,ROUNDDOWN(ROUND((H3697*LOOKUP(H3697,{0,1950001,3300001,6950001,9000001,18000001,40000001},{0.05,0.1,0.2,0.23,0.33,0.4,0.45})-LOOKUP(H3697,{0,1950001,3300001,6950001,9000001,18000001,40000001},{0,97500,427500,636000,1536000,2796000,4796000}))*1.021,3),0))</f>
        <v/>
      </c>
      <c r="J3697" s="21">
        <f>ROUNDDOWN(ROUND(H3697*0.06,2),-2)</f>
        <v/>
      </c>
      <c r="K3697" s="21">
        <f>ROUNDDOWN(ROUND(H3697*0.04,2),-2)</f>
        <v/>
      </c>
      <c r="L3697" s="21">
        <f>I3697+J3697+K3697</f>
        <v/>
      </c>
      <c r="M3697" s="21">
        <f>B3697-L3697</f>
        <v/>
      </c>
      <c r="N3697" s="21">
        <f>ROUNDDOWN(ROUND(B3697*0.2042,2),0)</f>
        <v/>
      </c>
    </row>
    <row r="3698">
      <c r="A3698" t="inlineStr">
        <is>
          <t>照合 一般</t>
        </is>
      </c>
      <c r="B3698" s="21" t="n">
        <v>26000000</v>
      </c>
      <c r="C3698" s="22" t="n">
        <v>27</v>
      </c>
      <c r="D3698" s="22" t="n">
        <v>1</v>
      </c>
      <c r="E3698" s="22" t="n">
        <v>0</v>
      </c>
      <c r="F3698" s="21">
        <f>(IF(C3698&lt;=20,MAX(800000,400000*C3698),8000000+700000*(C3698-20))+IF(E3698=1,1000000,0))</f>
        <v/>
      </c>
      <c r="G3698" s="21">
        <f>IF(AND(D3698=3,C3698&lt;=5),MAX(0,B3698-F3698),IF(AND(D3698=2,C3698&lt;=5,MAX(0,B3698-F3698)&gt;3000000),1500000+MAX(0,B3698-F3698)-3000000,MAX(0,B3698-F3698)/2))</f>
        <v/>
      </c>
      <c r="H3698" s="21">
        <f>ROUNDDOWN(G3698,-3)</f>
        <v/>
      </c>
      <c r="I3698" s="21">
        <f>IF(H3698&lt;=0,0,ROUNDDOWN(ROUND((H3698*LOOKUP(H3698,{0,1950001,3300001,6950001,9000001,18000001,40000001},{0.05,0.1,0.2,0.23,0.33,0.4,0.45})-LOOKUP(H3698,{0,1950001,3300001,6950001,9000001,18000001,40000001},{0,97500,427500,636000,1536000,2796000,4796000}))*1.021,3),0))</f>
        <v/>
      </c>
      <c r="J3698" s="21">
        <f>ROUNDDOWN(ROUND(H3698*0.06,2),-2)</f>
        <v/>
      </c>
      <c r="K3698" s="21">
        <f>ROUNDDOWN(ROUND(H3698*0.04,2),-2)</f>
        <v/>
      </c>
      <c r="L3698" s="21">
        <f>I3698+J3698+K3698</f>
        <v/>
      </c>
      <c r="M3698" s="21">
        <f>B3698-L3698</f>
        <v/>
      </c>
      <c r="N3698" s="21">
        <f>ROUNDDOWN(ROUND(B3698*0.2042,2),0)</f>
        <v/>
      </c>
    </row>
    <row r="3699">
      <c r="A3699" t="inlineStr">
        <is>
          <t>照合 一般</t>
        </is>
      </c>
      <c r="B3699" s="21" t="n">
        <v>26000000</v>
      </c>
      <c r="C3699" s="22" t="n">
        <v>28</v>
      </c>
      <c r="D3699" s="22" t="n">
        <v>1</v>
      </c>
      <c r="E3699" s="22" t="n">
        <v>0</v>
      </c>
      <c r="F3699" s="21">
        <f>(IF(C3699&lt;=20,MAX(800000,400000*C3699),8000000+700000*(C3699-20))+IF(E3699=1,1000000,0))</f>
        <v/>
      </c>
      <c r="G3699" s="21">
        <f>IF(AND(D3699=3,C3699&lt;=5),MAX(0,B3699-F3699),IF(AND(D3699=2,C3699&lt;=5,MAX(0,B3699-F3699)&gt;3000000),1500000+MAX(0,B3699-F3699)-3000000,MAX(0,B3699-F3699)/2))</f>
        <v/>
      </c>
      <c r="H3699" s="21">
        <f>ROUNDDOWN(G3699,-3)</f>
        <v/>
      </c>
      <c r="I3699" s="21">
        <f>IF(H3699&lt;=0,0,ROUNDDOWN(ROUND((H3699*LOOKUP(H3699,{0,1950001,3300001,6950001,9000001,18000001,40000001},{0.05,0.1,0.2,0.23,0.33,0.4,0.45})-LOOKUP(H3699,{0,1950001,3300001,6950001,9000001,18000001,40000001},{0,97500,427500,636000,1536000,2796000,4796000}))*1.021,3),0))</f>
        <v/>
      </c>
      <c r="J3699" s="21">
        <f>ROUNDDOWN(ROUND(H3699*0.06,2),-2)</f>
        <v/>
      </c>
      <c r="K3699" s="21">
        <f>ROUNDDOWN(ROUND(H3699*0.04,2),-2)</f>
        <v/>
      </c>
      <c r="L3699" s="21">
        <f>I3699+J3699+K3699</f>
        <v/>
      </c>
      <c r="M3699" s="21">
        <f>B3699-L3699</f>
        <v/>
      </c>
      <c r="N3699" s="21">
        <f>ROUNDDOWN(ROUND(B3699*0.2042,2),0)</f>
        <v/>
      </c>
    </row>
    <row r="3700">
      <c r="A3700" t="inlineStr">
        <is>
          <t>照合 一般</t>
        </is>
      </c>
      <c r="B3700" s="21" t="n">
        <v>26000000</v>
      </c>
      <c r="C3700" s="22" t="n">
        <v>29</v>
      </c>
      <c r="D3700" s="22" t="n">
        <v>1</v>
      </c>
      <c r="E3700" s="22" t="n">
        <v>0</v>
      </c>
      <c r="F3700" s="21">
        <f>(IF(C3700&lt;=20,MAX(800000,400000*C3700),8000000+700000*(C3700-20))+IF(E3700=1,1000000,0))</f>
        <v/>
      </c>
      <c r="G3700" s="21">
        <f>IF(AND(D3700=3,C3700&lt;=5),MAX(0,B3700-F3700),IF(AND(D3700=2,C3700&lt;=5,MAX(0,B3700-F3700)&gt;3000000),1500000+MAX(0,B3700-F3700)-3000000,MAX(0,B3700-F3700)/2))</f>
        <v/>
      </c>
      <c r="H3700" s="21">
        <f>ROUNDDOWN(G3700,-3)</f>
        <v/>
      </c>
      <c r="I3700" s="21">
        <f>IF(H3700&lt;=0,0,ROUNDDOWN(ROUND((H3700*LOOKUP(H3700,{0,1950001,3300001,6950001,9000001,18000001,40000001},{0.05,0.1,0.2,0.23,0.33,0.4,0.45})-LOOKUP(H3700,{0,1950001,3300001,6950001,9000001,18000001,40000001},{0,97500,427500,636000,1536000,2796000,4796000}))*1.021,3),0))</f>
        <v/>
      </c>
      <c r="J3700" s="21">
        <f>ROUNDDOWN(ROUND(H3700*0.06,2),-2)</f>
        <v/>
      </c>
      <c r="K3700" s="21">
        <f>ROUNDDOWN(ROUND(H3700*0.04,2),-2)</f>
        <v/>
      </c>
      <c r="L3700" s="21">
        <f>I3700+J3700+K3700</f>
        <v/>
      </c>
      <c r="M3700" s="21">
        <f>B3700-L3700</f>
        <v/>
      </c>
      <c r="N3700" s="21">
        <f>ROUNDDOWN(ROUND(B3700*0.2042,2),0)</f>
        <v/>
      </c>
    </row>
    <row r="3701">
      <c r="A3701" t="inlineStr">
        <is>
          <t>照合 一般</t>
        </is>
      </c>
      <c r="B3701" s="21" t="n">
        <v>26000000</v>
      </c>
      <c r="C3701" s="22" t="n">
        <v>30</v>
      </c>
      <c r="D3701" s="22" t="n">
        <v>1</v>
      </c>
      <c r="E3701" s="22" t="n">
        <v>0</v>
      </c>
      <c r="F3701" s="21">
        <f>(IF(C3701&lt;=20,MAX(800000,400000*C3701),8000000+700000*(C3701-20))+IF(E3701=1,1000000,0))</f>
        <v/>
      </c>
      <c r="G3701" s="21">
        <f>IF(AND(D3701=3,C3701&lt;=5),MAX(0,B3701-F3701),IF(AND(D3701=2,C3701&lt;=5,MAX(0,B3701-F3701)&gt;3000000),1500000+MAX(0,B3701-F3701)-3000000,MAX(0,B3701-F3701)/2))</f>
        <v/>
      </c>
      <c r="H3701" s="21">
        <f>ROUNDDOWN(G3701,-3)</f>
        <v/>
      </c>
      <c r="I3701" s="21">
        <f>IF(H3701&lt;=0,0,ROUNDDOWN(ROUND((H3701*LOOKUP(H3701,{0,1950001,3300001,6950001,9000001,18000001,40000001},{0.05,0.1,0.2,0.23,0.33,0.4,0.45})-LOOKUP(H3701,{0,1950001,3300001,6950001,9000001,18000001,40000001},{0,97500,427500,636000,1536000,2796000,4796000}))*1.021,3),0))</f>
        <v/>
      </c>
      <c r="J3701" s="21">
        <f>ROUNDDOWN(ROUND(H3701*0.06,2),-2)</f>
        <v/>
      </c>
      <c r="K3701" s="21">
        <f>ROUNDDOWN(ROUND(H3701*0.04,2),-2)</f>
        <v/>
      </c>
      <c r="L3701" s="21">
        <f>I3701+J3701+K3701</f>
        <v/>
      </c>
      <c r="M3701" s="21">
        <f>B3701-L3701</f>
        <v/>
      </c>
      <c r="N3701" s="21">
        <f>ROUNDDOWN(ROUND(B3701*0.2042,2),0)</f>
        <v/>
      </c>
    </row>
    <row r="3702">
      <c r="A3702" t="inlineStr">
        <is>
          <t>照合 一般</t>
        </is>
      </c>
      <c r="B3702" s="21" t="n">
        <v>26000000</v>
      </c>
      <c r="C3702" s="22" t="n">
        <v>31</v>
      </c>
      <c r="D3702" s="22" t="n">
        <v>1</v>
      </c>
      <c r="E3702" s="22" t="n">
        <v>0</v>
      </c>
      <c r="F3702" s="21">
        <f>(IF(C3702&lt;=20,MAX(800000,400000*C3702),8000000+700000*(C3702-20))+IF(E3702=1,1000000,0))</f>
        <v/>
      </c>
      <c r="G3702" s="21">
        <f>IF(AND(D3702=3,C3702&lt;=5),MAX(0,B3702-F3702),IF(AND(D3702=2,C3702&lt;=5,MAX(0,B3702-F3702)&gt;3000000),1500000+MAX(0,B3702-F3702)-3000000,MAX(0,B3702-F3702)/2))</f>
        <v/>
      </c>
      <c r="H3702" s="21">
        <f>ROUNDDOWN(G3702,-3)</f>
        <v/>
      </c>
      <c r="I3702" s="21">
        <f>IF(H3702&lt;=0,0,ROUNDDOWN(ROUND((H3702*LOOKUP(H3702,{0,1950001,3300001,6950001,9000001,18000001,40000001},{0.05,0.1,0.2,0.23,0.33,0.4,0.45})-LOOKUP(H3702,{0,1950001,3300001,6950001,9000001,18000001,40000001},{0,97500,427500,636000,1536000,2796000,4796000}))*1.021,3),0))</f>
        <v/>
      </c>
      <c r="J3702" s="21">
        <f>ROUNDDOWN(ROUND(H3702*0.06,2),-2)</f>
        <v/>
      </c>
      <c r="K3702" s="21">
        <f>ROUNDDOWN(ROUND(H3702*0.04,2),-2)</f>
        <v/>
      </c>
      <c r="L3702" s="21">
        <f>I3702+J3702+K3702</f>
        <v/>
      </c>
      <c r="M3702" s="21">
        <f>B3702-L3702</f>
        <v/>
      </c>
      <c r="N3702" s="21">
        <f>ROUNDDOWN(ROUND(B3702*0.2042,2),0)</f>
        <v/>
      </c>
    </row>
    <row r="3703">
      <c r="A3703" t="inlineStr">
        <is>
          <t>照合 一般</t>
        </is>
      </c>
      <c r="B3703" s="21" t="n">
        <v>26000000</v>
      </c>
      <c r="C3703" s="22" t="n">
        <v>32</v>
      </c>
      <c r="D3703" s="22" t="n">
        <v>1</v>
      </c>
      <c r="E3703" s="22" t="n">
        <v>0</v>
      </c>
      <c r="F3703" s="21">
        <f>(IF(C3703&lt;=20,MAX(800000,400000*C3703),8000000+700000*(C3703-20))+IF(E3703=1,1000000,0))</f>
        <v/>
      </c>
      <c r="G3703" s="21">
        <f>IF(AND(D3703=3,C3703&lt;=5),MAX(0,B3703-F3703),IF(AND(D3703=2,C3703&lt;=5,MAX(0,B3703-F3703)&gt;3000000),1500000+MAX(0,B3703-F3703)-3000000,MAX(0,B3703-F3703)/2))</f>
        <v/>
      </c>
      <c r="H3703" s="21">
        <f>ROUNDDOWN(G3703,-3)</f>
        <v/>
      </c>
      <c r="I3703" s="21">
        <f>IF(H3703&lt;=0,0,ROUNDDOWN(ROUND((H3703*LOOKUP(H3703,{0,1950001,3300001,6950001,9000001,18000001,40000001},{0.05,0.1,0.2,0.23,0.33,0.4,0.45})-LOOKUP(H3703,{0,1950001,3300001,6950001,9000001,18000001,40000001},{0,97500,427500,636000,1536000,2796000,4796000}))*1.021,3),0))</f>
        <v/>
      </c>
      <c r="J3703" s="21">
        <f>ROUNDDOWN(ROUND(H3703*0.06,2),-2)</f>
        <v/>
      </c>
      <c r="K3703" s="21">
        <f>ROUNDDOWN(ROUND(H3703*0.04,2),-2)</f>
        <v/>
      </c>
      <c r="L3703" s="21">
        <f>I3703+J3703+K3703</f>
        <v/>
      </c>
      <c r="M3703" s="21">
        <f>B3703-L3703</f>
        <v/>
      </c>
      <c r="N3703" s="21">
        <f>ROUNDDOWN(ROUND(B3703*0.2042,2),0)</f>
        <v/>
      </c>
    </row>
    <row r="3704">
      <c r="A3704" t="inlineStr">
        <is>
          <t>照合 一般</t>
        </is>
      </c>
      <c r="B3704" s="21" t="n">
        <v>26000000</v>
      </c>
      <c r="C3704" s="22" t="n">
        <v>33</v>
      </c>
      <c r="D3704" s="22" t="n">
        <v>1</v>
      </c>
      <c r="E3704" s="22" t="n">
        <v>0</v>
      </c>
      <c r="F3704" s="21">
        <f>(IF(C3704&lt;=20,MAX(800000,400000*C3704),8000000+700000*(C3704-20))+IF(E3704=1,1000000,0))</f>
        <v/>
      </c>
      <c r="G3704" s="21">
        <f>IF(AND(D3704=3,C3704&lt;=5),MAX(0,B3704-F3704),IF(AND(D3704=2,C3704&lt;=5,MAX(0,B3704-F3704)&gt;3000000),1500000+MAX(0,B3704-F3704)-3000000,MAX(0,B3704-F3704)/2))</f>
        <v/>
      </c>
      <c r="H3704" s="21">
        <f>ROUNDDOWN(G3704,-3)</f>
        <v/>
      </c>
      <c r="I3704" s="21">
        <f>IF(H3704&lt;=0,0,ROUNDDOWN(ROUND((H3704*LOOKUP(H3704,{0,1950001,3300001,6950001,9000001,18000001,40000001},{0.05,0.1,0.2,0.23,0.33,0.4,0.45})-LOOKUP(H3704,{0,1950001,3300001,6950001,9000001,18000001,40000001},{0,97500,427500,636000,1536000,2796000,4796000}))*1.021,3),0))</f>
        <v/>
      </c>
      <c r="J3704" s="21">
        <f>ROUNDDOWN(ROUND(H3704*0.06,2),-2)</f>
        <v/>
      </c>
      <c r="K3704" s="21">
        <f>ROUNDDOWN(ROUND(H3704*0.04,2),-2)</f>
        <v/>
      </c>
      <c r="L3704" s="21">
        <f>I3704+J3704+K3704</f>
        <v/>
      </c>
      <c r="M3704" s="21">
        <f>B3704-L3704</f>
        <v/>
      </c>
      <c r="N3704" s="21">
        <f>ROUNDDOWN(ROUND(B3704*0.2042,2),0)</f>
        <v/>
      </c>
    </row>
    <row r="3705">
      <c r="A3705" t="inlineStr">
        <is>
          <t>照合 一般</t>
        </is>
      </c>
      <c r="B3705" s="21" t="n">
        <v>26000000</v>
      </c>
      <c r="C3705" s="22" t="n">
        <v>34</v>
      </c>
      <c r="D3705" s="22" t="n">
        <v>1</v>
      </c>
      <c r="E3705" s="22" t="n">
        <v>0</v>
      </c>
      <c r="F3705" s="21">
        <f>(IF(C3705&lt;=20,MAX(800000,400000*C3705),8000000+700000*(C3705-20))+IF(E3705=1,1000000,0))</f>
        <v/>
      </c>
      <c r="G3705" s="21">
        <f>IF(AND(D3705=3,C3705&lt;=5),MAX(0,B3705-F3705),IF(AND(D3705=2,C3705&lt;=5,MAX(0,B3705-F3705)&gt;3000000),1500000+MAX(0,B3705-F3705)-3000000,MAX(0,B3705-F3705)/2))</f>
        <v/>
      </c>
      <c r="H3705" s="21">
        <f>ROUNDDOWN(G3705,-3)</f>
        <v/>
      </c>
      <c r="I3705" s="21">
        <f>IF(H3705&lt;=0,0,ROUNDDOWN(ROUND((H3705*LOOKUP(H3705,{0,1950001,3300001,6950001,9000001,18000001,40000001},{0.05,0.1,0.2,0.23,0.33,0.4,0.45})-LOOKUP(H3705,{0,1950001,3300001,6950001,9000001,18000001,40000001},{0,97500,427500,636000,1536000,2796000,4796000}))*1.021,3),0))</f>
        <v/>
      </c>
      <c r="J3705" s="21">
        <f>ROUNDDOWN(ROUND(H3705*0.06,2),-2)</f>
        <v/>
      </c>
      <c r="K3705" s="21">
        <f>ROUNDDOWN(ROUND(H3705*0.04,2),-2)</f>
        <v/>
      </c>
      <c r="L3705" s="21">
        <f>I3705+J3705+K3705</f>
        <v/>
      </c>
      <c r="M3705" s="21">
        <f>B3705-L3705</f>
        <v/>
      </c>
      <c r="N3705" s="21">
        <f>ROUNDDOWN(ROUND(B3705*0.2042,2),0)</f>
        <v/>
      </c>
    </row>
    <row r="3706">
      <c r="A3706" t="inlineStr">
        <is>
          <t>照合 一般</t>
        </is>
      </c>
      <c r="B3706" s="21" t="n">
        <v>26000000</v>
      </c>
      <c r="C3706" s="22" t="n">
        <v>35</v>
      </c>
      <c r="D3706" s="22" t="n">
        <v>1</v>
      </c>
      <c r="E3706" s="22" t="n">
        <v>0</v>
      </c>
      <c r="F3706" s="21">
        <f>(IF(C3706&lt;=20,MAX(800000,400000*C3706),8000000+700000*(C3706-20))+IF(E3706=1,1000000,0))</f>
        <v/>
      </c>
      <c r="G3706" s="21">
        <f>IF(AND(D3706=3,C3706&lt;=5),MAX(0,B3706-F3706),IF(AND(D3706=2,C3706&lt;=5,MAX(0,B3706-F3706)&gt;3000000),1500000+MAX(0,B3706-F3706)-3000000,MAX(0,B3706-F3706)/2))</f>
        <v/>
      </c>
      <c r="H3706" s="21">
        <f>ROUNDDOWN(G3706,-3)</f>
        <v/>
      </c>
      <c r="I3706" s="21">
        <f>IF(H3706&lt;=0,0,ROUNDDOWN(ROUND((H3706*LOOKUP(H3706,{0,1950001,3300001,6950001,9000001,18000001,40000001},{0.05,0.1,0.2,0.23,0.33,0.4,0.45})-LOOKUP(H3706,{0,1950001,3300001,6950001,9000001,18000001,40000001},{0,97500,427500,636000,1536000,2796000,4796000}))*1.021,3),0))</f>
        <v/>
      </c>
      <c r="J3706" s="21">
        <f>ROUNDDOWN(ROUND(H3706*0.06,2),-2)</f>
        <v/>
      </c>
      <c r="K3706" s="21">
        <f>ROUNDDOWN(ROUND(H3706*0.04,2),-2)</f>
        <v/>
      </c>
      <c r="L3706" s="21">
        <f>I3706+J3706+K3706</f>
        <v/>
      </c>
      <c r="M3706" s="21">
        <f>B3706-L3706</f>
        <v/>
      </c>
      <c r="N3706" s="21">
        <f>ROUNDDOWN(ROUND(B3706*0.2042,2),0)</f>
        <v/>
      </c>
    </row>
    <row r="3707">
      <c r="A3707" t="inlineStr">
        <is>
          <t>照合 一般</t>
        </is>
      </c>
      <c r="B3707" s="21" t="n">
        <v>26000000</v>
      </c>
      <c r="C3707" s="22" t="n">
        <v>36</v>
      </c>
      <c r="D3707" s="22" t="n">
        <v>1</v>
      </c>
      <c r="E3707" s="22" t="n">
        <v>0</v>
      </c>
      <c r="F3707" s="21">
        <f>(IF(C3707&lt;=20,MAX(800000,400000*C3707),8000000+700000*(C3707-20))+IF(E3707=1,1000000,0))</f>
        <v/>
      </c>
      <c r="G3707" s="21">
        <f>IF(AND(D3707=3,C3707&lt;=5),MAX(0,B3707-F3707),IF(AND(D3707=2,C3707&lt;=5,MAX(0,B3707-F3707)&gt;3000000),1500000+MAX(0,B3707-F3707)-3000000,MAX(0,B3707-F3707)/2))</f>
        <v/>
      </c>
      <c r="H3707" s="21">
        <f>ROUNDDOWN(G3707,-3)</f>
        <v/>
      </c>
      <c r="I3707" s="21">
        <f>IF(H3707&lt;=0,0,ROUNDDOWN(ROUND((H3707*LOOKUP(H3707,{0,1950001,3300001,6950001,9000001,18000001,40000001},{0.05,0.1,0.2,0.23,0.33,0.4,0.45})-LOOKUP(H3707,{0,1950001,3300001,6950001,9000001,18000001,40000001},{0,97500,427500,636000,1536000,2796000,4796000}))*1.021,3),0))</f>
        <v/>
      </c>
      <c r="J3707" s="21">
        <f>ROUNDDOWN(ROUND(H3707*0.06,2),-2)</f>
        <v/>
      </c>
      <c r="K3707" s="21">
        <f>ROUNDDOWN(ROUND(H3707*0.04,2),-2)</f>
        <v/>
      </c>
      <c r="L3707" s="21">
        <f>I3707+J3707+K3707</f>
        <v/>
      </c>
      <c r="M3707" s="21">
        <f>B3707-L3707</f>
        <v/>
      </c>
      <c r="N3707" s="21">
        <f>ROUNDDOWN(ROUND(B3707*0.2042,2),0)</f>
        <v/>
      </c>
    </row>
    <row r="3708">
      <c r="A3708" t="inlineStr">
        <is>
          <t>照合 一般</t>
        </is>
      </c>
      <c r="B3708" s="21" t="n">
        <v>26000000</v>
      </c>
      <c r="C3708" s="22" t="n">
        <v>37</v>
      </c>
      <c r="D3708" s="22" t="n">
        <v>1</v>
      </c>
      <c r="E3708" s="22" t="n">
        <v>0</v>
      </c>
      <c r="F3708" s="21">
        <f>(IF(C3708&lt;=20,MAX(800000,400000*C3708),8000000+700000*(C3708-20))+IF(E3708=1,1000000,0))</f>
        <v/>
      </c>
      <c r="G3708" s="21">
        <f>IF(AND(D3708=3,C3708&lt;=5),MAX(0,B3708-F3708),IF(AND(D3708=2,C3708&lt;=5,MAX(0,B3708-F3708)&gt;3000000),1500000+MAX(0,B3708-F3708)-3000000,MAX(0,B3708-F3708)/2))</f>
        <v/>
      </c>
      <c r="H3708" s="21">
        <f>ROUNDDOWN(G3708,-3)</f>
        <v/>
      </c>
      <c r="I3708" s="21">
        <f>IF(H3708&lt;=0,0,ROUNDDOWN(ROUND((H3708*LOOKUP(H3708,{0,1950001,3300001,6950001,9000001,18000001,40000001},{0.05,0.1,0.2,0.23,0.33,0.4,0.45})-LOOKUP(H3708,{0,1950001,3300001,6950001,9000001,18000001,40000001},{0,97500,427500,636000,1536000,2796000,4796000}))*1.021,3),0))</f>
        <v/>
      </c>
      <c r="J3708" s="21">
        <f>ROUNDDOWN(ROUND(H3708*0.06,2),-2)</f>
        <v/>
      </c>
      <c r="K3708" s="21">
        <f>ROUNDDOWN(ROUND(H3708*0.04,2),-2)</f>
        <v/>
      </c>
      <c r="L3708" s="21">
        <f>I3708+J3708+K3708</f>
        <v/>
      </c>
      <c r="M3708" s="21">
        <f>B3708-L3708</f>
        <v/>
      </c>
      <c r="N3708" s="21">
        <f>ROUNDDOWN(ROUND(B3708*0.2042,2),0)</f>
        <v/>
      </c>
    </row>
    <row r="3709">
      <c r="A3709" t="inlineStr">
        <is>
          <t>照合 一般</t>
        </is>
      </c>
      <c r="B3709" s="21" t="n">
        <v>26000000</v>
      </c>
      <c r="C3709" s="22" t="n">
        <v>38</v>
      </c>
      <c r="D3709" s="22" t="n">
        <v>1</v>
      </c>
      <c r="E3709" s="22" t="n">
        <v>0</v>
      </c>
      <c r="F3709" s="21">
        <f>(IF(C3709&lt;=20,MAX(800000,400000*C3709),8000000+700000*(C3709-20))+IF(E3709=1,1000000,0))</f>
        <v/>
      </c>
      <c r="G3709" s="21">
        <f>IF(AND(D3709=3,C3709&lt;=5),MAX(0,B3709-F3709),IF(AND(D3709=2,C3709&lt;=5,MAX(0,B3709-F3709)&gt;3000000),1500000+MAX(0,B3709-F3709)-3000000,MAX(0,B3709-F3709)/2))</f>
        <v/>
      </c>
      <c r="H3709" s="21">
        <f>ROUNDDOWN(G3709,-3)</f>
        <v/>
      </c>
      <c r="I3709" s="21">
        <f>IF(H3709&lt;=0,0,ROUNDDOWN(ROUND((H3709*LOOKUP(H3709,{0,1950001,3300001,6950001,9000001,18000001,40000001},{0.05,0.1,0.2,0.23,0.33,0.4,0.45})-LOOKUP(H3709,{0,1950001,3300001,6950001,9000001,18000001,40000001},{0,97500,427500,636000,1536000,2796000,4796000}))*1.021,3),0))</f>
        <v/>
      </c>
      <c r="J3709" s="21">
        <f>ROUNDDOWN(ROUND(H3709*0.06,2),-2)</f>
        <v/>
      </c>
      <c r="K3709" s="21">
        <f>ROUNDDOWN(ROUND(H3709*0.04,2),-2)</f>
        <v/>
      </c>
      <c r="L3709" s="21">
        <f>I3709+J3709+K3709</f>
        <v/>
      </c>
      <c r="M3709" s="21">
        <f>B3709-L3709</f>
        <v/>
      </c>
      <c r="N3709" s="21">
        <f>ROUNDDOWN(ROUND(B3709*0.2042,2),0)</f>
        <v/>
      </c>
    </row>
    <row r="3710">
      <c r="A3710" t="inlineStr">
        <is>
          <t>照合 一般</t>
        </is>
      </c>
      <c r="B3710" s="21" t="n">
        <v>26000000</v>
      </c>
      <c r="C3710" s="22" t="n">
        <v>39</v>
      </c>
      <c r="D3710" s="22" t="n">
        <v>1</v>
      </c>
      <c r="E3710" s="22" t="n">
        <v>0</v>
      </c>
      <c r="F3710" s="21">
        <f>(IF(C3710&lt;=20,MAX(800000,400000*C3710),8000000+700000*(C3710-20))+IF(E3710=1,1000000,0))</f>
        <v/>
      </c>
      <c r="G3710" s="21">
        <f>IF(AND(D3710=3,C3710&lt;=5),MAX(0,B3710-F3710),IF(AND(D3710=2,C3710&lt;=5,MAX(0,B3710-F3710)&gt;3000000),1500000+MAX(0,B3710-F3710)-3000000,MAX(0,B3710-F3710)/2))</f>
        <v/>
      </c>
      <c r="H3710" s="21">
        <f>ROUNDDOWN(G3710,-3)</f>
        <v/>
      </c>
      <c r="I3710" s="21">
        <f>IF(H3710&lt;=0,0,ROUNDDOWN(ROUND((H3710*LOOKUP(H3710,{0,1950001,3300001,6950001,9000001,18000001,40000001},{0.05,0.1,0.2,0.23,0.33,0.4,0.45})-LOOKUP(H3710,{0,1950001,3300001,6950001,9000001,18000001,40000001},{0,97500,427500,636000,1536000,2796000,4796000}))*1.021,3),0))</f>
        <v/>
      </c>
      <c r="J3710" s="21">
        <f>ROUNDDOWN(ROUND(H3710*0.06,2),-2)</f>
        <v/>
      </c>
      <c r="K3710" s="21">
        <f>ROUNDDOWN(ROUND(H3710*0.04,2),-2)</f>
        <v/>
      </c>
      <c r="L3710" s="21">
        <f>I3710+J3710+K3710</f>
        <v/>
      </c>
      <c r="M3710" s="21">
        <f>B3710-L3710</f>
        <v/>
      </c>
      <c r="N3710" s="21">
        <f>ROUNDDOWN(ROUND(B3710*0.2042,2),0)</f>
        <v/>
      </c>
    </row>
    <row r="3711">
      <c r="A3711" t="inlineStr">
        <is>
          <t>照合 一般</t>
        </is>
      </c>
      <c r="B3711" s="21" t="n">
        <v>26000000</v>
      </c>
      <c r="C3711" s="22" t="n">
        <v>40</v>
      </c>
      <c r="D3711" s="22" t="n">
        <v>1</v>
      </c>
      <c r="E3711" s="22" t="n">
        <v>0</v>
      </c>
      <c r="F3711" s="21">
        <f>(IF(C3711&lt;=20,MAX(800000,400000*C3711),8000000+700000*(C3711-20))+IF(E3711=1,1000000,0))</f>
        <v/>
      </c>
      <c r="G3711" s="21">
        <f>IF(AND(D3711=3,C3711&lt;=5),MAX(0,B3711-F3711),IF(AND(D3711=2,C3711&lt;=5,MAX(0,B3711-F3711)&gt;3000000),1500000+MAX(0,B3711-F3711)-3000000,MAX(0,B3711-F3711)/2))</f>
        <v/>
      </c>
      <c r="H3711" s="21">
        <f>ROUNDDOWN(G3711,-3)</f>
        <v/>
      </c>
      <c r="I3711" s="21">
        <f>IF(H3711&lt;=0,0,ROUNDDOWN(ROUND((H3711*LOOKUP(H3711,{0,1950001,3300001,6950001,9000001,18000001,40000001},{0.05,0.1,0.2,0.23,0.33,0.4,0.45})-LOOKUP(H3711,{0,1950001,3300001,6950001,9000001,18000001,40000001},{0,97500,427500,636000,1536000,2796000,4796000}))*1.021,3),0))</f>
        <v/>
      </c>
      <c r="J3711" s="21">
        <f>ROUNDDOWN(ROUND(H3711*0.06,2),-2)</f>
        <v/>
      </c>
      <c r="K3711" s="21">
        <f>ROUNDDOWN(ROUND(H3711*0.04,2),-2)</f>
        <v/>
      </c>
      <c r="L3711" s="21">
        <f>I3711+J3711+K3711</f>
        <v/>
      </c>
      <c r="M3711" s="21">
        <f>B3711-L3711</f>
        <v/>
      </c>
      <c r="N3711" s="21">
        <f>ROUNDDOWN(ROUND(B3711*0.2042,2),0)</f>
        <v/>
      </c>
    </row>
    <row r="3712">
      <c r="A3712" t="inlineStr">
        <is>
          <t>照合 一般</t>
        </is>
      </c>
      <c r="B3712" s="21" t="n">
        <v>26000000</v>
      </c>
      <c r="C3712" s="22" t="n">
        <v>41</v>
      </c>
      <c r="D3712" s="22" t="n">
        <v>1</v>
      </c>
      <c r="E3712" s="22" t="n">
        <v>0</v>
      </c>
      <c r="F3712" s="21">
        <f>(IF(C3712&lt;=20,MAX(800000,400000*C3712),8000000+700000*(C3712-20))+IF(E3712=1,1000000,0))</f>
        <v/>
      </c>
      <c r="G3712" s="21">
        <f>IF(AND(D3712=3,C3712&lt;=5),MAX(0,B3712-F3712),IF(AND(D3712=2,C3712&lt;=5,MAX(0,B3712-F3712)&gt;3000000),1500000+MAX(0,B3712-F3712)-3000000,MAX(0,B3712-F3712)/2))</f>
        <v/>
      </c>
      <c r="H3712" s="21">
        <f>ROUNDDOWN(G3712,-3)</f>
        <v/>
      </c>
      <c r="I3712" s="21">
        <f>IF(H3712&lt;=0,0,ROUNDDOWN(ROUND((H3712*LOOKUP(H3712,{0,1950001,3300001,6950001,9000001,18000001,40000001},{0.05,0.1,0.2,0.23,0.33,0.4,0.45})-LOOKUP(H3712,{0,1950001,3300001,6950001,9000001,18000001,40000001},{0,97500,427500,636000,1536000,2796000,4796000}))*1.021,3),0))</f>
        <v/>
      </c>
      <c r="J3712" s="21">
        <f>ROUNDDOWN(ROUND(H3712*0.06,2),-2)</f>
        <v/>
      </c>
      <c r="K3712" s="21">
        <f>ROUNDDOWN(ROUND(H3712*0.04,2),-2)</f>
        <v/>
      </c>
      <c r="L3712" s="21">
        <f>I3712+J3712+K3712</f>
        <v/>
      </c>
      <c r="M3712" s="21">
        <f>B3712-L3712</f>
        <v/>
      </c>
      <c r="N3712" s="21">
        <f>ROUNDDOWN(ROUND(B3712*0.2042,2),0)</f>
        <v/>
      </c>
    </row>
    <row r="3713">
      <c r="A3713" t="inlineStr">
        <is>
          <t>照合 一般</t>
        </is>
      </c>
      <c r="B3713" s="21" t="n">
        <v>26000000</v>
      </c>
      <c r="C3713" s="22" t="n">
        <v>42</v>
      </c>
      <c r="D3713" s="22" t="n">
        <v>1</v>
      </c>
      <c r="E3713" s="22" t="n">
        <v>0</v>
      </c>
      <c r="F3713" s="21">
        <f>(IF(C3713&lt;=20,MAX(800000,400000*C3713),8000000+700000*(C3713-20))+IF(E3713=1,1000000,0))</f>
        <v/>
      </c>
      <c r="G3713" s="21">
        <f>IF(AND(D3713=3,C3713&lt;=5),MAX(0,B3713-F3713),IF(AND(D3713=2,C3713&lt;=5,MAX(0,B3713-F3713)&gt;3000000),1500000+MAX(0,B3713-F3713)-3000000,MAX(0,B3713-F3713)/2))</f>
        <v/>
      </c>
      <c r="H3713" s="21">
        <f>ROUNDDOWN(G3713,-3)</f>
        <v/>
      </c>
      <c r="I3713" s="21">
        <f>IF(H3713&lt;=0,0,ROUNDDOWN(ROUND((H3713*LOOKUP(H3713,{0,1950001,3300001,6950001,9000001,18000001,40000001},{0.05,0.1,0.2,0.23,0.33,0.4,0.45})-LOOKUP(H3713,{0,1950001,3300001,6950001,9000001,18000001,40000001},{0,97500,427500,636000,1536000,2796000,4796000}))*1.021,3),0))</f>
        <v/>
      </c>
      <c r="J3713" s="21">
        <f>ROUNDDOWN(ROUND(H3713*0.06,2),-2)</f>
        <v/>
      </c>
      <c r="K3713" s="21">
        <f>ROUNDDOWN(ROUND(H3713*0.04,2),-2)</f>
        <v/>
      </c>
      <c r="L3713" s="21">
        <f>I3713+J3713+K3713</f>
        <v/>
      </c>
      <c r="M3713" s="21">
        <f>B3713-L3713</f>
        <v/>
      </c>
      <c r="N3713" s="21">
        <f>ROUNDDOWN(ROUND(B3713*0.2042,2),0)</f>
        <v/>
      </c>
    </row>
    <row r="3714">
      <c r="A3714" t="inlineStr">
        <is>
          <t>照合 一般</t>
        </is>
      </c>
      <c r="B3714" s="21" t="n">
        <v>26000000</v>
      </c>
      <c r="C3714" s="22" t="n">
        <v>43</v>
      </c>
      <c r="D3714" s="22" t="n">
        <v>1</v>
      </c>
      <c r="E3714" s="22" t="n">
        <v>0</v>
      </c>
      <c r="F3714" s="21">
        <f>(IF(C3714&lt;=20,MAX(800000,400000*C3714),8000000+700000*(C3714-20))+IF(E3714=1,1000000,0))</f>
        <v/>
      </c>
      <c r="G3714" s="21">
        <f>IF(AND(D3714=3,C3714&lt;=5),MAX(0,B3714-F3714),IF(AND(D3714=2,C3714&lt;=5,MAX(0,B3714-F3714)&gt;3000000),1500000+MAX(0,B3714-F3714)-3000000,MAX(0,B3714-F3714)/2))</f>
        <v/>
      </c>
      <c r="H3714" s="21">
        <f>ROUNDDOWN(G3714,-3)</f>
        <v/>
      </c>
      <c r="I3714" s="21">
        <f>IF(H3714&lt;=0,0,ROUNDDOWN(ROUND((H3714*LOOKUP(H3714,{0,1950001,3300001,6950001,9000001,18000001,40000001},{0.05,0.1,0.2,0.23,0.33,0.4,0.45})-LOOKUP(H3714,{0,1950001,3300001,6950001,9000001,18000001,40000001},{0,97500,427500,636000,1536000,2796000,4796000}))*1.021,3),0))</f>
        <v/>
      </c>
      <c r="J3714" s="21">
        <f>ROUNDDOWN(ROUND(H3714*0.06,2),-2)</f>
        <v/>
      </c>
      <c r="K3714" s="21">
        <f>ROUNDDOWN(ROUND(H3714*0.04,2),-2)</f>
        <v/>
      </c>
      <c r="L3714" s="21">
        <f>I3714+J3714+K3714</f>
        <v/>
      </c>
      <c r="M3714" s="21">
        <f>B3714-L3714</f>
        <v/>
      </c>
      <c r="N3714" s="21">
        <f>ROUNDDOWN(ROUND(B3714*0.2042,2),0)</f>
        <v/>
      </c>
    </row>
    <row r="3715">
      <c r="A3715" t="inlineStr">
        <is>
          <t>照合 一般</t>
        </is>
      </c>
      <c r="B3715" s="21" t="n">
        <v>26000000</v>
      </c>
      <c r="C3715" s="22" t="n">
        <v>44</v>
      </c>
      <c r="D3715" s="22" t="n">
        <v>1</v>
      </c>
      <c r="E3715" s="22" t="n">
        <v>0</v>
      </c>
      <c r="F3715" s="21">
        <f>(IF(C3715&lt;=20,MAX(800000,400000*C3715),8000000+700000*(C3715-20))+IF(E3715=1,1000000,0))</f>
        <v/>
      </c>
      <c r="G3715" s="21">
        <f>IF(AND(D3715=3,C3715&lt;=5),MAX(0,B3715-F3715),IF(AND(D3715=2,C3715&lt;=5,MAX(0,B3715-F3715)&gt;3000000),1500000+MAX(0,B3715-F3715)-3000000,MAX(0,B3715-F3715)/2))</f>
        <v/>
      </c>
      <c r="H3715" s="21">
        <f>ROUNDDOWN(G3715,-3)</f>
        <v/>
      </c>
      <c r="I3715" s="21">
        <f>IF(H3715&lt;=0,0,ROUNDDOWN(ROUND((H3715*LOOKUP(H3715,{0,1950001,3300001,6950001,9000001,18000001,40000001},{0.05,0.1,0.2,0.23,0.33,0.4,0.45})-LOOKUP(H3715,{0,1950001,3300001,6950001,9000001,18000001,40000001},{0,97500,427500,636000,1536000,2796000,4796000}))*1.021,3),0))</f>
        <v/>
      </c>
      <c r="J3715" s="21">
        <f>ROUNDDOWN(ROUND(H3715*0.06,2),-2)</f>
        <v/>
      </c>
      <c r="K3715" s="21">
        <f>ROUNDDOWN(ROUND(H3715*0.04,2),-2)</f>
        <v/>
      </c>
      <c r="L3715" s="21">
        <f>I3715+J3715+K3715</f>
        <v/>
      </c>
      <c r="M3715" s="21">
        <f>B3715-L3715</f>
        <v/>
      </c>
      <c r="N3715" s="21">
        <f>ROUNDDOWN(ROUND(B3715*0.2042,2),0)</f>
        <v/>
      </c>
    </row>
    <row r="3716">
      <c r="A3716" t="inlineStr">
        <is>
          <t>照合 一般</t>
        </is>
      </c>
      <c r="B3716" s="21" t="n">
        <v>26000000</v>
      </c>
      <c r="C3716" s="22" t="n">
        <v>45</v>
      </c>
      <c r="D3716" s="22" t="n">
        <v>1</v>
      </c>
      <c r="E3716" s="22" t="n">
        <v>0</v>
      </c>
      <c r="F3716" s="21">
        <f>(IF(C3716&lt;=20,MAX(800000,400000*C3716),8000000+700000*(C3716-20))+IF(E3716=1,1000000,0))</f>
        <v/>
      </c>
      <c r="G3716" s="21">
        <f>IF(AND(D3716=3,C3716&lt;=5),MAX(0,B3716-F3716),IF(AND(D3716=2,C3716&lt;=5,MAX(0,B3716-F3716)&gt;3000000),1500000+MAX(0,B3716-F3716)-3000000,MAX(0,B3716-F3716)/2))</f>
        <v/>
      </c>
      <c r="H3716" s="21">
        <f>ROUNDDOWN(G3716,-3)</f>
        <v/>
      </c>
      <c r="I3716" s="21">
        <f>IF(H3716&lt;=0,0,ROUNDDOWN(ROUND((H3716*LOOKUP(H3716,{0,1950001,3300001,6950001,9000001,18000001,40000001},{0.05,0.1,0.2,0.23,0.33,0.4,0.45})-LOOKUP(H3716,{0,1950001,3300001,6950001,9000001,18000001,40000001},{0,97500,427500,636000,1536000,2796000,4796000}))*1.021,3),0))</f>
        <v/>
      </c>
      <c r="J3716" s="21">
        <f>ROUNDDOWN(ROUND(H3716*0.06,2),-2)</f>
        <v/>
      </c>
      <c r="K3716" s="21">
        <f>ROUNDDOWN(ROUND(H3716*0.04,2),-2)</f>
        <v/>
      </c>
      <c r="L3716" s="21">
        <f>I3716+J3716+K3716</f>
        <v/>
      </c>
      <c r="M3716" s="21">
        <f>B3716-L3716</f>
        <v/>
      </c>
      <c r="N3716" s="21">
        <f>ROUNDDOWN(ROUND(B3716*0.2042,2),0)</f>
        <v/>
      </c>
    </row>
    <row r="3717">
      <c r="A3717" t="inlineStr">
        <is>
          <t>照合 短期</t>
        </is>
      </c>
      <c r="B3717" s="21" t="n">
        <v>26000000</v>
      </c>
      <c r="C3717" s="22" t="n">
        <v>1</v>
      </c>
      <c r="D3717" s="22" t="n">
        <v>2</v>
      </c>
      <c r="E3717" s="22" t="n">
        <v>0</v>
      </c>
      <c r="F3717" s="21">
        <f>(IF(C3717&lt;=20,MAX(800000,400000*C3717),8000000+700000*(C3717-20))+IF(E3717=1,1000000,0))</f>
        <v/>
      </c>
      <c r="G3717" s="21">
        <f>IF(AND(D3717=3,C3717&lt;=5),MAX(0,B3717-F3717),IF(AND(D3717=2,C3717&lt;=5,MAX(0,B3717-F3717)&gt;3000000),1500000+MAX(0,B3717-F3717)-3000000,MAX(0,B3717-F3717)/2))</f>
        <v/>
      </c>
      <c r="H3717" s="21">
        <f>ROUNDDOWN(G3717,-3)</f>
        <v/>
      </c>
      <c r="I3717" s="21">
        <f>IF(H3717&lt;=0,0,ROUNDDOWN(ROUND((H3717*LOOKUP(H3717,{0,1950001,3300001,6950001,9000001,18000001,40000001},{0.05,0.1,0.2,0.23,0.33,0.4,0.45})-LOOKUP(H3717,{0,1950001,3300001,6950001,9000001,18000001,40000001},{0,97500,427500,636000,1536000,2796000,4796000}))*1.021,3),0))</f>
        <v/>
      </c>
      <c r="J3717" s="21">
        <f>ROUNDDOWN(ROUND(H3717*0.06,2),-2)</f>
        <v/>
      </c>
      <c r="K3717" s="21">
        <f>ROUNDDOWN(ROUND(H3717*0.04,2),-2)</f>
        <v/>
      </c>
      <c r="L3717" s="21">
        <f>I3717+J3717+K3717</f>
        <v/>
      </c>
      <c r="M3717" s="21">
        <f>B3717-L3717</f>
        <v/>
      </c>
      <c r="N3717" s="21">
        <f>ROUNDDOWN(ROUND(B3717*0.2042,2),0)</f>
        <v/>
      </c>
    </row>
    <row r="3718">
      <c r="A3718" t="inlineStr">
        <is>
          <t>照合 役員</t>
        </is>
      </c>
      <c r="B3718" s="21" t="n">
        <v>26000000</v>
      </c>
      <c r="C3718" s="22" t="n">
        <v>1</v>
      </c>
      <c r="D3718" s="22" t="n">
        <v>3</v>
      </c>
      <c r="E3718" s="22" t="n">
        <v>0</v>
      </c>
      <c r="F3718" s="21">
        <f>(IF(C3718&lt;=20,MAX(800000,400000*C3718),8000000+700000*(C3718-20))+IF(E3718=1,1000000,0))</f>
        <v/>
      </c>
      <c r="G3718" s="21">
        <f>IF(AND(D3718=3,C3718&lt;=5),MAX(0,B3718-F3718),IF(AND(D3718=2,C3718&lt;=5,MAX(0,B3718-F3718)&gt;3000000),1500000+MAX(0,B3718-F3718)-3000000,MAX(0,B3718-F3718)/2))</f>
        <v/>
      </c>
      <c r="H3718" s="21">
        <f>ROUNDDOWN(G3718,-3)</f>
        <v/>
      </c>
      <c r="I3718" s="21">
        <f>IF(H3718&lt;=0,0,ROUNDDOWN(ROUND((H3718*LOOKUP(H3718,{0,1950001,3300001,6950001,9000001,18000001,40000001},{0.05,0.1,0.2,0.23,0.33,0.4,0.45})-LOOKUP(H3718,{0,1950001,3300001,6950001,9000001,18000001,40000001},{0,97500,427500,636000,1536000,2796000,4796000}))*1.021,3),0))</f>
        <v/>
      </c>
      <c r="J3718" s="21">
        <f>ROUNDDOWN(ROUND(H3718*0.06,2),-2)</f>
        <v/>
      </c>
      <c r="K3718" s="21">
        <f>ROUNDDOWN(ROUND(H3718*0.04,2),-2)</f>
        <v/>
      </c>
      <c r="L3718" s="21">
        <f>I3718+J3718+K3718</f>
        <v/>
      </c>
      <c r="M3718" s="21">
        <f>B3718-L3718</f>
        <v/>
      </c>
      <c r="N3718" s="21">
        <f>ROUNDDOWN(ROUND(B3718*0.2042,2),0)</f>
        <v/>
      </c>
    </row>
    <row r="3719">
      <c r="A3719" t="inlineStr">
        <is>
          <t>照合 短期 障害</t>
        </is>
      </c>
      <c r="B3719" s="21" t="n">
        <v>26000000</v>
      </c>
      <c r="C3719" s="22" t="n">
        <v>1</v>
      </c>
      <c r="D3719" s="22" t="n">
        <v>2</v>
      </c>
      <c r="E3719" s="22" t="n">
        <v>1</v>
      </c>
      <c r="F3719" s="21">
        <f>(IF(C3719&lt;=20,MAX(800000,400000*C3719),8000000+700000*(C3719-20))+IF(E3719=1,1000000,0))</f>
        <v/>
      </c>
      <c r="G3719" s="21">
        <f>IF(AND(D3719=3,C3719&lt;=5),MAX(0,B3719-F3719),IF(AND(D3719=2,C3719&lt;=5,MAX(0,B3719-F3719)&gt;3000000),1500000+MAX(0,B3719-F3719)-3000000,MAX(0,B3719-F3719)/2))</f>
        <v/>
      </c>
      <c r="H3719" s="21">
        <f>ROUNDDOWN(G3719,-3)</f>
        <v/>
      </c>
      <c r="I3719" s="21">
        <f>IF(H3719&lt;=0,0,ROUNDDOWN(ROUND((H3719*LOOKUP(H3719,{0,1950001,3300001,6950001,9000001,18000001,40000001},{0.05,0.1,0.2,0.23,0.33,0.4,0.45})-LOOKUP(H3719,{0,1950001,3300001,6950001,9000001,18000001,40000001},{0,97500,427500,636000,1536000,2796000,4796000}))*1.021,3),0))</f>
        <v/>
      </c>
      <c r="J3719" s="21">
        <f>ROUNDDOWN(ROUND(H3719*0.06,2),-2)</f>
        <v/>
      </c>
      <c r="K3719" s="21">
        <f>ROUNDDOWN(ROUND(H3719*0.04,2),-2)</f>
        <v/>
      </c>
      <c r="L3719" s="21">
        <f>I3719+J3719+K3719</f>
        <v/>
      </c>
      <c r="M3719" s="21">
        <f>B3719-L3719</f>
        <v/>
      </c>
      <c r="N3719" s="21">
        <f>ROUNDDOWN(ROUND(B3719*0.2042,2),0)</f>
        <v/>
      </c>
    </row>
    <row r="3720">
      <c r="A3720" t="inlineStr">
        <is>
          <t>照合 短期</t>
        </is>
      </c>
      <c r="B3720" s="21" t="n">
        <v>26000000</v>
      </c>
      <c r="C3720" s="22" t="n">
        <v>2</v>
      </c>
      <c r="D3720" s="22" t="n">
        <v>2</v>
      </c>
      <c r="E3720" s="22" t="n">
        <v>0</v>
      </c>
      <c r="F3720" s="21">
        <f>(IF(C3720&lt;=20,MAX(800000,400000*C3720),8000000+700000*(C3720-20))+IF(E3720=1,1000000,0))</f>
        <v/>
      </c>
      <c r="G3720" s="21">
        <f>IF(AND(D3720=3,C3720&lt;=5),MAX(0,B3720-F3720),IF(AND(D3720=2,C3720&lt;=5,MAX(0,B3720-F3720)&gt;3000000),1500000+MAX(0,B3720-F3720)-3000000,MAX(0,B3720-F3720)/2))</f>
        <v/>
      </c>
      <c r="H3720" s="21">
        <f>ROUNDDOWN(G3720,-3)</f>
        <v/>
      </c>
      <c r="I3720" s="21">
        <f>IF(H3720&lt;=0,0,ROUNDDOWN(ROUND((H3720*LOOKUP(H3720,{0,1950001,3300001,6950001,9000001,18000001,40000001},{0.05,0.1,0.2,0.23,0.33,0.4,0.45})-LOOKUP(H3720,{0,1950001,3300001,6950001,9000001,18000001,40000001},{0,97500,427500,636000,1536000,2796000,4796000}))*1.021,3),0))</f>
        <v/>
      </c>
      <c r="J3720" s="21">
        <f>ROUNDDOWN(ROUND(H3720*0.06,2),-2)</f>
        <v/>
      </c>
      <c r="K3720" s="21">
        <f>ROUNDDOWN(ROUND(H3720*0.04,2),-2)</f>
        <v/>
      </c>
      <c r="L3720" s="21">
        <f>I3720+J3720+K3720</f>
        <v/>
      </c>
      <c r="M3720" s="21">
        <f>B3720-L3720</f>
        <v/>
      </c>
      <c r="N3720" s="21">
        <f>ROUNDDOWN(ROUND(B3720*0.2042,2),0)</f>
        <v/>
      </c>
    </row>
    <row r="3721">
      <c r="A3721" t="inlineStr">
        <is>
          <t>照合 役員</t>
        </is>
      </c>
      <c r="B3721" s="21" t="n">
        <v>26000000</v>
      </c>
      <c r="C3721" s="22" t="n">
        <v>2</v>
      </c>
      <c r="D3721" s="22" t="n">
        <v>3</v>
      </c>
      <c r="E3721" s="22" t="n">
        <v>0</v>
      </c>
      <c r="F3721" s="21">
        <f>(IF(C3721&lt;=20,MAX(800000,400000*C3721),8000000+700000*(C3721-20))+IF(E3721=1,1000000,0))</f>
        <v/>
      </c>
      <c r="G3721" s="21">
        <f>IF(AND(D3721=3,C3721&lt;=5),MAX(0,B3721-F3721),IF(AND(D3721=2,C3721&lt;=5,MAX(0,B3721-F3721)&gt;3000000),1500000+MAX(0,B3721-F3721)-3000000,MAX(0,B3721-F3721)/2))</f>
        <v/>
      </c>
      <c r="H3721" s="21">
        <f>ROUNDDOWN(G3721,-3)</f>
        <v/>
      </c>
      <c r="I3721" s="21">
        <f>IF(H3721&lt;=0,0,ROUNDDOWN(ROUND((H3721*LOOKUP(H3721,{0,1950001,3300001,6950001,9000001,18000001,40000001},{0.05,0.1,0.2,0.23,0.33,0.4,0.45})-LOOKUP(H3721,{0,1950001,3300001,6950001,9000001,18000001,40000001},{0,97500,427500,636000,1536000,2796000,4796000}))*1.021,3),0))</f>
        <v/>
      </c>
      <c r="J3721" s="21">
        <f>ROUNDDOWN(ROUND(H3721*0.06,2),-2)</f>
        <v/>
      </c>
      <c r="K3721" s="21">
        <f>ROUNDDOWN(ROUND(H3721*0.04,2),-2)</f>
        <v/>
      </c>
      <c r="L3721" s="21">
        <f>I3721+J3721+K3721</f>
        <v/>
      </c>
      <c r="M3721" s="21">
        <f>B3721-L3721</f>
        <v/>
      </c>
      <c r="N3721" s="21">
        <f>ROUNDDOWN(ROUND(B3721*0.2042,2),0)</f>
        <v/>
      </c>
    </row>
    <row r="3722">
      <c r="A3722" t="inlineStr">
        <is>
          <t>照合 短期 障害</t>
        </is>
      </c>
      <c r="B3722" s="21" t="n">
        <v>26000000</v>
      </c>
      <c r="C3722" s="22" t="n">
        <v>2</v>
      </c>
      <c r="D3722" s="22" t="n">
        <v>2</v>
      </c>
      <c r="E3722" s="22" t="n">
        <v>1</v>
      </c>
      <c r="F3722" s="21">
        <f>(IF(C3722&lt;=20,MAX(800000,400000*C3722),8000000+700000*(C3722-20))+IF(E3722=1,1000000,0))</f>
        <v/>
      </c>
      <c r="G3722" s="21">
        <f>IF(AND(D3722=3,C3722&lt;=5),MAX(0,B3722-F3722),IF(AND(D3722=2,C3722&lt;=5,MAX(0,B3722-F3722)&gt;3000000),1500000+MAX(0,B3722-F3722)-3000000,MAX(0,B3722-F3722)/2))</f>
        <v/>
      </c>
      <c r="H3722" s="21">
        <f>ROUNDDOWN(G3722,-3)</f>
        <v/>
      </c>
      <c r="I3722" s="21">
        <f>IF(H3722&lt;=0,0,ROUNDDOWN(ROUND((H3722*LOOKUP(H3722,{0,1950001,3300001,6950001,9000001,18000001,40000001},{0.05,0.1,0.2,0.23,0.33,0.4,0.45})-LOOKUP(H3722,{0,1950001,3300001,6950001,9000001,18000001,40000001},{0,97500,427500,636000,1536000,2796000,4796000}))*1.021,3),0))</f>
        <v/>
      </c>
      <c r="J3722" s="21">
        <f>ROUNDDOWN(ROUND(H3722*0.06,2),-2)</f>
        <v/>
      </c>
      <c r="K3722" s="21">
        <f>ROUNDDOWN(ROUND(H3722*0.04,2),-2)</f>
        <v/>
      </c>
      <c r="L3722" s="21">
        <f>I3722+J3722+K3722</f>
        <v/>
      </c>
      <c r="M3722" s="21">
        <f>B3722-L3722</f>
        <v/>
      </c>
      <c r="N3722" s="21">
        <f>ROUNDDOWN(ROUND(B3722*0.2042,2),0)</f>
        <v/>
      </c>
    </row>
    <row r="3723">
      <c r="A3723" t="inlineStr">
        <is>
          <t>照合 短期</t>
        </is>
      </c>
      <c r="B3723" s="21" t="n">
        <v>26000000</v>
      </c>
      <c r="C3723" s="22" t="n">
        <v>3</v>
      </c>
      <c r="D3723" s="22" t="n">
        <v>2</v>
      </c>
      <c r="E3723" s="22" t="n">
        <v>0</v>
      </c>
      <c r="F3723" s="21">
        <f>(IF(C3723&lt;=20,MAX(800000,400000*C3723),8000000+700000*(C3723-20))+IF(E3723=1,1000000,0))</f>
        <v/>
      </c>
      <c r="G3723" s="21">
        <f>IF(AND(D3723=3,C3723&lt;=5),MAX(0,B3723-F3723),IF(AND(D3723=2,C3723&lt;=5,MAX(0,B3723-F3723)&gt;3000000),1500000+MAX(0,B3723-F3723)-3000000,MAX(0,B3723-F3723)/2))</f>
        <v/>
      </c>
      <c r="H3723" s="21">
        <f>ROUNDDOWN(G3723,-3)</f>
        <v/>
      </c>
      <c r="I3723" s="21">
        <f>IF(H3723&lt;=0,0,ROUNDDOWN(ROUND((H3723*LOOKUP(H3723,{0,1950001,3300001,6950001,9000001,18000001,40000001},{0.05,0.1,0.2,0.23,0.33,0.4,0.45})-LOOKUP(H3723,{0,1950001,3300001,6950001,9000001,18000001,40000001},{0,97500,427500,636000,1536000,2796000,4796000}))*1.021,3),0))</f>
        <v/>
      </c>
      <c r="J3723" s="21">
        <f>ROUNDDOWN(ROUND(H3723*0.06,2),-2)</f>
        <v/>
      </c>
      <c r="K3723" s="21">
        <f>ROUNDDOWN(ROUND(H3723*0.04,2),-2)</f>
        <v/>
      </c>
      <c r="L3723" s="21">
        <f>I3723+J3723+K3723</f>
        <v/>
      </c>
      <c r="M3723" s="21">
        <f>B3723-L3723</f>
        <v/>
      </c>
      <c r="N3723" s="21">
        <f>ROUNDDOWN(ROUND(B3723*0.2042,2),0)</f>
        <v/>
      </c>
    </row>
    <row r="3724">
      <c r="A3724" t="inlineStr">
        <is>
          <t>照合 役員</t>
        </is>
      </c>
      <c r="B3724" s="21" t="n">
        <v>26000000</v>
      </c>
      <c r="C3724" s="22" t="n">
        <v>3</v>
      </c>
      <c r="D3724" s="22" t="n">
        <v>3</v>
      </c>
      <c r="E3724" s="22" t="n">
        <v>0</v>
      </c>
      <c r="F3724" s="21">
        <f>(IF(C3724&lt;=20,MAX(800000,400000*C3724),8000000+700000*(C3724-20))+IF(E3724=1,1000000,0))</f>
        <v/>
      </c>
      <c r="G3724" s="21">
        <f>IF(AND(D3724=3,C3724&lt;=5),MAX(0,B3724-F3724),IF(AND(D3724=2,C3724&lt;=5,MAX(0,B3724-F3724)&gt;3000000),1500000+MAX(0,B3724-F3724)-3000000,MAX(0,B3724-F3724)/2))</f>
        <v/>
      </c>
      <c r="H3724" s="21">
        <f>ROUNDDOWN(G3724,-3)</f>
        <v/>
      </c>
      <c r="I3724" s="21">
        <f>IF(H3724&lt;=0,0,ROUNDDOWN(ROUND((H3724*LOOKUP(H3724,{0,1950001,3300001,6950001,9000001,18000001,40000001},{0.05,0.1,0.2,0.23,0.33,0.4,0.45})-LOOKUP(H3724,{0,1950001,3300001,6950001,9000001,18000001,40000001},{0,97500,427500,636000,1536000,2796000,4796000}))*1.021,3),0))</f>
        <v/>
      </c>
      <c r="J3724" s="21">
        <f>ROUNDDOWN(ROUND(H3724*0.06,2),-2)</f>
        <v/>
      </c>
      <c r="K3724" s="21">
        <f>ROUNDDOWN(ROUND(H3724*0.04,2),-2)</f>
        <v/>
      </c>
      <c r="L3724" s="21">
        <f>I3724+J3724+K3724</f>
        <v/>
      </c>
      <c r="M3724" s="21">
        <f>B3724-L3724</f>
        <v/>
      </c>
      <c r="N3724" s="21">
        <f>ROUNDDOWN(ROUND(B3724*0.2042,2),0)</f>
        <v/>
      </c>
    </row>
    <row r="3725">
      <c r="A3725" t="inlineStr">
        <is>
          <t>照合 短期 障害</t>
        </is>
      </c>
      <c r="B3725" s="21" t="n">
        <v>26000000</v>
      </c>
      <c r="C3725" s="22" t="n">
        <v>3</v>
      </c>
      <c r="D3725" s="22" t="n">
        <v>2</v>
      </c>
      <c r="E3725" s="22" t="n">
        <v>1</v>
      </c>
      <c r="F3725" s="21">
        <f>(IF(C3725&lt;=20,MAX(800000,400000*C3725),8000000+700000*(C3725-20))+IF(E3725=1,1000000,0))</f>
        <v/>
      </c>
      <c r="G3725" s="21">
        <f>IF(AND(D3725=3,C3725&lt;=5),MAX(0,B3725-F3725),IF(AND(D3725=2,C3725&lt;=5,MAX(0,B3725-F3725)&gt;3000000),1500000+MAX(0,B3725-F3725)-3000000,MAX(0,B3725-F3725)/2))</f>
        <v/>
      </c>
      <c r="H3725" s="21">
        <f>ROUNDDOWN(G3725,-3)</f>
        <v/>
      </c>
      <c r="I3725" s="21">
        <f>IF(H3725&lt;=0,0,ROUNDDOWN(ROUND((H3725*LOOKUP(H3725,{0,1950001,3300001,6950001,9000001,18000001,40000001},{0.05,0.1,0.2,0.23,0.33,0.4,0.45})-LOOKUP(H3725,{0,1950001,3300001,6950001,9000001,18000001,40000001},{0,97500,427500,636000,1536000,2796000,4796000}))*1.021,3),0))</f>
        <v/>
      </c>
      <c r="J3725" s="21">
        <f>ROUNDDOWN(ROUND(H3725*0.06,2),-2)</f>
        <v/>
      </c>
      <c r="K3725" s="21">
        <f>ROUNDDOWN(ROUND(H3725*0.04,2),-2)</f>
        <v/>
      </c>
      <c r="L3725" s="21">
        <f>I3725+J3725+K3725</f>
        <v/>
      </c>
      <c r="M3725" s="21">
        <f>B3725-L3725</f>
        <v/>
      </c>
      <c r="N3725" s="21">
        <f>ROUNDDOWN(ROUND(B3725*0.2042,2),0)</f>
        <v/>
      </c>
    </row>
    <row r="3726">
      <c r="A3726" t="inlineStr">
        <is>
          <t>照合 短期</t>
        </is>
      </c>
      <c r="B3726" s="21" t="n">
        <v>26000000</v>
      </c>
      <c r="C3726" s="22" t="n">
        <v>4</v>
      </c>
      <c r="D3726" s="22" t="n">
        <v>2</v>
      </c>
      <c r="E3726" s="22" t="n">
        <v>0</v>
      </c>
      <c r="F3726" s="21">
        <f>(IF(C3726&lt;=20,MAX(800000,400000*C3726),8000000+700000*(C3726-20))+IF(E3726=1,1000000,0))</f>
        <v/>
      </c>
      <c r="G3726" s="21">
        <f>IF(AND(D3726=3,C3726&lt;=5),MAX(0,B3726-F3726),IF(AND(D3726=2,C3726&lt;=5,MAX(0,B3726-F3726)&gt;3000000),1500000+MAX(0,B3726-F3726)-3000000,MAX(0,B3726-F3726)/2))</f>
        <v/>
      </c>
      <c r="H3726" s="21">
        <f>ROUNDDOWN(G3726,-3)</f>
        <v/>
      </c>
      <c r="I3726" s="21">
        <f>IF(H3726&lt;=0,0,ROUNDDOWN(ROUND((H3726*LOOKUP(H3726,{0,1950001,3300001,6950001,9000001,18000001,40000001},{0.05,0.1,0.2,0.23,0.33,0.4,0.45})-LOOKUP(H3726,{0,1950001,3300001,6950001,9000001,18000001,40000001},{0,97500,427500,636000,1536000,2796000,4796000}))*1.021,3),0))</f>
        <v/>
      </c>
      <c r="J3726" s="21">
        <f>ROUNDDOWN(ROUND(H3726*0.06,2),-2)</f>
        <v/>
      </c>
      <c r="K3726" s="21">
        <f>ROUNDDOWN(ROUND(H3726*0.04,2),-2)</f>
        <v/>
      </c>
      <c r="L3726" s="21">
        <f>I3726+J3726+K3726</f>
        <v/>
      </c>
      <c r="M3726" s="21">
        <f>B3726-L3726</f>
        <v/>
      </c>
      <c r="N3726" s="21">
        <f>ROUNDDOWN(ROUND(B3726*0.2042,2),0)</f>
        <v/>
      </c>
    </row>
    <row r="3727">
      <c r="A3727" t="inlineStr">
        <is>
          <t>照合 役員</t>
        </is>
      </c>
      <c r="B3727" s="21" t="n">
        <v>26000000</v>
      </c>
      <c r="C3727" s="22" t="n">
        <v>4</v>
      </c>
      <c r="D3727" s="22" t="n">
        <v>3</v>
      </c>
      <c r="E3727" s="22" t="n">
        <v>0</v>
      </c>
      <c r="F3727" s="21">
        <f>(IF(C3727&lt;=20,MAX(800000,400000*C3727),8000000+700000*(C3727-20))+IF(E3727=1,1000000,0))</f>
        <v/>
      </c>
      <c r="G3727" s="21">
        <f>IF(AND(D3727=3,C3727&lt;=5),MAX(0,B3727-F3727),IF(AND(D3727=2,C3727&lt;=5,MAX(0,B3727-F3727)&gt;3000000),1500000+MAX(0,B3727-F3727)-3000000,MAX(0,B3727-F3727)/2))</f>
        <v/>
      </c>
      <c r="H3727" s="21">
        <f>ROUNDDOWN(G3727,-3)</f>
        <v/>
      </c>
      <c r="I3727" s="21">
        <f>IF(H3727&lt;=0,0,ROUNDDOWN(ROUND((H3727*LOOKUP(H3727,{0,1950001,3300001,6950001,9000001,18000001,40000001},{0.05,0.1,0.2,0.23,0.33,0.4,0.45})-LOOKUP(H3727,{0,1950001,3300001,6950001,9000001,18000001,40000001},{0,97500,427500,636000,1536000,2796000,4796000}))*1.021,3),0))</f>
        <v/>
      </c>
      <c r="J3727" s="21">
        <f>ROUNDDOWN(ROUND(H3727*0.06,2),-2)</f>
        <v/>
      </c>
      <c r="K3727" s="21">
        <f>ROUNDDOWN(ROUND(H3727*0.04,2),-2)</f>
        <v/>
      </c>
      <c r="L3727" s="21">
        <f>I3727+J3727+K3727</f>
        <v/>
      </c>
      <c r="M3727" s="21">
        <f>B3727-L3727</f>
        <v/>
      </c>
      <c r="N3727" s="21">
        <f>ROUNDDOWN(ROUND(B3727*0.2042,2),0)</f>
        <v/>
      </c>
    </row>
    <row r="3728">
      <c r="A3728" t="inlineStr">
        <is>
          <t>照合 短期 障害</t>
        </is>
      </c>
      <c r="B3728" s="21" t="n">
        <v>26000000</v>
      </c>
      <c r="C3728" s="22" t="n">
        <v>4</v>
      </c>
      <c r="D3728" s="22" t="n">
        <v>2</v>
      </c>
      <c r="E3728" s="22" t="n">
        <v>1</v>
      </c>
      <c r="F3728" s="21">
        <f>(IF(C3728&lt;=20,MAX(800000,400000*C3728),8000000+700000*(C3728-20))+IF(E3728=1,1000000,0))</f>
        <v/>
      </c>
      <c r="G3728" s="21">
        <f>IF(AND(D3728=3,C3728&lt;=5),MAX(0,B3728-F3728),IF(AND(D3728=2,C3728&lt;=5,MAX(0,B3728-F3728)&gt;3000000),1500000+MAX(0,B3728-F3728)-3000000,MAX(0,B3728-F3728)/2))</f>
        <v/>
      </c>
      <c r="H3728" s="21">
        <f>ROUNDDOWN(G3728,-3)</f>
        <v/>
      </c>
      <c r="I3728" s="21">
        <f>IF(H3728&lt;=0,0,ROUNDDOWN(ROUND((H3728*LOOKUP(H3728,{0,1950001,3300001,6950001,9000001,18000001,40000001},{0.05,0.1,0.2,0.23,0.33,0.4,0.45})-LOOKUP(H3728,{0,1950001,3300001,6950001,9000001,18000001,40000001},{0,97500,427500,636000,1536000,2796000,4796000}))*1.021,3),0))</f>
        <v/>
      </c>
      <c r="J3728" s="21">
        <f>ROUNDDOWN(ROUND(H3728*0.06,2),-2)</f>
        <v/>
      </c>
      <c r="K3728" s="21">
        <f>ROUNDDOWN(ROUND(H3728*0.04,2),-2)</f>
        <v/>
      </c>
      <c r="L3728" s="21">
        <f>I3728+J3728+K3728</f>
        <v/>
      </c>
      <c r="M3728" s="21">
        <f>B3728-L3728</f>
        <v/>
      </c>
      <c r="N3728" s="21">
        <f>ROUNDDOWN(ROUND(B3728*0.2042,2),0)</f>
        <v/>
      </c>
    </row>
    <row r="3729">
      <c r="A3729" t="inlineStr">
        <is>
          <t>照合 短期</t>
        </is>
      </c>
      <c r="B3729" s="21" t="n">
        <v>26000000</v>
      </c>
      <c r="C3729" s="22" t="n">
        <v>5</v>
      </c>
      <c r="D3729" s="22" t="n">
        <v>2</v>
      </c>
      <c r="E3729" s="22" t="n">
        <v>0</v>
      </c>
      <c r="F3729" s="21">
        <f>(IF(C3729&lt;=20,MAX(800000,400000*C3729),8000000+700000*(C3729-20))+IF(E3729=1,1000000,0))</f>
        <v/>
      </c>
      <c r="G3729" s="21">
        <f>IF(AND(D3729=3,C3729&lt;=5),MAX(0,B3729-F3729),IF(AND(D3729=2,C3729&lt;=5,MAX(0,B3729-F3729)&gt;3000000),1500000+MAX(0,B3729-F3729)-3000000,MAX(0,B3729-F3729)/2))</f>
        <v/>
      </c>
      <c r="H3729" s="21">
        <f>ROUNDDOWN(G3729,-3)</f>
        <v/>
      </c>
      <c r="I3729" s="21">
        <f>IF(H3729&lt;=0,0,ROUNDDOWN(ROUND((H3729*LOOKUP(H3729,{0,1950001,3300001,6950001,9000001,18000001,40000001},{0.05,0.1,0.2,0.23,0.33,0.4,0.45})-LOOKUP(H3729,{0,1950001,3300001,6950001,9000001,18000001,40000001},{0,97500,427500,636000,1536000,2796000,4796000}))*1.021,3),0))</f>
        <v/>
      </c>
      <c r="J3729" s="21">
        <f>ROUNDDOWN(ROUND(H3729*0.06,2),-2)</f>
        <v/>
      </c>
      <c r="K3729" s="21">
        <f>ROUNDDOWN(ROUND(H3729*0.04,2),-2)</f>
        <v/>
      </c>
      <c r="L3729" s="21">
        <f>I3729+J3729+K3729</f>
        <v/>
      </c>
      <c r="M3729" s="21">
        <f>B3729-L3729</f>
        <v/>
      </c>
      <c r="N3729" s="21">
        <f>ROUNDDOWN(ROUND(B3729*0.2042,2),0)</f>
        <v/>
      </c>
    </row>
    <row r="3730">
      <c r="A3730" t="inlineStr">
        <is>
          <t>照合 役員</t>
        </is>
      </c>
      <c r="B3730" s="21" t="n">
        <v>26000000</v>
      </c>
      <c r="C3730" s="22" t="n">
        <v>5</v>
      </c>
      <c r="D3730" s="22" t="n">
        <v>3</v>
      </c>
      <c r="E3730" s="22" t="n">
        <v>0</v>
      </c>
      <c r="F3730" s="21">
        <f>(IF(C3730&lt;=20,MAX(800000,400000*C3730),8000000+700000*(C3730-20))+IF(E3730=1,1000000,0))</f>
        <v/>
      </c>
      <c r="G3730" s="21">
        <f>IF(AND(D3730=3,C3730&lt;=5),MAX(0,B3730-F3730),IF(AND(D3730=2,C3730&lt;=5,MAX(0,B3730-F3730)&gt;3000000),1500000+MAX(0,B3730-F3730)-3000000,MAX(0,B3730-F3730)/2))</f>
        <v/>
      </c>
      <c r="H3730" s="21">
        <f>ROUNDDOWN(G3730,-3)</f>
        <v/>
      </c>
      <c r="I3730" s="21">
        <f>IF(H3730&lt;=0,0,ROUNDDOWN(ROUND((H3730*LOOKUP(H3730,{0,1950001,3300001,6950001,9000001,18000001,40000001},{0.05,0.1,0.2,0.23,0.33,0.4,0.45})-LOOKUP(H3730,{0,1950001,3300001,6950001,9000001,18000001,40000001},{0,97500,427500,636000,1536000,2796000,4796000}))*1.021,3),0))</f>
        <v/>
      </c>
      <c r="J3730" s="21">
        <f>ROUNDDOWN(ROUND(H3730*0.06,2),-2)</f>
        <v/>
      </c>
      <c r="K3730" s="21">
        <f>ROUNDDOWN(ROUND(H3730*0.04,2),-2)</f>
        <v/>
      </c>
      <c r="L3730" s="21">
        <f>I3730+J3730+K3730</f>
        <v/>
      </c>
      <c r="M3730" s="21">
        <f>B3730-L3730</f>
        <v/>
      </c>
      <c r="N3730" s="21">
        <f>ROUNDDOWN(ROUND(B3730*0.2042,2),0)</f>
        <v/>
      </c>
    </row>
    <row r="3731">
      <c r="A3731" t="inlineStr">
        <is>
          <t>照合 短期 障害</t>
        </is>
      </c>
      <c r="B3731" s="21" t="n">
        <v>26000000</v>
      </c>
      <c r="C3731" s="22" t="n">
        <v>5</v>
      </c>
      <c r="D3731" s="22" t="n">
        <v>2</v>
      </c>
      <c r="E3731" s="22" t="n">
        <v>1</v>
      </c>
      <c r="F3731" s="21">
        <f>(IF(C3731&lt;=20,MAX(800000,400000*C3731),8000000+700000*(C3731-20))+IF(E3731=1,1000000,0))</f>
        <v/>
      </c>
      <c r="G3731" s="21">
        <f>IF(AND(D3731=3,C3731&lt;=5),MAX(0,B3731-F3731),IF(AND(D3731=2,C3731&lt;=5,MAX(0,B3731-F3731)&gt;3000000),1500000+MAX(0,B3731-F3731)-3000000,MAX(0,B3731-F3731)/2))</f>
        <v/>
      </c>
      <c r="H3731" s="21">
        <f>ROUNDDOWN(G3731,-3)</f>
        <v/>
      </c>
      <c r="I3731" s="21">
        <f>IF(H3731&lt;=0,0,ROUNDDOWN(ROUND((H3731*LOOKUP(H3731,{0,1950001,3300001,6950001,9000001,18000001,40000001},{0.05,0.1,0.2,0.23,0.33,0.4,0.45})-LOOKUP(H3731,{0,1950001,3300001,6950001,9000001,18000001,40000001},{0,97500,427500,636000,1536000,2796000,4796000}))*1.021,3),0))</f>
        <v/>
      </c>
      <c r="J3731" s="21">
        <f>ROUNDDOWN(ROUND(H3731*0.06,2),-2)</f>
        <v/>
      </c>
      <c r="K3731" s="21">
        <f>ROUNDDOWN(ROUND(H3731*0.04,2),-2)</f>
        <v/>
      </c>
      <c r="L3731" s="21">
        <f>I3731+J3731+K3731</f>
        <v/>
      </c>
      <c r="M3731" s="21">
        <f>B3731-L3731</f>
        <v/>
      </c>
      <c r="N3731" s="21">
        <f>ROUNDDOWN(ROUND(B3731*0.2042,2),0)</f>
        <v/>
      </c>
    </row>
    <row r="3732">
      <c r="A3732" t="inlineStr">
        <is>
          <t>照合 障害</t>
        </is>
      </c>
      <c r="B3732" s="21" t="n">
        <v>26000000</v>
      </c>
      <c r="C3732" s="22" t="n">
        <v>25</v>
      </c>
      <c r="D3732" s="22" t="n">
        <v>1</v>
      </c>
      <c r="E3732" s="22" t="n">
        <v>1</v>
      </c>
      <c r="F3732" s="21">
        <f>(IF(C3732&lt;=20,MAX(800000,400000*C3732),8000000+700000*(C3732-20))+IF(E3732=1,1000000,0))</f>
        <v/>
      </c>
      <c r="G3732" s="21">
        <f>IF(AND(D3732=3,C3732&lt;=5),MAX(0,B3732-F3732),IF(AND(D3732=2,C3732&lt;=5,MAX(0,B3732-F3732)&gt;3000000),1500000+MAX(0,B3732-F3732)-3000000,MAX(0,B3732-F3732)/2))</f>
        <v/>
      </c>
      <c r="H3732" s="21">
        <f>ROUNDDOWN(G3732,-3)</f>
        <v/>
      </c>
      <c r="I3732" s="21">
        <f>IF(H3732&lt;=0,0,ROUNDDOWN(ROUND((H3732*LOOKUP(H3732,{0,1950001,3300001,6950001,9000001,18000001,40000001},{0.05,0.1,0.2,0.23,0.33,0.4,0.45})-LOOKUP(H3732,{0,1950001,3300001,6950001,9000001,18000001,40000001},{0,97500,427500,636000,1536000,2796000,4796000}))*1.021,3),0))</f>
        <v/>
      </c>
      <c r="J3732" s="21">
        <f>ROUNDDOWN(ROUND(H3732*0.06,2),-2)</f>
        <v/>
      </c>
      <c r="K3732" s="21">
        <f>ROUNDDOWN(ROUND(H3732*0.04,2),-2)</f>
        <v/>
      </c>
      <c r="L3732" s="21">
        <f>I3732+J3732+K3732</f>
        <v/>
      </c>
      <c r="M3732" s="21">
        <f>B3732-L3732</f>
        <v/>
      </c>
      <c r="N3732" s="21">
        <f>ROUNDDOWN(ROUND(B3732*0.2042,2),0)</f>
        <v/>
      </c>
    </row>
    <row r="3733">
      <c r="A3733" t="inlineStr">
        <is>
          <t>照合 一般</t>
        </is>
      </c>
      <c r="B3733" s="21" t="n">
        <v>26500000</v>
      </c>
      <c r="C3733" s="22" t="n">
        <v>1</v>
      </c>
      <c r="D3733" s="22" t="n">
        <v>1</v>
      </c>
      <c r="E3733" s="22" t="n">
        <v>0</v>
      </c>
      <c r="F3733" s="21">
        <f>(IF(C3733&lt;=20,MAX(800000,400000*C3733),8000000+700000*(C3733-20))+IF(E3733=1,1000000,0))</f>
        <v/>
      </c>
      <c r="G3733" s="21">
        <f>IF(AND(D3733=3,C3733&lt;=5),MAX(0,B3733-F3733),IF(AND(D3733=2,C3733&lt;=5,MAX(0,B3733-F3733)&gt;3000000),1500000+MAX(0,B3733-F3733)-3000000,MAX(0,B3733-F3733)/2))</f>
        <v/>
      </c>
      <c r="H3733" s="21">
        <f>ROUNDDOWN(G3733,-3)</f>
        <v/>
      </c>
      <c r="I3733" s="21">
        <f>IF(H3733&lt;=0,0,ROUNDDOWN(ROUND((H3733*LOOKUP(H3733,{0,1950001,3300001,6950001,9000001,18000001,40000001},{0.05,0.1,0.2,0.23,0.33,0.4,0.45})-LOOKUP(H3733,{0,1950001,3300001,6950001,9000001,18000001,40000001},{0,97500,427500,636000,1536000,2796000,4796000}))*1.021,3),0))</f>
        <v/>
      </c>
      <c r="J3733" s="21">
        <f>ROUNDDOWN(ROUND(H3733*0.06,2),-2)</f>
        <v/>
      </c>
      <c r="K3733" s="21">
        <f>ROUNDDOWN(ROUND(H3733*0.04,2),-2)</f>
        <v/>
      </c>
      <c r="L3733" s="21">
        <f>I3733+J3733+K3733</f>
        <v/>
      </c>
      <c r="M3733" s="21">
        <f>B3733-L3733</f>
        <v/>
      </c>
      <c r="N3733" s="21">
        <f>ROUNDDOWN(ROUND(B3733*0.2042,2),0)</f>
        <v/>
      </c>
    </row>
    <row r="3734">
      <c r="A3734" t="inlineStr">
        <is>
          <t>照合 一般</t>
        </is>
      </c>
      <c r="B3734" s="21" t="n">
        <v>26500000</v>
      </c>
      <c r="C3734" s="22" t="n">
        <v>2</v>
      </c>
      <c r="D3734" s="22" t="n">
        <v>1</v>
      </c>
      <c r="E3734" s="22" t="n">
        <v>0</v>
      </c>
      <c r="F3734" s="21">
        <f>(IF(C3734&lt;=20,MAX(800000,400000*C3734),8000000+700000*(C3734-20))+IF(E3734=1,1000000,0))</f>
        <v/>
      </c>
      <c r="G3734" s="21">
        <f>IF(AND(D3734=3,C3734&lt;=5),MAX(0,B3734-F3734),IF(AND(D3734=2,C3734&lt;=5,MAX(0,B3734-F3734)&gt;3000000),1500000+MAX(0,B3734-F3734)-3000000,MAX(0,B3734-F3734)/2))</f>
        <v/>
      </c>
      <c r="H3734" s="21">
        <f>ROUNDDOWN(G3734,-3)</f>
        <v/>
      </c>
      <c r="I3734" s="21">
        <f>IF(H3734&lt;=0,0,ROUNDDOWN(ROUND((H3734*LOOKUP(H3734,{0,1950001,3300001,6950001,9000001,18000001,40000001},{0.05,0.1,0.2,0.23,0.33,0.4,0.45})-LOOKUP(H3734,{0,1950001,3300001,6950001,9000001,18000001,40000001},{0,97500,427500,636000,1536000,2796000,4796000}))*1.021,3),0))</f>
        <v/>
      </c>
      <c r="J3734" s="21">
        <f>ROUNDDOWN(ROUND(H3734*0.06,2),-2)</f>
        <v/>
      </c>
      <c r="K3734" s="21">
        <f>ROUNDDOWN(ROUND(H3734*0.04,2),-2)</f>
        <v/>
      </c>
      <c r="L3734" s="21">
        <f>I3734+J3734+K3734</f>
        <v/>
      </c>
      <c r="M3734" s="21">
        <f>B3734-L3734</f>
        <v/>
      </c>
      <c r="N3734" s="21">
        <f>ROUNDDOWN(ROUND(B3734*0.2042,2),0)</f>
        <v/>
      </c>
    </row>
    <row r="3735">
      <c r="A3735" t="inlineStr">
        <is>
          <t>照合 一般</t>
        </is>
      </c>
      <c r="B3735" s="21" t="n">
        <v>26500000</v>
      </c>
      <c r="C3735" s="22" t="n">
        <v>3</v>
      </c>
      <c r="D3735" s="22" t="n">
        <v>1</v>
      </c>
      <c r="E3735" s="22" t="n">
        <v>0</v>
      </c>
      <c r="F3735" s="21">
        <f>(IF(C3735&lt;=20,MAX(800000,400000*C3735),8000000+700000*(C3735-20))+IF(E3735=1,1000000,0))</f>
        <v/>
      </c>
      <c r="G3735" s="21">
        <f>IF(AND(D3735=3,C3735&lt;=5),MAX(0,B3735-F3735),IF(AND(D3735=2,C3735&lt;=5,MAX(0,B3735-F3735)&gt;3000000),1500000+MAX(0,B3735-F3735)-3000000,MAX(0,B3735-F3735)/2))</f>
        <v/>
      </c>
      <c r="H3735" s="21">
        <f>ROUNDDOWN(G3735,-3)</f>
        <v/>
      </c>
      <c r="I3735" s="21">
        <f>IF(H3735&lt;=0,0,ROUNDDOWN(ROUND((H3735*LOOKUP(H3735,{0,1950001,3300001,6950001,9000001,18000001,40000001},{0.05,0.1,0.2,0.23,0.33,0.4,0.45})-LOOKUP(H3735,{0,1950001,3300001,6950001,9000001,18000001,40000001},{0,97500,427500,636000,1536000,2796000,4796000}))*1.021,3),0))</f>
        <v/>
      </c>
      <c r="J3735" s="21">
        <f>ROUNDDOWN(ROUND(H3735*0.06,2),-2)</f>
        <v/>
      </c>
      <c r="K3735" s="21">
        <f>ROUNDDOWN(ROUND(H3735*0.04,2),-2)</f>
        <v/>
      </c>
      <c r="L3735" s="21">
        <f>I3735+J3735+K3735</f>
        <v/>
      </c>
      <c r="M3735" s="21">
        <f>B3735-L3735</f>
        <v/>
      </c>
      <c r="N3735" s="21">
        <f>ROUNDDOWN(ROUND(B3735*0.2042,2),0)</f>
        <v/>
      </c>
    </row>
    <row r="3736">
      <c r="A3736" t="inlineStr">
        <is>
          <t>照合 一般</t>
        </is>
      </c>
      <c r="B3736" s="21" t="n">
        <v>26500000</v>
      </c>
      <c r="C3736" s="22" t="n">
        <v>4</v>
      </c>
      <c r="D3736" s="22" t="n">
        <v>1</v>
      </c>
      <c r="E3736" s="22" t="n">
        <v>0</v>
      </c>
      <c r="F3736" s="21">
        <f>(IF(C3736&lt;=20,MAX(800000,400000*C3736),8000000+700000*(C3736-20))+IF(E3736=1,1000000,0))</f>
        <v/>
      </c>
      <c r="G3736" s="21">
        <f>IF(AND(D3736=3,C3736&lt;=5),MAX(0,B3736-F3736),IF(AND(D3736=2,C3736&lt;=5,MAX(0,B3736-F3736)&gt;3000000),1500000+MAX(0,B3736-F3736)-3000000,MAX(0,B3736-F3736)/2))</f>
        <v/>
      </c>
      <c r="H3736" s="21">
        <f>ROUNDDOWN(G3736,-3)</f>
        <v/>
      </c>
      <c r="I3736" s="21">
        <f>IF(H3736&lt;=0,0,ROUNDDOWN(ROUND((H3736*LOOKUP(H3736,{0,1950001,3300001,6950001,9000001,18000001,40000001},{0.05,0.1,0.2,0.23,0.33,0.4,0.45})-LOOKUP(H3736,{0,1950001,3300001,6950001,9000001,18000001,40000001},{0,97500,427500,636000,1536000,2796000,4796000}))*1.021,3),0))</f>
        <v/>
      </c>
      <c r="J3736" s="21">
        <f>ROUNDDOWN(ROUND(H3736*0.06,2),-2)</f>
        <v/>
      </c>
      <c r="K3736" s="21">
        <f>ROUNDDOWN(ROUND(H3736*0.04,2),-2)</f>
        <v/>
      </c>
      <c r="L3736" s="21">
        <f>I3736+J3736+K3736</f>
        <v/>
      </c>
      <c r="M3736" s="21">
        <f>B3736-L3736</f>
        <v/>
      </c>
      <c r="N3736" s="21">
        <f>ROUNDDOWN(ROUND(B3736*0.2042,2),0)</f>
        <v/>
      </c>
    </row>
    <row r="3737">
      <c r="A3737" t="inlineStr">
        <is>
          <t>照合 一般</t>
        </is>
      </c>
      <c r="B3737" s="21" t="n">
        <v>26500000</v>
      </c>
      <c r="C3737" s="22" t="n">
        <v>5</v>
      </c>
      <c r="D3737" s="22" t="n">
        <v>1</v>
      </c>
      <c r="E3737" s="22" t="n">
        <v>0</v>
      </c>
      <c r="F3737" s="21">
        <f>(IF(C3737&lt;=20,MAX(800000,400000*C3737),8000000+700000*(C3737-20))+IF(E3737=1,1000000,0))</f>
        <v/>
      </c>
      <c r="G3737" s="21">
        <f>IF(AND(D3737=3,C3737&lt;=5),MAX(0,B3737-F3737),IF(AND(D3737=2,C3737&lt;=5,MAX(0,B3737-F3737)&gt;3000000),1500000+MAX(0,B3737-F3737)-3000000,MAX(0,B3737-F3737)/2))</f>
        <v/>
      </c>
      <c r="H3737" s="21">
        <f>ROUNDDOWN(G3737,-3)</f>
        <v/>
      </c>
      <c r="I3737" s="21">
        <f>IF(H3737&lt;=0,0,ROUNDDOWN(ROUND((H3737*LOOKUP(H3737,{0,1950001,3300001,6950001,9000001,18000001,40000001},{0.05,0.1,0.2,0.23,0.33,0.4,0.45})-LOOKUP(H3737,{0,1950001,3300001,6950001,9000001,18000001,40000001},{0,97500,427500,636000,1536000,2796000,4796000}))*1.021,3),0))</f>
        <v/>
      </c>
      <c r="J3737" s="21">
        <f>ROUNDDOWN(ROUND(H3737*0.06,2),-2)</f>
        <v/>
      </c>
      <c r="K3737" s="21">
        <f>ROUNDDOWN(ROUND(H3737*0.04,2),-2)</f>
        <v/>
      </c>
      <c r="L3737" s="21">
        <f>I3737+J3737+K3737</f>
        <v/>
      </c>
      <c r="M3737" s="21">
        <f>B3737-L3737</f>
        <v/>
      </c>
      <c r="N3737" s="21">
        <f>ROUNDDOWN(ROUND(B3737*0.2042,2),0)</f>
        <v/>
      </c>
    </row>
    <row r="3738">
      <c r="A3738" t="inlineStr">
        <is>
          <t>照合 一般</t>
        </is>
      </c>
      <c r="B3738" s="21" t="n">
        <v>26500000</v>
      </c>
      <c r="C3738" s="22" t="n">
        <v>6</v>
      </c>
      <c r="D3738" s="22" t="n">
        <v>1</v>
      </c>
      <c r="E3738" s="22" t="n">
        <v>0</v>
      </c>
      <c r="F3738" s="21">
        <f>(IF(C3738&lt;=20,MAX(800000,400000*C3738),8000000+700000*(C3738-20))+IF(E3738=1,1000000,0))</f>
        <v/>
      </c>
      <c r="G3738" s="21">
        <f>IF(AND(D3738=3,C3738&lt;=5),MAX(0,B3738-F3738),IF(AND(D3738=2,C3738&lt;=5,MAX(0,B3738-F3738)&gt;3000000),1500000+MAX(0,B3738-F3738)-3000000,MAX(0,B3738-F3738)/2))</f>
        <v/>
      </c>
      <c r="H3738" s="21">
        <f>ROUNDDOWN(G3738,-3)</f>
        <v/>
      </c>
      <c r="I3738" s="21">
        <f>IF(H3738&lt;=0,0,ROUNDDOWN(ROUND((H3738*LOOKUP(H3738,{0,1950001,3300001,6950001,9000001,18000001,40000001},{0.05,0.1,0.2,0.23,0.33,0.4,0.45})-LOOKUP(H3738,{0,1950001,3300001,6950001,9000001,18000001,40000001},{0,97500,427500,636000,1536000,2796000,4796000}))*1.021,3),0))</f>
        <v/>
      </c>
      <c r="J3738" s="21">
        <f>ROUNDDOWN(ROUND(H3738*0.06,2),-2)</f>
        <v/>
      </c>
      <c r="K3738" s="21">
        <f>ROUNDDOWN(ROUND(H3738*0.04,2),-2)</f>
        <v/>
      </c>
      <c r="L3738" s="21">
        <f>I3738+J3738+K3738</f>
        <v/>
      </c>
      <c r="M3738" s="21">
        <f>B3738-L3738</f>
        <v/>
      </c>
      <c r="N3738" s="21">
        <f>ROUNDDOWN(ROUND(B3738*0.2042,2),0)</f>
        <v/>
      </c>
    </row>
    <row r="3739">
      <c r="A3739" t="inlineStr">
        <is>
          <t>照合 一般</t>
        </is>
      </c>
      <c r="B3739" s="21" t="n">
        <v>26500000</v>
      </c>
      <c r="C3739" s="22" t="n">
        <v>7</v>
      </c>
      <c r="D3739" s="22" t="n">
        <v>1</v>
      </c>
      <c r="E3739" s="22" t="n">
        <v>0</v>
      </c>
      <c r="F3739" s="21">
        <f>(IF(C3739&lt;=20,MAX(800000,400000*C3739),8000000+700000*(C3739-20))+IF(E3739=1,1000000,0))</f>
        <v/>
      </c>
      <c r="G3739" s="21">
        <f>IF(AND(D3739=3,C3739&lt;=5),MAX(0,B3739-F3739),IF(AND(D3739=2,C3739&lt;=5,MAX(0,B3739-F3739)&gt;3000000),1500000+MAX(0,B3739-F3739)-3000000,MAX(0,B3739-F3739)/2))</f>
        <v/>
      </c>
      <c r="H3739" s="21">
        <f>ROUNDDOWN(G3739,-3)</f>
        <v/>
      </c>
      <c r="I3739" s="21">
        <f>IF(H3739&lt;=0,0,ROUNDDOWN(ROUND((H3739*LOOKUP(H3739,{0,1950001,3300001,6950001,9000001,18000001,40000001},{0.05,0.1,0.2,0.23,0.33,0.4,0.45})-LOOKUP(H3739,{0,1950001,3300001,6950001,9000001,18000001,40000001},{0,97500,427500,636000,1536000,2796000,4796000}))*1.021,3),0))</f>
        <v/>
      </c>
      <c r="J3739" s="21">
        <f>ROUNDDOWN(ROUND(H3739*0.06,2),-2)</f>
        <v/>
      </c>
      <c r="K3739" s="21">
        <f>ROUNDDOWN(ROUND(H3739*0.04,2),-2)</f>
        <v/>
      </c>
      <c r="L3739" s="21">
        <f>I3739+J3739+K3739</f>
        <v/>
      </c>
      <c r="M3739" s="21">
        <f>B3739-L3739</f>
        <v/>
      </c>
      <c r="N3739" s="21">
        <f>ROUNDDOWN(ROUND(B3739*0.2042,2),0)</f>
        <v/>
      </c>
    </row>
    <row r="3740">
      <c r="A3740" t="inlineStr">
        <is>
          <t>照合 一般</t>
        </is>
      </c>
      <c r="B3740" s="21" t="n">
        <v>26500000</v>
      </c>
      <c r="C3740" s="22" t="n">
        <v>8</v>
      </c>
      <c r="D3740" s="22" t="n">
        <v>1</v>
      </c>
      <c r="E3740" s="22" t="n">
        <v>0</v>
      </c>
      <c r="F3740" s="21">
        <f>(IF(C3740&lt;=20,MAX(800000,400000*C3740),8000000+700000*(C3740-20))+IF(E3740=1,1000000,0))</f>
        <v/>
      </c>
      <c r="G3740" s="21">
        <f>IF(AND(D3740=3,C3740&lt;=5),MAX(0,B3740-F3740),IF(AND(D3740=2,C3740&lt;=5,MAX(0,B3740-F3740)&gt;3000000),1500000+MAX(0,B3740-F3740)-3000000,MAX(0,B3740-F3740)/2))</f>
        <v/>
      </c>
      <c r="H3740" s="21">
        <f>ROUNDDOWN(G3740,-3)</f>
        <v/>
      </c>
      <c r="I3740" s="21">
        <f>IF(H3740&lt;=0,0,ROUNDDOWN(ROUND((H3740*LOOKUP(H3740,{0,1950001,3300001,6950001,9000001,18000001,40000001},{0.05,0.1,0.2,0.23,0.33,0.4,0.45})-LOOKUP(H3740,{0,1950001,3300001,6950001,9000001,18000001,40000001},{0,97500,427500,636000,1536000,2796000,4796000}))*1.021,3),0))</f>
        <v/>
      </c>
      <c r="J3740" s="21">
        <f>ROUNDDOWN(ROUND(H3740*0.06,2),-2)</f>
        <v/>
      </c>
      <c r="K3740" s="21">
        <f>ROUNDDOWN(ROUND(H3740*0.04,2),-2)</f>
        <v/>
      </c>
      <c r="L3740" s="21">
        <f>I3740+J3740+K3740</f>
        <v/>
      </c>
      <c r="M3740" s="21">
        <f>B3740-L3740</f>
        <v/>
      </c>
      <c r="N3740" s="21">
        <f>ROUNDDOWN(ROUND(B3740*0.2042,2),0)</f>
        <v/>
      </c>
    </row>
    <row r="3741">
      <c r="A3741" t="inlineStr">
        <is>
          <t>照合 一般</t>
        </is>
      </c>
      <c r="B3741" s="21" t="n">
        <v>26500000</v>
      </c>
      <c r="C3741" s="22" t="n">
        <v>9</v>
      </c>
      <c r="D3741" s="22" t="n">
        <v>1</v>
      </c>
      <c r="E3741" s="22" t="n">
        <v>0</v>
      </c>
      <c r="F3741" s="21">
        <f>(IF(C3741&lt;=20,MAX(800000,400000*C3741),8000000+700000*(C3741-20))+IF(E3741=1,1000000,0))</f>
        <v/>
      </c>
      <c r="G3741" s="21">
        <f>IF(AND(D3741=3,C3741&lt;=5),MAX(0,B3741-F3741),IF(AND(D3741=2,C3741&lt;=5,MAX(0,B3741-F3741)&gt;3000000),1500000+MAX(0,B3741-F3741)-3000000,MAX(0,B3741-F3741)/2))</f>
        <v/>
      </c>
      <c r="H3741" s="21">
        <f>ROUNDDOWN(G3741,-3)</f>
        <v/>
      </c>
      <c r="I3741" s="21">
        <f>IF(H3741&lt;=0,0,ROUNDDOWN(ROUND((H3741*LOOKUP(H3741,{0,1950001,3300001,6950001,9000001,18000001,40000001},{0.05,0.1,0.2,0.23,0.33,0.4,0.45})-LOOKUP(H3741,{0,1950001,3300001,6950001,9000001,18000001,40000001},{0,97500,427500,636000,1536000,2796000,4796000}))*1.021,3),0))</f>
        <v/>
      </c>
      <c r="J3741" s="21">
        <f>ROUNDDOWN(ROUND(H3741*0.06,2),-2)</f>
        <v/>
      </c>
      <c r="K3741" s="21">
        <f>ROUNDDOWN(ROUND(H3741*0.04,2),-2)</f>
        <v/>
      </c>
      <c r="L3741" s="21">
        <f>I3741+J3741+K3741</f>
        <v/>
      </c>
      <c r="M3741" s="21">
        <f>B3741-L3741</f>
        <v/>
      </c>
      <c r="N3741" s="21">
        <f>ROUNDDOWN(ROUND(B3741*0.2042,2),0)</f>
        <v/>
      </c>
    </row>
    <row r="3742">
      <c r="A3742" t="inlineStr">
        <is>
          <t>照合 一般</t>
        </is>
      </c>
      <c r="B3742" s="21" t="n">
        <v>26500000</v>
      </c>
      <c r="C3742" s="22" t="n">
        <v>10</v>
      </c>
      <c r="D3742" s="22" t="n">
        <v>1</v>
      </c>
      <c r="E3742" s="22" t="n">
        <v>0</v>
      </c>
      <c r="F3742" s="21">
        <f>(IF(C3742&lt;=20,MAX(800000,400000*C3742),8000000+700000*(C3742-20))+IF(E3742=1,1000000,0))</f>
        <v/>
      </c>
      <c r="G3742" s="21">
        <f>IF(AND(D3742=3,C3742&lt;=5),MAX(0,B3742-F3742),IF(AND(D3742=2,C3742&lt;=5,MAX(0,B3742-F3742)&gt;3000000),1500000+MAX(0,B3742-F3742)-3000000,MAX(0,B3742-F3742)/2))</f>
        <v/>
      </c>
      <c r="H3742" s="21">
        <f>ROUNDDOWN(G3742,-3)</f>
        <v/>
      </c>
      <c r="I3742" s="21">
        <f>IF(H3742&lt;=0,0,ROUNDDOWN(ROUND((H3742*LOOKUP(H3742,{0,1950001,3300001,6950001,9000001,18000001,40000001},{0.05,0.1,0.2,0.23,0.33,0.4,0.45})-LOOKUP(H3742,{0,1950001,3300001,6950001,9000001,18000001,40000001},{0,97500,427500,636000,1536000,2796000,4796000}))*1.021,3),0))</f>
        <v/>
      </c>
      <c r="J3742" s="21">
        <f>ROUNDDOWN(ROUND(H3742*0.06,2),-2)</f>
        <v/>
      </c>
      <c r="K3742" s="21">
        <f>ROUNDDOWN(ROUND(H3742*0.04,2),-2)</f>
        <v/>
      </c>
      <c r="L3742" s="21">
        <f>I3742+J3742+K3742</f>
        <v/>
      </c>
      <c r="M3742" s="21">
        <f>B3742-L3742</f>
        <v/>
      </c>
      <c r="N3742" s="21">
        <f>ROUNDDOWN(ROUND(B3742*0.2042,2),0)</f>
        <v/>
      </c>
    </row>
    <row r="3743">
      <c r="A3743" t="inlineStr">
        <is>
          <t>照合 一般</t>
        </is>
      </c>
      <c r="B3743" s="21" t="n">
        <v>26500000</v>
      </c>
      <c r="C3743" s="22" t="n">
        <v>11</v>
      </c>
      <c r="D3743" s="22" t="n">
        <v>1</v>
      </c>
      <c r="E3743" s="22" t="n">
        <v>0</v>
      </c>
      <c r="F3743" s="21">
        <f>(IF(C3743&lt;=20,MAX(800000,400000*C3743),8000000+700000*(C3743-20))+IF(E3743=1,1000000,0))</f>
        <v/>
      </c>
      <c r="G3743" s="21">
        <f>IF(AND(D3743=3,C3743&lt;=5),MAX(0,B3743-F3743),IF(AND(D3743=2,C3743&lt;=5,MAX(0,B3743-F3743)&gt;3000000),1500000+MAX(0,B3743-F3743)-3000000,MAX(0,B3743-F3743)/2))</f>
        <v/>
      </c>
      <c r="H3743" s="21">
        <f>ROUNDDOWN(G3743,-3)</f>
        <v/>
      </c>
      <c r="I3743" s="21">
        <f>IF(H3743&lt;=0,0,ROUNDDOWN(ROUND((H3743*LOOKUP(H3743,{0,1950001,3300001,6950001,9000001,18000001,40000001},{0.05,0.1,0.2,0.23,0.33,0.4,0.45})-LOOKUP(H3743,{0,1950001,3300001,6950001,9000001,18000001,40000001},{0,97500,427500,636000,1536000,2796000,4796000}))*1.021,3),0))</f>
        <v/>
      </c>
      <c r="J3743" s="21">
        <f>ROUNDDOWN(ROUND(H3743*0.06,2),-2)</f>
        <v/>
      </c>
      <c r="K3743" s="21">
        <f>ROUNDDOWN(ROUND(H3743*0.04,2),-2)</f>
        <v/>
      </c>
      <c r="L3743" s="21">
        <f>I3743+J3743+K3743</f>
        <v/>
      </c>
      <c r="M3743" s="21">
        <f>B3743-L3743</f>
        <v/>
      </c>
      <c r="N3743" s="21">
        <f>ROUNDDOWN(ROUND(B3743*0.2042,2),0)</f>
        <v/>
      </c>
    </row>
    <row r="3744">
      <c r="A3744" t="inlineStr">
        <is>
          <t>照合 一般</t>
        </is>
      </c>
      <c r="B3744" s="21" t="n">
        <v>26500000</v>
      </c>
      <c r="C3744" s="22" t="n">
        <v>12</v>
      </c>
      <c r="D3744" s="22" t="n">
        <v>1</v>
      </c>
      <c r="E3744" s="22" t="n">
        <v>0</v>
      </c>
      <c r="F3744" s="21">
        <f>(IF(C3744&lt;=20,MAX(800000,400000*C3744),8000000+700000*(C3744-20))+IF(E3744=1,1000000,0))</f>
        <v/>
      </c>
      <c r="G3744" s="21">
        <f>IF(AND(D3744=3,C3744&lt;=5),MAX(0,B3744-F3744),IF(AND(D3744=2,C3744&lt;=5,MAX(0,B3744-F3744)&gt;3000000),1500000+MAX(0,B3744-F3744)-3000000,MAX(0,B3744-F3744)/2))</f>
        <v/>
      </c>
      <c r="H3744" s="21">
        <f>ROUNDDOWN(G3744,-3)</f>
        <v/>
      </c>
      <c r="I3744" s="21">
        <f>IF(H3744&lt;=0,0,ROUNDDOWN(ROUND((H3744*LOOKUP(H3744,{0,1950001,3300001,6950001,9000001,18000001,40000001},{0.05,0.1,0.2,0.23,0.33,0.4,0.45})-LOOKUP(H3744,{0,1950001,3300001,6950001,9000001,18000001,40000001},{0,97500,427500,636000,1536000,2796000,4796000}))*1.021,3),0))</f>
        <v/>
      </c>
      <c r="J3744" s="21">
        <f>ROUNDDOWN(ROUND(H3744*0.06,2),-2)</f>
        <v/>
      </c>
      <c r="K3744" s="21">
        <f>ROUNDDOWN(ROUND(H3744*0.04,2),-2)</f>
        <v/>
      </c>
      <c r="L3744" s="21">
        <f>I3744+J3744+K3744</f>
        <v/>
      </c>
      <c r="M3744" s="21">
        <f>B3744-L3744</f>
        <v/>
      </c>
      <c r="N3744" s="21">
        <f>ROUNDDOWN(ROUND(B3744*0.2042,2),0)</f>
        <v/>
      </c>
    </row>
    <row r="3745">
      <c r="A3745" t="inlineStr">
        <is>
          <t>照合 一般</t>
        </is>
      </c>
      <c r="B3745" s="21" t="n">
        <v>26500000</v>
      </c>
      <c r="C3745" s="22" t="n">
        <v>13</v>
      </c>
      <c r="D3745" s="22" t="n">
        <v>1</v>
      </c>
      <c r="E3745" s="22" t="n">
        <v>0</v>
      </c>
      <c r="F3745" s="21">
        <f>(IF(C3745&lt;=20,MAX(800000,400000*C3745),8000000+700000*(C3745-20))+IF(E3745=1,1000000,0))</f>
        <v/>
      </c>
      <c r="G3745" s="21">
        <f>IF(AND(D3745=3,C3745&lt;=5),MAX(0,B3745-F3745),IF(AND(D3745=2,C3745&lt;=5,MAX(0,B3745-F3745)&gt;3000000),1500000+MAX(0,B3745-F3745)-3000000,MAX(0,B3745-F3745)/2))</f>
        <v/>
      </c>
      <c r="H3745" s="21">
        <f>ROUNDDOWN(G3745,-3)</f>
        <v/>
      </c>
      <c r="I3745" s="21">
        <f>IF(H3745&lt;=0,0,ROUNDDOWN(ROUND((H3745*LOOKUP(H3745,{0,1950001,3300001,6950001,9000001,18000001,40000001},{0.05,0.1,0.2,0.23,0.33,0.4,0.45})-LOOKUP(H3745,{0,1950001,3300001,6950001,9000001,18000001,40000001},{0,97500,427500,636000,1536000,2796000,4796000}))*1.021,3),0))</f>
        <v/>
      </c>
      <c r="J3745" s="21">
        <f>ROUNDDOWN(ROUND(H3745*0.06,2),-2)</f>
        <v/>
      </c>
      <c r="K3745" s="21">
        <f>ROUNDDOWN(ROUND(H3745*0.04,2),-2)</f>
        <v/>
      </c>
      <c r="L3745" s="21">
        <f>I3745+J3745+K3745</f>
        <v/>
      </c>
      <c r="M3745" s="21">
        <f>B3745-L3745</f>
        <v/>
      </c>
      <c r="N3745" s="21">
        <f>ROUNDDOWN(ROUND(B3745*0.2042,2),0)</f>
        <v/>
      </c>
    </row>
    <row r="3746">
      <c r="A3746" t="inlineStr">
        <is>
          <t>照合 一般</t>
        </is>
      </c>
      <c r="B3746" s="21" t="n">
        <v>26500000</v>
      </c>
      <c r="C3746" s="22" t="n">
        <v>14</v>
      </c>
      <c r="D3746" s="22" t="n">
        <v>1</v>
      </c>
      <c r="E3746" s="22" t="n">
        <v>0</v>
      </c>
      <c r="F3746" s="21">
        <f>(IF(C3746&lt;=20,MAX(800000,400000*C3746),8000000+700000*(C3746-20))+IF(E3746=1,1000000,0))</f>
        <v/>
      </c>
      <c r="G3746" s="21">
        <f>IF(AND(D3746=3,C3746&lt;=5),MAX(0,B3746-F3746),IF(AND(D3746=2,C3746&lt;=5,MAX(0,B3746-F3746)&gt;3000000),1500000+MAX(0,B3746-F3746)-3000000,MAX(0,B3746-F3746)/2))</f>
        <v/>
      </c>
      <c r="H3746" s="21">
        <f>ROUNDDOWN(G3746,-3)</f>
        <v/>
      </c>
      <c r="I3746" s="21">
        <f>IF(H3746&lt;=0,0,ROUNDDOWN(ROUND((H3746*LOOKUP(H3746,{0,1950001,3300001,6950001,9000001,18000001,40000001},{0.05,0.1,0.2,0.23,0.33,0.4,0.45})-LOOKUP(H3746,{0,1950001,3300001,6950001,9000001,18000001,40000001},{0,97500,427500,636000,1536000,2796000,4796000}))*1.021,3),0))</f>
        <v/>
      </c>
      <c r="J3746" s="21">
        <f>ROUNDDOWN(ROUND(H3746*0.06,2),-2)</f>
        <v/>
      </c>
      <c r="K3746" s="21">
        <f>ROUNDDOWN(ROUND(H3746*0.04,2),-2)</f>
        <v/>
      </c>
      <c r="L3746" s="21">
        <f>I3746+J3746+K3746</f>
        <v/>
      </c>
      <c r="M3746" s="21">
        <f>B3746-L3746</f>
        <v/>
      </c>
      <c r="N3746" s="21">
        <f>ROUNDDOWN(ROUND(B3746*0.2042,2),0)</f>
        <v/>
      </c>
    </row>
    <row r="3747">
      <c r="A3747" t="inlineStr">
        <is>
          <t>照合 一般</t>
        </is>
      </c>
      <c r="B3747" s="21" t="n">
        <v>26500000</v>
      </c>
      <c r="C3747" s="22" t="n">
        <v>15</v>
      </c>
      <c r="D3747" s="22" t="n">
        <v>1</v>
      </c>
      <c r="E3747" s="22" t="n">
        <v>0</v>
      </c>
      <c r="F3747" s="21">
        <f>(IF(C3747&lt;=20,MAX(800000,400000*C3747),8000000+700000*(C3747-20))+IF(E3747=1,1000000,0))</f>
        <v/>
      </c>
      <c r="G3747" s="21">
        <f>IF(AND(D3747=3,C3747&lt;=5),MAX(0,B3747-F3747),IF(AND(D3747=2,C3747&lt;=5,MAX(0,B3747-F3747)&gt;3000000),1500000+MAX(0,B3747-F3747)-3000000,MAX(0,B3747-F3747)/2))</f>
        <v/>
      </c>
      <c r="H3747" s="21">
        <f>ROUNDDOWN(G3747,-3)</f>
        <v/>
      </c>
      <c r="I3747" s="21">
        <f>IF(H3747&lt;=0,0,ROUNDDOWN(ROUND((H3747*LOOKUP(H3747,{0,1950001,3300001,6950001,9000001,18000001,40000001},{0.05,0.1,0.2,0.23,0.33,0.4,0.45})-LOOKUP(H3747,{0,1950001,3300001,6950001,9000001,18000001,40000001},{0,97500,427500,636000,1536000,2796000,4796000}))*1.021,3),0))</f>
        <v/>
      </c>
      <c r="J3747" s="21">
        <f>ROUNDDOWN(ROUND(H3747*0.06,2),-2)</f>
        <v/>
      </c>
      <c r="K3747" s="21">
        <f>ROUNDDOWN(ROUND(H3747*0.04,2),-2)</f>
        <v/>
      </c>
      <c r="L3747" s="21">
        <f>I3747+J3747+K3747</f>
        <v/>
      </c>
      <c r="M3747" s="21">
        <f>B3747-L3747</f>
        <v/>
      </c>
      <c r="N3747" s="21">
        <f>ROUNDDOWN(ROUND(B3747*0.2042,2),0)</f>
        <v/>
      </c>
    </row>
    <row r="3748">
      <c r="A3748" t="inlineStr">
        <is>
          <t>照合 一般</t>
        </is>
      </c>
      <c r="B3748" s="21" t="n">
        <v>26500000</v>
      </c>
      <c r="C3748" s="22" t="n">
        <v>16</v>
      </c>
      <c r="D3748" s="22" t="n">
        <v>1</v>
      </c>
      <c r="E3748" s="22" t="n">
        <v>0</v>
      </c>
      <c r="F3748" s="21">
        <f>(IF(C3748&lt;=20,MAX(800000,400000*C3748),8000000+700000*(C3748-20))+IF(E3748=1,1000000,0))</f>
        <v/>
      </c>
      <c r="G3748" s="21">
        <f>IF(AND(D3748=3,C3748&lt;=5),MAX(0,B3748-F3748),IF(AND(D3748=2,C3748&lt;=5,MAX(0,B3748-F3748)&gt;3000000),1500000+MAX(0,B3748-F3748)-3000000,MAX(0,B3748-F3748)/2))</f>
        <v/>
      </c>
      <c r="H3748" s="21">
        <f>ROUNDDOWN(G3748,-3)</f>
        <v/>
      </c>
      <c r="I3748" s="21">
        <f>IF(H3748&lt;=0,0,ROUNDDOWN(ROUND((H3748*LOOKUP(H3748,{0,1950001,3300001,6950001,9000001,18000001,40000001},{0.05,0.1,0.2,0.23,0.33,0.4,0.45})-LOOKUP(H3748,{0,1950001,3300001,6950001,9000001,18000001,40000001},{0,97500,427500,636000,1536000,2796000,4796000}))*1.021,3),0))</f>
        <v/>
      </c>
      <c r="J3748" s="21">
        <f>ROUNDDOWN(ROUND(H3748*0.06,2),-2)</f>
        <v/>
      </c>
      <c r="K3748" s="21">
        <f>ROUNDDOWN(ROUND(H3748*0.04,2),-2)</f>
        <v/>
      </c>
      <c r="L3748" s="21">
        <f>I3748+J3748+K3748</f>
        <v/>
      </c>
      <c r="M3748" s="21">
        <f>B3748-L3748</f>
        <v/>
      </c>
      <c r="N3748" s="21">
        <f>ROUNDDOWN(ROUND(B3748*0.2042,2),0)</f>
        <v/>
      </c>
    </row>
    <row r="3749">
      <c r="A3749" t="inlineStr">
        <is>
          <t>照合 一般</t>
        </is>
      </c>
      <c r="B3749" s="21" t="n">
        <v>26500000</v>
      </c>
      <c r="C3749" s="22" t="n">
        <v>17</v>
      </c>
      <c r="D3749" s="22" t="n">
        <v>1</v>
      </c>
      <c r="E3749" s="22" t="n">
        <v>0</v>
      </c>
      <c r="F3749" s="21">
        <f>(IF(C3749&lt;=20,MAX(800000,400000*C3749),8000000+700000*(C3749-20))+IF(E3749=1,1000000,0))</f>
        <v/>
      </c>
      <c r="G3749" s="21">
        <f>IF(AND(D3749=3,C3749&lt;=5),MAX(0,B3749-F3749),IF(AND(D3749=2,C3749&lt;=5,MAX(0,B3749-F3749)&gt;3000000),1500000+MAX(0,B3749-F3749)-3000000,MAX(0,B3749-F3749)/2))</f>
        <v/>
      </c>
      <c r="H3749" s="21">
        <f>ROUNDDOWN(G3749,-3)</f>
        <v/>
      </c>
      <c r="I3749" s="21">
        <f>IF(H3749&lt;=0,0,ROUNDDOWN(ROUND((H3749*LOOKUP(H3749,{0,1950001,3300001,6950001,9000001,18000001,40000001},{0.05,0.1,0.2,0.23,0.33,0.4,0.45})-LOOKUP(H3749,{0,1950001,3300001,6950001,9000001,18000001,40000001},{0,97500,427500,636000,1536000,2796000,4796000}))*1.021,3),0))</f>
        <v/>
      </c>
      <c r="J3749" s="21">
        <f>ROUNDDOWN(ROUND(H3749*0.06,2),-2)</f>
        <v/>
      </c>
      <c r="K3749" s="21">
        <f>ROUNDDOWN(ROUND(H3749*0.04,2),-2)</f>
        <v/>
      </c>
      <c r="L3749" s="21">
        <f>I3749+J3749+K3749</f>
        <v/>
      </c>
      <c r="M3749" s="21">
        <f>B3749-L3749</f>
        <v/>
      </c>
      <c r="N3749" s="21">
        <f>ROUNDDOWN(ROUND(B3749*0.2042,2),0)</f>
        <v/>
      </c>
    </row>
    <row r="3750">
      <c r="A3750" t="inlineStr">
        <is>
          <t>照合 一般</t>
        </is>
      </c>
      <c r="B3750" s="21" t="n">
        <v>26500000</v>
      </c>
      <c r="C3750" s="22" t="n">
        <v>18</v>
      </c>
      <c r="D3750" s="22" t="n">
        <v>1</v>
      </c>
      <c r="E3750" s="22" t="n">
        <v>0</v>
      </c>
      <c r="F3750" s="21">
        <f>(IF(C3750&lt;=20,MAX(800000,400000*C3750),8000000+700000*(C3750-20))+IF(E3750=1,1000000,0))</f>
        <v/>
      </c>
      <c r="G3750" s="21">
        <f>IF(AND(D3750=3,C3750&lt;=5),MAX(0,B3750-F3750),IF(AND(D3750=2,C3750&lt;=5,MAX(0,B3750-F3750)&gt;3000000),1500000+MAX(0,B3750-F3750)-3000000,MAX(0,B3750-F3750)/2))</f>
        <v/>
      </c>
      <c r="H3750" s="21">
        <f>ROUNDDOWN(G3750,-3)</f>
        <v/>
      </c>
      <c r="I3750" s="21">
        <f>IF(H3750&lt;=0,0,ROUNDDOWN(ROUND((H3750*LOOKUP(H3750,{0,1950001,3300001,6950001,9000001,18000001,40000001},{0.05,0.1,0.2,0.23,0.33,0.4,0.45})-LOOKUP(H3750,{0,1950001,3300001,6950001,9000001,18000001,40000001},{0,97500,427500,636000,1536000,2796000,4796000}))*1.021,3),0))</f>
        <v/>
      </c>
      <c r="J3750" s="21">
        <f>ROUNDDOWN(ROUND(H3750*0.06,2),-2)</f>
        <v/>
      </c>
      <c r="K3750" s="21">
        <f>ROUNDDOWN(ROUND(H3750*0.04,2),-2)</f>
        <v/>
      </c>
      <c r="L3750" s="21">
        <f>I3750+J3750+K3750</f>
        <v/>
      </c>
      <c r="M3750" s="21">
        <f>B3750-L3750</f>
        <v/>
      </c>
      <c r="N3750" s="21">
        <f>ROUNDDOWN(ROUND(B3750*0.2042,2),0)</f>
        <v/>
      </c>
    </row>
    <row r="3751">
      <c r="A3751" t="inlineStr">
        <is>
          <t>照合 一般</t>
        </is>
      </c>
      <c r="B3751" s="21" t="n">
        <v>26500000</v>
      </c>
      <c r="C3751" s="22" t="n">
        <v>19</v>
      </c>
      <c r="D3751" s="22" t="n">
        <v>1</v>
      </c>
      <c r="E3751" s="22" t="n">
        <v>0</v>
      </c>
      <c r="F3751" s="21">
        <f>(IF(C3751&lt;=20,MAX(800000,400000*C3751),8000000+700000*(C3751-20))+IF(E3751=1,1000000,0))</f>
        <v/>
      </c>
      <c r="G3751" s="21">
        <f>IF(AND(D3751=3,C3751&lt;=5),MAX(0,B3751-F3751),IF(AND(D3751=2,C3751&lt;=5,MAX(0,B3751-F3751)&gt;3000000),1500000+MAX(0,B3751-F3751)-3000000,MAX(0,B3751-F3751)/2))</f>
        <v/>
      </c>
      <c r="H3751" s="21">
        <f>ROUNDDOWN(G3751,-3)</f>
        <v/>
      </c>
      <c r="I3751" s="21">
        <f>IF(H3751&lt;=0,0,ROUNDDOWN(ROUND((H3751*LOOKUP(H3751,{0,1950001,3300001,6950001,9000001,18000001,40000001},{0.05,0.1,0.2,0.23,0.33,0.4,0.45})-LOOKUP(H3751,{0,1950001,3300001,6950001,9000001,18000001,40000001},{0,97500,427500,636000,1536000,2796000,4796000}))*1.021,3),0))</f>
        <v/>
      </c>
      <c r="J3751" s="21">
        <f>ROUNDDOWN(ROUND(H3751*0.06,2),-2)</f>
        <v/>
      </c>
      <c r="K3751" s="21">
        <f>ROUNDDOWN(ROUND(H3751*0.04,2),-2)</f>
        <v/>
      </c>
      <c r="L3751" s="21">
        <f>I3751+J3751+K3751</f>
        <v/>
      </c>
      <c r="M3751" s="21">
        <f>B3751-L3751</f>
        <v/>
      </c>
      <c r="N3751" s="21">
        <f>ROUNDDOWN(ROUND(B3751*0.2042,2),0)</f>
        <v/>
      </c>
    </row>
    <row r="3752">
      <c r="A3752" t="inlineStr">
        <is>
          <t>照合 一般</t>
        </is>
      </c>
      <c r="B3752" s="21" t="n">
        <v>26500000</v>
      </c>
      <c r="C3752" s="22" t="n">
        <v>20</v>
      </c>
      <c r="D3752" s="22" t="n">
        <v>1</v>
      </c>
      <c r="E3752" s="22" t="n">
        <v>0</v>
      </c>
      <c r="F3752" s="21">
        <f>(IF(C3752&lt;=20,MAX(800000,400000*C3752),8000000+700000*(C3752-20))+IF(E3752=1,1000000,0))</f>
        <v/>
      </c>
      <c r="G3752" s="21">
        <f>IF(AND(D3752=3,C3752&lt;=5),MAX(0,B3752-F3752),IF(AND(D3752=2,C3752&lt;=5,MAX(0,B3752-F3752)&gt;3000000),1500000+MAX(0,B3752-F3752)-3000000,MAX(0,B3752-F3752)/2))</f>
        <v/>
      </c>
      <c r="H3752" s="21">
        <f>ROUNDDOWN(G3752,-3)</f>
        <v/>
      </c>
      <c r="I3752" s="21">
        <f>IF(H3752&lt;=0,0,ROUNDDOWN(ROUND((H3752*LOOKUP(H3752,{0,1950001,3300001,6950001,9000001,18000001,40000001},{0.05,0.1,0.2,0.23,0.33,0.4,0.45})-LOOKUP(H3752,{0,1950001,3300001,6950001,9000001,18000001,40000001},{0,97500,427500,636000,1536000,2796000,4796000}))*1.021,3),0))</f>
        <v/>
      </c>
      <c r="J3752" s="21">
        <f>ROUNDDOWN(ROUND(H3752*0.06,2),-2)</f>
        <v/>
      </c>
      <c r="K3752" s="21">
        <f>ROUNDDOWN(ROUND(H3752*0.04,2),-2)</f>
        <v/>
      </c>
      <c r="L3752" s="21">
        <f>I3752+J3752+K3752</f>
        <v/>
      </c>
      <c r="M3752" s="21">
        <f>B3752-L3752</f>
        <v/>
      </c>
      <c r="N3752" s="21">
        <f>ROUNDDOWN(ROUND(B3752*0.2042,2),0)</f>
        <v/>
      </c>
    </row>
    <row r="3753">
      <c r="A3753" t="inlineStr">
        <is>
          <t>照合 一般</t>
        </is>
      </c>
      <c r="B3753" s="21" t="n">
        <v>26500000</v>
      </c>
      <c r="C3753" s="22" t="n">
        <v>21</v>
      </c>
      <c r="D3753" s="22" t="n">
        <v>1</v>
      </c>
      <c r="E3753" s="22" t="n">
        <v>0</v>
      </c>
      <c r="F3753" s="21">
        <f>(IF(C3753&lt;=20,MAX(800000,400000*C3753),8000000+700000*(C3753-20))+IF(E3753=1,1000000,0))</f>
        <v/>
      </c>
      <c r="G3753" s="21">
        <f>IF(AND(D3753=3,C3753&lt;=5),MAX(0,B3753-F3753),IF(AND(D3753=2,C3753&lt;=5,MAX(0,B3753-F3753)&gt;3000000),1500000+MAX(0,B3753-F3753)-3000000,MAX(0,B3753-F3753)/2))</f>
        <v/>
      </c>
      <c r="H3753" s="21">
        <f>ROUNDDOWN(G3753,-3)</f>
        <v/>
      </c>
      <c r="I3753" s="21">
        <f>IF(H3753&lt;=0,0,ROUNDDOWN(ROUND((H3753*LOOKUP(H3753,{0,1950001,3300001,6950001,9000001,18000001,40000001},{0.05,0.1,0.2,0.23,0.33,0.4,0.45})-LOOKUP(H3753,{0,1950001,3300001,6950001,9000001,18000001,40000001},{0,97500,427500,636000,1536000,2796000,4796000}))*1.021,3),0))</f>
        <v/>
      </c>
      <c r="J3753" s="21">
        <f>ROUNDDOWN(ROUND(H3753*0.06,2),-2)</f>
        <v/>
      </c>
      <c r="K3753" s="21">
        <f>ROUNDDOWN(ROUND(H3753*0.04,2),-2)</f>
        <v/>
      </c>
      <c r="L3753" s="21">
        <f>I3753+J3753+K3753</f>
        <v/>
      </c>
      <c r="M3753" s="21">
        <f>B3753-L3753</f>
        <v/>
      </c>
      <c r="N3753" s="21">
        <f>ROUNDDOWN(ROUND(B3753*0.2042,2),0)</f>
        <v/>
      </c>
    </row>
    <row r="3754">
      <c r="A3754" t="inlineStr">
        <is>
          <t>照合 一般</t>
        </is>
      </c>
      <c r="B3754" s="21" t="n">
        <v>26500000</v>
      </c>
      <c r="C3754" s="22" t="n">
        <v>22</v>
      </c>
      <c r="D3754" s="22" t="n">
        <v>1</v>
      </c>
      <c r="E3754" s="22" t="n">
        <v>0</v>
      </c>
      <c r="F3754" s="21">
        <f>(IF(C3754&lt;=20,MAX(800000,400000*C3754),8000000+700000*(C3754-20))+IF(E3754=1,1000000,0))</f>
        <v/>
      </c>
      <c r="G3754" s="21">
        <f>IF(AND(D3754=3,C3754&lt;=5),MAX(0,B3754-F3754),IF(AND(D3754=2,C3754&lt;=5,MAX(0,B3754-F3754)&gt;3000000),1500000+MAX(0,B3754-F3754)-3000000,MAX(0,B3754-F3754)/2))</f>
        <v/>
      </c>
      <c r="H3754" s="21">
        <f>ROUNDDOWN(G3754,-3)</f>
        <v/>
      </c>
      <c r="I3754" s="21">
        <f>IF(H3754&lt;=0,0,ROUNDDOWN(ROUND((H3754*LOOKUP(H3754,{0,1950001,3300001,6950001,9000001,18000001,40000001},{0.05,0.1,0.2,0.23,0.33,0.4,0.45})-LOOKUP(H3754,{0,1950001,3300001,6950001,9000001,18000001,40000001},{0,97500,427500,636000,1536000,2796000,4796000}))*1.021,3),0))</f>
        <v/>
      </c>
      <c r="J3754" s="21">
        <f>ROUNDDOWN(ROUND(H3754*0.06,2),-2)</f>
        <v/>
      </c>
      <c r="K3754" s="21">
        <f>ROUNDDOWN(ROUND(H3754*0.04,2),-2)</f>
        <v/>
      </c>
      <c r="L3754" s="21">
        <f>I3754+J3754+K3754</f>
        <v/>
      </c>
      <c r="M3754" s="21">
        <f>B3754-L3754</f>
        <v/>
      </c>
      <c r="N3754" s="21">
        <f>ROUNDDOWN(ROUND(B3754*0.2042,2),0)</f>
        <v/>
      </c>
    </row>
    <row r="3755">
      <c r="A3755" t="inlineStr">
        <is>
          <t>照合 一般</t>
        </is>
      </c>
      <c r="B3755" s="21" t="n">
        <v>26500000</v>
      </c>
      <c r="C3755" s="22" t="n">
        <v>23</v>
      </c>
      <c r="D3755" s="22" t="n">
        <v>1</v>
      </c>
      <c r="E3755" s="22" t="n">
        <v>0</v>
      </c>
      <c r="F3755" s="21">
        <f>(IF(C3755&lt;=20,MAX(800000,400000*C3755),8000000+700000*(C3755-20))+IF(E3755=1,1000000,0))</f>
        <v/>
      </c>
      <c r="G3755" s="21">
        <f>IF(AND(D3755=3,C3755&lt;=5),MAX(0,B3755-F3755),IF(AND(D3755=2,C3755&lt;=5,MAX(0,B3755-F3755)&gt;3000000),1500000+MAX(0,B3755-F3755)-3000000,MAX(0,B3755-F3755)/2))</f>
        <v/>
      </c>
      <c r="H3755" s="21">
        <f>ROUNDDOWN(G3755,-3)</f>
        <v/>
      </c>
      <c r="I3755" s="21">
        <f>IF(H3755&lt;=0,0,ROUNDDOWN(ROUND((H3755*LOOKUP(H3755,{0,1950001,3300001,6950001,9000001,18000001,40000001},{0.05,0.1,0.2,0.23,0.33,0.4,0.45})-LOOKUP(H3755,{0,1950001,3300001,6950001,9000001,18000001,40000001},{0,97500,427500,636000,1536000,2796000,4796000}))*1.021,3),0))</f>
        <v/>
      </c>
      <c r="J3755" s="21">
        <f>ROUNDDOWN(ROUND(H3755*0.06,2),-2)</f>
        <v/>
      </c>
      <c r="K3755" s="21">
        <f>ROUNDDOWN(ROUND(H3755*0.04,2),-2)</f>
        <v/>
      </c>
      <c r="L3755" s="21">
        <f>I3755+J3755+K3755</f>
        <v/>
      </c>
      <c r="M3755" s="21">
        <f>B3755-L3755</f>
        <v/>
      </c>
      <c r="N3755" s="21">
        <f>ROUNDDOWN(ROUND(B3755*0.2042,2),0)</f>
        <v/>
      </c>
    </row>
    <row r="3756">
      <c r="A3756" t="inlineStr">
        <is>
          <t>照合 一般</t>
        </is>
      </c>
      <c r="B3756" s="21" t="n">
        <v>26500000</v>
      </c>
      <c r="C3756" s="22" t="n">
        <v>24</v>
      </c>
      <c r="D3756" s="22" t="n">
        <v>1</v>
      </c>
      <c r="E3756" s="22" t="n">
        <v>0</v>
      </c>
      <c r="F3756" s="21">
        <f>(IF(C3756&lt;=20,MAX(800000,400000*C3756),8000000+700000*(C3756-20))+IF(E3756=1,1000000,0))</f>
        <v/>
      </c>
      <c r="G3756" s="21">
        <f>IF(AND(D3756=3,C3756&lt;=5),MAX(0,B3756-F3756),IF(AND(D3756=2,C3756&lt;=5,MAX(0,B3756-F3756)&gt;3000000),1500000+MAX(0,B3756-F3756)-3000000,MAX(0,B3756-F3756)/2))</f>
        <v/>
      </c>
      <c r="H3756" s="21">
        <f>ROUNDDOWN(G3756,-3)</f>
        <v/>
      </c>
      <c r="I3756" s="21">
        <f>IF(H3756&lt;=0,0,ROUNDDOWN(ROUND((H3756*LOOKUP(H3756,{0,1950001,3300001,6950001,9000001,18000001,40000001},{0.05,0.1,0.2,0.23,0.33,0.4,0.45})-LOOKUP(H3756,{0,1950001,3300001,6950001,9000001,18000001,40000001},{0,97500,427500,636000,1536000,2796000,4796000}))*1.021,3),0))</f>
        <v/>
      </c>
      <c r="J3756" s="21">
        <f>ROUNDDOWN(ROUND(H3756*0.06,2),-2)</f>
        <v/>
      </c>
      <c r="K3756" s="21">
        <f>ROUNDDOWN(ROUND(H3756*0.04,2),-2)</f>
        <v/>
      </c>
      <c r="L3756" s="21">
        <f>I3756+J3756+K3756</f>
        <v/>
      </c>
      <c r="M3756" s="21">
        <f>B3756-L3756</f>
        <v/>
      </c>
      <c r="N3756" s="21">
        <f>ROUNDDOWN(ROUND(B3756*0.2042,2),0)</f>
        <v/>
      </c>
    </row>
    <row r="3757">
      <c r="A3757" t="inlineStr">
        <is>
          <t>照合 一般</t>
        </is>
      </c>
      <c r="B3757" s="21" t="n">
        <v>26500000</v>
      </c>
      <c r="C3757" s="22" t="n">
        <v>25</v>
      </c>
      <c r="D3757" s="22" t="n">
        <v>1</v>
      </c>
      <c r="E3757" s="22" t="n">
        <v>0</v>
      </c>
      <c r="F3757" s="21">
        <f>(IF(C3757&lt;=20,MAX(800000,400000*C3757),8000000+700000*(C3757-20))+IF(E3757=1,1000000,0))</f>
        <v/>
      </c>
      <c r="G3757" s="21">
        <f>IF(AND(D3757=3,C3757&lt;=5),MAX(0,B3757-F3757),IF(AND(D3757=2,C3757&lt;=5,MAX(0,B3757-F3757)&gt;3000000),1500000+MAX(0,B3757-F3757)-3000000,MAX(0,B3757-F3757)/2))</f>
        <v/>
      </c>
      <c r="H3757" s="21">
        <f>ROUNDDOWN(G3757,-3)</f>
        <v/>
      </c>
      <c r="I3757" s="21">
        <f>IF(H3757&lt;=0,0,ROUNDDOWN(ROUND((H3757*LOOKUP(H3757,{0,1950001,3300001,6950001,9000001,18000001,40000001},{0.05,0.1,0.2,0.23,0.33,0.4,0.45})-LOOKUP(H3757,{0,1950001,3300001,6950001,9000001,18000001,40000001},{0,97500,427500,636000,1536000,2796000,4796000}))*1.021,3),0))</f>
        <v/>
      </c>
      <c r="J3757" s="21">
        <f>ROUNDDOWN(ROUND(H3757*0.06,2),-2)</f>
        <v/>
      </c>
      <c r="K3757" s="21">
        <f>ROUNDDOWN(ROUND(H3757*0.04,2),-2)</f>
        <v/>
      </c>
      <c r="L3757" s="21">
        <f>I3757+J3757+K3757</f>
        <v/>
      </c>
      <c r="M3757" s="21">
        <f>B3757-L3757</f>
        <v/>
      </c>
      <c r="N3757" s="21">
        <f>ROUNDDOWN(ROUND(B3757*0.2042,2),0)</f>
        <v/>
      </c>
    </row>
    <row r="3758">
      <c r="A3758" t="inlineStr">
        <is>
          <t>照合 一般</t>
        </is>
      </c>
      <c r="B3758" s="21" t="n">
        <v>26500000</v>
      </c>
      <c r="C3758" s="22" t="n">
        <v>26</v>
      </c>
      <c r="D3758" s="22" t="n">
        <v>1</v>
      </c>
      <c r="E3758" s="22" t="n">
        <v>0</v>
      </c>
      <c r="F3758" s="21">
        <f>(IF(C3758&lt;=20,MAX(800000,400000*C3758),8000000+700000*(C3758-20))+IF(E3758=1,1000000,0))</f>
        <v/>
      </c>
      <c r="G3758" s="21">
        <f>IF(AND(D3758=3,C3758&lt;=5),MAX(0,B3758-F3758),IF(AND(D3758=2,C3758&lt;=5,MAX(0,B3758-F3758)&gt;3000000),1500000+MAX(0,B3758-F3758)-3000000,MAX(0,B3758-F3758)/2))</f>
        <v/>
      </c>
      <c r="H3758" s="21">
        <f>ROUNDDOWN(G3758,-3)</f>
        <v/>
      </c>
      <c r="I3758" s="21">
        <f>IF(H3758&lt;=0,0,ROUNDDOWN(ROUND((H3758*LOOKUP(H3758,{0,1950001,3300001,6950001,9000001,18000001,40000001},{0.05,0.1,0.2,0.23,0.33,0.4,0.45})-LOOKUP(H3758,{0,1950001,3300001,6950001,9000001,18000001,40000001},{0,97500,427500,636000,1536000,2796000,4796000}))*1.021,3),0))</f>
        <v/>
      </c>
      <c r="J3758" s="21">
        <f>ROUNDDOWN(ROUND(H3758*0.06,2),-2)</f>
        <v/>
      </c>
      <c r="K3758" s="21">
        <f>ROUNDDOWN(ROUND(H3758*0.04,2),-2)</f>
        <v/>
      </c>
      <c r="L3758" s="21">
        <f>I3758+J3758+K3758</f>
        <v/>
      </c>
      <c r="M3758" s="21">
        <f>B3758-L3758</f>
        <v/>
      </c>
      <c r="N3758" s="21">
        <f>ROUNDDOWN(ROUND(B3758*0.2042,2),0)</f>
        <v/>
      </c>
    </row>
    <row r="3759">
      <c r="A3759" t="inlineStr">
        <is>
          <t>照合 一般</t>
        </is>
      </c>
      <c r="B3759" s="21" t="n">
        <v>26500000</v>
      </c>
      <c r="C3759" s="22" t="n">
        <v>27</v>
      </c>
      <c r="D3759" s="22" t="n">
        <v>1</v>
      </c>
      <c r="E3759" s="22" t="n">
        <v>0</v>
      </c>
      <c r="F3759" s="21">
        <f>(IF(C3759&lt;=20,MAX(800000,400000*C3759),8000000+700000*(C3759-20))+IF(E3759=1,1000000,0))</f>
        <v/>
      </c>
      <c r="G3759" s="21">
        <f>IF(AND(D3759=3,C3759&lt;=5),MAX(0,B3759-F3759),IF(AND(D3759=2,C3759&lt;=5,MAX(0,B3759-F3759)&gt;3000000),1500000+MAX(0,B3759-F3759)-3000000,MAX(0,B3759-F3759)/2))</f>
        <v/>
      </c>
      <c r="H3759" s="21">
        <f>ROUNDDOWN(G3759,-3)</f>
        <v/>
      </c>
      <c r="I3759" s="21">
        <f>IF(H3759&lt;=0,0,ROUNDDOWN(ROUND((H3759*LOOKUP(H3759,{0,1950001,3300001,6950001,9000001,18000001,40000001},{0.05,0.1,0.2,0.23,0.33,0.4,0.45})-LOOKUP(H3759,{0,1950001,3300001,6950001,9000001,18000001,40000001},{0,97500,427500,636000,1536000,2796000,4796000}))*1.021,3),0))</f>
        <v/>
      </c>
      <c r="J3759" s="21">
        <f>ROUNDDOWN(ROUND(H3759*0.06,2),-2)</f>
        <v/>
      </c>
      <c r="K3759" s="21">
        <f>ROUNDDOWN(ROUND(H3759*0.04,2),-2)</f>
        <v/>
      </c>
      <c r="L3759" s="21">
        <f>I3759+J3759+K3759</f>
        <v/>
      </c>
      <c r="M3759" s="21">
        <f>B3759-L3759</f>
        <v/>
      </c>
      <c r="N3759" s="21">
        <f>ROUNDDOWN(ROUND(B3759*0.2042,2),0)</f>
        <v/>
      </c>
    </row>
    <row r="3760">
      <c r="A3760" t="inlineStr">
        <is>
          <t>照合 一般</t>
        </is>
      </c>
      <c r="B3760" s="21" t="n">
        <v>26500000</v>
      </c>
      <c r="C3760" s="22" t="n">
        <v>28</v>
      </c>
      <c r="D3760" s="22" t="n">
        <v>1</v>
      </c>
      <c r="E3760" s="22" t="n">
        <v>0</v>
      </c>
      <c r="F3760" s="21">
        <f>(IF(C3760&lt;=20,MAX(800000,400000*C3760),8000000+700000*(C3760-20))+IF(E3760=1,1000000,0))</f>
        <v/>
      </c>
      <c r="G3760" s="21">
        <f>IF(AND(D3760=3,C3760&lt;=5),MAX(0,B3760-F3760),IF(AND(D3760=2,C3760&lt;=5,MAX(0,B3760-F3760)&gt;3000000),1500000+MAX(0,B3760-F3760)-3000000,MAX(0,B3760-F3760)/2))</f>
        <v/>
      </c>
      <c r="H3760" s="21">
        <f>ROUNDDOWN(G3760,-3)</f>
        <v/>
      </c>
      <c r="I3760" s="21">
        <f>IF(H3760&lt;=0,0,ROUNDDOWN(ROUND((H3760*LOOKUP(H3760,{0,1950001,3300001,6950001,9000001,18000001,40000001},{0.05,0.1,0.2,0.23,0.33,0.4,0.45})-LOOKUP(H3760,{0,1950001,3300001,6950001,9000001,18000001,40000001},{0,97500,427500,636000,1536000,2796000,4796000}))*1.021,3),0))</f>
        <v/>
      </c>
      <c r="J3760" s="21">
        <f>ROUNDDOWN(ROUND(H3760*0.06,2),-2)</f>
        <v/>
      </c>
      <c r="K3760" s="21">
        <f>ROUNDDOWN(ROUND(H3760*0.04,2),-2)</f>
        <v/>
      </c>
      <c r="L3760" s="21">
        <f>I3760+J3760+K3760</f>
        <v/>
      </c>
      <c r="M3760" s="21">
        <f>B3760-L3760</f>
        <v/>
      </c>
      <c r="N3760" s="21">
        <f>ROUNDDOWN(ROUND(B3760*0.2042,2),0)</f>
        <v/>
      </c>
    </row>
    <row r="3761">
      <c r="A3761" t="inlineStr">
        <is>
          <t>照合 一般</t>
        </is>
      </c>
      <c r="B3761" s="21" t="n">
        <v>26500000</v>
      </c>
      <c r="C3761" s="22" t="n">
        <v>29</v>
      </c>
      <c r="D3761" s="22" t="n">
        <v>1</v>
      </c>
      <c r="E3761" s="22" t="n">
        <v>0</v>
      </c>
      <c r="F3761" s="21">
        <f>(IF(C3761&lt;=20,MAX(800000,400000*C3761),8000000+700000*(C3761-20))+IF(E3761=1,1000000,0))</f>
        <v/>
      </c>
      <c r="G3761" s="21">
        <f>IF(AND(D3761=3,C3761&lt;=5),MAX(0,B3761-F3761),IF(AND(D3761=2,C3761&lt;=5,MAX(0,B3761-F3761)&gt;3000000),1500000+MAX(0,B3761-F3761)-3000000,MAX(0,B3761-F3761)/2))</f>
        <v/>
      </c>
      <c r="H3761" s="21">
        <f>ROUNDDOWN(G3761,-3)</f>
        <v/>
      </c>
      <c r="I3761" s="21">
        <f>IF(H3761&lt;=0,0,ROUNDDOWN(ROUND((H3761*LOOKUP(H3761,{0,1950001,3300001,6950001,9000001,18000001,40000001},{0.05,0.1,0.2,0.23,0.33,0.4,0.45})-LOOKUP(H3761,{0,1950001,3300001,6950001,9000001,18000001,40000001},{0,97500,427500,636000,1536000,2796000,4796000}))*1.021,3),0))</f>
        <v/>
      </c>
      <c r="J3761" s="21">
        <f>ROUNDDOWN(ROUND(H3761*0.06,2),-2)</f>
        <v/>
      </c>
      <c r="K3761" s="21">
        <f>ROUNDDOWN(ROUND(H3761*0.04,2),-2)</f>
        <v/>
      </c>
      <c r="L3761" s="21">
        <f>I3761+J3761+K3761</f>
        <v/>
      </c>
      <c r="M3761" s="21">
        <f>B3761-L3761</f>
        <v/>
      </c>
      <c r="N3761" s="21">
        <f>ROUNDDOWN(ROUND(B3761*0.2042,2),0)</f>
        <v/>
      </c>
    </row>
    <row r="3762">
      <c r="A3762" t="inlineStr">
        <is>
          <t>照合 一般</t>
        </is>
      </c>
      <c r="B3762" s="21" t="n">
        <v>26500000</v>
      </c>
      <c r="C3762" s="22" t="n">
        <v>30</v>
      </c>
      <c r="D3762" s="22" t="n">
        <v>1</v>
      </c>
      <c r="E3762" s="22" t="n">
        <v>0</v>
      </c>
      <c r="F3762" s="21">
        <f>(IF(C3762&lt;=20,MAX(800000,400000*C3762),8000000+700000*(C3762-20))+IF(E3762=1,1000000,0))</f>
        <v/>
      </c>
      <c r="G3762" s="21">
        <f>IF(AND(D3762=3,C3762&lt;=5),MAX(0,B3762-F3762),IF(AND(D3762=2,C3762&lt;=5,MAX(0,B3762-F3762)&gt;3000000),1500000+MAX(0,B3762-F3762)-3000000,MAX(0,B3762-F3762)/2))</f>
        <v/>
      </c>
      <c r="H3762" s="21">
        <f>ROUNDDOWN(G3762,-3)</f>
        <v/>
      </c>
      <c r="I3762" s="21">
        <f>IF(H3762&lt;=0,0,ROUNDDOWN(ROUND((H3762*LOOKUP(H3762,{0,1950001,3300001,6950001,9000001,18000001,40000001},{0.05,0.1,0.2,0.23,0.33,0.4,0.45})-LOOKUP(H3762,{0,1950001,3300001,6950001,9000001,18000001,40000001},{0,97500,427500,636000,1536000,2796000,4796000}))*1.021,3),0))</f>
        <v/>
      </c>
      <c r="J3762" s="21">
        <f>ROUNDDOWN(ROUND(H3762*0.06,2),-2)</f>
        <v/>
      </c>
      <c r="K3762" s="21">
        <f>ROUNDDOWN(ROUND(H3762*0.04,2),-2)</f>
        <v/>
      </c>
      <c r="L3762" s="21">
        <f>I3762+J3762+K3762</f>
        <v/>
      </c>
      <c r="M3762" s="21">
        <f>B3762-L3762</f>
        <v/>
      </c>
      <c r="N3762" s="21">
        <f>ROUNDDOWN(ROUND(B3762*0.2042,2),0)</f>
        <v/>
      </c>
    </row>
    <row r="3763">
      <c r="A3763" t="inlineStr">
        <is>
          <t>照合 一般</t>
        </is>
      </c>
      <c r="B3763" s="21" t="n">
        <v>26500000</v>
      </c>
      <c r="C3763" s="22" t="n">
        <v>31</v>
      </c>
      <c r="D3763" s="22" t="n">
        <v>1</v>
      </c>
      <c r="E3763" s="22" t="n">
        <v>0</v>
      </c>
      <c r="F3763" s="21">
        <f>(IF(C3763&lt;=20,MAX(800000,400000*C3763),8000000+700000*(C3763-20))+IF(E3763=1,1000000,0))</f>
        <v/>
      </c>
      <c r="G3763" s="21">
        <f>IF(AND(D3763=3,C3763&lt;=5),MAX(0,B3763-F3763),IF(AND(D3763=2,C3763&lt;=5,MAX(0,B3763-F3763)&gt;3000000),1500000+MAX(0,B3763-F3763)-3000000,MAX(0,B3763-F3763)/2))</f>
        <v/>
      </c>
      <c r="H3763" s="21">
        <f>ROUNDDOWN(G3763,-3)</f>
        <v/>
      </c>
      <c r="I3763" s="21">
        <f>IF(H3763&lt;=0,0,ROUNDDOWN(ROUND((H3763*LOOKUP(H3763,{0,1950001,3300001,6950001,9000001,18000001,40000001},{0.05,0.1,0.2,0.23,0.33,0.4,0.45})-LOOKUP(H3763,{0,1950001,3300001,6950001,9000001,18000001,40000001},{0,97500,427500,636000,1536000,2796000,4796000}))*1.021,3),0))</f>
        <v/>
      </c>
      <c r="J3763" s="21">
        <f>ROUNDDOWN(ROUND(H3763*0.06,2),-2)</f>
        <v/>
      </c>
      <c r="K3763" s="21">
        <f>ROUNDDOWN(ROUND(H3763*0.04,2),-2)</f>
        <v/>
      </c>
      <c r="L3763" s="21">
        <f>I3763+J3763+K3763</f>
        <v/>
      </c>
      <c r="M3763" s="21">
        <f>B3763-L3763</f>
        <v/>
      </c>
      <c r="N3763" s="21">
        <f>ROUNDDOWN(ROUND(B3763*0.2042,2),0)</f>
        <v/>
      </c>
    </row>
    <row r="3764">
      <c r="A3764" t="inlineStr">
        <is>
          <t>照合 一般</t>
        </is>
      </c>
      <c r="B3764" s="21" t="n">
        <v>26500000</v>
      </c>
      <c r="C3764" s="22" t="n">
        <v>32</v>
      </c>
      <c r="D3764" s="22" t="n">
        <v>1</v>
      </c>
      <c r="E3764" s="22" t="n">
        <v>0</v>
      </c>
      <c r="F3764" s="21">
        <f>(IF(C3764&lt;=20,MAX(800000,400000*C3764),8000000+700000*(C3764-20))+IF(E3764=1,1000000,0))</f>
        <v/>
      </c>
      <c r="G3764" s="21">
        <f>IF(AND(D3764=3,C3764&lt;=5),MAX(0,B3764-F3764),IF(AND(D3764=2,C3764&lt;=5,MAX(0,B3764-F3764)&gt;3000000),1500000+MAX(0,B3764-F3764)-3000000,MAX(0,B3764-F3764)/2))</f>
        <v/>
      </c>
      <c r="H3764" s="21">
        <f>ROUNDDOWN(G3764,-3)</f>
        <v/>
      </c>
      <c r="I3764" s="21">
        <f>IF(H3764&lt;=0,0,ROUNDDOWN(ROUND((H3764*LOOKUP(H3764,{0,1950001,3300001,6950001,9000001,18000001,40000001},{0.05,0.1,0.2,0.23,0.33,0.4,0.45})-LOOKUP(H3764,{0,1950001,3300001,6950001,9000001,18000001,40000001},{0,97500,427500,636000,1536000,2796000,4796000}))*1.021,3),0))</f>
        <v/>
      </c>
      <c r="J3764" s="21">
        <f>ROUNDDOWN(ROUND(H3764*0.06,2),-2)</f>
        <v/>
      </c>
      <c r="K3764" s="21">
        <f>ROUNDDOWN(ROUND(H3764*0.04,2),-2)</f>
        <v/>
      </c>
      <c r="L3764" s="21">
        <f>I3764+J3764+K3764</f>
        <v/>
      </c>
      <c r="M3764" s="21">
        <f>B3764-L3764</f>
        <v/>
      </c>
      <c r="N3764" s="21">
        <f>ROUNDDOWN(ROUND(B3764*0.2042,2),0)</f>
        <v/>
      </c>
    </row>
    <row r="3765">
      <c r="A3765" t="inlineStr">
        <is>
          <t>照合 一般</t>
        </is>
      </c>
      <c r="B3765" s="21" t="n">
        <v>26500000</v>
      </c>
      <c r="C3765" s="22" t="n">
        <v>33</v>
      </c>
      <c r="D3765" s="22" t="n">
        <v>1</v>
      </c>
      <c r="E3765" s="22" t="n">
        <v>0</v>
      </c>
      <c r="F3765" s="21">
        <f>(IF(C3765&lt;=20,MAX(800000,400000*C3765),8000000+700000*(C3765-20))+IF(E3765=1,1000000,0))</f>
        <v/>
      </c>
      <c r="G3765" s="21">
        <f>IF(AND(D3765=3,C3765&lt;=5),MAX(0,B3765-F3765),IF(AND(D3765=2,C3765&lt;=5,MAX(0,B3765-F3765)&gt;3000000),1500000+MAX(0,B3765-F3765)-3000000,MAX(0,B3765-F3765)/2))</f>
        <v/>
      </c>
      <c r="H3765" s="21">
        <f>ROUNDDOWN(G3765,-3)</f>
        <v/>
      </c>
      <c r="I3765" s="21">
        <f>IF(H3765&lt;=0,0,ROUNDDOWN(ROUND((H3765*LOOKUP(H3765,{0,1950001,3300001,6950001,9000001,18000001,40000001},{0.05,0.1,0.2,0.23,0.33,0.4,0.45})-LOOKUP(H3765,{0,1950001,3300001,6950001,9000001,18000001,40000001},{0,97500,427500,636000,1536000,2796000,4796000}))*1.021,3),0))</f>
        <v/>
      </c>
      <c r="J3765" s="21">
        <f>ROUNDDOWN(ROUND(H3765*0.06,2),-2)</f>
        <v/>
      </c>
      <c r="K3765" s="21">
        <f>ROUNDDOWN(ROUND(H3765*0.04,2),-2)</f>
        <v/>
      </c>
      <c r="L3765" s="21">
        <f>I3765+J3765+K3765</f>
        <v/>
      </c>
      <c r="M3765" s="21">
        <f>B3765-L3765</f>
        <v/>
      </c>
      <c r="N3765" s="21">
        <f>ROUNDDOWN(ROUND(B3765*0.2042,2),0)</f>
        <v/>
      </c>
    </row>
    <row r="3766">
      <c r="A3766" t="inlineStr">
        <is>
          <t>照合 一般</t>
        </is>
      </c>
      <c r="B3766" s="21" t="n">
        <v>26500000</v>
      </c>
      <c r="C3766" s="22" t="n">
        <v>34</v>
      </c>
      <c r="D3766" s="22" t="n">
        <v>1</v>
      </c>
      <c r="E3766" s="22" t="n">
        <v>0</v>
      </c>
      <c r="F3766" s="21">
        <f>(IF(C3766&lt;=20,MAX(800000,400000*C3766),8000000+700000*(C3766-20))+IF(E3766=1,1000000,0))</f>
        <v/>
      </c>
      <c r="G3766" s="21">
        <f>IF(AND(D3766=3,C3766&lt;=5),MAX(0,B3766-F3766),IF(AND(D3766=2,C3766&lt;=5,MAX(0,B3766-F3766)&gt;3000000),1500000+MAX(0,B3766-F3766)-3000000,MAX(0,B3766-F3766)/2))</f>
        <v/>
      </c>
      <c r="H3766" s="21">
        <f>ROUNDDOWN(G3766,-3)</f>
        <v/>
      </c>
      <c r="I3766" s="21">
        <f>IF(H3766&lt;=0,0,ROUNDDOWN(ROUND((H3766*LOOKUP(H3766,{0,1950001,3300001,6950001,9000001,18000001,40000001},{0.05,0.1,0.2,0.23,0.33,0.4,0.45})-LOOKUP(H3766,{0,1950001,3300001,6950001,9000001,18000001,40000001},{0,97500,427500,636000,1536000,2796000,4796000}))*1.021,3),0))</f>
        <v/>
      </c>
      <c r="J3766" s="21">
        <f>ROUNDDOWN(ROUND(H3766*0.06,2),-2)</f>
        <v/>
      </c>
      <c r="K3766" s="21">
        <f>ROUNDDOWN(ROUND(H3766*0.04,2),-2)</f>
        <v/>
      </c>
      <c r="L3766" s="21">
        <f>I3766+J3766+K3766</f>
        <v/>
      </c>
      <c r="M3766" s="21">
        <f>B3766-L3766</f>
        <v/>
      </c>
      <c r="N3766" s="21">
        <f>ROUNDDOWN(ROUND(B3766*0.2042,2),0)</f>
        <v/>
      </c>
    </row>
    <row r="3767">
      <c r="A3767" t="inlineStr">
        <is>
          <t>照合 一般</t>
        </is>
      </c>
      <c r="B3767" s="21" t="n">
        <v>26500000</v>
      </c>
      <c r="C3767" s="22" t="n">
        <v>35</v>
      </c>
      <c r="D3767" s="22" t="n">
        <v>1</v>
      </c>
      <c r="E3767" s="22" t="n">
        <v>0</v>
      </c>
      <c r="F3767" s="21">
        <f>(IF(C3767&lt;=20,MAX(800000,400000*C3767),8000000+700000*(C3767-20))+IF(E3767=1,1000000,0))</f>
        <v/>
      </c>
      <c r="G3767" s="21">
        <f>IF(AND(D3767=3,C3767&lt;=5),MAX(0,B3767-F3767),IF(AND(D3767=2,C3767&lt;=5,MAX(0,B3767-F3767)&gt;3000000),1500000+MAX(0,B3767-F3767)-3000000,MAX(0,B3767-F3767)/2))</f>
        <v/>
      </c>
      <c r="H3767" s="21">
        <f>ROUNDDOWN(G3767,-3)</f>
        <v/>
      </c>
      <c r="I3767" s="21">
        <f>IF(H3767&lt;=0,0,ROUNDDOWN(ROUND((H3767*LOOKUP(H3767,{0,1950001,3300001,6950001,9000001,18000001,40000001},{0.05,0.1,0.2,0.23,0.33,0.4,0.45})-LOOKUP(H3767,{0,1950001,3300001,6950001,9000001,18000001,40000001},{0,97500,427500,636000,1536000,2796000,4796000}))*1.021,3),0))</f>
        <v/>
      </c>
      <c r="J3767" s="21">
        <f>ROUNDDOWN(ROUND(H3767*0.06,2),-2)</f>
        <v/>
      </c>
      <c r="K3767" s="21">
        <f>ROUNDDOWN(ROUND(H3767*0.04,2),-2)</f>
        <v/>
      </c>
      <c r="L3767" s="21">
        <f>I3767+J3767+K3767</f>
        <v/>
      </c>
      <c r="M3767" s="21">
        <f>B3767-L3767</f>
        <v/>
      </c>
      <c r="N3767" s="21">
        <f>ROUNDDOWN(ROUND(B3767*0.2042,2),0)</f>
        <v/>
      </c>
    </row>
    <row r="3768">
      <c r="A3768" t="inlineStr">
        <is>
          <t>照合 一般</t>
        </is>
      </c>
      <c r="B3768" s="21" t="n">
        <v>26500000</v>
      </c>
      <c r="C3768" s="22" t="n">
        <v>36</v>
      </c>
      <c r="D3768" s="22" t="n">
        <v>1</v>
      </c>
      <c r="E3768" s="22" t="n">
        <v>0</v>
      </c>
      <c r="F3768" s="21">
        <f>(IF(C3768&lt;=20,MAX(800000,400000*C3768),8000000+700000*(C3768-20))+IF(E3768=1,1000000,0))</f>
        <v/>
      </c>
      <c r="G3768" s="21">
        <f>IF(AND(D3768=3,C3768&lt;=5),MAX(0,B3768-F3768),IF(AND(D3768=2,C3768&lt;=5,MAX(0,B3768-F3768)&gt;3000000),1500000+MAX(0,B3768-F3768)-3000000,MAX(0,B3768-F3768)/2))</f>
        <v/>
      </c>
      <c r="H3768" s="21">
        <f>ROUNDDOWN(G3768,-3)</f>
        <v/>
      </c>
      <c r="I3768" s="21">
        <f>IF(H3768&lt;=0,0,ROUNDDOWN(ROUND((H3768*LOOKUP(H3768,{0,1950001,3300001,6950001,9000001,18000001,40000001},{0.05,0.1,0.2,0.23,0.33,0.4,0.45})-LOOKUP(H3768,{0,1950001,3300001,6950001,9000001,18000001,40000001},{0,97500,427500,636000,1536000,2796000,4796000}))*1.021,3),0))</f>
        <v/>
      </c>
      <c r="J3768" s="21">
        <f>ROUNDDOWN(ROUND(H3768*0.06,2),-2)</f>
        <v/>
      </c>
      <c r="K3768" s="21">
        <f>ROUNDDOWN(ROUND(H3768*0.04,2),-2)</f>
        <v/>
      </c>
      <c r="L3768" s="21">
        <f>I3768+J3768+K3768</f>
        <v/>
      </c>
      <c r="M3768" s="21">
        <f>B3768-L3768</f>
        <v/>
      </c>
      <c r="N3768" s="21">
        <f>ROUNDDOWN(ROUND(B3768*0.2042,2),0)</f>
        <v/>
      </c>
    </row>
    <row r="3769">
      <c r="A3769" t="inlineStr">
        <is>
          <t>照合 一般</t>
        </is>
      </c>
      <c r="B3769" s="21" t="n">
        <v>26500000</v>
      </c>
      <c r="C3769" s="22" t="n">
        <v>37</v>
      </c>
      <c r="D3769" s="22" t="n">
        <v>1</v>
      </c>
      <c r="E3769" s="22" t="n">
        <v>0</v>
      </c>
      <c r="F3769" s="21">
        <f>(IF(C3769&lt;=20,MAX(800000,400000*C3769),8000000+700000*(C3769-20))+IF(E3769=1,1000000,0))</f>
        <v/>
      </c>
      <c r="G3769" s="21">
        <f>IF(AND(D3769=3,C3769&lt;=5),MAX(0,B3769-F3769),IF(AND(D3769=2,C3769&lt;=5,MAX(0,B3769-F3769)&gt;3000000),1500000+MAX(0,B3769-F3769)-3000000,MAX(0,B3769-F3769)/2))</f>
        <v/>
      </c>
      <c r="H3769" s="21">
        <f>ROUNDDOWN(G3769,-3)</f>
        <v/>
      </c>
      <c r="I3769" s="21">
        <f>IF(H3769&lt;=0,0,ROUNDDOWN(ROUND((H3769*LOOKUP(H3769,{0,1950001,3300001,6950001,9000001,18000001,40000001},{0.05,0.1,0.2,0.23,0.33,0.4,0.45})-LOOKUP(H3769,{0,1950001,3300001,6950001,9000001,18000001,40000001},{0,97500,427500,636000,1536000,2796000,4796000}))*1.021,3),0))</f>
        <v/>
      </c>
      <c r="J3769" s="21">
        <f>ROUNDDOWN(ROUND(H3769*0.06,2),-2)</f>
        <v/>
      </c>
      <c r="K3769" s="21">
        <f>ROUNDDOWN(ROUND(H3769*0.04,2),-2)</f>
        <v/>
      </c>
      <c r="L3769" s="21">
        <f>I3769+J3769+K3769</f>
        <v/>
      </c>
      <c r="M3769" s="21">
        <f>B3769-L3769</f>
        <v/>
      </c>
      <c r="N3769" s="21">
        <f>ROUNDDOWN(ROUND(B3769*0.2042,2),0)</f>
        <v/>
      </c>
    </row>
    <row r="3770">
      <c r="A3770" t="inlineStr">
        <is>
          <t>照合 一般</t>
        </is>
      </c>
      <c r="B3770" s="21" t="n">
        <v>26500000</v>
      </c>
      <c r="C3770" s="22" t="n">
        <v>38</v>
      </c>
      <c r="D3770" s="22" t="n">
        <v>1</v>
      </c>
      <c r="E3770" s="22" t="n">
        <v>0</v>
      </c>
      <c r="F3770" s="21">
        <f>(IF(C3770&lt;=20,MAX(800000,400000*C3770),8000000+700000*(C3770-20))+IF(E3770=1,1000000,0))</f>
        <v/>
      </c>
      <c r="G3770" s="21">
        <f>IF(AND(D3770=3,C3770&lt;=5),MAX(0,B3770-F3770),IF(AND(D3770=2,C3770&lt;=5,MAX(0,B3770-F3770)&gt;3000000),1500000+MAX(0,B3770-F3770)-3000000,MAX(0,B3770-F3770)/2))</f>
        <v/>
      </c>
      <c r="H3770" s="21">
        <f>ROUNDDOWN(G3770,-3)</f>
        <v/>
      </c>
      <c r="I3770" s="21">
        <f>IF(H3770&lt;=0,0,ROUNDDOWN(ROUND((H3770*LOOKUP(H3770,{0,1950001,3300001,6950001,9000001,18000001,40000001},{0.05,0.1,0.2,0.23,0.33,0.4,0.45})-LOOKUP(H3770,{0,1950001,3300001,6950001,9000001,18000001,40000001},{0,97500,427500,636000,1536000,2796000,4796000}))*1.021,3),0))</f>
        <v/>
      </c>
      <c r="J3770" s="21">
        <f>ROUNDDOWN(ROUND(H3770*0.06,2),-2)</f>
        <v/>
      </c>
      <c r="K3770" s="21">
        <f>ROUNDDOWN(ROUND(H3770*0.04,2),-2)</f>
        <v/>
      </c>
      <c r="L3770" s="21">
        <f>I3770+J3770+K3770</f>
        <v/>
      </c>
      <c r="M3770" s="21">
        <f>B3770-L3770</f>
        <v/>
      </c>
      <c r="N3770" s="21">
        <f>ROUNDDOWN(ROUND(B3770*0.2042,2),0)</f>
        <v/>
      </c>
    </row>
    <row r="3771">
      <c r="A3771" t="inlineStr">
        <is>
          <t>照合 一般</t>
        </is>
      </c>
      <c r="B3771" s="21" t="n">
        <v>26500000</v>
      </c>
      <c r="C3771" s="22" t="n">
        <v>39</v>
      </c>
      <c r="D3771" s="22" t="n">
        <v>1</v>
      </c>
      <c r="E3771" s="22" t="n">
        <v>0</v>
      </c>
      <c r="F3771" s="21">
        <f>(IF(C3771&lt;=20,MAX(800000,400000*C3771),8000000+700000*(C3771-20))+IF(E3771=1,1000000,0))</f>
        <v/>
      </c>
      <c r="G3771" s="21">
        <f>IF(AND(D3771=3,C3771&lt;=5),MAX(0,B3771-F3771),IF(AND(D3771=2,C3771&lt;=5,MAX(0,B3771-F3771)&gt;3000000),1500000+MAX(0,B3771-F3771)-3000000,MAX(0,B3771-F3771)/2))</f>
        <v/>
      </c>
      <c r="H3771" s="21">
        <f>ROUNDDOWN(G3771,-3)</f>
        <v/>
      </c>
      <c r="I3771" s="21">
        <f>IF(H3771&lt;=0,0,ROUNDDOWN(ROUND((H3771*LOOKUP(H3771,{0,1950001,3300001,6950001,9000001,18000001,40000001},{0.05,0.1,0.2,0.23,0.33,0.4,0.45})-LOOKUP(H3771,{0,1950001,3300001,6950001,9000001,18000001,40000001},{0,97500,427500,636000,1536000,2796000,4796000}))*1.021,3),0))</f>
        <v/>
      </c>
      <c r="J3771" s="21">
        <f>ROUNDDOWN(ROUND(H3771*0.06,2),-2)</f>
        <v/>
      </c>
      <c r="K3771" s="21">
        <f>ROUNDDOWN(ROUND(H3771*0.04,2),-2)</f>
        <v/>
      </c>
      <c r="L3771" s="21">
        <f>I3771+J3771+K3771</f>
        <v/>
      </c>
      <c r="M3771" s="21">
        <f>B3771-L3771</f>
        <v/>
      </c>
      <c r="N3771" s="21">
        <f>ROUNDDOWN(ROUND(B3771*0.2042,2),0)</f>
        <v/>
      </c>
    </row>
    <row r="3772">
      <c r="A3772" t="inlineStr">
        <is>
          <t>照合 一般</t>
        </is>
      </c>
      <c r="B3772" s="21" t="n">
        <v>26500000</v>
      </c>
      <c r="C3772" s="22" t="n">
        <v>40</v>
      </c>
      <c r="D3772" s="22" t="n">
        <v>1</v>
      </c>
      <c r="E3772" s="22" t="n">
        <v>0</v>
      </c>
      <c r="F3772" s="21">
        <f>(IF(C3772&lt;=20,MAX(800000,400000*C3772),8000000+700000*(C3772-20))+IF(E3772=1,1000000,0))</f>
        <v/>
      </c>
      <c r="G3772" s="21">
        <f>IF(AND(D3772=3,C3772&lt;=5),MAX(0,B3772-F3772),IF(AND(D3772=2,C3772&lt;=5,MAX(0,B3772-F3772)&gt;3000000),1500000+MAX(0,B3772-F3772)-3000000,MAX(0,B3772-F3772)/2))</f>
        <v/>
      </c>
      <c r="H3772" s="21">
        <f>ROUNDDOWN(G3772,-3)</f>
        <v/>
      </c>
      <c r="I3772" s="21">
        <f>IF(H3772&lt;=0,0,ROUNDDOWN(ROUND((H3772*LOOKUP(H3772,{0,1950001,3300001,6950001,9000001,18000001,40000001},{0.05,0.1,0.2,0.23,0.33,0.4,0.45})-LOOKUP(H3772,{0,1950001,3300001,6950001,9000001,18000001,40000001},{0,97500,427500,636000,1536000,2796000,4796000}))*1.021,3),0))</f>
        <v/>
      </c>
      <c r="J3772" s="21">
        <f>ROUNDDOWN(ROUND(H3772*0.06,2),-2)</f>
        <v/>
      </c>
      <c r="K3772" s="21">
        <f>ROUNDDOWN(ROUND(H3772*0.04,2),-2)</f>
        <v/>
      </c>
      <c r="L3772" s="21">
        <f>I3772+J3772+K3772</f>
        <v/>
      </c>
      <c r="M3772" s="21">
        <f>B3772-L3772</f>
        <v/>
      </c>
      <c r="N3772" s="21">
        <f>ROUNDDOWN(ROUND(B3772*0.2042,2),0)</f>
        <v/>
      </c>
    </row>
    <row r="3773">
      <c r="A3773" t="inlineStr">
        <is>
          <t>照合 一般</t>
        </is>
      </c>
      <c r="B3773" s="21" t="n">
        <v>26500000</v>
      </c>
      <c r="C3773" s="22" t="n">
        <v>41</v>
      </c>
      <c r="D3773" s="22" t="n">
        <v>1</v>
      </c>
      <c r="E3773" s="22" t="n">
        <v>0</v>
      </c>
      <c r="F3773" s="21">
        <f>(IF(C3773&lt;=20,MAX(800000,400000*C3773),8000000+700000*(C3773-20))+IF(E3773=1,1000000,0))</f>
        <v/>
      </c>
      <c r="G3773" s="21">
        <f>IF(AND(D3773=3,C3773&lt;=5),MAX(0,B3773-F3773),IF(AND(D3773=2,C3773&lt;=5,MAX(0,B3773-F3773)&gt;3000000),1500000+MAX(0,B3773-F3773)-3000000,MAX(0,B3773-F3773)/2))</f>
        <v/>
      </c>
      <c r="H3773" s="21">
        <f>ROUNDDOWN(G3773,-3)</f>
        <v/>
      </c>
      <c r="I3773" s="21">
        <f>IF(H3773&lt;=0,0,ROUNDDOWN(ROUND((H3773*LOOKUP(H3773,{0,1950001,3300001,6950001,9000001,18000001,40000001},{0.05,0.1,0.2,0.23,0.33,0.4,0.45})-LOOKUP(H3773,{0,1950001,3300001,6950001,9000001,18000001,40000001},{0,97500,427500,636000,1536000,2796000,4796000}))*1.021,3),0))</f>
        <v/>
      </c>
      <c r="J3773" s="21">
        <f>ROUNDDOWN(ROUND(H3773*0.06,2),-2)</f>
        <v/>
      </c>
      <c r="K3773" s="21">
        <f>ROUNDDOWN(ROUND(H3773*0.04,2),-2)</f>
        <v/>
      </c>
      <c r="L3773" s="21">
        <f>I3773+J3773+K3773</f>
        <v/>
      </c>
      <c r="M3773" s="21">
        <f>B3773-L3773</f>
        <v/>
      </c>
      <c r="N3773" s="21">
        <f>ROUNDDOWN(ROUND(B3773*0.2042,2),0)</f>
        <v/>
      </c>
    </row>
    <row r="3774">
      <c r="A3774" t="inlineStr">
        <is>
          <t>照合 一般</t>
        </is>
      </c>
      <c r="B3774" s="21" t="n">
        <v>26500000</v>
      </c>
      <c r="C3774" s="22" t="n">
        <v>42</v>
      </c>
      <c r="D3774" s="22" t="n">
        <v>1</v>
      </c>
      <c r="E3774" s="22" t="n">
        <v>0</v>
      </c>
      <c r="F3774" s="21">
        <f>(IF(C3774&lt;=20,MAX(800000,400000*C3774),8000000+700000*(C3774-20))+IF(E3774=1,1000000,0))</f>
        <v/>
      </c>
      <c r="G3774" s="21">
        <f>IF(AND(D3774=3,C3774&lt;=5),MAX(0,B3774-F3774),IF(AND(D3774=2,C3774&lt;=5,MAX(0,B3774-F3774)&gt;3000000),1500000+MAX(0,B3774-F3774)-3000000,MAX(0,B3774-F3774)/2))</f>
        <v/>
      </c>
      <c r="H3774" s="21">
        <f>ROUNDDOWN(G3774,-3)</f>
        <v/>
      </c>
      <c r="I3774" s="21">
        <f>IF(H3774&lt;=0,0,ROUNDDOWN(ROUND((H3774*LOOKUP(H3774,{0,1950001,3300001,6950001,9000001,18000001,40000001},{0.05,0.1,0.2,0.23,0.33,0.4,0.45})-LOOKUP(H3774,{0,1950001,3300001,6950001,9000001,18000001,40000001},{0,97500,427500,636000,1536000,2796000,4796000}))*1.021,3),0))</f>
        <v/>
      </c>
      <c r="J3774" s="21">
        <f>ROUNDDOWN(ROUND(H3774*0.06,2),-2)</f>
        <v/>
      </c>
      <c r="K3774" s="21">
        <f>ROUNDDOWN(ROUND(H3774*0.04,2),-2)</f>
        <v/>
      </c>
      <c r="L3774" s="21">
        <f>I3774+J3774+K3774</f>
        <v/>
      </c>
      <c r="M3774" s="21">
        <f>B3774-L3774</f>
        <v/>
      </c>
      <c r="N3774" s="21">
        <f>ROUNDDOWN(ROUND(B3774*0.2042,2),0)</f>
        <v/>
      </c>
    </row>
    <row r="3775">
      <c r="A3775" t="inlineStr">
        <is>
          <t>照合 一般</t>
        </is>
      </c>
      <c r="B3775" s="21" t="n">
        <v>26500000</v>
      </c>
      <c r="C3775" s="22" t="n">
        <v>43</v>
      </c>
      <c r="D3775" s="22" t="n">
        <v>1</v>
      </c>
      <c r="E3775" s="22" t="n">
        <v>0</v>
      </c>
      <c r="F3775" s="21">
        <f>(IF(C3775&lt;=20,MAX(800000,400000*C3775),8000000+700000*(C3775-20))+IF(E3775=1,1000000,0))</f>
        <v/>
      </c>
      <c r="G3775" s="21">
        <f>IF(AND(D3775=3,C3775&lt;=5),MAX(0,B3775-F3775),IF(AND(D3775=2,C3775&lt;=5,MAX(0,B3775-F3775)&gt;3000000),1500000+MAX(0,B3775-F3775)-3000000,MAX(0,B3775-F3775)/2))</f>
        <v/>
      </c>
      <c r="H3775" s="21">
        <f>ROUNDDOWN(G3775,-3)</f>
        <v/>
      </c>
      <c r="I3775" s="21">
        <f>IF(H3775&lt;=0,0,ROUNDDOWN(ROUND((H3775*LOOKUP(H3775,{0,1950001,3300001,6950001,9000001,18000001,40000001},{0.05,0.1,0.2,0.23,0.33,0.4,0.45})-LOOKUP(H3775,{0,1950001,3300001,6950001,9000001,18000001,40000001},{0,97500,427500,636000,1536000,2796000,4796000}))*1.021,3),0))</f>
        <v/>
      </c>
      <c r="J3775" s="21">
        <f>ROUNDDOWN(ROUND(H3775*0.06,2),-2)</f>
        <v/>
      </c>
      <c r="K3775" s="21">
        <f>ROUNDDOWN(ROUND(H3775*0.04,2),-2)</f>
        <v/>
      </c>
      <c r="L3775" s="21">
        <f>I3775+J3775+K3775</f>
        <v/>
      </c>
      <c r="M3775" s="21">
        <f>B3775-L3775</f>
        <v/>
      </c>
      <c r="N3775" s="21">
        <f>ROUNDDOWN(ROUND(B3775*0.2042,2),0)</f>
        <v/>
      </c>
    </row>
    <row r="3776">
      <c r="A3776" t="inlineStr">
        <is>
          <t>照合 一般</t>
        </is>
      </c>
      <c r="B3776" s="21" t="n">
        <v>26500000</v>
      </c>
      <c r="C3776" s="22" t="n">
        <v>44</v>
      </c>
      <c r="D3776" s="22" t="n">
        <v>1</v>
      </c>
      <c r="E3776" s="22" t="n">
        <v>0</v>
      </c>
      <c r="F3776" s="21">
        <f>(IF(C3776&lt;=20,MAX(800000,400000*C3776),8000000+700000*(C3776-20))+IF(E3776=1,1000000,0))</f>
        <v/>
      </c>
      <c r="G3776" s="21">
        <f>IF(AND(D3776=3,C3776&lt;=5),MAX(0,B3776-F3776),IF(AND(D3776=2,C3776&lt;=5,MAX(0,B3776-F3776)&gt;3000000),1500000+MAX(0,B3776-F3776)-3000000,MAX(0,B3776-F3776)/2))</f>
        <v/>
      </c>
      <c r="H3776" s="21">
        <f>ROUNDDOWN(G3776,-3)</f>
        <v/>
      </c>
      <c r="I3776" s="21">
        <f>IF(H3776&lt;=0,0,ROUNDDOWN(ROUND((H3776*LOOKUP(H3776,{0,1950001,3300001,6950001,9000001,18000001,40000001},{0.05,0.1,0.2,0.23,0.33,0.4,0.45})-LOOKUP(H3776,{0,1950001,3300001,6950001,9000001,18000001,40000001},{0,97500,427500,636000,1536000,2796000,4796000}))*1.021,3),0))</f>
        <v/>
      </c>
      <c r="J3776" s="21">
        <f>ROUNDDOWN(ROUND(H3776*0.06,2),-2)</f>
        <v/>
      </c>
      <c r="K3776" s="21">
        <f>ROUNDDOWN(ROUND(H3776*0.04,2),-2)</f>
        <v/>
      </c>
      <c r="L3776" s="21">
        <f>I3776+J3776+K3776</f>
        <v/>
      </c>
      <c r="M3776" s="21">
        <f>B3776-L3776</f>
        <v/>
      </c>
      <c r="N3776" s="21">
        <f>ROUNDDOWN(ROUND(B3776*0.2042,2),0)</f>
        <v/>
      </c>
    </row>
    <row r="3777">
      <c r="A3777" t="inlineStr">
        <is>
          <t>照合 一般</t>
        </is>
      </c>
      <c r="B3777" s="21" t="n">
        <v>26500000</v>
      </c>
      <c r="C3777" s="22" t="n">
        <v>45</v>
      </c>
      <c r="D3777" s="22" t="n">
        <v>1</v>
      </c>
      <c r="E3777" s="22" t="n">
        <v>0</v>
      </c>
      <c r="F3777" s="21">
        <f>(IF(C3777&lt;=20,MAX(800000,400000*C3777),8000000+700000*(C3777-20))+IF(E3777=1,1000000,0))</f>
        <v/>
      </c>
      <c r="G3777" s="21">
        <f>IF(AND(D3777=3,C3777&lt;=5),MAX(0,B3777-F3777),IF(AND(D3777=2,C3777&lt;=5,MAX(0,B3777-F3777)&gt;3000000),1500000+MAX(0,B3777-F3777)-3000000,MAX(0,B3777-F3777)/2))</f>
        <v/>
      </c>
      <c r="H3777" s="21">
        <f>ROUNDDOWN(G3777,-3)</f>
        <v/>
      </c>
      <c r="I3777" s="21">
        <f>IF(H3777&lt;=0,0,ROUNDDOWN(ROUND((H3777*LOOKUP(H3777,{0,1950001,3300001,6950001,9000001,18000001,40000001},{0.05,0.1,0.2,0.23,0.33,0.4,0.45})-LOOKUP(H3777,{0,1950001,3300001,6950001,9000001,18000001,40000001},{0,97500,427500,636000,1536000,2796000,4796000}))*1.021,3),0))</f>
        <v/>
      </c>
      <c r="J3777" s="21">
        <f>ROUNDDOWN(ROUND(H3777*0.06,2),-2)</f>
        <v/>
      </c>
      <c r="K3777" s="21">
        <f>ROUNDDOWN(ROUND(H3777*0.04,2),-2)</f>
        <v/>
      </c>
      <c r="L3777" s="21">
        <f>I3777+J3777+K3777</f>
        <v/>
      </c>
      <c r="M3777" s="21">
        <f>B3777-L3777</f>
        <v/>
      </c>
      <c r="N3777" s="21">
        <f>ROUNDDOWN(ROUND(B3777*0.2042,2),0)</f>
        <v/>
      </c>
    </row>
    <row r="3778">
      <c r="A3778" t="inlineStr">
        <is>
          <t>照合 短期</t>
        </is>
      </c>
      <c r="B3778" s="21" t="n">
        <v>26500000</v>
      </c>
      <c r="C3778" s="22" t="n">
        <v>1</v>
      </c>
      <c r="D3778" s="22" t="n">
        <v>2</v>
      </c>
      <c r="E3778" s="22" t="n">
        <v>0</v>
      </c>
      <c r="F3778" s="21">
        <f>(IF(C3778&lt;=20,MAX(800000,400000*C3778),8000000+700000*(C3778-20))+IF(E3778=1,1000000,0))</f>
        <v/>
      </c>
      <c r="G3778" s="21">
        <f>IF(AND(D3778=3,C3778&lt;=5),MAX(0,B3778-F3778),IF(AND(D3778=2,C3778&lt;=5,MAX(0,B3778-F3778)&gt;3000000),1500000+MAX(0,B3778-F3778)-3000000,MAX(0,B3778-F3778)/2))</f>
        <v/>
      </c>
      <c r="H3778" s="21">
        <f>ROUNDDOWN(G3778,-3)</f>
        <v/>
      </c>
      <c r="I3778" s="21">
        <f>IF(H3778&lt;=0,0,ROUNDDOWN(ROUND((H3778*LOOKUP(H3778,{0,1950001,3300001,6950001,9000001,18000001,40000001},{0.05,0.1,0.2,0.23,0.33,0.4,0.45})-LOOKUP(H3778,{0,1950001,3300001,6950001,9000001,18000001,40000001},{0,97500,427500,636000,1536000,2796000,4796000}))*1.021,3),0))</f>
        <v/>
      </c>
      <c r="J3778" s="21">
        <f>ROUNDDOWN(ROUND(H3778*0.06,2),-2)</f>
        <v/>
      </c>
      <c r="K3778" s="21">
        <f>ROUNDDOWN(ROUND(H3778*0.04,2),-2)</f>
        <v/>
      </c>
      <c r="L3778" s="21">
        <f>I3778+J3778+K3778</f>
        <v/>
      </c>
      <c r="M3778" s="21">
        <f>B3778-L3778</f>
        <v/>
      </c>
      <c r="N3778" s="21">
        <f>ROUNDDOWN(ROUND(B3778*0.2042,2),0)</f>
        <v/>
      </c>
    </row>
    <row r="3779">
      <c r="A3779" t="inlineStr">
        <is>
          <t>照合 役員</t>
        </is>
      </c>
      <c r="B3779" s="21" t="n">
        <v>26500000</v>
      </c>
      <c r="C3779" s="22" t="n">
        <v>1</v>
      </c>
      <c r="D3779" s="22" t="n">
        <v>3</v>
      </c>
      <c r="E3779" s="22" t="n">
        <v>0</v>
      </c>
      <c r="F3779" s="21">
        <f>(IF(C3779&lt;=20,MAX(800000,400000*C3779),8000000+700000*(C3779-20))+IF(E3779=1,1000000,0))</f>
        <v/>
      </c>
      <c r="G3779" s="21">
        <f>IF(AND(D3779=3,C3779&lt;=5),MAX(0,B3779-F3779),IF(AND(D3779=2,C3779&lt;=5,MAX(0,B3779-F3779)&gt;3000000),1500000+MAX(0,B3779-F3779)-3000000,MAX(0,B3779-F3779)/2))</f>
        <v/>
      </c>
      <c r="H3779" s="21">
        <f>ROUNDDOWN(G3779,-3)</f>
        <v/>
      </c>
      <c r="I3779" s="21">
        <f>IF(H3779&lt;=0,0,ROUNDDOWN(ROUND((H3779*LOOKUP(H3779,{0,1950001,3300001,6950001,9000001,18000001,40000001},{0.05,0.1,0.2,0.23,0.33,0.4,0.45})-LOOKUP(H3779,{0,1950001,3300001,6950001,9000001,18000001,40000001},{0,97500,427500,636000,1536000,2796000,4796000}))*1.021,3),0))</f>
        <v/>
      </c>
      <c r="J3779" s="21">
        <f>ROUNDDOWN(ROUND(H3779*0.06,2),-2)</f>
        <v/>
      </c>
      <c r="K3779" s="21">
        <f>ROUNDDOWN(ROUND(H3779*0.04,2),-2)</f>
        <v/>
      </c>
      <c r="L3779" s="21">
        <f>I3779+J3779+K3779</f>
        <v/>
      </c>
      <c r="M3779" s="21">
        <f>B3779-L3779</f>
        <v/>
      </c>
      <c r="N3779" s="21">
        <f>ROUNDDOWN(ROUND(B3779*0.2042,2),0)</f>
        <v/>
      </c>
    </row>
    <row r="3780">
      <c r="A3780" t="inlineStr">
        <is>
          <t>照合 短期 障害</t>
        </is>
      </c>
      <c r="B3780" s="21" t="n">
        <v>26500000</v>
      </c>
      <c r="C3780" s="22" t="n">
        <v>1</v>
      </c>
      <c r="D3780" s="22" t="n">
        <v>2</v>
      </c>
      <c r="E3780" s="22" t="n">
        <v>1</v>
      </c>
      <c r="F3780" s="21">
        <f>(IF(C3780&lt;=20,MAX(800000,400000*C3780),8000000+700000*(C3780-20))+IF(E3780=1,1000000,0))</f>
        <v/>
      </c>
      <c r="G3780" s="21">
        <f>IF(AND(D3780=3,C3780&lt;=5),MAX(0,B3780-F3780),IF(AND(D3780=2,C3780&lt;=5,MAX(0,B3780-F3780)&gt;3000000),1500000+MAX(0,B3780-F3780)-3000000,MAX(0,B3780-F3780)/2))</f>
        <v/>
      </c>
      <c r="H3780" s="21">
        <f>ROUNDDOWN(G3780,-3)</f>
        <v/>
      </c>
      <c r="I3780" s="21">
        <f>IF(H3780&lt;=0,0,ROUNDDOWN(ROUND((H3780*LOOKUP(H3780,{0,1950001,3300001,6950001,9000001,18000001,40000001},{0.05,0.1,0.2,0.23,0.33,0.4,0.45})-LOOKUP(H3780,{0,1950001,3300001,6950001,9000001,18000001,40000001},{0,97500,427500,636000,1536000,2796000,4796000}))*1.021,3),0))</f>
        <v/>
      </c>
      <c r="J3780" s="21">
        <f>ROUNDDOWN(ROUND(H3780*0.06,2),-2)</f>
        <v/>
      </c>
      <c r="K3780" s="21">
        <f>ROUNDDOWN(ROUND(H3780*0.04,2),-2)</f>
        <v/>
      </c>
      <c r="L3780" s="21">
        <f>I3780+J3780+K3780</f>
        <v/>
      </c>
      <c r="M3780" s="21">
        <f>B3780-L3780</f>
        <v/>
      </c>
      <c r="N3780" s="21">
        <f>ROUNDDOWN(ROUND(B3780*0.2042,2),0)</f>
        <v/>
      </c>
    </row>
    <row r="3781">
      <c r="A3781" t="inlineStr">
        <is>
          <t>照合 短期</t>
        </is>
      </c>
      <c r="B3781" s="21" t="n">
        <v>26500000</v>
      </c>
      <c r="C3781" s="22" t="n">
        <v>2</v>
      </c>
      <c r="D3781" s="22" t="n">
        <v>2</v>
      </c>
      <c r="E3781" s="22" t="n">
        <v>0</v>
      </c>
      <c r="F3781" s="21">
        <f>(IF(C3781&lt;=20,MAX(800000,400000*C3781),8000000+700000*(C3781-20))+IF(E3781=1,1000000,0))</f>
        <v/>
      </c>
      <c r="G3781" s="21">
        <f>IF(AND(D3781=3,C3781&lt;=5),MAX(0,B3781-F3781),IF(AND(D3781=2,C3781&lt;=5,MAX(0,B3781-F3781)&gt;3000000),1500000+MAX(0,B3781-F3781)-3000000,MAX(0,B3781-F3781)/2))</f>
        <v/>
      </c>
      <c r="H3781" s="21">
        <f>ROUNDDOWN(G3781,-3)</f>
        <v/>
      </c>
      <c r="I3781" s="21">
        <f>IF(H3781&lt;=0,0,ROUNDDOWN(ROUND((H3781*LOOKUP(H3781,{0,1950001,3300001,6950001,9000001,18000001,40000001},{0.05,0.1,0.2,0.23,0.33,0.4,0.45})-LOOKUP(H3781,{0,1950001,3300001,6950001,9000001,18000001,40000001},{0,97500,427500,636000,1536000,2796000,4796000}))*1.021,3),0))</f>
        <v/>
      </c>
      <c r="J3781" s="21">
        <f>ROUNDDOWN(ROUND(H3781*0.06,2),-2)</f>
        <v/>
      </c>
      <c r="K3781" s="21">
        <f>ROUNDDOWN(ROUND(H3781*0.04,2),-2)</f>
        <v/>
      </c>
      <c r="L3781" s="21">
        <f>I3781+J3781+K3781</f>
        <v/>
      </c>
      <c r="M3781" s="21">
        <f>B3781-L3781</f>
        <v/>
      </c>
      <c r="N3781" s="21">
        <f>ROUNDDOWN(ROUND(B3781*0.2042,2),0)</f>
        <v/>
      </c>
    </row>
    <row r="3782">
      <c r="A3782" t="inlineStr">
        <is>
          <t>照合 役員</t>
        </is>
      </c>
      <c r="B3782" s="21" t="n">
        <v>26500000</v>
      </c>
      <c r="C3782" s="22" t="n">
        <v>2</v>
      </c>
      <c r="D3782" s="22" t="n">
        <v>3</v>
      </c>
      <c r="E3782" s="22" t="n">
        <v>0</v>
      </c>
      <c r="F3782" s="21">
        <f>(IF(C3782&lt;=20,MAX(800000,400000*C3782),8000000+700000*(C3782-20))+IF(E3782=1,1000000,0))</f>
        <v/>
      </c>
      <c r="G3782" s="21">
        <f>IF(AND(D3782=3,C3782&lt;=5),MAX(0,B3782-F3782),IF(AND(D3782=2,C3782&lt;=5,MAX(0,B3782-F3782)&gt;3000000),1500000+MAX(0,B3782-F3782)-3000000,MAX(0,B3782-F3782)/2))</f>
        <v/>
      </c>
      <c r="H3782" s="21">
        <f>ROUNDDOWN(G3782,-3)</f>
        <v/>
      </c>
      <c r="I3782" s="21">
        <f>IF(H3782&lt;=0,0,ROUNDDOWN(ROUND((H3782*LOOKUP(H3782,{0,1950001,3300001,6950001,9000001,18000001,40000001},{0.05,0.1,0.2,0.23,0.33,0.4,0.45})-LOOKUP(H3782,{0,1950001,3300001,6950001,9000001,18000001,40000001},{0,97500,427500,636000,1536000,2796000,4796000}))*1.021,3),0))</f>
        <v/>
      </c>
      <c r="J3782" s="21">
        <f>ROUNDDOWN(ROUND(H3782*0.06,2),-2)</f>
        <v/>
      </c>
      <c r="K3782" s="21">
        <f>ROUNDDOWN(ROUND(H3782*0.04,2),-2)</f>
        <v/>
      </c>
      <c r="L3782" s="21">
        <f>I3782+J3782+K3782</f>
        <v/>
      </c>
      <c r="M3782" s="21">
        <f>B3782-L3782</f>
        <v/>
      </c>
      <c r="N3782" s="21">
        <f>ROUNDDOWN(ROUND(B3782*0.2042,2),0)</f>
        <v/>
      </c>
    </row>
    <row r="3783">
      <c r="A3783" t="inlineStr">
        <is>
          <t>照合 短期 障害</t>
        </is>
      </c>
      <c r="B3783" s="21" t="n">
        <v>26500000</v>
      </c>
      <c r="C3783" s="22" t="n">
        <v>2</v>
      </c>
      <c r="D3783" s="22" t="n">
        <v>2</v>
      </c>
      <c r="E3783" s="22" t="n">
        <v>1</v>
      </c>
      <c r="F3783" s="21">
        <f>(IF(C3783&lt;=20,MAX(800000,400000*C3783),8000000+700000*(C3783-20))+IF(E3783=1,1000000,0))</f>
        <v/>
      </c>
      <c r="G3783" s="21">
        <f>IF(AND(D3783=3,C3783&lt;=5),MAX(0,B3783-F3783),IF(AND(D3783=2,C3783&lt;=5,MAX(0,B3783-F3783)&gt;3000000),1500000+MAX(0,B3783-F3783)-3000000,MAX(0,B3783-F3783)/2))</f>
        <v/>
      </c>
      <c r="H3783" s="21">
        <f>ROUNDDOWN(G3783,-3)</f>
        <v/>
      </c>
      <c r="I3783" s="21">
        <f>IF(H3783&lt;=0,0,ROUNDDOWN(ROUND((H3783*LOOKUP(H3783,{0,1950001,3300001,6950001,9000001,18000001,40000001},{0.05,0.1,0.2,0.23,0.33,0.4,0.45})-LOOKUP(H3783,{0,1950001,3300001,6950001,9000001,18000001,40000001},{0,97500,427500,636000,1536000,2796000,4796000}))*1.021,3),0))</f>
        <v/>
      </c>
      <c r="J3783" s="21">
        <f>ROUNDDOWN(ROUND(H3783*0.06,2),-2)</f>
        <v/>
      </c>
      <c r="K3783" s="21">
        <f>ROUNDDOWN(ROUND(H3783*0.04,2),-2)</f>
        <v/>
      </c>
      <c r="L3783" s="21">
        <f>I3783+J3783+K3783</f>
        <v/>
      </c>
      <c r="M3783" s="21">
        <f>B3783-L3783</f>
        <v/>
      </c>
      <c r="N3783" s="21">
        <f>ROUNDDOWN(ROUND(B3783*0.2042,2),0)</f>
        <v/>
      </c>
    </row>
    <row r="3784">
      <c r="A3784" t="inlineStr">
        <is>
          <t>照合 短期</t>
        </is>
      </c>
      <c r="B3784" s="21" t="n">
        <v>26500000</v>
      </c>
      <c r="C3784" s="22" t="n">
        <v>3</v>
      </c>
      <c r="D3784" s="22" t="n">
        <v>2</v>
      </c>
      <c r="E3784" s="22" t="n">
        <v>0</v>
      </c>
      <c r="F3784" s="21">
        <f>(IF(C3784&lt;=20,MAX(800000,400000*C3784),8000000+700000*(C3784-20))+IF(E3784=1,1000000,0))</f>
        <v/>
      </c>
      <c r="G3784" s="21">
        <f>IF(AND(D3784=3,C3784&lt;=5),MAX(0,B3784-F3784),IF(AND(D3784=2,C3784&lt;=5,MAX(0,B3784-F3784)&gt;3000000),1500000+MAX(0,B3784-F3784)-3000000,MAX(0,B3784-F3784)/2))</f>
        <v/>
      </c>
      <c r="H3784" s="21">
        <f>ROUNDDOWN(G3784,-3)</f>
        <v/>
      </c>
      <c r="I3784" s="21">
        <f>IF(H3784&lt;=0,0,ROUNDDOWN(ROUND((H3784*LOOKUP(H3784,{0,1950001,3300001,6950001,9000001,18000001,40000001},{0.05,0.1,0.2,0.23,0.33,0.4,0.45})-LOOKUP(H3784,{0,1950001,3300001,6950001,9000001,18000001,40000001},{0,97500,427500,636000,1536000,2796000,4796000}))*1.021,3),0))</f>
        <v/>
      </c>
      <c r="J3784" s="21">
        <f>ROUNDDOWN(ROUND(H3784*0.06,2),-2)</f>
        <v/>
      </c>
      <c r="K3784" s="21">
        <f>ROUNDDOWN(ROUND(H3784*0.04,2),-2)</f>
        <v/>
      </c>
      <c r="L3784" s="21">
        <f>I3784+J3784+K3784</f>
        <v/>
      </c>
      <c r="M3784" s="21">
        <f>B3784-L3784</f>
        <v/>
      </c>
      <c r="N3784" s="21">
        <f>ROUNDDOWN(ROUND(B3784*0.2042,2),0)</f>
        <v/>
      </c>
    </row>
    <row r="3785">
      <c r="A3785" t="inlineStr">
        <is>
          <t>照合 役員</t>
        </is>
      </c>
      <c r="B3785" s="21" t="n">
        <v>26500000</v>
      </c>
      <c r="C3785" s="22" t="n">
        <v>3</v>
      </c>
      <c r="D3785" s="22" t="n">
        <v>3</v>
      </c>
      <c r="E3785" s="22" t="n">
        <v>0</v>
      </c>
      <c r="F3785" s="21">
        <f>(IF(C3785&lt;=20,MAX(800000,400000*C3785),8000000+700000*(C3785-20))+IF(E3785=1,1000000,0))</f>
        <v/>
      </c>
      <c r="G3785" s="21">
        <f>IF(AND(D3785=3,C3785&lt;=5),MAX(0,B3785-F3785),IF(AND(D3785=2,C3785&lt;=5,MAX(0,B3785-F3785)&gt;3000000),1500000+MAX(0,B3785-F3785)-3000000,MAX(0,B3785-F3785)/2))</f>
        <v/>
      </c>
      <c r="H3785" s="21">
        <f>ROUNDDOWN(G3785,-3)</f>
        <v/>
      </c>
      <c r="I3785" s="21">
        <f>IF(H3785&lt;=0,0,ROUNDDOWN(ROUND((H3785*LOOKUP(H3785,{0,1950001,3300001,6950001,9000001,18000001,40000001},{0.05,0.1,0.2,0.23,0.33,0.4,0.45})-LOOKUP(H3785,{0,1950001,3300001,6950001,9000001,18000001,40000001},{0,97500,427500,636000,1536000,2796000,4796000}))*1.021,3),0))</f>
        <v/>
      </c>
      <c r="J3785" s="21">
        <f>ROUNDDOWN(ROUND(H3785*0.06,2),-2)</f>
        <v/>
      </c>
      <c r="K3785" s="21">
        <f>ROUNDDOWN(ROUND(H3785*0.04,2),-2)</f>
        <v/>
      </c>
      <c r="L3785" s="21">
        <f>I3785+J3785+K3785</f>
        <v/>
      </c>
      <c r="M3785" s="21">
        <f>B3785-L3785</f>
        <v/>
      </c>
      <c r="N3785" s="21">
        <f>ROUNDDOWN(ROUND(B3785*0.2042,2),0)</f>
        <v/>
      </c>
    </row>
    <row r="3786">
      <c r="A3786" t="inlineStr">
        <is>
          <t>照合 短期 障害</t>
        </is>
      </c>
      <c r="B3786" s="21" t="n">
        <v>26500000</v>
      </c>
      <c r="C3786" s="22" t="n">
        <v>3</v>
      </c>
      <c r="D3786" s="22" t="n">
        <v>2</v>
      </c>
      <c r="E3786" s="22" t="n">
        <v>1</v>
      </c>
      <c r="F3786" s="21">
        <f>(IF(C3786&lt;=20,MAX(800000,400000*C3786),8000000+700000*(C3786-20))+IF(E3786=1,1000000,0))</f>
        <v/>
      </c>
      <c r="G3786" s="21">
        <f>IF(AND(D3786=3,C3786&lt;=5),MAX(0,B3786-F3786),IF(AND(D3786=2,C3786&lt;=5,MAX(0,B3786-F3786)&gt;3000000),1500000+MAX(0,B3786-F3786)-3000000,MAX(0,B3786-F3786)/2))</f>
        <v/>
      </c>
      <c r="H3786" s="21">
        <f>ROUNDDOWN(G3786,-3)</f>
        <v/>
      </c>
      <c r="I3786" s="21">
        <f>IF(H3786&lt;=0,0,ROUNDDOWN(ROUND((H3786*LOOKUP(H3786,{0,1950001,3300001,6950001,9000001,18000001,40000001},{0.05,0.1,0.2,0.23,0.33,0.4,0.45})-LOOKUP(H3786,{0,1950001,3300001,6950001,9000001,18000001,40000001},{0,97500,427500,636000,1536000,2796000,4796000}))*1.021,3),0))</f>
        <v/>
      </c>
      <c r="J3786" s="21">
        <f>ROUNDDOWN(ROUND(H3786*0.06,2),-2)</f>
        <v/>
      </c>
      <c r="K3786" s="21">
        <f>ROUNDDOWN(ROUND(H3786*0.04,2),-2)</f>
        <v/>
      </c>
      <c r="L3786" s="21">
        <f>I3786+J3786+K3786</f>
        <v/>
      </c>
      <c r="M3786" s="21">
        <f>B3786-L3786</f>
        <v/>
      </c>
      <c r="N3786" s="21">
        <f>ROUNDDOWN(ROUND(B3786*0.2042,2),0)</f>
        <v/>
      </c>
    </row>
    <row r="3787">
      <c r="A3787" t="inlineStr">
        <is>
          <t>照合 短期</t>
        </is>
      </c>
      <c r="B3787" s="21" t="n">
        <v>26500000</v>
      </c>
      <c r="C3787" s="22" t="n">
        <v>4</v>
      </c>
      <c r="D3787" s="22" t="n">
        <v>2</v>
      </c>
      <c r="E3787" s="22" t="n">
        <v>0</v>
      </c>
      <c r="F3787" s="21">
        <f>(IF(C3787&lt;=20,MAX(800000,400000*C3787),8000000+700000*(C3787-20))+IF(E3787=1,1000000,0))</f>
        <v/>
      </c>
      <c r="G3787" s="21">
        <f>IF(AND(D3787=3,C3787&lt;=5),MAX(0,B3787-F3787),IF(AND(D3787=2,C3787&lt;=5,MAX(0,B3787-F3787)&gt;3000000),1500000+MAX(0,B3787-F3787)-3000000,MAX(0,B3787-F3787)/2))</f>
        <v/>
      </c>
      <c r="H3787" s="21">
        <f>ROUNDDOWN(G3787,-3)</f>
        <v/>
      </c>
      <c r="I3787" s="21">
        <f>IF(H3787&lt;=0,0,ROUNDDOWN(ROUND((H3787*LOOKUP(H3787,{0,1950001,3300001,6950001,9000001,18000001,40000001},{0.05,0.1,0.2,0.23,0.33,0.4,0.45})-LOOKUP(H3787,{0,1950001,3300001,6950001,9000001,18000001,40000001},{0,97500,427500,636000,1536000,2796000,4796000}))*1.021,3),0))</f>
        <v/>
      </c>
      <c r="J3787" s="21">
        <f>ROUNDDOWN(ROUND(H3787*0.06,2),-2)</f>
        <v/>
      </c>
      <c r="K3787" s="21">
        <f>ROUNDDOWN(ROUND(H3787*0.04,2),-2)</f>
        <v/>
      </c>
      <c r="L3787" s="21">
        <f>I3787+J3787+K3787</f>
        <v/>
      </c>
      <c r="M3787" s="21">
        <f>B3787-L3787</f>
        <v/>
      </c>
      <c r="N3787" s="21">
        <f>ROUNDDOWN(ROUND(B3787*0.2042,2),0)</f>
        <v/>
      </c>
    </row>
    <row r="3788">
      <c r="A3788" t="inlineStr">
        <is>
          <t>照合 役員</t>
        </is>
      </c>
      <c r="B3788" s="21" t="n">
        <v>26500000</v>
      </c>
      <c r="C3788" s="22" t="n">
        <v>4</v>
      </c>
      <c r="D3788" s="22" t="n">
        <v>3</v>
      </c>
      <c r="E3788" s="22" t="n">
        <v>0</v>
      </c>
      <c r="F3788" s="21">
        <f>(IF(C3788&lt;=20,MAX(800000,400000*C3788),8000000+700000*(C3788-20))+IF(E3788=1,1000000,0))</f>
        <v/>
      </c>
      <c r="G3788" s="21">
        <f>IF(AND(D3788=3,C3788&lt;=5),MAX(0,B3788-F3788),IF(AND(D3788=2,C3788&lt;=5,MAX(0,B3788-F3788)&gt;3000000),1500000+MAX(0,B3788-F3788)-3000000,MAX(0,B3788-F3788)/2))</f>
        <v/>
      </c>
      <c r="H3788" s="21">
        <f>ROUNDDOWN(G3788,-3)</f>
        <v/>
      </c>
      <c r="I3788" s="21">
        <f>IF(H3788&lt;=0,0,ROUNDDOWN(ROUND((H3788*LOOKUP(H3788,{0,1950001,3300001,6950001,9000001,18000001,40000001},{0.05,0.1,0.2,0.23,0.33,0.4,0.45})-LOOKUP(H3788,{0,1950001,3300001,6950001,9000001,18000001,40000001},{0,97500,427500,636000,1536000,2796000,4796000}))*1.021,3),0))</f>
        <v/>
      </c>
      <c r="J3788" s="21">
        <f>ROUNDDOWN(ROUND(H3788*0.06,2),-2)</f>
        <v/>
      </c>
      <c r="K3788" s="21">
        <f>ROUNDDOWN(ROUND(H3788*0.04,2),-2)</f>
        <v/>
      </c>
      <c r="L3788" s="21">
        <f>I3788+J3788+K3788</f>
        <v/>
      </c>
      <c r="M3788" s="21">
        <f>B3788-L3788</f>
        <v/>
      </c>
      <c r="N3788" s="21">
        <f>ROUNDDOWN(ROUND(B3788*0.2042,2),0)</f>
        <v/>
      </c>
    </row>
    <row r="3789">
      <c r="A3789" t="inlineStr">
        <is>
          <t>照合 短期 障害</t>
        </is>
      </c>
      <c r="B3789" s="21" t="n">
        <v>26500000</v>
      </c>
      <c r="C3789" s="22" t="n">
        <v>4</v>
      </c>
      <c r="D3789" s="22" t="n">
        <v>2</v>
      </c>
      <c r="E3789" s="22" t="n">
        <v>1</v>
      </c>
      <c r="F3789" s="21">
        <f>(IF(C3789&lt;=20,MAX(800000,400000*C3789),8000000+700000*(C3789-20))+IF(E3789=1,1000000,0))</f>
        <v/>
      </c>
      <c r="G3789" s="21">
        <f>IF(AND(D3789=3,C3789&lt;=5),MAX(0,B3789-F3789),IF(AND(D3789=2,C3789&lt;=5,MAX(0,B3789-F3789)&gt;3000000),1500000+MAX(0,B3789-F3789)-3000000,MAX(0,B3789-F3789)/2))</f>
        <v/>
      </c>
      <c r="H3789" s="21">
        <f>ROUNDDOWN(G3789,-3)</f>
        <v/>
      </c>
      <c r="I3789" s="21">
        <f>IF(H3789&lt;=0,0,ROUNDDOWN(ROUND((H3789*LOOKUP(H3789,{0,1950001,3300001,6950001,9000001,18000001,40000001},{0.05,0.1,0.2,0.23,0.33,0.4,0.45})-LOOKUP(H3789,{0,1950001,3300001,6950001,9000001,18000001,40000001},{0,97500,427500,636000,1536000,2796000,4796000}))*1.021,3),0))</f>
        <v/>
      </c>
      <c r="J3789" s="21">
        <f>ROUNDDOWN(ROUND(H3789*0.06,2),-2)</f>
        <v/>
      </c>
      <c r="K3789" s="21">
        <f>ROUNDDOWN(ROUND(H3789*0.04,2),-2)</f>
        <v/>
      </c>
      <c r="L3789" s="21">
        <f>I3789+J3789+K3789</f>
        <v/>
      </c>
      <c r="M3789" s="21">
        <f>B3789-L3789</f>
        <v/>
      </c>
      <c r="N3789" s="21">
        <f>ROUNDDOWN(ROUND(B3789*0.2042,2),0)</f>
        <v/>
      </c>
    </row>
    <row r="3790">
      <c r="A3790" t="inlineStr">
        <is>
          <t>照合 短期</t>
        </is>
      </c>
      <c r="B3790" s="21" t="n">
        <v>26500000</v>
      </c>
      <c r="C3790" s="22" t="n">
        <v>5</v>
      </c>
      <c r="D3790" s="22" t="n">
        <v>2</v>
      </c>
      <c r="E3790" s="22" t="n">
        <v>0</v>
      </c>
      <c r="F3790" s="21">
        <f>(IF(C3790&lt;=20,MAX(800000,400000*C3790),8000000+700000*(C3790-20))+IF(E3790=1,1000000,0))</f>
        <v/>
      </c>
      <c r="G3790" s="21">
        <f>IF(AND(D3790=3,C3790&lt;=5),MAX(0,B3790-F3790),IF(AND(D3790=2,C3790&lt;=5,MAX(0,B3790-F3790)&gt;3000000),1500000+MAX(0,B3790-F3790)-3000000,MAX(0,B3790-F3790)/2))</f>
        <v/>
      </c>
      <c r="H3790" s="21">
        <f>ROUNDDOWN(G3790,-3)</f>
        <v/>
      </c>
      <c r="I3790" s="21">
        <f>IF(H3790&lt;=0,0,ROUNDDOWN(ROUND((H3790*LOOKUP(H3790,{0,1950001,3300001,6950001,9000001,18000001,40000001},{0.05,0.1,0.2,0.23,0.33,0.4,0.45})-LOOKUP(H3790,{0,1950001,3300001,6950001,9000001,18000001,40000001},{0,97500,427500,636000,1536000,2796000,4796000}))*1.021,3),0))</f>
        <v/>
      </c>
      <c r="J3790" s="21">
        <f>ROUNDDOWN(ROUND(H3790*0.06,2),-2)</f>
        <v/>
      </c>
      <c r="K3790" s="21">
        <f>ROUNDDOWN(ROUND(H3790*0.04,2),-2)</f>
        <v/>
      </c>
      <c r="L3790" s="21">
        <f>I3790+J3790+K3790</f>
        <v/>
      </c>
      <c r="M3790" s="21">
        <f>B3790-L3790</f>
        <v/>
      </c>
      <c r="N3790" s="21">
        <f>ROUNDDOWN(ROUND(B3790*0.2042,2),0)</f>
        <v/>
      </c>
    </row>
    <row r="3791">
      <c r="A3791" t="inlineStr">
        <is>
          <t>照合 役員</t>
        </is>
      </c>
      <c r="B3791" s="21" t="n">
        <v>26500000</v>
      </c>
      <c r="C3791" s="22" t="n">
        <v>5</v>
      </c>
      <c r="D3791" s="22" t="n">
        <v>3</v>
      </c>
      <c r="E3791" s="22" t="n">
        <v>0</v>
      </c>
      <c r="F3791" s="21">
        <f>(IF(C3791&lt;=20,MAX(800000,400000*C3791),8000000+700000*(C3791-20))+IF(E3791=1,1000000,0))</f>
        <v/>
      </c>
      <c r="G3791" s="21">
        <f>IF(AND(D3791=3,C3791&lt;=5),MAX(0,B3791-F3791),IF(AND(D3791=2,C3791&lt;=5,MAX(0,B3791-F3791)&gt;3000000),1500000+MAX(0,B3791-F3791)-3000000,MAX(0,B3791-F3791)/2))</f>
        <v/>
      </c>
      <c r="H3791" s="21">
        <f>ROUNDDOWN(G3791,-3)</f>
        <v/>
      </c>
      <c r="I3791" s="21">
        <f>IF(H3791&lt;=0,0,ROUNDDOWN(ROUND((H3791*LOOKUP(H3791,{0,1950001,3300001,6950001,9000001,18000001,40000001},{0.05,0.1,0.2,0.23,0.33,0.4,0.45})-LOOKUP(H3791,{0,1950001,3300001,6950001,9000001,18000001,40000001},{0,97500,427500,636000,1536000,2796000,4796000}))*1.021,3),0))</f>
        <v/>
      </c>
      <c r="J3791" s="21">
        <f>ROUNDDOWN(ROUND(H3791*0.06,2),-2)</f>
        <v/>
      </c>
      <c r="K3791" s="21">
        <f>ROUNDDOWN(ROUND(H3791*0.04,2),-2)</f>
        <v/>
      </c>
      <c r="L3791" s="21">
        <f>I3791+J3791+K3791</f>
        <v/>
      </c>
      <c r="M3791" s="21">
        <f>B3791-L3791</f>
        <v/>
      </c>
      <c r="N3791" s="21">
        <f>ROUNDDOWN(ROUND(B3791*0.2042,2),0)</f>
        <v/>
      </c>
    </row>
    <row r="3792">
      <c r="A3792" t="inlineStr">
        <is>
          <t>照合 短期 障害</t>
        </is>
      </c>
      <c r="B3792" s="21" t="n">
        <v>26500000</v>
      </c>
      <c r="C3792" s="22" t="n">
        <v>5</v>
      </c>
      <c r="D3792" s="22" t="n">
        <v>2</v>
      </c>
      <c r="E3792" s="22" t="n">
        <v>1</v>
      </c>
      <c r="F3792" s="21">
        <f>(IF(C3792&lt;=20,MAX(800000,400000*C3792),8000000+700000*(C3792-20))+IF(E3792=1,1000000,0))</f>
        <v/>
      </c>
      <c r="G3792" s="21">
        <f>IF(AND(D3792=3,C3792&lt;=5),MAX(0,B3792-F3792),IF(AND(D3792=2,C3792&lt;=5,MAX(0,B3792-F3792)&gt;3000000),1500000+MAX(0,B3792-F3792)-3000000,MAX(0,B3792-F3792)/2))</f>
        <v/>
      </c>
      <c r="H3792" s="21">
        <f>ROUNDDOWN(G3792,-3)</f>
        <v/>
      </c>
      <c r="I3792" s="21">
        <f>IF(H3792&lt;=0,0,ROUNDDOWN(ROUND((H3792*LOOKUP(H3792,{0,1950001,3300001,6950001,9000001,18000001,40000001},{0.05,0.1,0.2,0.23,0.33,0.4,0.45})-LOOKUP(H3792,{0,1950001,3300001,6950001,9000001,18000001,40000001},{0,97500,427500,636000,1536000,2796000,4796000}))*1.021,3),0))</f>
        <v/>
      </c>
      <c r="J3792" s="21">
        <f>ROUNDDOWN(ROUND(H3792*0.06,2),-2)</f>
        <v/>
      </c>
      <c r="K3792" s="21">
        <f>ROUNDDOWN(ROUND(H3792*0.04,2),-2)</f>
        <v/>
      </c>
      <c r="L3792" s="21">
        <f>I3792+J3792+K3792</f>
        <v/>
      </c>
      <c r="M3792" s="21">
        <f>B3792-L3792</f>
        <v/>
      </c>
      <c r="N3792" s="21">
        <f>ROUNDDOWN(ROUND(B3792*0.2042,2),0)</f>
        <v/>
      </c>
    </row>
    <row r="3793">
      <c r="A3793" t="inlineStr">
        <is>
          <t>照合 障害</t>
        </is>
      </c>
      <c r="B3793" s="21" t="n">
        <v>26500000</v>
      </c>
      <c r="C3793" s="22" t="n">
        <v>25</v>
      </c>
      <c r="D3793" s="22" t="n">
        <v>1</v>
      </c>
      <c r="E3793" s="22" t="n">
        <v>1</v>
      </c>
      <c r="F3793" s="21">
        <f>(IF(C3793&lt;=20,MAX(800000,400000*C3793),8000000+700000*(C3793-20))+IF(E3793=1,1000000,0))</f>
        <v/>
      </c>
      <c r="G3793" s="21">
        <f>IF(AND(D3793=3,C3793&lt;=5),MAX(0,B3793-F3793),IF(AND(D3793=2,C3793&lt;=5,MAX(0,B3793-F3793)&gt;3000000),1500000+MAX(0,B3793-F3793)-3000000,MAX(0,B3793-F3793)/2))</f>
        <v/>
      </c>
      <c r="H3793" s="21">
        <f>ROUNDDOWN(G3793,-3)</f>
        <v/>
      </c>
      <c r="I3793" s="21">
        <f>IF(H3793&lt;=0,0,ROUNDDOWN(ROUND((H3793*LOOKUP(H3793,{0,1950001,3300001,6950001,9000001,18000001,40000001},{0.05,0.1,0.2,0.23,0.33,0.4,0.45})-LOOKUP(H3793,{0,1950001,3300001,6950001,9000001,18000001,40000001},{0,97500,427500,636000,1536000,2796000,4796000}))*1.021,3),0))</f>
        <v/>
      </c>
      <c r="J3793" s="21">
        <f>ROUNDDOWN(ROUND(H3793*0.06,2),-2)</f>
        <v/>
      </c>
      <c r="K3793" s="21">
        <f>ROUNDDOWN(ROUND(H3793*0.04,2),-2)</f>
        <v/>
      </c>
      <c r="L3793" s="21">
        <f>I3793+J3793+K3793</f>
        <v/>
      </c>
      <c r="M3793" s="21">
        <f>B3793-L3793</f>
        <v/>
      </c>
      <c r="N3793" s="21">
        <f>ROUNDDOWN(ROUND(B3793*0.2042,2),0)</f>
        <v/>
      </c>
    </row>
    <row r="3794">
      <c r="A3794" t="inlineStr">
        <is>
          <t>照合 一般</t>
        </is>
      </c>
      <c r="B3794" s="21" t="n">
        <v>27000000</v>
      </c>
      <c r="C3794" s="22" t="n">
        <v>1</v>
      </c>
      <c r="D3794" s="22" t="n">
        <v>1</v>
      </c>
      <c r="E3794" s="22" t="n">
        <v>0</v>
      </c>
      <c r="F3794" s="21">
        <f>(IF(C3794&lt;=20,MAX(800000,400000*C3794),8000000+700000*(C3794-20))+IF(E3794=1,1000000,0))</f>
        <v/>
      </c>
      <c r="G3794" s="21">
        <f>IF(AND(D3794=3,C3794&lt;=5),MAX(0,B3794-F3794),IF(AND(D3794=2,C3794&lt;=5,MAX(0,B3794-F3794)&gt;3000000),1500000+MAX(0,B3794-F3794)-3000000,MAX(0,B3794-F3794)/2))</f>
        <v/>
      </c>
      <c r="H3794" s="21">
        <f>ROUNDDOWN(G3794,-3)</f>
        <v/>
      </c>
      <c r="I3794" s="21">
        <f>IF(H3794&lt;=0,0,ROUNDDOWN(ROUND((H3794*LOOKUP(H3794,{0,1950001,3300001,6950001,9000001,18000001,40000001},{0.05,0.1,0.2,0.23,0.33,0.4,0.45})-LOOKUP(H3794,{0,1950001,3300001,6950001,9000001,18000001,40000001},{0,97500,427500,636000,1536000,2796000,4796000}))*1.021,3),0))</f>
        <v/>
      </c>
      <c r="J3794" s="21">
        <f>ROUNDDOWN(ROUND(H3794*0.06,2),-2)</f>
        <v/>
      </c>
      <c r="K3794" s="21">
        <f>ROUNDDOWN(ROUND(H3794*0.04,2),-2)</f>
        <v/>
      </c>
      <c r="L3794" s="21">
        <f>I3794+J3794+K3794</f>
        <v/>
      </c>
      <c r="M3794" s="21">
        <f>B3794-L3794</f>
        <v/>
      </c>
      <c r="N3794" s="21">
        <f>ROUNDDOWN(ROUND(B3794*0.2042,2),0)</f>
        <v/>
      </c>
    </row>
    <row r="3795">
      <c r="A3795" t="inlineStr">
        <is>
          <t>照合 一般</t>
        </is>
      </c>
      <c r="B3795" s="21" t="n">
        <v>27000000</v>
      </c>
      <c r="C3795" s="22" t="n">
        <v>2</v>
      </c>
      <c r="D3795" s="22" t="n">
        <v>1</v>
      </c>
      <c r="E3795" s="22" t="n">
        <v>0</v>
      </c>
      <c r="F3795" s="21">
        <f>(IF(C3795&lt;=20,MAX(800000,400000*C3795),8000000+700000*(C3795-20))+IF(E3795=1,1000000,0))</f>
        <v/>
      </c>
      <c r="G3795" s="21">
        <f>IF(AND(D3795=3,C3795&lt;=5),MAX(0,B3795-F3795),IF(AND(D3795=2,C3795&lt;=5,MAX(0,B3795-F3795)&gt;3000000),1500000+MAX(0,B3795-F3795)-3000000,MAX(0,B3795-F3795)/2))</f>
        <v/>
      </c>
      <c r="H3795" s="21">
        <f>ROUNDDOWN(G3795,-3)</f>
        <v/>
      </c>
      <c r="I3795" s="21">
        <f>IF(H3795&lt;=0,0,ROUNDDOWN(ROUND((H3795*LOOKUP(H3795,{0,1950001,3300001,6950001,9000001,18000001,40000001},{0.05,0.1,0.2,0.23,0.33,0.4,0.45})-LOOKUP(H3795,{0,1950001,3300001,6950001,9000001,18000001,40000001},{0,97500,427500,636000,1536000,2796000,4796000}))*1.021,3),0))</f>
        <v/>
      </c>
      <c r="J3795" s="21">
        <f>ROUNDDOWN(ROUND(H3795*0.06,2),-2)</f>
        <v/>
      </c>
      <c r="K3795" s="21">
        <f>ROUNDDOWN(ROUND(H3795*0.04,2),-2)</f>
        <v/>
      </c>
      <c r="L3795" s="21">
        <f>I3795+J3795+K3795</f>
        <v/>
      </c>
      <c r="M3795" s="21">
        <f>B3795-L3795</f>
        <v/>
      </c>
      <c r="N3795" s="21">
        <f>ROUNDDOWN(ROUND(B3795*0.2042,2),0)</f>
        <v/>
      </c>
    </row>
    <row r="3796">
      <c r="A3796" t="inlineStr">
        <is>
          <t>照合 一般</t>
        </is>
      </c>
      <c r="B3796" s="21" t="n">
        <v>27000000</v>
      </c>
      <c r="C3796" s="22" t="n">
        <v>3</v>
      </c>
      <c r="D3796" s="22" t="n">
        <v>1</v>
      </c>
      <c r="E3796" s="22" t="n">
        <v>0</v>
      </c>
      <c r="F3796" s="21">
        <f>(IF(C3796&lt;=20,MAX(800000,400000*C3796),8000000+700000*(C3796-20))+IF(E3796=1,1000000,0))</f>
        <v/>
      </c>
      <c r="G3796" s="21">
        <f>IF(AND(D3796=3,C3796&lt;=5),MAX(0,B3796-F3796),IF(AND(D3796=2,C3796&lt;=5,MAX(0,B3796-F3796)&gt;3000000),1500000+MAX(0,B3796-F3796)-3000000,MAX(0,B3796-F3796)/2))</f>
        <v/>
      </c>
      <c r="H3796" s="21">
        <f>ROUNDDOWN(G3796,-3)</f>
        <v/>
      </c>
      <c r="I3796" s="21">
        <f>IF(H3796&lt;=0,0,ROUNDDOWN(ROUND((H3796*LOOKUP(H3796,{0,1950001,3300001,6950001,9000001,18000001,40000001},{0.05,0.1,0.2,0.23,0.33,0.4,0.45})-LOOKUP(H3796,{0,1950001,3300001,6950001,9000001,18000001,40000001},{0,97500,427500,636000,1536000,2796000,4796000}))*1.021,3),0))</f>
        <v/>
      </c>
      <c r="J3796" s="21">
        <f>ROUNDDOWN(ROUND(H3796*0.06,2),-2)</f>
        <v/>
      </c>
      <c r="K3796" s="21">
        <f>ROUNDDOWN(ROUND(H3796*0.04,2),-2)</f>
        <v/>
      </c>
      <c r="L3796" s="21">
        <f>I3796+J3796+K3796</f>
        <v/>
      </c>
      <c r="M3796" s="21">
        <f>B3796-L3796</f>
        <v/>
      </c>
      <c r="N3796" s="21">
        <f>ROUNDDOWN(ROUND(B3796*0.2042,2),0)</f>
        <v/>
      </c>
    </row>
    <row r="3797">
      <c r="A3797" t="inlineStr">
        <is>
          <t>照合 一般</t>
        </is>
      </c>
      <c r="B3797" s="21" t="n">
        <v>27000000</v>
      </c>
      <c r="C3797" s="22" t="n">
        <v>4</v>
      </c>
      <c r="D3797" s="22" t="n">
        <v>1</v>
      </c>
      <c r="E3797" s="22" t="n">
        <v>0</v>
      </c>
      <c r="F3797" s="21">
        <f>(IF(C3797&lt;=20,MAX(800000,400000*C3797),8000000+700000*(C3797-20))+IF(E3797=1,1000000,0))</f>
        <v/>
      </c>
      <c r="G3797" s="21">
        <f>IF(AND(D3797=3,C3797&lt;=5),MAX(0,B3797-F3797),IF(AND(D3797=2,C3797&lt;=5,MAX(0,B3797-F3797)&gt;3000000),1500000+MAX(0,B3797-F3797)-3000000,MAX(0,B3797-F3797)/2))</f>
        <v/>
      </c>
      <c r="H3797" s="21">
        <f>ROUNDDOWN(G3797,-3)</f>
        <v/>
      </c>
      <c r="I3797" s="21">
        <f>IF(H3797&lt;=0,0,ROUNDDOWN(ROUND((H3797*LOOKUP(H3797,{0,1950001,3300001,6950001,9000001,18000001,40000001},{0.05,0.1,0.2,0.23,0.33,0.4,0.45})-LOOKUP(H3797,{0,1950001,3300001,6950001,9000001,18000001,40000001},{0,97500,427500,636000,1536000,2796000,4796000}))*1.021,3),0))</f>
        <v/>
      </c>
      <c r="J3797" s="21">
        <f>ROUNDDOWN(ROUND(H3797*0.06,2),-2)</f>
        <v/>
      </c>
      <c r="K3797" s="21">
        <f>ROUNDDOWN(ROUND(H3797*0.04,2),-2)</f>
        <v/>
      </c>
      <c r="L3797" s="21">
        <f>I3797+J3797+K3797</f>
        <v/>
      </c>
      <c r="M3797" s="21">
        <f>B3797-L3797</f>
        <v/>
      </c>
      <c r="N3797" s="21">
        <f>ROUNDDOWN(ROUND(B3797*0.2042,2),0)</f>
        <v/>
      </c>
    </row>
    <row r="3798">
      <c r="A3798" t="inlineStr">
        <is>
          <t>照合 一般</t>
        </is>
      </c>
      <c r="B3798" s="21" t="n">
        <v>27000000</v>
      </c>
      <c r="C3798" s="22" t="n">
        <v>5</v>
      </c>
      <c r="D3798" s="22" t="n">
        <v>1</v>
      </c>
      <c r="E3798" s="22" t="n">
        <v>0</v>
      </c>
      <c r="F3798" s="21">
        <f>(IF(C3798&lt;=20,MAX(800000,400000*C3798),8000000+700000*(C3798-20))+IF(E3798=1,1000000,0))</f>
        <v/>
      </c>
      <c r="G3798" s="21">
        <f>IF(AND(D3798=3,C3798&lt;=5),MAX(0,B3798-F3798),IF(AND(D3798=2,C3798&lt;=5,MAX(0,B3798-F3798)&gt;3000000),1500000+MAX(0,B3798-F3798)-3000000,MAX(0,B3798-F3798)/2))</f>
        <v/>
      </c>
      <c r="H3798" s="21">
        <f>ROUNDDOWN(G3798,-3)</f>
        <v/>
      </c>
      <c r="I3798" s="21">
        <f>IF(H3798&lt;=0,0,ROUNDDOWN(ROUND((H3798*LOOKUP(H3798,{0,1950001,3300001,6950001,9000001,18000001,40000001},{0.05,0.1,0.2,0.23,0.33,0.4,0.45})-LOOKUP(H3798,{0,1950001,3300001,6950001,9000001,18000001,40000001},{0,97500,427500,636000,1536000,2796000,4796000}))*1.021,3),0))</f>
        <v/>
      </c>
      <c r="J3798" s="21">
        <f>ROUNDDOWN(ROUND(H3798*0.06,2),-2)</f>
        <v/>
      </c>
      <c r="K3798" s="21">
        <f>ROUNDDOWN(ROUND(H3798*0.04,2),-2)</f>
        <v/>
      </c>
      <c r="L3798" s="21">
        <f>I3798+J3798+K3798</f>
        <v/>
      </c>
      <c r="M3798" s="21">
        <f>B3798-L3798</f>
        <v/>
      </c>
      <c r="N3798" s="21">
        <f>ROUNDDOWN(ROUND(B3798*0.2042,2),0)</f>
        <v/>
      </c>
    </row>
    <row r="3799">
      <c r="A3799" t="inlineStr">
        <is>
          <t>照合 一般</t>
        </is>
      </c>
      <c r="B3799" s="21" t="n">
        <v>27000000</v>
      </c>
      <c r="C3799" s="22" t="n">
        <v>6</v>
      </c>
      <c r="D3799" s="22" t="n">
        <v>1</v>
      </c>
      <c r="E3799" s="22" t="n">
        <v>0</v>
      </c>
      <c r="F3799" s="21">
        <f>(IF(C3799&lt;=20,MAX(800000,400000*C3799),8000000+700000*(C3799-20))+IF(E3799=1,1000000,0))</f>
        <v/>
      </c>
      <c r="G3799" s="21">
        <f>IF(AND(D3799=3,C3799&lt;=5),MAX(0,B3799-F3799),IF(AND(D3799=2,C3799&lt;=5,MAX(0,B3799-F3799)&gt;3000000),1500000+MAX(0,B3799-F3799)-3000000,MAX(0,B3799-F3799)/2))</f>
        <v/>
      </c>
      <c r="H3799" s="21">
        <f>ROUNDDOWN(G3799,-3)</f>
        <v/>
      </c>
      <c r="I3799" s="21">
        <f>IF(H3799&lt;=0,0,ROUNDDOWN(ROUND((H3799*LOOKUP(H3799,{0,1950001,3300001,6950001,9000001,18000001,40000001},{0.05,0.1,0.2,0.23,0.33,0.4,0.45})-LOOKUP(H3799,{0,1950001,3300001,6950001,9000001,18000001,40000001},{0,97500,427500,636000,1536000,2796000,4796000}))*1.021,3),0))</f>
        <v/>
      </c>
      <c r="J3799" s="21">
        <f>ROUNDDOWN(ROUND(H3799*0.06,2),-2)</f>
        <v/>
      </c>
      <c r="K3799" s="21">
        <f>ROUNDDOWN(ROUND(H3799*0.04,2),-2)</f>
        <v/>
      </c>
      <c r="L3799" s="21">
        <f>I3799+J3799+K3799</f>
        <v/>
      </c>
      <c r="M3799" s="21">
        <f>B3799-L3799</f>
        <v/>
      </c>
      <c r="N3799" s="21">
        <f>ROUNDDOWN(ROUND(B3799*0.2042,2),0)</f>
        <v/>
      </c>
    </row>
    <row r="3800">
      <c r="A3800" t="inlineStr">
        <is>
          <t>照合 一般</t>
        </is>
      </c>
      <c r="B3800" s="21" t="n">
        <v>27000000</v>
      </c>
      <c r="C3800" s="22" t="n">
        <v>7</v>
      </c>
      <c r="D3800" s="22" t="n">
        <v>1</v>
      </c>
      <c r="E3800" s="22" t="n">
        <v>0</v>
      </c>
      <c r="F3800" s="21">
        <f>(IF(C3800&lt;=20,MAX(800000,400000*C3800),8000000+700000*(C3800-20))+IF(E3800=1,1000000,0))</f>
        <v/>
      </c>
      <c r="G3800" s="21">
        <f>IF(AND(D3800=3,C3800&lt;=5),MAX(0,B3800-F3800),IF(AND(D3800=2,C3800&lt;=5,MAX(0,B3800-F3800)&gt;3000000),1500000+MAX(0,B3800-F3800)-3000000,MAX(0,B3800-F3800)/2))</f>
        <v/>
      </c>
      <c r="H3800" s="21">
        <f>ROUNDDOWN(G3800,-3)</f>
        <v/>
      </c>
      <c r="I3800" s="21">
        <f>IF(H3800&lt;=0,0,ROUNDDOWN(ROUND((H3800*LOOKUP(H3800,{0,1950001,3300001,6950001,9000001,18000001,40000001},{0.05,0.1,0.2,0.23,0.33,0.4,0.45})-LOOKUP(H3800,{0,1950001,3300001,6950001,9000001,18000001,40000001},{0,97500,427500,636000,1536000,2796000,4796000}))*1.021,3),0))</f>
        <v/>
      </c>
      <c r="J3800" s="21">
        <f>ROUNDDOWN(ROUND(H3800*0.06,2),-2)</f>
        <v/>
      </c>
      <c r="K3800" s="21">
        <f>ROUNDDOWN(ROUND(H3800*0.04,2),-2)</f>
        <v/>
      </c>
      <c r="L3800" s="21">
        <f>I3800+J3800+K3800</f>
        <v/>
      </c>
      <c r="M3800" s="21">
        <f>B3800-L3800</f>
        <v/>
      </c>
      <c r="N3800" s="21">
        <f>ROUNDDOWN(ROUND(B3800*0.2042,2),0)</f>
        <v/>
      </c>
    </row>
    <row r="3801">
      <c r="A3801" t="inlineStr">
        <is>
          <t>照合 一般</t>
        </is>
      </c>
      <c r="B3801" s="21" t="n">
        <v>27000000</v>
      </c>
      <c r="C3801" s="22" t="n">
        <v>8</v>
      </c>
      <c r="D3801" s="22" t="n">
        <v>1</v>
      </c>
      <c r="E3801" s="22" t="n">
        <v>0</v>
      </c>
      <c r="F3801" s="21">
        <f>(IF(C3801&lt;=20,MAX(800000,400000*C3801),8000000+700000*(C3801-20))+IF(E3801=1,1000000,0))</f>
        <v/>
      </c>
      <c r="G3801" s="21">
        <f>IF(AND(D3801=3,C3801&lt;=5),MAX(0,B3801-F3801),IF(AND(D3801=2,C3801&lt;=5,MAX(0,B3801-F3801)&gt;3000000),1500000+MAX(0,B3801-F3801)-3000000,MAX(0,B3801-F3801)/2))</f>
        <v/>
      </c>
      <c r="H3801" s="21">
        <f>ROUNDDOWN(G3801,-3)</f>
        <v/>
      </c>
      <c r="I3801" s="21">
        <f>IF(H3801&lt;=0,0,ROUNDDOWN(ROUND((H3801*LOOKUP(H3801,{0,1950001,3300001,6950001,9000001,18000001,40000001},{0.05,0.1,0.2,0.23,0.33,0.4,0.45})-LOOKUP(H3801,{0,1950001,3300001,6950001,9000001,18000001,40000001},{0,97500,427500,636000,1536000,2796000,4796000}))*1.021,3),0))</f>
        <v/>
      </c>
      <c r="J3801" s="21">
        <f>ROUNDDOWN(ROUND(H3801*0.06,2),-2)</f>
        <v/>
      </c>
      <c r="K3801" s="21">
        <f>ROUNDDOWN(ROUND(H3801*0.04,2),-2)</f>
        <v/>
      </c>
      <c r="L3801" s="21">
        <f>I3801+J3801+K3801</f>
        <v/>
      </c>
      <c r="M3801" s="21">
        <f>B3801-L3801</f>
        <v/>
      </c>
      <c r="N3801" s="21">
        <f>ROUNDDOWN(ROUND(B3801*0.2042,2),0)</f>
        <v/>
      </c>
    </row>
    <row r="3802">
      <c r="A3802" t="inlineStr">
        <is>
          <t>照合 一般</t>
        </is>
      </c>
      <c r="B3802" s="21" t="n">
        <v>27000000</v>
      </c>
      <c r="C3802" s="22" t="n">
        <v>9</v>
      </c>
      <c r="D3802" s="22" t="n">
        <v>1</v>
      </c>
      <c r="E3802" s="22" t="n">
        <v>0</v>
      </c>
      <c r="F3802" s="21">
        <f>(IF(C3802&lt;=20,MAX(800000,400000*C3802),8000000+700000*(C3802-20))+IF(E3802=1,1000000,0))</f>
        <v/>
      </c>
      <c r="G3802" s="21">
        <f>IF(AND(D3802=3,C3802&lt;=5),MAX(0,B3802-F3802),IF(AND(D3802=2,C3802&lt;=5,MAX(0,B3802-F3802)&gt;3000000),1500000+MAX(0,B3802-F3802)-3000000,MAX(0,B3802-F3802)/2))</f>
        <v/>
      </c>
      <c r="H3802" s="21">
        <f>ROUNDDOWN(G3802,-3)</f>
        <v/>
      </c>
      <c r="I3802" s="21">
        <f>IF(H3802&lt;=0,0,ROUNDDOWN(ROUND((H3802*LOOKUP(H3802,{0,1950001,3300001,6950001,9000001,18000001,40000001},{0.05,0.1,0.2,0.23,0.33,0.4,0.45})-LOOKUP(H3802,{0,1950001,3300001,6950001,9000001,18000001,40000001},{0,97500,427500,636000,1536000,2796000,4796000}))*1.021,3),0))</f>
        <v/>
      </c>
      <c r="J3802" s="21">
        <f>ROUNDDOWN(ROUND(H3802*0.06,2),-2)</f>
        <v/>
      </c>
      <c r="K3802" s="21">
        <f>ROUNDDOWN(ROUND(H3802*0.04,2),-2)</f>
        <v/>
      </c>
      <c r="L3802" s="21">
        <f>I3802+J3802+K3802</f>
        <v/>
      </c>
      <c r="M3802" s="21">
        <f>B3802-L3802</f>
        <v/>
      </c>
      <c r="N3802" s="21">
        <f>ROUNDDOWN(ROUND(B3802*0.2042,2),0)</f>
        <v/>
      </c>
    </row>
    <row r="3803">
      <c r="A3803" t="inlineStr">
        <is>
          <t>照合 一般</t>
        </is>
      </c>
      <c r="B3803" s="21" t="n">
        <v>27000000</v>
      </c>
      <c r="C3803" s="22" t="n">
        <v>10</v>
      </c>
      <c r="D3803" s="22" t="n">
        <v>1</v>
      </c>
      <c r="E3803" s="22" t="n">
        <v>0</v>
      </c>
      <c r="F3803" s="21">
        <f>(IF(C3803&lt;=20,MAX(800000,400000*C3803),8000000+700000*(C3803-20))+IF(E3803=1,1000000,0))</f>
        <v/>
      </c>
      <c r="G3803" s="21">
        <f>IF(AND(D3803=3,C3803&lt;=5),MAX(0,B3803-F3803),IF(AND(D3803=2,C3803&lt;=5,MAX(0,B3803-F3803)&gt;3000000),1500000+MAX(0,B3803-F3803)-3000000,MAX(0,B3803-F3803)/2))</f>
        <v/>
      </c>
      <c r="H3803" s="21">
        <f>ROUNDDOWN(G3803,-3)</f>
        <v/>
      </c>
      <c r="I3803" s="21">
        <f>IF(H3803&lt;=0,0,ROUNDDOWN(ROUND((H3803*LOOKUP(H3803,{0,1950001,3300001,6950001,9000001,18000001,40000001},{0.05,0.1,0.2,0.23,0.33,0.4,0.45})-LOOKUP(H3803,{0,1950001,3300001,6950001,9000001,18000001,40000001},{0,97500,427500,636000,1536000,2796000,4796000}))*1.021,3),0))</f>
        <v/>
      </c>
      <c r="J3803" s="21">
        <f>ROUNDDOWN(ROUND(H3803*0.06,2),-2)</f>
        <v/>
      </c>
      <c r="K3803" s="21">
        <f>ROUNDDOWN(ROUND(H3803*0.04,2),-2)</f>
        <v/>
      </c>
      <c r="L3803" s="21">
        <f>I3803+J3803+K3803</f>
        <v/>
      </c>
      <c r="M3803" s="21">
        <f>B3803-L3803</f>
        <v/>
      </c>
      <c r="N3803" s="21">
        <f>ROUNDDOWN(ROUND(B3803*0.2042,2),0)</f>
        <v/>
      </c>
    </row>
    <row r="3804">
      <c r="A3804" t="inlineStr">
        <is>
          <t>照合 一般</t>
        </is>
      </c>
      <c r="B3804" s="21" t="n">
        <v>27000000</v>
      </c>
      <c r="C3804" s="22" t="n">
        <v>11</v>
      </c>
      <c r="D3804" s="22" t="n">
        <v>1</v>
      </c>
      <c r="E3804" s="22" t="n">
        <v>0</v>
      </c>
      <c r="F3804" s="21">
        <f>(IF(C3804&lt;=20,MAX(800000,400000*C3804),8000000+700000*(C3804-20))+IF(E3804=1,1000000,0))</f>
        <v/>
      </c>
      <c r="G3804" s="21">
        <f>IF(AND(D3804=3,C3804&lt;=5),MAX(0,B3804-F3804),IF(AND(D3804=2,C3804&lt;=5,MAX(0,B3804-F3804)&gt;3000000),1500000+MAX(0,B3804-F3804)-3000000,MAX(0,B3804-F3804)/2))</f>
        <v/>
      </c>
      <c r="H3804" s="21">
        <f>ROUNDDOWN(G3804,-3)</f>
        <v/>
      </c>
      <c r="I3804" s="21">
        <f>IF(H3804&lt;=0,0,ROUNDDOWN(ROUND((H3804*LOOKUP(H3804,{0,1950001,3300001,6950001,9000001,18000001,40000001},{0.05,0.1,0.2,0.23,0.33,0.4,0.45})-LOOKUP(H3804,{0,1950001,3300001,6950001,9000001,18000001,40000001},{0,97500,427500,636000,1536000,2796000,4796000}))*1.021,3),0))</f>
        <v/>
      </c>
      <c r="J3804" s="21">
        <f>ROUNDDOWN(ROUND(H3804*0.06,2),-2)</f>
        <v/>
      </c>
      <c r="K3804" s="21">
        <f>ROUNDDOWN(ROUND(H3804*0.04,2),-2)</f>
        <v/>
      </c>
      <c r="L3804" s="21">
        <f>I3804+J3804+K3804</f>
        <v/>
      </c>
      <c r="M3804" s="21">
        <f>B3804-L3804</f>
        <v/>
      </c>
      <c r="N3804" s="21">
        <f>ROUNDDOWN(ROUND(B3804*0.2042,2),0)</f>
        <v/>
      </c>
    </row>
    <row r="3805">
      <c r="A3805" t="inlineStr">
        <is>
          <t>照合 一般</t>
        </is>
      </c>
      <c r="B3805" s="21" t="n">
        <v>27000000</v>
      </c>
      <c r="C3805" s="22" t="n">
        <v>12</v>
      </c>
      <c r="D3805" s="22" t="n">
        <v>1</v>
      </c>
      <c r="E3805" s="22" t="n">
        <v>0</v>
      </c>
      <c r="F3805" s="21">
        <f>(IF(C3805&lt;=20,MAX(800000,400000*C3805),8000000+700000*(C3805-20))+IF(E3805=1,1000000,0))</f>
        <v/>
      </c>
      <c r="G3805" s="21">
        <f>IF(AND(D3805=3,C3805&lt;=5),MAX(0,B3805-F3805),IF(AND(D3805=2,C3805&lt;=5,MAX(0,B3805-F3805)&gt;3000000),1500000+MAX(0,B3805-F3805)-3000000,MAX(0,B3805-F3805)/2))</f>
        <v/>
      </c>
      <c r="H3805" s="21">
        <f>ROUNDDOWN(G3805,-3)</f>
        <v/>
      </c>
      <c r="I3805" s="21">
        <f>IF(H3805&lt;=0,0,ROUNDDOWN(ROUND((H3805*LOOKUP(H3805,{0,1950001,3300001,6950001,9000001,18000001,40000001},{0.05,0.1,0.2,0.23,0.33,0.4,0.45})-LOOKUP(H3805,{0,1950001,3300001,6950001,9000001,18000001,40000001},{0,97500,427500,636000,1536000,2796000,4796000}))*1.021,3),0))</f>
        <v/>
      </c>
      <c r="J3805" s="21">
        <f>ROUNDDOWN(ROUND(H3805*0.06,2),-2)</f>
        <v/>
      </c>
      <c r="K3805" s="21">
        <f>ROUNDDOWN(ROUND(H3805*0.04,2),-2)</f>
        <v/>
      </c>
      <c r="L3805" s="21">
        <f>I3805+J3805+K3805</f>
        <v/>
      </c>
      <c r="M3805" s="21">
        <f>B3805-L3805</f>
        <v/>
      </c>
      <c r="N3805" s="21">
        <f>ROUNDDOWN(ROUND(B3805*0.2042,2),0)</f>
        <v/>
      </c>
    </row>
    <row r="3806">
      <c r="A3806" t="inlineStr">
        <is>
          <t>照合 一般</t>
        </is>
      </c>
      <c r="B3806" s="21" t="n">
        <v>27000000</v>
      </c>
      <c r="C3806" s="22" t="n">
        <v>13</v>
      </c>
      <c r="D3806" s="22" t="n">
        <v>1</v>
      </c>
      <c r="E3806" s="22" t="n">
        <v>0</v>
      </c>
      <c r="F3806" s="21">
        <f>(IF(C3806&lt;=20,MAX(800000,400000*C3806),8000000+700000*(C3806-20))+IF(E3806=1,1000000,0))</f>
        <v/>
      </c>
      <c r="G3806" s="21">
        <f>IF(AND(D3806=3,C3806&lt;=5),MAX(0,B3806-F3806),IF(AND(D3806=2,C3806&lt;=5,MAX(0,B3806-F3806)&gt;3000000),1500000+MAX(0,B3806-F3806)-3000000,MAX(0,B3806-F3806)/2))</f>
        <v/>
      </c>
      <c r="H3806" s="21">
        <f>ROUNDDOWN(G3806,-3)</f>
        <v/>
      </c>
      <c r="I3806" s="21">
        <f>IF(H3806&lt;=0,0,ROUNDDOWN(ROUND((H3806*LOOKUP(H3806,{0,1950001,3300001,6950001,9000001,18000001,40000001},{0.05,0.1,0.2,0.23,0.33,0.4,0.45})-LOOKUP(H3806,{0,1950001,3300001,6950001,9000001,18000001,40000001},{0,97500,427500,636000,1536000,2796000,4796000}))*1.021,3),0))</f>
        <v/>
      </c>
      <c r="J3806" s="21">
        <f>ROUNDDOWN(ROUND(H3806*0.06,2),-2)</f>
        <v/>
      </c>
      <c r="K3806" s="21">
        <f>ROUNDDOWN(ROUND(H3806*0.04,2),-2)</f>
        <v/>
      </c>
      <c r="L3806" s="21">
        <f>I3806+J3806+K3806</f>
        <v/>
      </c>
      <c r="M3806" s="21">
        <f>B3806-L3806</f>
        <v/>
      </c>
      <c r="N3806" s="21">
        <f>ROUNDDOWN(ROUND(B3806*0.2042,2),0)</f>
        <v/>
      </c>
    </row>
    <row r="3807">
      <c r="A3807" t="inlineStr">
        <is>
          <t>照合 一般</t>
        </is>
      </c>
      <c r="B3807" s="21" t="n">
        <v>27000000</v>
      </c>
      <c r="C3807" s="22" t="n">
        <v>14</v>
      </c>
      <c r="D3807" s="22" t="n">
        <v>1</v>
      </c>
      <c r="E3807" s="22" t="n">
        <v>0</v>
      </c>
      <c r="F3807" s="21">
        <f>(IF(C3807&lt;=20,MAX(800000,400000*C3807),8000000+700000*(C3807-20))+IF(E3807=1,1000000,0))</f>
        <v/>
      </c>
      <c r="G3807" s="21">
        <f>IF(AND(D3807=3,C3807&lt;=5),MAX(0,B3807-F3807),IF(AND(D3807=2,C3807&lt;=5,MAX(0,B3807-F3807)&gt;3000000),1500000+MAX(0,B3807-F3807)-3000000,MAX(0,B3807-F3807)/2))</f>
        <v/>
      </c>
      <c r="H3807" s="21">
        <f>ROUNDDOWN(G3807,-3)</f>
        <v/>
      </c>
      <c r="I3807" s="21">
        <f>IF(H3807&lt;=0,0,ROUNDDOWN(ROUND((H3807*LOOKUP(H3807,{0,1950001,3300001,6950001,9000001,18000001,40000001},{0.05,0.1,0.2,0.23,0.33,0.4,0.45})-LOOKUP(H3807,{0,1950001,3300001,6950001,9000001,18000001,40000001},{0,97500,427500,636000,1536000,2796000,4796000}))*1.021,3),0))</f>
        <v/>
      </c>
      <c r="J3807" s="21">
        <f>ROUNDDOWN(ROUND(H3807*0.06,2),-2)</f>
        <v/>
      </c>
      <c r="K3807" s="21">
        <f>ROUNDDOWN(ROUND(H3807*0.04,2),-2)</f>
        <v/>
      </c>
      <c r="L3807" s="21">
        <f>I3807+J3807+K3807</f>
        <v/>
      </c>
      <c r="M3807" s="21">
        <f>B3807-L3807</f>
        <v/>
      </c>
      <c r="N3807" s="21">
        <f>ROUNDDOWN(ROUND(B3807*0.2042,2),0)</f>
        <v/>
      </c>
    </row>
    <row r="3808">
      <c r="A3808" t="inlineStr">
        <is>
          <t>照合 一般</t>
        </is>
      </c>
      <c r="B3808" s="21" t="n">
        <v>27000000</v>
      </c>
      <c r="C3808" s="22" t="n">
        <v>15</v>
      </c>
      <c r="D3808" s="22" t="n">
        <v>1</v>
      </c>
      <c r="E3808" s="22" t="n">
        <v>0</v>
      </c>
      <c r="F3808" s="21">
        <f>(IF(C3808&lt;=20,MAX(800000,400000*C3808),8000000+700000*(C3808-20))+IF(E3808=1,1000000,0))</f>
        <v/>
      </c>
      <c r="G3808" s="21">
        <f>IF(AND(D3808=3,C3808&lt;=5),MAX(0,B3808-F3808),IF(AND(D3808=2,C3808&lt;=5,MAX(0,B3808-F3808)&gt;3000000),1500000+MAX(0,B3808-F3808)-3000000,MAX(0,B3808-F3808)/2))</f>
        <v/>
      </c>
      <c r="H3808" s="21">
        <f>ROUNDDOWN(G3808,-3)</f>
        <v/>
      </c>
      <c r="I3808" s="21">
        <f>IF(H3808&lt;=0,0,ROUNDDOWN(ROUND((H3808*LOOKUP(H3808,{0,1950001,3300001,6950001,9000001,18000001,40000001},{0.05,0.1,0.2,0.23,0.33,0.4,0.45})-LOOKUP(H3808,{0,1950001,3300001,6950001,9000001,18000001,40000001},{0,97500,427500,636000,1536000,2796000,4796000}))*1.021,3),0))</f>
        <v/>
      </c>
      <c r="J3808" s="21">
        <f>ROUNDDOWN(ROUND(H3808*0.06,2),-2)</f>
        <v/>
      </c>
      <c r="K3808" s="21">
        <f>ROUNDDOWN(ROUND(H3808*0.04,2),-2)</f>
        <v/>
      </c>
      <c r="L3808" s="21">
        <f>I3808+J3808+K3808</f>
        <v/>
      </c>
      <c r="M3808" s="21">
        <f>B3808-L3808</f>
        <v/>
      </c>
      <c r="N3808" s="21">
        <f>ROUNDDOWN(ROUND(B3808*0.2042,2),0)</f>
        <v/>
      </c>
    </row>
    <row r="3809">
      <c r="A3809" t="inlineStr">
        <is>
          <t>照合 一般</t>
        </is>
      </c>
      <c r="B3809" s="21" t="n">
        <v>27000000</v>
      </c>
      <c r="C3809" s="22" t="n">
        <v>16</v>
      </c>
      <c r="D3809" s="22" t="n">
        <v>1</v>
      </c>
      <c r="E3809" s="22" t="n">
        <v>0</v>
      </c>
      <c r="F3809" s="21">
        <f>(IF(C3809&lt;=20,MAX(800000,400000*C3809),8000000+700000*(C3809-20))+IF(E3809=1,1000000,0))</f>
        <v/>
      </c>
      <c r="G3809" s="21">
        <f>IF(AND(D3809=3,C3809&lt;=5),MAX(0,B3809-F3809),IF(AND(D3809=2,C3809&lt;=5,MAX(0,B3809-F3809)&gt;3000000),1500000+MAX(0,B3809-F3809)-3000000,MAX(0,B3809-F3809)/2))</f>
        <v/>
      </c>
      <c r="H3809" s="21">
        <f>ROUNDDOWN(G3809,-3)</f>
        <v/>
      </c>
      <c r="I3809" s="21">
        <f>IF(H3809&lt;=0,0,ROUNDDOWN(ROUND((H3809*LOOKUP(H3809,{0,1950001,3300001,6950001,9000001,18000001,40000001},{0.05,0.1,0.2,0.23,0.33,0.4,0.45})-LOOKUP(H3809,{0,1950001,3300001,6950001,9000001,18000001,40000001},{0,97500,427500,636000,1536000,2796000,4796000}))*1.021,3),0))</f>
        <v/>
      </c>
      <c r="J3809" s="21">
        <f>ROUNDDOWN(ROUND(H3809*0.06,2),-2)</f>
        <v/>
      </c>
      <c r="K3809" s="21">
        <f>ROUNDDOWN(ROUND(H3809*0.04,2),-2)</f>
        <v/>
      </c>
      <c r="L3809" s="21">
        <f>I3809+J3809+K3809</f>
        <v/>
      </c>
      <c r="M3809" s="21">
        <f>B3809-L3809</f>
        <v/>
      </c>
      <c r="N3809" s="21">
        <f>ROUNDDOWN(ROUND(B3809*0.2042,2),0)</f>
        <v/>
      </c>
    </row>
    <row r="3810">
      <c r="A3810" t="inlineStr">
        <is>
          <t>照合 一般</t>
        </is>
      </c>
      <c r="B3810" s="21" t="n">
        <v>27000000</v>
      </c>
      <c r="C3810" s="22" t="n">
        <v>17</v>
      </c>
      <c r="D3810" s="22" t="n">
        <v>1</v>
      </c>
      <c r="E3810" s="22" t="n">
        <v>0</v>
      </c>
      <c r="F3810" s="21">
        <f>(IF(C3810&lt;=20,MAX(800000,400000*C3810),8000000+700000*(C3810-20))+IF(E3810=1,1000000,0))</f>
        <v/>
      </c>
      <c r="G3810" s="21">
        <f>IF(AND(D3810=3,C3810&lt;=5),MAX(0,B3810-F3810),IF(AND(D3810=2,C3810&lt;=5,MAX(0,B3810-F3810)&gt;3000000),1500000+MAX(0,B3810-F3810)-3000000,MAX(0,B3810-F3810)/2))</f>
        <v/>
      </c>
      <c r="H3810" s="21">
        <f>ROUNDDOWN(G3810,-3)</f>
        <v/>
      </c>
      <c r="I3810" s="21">
        <f>IF(H3810&lt;=0,0,ROUNDDOWN(ROUND((H3810*LOOKUP(H3810,{0,1950001,3300001,6950001,9000001,18000001,40000001},{0.05,0.1,0.2,0.23,0.33,0.4,0.45})-LOOKUP(H3810,{0,1950001,3300001,6950001,9000001,18000001,40000001},{0,97500,427500,636000,1536000,2796000,4796000}))*1.021,3),0))</f>
        <v/>
      </c>
      <c r="J3810" s="21">
        <f>ROUNDDOWN(ROUND(H3810*0.06,2),-2)</f>
        <v/>
      </c>
      <c r="K3810" s="21">
        <f>ROUNDDOWN(ROUND(H3810*0.04,2),-2)</f>
        <v/>
      </c>
      <c r="L3810" s="21">
        <f>I3810+J3810+K3810</f>
        <v/>
      </c>
      <c r="M3810" s="21">
        <f>B3810-L3810</f>
        <v/>
      </c>
      <c r="N3810" s="21">
        <f>ROUNDDOWN(ROUND(B3810*0.2042,2),0)</f>
        <v/>
      </c>
    </row>
    <row r="3811">
      <c r="A3811" t="inlineStr">
        <is>
          <t>照合 一般</t>
        </is>
      </c>
      <c r="B3811" s="21" t="n">
        <v>27000000</v>
      </c>
      <c r="C3811" s="22" t="n">
        <v>18</v>
      </c>
      <c r="D3811" s="22" t="n">
        <v>1</v>
      </c>
      <c r="E3811" s="22" t="n">
        <v>0</v>
      </c>
      <c r="F3811" s="21">
        <f>(IF(C3811&lt;=20,MAX(800000,400000*C3811),8000000+700000*(C3811-20))+IF(E3811=1,1000000,0))</f>
        <v/>
      </c>
      <c r="G3811" s="21">
        <f>IF(AND(D3811=3,C3811&lt;=5),MAX(0,B3811-F3811),IF(AND(D3811=2,C3811&lt;=5,MAX(0,B3811-F3811)&gt;3000000),1500000+MAX(0,B3811-F3811)-3000000,MAX(0,B3811-F3811)/2))</f>
        <v/>
      </c>
      <c r="H3811" s="21">
        <f>ROUNDDOWN(G3811,-3)</f>
        <v/>
      </c>
      <c r="I3811" s="21">
        <f>IF(H3811&lt;=0,0,ROUNDDOWN(ROUND((H3811*LOOKUP(H3811,{0,1950001,3300001,6950001,9000001,18000001,40000001},{0.05,0.1,0.2,0.23,0.33,0.4,0.45})-LOOKUP(H3811,{0,1950001,3300001,6950001,9000001,18000001,40000001},{0,97500,427500,636000,1536000,2796000,4796000}))*1.021,3),0))</f>
        <v/>
      </c>
      <c r="J3811" s="21">
        <f>ROUNDDOWN(ROUND(H3811*0.06,2),-2)</f>
        <v/>
      </c>
      <c r="K3811" s="21">
        <f>ROUNDDOWN(ROUND(H3811*0.04,2),-2)</f>
        <v/>
      </c>
      <c r="L3811" s="21">
        <f>I3811+J3811+K3811</f>
        <v/>
      </c>
      <c r="M3811" s="21">
        <f>B3811-L3811</f>
        <v/>
      </c>
      <c r="N3811" s="21">
        <f>ROUNDDOWN(ROUND(B3811*0.2042,2),0)</f>
        <v/>
      </c>
    </row>
    <row r="3812">
      <c r="A3812" t="inlineStr">
        <is>
          <t>照合 一般</t>
        </is>
      </c>
      <c r="B3812" s="21" t="n">
        <v>27000000</v>
      </c>
      <c r="C3812" s="22" t="n">
        <v>19</v>
      </c>
      <c r="D3812" s="22" t="n">
        <v>1</v>
      </c>
      <c r="E3812" s="22" t="n">
        <v>0</v>
      </c>
      <c r="F3812" s="21">
        <f>(IF(C3812&lt;=20,MAX(800000,400000*C3812),8000000+700000*(C3812-20))+IF(E3812=1,1000000,0))</f>
        <v/>
      </c>
      <c r="G3812" s="21">
        <f>IF(AND(D3812=3,C3812&lt;=5),MAX(0,B3812-F3812),IF(AND(D3812=2,C3812&lt;=5,MAX(0,B3812-F3812)&gt;3000000),1500000+MAX(0,B3812-F3812)-3000000,MAX(0,B3812-F3812)/2))</f>
        <v/>
      </c>
      <c r="H3812" s="21">
        <f>ROUNDDOWN(G3812,-3)</f>
        <v/>
      </c>
      <c r="I3812" s="21">
        <f>IF(H3812&lt;=0,0,ROUNDDOWN(ROUND((H3812*LOOKUP(H3812,{0,1950001,3300001,6950001,9000001,18000001,40000001},{0.05,0.1,0.2,0.23,0.33,0.4,0.45})-LOOKUP(H3812,{0,1950001,3300001,6950001,9000001,18000001,40000001},{0,97500,427500,636000,1536000,2796000,4796000}))*1.021,3),0))</f>
        <v/>
      </c>
      <c r="J3812" s="21">
        <f>ROUNDDOWN(ROUND(H3812*0.06,2),-2)</f>
        <v/>
      </c>
      <c r="K3812" s="21">
        <f>ROUNDDOWN(ROUND(H3812*0.04,2),-2)</f>
        <v/>
      </c>
      <c r="L3812" s="21">
        <f>I3812+J3812+K3812</f>
        <v/>
      </c>
      <c r="M3812" s="21">
        <f>B3812-L3812</f>
        <v/>
      </c>
      <c r="N3812" s="21">
        <f>ROUNDDOWN(ROUND(B3812*0.2042,2),0)</f>
        <v/>
      </c>
    </row>
    <row r="3813">
      <c r="A3813" t="inlineStr">
        <is>
          <t>照合 一般</t>
        </is>
      </c>
      <c r="B3813" s="21" t="n">
        <v>27000000</v>
      </c>
      <c r="C3813" s="22" t="n">
        <v>20</v>
      </c>
      <c r="D3813" s="22" t="n">
        <v>1</v>
      </c>
      <c r="E3813" s="22" t="n">
        <v>0</v>
      </c>
      <c r="F3813" s="21">
        <f>(IF(C3813&lt;=20,MAX(800000,400000*C3813),8000000+700000*(C3813-20))+IF(E3813=1,1000000,0))</f>
        <v/>
      </c>
      <c r="G3813" s="21">
        <f>IF(AND(D3813=3,C3813&lt;=5),MAX(0,B3813-F3813),IF(AND(D3813=2,C3813&lt;=5,MAX(0,B3813-F3813)&gt;3000000),1500000+MAX(0,B3813-F3813)-3000000,MAX(0,B3813-F3813)/2))</f>
        <v/>
      </c>
      <c r="H3813" s="21">
        <f>ROUNDDOWN(G3813,-3)</f>
        <v/>
      </c>
      <c r="I3813" s="21">
        <f>IF(H3813&lt;=0,0,ROUNDDOWN(ROUND((H3813*LOOKUP(H3813,{0,1950001,3300001,6950001,9000001,18000001,40000001},{0.05,0.1,0.2,0.23,0.33,0.4,0.45})-LOOKUP(H3813,{0,1950001,3300001,6950001,9000001,18000001,40000001},{0,97500,427500,636000,1536000,2796000,4796000}))*1.021,3),0))</f>
        <v/>
      </c>
      <c r="J3813" s="21">
        <f>ROUNDDOWN(ROUND(H3813*0.06,2),-2)</f>
        <v/>
      </c>
      <c r="K3813" s="21">
        <f>ROUNDDOWN(ROUND(H3813*0.04,2),-2)</f>
        <v/>
      </c>
      <c r="L3813" s="21">
        <f>I3813+J3813+K3813</f>
        <v/>
      </c>
      <c r="M3813" s="21">
        <f>B3813-L3813</f>
        <v/>
      </c>
      <c r="N3813" s="21">
        <f>ROUNDDOWN(ROUND(B3813*0.2042,2),0)</f>
        <v/>
      </c>
    </row>
    <row r="3814">
      <c r="A3814" t="inlineStr">
        <is>
          <t>照合 一般</t>
        </is>
      </c>
      <c r="B3814" s="21" t="n">
        <v>27000000</v>
      </c>
      <c r="C3814" s="22" t="n">
        <v>21</v>
      </c>
      <c r="D3814" s="22" t="n">
        <v>1</v>
      </c>
      <c r="E3814" s="22" t="n">
        <v>0</v>
      </c>
      <c r="F3814" s="21">
        <f>(IF(C3814&lt;=20,MAX(800000,400000*C3814),8000000+700000*(C3814-20))+IF(E3814=1,1000000,0))</f>
        <v/>
      </c>
      <c r="G3814" s="21">
        <f>IF(AND(D3814=3,C3814&lt;=5),MAX(0,B3814-F3814),IF(AND(D3814=2,C3814&lt;=5,MAX(0,B3814-F3814)&gt;3000000),1500000+MAX(0,B3814-F3814)-3000000,MAX(0,B3814-F3814)/2))</f>
        <v/>
      </c>
      <c r="H3814" s="21">
        <f>ROUNDDOWN(G3814,-3)</f>
        <v/>
      </c>
      <c r="I3814" s="21">
        <f>IF(H3814&lt;=0,0,ROUNDDOWN(ROUND((H3814*LOOKUP(H3814,{0,1950001,3300001,6950001,9000001,18000001,40000001},{0.05,0.1,0.2,0.23,0.33,0.4,0.45})-LOOKUP(H3814,{0,1950001,3300001,6950001,9000001,18000001,40000001},{0,97500,427500,636000,1536000,2796000,4796000}))*1.021,3),0))</f>
        <v/>
      </c>
      <c r="J3814" s="21">
        <f>ROUNDDOWN(ROUND(H3814*0.06,2),-2)</f>
        <v/>
      </c>
      <c r="K3814" s="21">
        <f>ROUNDDOWN(ROUND(H3814*0.04,2),-2)</f>
        <v/>
      </c>
      <c r="L3814" s="21">
        <f>I3814+J3814+K3814</f>
        <v/>
      </c>
      <c r="M3814" s="21">
        <f>B3814-L3814</f>
        <v/>
      </c>
      <c r="N3814" s="21">
        <f>ROUNDDOWN(ROUND(B3814*0.2042,2),0)</f>
        <v/>
      </c>
    </row>
    <row r="3815">
      <c r="A3815" t="inlineStr">
        <is>
          <t>照合 一般</t>
        </is>
      </c>
      <c r="B3815" s="21" t="n">
        <v>27000000</v>
      </c>
      <c r="C3815" s="22" t="n">
        <v>22</v>
      </c>
      <c r="D3815" s="22" t="n">
        <v>1</v>
      </c>
      <c r="E3815" s="22" t="n">
        <v>0</v>
      </c>
      <c r="F3815" s="21">
        <f>(IF(C3815&lt;=20,MAX(800000,400000*C3815),8000000+700000*(C3815-20))+IF(E3815=1,1000000,0))</f>
        <v/>
      </c>
      <c r="G3815" s="21">
        <f>IF(AND(D3815=3,C3815&lt;=5),MAX(0,B3815-F3815),IF(AND(D3815=2,C3815&lt;=5,MAX(0,B3815-F3815)&gt;3000000),1500000+MAX(0,B3815-F3815)-3000000,MAX(0,B3815-F3815)/2))</f>
        <v/>
      </c>
      <c r="H3815" s="21">
        <f>ROUNDDOWN(G3815,-3)</f>
        <v/>
      </c>
      <c r="I3815" s="21">
        <f>IF(H3815&lt;=0,0,ROUNDDOWN(ROUND((H3815*LOOKUP(H3815,{0,1950001,3300001,6950001,9000001,18000001,40000001},{0.05,0.1,0.2,0.23,0.33,0.4,0.45})-LOOKUP(H3815,{0,1950001,3300001,6950001,9000001,18000001,40000001},{0,97500,427500,636000,1536000,2796000,4796000}))*1.021,3),0))</f>
        <v/>
      </c>
      <c r="J3815" s="21">
        <f>ROUNDDOWN(ROUND(H3815*0.06,2),-2)</f>
        <v/>
      </c>
      <c r="K3815" s="21">
        <f>ROUNDDOWN(ROUND(H3815*0.04,2),-2)</f>
        <v/>
      </c>
      <c r="L3815" s="21">
        <f>I3815+J3815+K3815</f>
        <v/>
      </c>
      <c r="M3815" s="21">
        <f>B3815-L3815</f>
        <v/>
      </c>
      <c r="N3815" s="21">
        <f>ROUNDDOWN(ROUND(B3815*0.2042,2),0)</f>
        <v/>
      </c>
    </row>
    <row r="3816">
      <c r="A3816" t="inlineStr">
        <is>
          <t>照合 一般</t>
        </is>
      </c>
      <c r="B3816" s="21" t="n">
        <v>27000000</v>
      </c>
      <c r="C3816" s="22" t="n">
        <v>23</v>
      </c>
      <c r="D3816" s="22" t="n">
        <v>1</v>
      </c>
      <c r="E3816" s="22" t="n">
        <v>0</v>
      </c>
      <c r="F3816" s="21">
        <f>(IF(C3816&lt;=20,MAX(800000,400000*C3816),8000000+700000*(C3816-20))+IF(E3816=1,1000000,0))</f>
        <v/>
      </c>
      <c r="G3816" s="21">
        <f>IF(AND(D3816=3,C3816&lt;=5),MAX(0,B3816-F3816),IF(AND(D3816=2,C3816&lt;=5,MAX(0,B3816-F3816)&gt;3000000),1500000+MAX(0,B3816-F3816)-3000000,MAX(0,B3816-F3816)/2))</f>
        <v/>
      </c>
      <c r="H3816" s="21">
        <f>ROUNDDOWN(G3816,-3)</f>
        <v/>
      </c>
      <c r="I3816" s="21">
        <f>IF(H3816&lt;=0,0,ROUNDDOWN(ROUND((H3816*LOOKUP(H3816,{0,1950001,3300001,6950001,9000001,18000001,40000001},{0.05,0.1,0.2,0.23,0.33,0.4,0.45})-LOOKUP(H3816,{0,1950001,3300001,6950001,9000001,18000001,40000001},{0,97500,427500,636000,1536000,2796000,4796000}))*1.021,3),0))</f>
        <v/>
      </c>
      <c r="J3816" s="21">
        <f>ROUNDDOWN(ROUND(H3816*0.06,2),-2)</f>
        <v/>
      </c>
      <c r="K3816" s="21">
        <f>ROUNDDOWN(ROUND(H3816*0.04,2),-2)</f>
        <v/>
      </c>
      <c r="L3816" s="21">
        <f>I3816+J3816+K3816</f>
        <v/>
      </c>
      <c r="M3816" s="21">
        <f>B3816-L3816</f>
        <v/>
      </c>
      <c r="N3816" s="21">
        <f>ROUNDDOWN(ROUND(B3816*0.2042,2),0)</f>
        <v/>
      </c>
    </row>
    <row r="3817">
      <c r="A3817" t="inlineStr">
        <is>
          <t>照合 一般</t>
        </is>
      </c>
      <c r="B3817" s="21" t="n">
        <v>27000000</v>
      </c>
      <c r="C3817" s="22" t="n">
        <v>24</v>
      </c>
      <c r="D3817" s="22" t="n">
        <v>1</v>
      </c>
      <c r="E3817" s="22" t="n">
        <v>0</v>
      </c>
      <c r="F3817" s="21">
        <f>(IF(C3817&lt;=20,MAX(800000,400000*C3817),8000000+700000*(C3817-20))+IF(E3817=1,1000000,0))</f>
        <v/>
      </c>
      <c r="G3817" s="21">
        <f>IF(AND(D3817=3,C3817&lt;=5),MAX(0,B3817-F3817),IF(AND(D3817=2,C3817&lt;=5,MAX(0,B3817-F3817)&gt;3000000),1500000+MAX(0,B3817-F3817)-3000000,MAX(0,B3817-F3817)/2))</f>
        <v/>
      </c>
      <c r="H3817" s="21">
        <f>ROUNDDOWN(G3817,-3)</f>
        <v/>
      </c>
      <c r="I3817" s="21">
        <f>IF(H3817&lt;=0,0,ROUNDDOWN(ROUND((H3817*LOOKUP(H3817,{0,1950001,3300001,6950001,9000001,18000001,40000001},{0.05,0.1,0.2,0.23,0.33,0.4,0.45})-LOOKUP(H3817,{0,1950001,3300001,6950001,9000001,18000001,40000001},{0,97500,427500,636000,1536000,2796000,4796000}))*1.021,3),0))</f>
        <v/>
      </c>
      <c r="J3817" s="21">
        <f>ROUNDDOWN(ROUND(H3817*0.06,2),-2)</f>
        <v/>
      </c>
      <c r="K3817" s="21">
        <f>ROUNDDOWN(ROUND(H3817*0.04,2),-2)</f>
        <v/>
      </c>
      <c r="L3817" s="21">
        <f>I3817+J3817+K3817</f>
        <v/>
      </c>
      <c r="M3817" s="21">
        <f>B3817-L3817</f>
        <v/>
      </c>
      <c r="N3817" s="21">
        <f>ROUNDDOWN(ROUND(B3817*0.2042,2),0)</f>
        <v/>
      </c>
    </row>
    <row r="3818">
      <c r="A3818" t="inlineStr">
        <is>
          <t>照合 一般</t>
        </is>
      </c>
      <c r="B3818" s="21" t="n">
        <v>27000000</v>
      </c>
      <c r="C3818" s="22" t="n">
        <v>25</v>
      </c>
      <c r="D3818" s="22" t="n">
        <v>1</v>
      </c>
      <c r="E3818" s="22" t="n">
        <v>0</v>
      </c>
      <c r="F3818" s="21">
        <f>(IF(C3818&lt;=20,MAX(800000,400000*C3818),8000000+700000*(C3818-20))+IF(E3818=1,1000000,0))</f>
        <v/>
      </c>
      <c r="G3818" s="21">
        <f>IF(AND(D3818=3,C3818&lt;=5),MAX(0,B3818-F3818),IF(AND(D3818=2,C3818&lt;=5,MAX(0,B3818-F3818)&gt;3000000),1500000+MAX(0,B3818-F3818)-3000000,MAX(0,B3818-F3818)/2))</f>
        <v/>
      </c>
      <c r="H3818" s="21">
        <f>ROUNDDOWN(G3818,-3)</f>
        <v/>
      </c>
      <c r="I3818" s="21">
        <f>IF(H3818&lt;=0,0,ROUNDDOWN(ROUND((H3818*LOOKUP(H3818,{0,1950001,3300001,6950001,9000001,18000001,40000001},{0.05,0.1,0.2,0.23,0.33,0.4,0.45})-LOOKUP(H3818,{0,1950001,3300001,6950001,9000001,18000001,40000001},{0,97500,427500,636000,1536000,2796000,4796000}))*1.021,3),0))</f>
        <v/>
      </c>
      <c r="J3818" s="21">
        <f>ROUNDDOWN(ROUND(H3818*0.06,2),-2)</f>
        <v/>
      </c>
      <c r="K3818" s="21">
        <f>ROUNDDOWN(ROUND(H3818*0.04,2),-2)</f>
        <v/>
      </c>
      <c r="L3818" s="21">
        <f>I3818+J3818+K3818</f>
        <v/>
      </c>
      <c r="M3818" s="21">
        <f>B3818-L3818</f>
        <v/>
      </c>
      <c r="N3818" s="21">
        <f>ROUNDDOWN(ROUND(B3818*0.2042,2),0)</f>
        <v/>
      </c>
    </row>
    <row r="3819">
      <c r="A3819" t="inlineStr">
        <is>
          <t>照合 一般</t>
        </is>
      </c>
      <c r="B3819" s="21" t="n">
        <v>27000000</v>
      </c>
      <c r="C3819" s="22" t="n">
        <v>26</v>
      </c>
      <c r="D3819" s="22" t="n">
        <v>1</v>
      </c>
      <c r="E3819" s="22" t="n">
        <v>0</v>
      </c>
      <c r="F3819" s="21">
        <f>(IF(C3819&lt;=20,MAX(800000,400000*C3819),8000000+700000*(C3819-20))+IF(E3819=1,1000000,0))</f>
        <v/>
      </c>
      <c r="G3819" s="21">
        <f>IF(AND(D3819=3,C3819&lt;=5),MAX(0,B3819-F3819),IF(AND(D3819=2,C3819&lt;=5,MAX(0,B3819-F3819)&gt;3000000),1500000+MAX(0,B3819-F3819)-3000000,MAX(0,B3819-F3819)/2))</f>
        <v/>
      </c>
      <c r="H3819" s="21">
        <f>ROUNDDOWN(G3819,-3)</f>
        <v/>
      </c>
      <c r="I3819" s="21">
        <f>IF(H3819&lt;=0,0,ROUNDDOWN(ROUND((H3819*LOOKUP(H3819,{0,1950001,3300001,6950001,9000001,18000001,40000001},{0.05,0.1,0.2,0.23,0.33,0.4,0.45})-LOOKUP(H3819,{0,1950001,3300001,6950001,9000001,18000001,40000001},{0,97500,427500,636000,1536000,2796000,4796000}))*1.021,3),0))</f>
        <v/>
      </c>
      <c r="J3819" s="21">
        <f>ROUNDDOWN(ROUND(H3819*0.06,2),-2)</f>
        <v/>
      </c>
      <c r="K3819" s="21">
        <f>ROUNDDOWN(ROUND(H3819*0.04,2),-2)</f>
        <v/>
      </c>
      <c r="L3819" s="21">
        <f>I3819+J3819+K3819</f>
        <v/>
      </c>
      <c r="M3819" s="21">
        <f>B3819-L3819</f>
        <v/>
      </c>
      <c r="N3819" s="21">
        <f>ROUNDDOWN(ROUND(B3819*0.2042,2),0)</f>
        <v/>
      </c>
    </row>
    <row r="3820">
      <c r="A3820" t="inlineStr">
        <is>
          <t>照合 一般</t>
        </is>
      </c>
      <c r="B3820" s="21" t="n">
        <v>27000000</v>
      </c>
      <c r="C3820" s="22" t="n">
        <v>27</v>
      </c>
      <c r="D3820" s="22" t="n">
        <v>1</v>
      </c>
      <c r="E3820" s="22" t="n">
        <v>0</v>
      </c>
      <c r="F3820" s="21">
        <f>(IF(C3820&lt;=20,MAX(800000,400000*C3820),8000000+700000*(C3820-20))+IF(E3820=1,1000000,0))</f>
        <v/>
      </c>
      <c r="G3820" s="21">
        <f>IF(AND(D3820=3,C3820&lt;=5),MAX(0,B3820-F3820),IF(AND(D3820=2,C3820&lt;=5,MAX(0,B3820-F3820)&gt;3000000),1500000+MAX(0,B3820-F3820)-3000000,MAX(0,B3820-F3820)/2))</f>
        <v/>
      </c>
      <c r="H3820" s="21">
        <f>ROUNDDOWN(G3820,-3)</f>
        <v/>
      </c>
      <c r="I3820" s="21">
        <f>IF(H3820&lt;=0,0,ROUNDDOWN(ROUND((H3820*LOOKUP(H3820,{0,1950001,3300001,6950001,9000001,18000001,40000001},{0.05,0.1,0.2,0.23,0.33,0.4,0.45})-LOOKUP(H3820,{0,1950001,3300001,6950001,9000001,18000001,40000001},{0,97500,427500,636000,1536000,2796000,4796000}))*1.021,3),0))</f>
        <v/>
      </c>
      <c r="J3820" s="21">
        <f>ROUNDDOWN(ROUND(H3820*0.06,2),-2)</f>
        <v/>
      </c>
      <c r="K3820" s="21">
        <f>ROUNDDOWN(ROUND(H3820*0.04,2),-2)</f>
        <v/>
      </c>
      <c r="L3820" s="21">
        <f>I3820+J3820+K3820</f>
        <v/>
      </c>
      <c r="M3820" s="21">
        <f>B3820-L3820</f>
        <v/>
      </c>
      <c r="N3820" s="21">
        <f>ROUNDDOWN(ROUND(B3820*0.2042,2),0)</f>
        <v/>
      </c>
    </row>
    <row r="3821">
      <c r="A3821" t="inlineStr">
        <is>
          <t>照合 一般</t>
        </is>
      </c>
      <c r="B3821" s="21" t="n">
        <v>27000000</v>
      </c>
      <c r="C3821" s="22" t="n">
        <v>28</v>
      </c>
      <c r="D3821" s="22" t="n">
        <v>1</v>
      </c>
      <c r="E3821" s="22" t="n">
        <v>0</v>
      </c>
      <c r="F3821" s="21">
        <f>(IF(C3821&lt;=20,MAX(800000,400000*C3821),8000000+700000*(C3821-20))+IF(E3821=1,1000000,0))</f>
        <v/>
      </c>
      <c r="G3821" s="21">
        <f>IF(AND(D3821=3,C3821&lt;=5),MAX(0,B3821-F3821),IF(AND(D3821=2,C3821&lt;=5,MAX(0,B3821-F3821)&gt;3000000),1500000+MAX(0,B3821-F3821)-3000000,MAX(0,B3821-F3821)/2))</f>
        <v/>
      </c>
      <c r="H3821" s="21">
        <f>ROUNDDOWN(G3821,-3)</f>
        <v/>
      </c>
      <c r="I3821" s="21">
        <f>IF(H3821&lt;=0,0,ROUNDDOWN(ROUND((H3821*LOOKUP(H3821,{0,1950001,3300001,6950001,9000001,18000001,40000001},{0.05,0.1,0.2,0.23,0.33,0.4,0.45})-LOOKUP(H3821,{0,1950001,3300001,6950001,9000001,18000001,40000001},{0,97500,427500,636000,1536000,2796000,4796000}))*1.021,3),0))</f>
        <v/>
      </c>
      <c r="J3821" s="21">
        <f>ROUNDDOWN(ROUND(H3821*0.06,2),-2)</f>
        <v/>
      </c>
      <c r="K3821" s="21">
        <f>ROUNDDOWN(ROUND(H3821*0.04,2),-2)</f>
        <v/>
      </c>
      <c r="L3821" s="21">
        <f>I3821+J3821+K3821</f>
        <v/>
      </c>
      <c r="M3821" s="21">
        <f>B3821-L3821</f>
        <v/>
      </c>
      <c r="N3821" s="21">
        <f>ROUNDDOWN(ROUND(B3821*0.2042,2),0)</f>
        <v/>
      </c>
    </row>
    <row r="3822">
      <c r="A3822" t="inlineStr">
        <is>
          <t>照合 一般</t>
        </is>
      </c>
      <c r="B3822" s="21" t="n">
        <v>27000000</v>
      </c>
      <c r="C3822" s="22" t="n">
        <v>29</v>
      </c>
      <c r="D3822" s="22" t="n">
        <v>1</v>
      </c>
      <c r="E3822" s="22" t="n">
        <v>0</v>
      </c>
      <c r="F3822" s="21">
        <f>(IF(C3822&lt;=20,MAX(800000,400000*C3822),8000000+700000*(C3822-20))+IF(E3822=1,1000000,0))</f>
        <v/>
      </c>
      <c r="G3822" s="21">
        <f>IF(AND(D3822=3,C3822&lt;=5),MAX(0,B3822-F3822),IF(AND(D3822=2,C3822&lt;=5,MAX(0,B3822-F3822)&gt;3000000),1500000+MAX(0,B3822-F3822)-3000000,MAX(0,B3822-F3822)/2))</f>
        <v/>
      </c>
      <c r="H3822" s="21">
        <f>ROUNDDOWN(G3822,-3)</f>
        <v/>
      </c>
      <c r="I3822" s="21">
        <f>IF(H3822&lt;=0,0,ROUNDDOWN(ROUND((H3822*LOOKUP(H3822,{0,1950001,3300001,6950001,9000001,18000001,40000001},{0.05,0.1,0.2,0.23,0.33,0.4,0.45})-LOOKUP(H3822,{0,1950001,3300001,6950001,9000001,18000001,40000001},{0,97500,427500,636000,1536000,2796000,4796000}))*1.021,3),0))</f>
        <v/>
      </c>
      <c r="J3822" s="21">
        <f>ROUNDDOWN(ROUND(H3822*0.06,2),-2)</f>
        <v/>
      </c>
      <c r="K3822" s="21">
        <f>ROUNDDOWN(ROUND(H3822*0.04,2),-2)</f>
        <v/>
      </c>
      <c r="L3822" s="21">
        <f>I3822+J3822+K3822</f>
        <v/>
      </c>
      <c r="M3822" s="21">
        <f>B3822-L3822</f>
        <v/>
      </c>
      <c r="N3822" s="21">
        <f>ROUNDDOWN(ROUND(B3822*0.2042,2),0)</f>
        <v/>
      </c>
    </row>
    <row r="3823">
      <c r="A3823" t="inlineStr">
        <is>
          <t>照合 一般</t>
        </is>
      </c>
      <c r="B3823" s="21" t="n">
        <v>27000000</v>
      </c>
      <c r="C3823" s="22" t="n">
        <v>30</v>
      </c>
      <c r="D3823" s="22" t="n">
        <v>1</v>
      </c>
      <c r="E3823" s="22" t="n">
        <v>0</v>
      </c>
      <c r="F3823" s="21">
        <f>(IF(C3823&lt;=20,MAX(800000,400000*C3823),8000000+700000*(C3823-20))+IF(E3823=1,1000000,0))</f>
        <v/>
      </c>
      <c r="G3823" s="21">
        <f>IF(AND(D3823=3,C3823&lt;=5),MAX(0,B3823-F3823),IF(AND(D3823=2,C3823&lt;=5,MAX(0,B3823-F3823)&gt;3000000),1500000+MAX(0,B3823-F3823)-3000000,MAX(0,B3823-F3823)/2))</f>
        <v/>
      </c>
      <c r="H3823" s="21">
        <f>ROUNDDOWN(G3823,-3)</f>
        <v/>
      </c>
      <c r="I3823" s="21">
        <f>IF(H3823&lt;=0,0,ROUNDDOWN(ROUND((H3823*LOOKUP(H3823,{0,1950001,3300001,6950001,9000001,18000001,40000001},{0.05,0.1,0.2,0.23,0.33,0.4,0.45})-LOOKUP(H3823,{0,1950001,3300001,6950001,9000001,18000001,40000001},{0,97500,427500,636000,1536000,2796000,4796000}))*1.021,3),0))</f>
        <v/>
      </c>
      <c r="J3823" s="21">
        <f>ROUNDDOWN(ROUND(H3823*0.06,2),-2)</f>
        <v/>
      </c>
      <c r="K3823" s="21">
        <f>ROUNDDOWN(ROUND(H3823*0.04,2),-2)</f>
        <v/>
      </c>
      <c r="L3823" s="21">
        <f>I3823+J3823+K3823</f>
        <v/>
      </c>
      <c r="M3823" s="21">
        <f>B3823-L3823</f>
        <v/>
      </c>
      <c r="N3823" s="21">
        <f>ROUNDDOWN(ROUND(B3823*0.2042,2),0)</f>
        <v/>
      </c>
    </row>
    <row r="3824">
      <c r="A3824" t="inlineStr">
        <is>
          <t>照合 一般</t>
        </is>
      </c>
      <c r="B3824" s="21" t="n">
        <v>27000000</v>
      </c>
      <c r="C3824" s="22" t="n">
        <v>31</v>
      </c>
      <c r="D3824" s="22" t="n">
        <v>1</v>
      </c>
      <c r="E3824" s="22" t="n">
        <v>0</v>
      </c>
      <c r="F3824" s="21">
        <f>(IF(C3824&lt;=20,MAX(800000,400000*C3824),8000000+700000*(C3824-20))+IF(E3824=1,1000000,0))</f>
        <v/>
      </c>
      <c r="G3824" s="21">
        <f>IF(AND(D3824=3,C3824&lt;=5),MAX(0,B3824-F3824),IF(AND(D3824=2,C3824&lt;=5,MAX(0,B3824-F3824)&gt;3000000),1500000+MAX(0,B3824-F3824)-3000000,MAX(0,B3824-F3824)/2))</f>
        <v/>
      </c>
      <c r="H3824" s="21">
        <f>ROUNDDOWN(G3824,-3)</f>
        <v/>
      </c>
      <c r="I3824" s="21">
        <f>IF(H3824&lt;=0,0,ROUNDDOWN(ROUND((H3824*LOOKUP(H3824,{0,1950001,3300001,6950001,9000001,18000001,40000001},{0.05,0.1,0.2,0.23,0.33,0.4,0.45})-LOOKUP(H3824,{0,1950001,3300001,6950001,9000001,18000001,40000001},{0,97500,427500,636000,1536000,2796000,4796000}))*1.021,3),0))</f>
        <v/>
      </c>
      <c r="J3824" s="21">
        <f>ROUNDDOWN(ROUND(H3824*0.06,2),-2)</f>
        <v/>
      </c>
      <c r="K3824" s="21">
        <f>ROUNDDOWN(ROUND(H3824*0.04,2),-2)</f>
        <v/>
      </c>
      <c r="L3824" s="21">
        <f>I3824+J3824+K3824</f>
        <v/>
      </c>
      <c r="M3824" s="21">
        <f>B3824-L3824</f>
        <v/>
      </c>
      <c r="N3824" s="21">
        <f>ROUNDDOWN(ROUND(B3824*0.2042,2),0)</f>
        <v/>
      </c>
    </row>
    <row r="3825">
      <c r="A3825" t="inlineStr">
        <is>
          <t>照合 一般</t>
        </is>
      </c>
      <c r="B3825" s="21" t="n">
        <v>27000000</v>
      </c>
      <c r="C3825" s="22" t="n">
        <v>32</v>
      </c>
      <c r="D3825" s="22" t="n">
        <v>1</v>
      </c>
      <c r="E3825" s="22" t="n">
        <v>0</v>
      </c>
      <c r="F3825" s="21">
        <f>(IF(C3825&lt;=20,MAX(800000,400000*C3825),8000000+700000*(C3825-20))+IF(E3825=1,1000000,0))</f>
        <v/>
      </c>
      <c r="G3825" s="21">
        <f>IF(AND(D3825=3,C3825&lt;=5),MAX(0,B3825-F3825),IF(AND(D3825=2,C3825&lt;=5,MAX(0,B3825-F3825)&gt;3000000),1500000+MAX(0,B3825-F3825)-3000000,MAX(0,B3825-F3825)/2))</f>
        <v/>
      </c>
      <c r="H3825" s="21">
        <f>ROUNDDOWN(G3825,-3)</f>
        <v/>
      </c>
      <c r="I3825" s="21">
        <f>IF(H3825&lt;=0,0,ROUNDDOWN(ROUND((H3825*LOOKUP(H3825,{0,1950001,3300001,6950001,9000001,18000001,40000001},{0.05,0.1,0.2,0.23,0.33,0.4,0.45})-LOOKUP(H3825,{0,1950001,3300001,6950001,9000001,18000001,40000001},{0,97500,427500,636000,1536000,2796000,4796000}))*1.021,3),0))</f>
        <v/>
      </c>
      <c r="J3825" s="21">
        <f>ROUNDDOWN(ROUND(H3825*0.06,2),-2)</f>
        <v/>
      </c>
      <c r="K3825" s="21">
        <f>ROUNDDOWN(ROUND(H3825*0.04,2),-2)</f>
        <v/>
      </c>
      <c r="L3825" s="21">
        <f>I3825+J3825+K3825</f>
        <v/>
      </c>
      <c r="M3825" s="21">
        <f>B3825-L3825</f>
        <v/>
      </c>
      <c r="N3825" s="21">
        <f>ROUNDDOWN(ROUND(B3825*0.2042,2),0)</f>
        <v/>
      </c>
    </row>
    <row r="3826">
      <c r="A3826" t="inlineStr">
        <is>
          <t>照合 一般</t>
        </is>
      </c>
      <c r="B3826" s="21" t="n">
        <v>27000000</v>
      </c>
      <c r="C3826" s="22" t="n">
        <v>33</v>
      </c>
      <c r="D3826" s="22" t="n">
        <v>1</v>
      </c>
      <c r="E3826" s="22" t="n">
        <v>0</v>
      </c>
      <c r="F3826" s="21">
        <f>(IF(C3826&lt;=20,MAX(800000,400000*C3826),8000000+700000*(C3826-20))+IF(E3826=1,1000000,0))</f>
        <v/>
      </c>
      <c r="G3826" s="21">
        <f>IF(AND(D3826=3,C3826&lt;=5),MAX(0,B3826-F3826),IF(AND(D3826=2,C3826&lt;=5,MAX(0,B3826-F3826)&gt;3000000),1500000+MAX(0,B3826-F3826)-3000000,MAX(0,B3826-F3826)/2))</f>
        <v/>
      </c>
      <c r="H3826" s="21">
        <f>ROUNDDOWN(G3826,-3)</f>
        <v/>
      </c>
      <c r="I3826" s="21">
        <f>IF(H3826&lt;=0,0,ROUNDDOWN(ROUND((H3826*LOOKUP(H3826,{0,1950001,3300001,6950001,9000001,18000001,40000001},{0.05,0.1,0.2,0.23,0.33,0.4,0.45})-LOOKUP(H3826,{0,1950001,3300001,6950001,9000001,18000001,40000001},{0,97500,427500,636000,1536000,2796000,4796000}))*1.021,3),0))</f>
        <v/>
      </c>
      <c r="J3826" s="21">
        <f>ROUNDDOWN(ROUND(H3826*0.06,2),-2)</f>
        <v/>
      </c>
      <c r="K3826" s="21">
        <f>ROUNDDOWN(ROUND(H3826*0.04,2),-2)</f>
        <v/>
      </c>
      <c r="L3826" s="21">
        <f>I3826+J3826+K3826</f>
        <v/>
      </c>
      <c r="M3826" s="21">
        <f>B3826-L3826</f>
        <v/>
      </c>
      <c r="N3826" s="21">
        <f>ROUNDDOWN(ROUND(B3826*0.2042,2),0)</f>
        <v/>
      </c>
    </row>
    <row r="3827">
      <c r="A3827" t="inlineStr">
        <is>
          <t>照合 一般</t>
        </is>
      </c>
      <c r="B3827" s="21" t="n">
        <v>27000000</v>
      </c>
      <c r="C3827" s="22" t="n">
        <v>34</v>
      </c>
      <c r="D3827" s="22" t="n">
        <v>1</v>
      </c>
      <c r="E3827" s="22" t="n">
        <v>0</v>
      </c>
      <c r="F3827" s="21">
        <f>(IF(C3827&lt;=20,MAX(800000,400000*C3827),8000000+700000*(C3827-20))+IF(E3827=1,1000000,0))</f>
        <v/>
      </c>
      <c r="G3827" s="21">
        <f>IF(AND(D3827=3,C3827&lt;=5),MAX(0,B3827-F3827),IF(AND(D3827=2,C3827&lt;=5,MAX(0,B3827-F3827)&gt;3000000),1500000+MAX(0,B3827-F3827)-3000000,MAX(0,B3827-F3827)/2))</f>
        <v/>
      </c>
      <c r="H3827" s="21">
        <f>ROUNDDOWN(G3827,-3)</f>
        <v/>
      </c>
      <c r="I3827" s="21">
        <f>IF(H3827&lt;=0,0,ROUNDDOWN(ROUND((H3827*LOOKUP(H3827,{0,1950001,3300001,6950001,9000001,18000001,40000001},{0.05,0.1,0.2,0.23,0.33,0.4,0.45})-LOOKUP(H3827,{0,1950001,3300001,6950001,9000001,18000001,40000001},{0,97500,427500,636000,1536000,2796000,4796000}))*1.021,3),0))</f>
        <v/>
      </c>
      <c r="J3827" s="21">
        <f>ROUNDDOWN(ROUND(H3827*0.06,2),-2)</f>
        <v/>
      </c>
      <c r="K3827" s="21">
        <f>ROUNDDOWN(ROUND(H3827*0.04,2),-2)</f>
        <v/>
      </c>
      <c r="L3827" s="21">
        <f>I3827+J3827+K3827</f>
        <v/>
      </c>
      <c r="M3827" s="21">
        <f>B3827-L3827</f>
        <v/>
      </c>
      <c r="N3827" s="21">
        <f>ROUNDDOWN(ROUND(B3827*0.2042,2),0)</f>
        <v/>
      </c>
    </row>
    <row r="3828">
      <c r="A3828" t="inlineStr">
        <is>
          <t>照合 一般</t>
        </is>
      </c>
      <c r="B3828" s="21" t="n">
        <v>27000000</v>
      </c>
      <c r="C3828" s="22" t="n">
        <v>35</v>
      </c>
      <c r="D3828" s="22" t="n">
        <v>1</v>
      </c>
      <c r="E3828" s="22" t="n">
        <v>0</v>
      </c>
      <c r="F3828" s="21">
        <f>(IF(C3828&lt;=20,MAX(800000,400000*C3828),8000000+700000*(C3828-20))+IF(E3828=1,1000000,0))</f>
        <v/>
      </c>
      <c r="G3828" s="21">
        <f>IF(AND(D3828=3,C3828&lt;=5),MAX(0,B3828-F3828),IF(AND(D3828=2,C3828&lt;=5,MAX(0,B3828-F3828)&gt;3000000),1500000+MAX(0,B3828-F3828)-3000000,MAX(0,B3828-F3828)/2))</f>
        <v/>
      </c>
      <c r="H3828" s="21">
        <f>ROUNDDOWN(G3828,-3)</f>
        <v/>
      </c>
      <c r="I3828" s="21">
        <f>IF(H3828&lt;=0,0,ROUNDDOWN(ROUND((H3828*LOOKUP(H3828,{0,1950001,3300001,6950001,9000001,18000001,40000001},{0.05,0.1,0.2,0.23,0.33,0.4,0.45})-LOOKUP(H3828,{0,1950001,3300001,6950001,9000001,18000001,40000001},{0,97500,427500,636000,1536000,2796000,4796000}))*1.021,3),0))</f>
        <v/>
      </c>
      <c r="J3828" s="21">
        <f>ROUNDDOWN(ROUND(H3828*0.06,2),-2)</f>
        <v/>
      </c>
      <c r="K3828" s="21">
        <f>ROUNDDOWN(ROUND(H3828*0.04,2),-2)</f>
        <v/>
      </c>
      <c r="L3828" s="21">
        <f>I3828+J3828+K3828</f>
        <v/>
      </c>
      <c r="M3828" s="21">
        <f>B3828-L3828</f>
        <v/>
      </c>
      <c r="N3828" s="21">
        <f>ROUNDDOWN(ROUND(B3828*0.2042,2),0)</f>
        <v/>
      </c>
    </row>
    <row r="3829">
      <c r="A3829" t="inlineStr">
        <is>
          <t>照合 一般</t>
        </is>
      </c>
      <c r="B3829" s="21" t="n">
        <v>27000000</v>
      </c>
      <c r="C3829" s="22" t="n">
        <v>36</v>
      </c>
      <c r="D3829" s="22" t="n">
        <v>1</v>
      </c>
      <c r="E3829" s="22" t="n">
        <v>0</v>
      </c>
      <c r="F3829" s="21">
        <f>(IF(C3829&lt;=20,MAX(800000,400000*C3829),8000000+700000*(C3829-20))+IF(E3829=1,1000000,0))</f>
        <v/>
      </c>
      <c r="G3829" s="21">
        <f>IF(AND(D3829=3,C3829&lt;=5),MAX(0,B3829-F3829),IF(AND(D3829=2,C3829&lt;=5,MAX(0,B3829-F3829)&gt;3000000),1500000+MAX(0,B3829-F3829)-3000000,MAX(0,B3829-F3829)/2))</f>
        <v/>
      </c>
      <c r="H3829" s="21">
        <f>ROUNDDOWN(G3829,-3)</f>
        <v/>
      </c>
      <c r="I3829" s="21">
        <f>IF(H3829&lt;=0,0,ROUNDDOWN(ROUND((H3829*LOOKUP(H3829,{0,1950001,3300001,6950001,9000001,18000001,40000001},{0.05,0.1,0.2,0.23,0.33,0.4,0.45})-LOOKUP(H3829,{0,1950001,3300001,6950001,9000001,18000001,40000001},{0,97500,427500,636000,1536000,2796000,4796000}))*1.021,3),0))</f>
        <v/>
      </c>
      <c r="J3829" s="21">
        <f>ROUNDDOWN(ROUND(H3829*0.06,2),-2)</f>
        <v/>
      </c>
      <c r="K3829" s="21">
        <f>ROUNDDOWN(ROUND(H3829*0.04,2),-2)</f>
        <v/>
      </c>
      <c r="L3829" s="21">
        <f>I3829+J3829+K3829</f>
        <v/>
      </c>
      <c r="M3829" s="21">
        <f>B3829-L3829</f>
        <v/>
      </c>
      <c r="N3829" s="21">
        <f>ROUNDDOWN(ROUND(B3829*0.2042,2),0)</f>
        <v/>
      </c>
    </row>
    <row r="3830">
      <c r="A3830" t="inlineStr">
        <is>
          <t>照合 一般</t>
        </is>
      </c>
      <c r="B3830" s="21" t="n">
        <v>27000000</v>
      </c>
      <c r="C3830" s="22" t="n">
        <v>37</v>
      </c>
      <c r="D3830" s="22" t="n">
        <v>1</v>
      </c>
      <c r="E3830" s="22" t="n">
        <v>0</v>
      </c>
      <c r="F3830" s="21">
        <f>(IF(C3830&lt;=20,MAX(800000,400000*C3830),8000000+700000*(C3830-20))+IF(E3830=1,1000000,0))</f>
        <v/>
      </c>
      <c r="G3830" s="21">
        <f>IF(AND(D3830=3,C3830&lt;=5),MAX(0,B3830-F3830),IF(AND(D3830=2,C3830&lt;=5,MAX(0,B3830-F3830)&gt;3000000),1500000+MAX(0,B3830-F3830)-3000000,MAX(0,B3830-F3830)/2))</f>
        <v/>
      </c>
      <c r="H3830" s="21">
        <f>ROUNDDOWN(G3830,-3)</f>
        <v/>
      </c>
      <c r="I3830" s="21">
        <f>IF(H3830&lt;=0,0,ROUNDDOWN(ROUND((H3830*LOOKUP(H3830,{0,1950001,3300001,6950001,9000001,18000001,40000001},{0.05,0.1,0.2,0.23,0.33,0.4,0.45})-LOOKUP(H3830,{0,1950001,3300001,6950001,9000001,18000001,40000001},{0,97500,427500,636000,1536000,2796000,4796000}))*1.021,3),0))</f>
        <v/>
      </c>
      <c r="J3830" s="21">
        <f>ROUNDDOWN(ROUND(H3830*0.06,2),-2)</f>
        <v/>
      </c>
      <c r="K3830" s="21">
        <f>ROUNDDOWN(ROUND(H3830*0.04,2),-2)</f>
        <v/>
      </c>
      <c r="L3830" s="21">
        <f>I3830+J3830+K3830</f>
        <v/>
      </c>
      <c r="M3830" s="21">
        <f>B3830-L3830</f>
        <v/>
      </c>
      <c r="N3830" s="21">
        <f>ROUNDDOWN(ROUND(B3830*0.2042,2),0)</f>
        <v/>
      </c>
    </row>
    <row r="3831">
      <c r="A3831" t="inlineStr">
        <is>
          <t>照合 一般</t>
        </is>
      </c>
      <c r="B3831" s="21" t="n">
        <v>27000000</v>
      </c>
      <c r="C3831" s="22" t="n">
        <v>38</v>
      </c>
      <c r="D3831" s="22" t="n">
        <v>1</v>
      </c>
      <c r="E3831" s="22" t="n">
        <v>0</v>
      </c>
      <c r="F3831" s="21">
        <f>(IF(C3831&lt;=20,MAX(800000,400000*C3831),8000000+700000*(C3831-20))+IF(E3831=1,1000000,0))</f>
        <v/>
      </c>
      <c r="G3831" s="21">
        <f>IF(AND(D3831=3,C3831&lt;=5),MAX(0,B3831-F3831),IF(AND(D3831=2,C3831&lt;=5,MAX(0,B3831-F3831)&gt;3000000),1500000+MAX(0,B3831-F3831)-3000000,MAX(0,B3831-F3831)/2))</f>
        <v/>
      </c>
      <c r="H3831" s="21">
        <f>ROUNDDOWN(G3831,-3)</f>
        <v/>
      </c>
      <c r="I3831" s="21">
        <f>IF(H3831&lt;=0,0,ROUNDDOWN(ROUND((H3831*LOOKUP(H3831,{0,1950001,3300001,6950001,9000001,18000001,40000001},{0.05,0.1,0.2,0.23,0.33,0.4,0.45})-LOOKUP(H3831,{0,1950001,3300001,6950001,9000001,18000001,40000001},{0,97500,427500,636000,1536000,2796000,4796000}))*1.021,3),0))</f>
        <v/>
      </c>
      <c r="J3831" s="21">
        <f>ROUNDDOWN(ROUND(H3831*0.06,2),-2)</f>
        <v/>
      </c>
      <c r="K3831" s="21">
        <f>ROUNDDOWN(ROUND(H3831*0.04,2),-2)</f>
        <v/>
      </c>
      <c r="L3831" s="21">
        <f>I3831+J3831+K3831</f>
        <v/>
      </c>
      <c r="M3831" s="21">
        <f>B3831-L3831</f>
        <v/>
      </c>
      <c r="N3831" s="21">
        <f>ROUNDDOWN(ROUND(B3831*0.2042,2),0)</f>
        <v/>
      </c>
    </row>
    <row r="3832">
      <c r="A3832" t="inlineStr">
        <is>
          <t>照合 一般</t>
        </is>
      </c>
      <c r="B3832" s="21" t="n">
        <v>27000000</v>
      </c>
      <c r="C3832" s="22" t="n">
        <v>39</v>
      </c>
      <c r="D3832" s="22" t="n">
        <v>1</v>
      </c>
      <c r="E3832" s="22" t="n">
        <v>0</v>
      </c>
      <c r="F3832" s="21">
        <f>(IF(C3832&lt;=20,MAX(800000,400000*C3832),8000000+700000*(C3832-20))+IF(E3832=1,1000000,0))</f>
        <v/>
      </c>
      <c r="G3832" s="21">
        <f>IF(AND(D3832=3,C3832&lt;=5),MAX(0,B3832-F3832),IF(AND(D3832=2,C3832&lt;=5,MAX(0,B3832-F3832)&gt;3000000),1500000+MAX(0,B3832-F3832)-3000000,MAX(0,B3832-F3832)/2))</f>
        <v/>
      </c>
      <c r="H3832" s="21">
        <f>ROUNDDOWN(G3832,-3)</f>
        <v/>
      </c>
      <c r="I3832" s="21">
        <f>IF(H3832&lt;=0,0,ROUNDDOWN(ROUND((H3832*LOOKUP(H3832,{0,1950001,3300001,6950001,9000001,18000001,40000001},{0.05,0.1,0.2,0.23,0.33,0.4,0.45})-LOOKUP(H3832,{0,1950001,3300001,6950001,9000001,18000001,40000001},{0,97500,427500,636000,1536000,2796000,4796000}))*1.021,3),0))</f>
        <v/>
      </c>
      <c r="J3832" s="21">
        <f>ROUNDDOWN(ROUND(H3832*0.06,2),-2)</f>
        <v/>
      </c>
      <c r="K3832" s="21">
        <f>ROUNDDOWN(ROUND(H3832*0.04,2),-2)</f>
        <v/>
      </c>
      <c r="L3832" s="21">
        <f>I3832+J3832+K3832</f>
        <v/>
      </c>
      <c r="M3832" s="21">
        <f>B3832-L3832</f>
        <v/>
      </c>
      <c r="N3832" s="21">
        <f>ROUNDDOWN(ROUND(B3832*0.2042,2),0)</f>
        <v/>
      </c>
    </row>
    <row r="3833">
      <c r="A3833" t="inlineStr">
        <is>
          <t>照合 一般</t>
        </is>
      </c>
      <c r="B3833" s="21" t="n">
        <v>27000000</v>
      </c>
      <c r="C3833" s="22" t="n">
        <v>40</v>
      </c>
      <c r="D3833" s="22" t="n">
        <v>1</v>
      </c>
      <c r="E3833" s="22" t="n">
        <v>0</v>
      </c>
      <c r="F3833" s="21">
        <f>(IF(C3833&lt;=20,MAX(800000,400000*C3833),8000000+700000*(C3833-20))+IF(E3833=1,1000000,0))</f>
        <v/>
      </c>
      <c r="G3833" s="21">
        <f>IF(AND(D3833=3,C3833&lt;=5),MAX(0,B3833-F3833),IF(AND(D3833=2,C3833&lt;=5,MAX(0,B3833-F3833)&gt;3000000),1500000+MAX(0,B3833-F3833)-3000000,MAX(0,B3833-F3833)/2))</f>
        <v/>
      </c>
      <c r="H3833" s="21">
        <f>ROUNDDOWN(G3833,-3)</f>
        <v/>
      </c>
      <c r="I3833" s="21">
        <f>IF(H3833&lt;=0,0,ROUNDDOWN(ROUND((H3833*LOOKUP(H3833,{0,1950001,3300001,6950001,9000001,18000001,40000001},{0.05,0.1,0.2,0.23,0.33,0.4,0.45})-LOOKUP(H3833,{0,1950001,3300001,6950001,9000001,18000001,40000001},{0,97500,427500,636000,1536000,2796000,4796000}))*1.021,3),0))</f>
        <v/>
      </c>
      <c r="J3833" s="21">
        <f>ROUNDDOWN(ROUND(H3833*0.06,2),-2)</f>
        <v/>
      </c>
      <c r="K3833" s="21">
        <f>ROUNDDOWN(ROUND(H3833*0.04,2),-2)</f>
        <v/>
      </c>
      <c r="L3833" s="21">
        <f>I3833+J3833+K3833</f>
        <v/>
      </c>
      <c r="M3833" s="21">
        <f>B3833-L3833</f>
        <v/>
      </c>
      <c r="N3833" s="21">
        <f>ROUNDDOWN(ROUND(B3833*0.2042,2),0)</f>
        <v/>
      </c>
    </row>
    <row r="3834">
      <c r="A3834" t="inlineStr">
        <is>
          <t>照合 一般</t>
        </is>
      </c>
      <c r="B3834" s="21" t="n">
        <v>27000000</v>
      </c>
      <c r="C3834" s="22" t="n">
        <v>41</v>
      </c>
      <c r="D3834" s="22" t="n">
        <v>1</v>
      </c>
      <c r="E3834" s="22" t="n">
        <v>0</v>
      </c>
      <c r="F3834" s="21">
        <f>(IF(C3834&lt;=20,MAX(800000,400000*C3834),8000000+700000*(C3834-20))+IF(E3834=1,1000000,0))</f>
        <v/>
      </c>
      <c r="G3834" s="21">
        <f>IF(AND(D3834=3,C3834&lt;=5),MAX(0,B3834-F3834),IF(AND(D3834=2,C3834&lt;=5,MAX(0,B3834-F3834)&gt;3000000),1500000+MAX(0,B3834-F3834)-3000000,MAX(0,B3834-F3834)/2))</f>
        <v/>
      </c>
      <c r="H3834" s="21">
        <f>ROUNDDOWN(G3834,-3)</f>
        <v/>
      </c>
      <c r="I3834" s="21">
        <f>IF(H3834&lt;=0,0,ROUNDDOWN(ROUND((H3834*LOOKUP(H3834,{0,1950001,3300001,6950001,9000001,18000001,40000001},{0.05,0.1,0.2,0.23,0.33,0.4,0.45})-LOOKUP(H3834,{0,1950001,3300001,6950001,9000001,18000001,40000001},{0,97500,427500,636000,1536000,2796000,4796000}))*1.021,3),0))</f>
        <v/>
      </c>
      <c r="J3834" s="21">
        <f>ROUNDDOWN(ROUND(H3834*0.06,2),-2)</f>
        <v/>
      </c>
      <c r="K3834" s="21">
        <f>ROUNDDOWN(ROUND(H3834*0.04,2),-2)</f>
        <v/>
      </c>
      <c r="L3834" s="21">
        <f>I3834+J3834+K3834</f>
        <v/>
      </c>
      <c r="M3834" s="21">
        <f>B3834-L3834</f>
        <v/>
      </c>
      <c r="N3834" s="21">
        <f>ROUNDDOWN(ROUND(B3834*0.2042,2),0)</f>
        <v/>
      </c>
    </row>
    <row r="3835">
      <c r="A3835" t="inlineStr">
        <is>
          <t>照合 一般</t>
        </is>
      </c>
      <c r="B3835" s="21" t="n">
        <v>27000000</v>
      </c>
      <c r="C3835" s="22" t="n">
        <v>42</v>
      </c>
      <c r="D3835" s="22" t="n">
        <v>1</v>
      </c>
      <c r="E3835" s="22" t="n">
        <v>0</v>
      </c>
      <c r="F3835" s="21">
        <f>(IF(C3835&lt;=20,MAX(800000,400000*C3835),8000000+700000*(C3835-20))+IF(E3835=1,1000000,0))</f>
        <v/>
      </c>
      <c r="G3835" s="21">
        <f>IF(AND(D3835=3,C3835&lt;=5),MAX(0,B3835-F3835),IF(AND(D3835=2,C3835&lt;=5,MAX(0,B3835-F3835)&gt;3000000),1500000+MAX(0,B3835-F3835)-3000000,MAX(0,B3835-F3835)/2))</f>
        <v/>
      </c>
      <c r="H3835" s="21">
        <f>ROUNDDOWN(G3835,-3)</f>
        <v/>
      </c>
      <c r="I3835" s="21">
        <f>IF(H3835&lt;=0,0,ROUNDDOWN(ROUND((H3835*LOOKUP(H3835,{0,1950001,3300001,6950001,9000001,18000001,40000001},{0.05,0.1,0.2,0.23,0.33,0.4,0.45})-LOOKUP(H3835,{0,1950001,3300001,6950001,9000001,18000001,40000001},{0,97500,427500,636000,1536000,2796000,4796000}))*1.021,3),0))</f>
        <v/>
      </c>
      <c r="J3835" s="21">
        <f>ROUNDDOWN(ROUND(H3835*0.06,2),-2)</f>
        <v/>
      </c>
      <c r="K3835" s="21">
        <f>ROUNDDOWN(ROUND(H3835*0.04,2),-2)</f>
        <v/>
      </c>
      <c r="L3835" s="21">
        <f>I3835+J3835+K3835</f>
        <v/>
      </c>
      <c r="M3835" s="21">
        <f>B3835-L3835</f>
        <v/>
      </c>
      <c r="N3835" s="21">
        <f>ROUNDDOWN(ROUND(B3835*0.2042,2),0)</f>
        <v/>
      </c>
    </row>
    <row r="3836">
      <c r="A3836" t="inlineStr">
        <is>
          <t>照合 一般</t>
        </is>
      </c>
      <c r="B3836" s="21" t="n">
        <v>27000000</v>
      </c>
      <c r="C3836" s="22" t="n">
        <v>43</v>
      </c>
      <c r="D3836" s="22" t="n">
        <v>1</v>
      </c>
      <c r="E3836" s="22" t="n">
        <v>0</v>
      </c>
      <c r="F3836" s="21">
        <f>(IF(C3836&lt;=20,MAX(800000,400000*C3836),8000000+700000*(C3836-20))+IF(E3836=1,1000000,0))</f>
        <v/>
      </c>
      <c r="G3836" s="21">
        <f>IF(AND(D3836=3,C3836&lt;=5),MAX(0,B3836-F3836),IF(AND(D3836=2,C3836&lt;=5,MAX(0,B3836-F3836)&gt;3000000),1500000+MAX(0,B3836-F3836)-3000000,MAX(0,B3836-F3836)/2))</f>
        <v/>
      </c>
      <c r="H3836" s="21">
        <f>ROUNDDOWN(G3836,-3)</f>
        <v/>
      </c>
      <c r="I3836" s="21">
        <f>IF(H3836&lt;=0,0,ROUNDDOWN(ROUND((H3836*LOOKUP(H3836,{0,1950001,3300001,6950001,9000001,18000001,40000001},{0.05,0.1,0.2,0.23,0.33,0.4,0.45})-LOOKUP(H3836,{0,1950001,3300001,6950001,9000001,18000001,40000001},{0,97500,427500,636000,1536000,2796000,4796000}))*1.021,3),0))</f>
        <v/>
      </c>
      <c r="J3836" s="21">
        <f>ROUNDDOWN(ROUND(H3836*0.06,2),-2)</f>
        <v/>
      </c>
      <c r="K3836" s="21">
        <f>ROUNDDOWN(ROUND(H3836*0.04,2),-2)</f>
        <v/>
      </c>
      <c r="L3836" s="21">
        <f>I3836+J3836+K3836</f>
        <v/>
      </c>
      <c r="M3836" s="21">
        <f>B3836-L3836</f>
        <v/>
      </c>
      <c r="N3836" s="21">
        <f>ROUNDDOWN(ROUND(B3836*0.2042,2),0)</f>
        <v/>
      </c>
    </row>
    <row r="3837">
      <c r="A3837" t="inlineStr">
        <is>
          <t>照合 一般</t>
        </is>
      </c>
      <c r="B3837" s="21" t="n">
        <v>27000000</v>
      </c>
      <c r="C3837" s="22" t="n">
        <v>44</v>
      </c>
      <c r="D3837" s="22" t="n">
        <v>1</v>
      </c>
      <c r="E3837" s="22" t="n">
        <v>0</v>
      </c>
      <c r="F3837" s="21">
        <f>(IF(C3837&lt;=20,MAX(800000,400000*C3837),8000000+700000*(C3837-20))+IF(E3837=1,1000000,0))</f>
        <v/>
      </c>
      <c r="G3837" s="21">
        <f>IF(AND(D3837=3,C3837&lt;=5),MAX(0,B3837-F3837),IF(AND(D3837=2,C3837&lt;=5,MAX(0,B3837-F3837)&gt;3000000),1500000+MAX(0,B3837-F3837)-3000000,MAX(0,B3837-F3837)/2))</f>
        <v/>
      </c>
      <c r="H3837" s="21">
        <f>ROUNDDOWN(G3837,-3)</f>
        <v/>
      </c>
      <c r="I3837" s="21">
        <f>IF(H3837&lt;=0,0,ROUNDDOWN(ROUND((H3837*LOOKUP(H3837,{0,1950001,3300001,6950001,9000001,18000001,40000001},{0.05,0.1,0.2,0.23,0.33,0.4,0.45})-LOOKUP(H3837,{0,1950001,3300001,6950001,9000001,18000001,40000001},{0,97500,427500,636000,1536000,2796000,4796000}))*1.021,3),0))</f>
        <v/>
      </c>
      <c r="J3837" s="21">
        <f>ROUNDDOWN(ROUND(H3837*0.06,2),-2)</f>
        <v/>
      </c>
      <c r="K3837" s="21">
        <f>ROUNDDOWN(ROUND(H3837*0.04,2),-2)</f>
        <v/>
      </c>
      <c r="L3837" s="21">
        <f>I3837+J3837+K3837</f>
        <v/>
      </c>
      <c r="M3837" s="21">
        <f>B3837-L3837</f>
        <v/>
      </c>
      <c r="N3837" s="21">
        <f>ROUNDDOWN(ROUND(B3837*0.2042,2),0)</f>
        <v/>
      </c>
    </row>
    <row r="3838">
      <c r="A3838" t="inlineStr">
        <is>
          <t>照合 一般</t>
        </is>
      </c>
      <c r="B3838" s="21" t="n">
        <v>27000000</v>
      </c>
      <c r="C3838" s="22" t="n">
        <v>45</v>
      </c>
      <c r="D3838" s="22" t="n">
        <v>1</v>
      </c>
      <c r="E3838" s="22" t="n">
        <v>0</v>
      </c>
      <c r="F3838" s="21">
        <f>(IF(C3838&lt;=20,MAX(800000,400000*C3838),8000000+700000*(C3838-20))+IF(E3838=1,1000000,0))</f>
        <v/>
      </c>
      <c r="G3838" s="21">
        <f>IF(AND(D3838=3,C3838&lt;=5),MAX(0,B3838-F3838),IF(AND(D3838=2,C3838&lt;=5,MAX(0,B3838-F3838)&gt;3000000),1500000+MAX(0,B3838-F3838)-3000000,MAX(0,B3838-F3838)/2))</f>
        <v/>
      </c>
      <c r="H3838" s="21">
        <f>ROUNDDOWN(G3838,-3)</f>
        <v/>
      </c>
      <c r="I3838" s="21">
        <f>IF(H3838&lt;=0,0,ROUNDDOWN(ROUND((H3838*LOOKUP(H3838,{0,1950001,3300001,6950001,9000001,18000001,40000001},{0.05,0.1,0.2,0.23,0.33,0.4,0.45})-LOOKUP(H3838,{0,1950001,3300001,6950001,9000001,18000001,40000001},{0,97500,427500,636000,1536000,2796000,4796000}))*1.021,3),0))</f>
        <v/>
      </c>
      <c r="J3838" s="21">
        <f>ROUNDDOWN(ROUND(H3838*0.06,2),-2)</f>
        <v/>
      </c>
      <c r="K3838" s="21">
        <f>ROUNDDOWN(ROUND(H3838*0.04,2),-2)</f>
        <v/>
      </c>
      <c r="L3838" s="21">
        <f>I3838+J3838+K3838</f>
        <v/>
      </c>
      <c r="M3838" s="21">
        <f>B3838-L3838</f>
        <v/>
      </c>
      <c r="N3838" s="21">
        <f>ROUNDDOWN(ROUND(B3838*0.2042,2),0)</f>
        <v/>
      </c>
    </row>
    <row r="3839">
      <c r="A3839" t="inlineStr">
        <is>
          <t>照合 短期</t>
        </is>
      </c>
      <c r="B3839" s="21" t="n">
        <v>27000000</v>
      </c>
      <c r="C3839" s="22" t="n">
        <v>1</v>
      </c>
      <c r="D3839" s="22" t="n">
        <v>2</v>
      </c>
      <c r="E3839" s="22" t="n">
        <v>0</v>
      </c>
      <c r="F3839" s="21">
        <f>(IF(C3839&lt;=20,MAX(800000,400000*C3839),8000000+700000*(C3839-20))+IF(E3839=1,1000000,0))</f>
        <v/>
      </c>
      <c r="G3839" s="21">
        <f>IF(AND(D3839=3,C3839&lt;=5),MAX(0,B3839-F3839),IF(AND(D3839=2,C3839&lt;=5,MAX(0,B3839-F3839)&gt;3000000),1500000+MAX(0,B3839-F3839)-3000000,MAX(0,B3839-F3839)/2))</f>
        <v/>
      </c>
      <c r="H3839" s="21">
        <f>ROUNDDOWN(G3839,-3)</f>
        <v/>
      </c>
      <c r="I3839" s="21">
        <f>IF(H3839&lt;=0,0,ROUNDDOWN(ROUND((H3839*LOOKUP(H3839,{0,1950001,3300001,6950001,9000001,18000001,40000001},{0.05,0.1,0.2,0.23,0.33,0.4,0.45})-LOOKUP(H3839,{0,1950001,3300001,6950001,9000001,18000001,40000001},{0,97500,427500,636000,1536000,2796000,4796000}))*1.021,3),0))</f>
        <v/>
      </c>
      <c r="J3839" s="21">
        <f>ROUNDDOWN(ROUND(H3839*0.06,2),-2)</f>
        <v/>
      </c>
      <c r="K3839" s="21">
        <f>ROUNDDOWN(ROUND(H3839*0.04,2),-2)</f>
        <v/>
      </c>
      <c r="L3839" s="21">
        <f>I3839+J3839+K3839</f>
        <v/>
      </c>
      <c r="M3839" s="21">
        <f>B3839-L3839</f>
        <v/>
      </c>
      <c r="N3839" s="21">
        <f>ROUNDDOWN(ROUND(B3839*0.2042,2),0)</f>
        <v/>
      </c>
    </row>
    <row r="3840">
      <c r="A3840" t="inlineStr">
        <is>
          <t>照合 役員</t>
        </is>
      </c>
      <c r="B3840" s="21" t="n">
        <v>27000000</v>
      </c>
      <c r="C3840" s="22" t="n">
        <v>1</v>
      </c>
      <c r="D3840" s="22" t="n">
        <v>3</v>
      </c>
      <c r="E3840" s="22" t="n">
        <v>0</v>
      </c>
      <c r="F3840" s="21">
        <f>(IF(C3840&lt;=20,MAX(800000,400000*C3840),8000000+700000*(C3840-20))+IF(E3840=1,1000000,0))</f>
        <v/>
      </c>
      <c r="G3840" s="21">
        <f>IF(AND(D3840=3,C3840&lt;=5),MAX(0,B3840-F3840),IF(AND(D3840=2,C3840&lt;=5,MAX(0,B3840-F3840)&gt;3000000),1500000+MAX(0,B3840-F3840)-3000000,MAX(0,B3840-F3840)/2))</f>
        <v/>
      </c>
      <c r="H3840" s="21">
        <f>ROUNDDOWN(G3840,-3)</f>
        <v/>
      </c>
      <c r="I3840" s="21">
        <f>IF(H3840&lt;=0,0,ROUNDDOWN(ROUND((H3840*LOOKUP(H3840,{0,1950001,3300001,6950001,9000001,18000001,40000001},{0.05,0.1,0.2,0.23,0.33,0.4,0.45})-LOOKUP(H3840,{0,1950001,3300001,6950001,9000001,18000001,40000001},{0,97500,427500,636000,1536000,2796000,4796000}))*1.021,3),0))</f>
        <v/>
      </c>
      <c r="J3840" s="21">
        <f>ROUNDDOWN(ROUND(H3840*0.06,2),-2)</f>
        <v/>
      </c>
      <c r="K3840" s="21">
        <f>ROUNDDOWN(ROUND(H3840*0.04,2),-2)</f>
        <v/>
      </c>
      <c r="L3840" s="21">
        <f>I3840+J3840+K3840</f>
        <v/>
      </c>
      <c r="M3840" s="21">
        <f>B3840-L3840</f>
        <v/>
      </c>
      <c r="N3840" s="21">
        <f>ROUNDDOWN(ROUND(B3840*0.2042,2),0)</f>
        <v/>
      </c>
    </row>
    <row r="3841">
      <c r="A3841" t="inlineStr">
        <is>
          <t>照合 短期 障害</t>
        </is>
      </c>
      <c r="B3841" s="21" t="n">
        <v>27000000</v>
      </c>
      <c r="C3841" s="22" t="n">
        <v>1</v>
      </c>
      <c r="D3841" s="22" t="n">
        <v>2</v>
      </c>
      <c r="E3841" s="22" t="n">
        <v>1</v>
      </c>
      <c r="F3841" s="21">
        <f>(IF(C3841&lt;=20,MAX(800000,400000*C3841),8000000+700000*(C3841-20))+IF(E3841=1,1000000,0))</f>
        <v/>
      </c>
      <c r="G3841" s="21">
        <f>IF(AND(D3841=3,C3841&lt;=5),MAX(0,B3841-F3841),IF(AND(D3841=2,C3841&lt;=5,MAX(0,B3841-F3841)&gt;3000000),1500000+MAX(0,B3841-F3841)-3000000,MAX(0,B3841-F3841)/2))</f>
        <v/>
      </c>
      <c r="H3841" s="21">
        <f>ROUNDDOWN(G3841,-3)</f>
        <v/>
      </c>
      <c r="I3841" s="21">
        <f>IF(H3841&lt;=0,0,ROUNDDOWN(ROUND((H3841*LOOKUP(H3841,{0,1950001,3300001,6950001,9000001,18000001,40000001},{0.05,0.1,0.2,0.23,0.33,0.4,0.45})-LOOKUP(H3841,{0,1950001,3300001,6950001,9000001,18000001,40000001},{0,97500,427500,636000,1536000,2796000,4796000}))*1.021,3),0))</f>
        <v/>
      </c>
      <c r="J3841" s="21">
        <f>ROUNDDOWN(ROUND(H3841*0.06,2),-2)</f>
        <v/>
      </c>
      <c r="K3841" s="21">
        <f>ROUNDDOWN(ROUND(H3841*0.04,2),-2)</f>
        <v/>
      </c>
      <c r="L3841" s="21">
        <f>I3841+J3841+K3841</f>
        <v/>
      </c>
      <c r="M3841" s="21">
        <f>B3841-L3841</f>
        <v/>
      </c>
      <c r="N3841" s="21">
        <f>ROUNDDOWN(ROUND(B3841*0.2042,2),0)</f>
        <v/>
      </c>
    </row>
    <row r="3842">
      <c r="A3842" t="inlineStr">
        <is>
          <t>照合 短期</t>
        </is>
      </c>
      <c r="B3842" s="21" t="n">
        <v>27000000</v>
      </c>
      <c r="C3842" s="22" t="n">
        <v>2</v>
      </c>
      <c r="D3842" s="22" t="n">
        <v>2</v>
      </c>
      <c r="E3842" s="22" t="n">
        <v>0</v>
      </c>
      <c r="F3842" s="21">
        <f>(IF(C3842&lt;=20,MAX(800000,400000*C3842),8000000+700000*(C3842-20))+IF(E3842=1,1000000,0))</f>
        <v/>
      </c>
      <c r="G3842" s="21">
        <f>IF(AND(D3842=3,C3842&lt;=5),MAX(0,B3842-F3842),IF(AND(D3842=2,C3842&lt;=5,MAX(0,B3842-F3842)&gt;3000000),1500000+MAX(0,B3842-F3842)-3000000,MAX(0,B3842-F3842)/2))</f>
        <v/>
      </c>
      <c r="H3842" s="21">
        <f>ROUNDDOWN(G3842,-3)</f>
        <v/>
      </c>
      <c r="I3842" s="21">
        <f>IF(H3842&lt;=0,0,ROUNDDOWN(ROUND((H3842*LOOKUP(H3842,{0,1950001,3300001,6950001,9000001,18000001,40000001},{0.05,0.1,0.2,0.23,0.33,0.4,0.45})-LOOKUP(H3842,{0,1950001,3300001,6950001,9000001,18000001,40000001},{0,97500,427500,636000,1536000,2796000,4796000}))*1.021,3),0))</f>
        <v/>
      </c>
      <c r="J3842" s="21">
        <f>ROUNDDOWN(ROUND(H3842*0.06,2),-2)</f>
        <v/>
      </c>
      <c r="K3842" s="21">
        <f>ROUNDDOWN(ROUND(H3842*0.04,2),-2)</f>
        <v/>
      </c>
      <c r="L3842" s="21">
        <f>I3842+J3842+K3842</f>
        <v/>
      </c>
      <c r="M3842" s="21">
        <f>B3842-L3842</f>
        <v/>
      </c>
      <c r="N3842" s="21">
        <f>ROUNDDOWN(ROUND(B3842*0.2042,2),0)</f>
        <v/>
      </c>
    </row>
    <row r="3843">
      <c r="A3843" t="inlineStr">
        <is>
          <t>照合 役員</t>
        </is>
      </c>
      <c r="B3843" s="21" t="n">
        <v>27000000</v>
      </c>
      <c r="C3843" s="22" t="n">
        <v>2</v>
      </c>
      <c r="D3843" s="22" t="n">
        <v>3</v>
      </c>
      <c r="E3843" s="22" t="n">
        <v>0</v>
      </c>
      <c r="F3843" s="21">
        <f>(IF(C3843&lt;=20,MAX(800000,400000*C3843),8000000+700000*(C3843-20))+IF(E3843=1,1000000,0))</f>
        <v/>
      </c>
      <c r="G3843" s="21">
        <f>IF(AND(D3843=3,C3843&lt;=5),MAX(0,B3843-F3843),IF(AND(D3843=2,C3843&lt;=5,MAX(0,B3843-F3843)&gt;3000000),1500000+MAX(0,B3843-F3843)-3000000,MAX(0,B3843-F3843)/2))</f>
        <v/>
      </c>
      <c r="H3843" s="21">
        <f>ROUNDDOWN(G3843,-3)</f>
        <v/>
      </c>
      <c r="I3843" s="21">
        <f>IF(H3843&lt;=0,0,ROUNDDOWN(ROUND((H3843*LOOKUP(H3843,{0,1950001,3300001,6950001,9000001,18000001,40000001},{0.05,0.1,0.2,0.23,0.33,0.4,0.45})-LOOKUP(H3843,{0,1950001,3300001,6950001,9000001,18000001,40000001},{0,97500,427500,636000,1536000,2796000,4796000}))*1.021,3),0))</f>
        <v/>
      </c>
      <c r="J3843" s="21">
        <f>ROUNDDOWN(ROUND(H3843*0.06,2),-2)</f>
        <v/>
      </c>
      <c r="K3843" s="21">
        <f>ROUNDDOWN(ROUND(H3843*0.04,2),-2)</f>
        <v/>
      </c>
      <c r="L3843" s="21">
        <f>I3843+J3843+K3843</f>
        <v/>
      </c>
      <c r="M3843" s="21">
        <f>B3843-L3843</f>
        <v/>
      </c>
      <c r="N3843" s="21">
        <f>ROUNDDOWN(ROUND(B3843*0.2042,2),0)</f>
        <v/>
      </c>
    </row>
    <row r="3844">
      <c r="A3844" t="inlineStr">
        <is>
          <t>照合 短期 障害</t>
        </is>
      </c>
      <c r="B3844" s="21" t="n">
        <v>27000000</v>
      </c>
      <c r="C3844" s="22" t="n">
        <v>2</v>
      </c>
      <c r="D3844" s="22" t="n">
        <v>2</v>
      </c>
      <c r="E3844" s="22" t="n">
        <v>1</v>
      </c>
      <c r="F3844" s="21">
        <f>(IF(C3844&lt;=20,MAX(800000,400000*C3844),8000000+700000*(C3844-20))+IF(E3844=1,1000000,0))</f>
        <v/>
      </c>
      <c r="G3844" s="21">
        <f>IF(AND(D3844=3,C3844&lt;=5),MAX(0,B3844-F3844),IF(AND(D3844=2,C3844&lt;=5,MAX(0,B3844-F3844)&gt;3000000),1500000+MAX(0,B3844-F3844)-3000000,MAX(0,B3844-F3844)/2))</f>
        <v/>
      </c>
      <c r="H3844" s="21">
        <f>ROUNDDOWN(G3844,-3)</f>
        <v/>
      </c>
      <c r="I3844" s="21">
        <f>IF(H3844&lt;=0,0,ROUNDDOWN(ROUND((H3844*LOOKUP(H3844,{0,1950001,3300001,6950001,9000001,18000001,40000001},{0.05,0.1,0.2,0.23,0.33,0.4,0.45})-LOOKUP(H3844,{0,1950001,3300001,6950001,9000001,18000001,40000001},{0,97500,427500,636000,1536000,2796000,4796000}))*1.021,3),0))</f>
        <v/>
      </c>
      <c r="J3844" s="21">
        <f>ROUNDDOWN(ROUND(H3844*0.06,2),-2)</f>
        <v/>
      </c>
      <c r="K3844" s="21">
        <f>ROUNDDOWN(ROUND(H3844*0.04,2),-2)</f>
        <v/>
      </c>
      <c r="L3844" s="21">
        <f>I3844+J3844+K3844</f>
        <v/>
      </c>
      <c r="M3844" s="21">
        <f>B3844-L3844</f>
        <v/>
      </c>
      <c r="N3844" s="21">
        <f>ROUNDDOWN(ROUND(B3844*0.2042,2),0)</f>
        <v/>
      </c>
    </row>
    <row r="3845">
      <c r="A3845" t="inlineStr">
        <is>
          <t>照合 短期</t>
        </is>
      </c>
      <c r="B3845" s="21" t="n">
        <v>27000000</v>
      </c>
      <c r="C3845" s="22" t="n">
        <v>3</v>
      </c>
      <c r="D3845" s="22" t="n">
        <v>2</v>
      </c>
      <c r="E3845" s="22" t="n">
        <v>0</v>
      </c>
      <c r="F3845" s="21">
        <f>(IF(C3845&lt;=20,MAX(800000,400000*C3845),8000000+700000*(C3845-20))+IF(E3845=1,1000000,0))</f>
        <v/>
      </c>
      <c r="G3845" s="21">
        <f>IF(AND(D3845=3,C3845&lt;=5),MAX(0,B3845-F3845),IF(AND(D3845=2,C3845&lt;=5,MAX(0,B3845-F3845)&gt;3000000),1500000+MAX(0,B3845-F3845)-3000000,MAX(0,B3845-F3845)/2))</f>
        <v/>
      </c>
      <c r="H3845" s="21">
        <f>ROUNDDOWN(G3845,-3)</f>
        <v/>
      </c>
      <c r="I3845" s="21">
        <f>IF(H3845&lt;=0,0,ROUNDDOWN(ROUND((H3845*LOOKUP(H3845,{0,1950001,3300001,6950001,9000001,18000001,40000001},{0.05,0.1,0.2,0.23,0.33,0.4,0.45})-LOOKUP(H3845,{0,1950001,3300001,6950001,9000001,18000001,40000001},{0,97500,427500,636000,1536000,2796000,4796000}))*1.021,3),0))</f>
        <v/>
      </c>
      <c r="J3845" s="21">
        <f>ROUNDDOWN(ROUND(H3845*0.06,2),-2)</f>
        <v/>
      </c>
      <c r="K3845" s="21">
        <f>ROUNDDOWN(ROUND(H3845*0.04,2),-2)</f>
        <v/>
      </c>
      <c r="L3845" s="21">
        <f>I3845+J3845+K3845</f>
        <v/>
      </c>
      <c r="M3845" s="21">
        <f>B3845-L3845</f>
        <v/>
      </c>
      <c r="N3845" s="21">
        <f>ROUNDDOWN(ROUND(B3845*0.2042,2),0)</f>
        <v/>
      </c>
    </row>
    <row r="3846">
      <c r="A3846" t="inlineStr">
        <is>
          <t>照合 役員</t>
        </is>
      </c>
      <c r="B3846" s="21" t="n">
        <v>27000000</v>
      </c>
      <c r="C3846" s="22" t="n">
        <v>3</v>
      </c>
      <c r="D3846" s="22" t="n">
        <v>3</v>
      </c>
      <c r="E3846" s="22" t="n">
        <v>0</v>
      </c>
      <c r="F3846" s="21">
        <f>(IF(C3846&lt;=20,MAX(800000,400000*C3846),8000000+700000*(C3846-20))+IF(E3846=1,1000000,0))</f>
        <v/>
      </c>
      <c r="G3846" s="21">
        <f>IF(AND(D3846=3,C3846&lt;=5),MAX(0,B3846-F3846),IF(AND(D3846=2,C3846&lt;=5,MAX(0,B3846-F3846)&gt;3000000),1500000+MAX(0,B3846-F3846)-3000000,MAX(0,B3846-F3846)/2))</f>
        <v/>
      </c>
      <c r="H3846" s="21">
        <f>ROUNDDOWN(G3846,-3)</f>
        <v/>
      </c>
      <c r="I3846" s="21">
        <f>IF(H3846&lt;=0,0,ROUNDDOWN(ROUND((H3846*LOOKUP(H3846,{0,1950001,3300001,6950001,9000001,18000001,40000001},{0.05,0.1,0.2,0.23,0.33,0.4,0.45})-LOOKUP(H3846,{0,1950001,3300001,6950001,9000001,18000001,40000001},{0,97500,427500,636000,1536000,2796000,4796000}))*1.021,3),0))</f>
        <v/>
      </c>
      <c r="J3846" s="21">
        <f>ROUNDDOWN(ROUND(H3846*0.06,2),-2)</f>
        <v/>
      </c>
      <c r="K3846" s="21">
        <f>ROUNDDOWN(ROUND(H3846*0.04,2),-2)</f>
        <v/>
      </c>
      <c r="L3846" s="21">
        <f>I3846+J3846+K3846</f>
        <v/>
      </c>
      <c r="M3846" s="21">
        <f>B3846-L3846</f>
        <v/>
      </c>
      <c r="N3846" s="21">
        <f>ROUNDDOWN(ROUND(B3846*0.2042,2),0)</f>
        <v/>
      </c>
    </row>
    <row r="3847">
      <c r="A3847" t="inlineStr">
        <is>
          <t>照合 短期 障害</t>
        </is>
      </c>
      <c r="B3847" s="21" t="n">
        <v>27000000</v>
      </c>
      <c r="C3847" s="22" t="n">
        <v>3</v>
      </c>
      <c r="D3847" s="22" t="n">
        <v>2</v>
      </c>
      <c r="E3847" s="22" t="n">
        <v>1</v>
      </c>
      <c r="F3847" s="21">
        <f>(IF(C3847&lt;=20,MAX(800000,400000*C3847),8000000+700000*(C3847-20))+IF(E3847=1,1000000,0))</f>
        <v/>
      </c>
      <c r="G3847" s="21">
        <f>IF(AND(D3847=3,C3847&lt;=5),MAX(0,B3847-F3847),IF(AND(D3847=2,C3847&lt;=5,MAX(0,B3847-F3847)&gt;3000000),1500000+MAX(0,B3847-F3847)-3000000,MAX(0,B3847-F3847)/2))</f>
        <v/>
      </c>
      <c r="H3847" s="21">
        <f>ROUNDDOWN(G3847,-3)</f>
        <v/>
      </c>
      <c r="I3847" s="21">
        <f>IF(H3847&lt;=0,0,ROUNDDOWN(ROUND((H3847*LOOKUP(H3847,{0,1950001,3300001,6950001,9000001,18000001,40000001},{0.05,0.1,0.2,0.23,0.33,0.4,0.45})-LOOKUP(H3847,{0,1950001,3300001,6950001,9000001,18000001,40000001},{0,97500,427500,636000,1536000,2796000,4796000}))*1.021,3),0))</f>
        <v/>
      </c>
      <c r="J3847" s="21">
        <f>ROUNDDOWN(ROUND(H3847*0.06,2),-2)</f>
        <v/>
      </c>
      <c r="K3847" s="21">
        <f>ROUNDDOWN(ROUND(H3847*0.04,2),-2)</f>
        <v/>
      </c>
      <c r="L3847" s="21">
        <f>I3847+J3847+K3847</f>
        <v/>
      </c>
      <c r="M3847" s="21">
        <f>B3847-L3847</f>
        <v/>
      </c>
      <c r="N3847" s="21">
        <f>ROUNDDOWN(ROUND(B3847*0.2042,2),0)</f>
        <v/>
      </c>
    </row>
    <row r="3848">
      <c r="A3848" t="inlineStr">
        <is>
          <t>照合 短期</t>
        </is>
      </c>
      <c r="B3848" s="21" t="n">
        <v>27000000</v>
      </c>
      <c r="C3848" s="22" t="n">
        <v>4</v>
      </c>
      <c r="D3848" s="22" t="n">
        <v>2</v>
      </c>
      <c r="E3848" s="22" t="n">
        <v>0</v>
      </c>
      <c r="F3848" s="21">
        <f>(IF(C3848&lt;=20,MAX(800000,400000*C3848),8000000+700000*(C3848-20))+IF(E3848=1,1000000,0))</f>
        <v/>
      </c>
      <c r="G3848" s="21">
        <f>IF(AND(D3848=3,C3848&lt;=5),MAX(0,B3848-F3848),IF(AND(D3848=2,C3848&lt;=5,MAX(0,B3848-F3848)&gt;3000000),1500000+MAX(0,B3848-F3848)-3000000,MAX(0,B3848-F3848)/2))</f>
        <v/>
      </c>
      <c r="H3848" s="21">
        <f>ROUNDDOWN(G3848,-3)</f>
        <v/>
      </c>
      <c r="I3848" s="21">
        <f>IF(H3848&lt;=0,0,ROUNDDOWN(ROUND((H3848*LOOKUP(H3848,{0,1950001,3300001,6950001,9000001,18000001,40000001},{0.05,0.1,0.2,0.23,0.33,0.4,0.45})-LOOKUP(H3848,{0,1950001,3300001,6950001,9000001,18000001,40000001},{0,97500,427500,636000,1536000,2796000,4796000}))*1.021,3),0))</f>
        <v/>
      </c>
      <c r="J3848" s="21">
        <f>ROUNDDOWN(ROUND(H3848*0.06,2),-2)</f>
        <v/>
      </c>
      <c r="K3848" s="21">
        <f>ROUNDDOWN(ROUND(H3848*0.04,2),-2)</f>
        <v/>
      </c>
      <c r="L3848" s="21">
        <f>I3848+J3848+K3848</f>
        <v/>
      </c>
      <c r="M3848" s="21">
        <f>B3848-L3848</f>
        <v/>
      </c>
      <c r="N3848" s="21">
        <f>ROUNDDOWN(ROUND(B3848*0.2042,2),0)</f>
        <v/>
      </c>
    </row>
    <row r="3849">
      <c r="A3849" t="inlineStr">
        <is>
          <t>照合 役員</t>
        </is>
      </c>
      <c r="B3849" s="21" t="n">
        <v>27000000</v>
      </c>
      <c r="C3849" s="22" t="n">
        <v>4</v>
      </c>
      <c r="D3849" s="22" t="n">
        <v>3</v>
      </c>
      <c r="E3849" s="22" t="n">
        <v>0</v>
      </c>
      <c r="F3849" s="21">
        <f>(IF(C3849&lt;=20,MAX(800000,400000*C3849),8000000+700000*(C3849-20))+IF(E3849=1,1000000,0))</f>
        <v/>
      </c>
      <c r="G3849" s="21">
        <f>IF(AND(D3849=3,C3849&lt;=5),MAX(0,B3849-F3849),IF(AND(D3849=2,C3849&lt;=5,MAX(0,B3849-F3849)&gt;3000000),1500000+MAX(0,B3849-F3849)-3000000,MAX(0,B3849-F3849)/2))</f>
        <v/>
      </c>
      <c r="H3849" s="21">
        <f>ROUNDDOWN(G3849,-3)</f>
        <v/>
      </c>
      <c r="I3849" s="21">
        <f>IF(H3849&lt;=0,0,ROUNDDOWN(ROUND((H3849*LOOKUP(H3849,{0,1950001,3300001,6950001,9000001,18000001,40000001},{0.05,0.1,0.2,0.23,0.33,0.4,0.45})-LOOKUP(H3849,{0,1950001,3300001,6950001,9000001,18000001,40000001},{0,97500,427500,636000,1536000,2796000,4796000}))*1.021,3),0))</f>
        <v/>
      </c>
      <c r="J3849" s="21">
        <f>ROUNDDOWN(ROUND(H3849*0.06,2),-2)</f>
        <v/>
      </c>
      <c r="K3849" s="21">
        <f>ROUNDDOWN(ROUND(H3849*0.04,2),-2)</f>
        <v/>
      </c>
      <c r="L3849" s="21">
        <f>I3849+J3849+K3849</f>
        <v/>
      </c>
      <c r="M3849" s="21">
        <f>B3849-L3849</f>
        <v/>
      </c>
      <c r="N3849" s="21">
        <f>ROUNDDOWN(ROUND(B3849*0.2042,2),0)</f>
        <v/>
      </c>
    </row>
    <row r="3850">
      <c r="A3850" t="inlineStr">
        <is>
          <t>照合 短期 障害</t>
        </is>
      </c>
      <c r="B3850" s="21" t="n">
        <v>27000000</v>
      </c>
      <c r="C3850" s="22" t="n">
        <v>4</v>
      </c>
      <c r="D3850" s="22" t="n">
        <v>2</v>
      </c>
      <c r="E3850" s="22" t="n">
        <v>1</v>
      </c>
      <c r="F3850" s="21">
        <f>(IF(C3850&lt;=20,MAX(800000,400000*C3850),8000000+700000*(C3850-20))+IF(E3850=1,1000000,0))</f>
        <v/>
      </c>
      <c r="G3850" s="21">
        <f>IF(AND(D3850=3,C3850&lt;=5),MAX(0,B3850-F3850),IF(AND(D3850=2,C3850&lt;=5,MAX(0,B3850-F3850)&gt;3000000),1500000+MAX(0,B3850-F3850)-3000000,MAX(0,B3850-F3850)/2))</f>
        <v/>
      </c>
      <c r="H3850" s="21">
        <f>ROUNDDOWN(G3850,-3)</f>
        <v/>
      </c>
      <c r="I3850" s="21">
        <f>IF(H3850&lt;=0,0,ROUNDDOWN(ROUND((H3850*LOOKUP(H3850,{0,1950001,3300001,6950001,9000001,18000001,40000001},{0.05,0.1,0.2,0.23,0.33,0.4,0.45})-LOOKUP(H3850,{0,1950001,3300001,6950001,9000001,18000001,40000001},{0,97500,427500,636000,1536000,2796000,4796000}))*1.021,3),0))</f>
        <v/>
      </c>
      <c r="J3850" s="21">
        <f>ROUNDDOWN(ROUND(H3850*0.06,2),-2)</f>
        <v/>
      </c>
      <c r="K3850" s="21">
        <f>ROUNDDOWN(ROUND(H3850*0.04,2),-2)</f>
        <v/>
      </c>
      <c r="L3850" s="21">
        <f>I3850+J3850+K3850</f>
        <v/>
      </c>
      <c r="M3850" s="21">
        <f>B3850-L3850</f>
        <v/>
      </c>
      <c r="N3850" s="21">
        <f>ROUNDDOWN(ROUND(B3850*0.2042,2),0)</f>
        <v/>
      </c>
    </row>
    <row r="3851">
      <c r="A3851" t="inlineStr">
        <is>
          <t>照合 短期</t>
        </is>
      </c>
      <c r="B3851" s="21" t="n">
        <v>27000000</v>
      </c>
      <c r="C3851" s="22" t="n">
        <v>5</v>
      </c>
      <c r="D3851" s="22" t="n">
        <v>2</v>
      </c>
      <c r="E3851" s="22" t="n">
        <v>0</v>
      </c>
      <c r="F3851" s="21">
        <f>(IF(C3851&lt;=20,MAX(800000,400000*C3851),8000000+700000*(C3851-20))+IF(E3851=1,1000000,0))</f>
        <v/>
      </c>
      <c r="G3851" s="21">
        <f>IF(AND(D3851=3,C3851&lt;=5),MAX(0,B3851-F3851),IF(AND(D3851=2,C3851&lt;=5,MAX(0,B3851-F3851)&gt;3000000),1500000+MAX(0,B3851-F3851)-3000000,MAX(0,B3851-F3851)/2))</f>
        <v/>
      </c>
      <c r="H3851" s="21">
        <f>ROUNDDOWN(G3851,-3)</f>
        <v/>
      </c>
      <c r="I3851" s="21">
        <f>IF(H3851&lt;=0,0,ROUNDDOWN(ROUND((H3851*LOOKUP(H3851,{0,1950001,3300001,6950001,9000001,18000001,40000001},{0.05,0.1,0.2,0.23,0.33,0.4,0.45})-LOOKUP(H3851,{0,1950001,3300001,6950001,9000001,18000001,40000001},{0,97500,427500,636000,1536000,2796000,4796000}))*1.021,3),0))</f>
        <v/>
      </c>
      <c r="J3851" s="21">
        <f>ROUNDDOWN(ROUND(H3851*0.06,2),-2)</f>
        <v/>
      </c>
      <c r="K3851" s="21">
        <f>ROUNDDOWN(ROUND(H3851*0.04,2),-2)</f>
        <v/>
      </c>
      <c r="L3851" s="21">
        <f>I3851+J3851+K3851</f>
        <v/>
      </c>
      <c r="M3851" s="21">
        <f>B3851-L3851</f>
        <v/>
      </c>
      <c r="N3851" s="21">
        <f>ROUNDDOWN(ROUND(B3851*0.2042,2),0)</f>
        <v/>
      </c>
    </row>
    <row r="3852">
      <c r="A3852" t="inlineStr">
        <is>
          <t>照合 役員</t>
        </is>
      </c>
      <c r="B3852" s="21" t="n">
        <v>27000000</v>
      </c>
      <c r="C3852" s="22" t="n">
        <v>5</v>
      </c>
      <c r="D3852" s="22" t="n">
        <v>3</v>
      </c>
      <c r="E3852" s="22" t="n">
        <v>0</v>
      </c>
      <c r="F3852" s="21">
        <f>(IF(C3852&lt;=20,MAX(800000,400000*C3852),8000000+700000*(C3852-20))+IF(E3852=1,1000000,0))</f>
        <v/>
      </c>
      <c r="G3852" s="21">
        <f>IF(AND(D3852=3,C3852&lt;=5),MAX(0,B3852-F3852),IF(AND(D3852=2,C3852&lt;=5,MAX(0,B3852-F3852)&gt;3000000),1500000+MAX(0,B3852-F3852)-3000000,MAX(0,B3852-F3852)/2))</f>
        <v/>
      </c>
      <c r="H3852" s="21">
        <f>ROUNDDOWN(G3852,-3)</f>
        <v/>
      </c>
      <c r="I3852" s="21">
        <f>IF(H3852&lt;=0,0,ROUNDDOWN(ROUND((H3852*LOOKUP(H3852,{0,1950001,3300001,6950001,9000001,18000001,40000001},{0.05,0.1,0.2,0.23,0.33,0.4,0.45})-LOOKUP(H3852,{0,1950001,3300001,6950001,9000001,18000001,40000001},{0,97500,427500,636000,1536000,2796000,4796000}))*1.021,3),0))</f>
        <v/>
      </c>
      <c r="J3852" s="21">
        <f>ROUNDDOWN(ROUND(H3852*0.06,2),-2)</f>
        <v/>
      </c>
      <c r="K3852" s="21">
        <f>ROUNDDOWN(ROUND(H3852*0.04,2),-2)</f>
        <v/>
      </c>
      <c r="L3852" s="21">
        <f>I3852+J3852+K3852</f>
        <v/>
      </c>
      <c r="M3852" s="21">
        <f>B3852-L3852</f>
        <v/>
      </c>
      <c r="N3852" s="21">
        <f>ROUNDDOWN(ROUND(B3852*0.2042,2),0)</f>
        <v/>
      </c>
    </row>
    <row r="3853">
      <c r="A3853" t="inlineStr">
        <is>
          <t>照合 短期 障害</t>
        </is>
      </c>
      <c r="B3853" s="21" t="n">
        <v>27000000</v>
      </c>
      <c r="C3853" s="22" t="n">
        <v>5</v>
      </c>
      <c r="D3853" s="22" t="n">
        <v>2</v>
      </c>
      <c r="E3853" s="22" t="n">
        <v>1</v>
      </c>
      <c r="F3853" s="21">
        <f>(IF(C3853&lt;=20,MAX(800000,400000*C3853),8000000+700000*(C3853-20))+IF(E3853=1,1000000,0))</f>
        <v/>
      </c>
      <c r="G3853" s="21">
        <f>IF(AND(D3853=3,C3853&lt;=5),MAX(0,B3853-F3853),IF(AND(D3853=2,C3853&lt;=5,MAX(0,B3853-F3853)&gt;3000000),1500000+MAX(0,B3853-F3853)-3000000,MAX(0,B3853-F3853)/2))</f>
        <v/>
      </c>
      <c r="H3853" s="21">
        <f>ROUNDDOWN(G3853,-3)</f>
        <v/>
      </c>
      <c r="I3853" s="21">
        <f>IF(H3853&lt;=0,0,ROUNDDOWN(ROUND((H3853*LOOKUP(H3853,{0,1950001,3300001,6950001,9000001,18000001,40000001},{0.05,0.1,0.2,0.23,0.33,0.4,0.45})-LOOKUP(H3853,{0,1950001,3300001,6950001,9000001,18000001,40000001},{0,97500,427500,636000,1536000,2796000,4796000}))*1.021,3),0))</f>
        <v/>
      </c>
      <c r="J3853" s="21">
        <f>ROUNDDOWN(ROUND(H3853*0.06,2),-2)</f>
        <v/>
      </c>
      <c r="K3853" s="21">
        <f>ROUNDDOWN(ROUND(H3853*0.04,2),-2)</f>
        <v/>
      </c>
      <c r="L3853" s="21">
        <f>I3853+J3853+K3853</f>
        <v/>
      </c>
      <c r="M3853" s="21">
        <f>B3853-L3853</f>
        <v/>
      </c>
      <c r="N3853" s="21">
        <f>ROUNDDOWN(ROUND(B3853*0.2042,2),0)</f>
        <v/>
      </c>
    </row>
    <row r="3854">
      <c r="A3854" t="inlineStr">
        <is>
          <t>照合 障害</t>
        </is>
      </c>
      <c r="B3854" s="21" t="n">
        <v>27000000</v>
      </c>
      <c r="C3854" s="22" t="n">
        <v>25</v>
      </c>
      <c r="D3854" s="22" t="n">
        <v>1</v>
      </c>
      <c r="E3854" s="22" t="n">
        <v>1</v>
      </c>
      <c r="F3854" s="21">
        <f>(IF(C3854&lt;=20,MAX(800000,400000*C3854),8000000+700000*(C3854-20))+IF(E3854=1,1000000,0))</f>
        <v/>
      </c>
      <c r="G3854" s="21">
        <f>IF(AND(D3854=3,C3854&lt;=5),MAX(0,B3854-F3854),IF(AND(D3854=2,C3854&lt;=5,MAX(0,B3854-F3854)&gt;3000000),1500000+MAX(0,B3854-F3854)-3000000,MAX(0,B3854-F3854)/2))</f>
        <v/>
      </c>
      <c r="H3854" s="21">
        <f>ROUNDDOWN(G3854,-3)</f>
        <v/>
      </c>
      <c r="I3854" s="21">
        <f>IF(H3854&lt;=0,0,ROUNDDOWN(ROUND((H3854*LOOKUP(H3854,{0,1950001,3300001,6950001,9000001,18000001,40000001},{0.05,0.1,0.2,0.23,0.33,0.4,0.45})-LOOKUP(H3854,{0,1950001,3300001,6950001,9000001,18000001,40000001},{0,97500,427500,636000,1536000,2796000,4796000}))*1.021,3),0))</f>
        <v/>
      </c>
      <c r="J3854" s="21">
        <f>ROUNDDOWN(ROUND(H3854*0.06,2),-2)</f>
        <v/>
      </c>
      <c r="K3854" s="21">
        <f>ROUNDDOWN(ROUND(H3854*0.04,2),-2)</f>
        <v/>
      </c>
      <c r="L3854" s="21">
        <f>I3854+J3854+K3854</f>
        <v/>
      </c>
      <c r="M3854" s="21">
        <f>B3854-L3854</f>
        <v/>
      </c>
      <c r="N3854" s="21">
        <f>ROUNDDOWN(ROUND(B3854*0.2042,2),0)</f>
        <v/>
      </c>
    </row>
    <row r="3855">
      <c r="A3855" t="inlineStr">
        <is>
          <t>照合 一般</t>
        </is>
      </c>
      <c r="B3855" s="21" t="n">
        <v>27500000</v>
      </c>
      <c r="C3855" s="22" t="n">
        <v>1</v>
      </c>
      <c r="D3855" s="22" t="n">
        <v>1</v>
      </c>
      <c r="E3855" s="22" t="n">
        <v>0</v>
      </c>
      <c r="F3855" s="21">
        <f>(IF(C3855&lt;=20,MAX(800000,400000*C3855),8000000+700000*(C3855-20))+IF(E3855=1,1000000,0))</f>
        <v/>
      </c>
      <c r="G3855" s="21">
        <f>IF(AND(D3855=3,C3855&lt;=5),MAX(0,B3855-F3855),IF(AND(D3855=2,C3855&lt;=5,MAX(0,B3855-F3855)&gt;3000000),1500000+MAX(0,B3855-F3855)-3000000,MAX(0,B3855-F3855)/2))</f>
        <v/>
      </c>
      <c r="H3855" s="21">
        <f>ROUNDDOWN(G3855,-3)</f>
        <v/>
      </c>
      <c r="I3855" s="21">
        <f>IF(H3855&lt;=0,0,ROUNDDOWN(ROUND((H3855*LOOKUP(H3855,{0,1950001,3300001,6950001,9000001,18000001,40000001},{0.05,0.1,0.2,0.23,0.33,0.4,0.45})-LOOKUP(H3855,{0,1950001,3300001,6950001,9000001,18000001,40000001},{0,97500,427500,636000,1536000,2796000,4796000}))*1.021,3),0))</f>
        <v/>
      </c>
      <c r="J3855" s="21">
        <f>ROUNDDOWN(ROUND(H3855*0.06,2),-2)</f>
        <v/>
      </c>
      <c r="K3855" s="21">
        <f>ROUNDDOWN(ROUND(H3855*0.04,2),-2)</f>
        <v/>
      </c>
      <c r="L3855" s="21">
        <f>I3855+J3855+K3855</f>
        <v/>
      </c>
      <c r="M3855" s="21">
        <f>B3855-L3855</f>
        <v/>
      </c>
      <c r="N3855" s="21">
        <f>ROUNDDOWN(ROUND(B3855*0.2042,2),0)</f>
        <v/>
      </c>
    </row>
    <row r="3856">
      <c r="A3856" t="inlineStr">
        <is>
          <t>照合 一般</t>
        </is>
      </c>
      <c r="B3856" s="21" t="n">
        <v>27500000</v>
      </c>
      <c r="C3856" s="22" t="n">
        <v>2</v>
      </c>
      <c r="D3856" s="22" t="n">
        <v>1</v>
      </c>
      <c r="E3856" s="22" t="n">
        <v>0</v>
      </c>
      <c r="F3856" s="21">
        <f>(IF(C3856&lt;=20,MAX(800000,400000*C3856),8000000+700000*(C3856-20))+IF(E3856=1,1000000,0))</f>
        <v/>
      </c>
      <c r="G3856" s="21">
        <f>IF(AND(D3856=3,C3856&lt;=5),MAX(0,B3856-F3856),IF(AND(D3856=2,C3856&lt;=5,MAX(0,B3856-F3856)&gt;3000000),1500000+MAX(0,B3856-F3856)-3000000,MAX(0,B3856-F3856)/2))</f>
        <v/>
      </c>
      <c r="H3856" s="21">
        <f>ROUNDDOWN(G3856,-3)</f>
        <v/>
      </c>
      <c r="I3856" s="21">
        <f>IF(H3856&lt;=0,0,ROUNDDOWN(ROUND((H3856*LOOKUP(H3856,{0,1950001,3300001,6950001,9000001,18000001,40000001},{0.05,0.1,0.2,0.23,0.33,0.4,0.45})-LOOKUP(H3856,{0,1950001,3300001,6950001,9000001,18000001,40000001},{0,97500,427500,636000,1536000,2796000,4796000}))*1.021,3),0))</f>
        <v/>
      </c>
      <c r="J3856" s="21">
        <f>ROUNDDOWN(ROUND(H3856*0.06,2),-2)</f>
        <v/>
      </c>
      <c r="K3856" s="21">
        <f>ROUNDDOWN(ROUND(H3856*0.04,2),-2)</f>
        <v/>
      </c>
      <c r="L3856" s="21">
        <f>I3856+J3856+K3856</f>
        <v/>
      </c>
      <c r="M3856" s="21">
        <f>B3856-L3856</f>
        <v/>
      </c>
      <c r="N3856" s="21">
        <f>ROUNDDOWN(ROUND(B3856*0.2042,2),0)</f>
        <v/>
      </c>
    </row>
    <row r="3857">
      <c r="A3857" t="inlineStr">
        <is>
          <t>照合 一般</t>
        </is>
      </c>
      <c r="B3857" s="21" t="n">
        <v>27500000</v>
      </c>
      <c r="C3857" s="22" t="n">
        <v>3</v>
      </c>
      <c r="D3857" s="22" t="n">
        <v>1</v>
      </c>
      <c r="E3857" s="22" t="n">
        <v>0</v>
      </c>
      <c r="F3857" s="21">
        <f>(IF(C3857&lt;=20,MAX(800000,400000*C3857),8000000+700000*(C3857-20))+IF(E3857=1,1000000,0))</f>
        <v/>
      </c>
      <c r="G3857" s="21">
        <f>IF(AND(D3857=3,C3857&lt;=5),MAX(0,B3857-F3857),IF(AND(D3857=2,C3857&lt;=5,MAX(0,B3857-F3857)&gt;3000000),1500000+MAX(0,B3857-F3857)-3000000,MAX(0,B3857-F3857)/2))</f>
        <v/>
      </c>
      <c r="H3857" s="21">
        <f>ROUNDDOWN(G3857,-3)</f>
        <v/>
      </c>
      <c r="I3857" s="21">
        <f>IF(H3857&lt;=0,0,ROUNDDOWN(ROUND((H3857*LOOKUP(H3857,{0,1950001,3300001,6950001,9000001,18000001,40000001},{0.05,0.1,0.2,0.23,0.33,0.4,0.45})-LOOKUP(H3857,{0,1950001,3300001,6950001,9000001,18000001,40000001},{0,97500,427500,636000,1536000,2796000,4796000}))*1.021,3),0))</f>
        <v/>
      </c>
      <c r="J3857" s="21">
        <f>ROUNDDOWN(ROUND(H3857*0.06,2),-2)</f>
        <v/>
      </c>
      <c r="K3857" s="21">
        <f>ROUNDDOWN(ROUND(H3857*0.04,2),-2)</f>
        <v/>
      </c>
      <c r="L3857" s="21">
        <f>I3857+J3857+K3857</f>
        <v/>
      </c>
      <c r="M3857" s="21">
        <f>B3857-L3857</f>
        <v/>
      </c>
      <c r="N3857" s="21">
        <f>ROUNDDOWN(ROUND(B3857*0.2042,2),0)</f>
        <v/>
      </c>
    </row>
    <row r="3858">
      <c r="A3858" t="inlineStr">
        <is>
          <t>照合 一般</t>
        </is>
      </c>
      <c r="B3858" s="21" t="n">
        <v>27500000</v>
      </c>
      <c r="C3858" s="22" t="n">
        <v>4</v>
      </c>
      <c r="D3858" s="22" t="n">
        <v>1</v>
      </c>
      <c r="E3858" s="22" t="n">
        <v>0</v>
      </c>
      <c r="F3858" s="21">
        <f>(IF(C3858&lt;=20,MAX(800000,400000*C3858),8000000+700000*(C3858-20))+IF(E3858=1,1000000,0))</f>
        <v/>
      </c>
      <c r="G3858" s="21">
        <f>IF(AND(D3858=3,C3858&lt;=5),MAX(0,B3858-F3858),IF(AND(D3858=2,C3858&lt;=5,MAX(0,B3858-F3858)&gt;3000000),1500000+MAX(0,B3858-F3858)-3000000,MAX(0,B3858-F3858)/2))</f>
        <v/>
      </c>
      <c r="H3858" s="21">
        <f>ROUNDDOWN(G3858,-3)</f>
        <v/>
      </c>
      <c r="I3858" s="21">
        <f>IF(H3858&lt;=0,0,ROUNDDOWN(ROUND((H3858*LOOKUP(H3858,{0,1950001,3300001,6950001,9000001,18000001,40000001},{0.05,0.1,0.2,0.23,0.33,0.4,0.45})-LOOKUP(H3858,{0,1950001,3300001,6950001,9000001,18000001,40000001},{0,97500,427500,636000,1536000,2796000,4796000}))*1.021,3),0))</f>
        <v/>
      </c>
      <c r="J3858" s="21">
        <f>ROUNDDOWN(ROUND(H3858*0.06,2),-2)</f>
        <v/>
      </c>
      <c r="K3858" s="21">
        <f>ROUNDDOWN(ROUND(H3858*0.04,2),-2)</f>
        <v/>
      </c>
      <c r="L3858" s="21">
        <f>I3858+J3858+K3858</f>
        <v/>
      </c>
      <c r="M3858" s="21">
        <f>B3858-L3858</f>
        <v/>
      </c>
      <c r="N3858" s="21">
        <f>ROUNDDOWN(ROUND(B3858*0.2042,2),0)</f>
        <v/>
      </c>
    </row>
    <row r="3859">
      <c r="A3859" t="inlineStr">
        <is>
          <t>照合 一般</t>
        </is>
      </c>
      <c r="B3859" s="21" t="n">
        <v>27500000</v>
      </c>
      <c r="C3859" s="22" t="n">
        <v>5</v>
      </c>
      <c r="D3859" s="22" t="n">
        <v>1</v>
      </c>
      <c r="E3859" s="22" t="n">
        <v>0</v>
      </c>
      <c r="F3859" s="21">
        <f>(IF(C3859&lt;=20,MAX(800000,400000*C3859),8000000+700000*(C3859-20))+IF(E3859=1,1000000,0))</f>
        <v/>
      </c>
      <c r="G3859" s="21">
        <f>IF(AND(D3859=3,C3859&lt;=5),MAX(0,B3859-F3859),IF(AND(D3859=2,C3859&lt;=5,MAX(0,B3859-F3859)&gt;3000000),1500000+MAX(0,B3859-F3859)-3000000,MAX(0,B3859-F3859)/2))</f>
        <v/>
      </c>
      <c r="H3859" s="21">
        <f>ROUNDDOWN(G3859,-3)</f>
        <v/>
      </c>
      <c r="I3859" s="21">
        <f>IF(H3859&lt;=0,0,ROUNDDOWN(ROUND((H3859*LOOKUP(H3859,{0,1950001,3300001,6950001,9000001,18000001,40000001},{0.05,0.1,0.2,0.23,0.33,0.4,0.45})-LOOKUP(H3859,{0,1950001,3300001,6950001,9000001,18000001,40000001},{0,97500,427500,636000,1536000,2796000,4796000}))*1.021,3),0))</f>
        <v/>
      </c>
      <c r="J3859" s="21">
        <f>ROUNDDOWN(ROUND(H3859*0.06,2),-2)</f>
        <v/>
      </c>
      <c r="K3859" s="21">
        <f>ROUNDDOWN(ROUND(H3859*0.04,2),-2)</f>
        <v/>
      </c>
      <c r="L3859" s="21">
        <f>I3859+J3859+K3859</f>
        <v/>
      </c>
      <c r="M3859" s="21">
        <f>B3859-L3859</f>
        <v/>
      </c>
      <c r="N3859" s="21">
        <f>ROUNDDOWN(ROUND(B3859*0.2042,2),0)</f>
        <v/>
      </c>
    </row>
    <row r="3860">
      <c r="A3860" t="inlineStr">
        <is>
          <t>照合 一般</t>
        </is>
      </c>
      <c r="B3860" s="21" t="n">
        <v>27500000</v>
      </c>
      <c r="C3860" s="22" t="n">
        <v>6</v>
      </c>
      <c r="D3860" s="22" t="n">
        <v>1</v>
      </c>
      <c r="E3860" s="22" t="n">
        <v>0</v>
      </c>
      <c r="F3860" s="21">
        <f>(IF(C3860&lt;=20,MAX(800000,400000*C3860),8000000+700000*(C3860-20))+IF(E3860=1,1000000,0))</f>
        <v/>
      </c>
      <c r="G3860" s="21">
        <f>IF(AND(D3860=3,C3860&lt;=5),MAX(0,B3860-F3860),IF(AND(D3860=2,C3860&lt;=5,MAX(0,B3860-F3860)&gt;3000000),1500000+MAX(0,B3860-F3860)-3000000,MAX(0,B3860-F3860)/2))</f>
        <v/>
      </c>
      <c r="H3860" s="21">
        <f>ROUNDDOWN(G3860,-3)</f>
        <v/>
      </c>
      <c r="I3860" s="21">
        <f>IF(H3860&lt;=0,0,ROUNDDOWN(ROUND((H3860*LOOKUP(H3860,{0,1950001,3300001,6950001,9000001,18000001,40000001},{0.05,0.1,0.2,0.23,0.33,0.4,0.45})-LOOKUP(H3860,{0,1950001,3300001,6950001,9000001,18000001,40000001},{0,97500,427500,636000,1536000,2796000,4796000}))*1.021,3),0))</f>
        <v/>
      </c>
      <c r="J3860" s="21">
        <f>ROUNDDOWN(ROUND(H3860*0.06,2),-2)</f>
        <v/>
      </c>
      <c r="K3860" s="21">
        <f>ROUNDDOWN(ROUND(H3860*0.04,2),-2)</f>
        <v/>
      </c>
      <c r="L3860" s="21">
        <f>I3860+J3860+K3860</f>
        <v/>
      </c>
      <c r="M3860" s="21">
        <f>B3860-L3860</f>
        <v/>
      </c>
      <c r="N3860" s="21">
        <f>ROUNDDOWN(ROUND(B3860*0.2042,2),0)</f>
        <v/>
      </c>
    </row>
    <row r="3861">
      <c r="A3861" t="inlineStr">
        <is>
          <t>照合 一般</t>
        </is>
      </c>
      <c r="B3861" s="21" t="n">
        <v>27500000</v>
      </c>
      <c r="C3861" s="22" t="n">
        <v>7</v>
      </c>
      <c r="D3861" s="22" t="n">
        <v>1</v>
      </c>
      <c r="E3861" s="22" t="n">
        <v>0</v>
      </c>
      <c r="F3861" s="21">
        <f>(IF(C3861&lt;=20,MAX(800000,400000*C3861),8000000+700000*(C3861-20))+IF(E3861=1,1000000,0))</f>
        <v/>
      </c>
      <c r="G3861" s="21">
        <f>IF(AND(D3861=3,C3861&lt;=5),MAX(0,B3861-F3861),IF(AND(D3861=2,C3861&lt;=5,MAX(0,B3861-F3861)&gt;3000000),1500000+MAX(0,B3861-F3861)-3000000,MAX(0,B3861-F3861)/2))</f>
        <v/>
      </c>
      <c r="H3861" s="21">
        <f>ROUNDDOWN(G3861,-3)</f>
        <v/>
      </c>
      <c r="I3861" s="21">
        <f>IF(H3861&lt;=0,0,ROUNDDOWN(ROUND((H3861*LOOKUP(H3861,{0,1950001,3300001,6950001,9000001,18000001,40000001},{0.05,0.1,0.2,0.23,0.33,0.4,0.45})-LOOKUP(H3861,{0,1950001,3300001,6950001,9000001,18000001,40000001},{0,97500,427500,636000,1536000,2796000,4796000}))*1.021,3),0))</f>
        <v/>
      </c>
      <c r="J3861" s="21">
        <f>ROUNDDOWN(ROUND(H3861*0.06,2),-2)</f>
        <v/>
      </c>
      <c r="K3861" s="21">
        <f>ROUNDDOWN(ROUND(H3861*0.04,2),-2)</f>
        <v/>
      </c>
      <c r="L3861" s="21">
        <f>I3861+J3861+K3861</f>
        <v/>
      </c>
      <c r="M3861" s="21">
        <f>B3861-L3861</f>
        <v/>
      </c>
      <c r="N3861" s="21">
        <f>ROUNDDOWN(ROUND(B3861*0.2042,2),0)</f>
        <v/>
      </c>
    </row>
    <row r="3862">
      <c r="A3862" t="inlineStr">
        <is>
          <t>照合 一般</t>
        </is>
      </c>
      <c r="B3862" s="21" t="n">
        <v>27500000</v>
      </c>
      <c r="C3862" s="22" t="n">
        <v>8</v>
      </c>
      <c r="D3862" s="22" t="n">
        <v>1</v>
      </c>
      <c r="E3862" s="22" t="n">
        <v>0</v>
      </c>
      <c r="F3862" s="21">
        <f>(IF(C3862&lt;=20,MAX(800000,400000*C3862),8000000+700000*(C3862-20))+IF(E3862=1,1000000,0))</f>
        <v/>
      </c>
      <c r="G3862" s="21">
        <f>IF(AND(D3862=3,C3862&lt;=5),MAX(0,B3862-F3862),IF(AND(D3862=2,C3862&lt;=5,MAX(0,B3862-F3862)&gt;3000000),1500000+MAX(0,B3862-F3862)-3000000,MAX(0,B3862-F3862)/2))</f>
        <v/>
      </c>
      <c r="H3862" s="21">
        <f>ROUNDDOWN(G3862,-3)</f>
        <v/>
      </c>
      <c r="I3862" s="21">
        <f>IF(H3862&lt;=0,0,ROUNDDOWN(ROUND((H3862*LOOKUP(H3862,{0,1950001,3300001,6950001,9000001,18000001,40000001},{0.05,0.1,0.2,0.23,0.33,0.4,0.45})-LOOKUP(H3862,{0,1950001,3300001,6950001,9000001,18000001,40000001},{0,97500,427500,636000,1536000,2796000,4796000}))*1.021,3),0))</f>
        <v/>
      </c>
      <c r="J3862" s="21">
        <f>ROUNDDOWN(ROUND(H3862*0.06,2),-2)</f>
        <v/>
      </c>
      <c r="K3862" s="21">
        <f>ROUNDDOWN(ROUND(H3862*0.04,2),-2)</f>
        <v/>
      </c>
      <c r="L3862" s="21">
        <f>I3862+J3862+K3862</f>
        <v/>
      </c>
      <c r="M3862" s="21">
        <f>B3862-L3862</f>
        <v/>
      </c>
      <c r="N3862" s="21">
        <f>ROUNDDOWN(ROUND(B3862*0.2042,2),0)</f>
        <v/>
      </c>
    </row>
    <row r="3863">
      <c r="A3863" t="inlineStr">
        <is>
          <t>照合 一般</t>
        </is>
      </c>
      <c r="B3863" s="21" t="n">
        <v>27500000</v>
      </c>
      <c r="C3863" s="22" t="n">
        <v>9</v>
      </c>
      <c r="D3863" s="22" t="n">
        <v>1</v>
      </c>
      <c r="E3863" s="22" t="n">
        <v>0</v>
      </c>
      <c r="F3863" s="21">
        <f>(IF(C3863&lt;=20,MAX(800000,400000*C3863),8000000+700000*(C3863-20))+IF(E3863=1,1000000,0))</f>
        <v/>
      </c>
      <c r="G3863" s="21">
        <f>IF(AND(D3863=3,C3863&lt;=5),MAX(0,B3863-F3863),IF(AND(D3863=2,C3863&lt;=5,MAX(0,B3863-F3863)&gt;3000000),1500000+MAX(0,B3863-F3863)-3000000,MAX(0,B3863-F3863)/2))</f>
        <v/>
      </c>
      <c r="H3863" s="21">
        <f>ROUNDDOWN(G3863,-3)</f>
        <v/>
      </c>
      <c r="I3863" s="21">
        <f>IF(H3863&lt;=0,0,ROUNDDOWN(ROUND((H3863*LOOKUP(H3863,{0,1950001,3300001,6950001,9000001,18000001,40000001},{0.05,0.1,0.2,0.23,0.33,0.4,0.45})-LOOKUP(H3863,{0,1950001,3300001,6950001,9000001,18000001,40000001},{0,97500,427500,636000,1536000,2796000,4796000}))*1.021,3),0))</f>
        <v/>
      </c>
      <c r="J3863" s="21">
        <f>ROUNDDOWN(ROUND(H3863*0.06,2),-2)</f>
        <v/>
      </c>
      <c r="K3863" s="21">
        <f>ROUNDDOWN(ROUND(H3863*0.04,2),-2)</f>
        <v/>
      </c>
      <c r="L3863" s="21">
        <f>I3863+J3863+K3863</f>
        <v/>
      </c>
      <c r="M3863" s="21">
        <f>B3863-L3863</f>
        <v/>
      </c>
      <c r="N3863" s="21">
        <f>ROUNDDOWN(ROUND(B3863*0.2042,2),0)</f>
        <v/>
      </c>
    </row>
    <row r="3864">
      <c r="A3864" t="inlineStr">
        <is>
          <t>照合 一般</t>
        </is>
      </c>
      <c r="B3864" s="21" t="n">
        <v>27500000</v>
      </c>
      <c r="C3864" s="22" t="n">
        <v>10</v>
      </c>
      <c r="D3864" s="22" t="n">
        <v>1</v>
      </c>
      <c r="E3864" s="22" t="n">
        <v>0</v>
      </c>
      <c r="F3864" s="21">
        <f>(IF(C3864&lt;=20,MAX(800000,400000*C3864),8000000+700000*(C3864-20))+IF(E3864=1,1000000,0))</f>
        <v/>
      </c>
      <c r="G3864" s="21">
        <f>IF(AND(D3864=3,C3864&lt;=5),MAX(0,B3864-F3864),IF(AND(D3864=2,C3864&lt;=5,MAX(0,B3864-F3864)&gt;3000000),1500000+MAX(0,B3864-F3864)-3000000,MAX(0,B3864-F3864)/2))</f>
        <v/>
      </c>
      <c r="H3864" s="21">
        <f>ROUNDDOWN(G3864,-3)</f>
        <v/>
      </c>
      <c r="I3864" s="21">
        <f>IF(H3864&lt;=0,0,ROUNDDOWN(ROUND((H3864*LOOKUP(H3864,{0,1950001,3300001,6950001,9000001,18000001,40000001},{0.05,0.1,0.2,0.23,0.33,0.4,0.45})-LOOKUP(H3864,{0,1950001,3300001,6950001,9000001,18000001,40000001},{0,97500,427500,636000,1536000,2796000,4796000}))*1.021,3),0))</f>
        <v/>
      </c>
      <c r="J3864" s="21">
        <f>ROUNDDOWN(ROUND(H3864*0.06,2),-2)</f>
        <v/>
      </c>
      <c r="K3864" s="21">
        <f>ROUNDDOWN(ROUND(H3864*0.04,2),-2)</f>
        <v/>
      </c>
      <c r="L3864" s="21">
        <f>I3864+J3864+K3864</f>
        <v/>
      </c>
      <c r="M3864" s="21">
        <f>B3864-L3864</f>
        <v/>
      </c>
      <c r="N3864" s="21">
        <f>ROUNDDOWN(ROUND(B3864*0.2042,2),0)</f>
        <v/>
      </c>
    </row>
    <row r="3865">
      <c r="A3865" t="inlineStr">
        <is>
          <t>照合 一般</t>
        </is>
      </c>
      <c r="B3865" s="21" t="n">
        <v>27500000</v>
      </c>
      <c r="C3865" s="22" t="n">
        <v>11</v>
      </c>
      <c r="D3865" s="22" t="n">
        <v>1</v>
      </c>
      <c r="E3865" s="22" t="n">
        <v>0</v>
      </c>
      <c r="F3865" s="21">
        <f>(IF(C3865&lt;=20,MAX(800000,400000*C3865),8000000+700000*(C3865-20))+IF(E3865=1,1000000,0))</f>
        <v/>
      </c>
      <c r="G3865" s="21">
        <f>IF(AND(D3865=3,C3865&lt;=5),MAX(0,B3865-F3865),IF(AND(D3865=2,C3865&lt;=5,MAX(0,B3865-F3865)&gt;3000000),1500000+MAX(0,B3865-F3865)-3000000,MAX(0,B3865-F3865)/2))</f>
        <v/>
      </c>
      <c r="H3865" s="21">
        <f>ROUNDDOWN(G3865,-3)</f>
        <v/>
      </c>
      <c r="I3865" s="21">
        <f>IF(H3865&lt;=0,0,ROUNDDOWN(ROUND((H3865*LOOKUP(H3865,{0,1950001,3300001,6950001,9000001,18000001,40000001},{0.05,0.1,0.2,0.23,0.33,0.4,0.45})-LOOKUP(H3865,{0,1950001,3300001,6950001,9000001,18000001,40000001},{0,97500,427500,636000,1536000,2796000,4796000}))*1.021,3),0))</f>
        <v/>
      </c>
      <c r="J3865" s="21">
        <f>ROUNDDOWN(ROUND(H3865*0.06,2),-2)</f>
        <v/>
      </c>
      <c r="K3865" s="21">
        <f>ROUNDDOWN(ROUND(H3865*0.04,2),-2)</f>
        <v/>
      </c>
      <c r="L3865" s="21">
        <f>I3865+J3865+K3865</f>
        <v/>
      </c>
      <c r="M3865" s="21">
        <f>B3865-L3865</f>
        <v/>
      </c>
      <c r="N3865" s="21">
        <f>ROUNDDOWN(ROUND(B3865*0.2042,2),0)</f>
        <v/>
      </c>
    </row>
    <row r="3866">
      <c r="A3866" t="inlineStr">
        <is>
          <t>照合 一般</t>
        </is>
      </c>
      <c r="B3866" s="21" t="n">
        <v>27500000</v>
      </c>
      <c r="C3866" s="22" t="n">
        <v>12</v>
      </c>
      <c r="D3866" s="22" t="n">
        <v>1</v>
      </c>
      <c r="E3866" s="22" t="n">
        <v>0</v>
      </c>
      <c r="F3866" s="21">
        <f>(IF(C3866&lt;=20,MAX(800000,400000*C3866),8000000+700000*(C3866-20))+IF(E3866=1,1000000,0))</f>
        <v/>
      </c>
      <c r="G3866" s="21">
        <f>IF(AND(D3866=3,C3866&lt;=5),MAX(0,B3866-F3866),IF(AND(D3866=2,C3866&lt;=5,MAX(0,B3866-F3866)&gt;3000000),1500000+MAX(0,B3866-F3866)-3000000,MAX(0,B3866-F3866)/2))</f>
        <v/>
      </c>
      <c r="H3866" s="21">
        <f>ROUNDDOWN(G3866,-3)</f>
        <v/>
      </c>
      <c r="I3866" s="21">
        <f>IF(H3866&lt;=0,0,ROUNDDOWN(ROUND((H3866*LOOKUP(H3866,{0,1950001,3300001,6950001,9000001,18000001,40000001},{0.05,0.1,0.2,0.23,0.33,0.4,0.45})-LOOKUP(H3866,{0,1950001,3300001,6950001,9000001,18000001,40000001},{0,97500,427500,636000,1536000,2796000,4796000}))*1.021,3),0))</f>
        <v/>
      </c>
      <c r="J3866" s="21">
        <f>ROUNDDOWN(ROUND(H3866*0.06,2),-2)</f>
        <v/>
      </c>
      <c r="K3866" s="21">
        <f>ROUNDDOWN(ROUND(H3866*0.04,2),-2)</f>
        <v/>
      </c>
      <c r="L3866" s="21">
        <f>I3866+J3866+K3866</f>
        <v/>
      </c>
      <c r="M3866" s="21">
        <f>B3866-L3866</f>
        <v/>
      </c>
      <c r="N3866" s="21">
        <f>ROUNDDOWN(ROUND(B3866*0.2042,2),0)</f>
        <v/>
      </c>
    </row>
    <row r="3867">
      <c r="A3867" t="inlineStr">
        <is>
          <t>照合 一般</t>
        </is>
      </c>
      <c r="B3867" s="21" t="n">
        <v>27500000</v>
      </c>
      <c r="C3867" s="22" t="n">
        <v>13</v>
      </c>
      <c r="D3867" s="22" t="n">
        <v>1</v>
      </c>
      <c r="E3867" s="22" t="n">
        <v>0</v>
      </c>
      <c r="F3867" s="21">
        <f>(IF(C3867&lt;=20,MAX(800000,400000*C3867),8000000+700000*(C3867-20))+IF(E3867=1,1000000,0))</f>
        <v/>
      </c>
      <c r="G3867" s="21">
        <f>IF(AND(D3867=3,C3867&lt;=5),MAX(0,B3867-F3867),IF(AND(D3867=2,C3867&lt;=5,MAX(0,B3867-F3867)&gt;3000000),1500000+MAX(0,B3867-F3867)-3000000,MAX(0,B3867-F3867)/2))</f>
        <v/>
      </c>
      <c r="H3867" s="21">
        <f>ROUNDDOWN(G3867,-3)</f>
        <v/>
      </c>
      <c r="I3867" s="21">
        <f>IF(H3867&lt;=0,0,ROUNDDOWN(ROUND((H3867*LOOKUP(H3867,{0,1950001,3300001,6950001,9000001,18000001,40000001},{0.05,0.1,0.2,0.23,0.33,0.4,0.45})-LOOKUP(H3867,{0,1950001,3300001,6950001,9000001,18000001,40000001},{0,97500,427500,636000,1536000,2796000,4796000}))*1.021,3),0))</f>
        <v/>
      </c>
      <c r="J3867" s="21">
        <f>ROUNDDOWN(ROUND(H3867*0.06,2),-2)</f>
        <v/>
      </c>
      <c r="K3867" s="21">
        <f>ROUNDDOWN(ROUND(H3867*0.04,2),-2)</f>
        <v/>
      </c>
      <c r="L3867" s="21">
        <f>I3867+J3867+K3867</f>
        <v/>
      </c>
      <c r="M3867" s="21">
        <f>B3867-L3867</f>
        <v/>
      </c>
      <c r="N3867" s="21">
        <f>ROUNDDOWN(ROUND(B3867*0.2042,2),0)</f>
        <v/>
      </c>
    </row>
    <row r="3868">
      <c r="A3868" t="inlineStr">
        <is>
          <t>照合 一般</t>
        </is>
      </c>
      <c r="B3868" s="21" t="n">
        <v>27500000</v>
      </c>
      <c r="C3868" s="22" t="n">
        <v>14</v>
      </c>
      <c r="D3868" s="22" t="n">
        <v>1</v>
      </c>
      <c r="E3868" s="22" t="n">
        <v>0</v>
      </c>
      <c r="F3868" s="21">
        <f>(IF(C3868&lt;=20,MAX(800000,400000*C3868),8000000+700000*(C3868-20))+IF(E3868=1,1000000,0))</f>
        <v/>
      </c>
      <c r="G3868" s="21">
        <f>IF(AND(D3868=3,C3868&lt;=5),MAX(0,B3868-F3868),IF(AND(D3868=2,C3868&lt;=5,MAX(0,B3868-F3868)&gt;3000000),1500000+MAX(0,B3868-F3868)-3000000,MAX(0,B3868-F3868)/2))</f>
        <v/>
      </c>
      <c r="H3868" s="21">
        <f>ROUNDDOWN(G3868,-3)</f>
        <v/>
      </c>
      <c r="I3868" s="21">
        <f>IF(H3868&lt;=0,0,ROUNDDOWN(ROUND((H3868*LOOKUP(H3868,{0,1950001,3300001,6950001,9000001,18000001,40000001},{0.05,0.1,0.2,0.23,0.33,0.4,0.45})-LOOKUP(H3868,{0,1950001,3300001,6950001,9000001,18000001,40000001},{0,97500,427500,636000,1536000,2796000,4796000}))*1.021,3),0))</f>
        <v/>
      </c>
      <c r="J3868" s="21">
        <f>ROUNDDOWN(ROUND(H3868*0.06,2),-2)</f>
        <v/>
      </c>
      <c r="K3868" s="21">
        <f>ROUNDDOWN(ROUND(H3868*0.04,2),-2)</f>
        <v/>
      </c>
      <c r="L3868" s="21">
        <f>I3868+J3868+K3868</f>
        <v/>
      </c>
      <c r="M3868" s="21">
        <f>B3868-L3868</f>
        <v/>
      </c>
      <c r="N3868" s="21">
        <f>ROUNDDOWN(ROUND(B3868*0.2042,2),0)</f>
        <v/>
      </c>
    </row>
    <row r="3869">
      <c r="A3869" t="inlineStr">
        <is>
          <t>照合 一般</t>
        </is>
      </c>
      <c r="B3869" s="21" t="n">
        <v>27500000</v>
      </c>
      <c r="C3869" s="22" t="n">
        <v>15</v>
      </c>
      <c r="D3869" s="22" t="n">
        <v>1</v>
      </c>
      <c r="E3869" s="22" t="n">
        <v>0</v>
      </c>
      <c r="F3869" s="21">
        <f>(IF(C3869&lt;=20,MAX(800000,400000*C3869),8000000+700000*(C3869-20))+IF(E3869=1,1000000,0))</f>
        <v/>
      </c>
      <c r="G3869" s="21">
        <f>IF(AND(D3869=3,C3869&lt;=5),MAX(0,B3869-F3869),IF(AND(D3869=2,C3869&lt;=5,MAX(0,B3869-F3869)&gt;3000000),1500000+MAX(0,B3869-F3869)-3000000,MAX(0,B3869-F3869)/2))</f>
        <v/>
      </c>
      <c r="H3869" s="21">
        <f>ROUNDDOWN(G3869,-3)</f>
        <v/>
      </c>
      <c r="I3869" s="21">
        <f>IF(H3869&lt;=0,0,ROUNDDOWN(ROUND((H3869*LOOKUP(H3869,{0,1950001,3300001,6950001,9000001,18000001,40000001},{0.05,0.1,0.2,0.23,0.33,0.4,0.45})-LOOKUP(H3869,{0,1950001,3300001,6950001,9000001,18000001,40000001},{0,97500,427500,636000,1536000,2796000,4796000}))*1.021,3),0))</f>
        <v/>
      </c>
      <c r="J3869" s="21">
        <f>ROUNDDOWN(ROUND(H3869*0.06,2),-2)</f>
        <v/>
      </c>
      <c r="K3869" s="21">
        <f>ROUNDDOWN(ROUND(H3869*0.04,2),-2)</f>
        <v/>
      </c>
      <c r="L3869" s="21">
        <f>I3869+J3869+K3869</f>
        <v/>
      </c>
      <c r="M3869" s="21">
        <f>B3869-L3869</f>
        <v/>
      </c>
      <c r="N3869" s="21">
        <f>ROUNDDOWN(ROUND(B3869*0.2042,2),0)</f>
        <v/>
      </c>
    </row>
    <row r="3870">
      <c r="A3870" t="inlineStr">
        <is>
          <t>照合 一般</t>
        </is>
      </c>
      <c r="B3870" s="21" t="n">
        <v>27500000</v>
      </c>
      <c r="C3870" s="22" t="n">
        <v>16</v>
      </c>
      <c r="D3870" s="22" t="n">
        <v>1</v>
      </c>
      <c r="E3870" s="22" t="n">
        <v>0</v>
      </c>
      <c r="F3870" s="21">
        <f>(IF(C3870&lt;=20,MAX(800000,400000*C3870),8000000+700000*(C3870-20))+IF(E3870=1,1000000,0))</f>
        <v/>
      </c>
      <c r="G3870" s="21">
        <f>IF(AND(D3870=3,C3870&lt;=5),MAX(0,B3870-F3870),IF(AND(D3870=2,C3870&lt;=5,MAX(0,B3870-F3870)&gt;3000000),1500000+MAX(0,B3870-F3870)-3000000,MAX(0,B3870-F3870)/2))</f>
        <v/>
      </c>
      <c r="H3870" s="21">
        <f>ROUNDDOWN(G3870,-3)</f>
        <v/>
      </c>
      <c r="I3870" s="21">
        <f>IF(H3870&lt;=0,0,ROUNDDOWN(ROUND((H3870*LOOKUP(H3870,{0,1950001,3300001,6950001,9000001,18000001,40000001},{0.05,0.1,0.2,0.23,0.33,0.4,0.45})-LOOKUP(H3870,{0,1950001,3300001,6950001,9000001,18000001,40000001},{0,97500,427500,636000,1536000,2796000,4796000}))*1.021,3),0))</f>
        <v/>
      </c>
      <c r="J3870" s="21">
        <f>ROUNDDOWN(ROUND(H3870*0.06,2),-2)</f>
        <v/>
      </c>
      <c r="K3870" s="21">
        <f>ROUNDDOWN(ROUND(H3870*0.04,2),-2)</f>
        <v/>
      </c>
      <c r="L3870" s="21">
        <f>I3870+J3870+K3870</f>
        <v/>
      </c>
      <c r="M3870" s="21">
        <f>B3870-L3870</f>
        <v/>
      </c>
      <c r="N3870" s="21">
        <f>ROUNDDOWN(ROUND(B3870*0.2042,2),0)</f>
        <v/>
      </c>
    </row>
    <row r="3871">
      <c r="A3871" t="inlineStr">
        <is>
          <t>照合 一般</t>
        </is>
      </c>
      <c r="B3871" s="21" t="n">
        <v>27500000</v>
      </c>
      <c r="C3871" s="22" t="n">
        <v>17</v>
      </c>
      <c r="D3871" s="22" t="n">
        <v>1</v>
      </c>
      <c r="E3871" s="22" t="n">
        <v>0</v>
      </c>
      <c r="F3871" s="21">
        <f>(IF(C3871&lt;=20,MAX(800000,400000*C3871),8000000+700000*(C3871-20))+IF(E3871=1,1000000,0))</f>
        <v/>
      </c>
      <c r="G3871" s="21">
        <f>IF(AND(D3871=3,C3871&lt;=5),MAX(0,B3871-F3871),IF(AND(D3871=2,C3871&lt;=5,MAX(0,B3871-F3871)&gt;3000000),1500000+MAX(0,B3871-F3871)-3000000,MAX(0,B3871-F3871)/2))</f>
        <v/>
      </c>
      <c r="H3871" s="21">
        <f>ROUNDDOWN(G3871,-3)</f>
        <v/>
      </c>
      <c r="I3871" s="21">
        <f>IF(H3871&lt;=0,0,ROUNDDOWN(ROUND((H3871*LOOKUP(H3871,{0,1950001,3300001,6950001,9000001,18000001,40000001},{0.05,0.1,0.2,0.23,0.33,0.4,0.45})-LOOKUP(H3871,{0,1950001,3300001,6950001,9000001,18000001,40000001},{0,97500,427500,636000,1536000,2796000,4796000}))*1.021,3),0))</f>
        <v/>
      </c>
      <c r="J3871" s="21">
        <f>ROUNDDOWN(ROUND(H3871*0.06,2),-2)</f>
        <v/>
      </c>
      <c r="K3871" s="21">
        <f>ROUNDDOWN(ROUND(H3871*0.04,2),-2)</f>
        <v/>
      </c>
      <c r="L3871" s="21">
        <f>I3871+J3871+K3871</f>
        <v/>
      </c>
      <c r="M3871" s="21">
        <f>B3871-L3871</f>
        <v/>
      </c>
      <c r="N3871" s="21">
        <f>ROUNDDOWN(ROUND(B3871*0.2042,2),0)</f>
        <v/>
      </c>
    </row>
    <row r="3872">
      <c r="A3872" t="inlineStr">
        <is>
          <t>照合 一般</t>
        </is>
      </c>
      <c r="B3872" s="21" t="n">
        <v>27500000</v>
      </c>
      <c r="C3872" s="22" t="n">
        <v>18</v>
      </c>
      <c r="D3872" s="22" t="n">
        <v>1</v>
      </c>
      <c r="E3872" s="22" t="n">
        <v>0</v>
      </c>
      <c r="F3872" s="21">
        <f>(IF(C3872&lt;=20,MAX(800000,400000*C3872),8000000+700000*(C3872-20))+IF(E3872=1,1000000,0))</f>
        <v/>
      </c>
      <c r="G3872" s="21">
        <f>IF(AND(D3872=3,C3872&lt;=5),MAX(0,B3872-F3872),IF(AND(D3872=2,C3872&lt;=5,MAX(0,B3872-F3872)&gt;3000000),1500000+MAX(0,B3872-F3872)-3000000,MAX(0,B3872-F3872)/2))</f>
        <v/>
      </c>
      <c r="H3872" s="21">
        <f>ROUNDDOWN(G3872,-3)</f>
        <v/>
      </c>
      <c r="I3872" s="21">
        <f>IF(H3872&lt;=0,0,ROUNDDOWN(ROUND((H3872*LOOKUP(H3872,{0,1950001,3300001,6950001,9000001,18000001,40000001},{0.05,0.1,0.2,0.23,0.33,0.4,0.45})-LOOKUP(H3872,{0,1950001,3300001,6950001,9000001,18000001,40000001},{0,97500,427500,636000,1536000,2796000,4796000}))*1.021,3),0))</f>
        <v/>
      </c>
      <c r="J3872" s="21">
        <f>ROUNDDOWN(ROUND(H3872*0.06,2),-2)</f>
        <v/>
      </c>
      <c r="K3872" s="21">
        <f>ROUNDDOWN(ROUND(H3872*0.04,2),-2)</f>
        <v/>
      </c>
      <c r="L3872" s="21">
        <f>I3872+J3872+K3872</f>
        <v/>
      </c>
      <c r="M3872" s="21">
        <f>B3872-L3872</f>
        <v/>
      </c>
      <c r="N3872" s="21">
        <f>ROUNDDOWN(ROUND(B3872*0.2042,2),0)</f>
        <v/>
      </c>
    </row>
    <row r="3873">
      <c r="A3873" t="inlineStr">
        <is>
          <t>照合 一般</t>
        </is>
      </c>
      <c r="B3873" s="21" t="n">
        <v>27500000</v>
      </c>
      <c r="C3873" s="22" t="n">
        <v>19</v>
      </c>
      <c r="D3873" s="22" t="n">
        <v>1</v>
      </c>
      <c r="E3873" s="22" t="n">
        <v>0</v>
      </c>
      <c r="F3873" s="21">
        <f>(IF(C3873&lt;=20,MAX(800000,400000*C3873),8000000+700000*(C3873-20))+IF(E3873=1,1000000,0))</f>
        <v/>
      </c>
      <c r="G3873" s="21">
        <f>IF(AND(D3873=3,C3873&lt;=5),MAX(0,B3873-F3873),IF(AND(D3873=2,C3873&lt;=5,MAX(0,B3873-F3873)&gt;3000000),1500000+MAX(0,B3873-F3873)-3000000,MAX(0,B3873-F3873)/2))</f>
        <v/>
      </c>
      <c r="H3873" s="21">
        <f>ROUNDDOWN(G3873,-3)</f>
        <v/>
      </c>
      <c r="I3873" s="21">
        <f>IF(H3873&lt;=0,0,ROUNDDOWN(ROUND((H3873*LOOKUP(H3873,{0,1950001,3300001,6950001,9000001,18000001,40000001},{0.05,0.1,0.2,0.23,0.33,0.4,0.45})-LOOKUP(H3873,{0,1950001,3300001,6950001,9000001,18000001,40000001},{0,97500,427500,636000,1536000,2796000,4796000}))*1.021,3),0))</f>
        <v/>
      </c>
      <c r="J3873" s="21">
        <f>ROUNDDOWN(ROUND(H3873*0.06,2),-2)</f>
        <v/>
      </c>
      <c r="K3873" s="21">
        <f>ROUNDDOWN(ROUND(H3873*0.04,2),-2)</f>
        <v/>
      </c>
      <c r="L3873" s="21">
        <f>I3873+J3873+K3873</f>
        <v/>
      </c>
      <c r="M3873" s="21">
        <f>B3873-L3873</f>
        <v/>
      </c>
      <c r="N3873" s="21">
        <f>ROUNDDOWN(ROUND(B3873*0.2042,2),0)</f>
        <v/>
      </c>
    </row>
    <row r="3874">
      <c r="A3874" t="inlineStr">
        <is>
          <t>照合 一般</t>
        </is>
      </c>
      <c r="B3874" s="21" t="n">
        <v>27500000</v>
      </c>
      <c r="C3874" s="22" t="n">
        <v>20</v>
      </c>
      <c r="D3874" s="22" t="n">
        <v>1</v>
      </c>
      <c r="E3874" s="22" t="n">
        <v>0</v>
      </c>
      <c r="F3874" s="21">
        <f>(IF(C3874&lt;=20,MAX(800000,400000*C3874),8000000+700000*(C3874-20))+IF(E3874=1,1000000,0))</f>
        <v/>
      </c>
      <c r="G3874" s="21">
        <f>IF(AND(D3874=3,C3874&lt;=5),MAX(0,B3874-F3874),IF(AND(D3874=2,C3874&lt;=5,MAX(0,B3874-F3874)&gt;3000000),1500000+MAX(0,B3874-F3874)-3000000,MAX(0,B3874-F3874)/2))</f>
        <v/>
      </c>
      <c r="H3874" s="21">
        <f>ROUNDDOWN(G3874,-3)</f>
        <v/>
      </c>
      <c r="I3874" s="21">
        <f>IF(H3874&lt;=0,0,ROUNDDOWN(ROUND((H3874*LOOKUP(H3874,{0,1950001,3300001,6950001,9000001,18000001,40000001},{0.05,0.1,0.2,0.23,0.33,0.4,0.45})-LOOKUP(H3874,{0,1950001,3300001,6950001,9000001,18000001,40000001},{0,97500,427500,636000,1536000,2796000,4796000}))*1.021,3),0))</f>
        <v/>
      </c>
      <c r="J3874" s="21">
        <f>ROUNDDOWN(ROUND(H3874*0.06,2),-2)</f>
        <v/>
      </c>
      <c r="K3874" s="21">
        <f>ROUNDDOWN(ROUND(H3874*0.04,2),-2)</f>
        <v/>
      </c>
      <c r="L3874" s="21">
        <f>I3874+J3874+K3874</f>
        <v/>
      </c>
      <c r="M3874" s="21">
        <f>B3874-L3874</f>
        <v/>
      </c>
      <c r="N3874" s="21">
        <f>ROUNDDOWN(ROUND(B3874*0.2042,2),0)</f>
        <v/>
      </c>
    </row>
    <row r="3875">
      <c r="A3875" t="inlineStr">
        <is>
          <t>照合 一般</t>
        </is>
      </c>
      <c r="B3875" s="21" t="n">
        <v>27500000</v>
      </c>
      <c r="C3875" s="22" t="n">
        <v>21</v>
      </c>
      <c r="D3875" s="22" t="n">
        <v>1</v>
      </c>
      <c r="E3875" s="22" t="n">
        <v>0</v>
      </c>
      <c r="F3875" s="21">
        <f>(IF(C3875&lt;=20,MAX(800000,400000*C3875),8000000+700000*(C3875-20))+IF(E3875=1,1000000,0))</f>
        <v/>
      </c>
      <c r="G3875" s="21">
        <f>IF(AND(D3875=3,C3875&lt;=5),MAX(0,B3875-F3875),IF(AND(D3875=2,C3875&lt;=5,MAX(0,B3875-F3875)&gt;3000000),1500000+MAX(0,B3875-F3875)-3000000,MAX(0,B3875-F3875)/2))</f>
        <v/>
      </c>
      <c r="H3875" s="21">
        <f>ROUNDDOWN(G3875,-3)</f>
        <v/>
      </c>
      <c r="I3875" s="21">
        <f>IF(H3875&lt;=0,0,ROUNDDOWN(ROUND((H3875*LOOKUP(H3875,{0,1950001,3300001,6950001,9000001,18000001,40000001},{0.05,0.1,0.2,0.23,0.33,0.4,0.45})-LOOKUP(H3875,{0,1950001,3300001,6950001,9000001,18000001,40000001},{0,97500,427500,636000,1536000,2796000,4796000}))*1.021,3),0))</f>
        <v/>
      </c>
      <c r="J3875" s="21">
        <f>ROUNDDOWN(ROUND(H3875*0.06,2),-2)</f>
        <v/>
      </c>
      <c r="K3875" s="21">
        <f>ROUNDDOWN(ROUND(H3875*0.04,2),-2)</f>
        <v/>
      </c>
      <c r="L3875" s="21">
        <f>I3875+J3875+K3875</f>
        <v/>
      </c>
      <c r="M3875" s="21">
        <f>B3875-L3875</f>
        <v/>
      </c>
      <c r="N3875" s="21">
        <f>ROUNDDOWN(ROUND(B3875*0.2042,2),0)</f>
        <v/>
      </c>
    </row>
    <row r="3876">
      <c r="A3876" t="inlineStr">
        <is>
          <t>照合 一般</t>
        </is>
      </c>
      <c r="B3876" s="21" t="n">
        <v>27500000</v>
      </c>
      <c r="C3876" s="22" t="n">
        <v>22</v>
      </c>
      <c r="D3876" s="22" t="n">
        <v>1</v>
      </c>
      <c r="E3876" s="22" t="n">
        <v>0</v>
      </c>
      <c r="F3876" s="21">
        <f>(IF(C3876&lt;=20,MAX(800000,400000*C3876),8000000+700000*(C3876-20))+IF(E3876=1,1000000,0))</f>
        <v/>
      </c>
      <c r="G3876" s="21">
        <f>IF(AND(D3876=3,C3876&lt;=5),MAX(0,B3876-F3876),IF(AND(D3876=2,C3876&lt;=5,MAX(0,B3876-F3876)&gt;3000000),1500000+MAX(0,B3876-F3876)-3000000,MAX(0,B3876-F3876)/2))</f>
        <v/>
      </c>
      <c r="H3876" s="21">
        <f>ROUNDDOWN(G3876,-3)</f>
        <v/>
      </c>
      <c r="I3876" s="21">
        <f>IF(H3876&lt;=0,0,ROUNDDOWN(ROUND((H3876*LOOKUP(H3876,{0,1950001,3300001,6950001,9000001,18000001,40000001},{0.05,0.1,0.2,0.23,0.33,0.4,0.45})-LOOKUP(H3876,{0,1950001,3300001,6950001,9000001,18000001,40000001},{0,97500,427500,636000,1536000,2796000,4796000}))*1.021,3),0))</f>
        <v/>
      </c>
      <c r="J3876" s="21">
        <f>ROUNDDOWN(ROUND(H3876*0.06,2),-2)</f>
        <v/>
      </c>
      <c r="K3876" s="21">
        <f>ROUNDDOWN(ROUND(H3876*0.04,2),-2)</f>
        <v/>
      </c>
      <c r="L3876" s="21">
        <f>I3876+J3876+K3876</f>
        <v/>
      </c>
      <c r="M3876" s="21">
        <f>B3876-L3876</f>
        <v/>
      </c>
      <c r="N3876" s="21">
        <f>ROUNDDOWN(ROUND(B3876*0.2042,2),0)</f>
        <v/>
      </c>
    </row>
    <row r="3877">
      <c r="A3877" t="inlineStr">
        <is>
          <t>照合 一般</t>
        </is>
      </c>
      <c r="B3877" s="21" t="n">
        <v>27500000</v>
      </c>
      <c r="C3877" s="22" t="n">
        <v>23</v>
      </c>
      <c r="D3877" s="22" t="n">
        <v>1</v>
      </c>
      <c r="E3877" s="22" t="n">
        <v>0</v>
      </c>
      <c r="F3877" s="21">
        <f>(IF(C3877&lt;=20,MAX(800000,400000*C3877),8000000+700000*(C3877-20))+IF(E3877=1,1000000,0))</f>
        <v/>
      </c>
      <c r="G3877" s="21">
        <f>IF(AND(D3877=3,C3877&lt;=5),MAX(0,B3877-F3877),IF(AND(D3877=2,C3877&lt;=5,MAX(0,B3877-F3877)&gt;3000000),1500000+MAX(0,B3877-F3877)-3000000,MAX(0,B3877-F3877)/2))</f>
        <v/>
      </c>
      <c r="H3877" s="21">
        <f>ROUNDDOWN(G3877,-3)</f>
        <v/>
      </c>
      <c r="I3877" s="21">
        <f>IF(H3877&lt;=0,0,ROUNDDOWN(ROUND((H3877*LOOKUP(H3877,{0,1950001,3300001,6950001,9000001,18000001,40000001},{0.05,0.1,0.2,0.23,0.33,0.4,0.45})-LOOKUP(H3877,{0,1950001,3300001,6950001,9000001,18000001,40000001},{0,97500,427500,636000,1536000,2796000,4796000}))*1.021,3),0))</f>
        <v/>
      </c>
      <c r="J3877" s="21">
        <f>ROUNDDOWN(ROUND(H3877*0.06,2),-2)</f>
        <v/>
      </c>
      <c r="K3877" s="21">
        <f>ROUNDDOWN(ROUND(H3877*0.04,2),-2)</f>
        <v/>
      </c>
      <c r="L3877" s="21">
        <f>I3877+J3877+K3877</f>
        <v/>
      </c>
      <c r="M3877" s="21">
        <f>B3877-L3877</f>
        <v/>
      </c>
      <c r="N3877" s="21">
        <f>ROUNDDOWN(ROUND(B3877*0.2042,2),0)</f>
        <v/>
      </c>
    </row>
    <row r="3878">
      <c r="A3878" t="inlineStr">
        <is>
          <t>照合 一般</t>
        </is>
      </c>
      <c r="B3878" s="21" t="n">
        <v>27500000</v>
      </c>
      <c r="C3878" s="22" t="n">
        <v>24</v>
      </c>
      <c r="D3878" s="22" t="n">
        <v>1</v>
      </c>
      <c r="E3878" s="22" t="n">
        <v>0</v>
      </c>
      <c r="F3878" s="21">
        <f>(IF(C3878&lt;=20,MAX(800000,400000*C3878),8000000+700000*(C3878-20))+IF(E3878=1,1000000,0))</f>
        <v/>
      </c>
      <c r="G3878" s="21">
        <f>IF(AND(D3878=3,C3878&lt;=5),MAX(0,B3878-F3878),IF(AND(D3878=2,C3878&lt;=5,MAX(0,B3878-F3878)&gt;3000000),1500000+MAX(0,B3878-F3878)-3000000,MAX(0,B3878-F3878)/2))</f>
        <v/>
      </c>
      <c r="H3878" s="21">
        <f>ROUNDDOWN(G3878,-3)</f>
        <v/>
      </c>
      <c r="I3878" s="21">
        <f>IF(H3878&lt;=0,0,ROUNDDOWN(ROUND((H3878*LOOKUP(H3878,{0,1950001,3300001,6950001,9000001,18000001,40000001},{0.05,0.1,0.2,0.23,0.33,0.4,0.45})-LOOKUP(H3878,{0,1950001,3300001,6950001,9000001,18000001,40000001},{0,97500,427500,636000,1536000,2796000,4796000}))*1.021,3),0))</f>
        <v/>
      </c>
      <c r="J3878" s="21">
        <f>ROUNDDOWN(ROUND(H3878*0.06,2),-2)</f>
        <v/>
      </c>
      <c r="K3878" s="21">
        <f>ROUNDDOWN(ROUND(H3878*0.04,2),-2)</f>
        <v/>
      </c>
      <c r="L3878" s="21">
        <f>I3878+J3878+K3878</f>
        <v/>
      </c>
      <c r="M3878" s="21">
        <f>B3878-L3878</f>
        <v/>
      </c>
      <c r="N3878" s="21">
        <f>ROUNDDOWN(ROUND(B3878*0.2042,2),0)</f>
        <v/>
      </c>
    </row>
    <row r="3879">
      <c r="A3879" t="inlineStr">
        <is>
          <t>照合 一般</t>
        </is>
      </c>
      <c r="B3879" s="21" t="n">
        <v>27500000</v>
      </c>
      <c r="C3879" s="22" t="n">
        <v>25</v>
      </c>
      <c r="D3879" s="22" t="n">
        <v>1</v>
      </c>
      <c r="E3879" s="22" t="n">
        <v>0</v>
      </c>
      <c r="F3879" s="21">
        <f>(IF(C3879&lt;=20,MAX(800000,400000*C3879),8000000+700000*(C3879-20))+IF(E3879=1,1000000,0))</f>
        <v/>
      </c>
      <c r="G3879" s="21">
        <f>IF(AND(D3879=3,C3879&lt;=5),MAX(0,B3879-F3879),IF(AND(D3879=2,C3879&lt;=5,MAX(0,B3879-F3879)&gt;3000000),1500000+MAX(0,B3879-F3879)-3000000,MAX(0,B3879-F3879)/2))</f>
        <v/>
      </c>
      <c r="H3879" s="21">
        <f>ROUNDDOWN(G3879,-3)</f>
        <v/>
      </c>
      <c r="I3879" s="21">
        <f>IF(H3879&lt;=0,0,ROUNDDOWN(ROUND((H3879*LOOKUP(H3879,{0,1950001,3300001,6950001,9000001,18000001,40000001},{0.05,0.1,0.2,0.23,0.33,0.4,0.45})-LOOKUP(H3879,{0,1950001,3300001,6950001,9000001,18000001,40000001},{0,97500,427500,636000,1536000,2796000,4796000}))*1.021,3),0))</f>
        <v/>
      </c>
      <c r="J3879" s="21">
        <f>ROUNDDOWN(ROUND(H3879*0.06,2),-2)</f>
        <v/>
      </c>
      <c r="K3879" s="21">
        <f>ROUNDDOWN(ROUND(H3879*0.04,2),-2)</f>
        <v/>
      </c>
      <c r="L3879" s="21">
        <f>I3879+J3879+K3879</f>
        <v/>
      </c>
      <c r="M3879" s="21">
        <f>B3879-L3879</f>
        <v/>
      </c>
      <c r="N3879" s="21">
        <f>ROUNDDOWN(ROUND(B3879*0.2042,2),0)</f>
        <v/>
      </c>
    </row>
    <row r="3880">
      <c r="A3880" t="inlineStr">
        <is>
          <t>照合 一般</t>
        </is>
      </c>
      <c r="B3880" s="21" t="n">
        <v>27500000</v>
      </c>
      <c r="C3880" s="22" t="n">
        <v>26</v>
      </c>
      <c r="D3880" s="22" t="n">
        <v>1</v>
      </c>
      <c r="E3880" s="22" t="n">
        <v>0</v>
      </c>
      <c r="F3880" s="21">
        <f>(IF(C3880&lt;=20,MAX(800000,400000*C3880),8000000+700000*(C3880-20))+IF(E3880=1,1000000,0))</f>
        <v/>
      </c>
      <c r="G3880" s="21">
        <f>IF(AND(D3880=3,C3880&lt;=5),MAX(0,B3880-F3880),IF(AND(D3880=2,C3880&lt;=5,MAX(0,B3880-F3880)&gt;3000000),1500000+MAX(0,B3880-F3880)-3000000,MAX(0,B3880-F3880)/2))</f>
        <v/>
      </c>
      <c r="H3880" s="21">
        <f>ROUNDDOWN(G3880,-3)</f>
        <v/>
      </c>
      <c r="I3880" s="21">
        <f>IF(H3880&lt;=0,0,ROUNDDOWN(ROUND((H3880*LOOKUP(H3880,{0,1950001,3300001,6950001,9000001,18000001,40000001},{0.05,0.1,0.2,0.23,0.33,0.4,0.45})-LOOKUP(H3880,{0,1950001,3300001,6950001,9000001,18000001,40000001},{0,97500,427500,636000,1536000,2796000,4796000}))*1.021,3),0))</f>
        <v/>
      </c>
      <c r="J3880" s="21">
        <f>ROUNDDOWN(ROUND(H3880*0.06,2),-2)</f>
        <v/>
      </c>
      <c r="K3880" s="21">
        <f>ROUNDDOWN(ROUND(H3880*0.04,2),-2)</f>
        <v/>
      </c>
      <c r="L3880" s="21">
        <f>I3880+J3880+K3880</f>
        <v/>
      </c>
      <c r="M3880" s="21">
        <f>B3880-L3880</f>
        <v/>
      </c>
      <c r="N3880" s="21">
        <f>ROUNDDOWN(ROUND(B3880*0.2042,2),0)</f>
        <v/>
      </c>
    </row>
    <row r="3881">
      <c r="A3881" t="inlineStr">
        <is>
          <t>照合 一般</t>
        </is>
      </c>
      <c r="B3881" s="21" t="n">
        <v>27500000</v>
      </c>
      <c r="C3881" s="22" t="n">
        <v>27</v>
      </c>
      <c r="D3881" s="22" t="n">
        <v>1</v>
      </c>
      <c r="E3881" s="22" t="n">
        <v>0</v>
      </c>
      <c r="F3881" s="21">
        <f>(IF(C3881&lt;=20,MAX(800000,400000*C3881),8000000+700000*(C3881-20))+IF(E3881=1,1000000,0))</f>
        <v/>
      </c>
      <c r="G3881" s="21">
        <f>IF(AND(D3881=3,C3881&lt;=5),MAX(0,B3881-F3881),IF(AND(D3881=2,C3881&lt;=5,MAX(0,B3881-F3881)&gt;3000000),1500000+MAX(0,B3881-F3881)-3000000,MAX(0,B3881-F3881)/2))</f>
        <v/>
      </c>
      <c r="H3881" s="21">
        <f>ROUNDDOWN(G3881,-3)</f>
        <v/>
      </c>
      <c r="I3881" s="21">
        <f>IF(H3881&lt;=0,0,ROUNDDOWN(ROUND((H3881*LOOKUP(H3881,{0,1950001,3300001,6950001,9000001,18000001,40000001},{0.05,0.1,0.2,0.23,0.33,0.4,0.45})-LOOKUP(H3881,{0,1950001,3300001,6950001,9000001,18000001,40000001},{0,97500,427500,636000,1536000,2796000,4796000}))*1.021,3),0))</f>
        <v/>
      </c>
      <c r="J3881" s="21">
        <f>ROUNDDOWN(ROUND(H3881*0.06,2),-2)</f>
        <v/>
      </c>
      <c r="K3881" s="21">
        <f>ROUNDDOWN(ROUND(H3881*0.04,2),-2)</f>
        <v/>
      </c>
      <c r="L3881" s="21">
        <f>I3881+J3881+K3881</f>
        <v/>
      </c>
      <c r="M3881" s="21">
        <f>B3881-L3881</f>
        <v/>
      </c>
      <c r="N3881" s="21">
        <f>ROUNDDOWN(ROUND(B3881*0.2042,2),0)</f>
        <v/>
      </c>
    </row>
    <row r="3882">
      <c r="A3882" t="inlineStr">
        <is>
          <t>照合 一般</t>
        </is>
      </c>
      <c r="B3882" s="21" t="n">
        <v>27500000</v>
      </c>
      <c r="C3882" s="22" t="n">
        <v>28</v>
      </c>
      <c r="D3882" s="22" t="n">
        <v>1</v>
      </c>
      <c r="E3882" s="22" t="n">
        <v>0</v>
      </c>
      <c r="F3882" s="21">
        <f>(IF(C3882&lt;=20,MAX(800000,400000*C3882),8000000+700000*(C3882-20))+IF(E3882=1,1000000,0))</f>
        <v/>
      </c>
      <c r="G3882" s="21">
        <f>IF(AND(D3882=3,C3882&lt;=5),MAX(0,B3882-F3882),IF(AND(D3882=2,C3882&lt;=5,MAX(0,B3882-F3882)&gt;3000000),1500000+MAX(0,B3882-F3882)-3000000,MAX(0,B3882-F3882)/2))</f>
        <v/>
      </c>
      <c r="H3882" s="21">
        <f>ROUNDDOWN(G3882,-3)</f>
        <v/>
      </c>
      <c r="I3882" s="21">
        <f>IF(H3882&lt;=0,0,ROUNDDOWN(ROUND((H3882*LOOKUP(H3882,{0,1950001,3300001,6950001,9000001,18000001,40000001},{0.05,0.1,0.2,0.23,0.33,0.4,0.45})-LOOKUP(H3882,{0,1950001,3300001,6950001,9000001,18000001,40000001},{0,97500,427500,636000,1536000,2796000,4796000}))*1.021,3),0))</f>
        <v/>
      </c>
      <c r="J3882" s="21">
        <f>ROUNDDOWN(ROUND(H3882*0.06,2),-2)</f>
        <v/>
      </c>
      <c r="K3882" s="21">
        <f>ROUNDDOWN(ROUND(H3882*0.04,2),-2)</f>
        <v/>
      </c>
      <c r="L3882" s="21">
        <f>I3882+J3882+K3882</f>
        <v/>
      </c>
      <c r="M3882" s="21">
        <f>B3882-L3882</f>
        <v/>
      </c>
      <c r="N3882" s="21">
        <f>ROUNDDOWN(ROUND(B3882*0.2042,2),0)</f>
        <v/>
      </c>
    </row>
    <row r="3883">
      <c r="A3883" t="inlineStr">
        <is>
          <t>照合 一般</t>
        </is>
      </c>
      <c r="B3883" s="21" t="n">
        <v>27500000</v>
      </c>
      <c r="C3883" s="22" t="n">
        <v>29</v>
      </c>
      <c r="D3883" s="22" t="n">
        <v>1</v>
      </c>
      <c r="E3883" s="22" t="n">
        <v>0</v>
      </c>
      <c r="F3883" s="21">
        <f>(IF(C3883&lt;=20,MAX(800000,400000*C3883),8000000+700000*(C3883-20))+IF(E3883=1,1000000,0))</f>
        <v/>
      </c>
      <c r="G3883" s="21">
        <f>IF(AND(D3883=3,C3883&lt;=5),MAX(0,B3883-F3883),IF(AND(D3883=2,C3883&lt;=5,MAX(0,B3883-F3883)&gt;3000000),1500000+MAX(0,B3883-F3883)-3000000,MAX(0,B3883-F3883)/2))</f>
        <v/>
      </c>
      <c r="H3883" s="21">
        <f>ROUNDDOWN(G3883,-3)</f>
        <v/>
      </c>
      <c r="I3883" s="21">
        <f>IF(H3883&lt;=0,0,ROUNDDOWN(ROUND((H3883*LOOKUP(H3883,{0,1950001,3300001,6950001,9000001,18000001,40000001},{0.05,0.1,0.2,0.23,0.33,0.4,0.45})-LOOKUP(H3883,{0,1950001,3300001,6950001,9000001,18000001,40000001},{0,97500,427500,636000,1536000,2796000,4796000}))*1.021,3),0))</f>
        <v/>
      </c>
      <c r="J3883" s="21">
        <f>ROUNDDOWN(ROUND(H3883*0.06,2),-2)</f>
        <v/>
      </c>
      <c r="K3883" s="21">
        <f>ROUNDDOWN(ROUND(H3883*0.04,2),-2)</f>
        <v/>
      </c>
      <c r="L3883" s="21">
        <f>I3883+J3883+K3883</f>
        <v/>
      </c>
      <c r="M3883" s="21">
        <f>B3883-L3883</f>
        <v/>
      </c>
      <c r="N3883" s="21">
        <f>ROUNDDOWN(ROUND(B3883*0.2042,2),0)</f>
        <v/>
      </c>
    </row>
    <row r="3884">
      <c r="A3884" t="inlineStr">
        <is>
          <t>照合 一般</t>
        </is>
      </c>
      <c r="B3884" s="21" t="n">
        <v>27500000</v>
      </c>
      <c r="C3884" s="22" t="n">
        <v>30</v>
      </c>
      <c r="D3884" s="22" t="n">
        <v>1</v>
      </c>
      <c r="E3884" s="22" t="n">
        <v>0</v>
      </c>
      <c r="F3884" s="21">
        <f>(IF(C3884&lt;=20,MAX(800000,400000*C3884),8000000+700000*(C3884-20))+IF(E3884=1,1000000,0))</f>
        <v/>
      </c>
      <c r="G3884" s="21">
        <f>IF(AND(D3884=3,C3884&lt;=5),MAX(0,B3884-F3884),IF(AND(D3884=2,C3884&lt;=5,MAX(0,B3884-F3884)&gt;3000000),1500000+MAX(0,B3884-F3884)-3000000,MAX(0,B3884-F3884)/2))</f>
        <v/>
      </c>
      <c r="H3884" s="21">
        <f>ROUNDDOWN(G3884,-3)</f>
        <v/>
      </c>
      <c r="I3884" s="21">
        <f>IF(H3884&lt;=0,0,ROUNDDOWN(ROUND((H3884*LOOKUP(H3884,{0,1950001,3300001,6950001,9000001,18000001,40000001},{0.05,0.1,0.2,0.23,0.33,0.4,0.45})-LOOKUP(H3884,{0,1950001,3300001,6950001,9000001,18000001,40000001},{0,97500,427500,636000,1536000,2796000,4796000}))*1.021,3),0))</f>
        <v/>
      </c>
      <c r="J3884" s="21">
        <f>ROUNDDOWN(ROUND(H3884*0.06,2),-2)</f>
        <v/>
      </c>
      <c r="K3884" s="21">
        <f>ROUNDDOWN(ROUND(H3884*0.04,2),-2)</f>
        <v/>
      </c>
      <c r="L3884" s="21">
        <f>I3884+J3884+K3884</f>
        <v/>
      </c>
      <c r="M3884" s="21">
        <f>B3884-L3884</f>
        <v/>
      </c>
      <c r="N3884" s="21">
        <f>ROUNDDOWN(ROUND(B3884*0.2042,2),0)</f>
        <v/>
      </c>
    </row>
    <row r="3885">
      <c r="A3885" t="inlineStr">
        <is>
          <t>照合 一般</t>
        </is>
      </c>
      <c r="B3885" s="21" t="n">
        <v>27500000</v>
      </c>
      <c r="C3885" s="22" t="n">
        <v>31</v>
      </c>
      <c r="D3885" s="22" t="n">
        <v>1</v>
      </c>
      <c r="E3885" s="22" t="n">
        <v>0</v>
      </c>
      <c r="F3885" s="21">
        <f>(IF(C3885&lt;=20,MAX(800000,400000*C3885),8000000+700000*(C3885-20))+IF(E3885=1,1000000,0))</f>
        <v/>
      </c>
      <c r="G3885" s="21">
        <f>IF(AND(D3885=3,C3885&lt;=5),MAX(0,B3885-F3885),IF(AND(D3885=2,C3885&lt;=5,MAX(0,B3885-F3885)&gt;3000000),1500000+MAX(0,B3885-F3885)-3000000,MAX(0,B3885-F3885)/2))</f>
        <v/>
      </c>
      <c r="H3885" s="21">
        <f>ROUNDDOWN(G3885,-3)</f>
        <v/>
      </c>
      <c r="I3885" s="21">
        <f>IF(H3885&lt;=0,0,ROUNDDOWN(ROUND((H3885*LOOKUP(H3885,{0,1950001,3300001,6950001,9000001,18000001,40000001},{0.05,0.1,0.2,0.23,0.33,0.4,0.45})-LOOKUP(H3885,{0,1950001,3300001,6950001,9000001,18000001,40000001},{0,97500,427500,636000,1536000,2796000,4796000}))*1.021,3),0))</f>
        <v/>
      </c>
      <c r="J3885" s="21">
        <f>ROUNDDOWN(ROUND(H3885*0.06,2),-2)</f>
        <v/>
      </c>
      <c r="K3885" s="21">
        <f>ROUNDDOWN(ROUND(H3885*0.04,2),-2)</f>
        <v/>
      </c>
      <c r="L3885" s="21">
        <f>I3885+J3885+K3885</f>
        <v/>
      </c>
      <c r="M3885" s="21">
        <f>B3885-L3885</f>
        <v/>
      </c>
      <c r="N3885" s="21">
        <f>ROUNDDOWN(ROUND(B3885*0.2042,2),0)</f>
        <v/>
      </c>
    </row>
    <row r="3886">
      <c r="A3886" t="inlineStr">
        <is>
          <t>照合 一般</t>
        </is>
      </c>
      <c r="B3886" s="21" t="n">
        <v>27500000</v>
      </c>
      <c r="C3886" s="22" t="n">
        <v>32</v>
      </c>
      <c r="D3886" s="22" t="n">
        <v>1</v>
      </c>
      <c r="E3886" s="22" t="n">
        <v>0</v>
      </c>
      <c r="F3886" s="21">
        <f>(IF(C3886&lt;=20,MAX(800000,400000*C3886),8000000+700000*(C3886-20))+IF(E3886=1,1000000,0))</f>
        <v/>
      </c>
      <c r="G3886" s="21">
        <f>IF(AND(D3886=3,C3886&lt;=5),MAX(0,B3886-F3886),IF(AND(D3886=2,C3886&lt;=5,MAX(0,B3886-F3886)&gt;3000000),1500000+MAX(0,B3886-F3886)-3000000,MAX(0,B3886-F3886)/2))</f>
        <v/>
      </c>
      <c r="H3886" s="21">
        <f>ROUNDDOWN(G3886,-3)</f>
        <v/>
      </c>
      <c r="I3886" s="21">
        <f>IF(H3886&lt;=0,0,ROUNDDOWN(ROUND((H3886*LOOKUP(H3886,{0,1950001,3300001,6950001,9000001,18000001,40000001},{0.05,0.1,0.2,0.23,0.33,0.4,0.45})-LOOKUP(H3886,{0,1950001,3300001,6950001,9000001,18000001,40000001},{0,97500,427500,636000,1536000,2796000,4796000}))*1.021,3),0))</f>
        <v/>
      </c>
      <c r="J3886" s="21">
        <f>ROUNDDOWN(ROUND(H3886*0.06,2),-2)</f>
        <v/>
      </c>
      <c r="K3886" s="21">
        <f>ROUNDDOWN(ROUND(H3886*0.04,2),-2)</f>
        <v/>
      </c>
      <c r="L3886" s="21">
        <f>I3886+J3886+K3886</f>
        <v/>
      </c>
      <c r="M3886" s="21">
        <f>B3886-L3886</f>
        <v/>
      </c>
      <c r="N3886" s="21">
        <f>ROUNDDOWN(ROUND(B3886*0.2042,2),0)</f>
        <v/>
      </c>
    </row>
    <row r="3887">
      <c r="A3887" t="inlineStr">
        <is>
          <t>照合 一般</t>
        </is>
      </c>
      <c r="B3887" s="21" t="n">
        <v>27500000</v>
      </c>
      <c r="C3887" s="22" t="n">
        <v>33</v>
      </c>
      <c r="D3887" s="22" t="n">
        <v>1</v>
      </c>
      <c r="E3887" s="22" t="n">
        <v>0</v>
      </c>
      <c r="F3887" s="21">
        <f>(IF(C3887&lt;=20,MAX(800000,400000*C3887),8000000+700000*(C3887-20))+IF(E3887=1,1000000,0))</f>
        <v/>
      </c>
      <c r="G3887" s="21">
        <f>IF(AND(D3887=3,C3887&lt;=5),MAX(0,B3887-F3887),IF(AND(D3887=2,C3887&lt;=5,MAX(0,B3887-F3887)&gt;3000000),1500000+MAX(0,B3887-F3887)-3000000,MAX(0,B3887-F3887)/2))</f>
        <v/>
      </c>
      <c r="H3887" s="21">
        <f>ROUNDDOWN(G3887,-3)</f>
        <v/>
      </c>
      <c r="I3887" s="21">
        <f>IF(H3887&lt;=0,0,ROUNDDOWN(ROUND((H3887*LOOKUP(H3887,{0,1950001,3300001,6950001,9000001,18000001,40000001},{0.05,0.1,0.2,0.23,0.33,0.4,0.45})-LOOKUP(H3887,{0,1950001,3300001,6950001,9000001,18000001,40000001},{0,97500,427500,636000,1536000,2796000,4796000}))*1.021,3),0))</f>
        <v/>
      </c>
      <c r="J3887" s="21">
        <f>ROUNDDOWN(ROUND(H3887*0.06,2),-2)</f>
        <v/>
      </c>
      <c r="K3887" s="21">
        <f>ROUNDDOWN(ROUND(H3887*0.04,2),-2)</f>
        <v/>
      </c>
      <c r="L3887" s="21">
        <f>I3887+J3887+K3887</f>
        <v/>
      </c>
      <c r="M3887" s="21">
        <f>B3887-L3887</f>
        <v/>
      </c>
      <c r="N3887" s="21">
        <f>ROUNDDOWN(ROUND(B3887*0.2042,2),0)</f>
        <v/>
      </c>
    </row>
    <row r="3888">
      <c r="A3888" t="inlineStr">
        <is>
          <t>照合 一般</t>
        </is>
      </c>
      <c r="B3888" s="21" t="n">
        <v>27500000</v>
      </c>
      <c r="C3888" s="22" t="n">
        <v>34</v>
      </c>
      <c r="D3888" s="22" t="n">
        <v>1</v>
      </c>
      <c r="E3888" s="22" t="n">
        <v>0</v>
      </c>
      <c r="F3888" s="21">
        <f>(IF(C3888&lt;=20,MAX(800000,400000*C3888),8000000+700000*(C3888-20))+IF(E3888=1,1000000,0))</f>
        <v/>
      </c>
      <c r="G3888" s="21">
        <f>IF(AND(D3888=3,C3888&lt;=5),MAX(0,B3888-F3888),IF(AND(D3888=2,C3888&lt;=5,MAX(0,B3888-F3888)&gt;3000000),1500000+MAX(0,B3888-F3888)-3000000,MAX(0,B3888-F3888)/2))</f>
        <v/>
      </c>
      <c r="H3888" s="21">
        <f>ROUNDDOWN(G3888,-3)</f>
        <v/>
      </c>
      <c r="I3888" s="21">
        <f>IF(H3888&lt;=0,0,ROUNDDOWN(ROUND((H3888*LOOKUP(H3888,{0,1950001,3300001,6950001,9000001,18000001,40000001},{0.05,0.1,0.2,0.23,0.33,0.4,0.45})-LOOKUP(H3888,{0,1950001,3300001,6950001,9000001,18000001,40000001},{0,97500,427500,636000,1536000,2796000,4796000}))*1.021,3),0))</f>
        <v/>
      </c>
      <c r="J3888" s="21">
        <f>ROUNDDOWN(ROUND(H3888*0.06,2),-2)</f>
        <v/>
      </c>
      <c r="K3888" s="21">
        <f>ROUNDDOWN(ROUND(H3888*0.04,2),-2)</f>
        <v/>
      </c>
      <c r="L3888" s="21">
        <f>I3888+J3888+K3888</f>
        <v/>
      </c>
      <c r="M3888" s="21">
        <f>B3888-L3888</f>
        <v/>
      </c>
      <c r="N3888" s="21">
        <f>ROUNDDOWN(ROUND(B3888*0.2042,2),0)</f>
        <v/>
      </c>
    </row>
    <row r="3889">
      <c r="A3889" t="inlineStr">
        <is>
          <t>照合 一般</t>
        </is>
      </c>
      <c r="B3889" s="21" t="n">
        <v>27500000</v>
      </c>
      <c r="C3889" s="22" t="n">
        <v>35</v>
      </c>
      <c r="D3889" s="22" t="n">
        <v>1</v>
      </c>
      <c r="E3889" s="22" t="n">
        <v>0</v>
      </c>
      <c r="F3889" s="21">
        <f>(IF(C3889&lt;=20,MAX(800000,400000*C3889),8000000+700000*(C3889-20))+IF(E3889=1,1000000,0))</f>
        <v/>
      </c>
      <c r="G3889" s="21">
        <f>IF(AND(D3889=3,C3889&lt;=5),MAX(0,B3889-F3889),IF(AND(D3889=2,C3889&lt;=5,MAX(0,B3889-F3889)&gt;3000000),1500000+MAX(0,B3889-F3889)-3000000,MAX(0,B3889-F3889)/2))</f>
        <v/>
      </c>
      <c r="H3889" s="21">
        <f>ROUNDDOWN(G3889,-3)</f>
        <v/>
      </c>
      <c r="I3889" s="21">
        <f>IF(H3889&lt;=0,0,ROUNDDOWN(ROUND((H3889*LOOKUP(H3889,{0,1950001,3300001,6950001,9000001,18000001,40000001},{0.05,0.1,0.2,0.23,0.33,0.4,0.45})-LOOKUP(H3889,{0,1950001,3300001,6950001,9000001,18000001,40000001},{0,97500,427500,636000,1536000,2796000,4796000}))*1.021,3),0))</f>
        <v/>
      </c>
      <c r="J3889" s="21">
        <f>ROUNDDOWN(ROUND(H3889*0.06,2),-2)</f>
        <v/>
      </c>
      <c r="K3889" s="21">
        <f>ROUNDDOWN(ROUND(H3889*0.04,2),-2)</f>
        <v/>
      </c>
      <c r="L3889" s="21">
        <f>I3889+J3889+K3889</f>
        <v/>
      </c>
      <c r="M3889" s="21">
        <f>B3889-L3889</f>
        <v/>
      </c>
      <c r="N3889" s="21">
        <f>ROUNDDOWN(ROUND(B3889*0.2042,2),0)</f>
        <v/>
      </c>
    </row>
    <row r="3890">
      <c r="A3890" t="inlineStr">
        <is>
          <t>照合 一般</t>
        </is>
      </c>
      <c r="B3890" s="21" t="n">
        <v>27500000</v>
      </c>
      <c r="C3890" s="22" t="n">
        <v>36</v>
      </c>
      <c r="D3890" s="22" t="n">
        <v>1</v>
      </c>
      <c r="E3890" s="22" t="n">
        <v>0</v>
      </c>
      <c r="F3890" s="21">
        <f>(IF(C3890&lt;=20,MAX(800000,400000*C3890),8000000+700000*(C3890-20))+IF(E3890=1,1000000,0))</f>
        <v/>
      </c>
      <c r="G3890" s="21">
        <f>IF(AND(D3890=3,C3890&lt;=5),MAX(0,B3890-F3890),IF(AND(D3890=2,C3890&lt;=5,MAX(0,B3890-F3890)&gt;3000000),1500000+MAX(0,B3890-F3890)-3000000,MAX(0,B3890-F3890)/2))</f>
        <v/>
      </c>
      <c r="H3890" s="21">
        <f>ROUNDDOWN(G3890,-3)</f>
        <v/>
      </c>
      <c r="I3890" s="21">
        <f>IF(H3890&lt;=0,0,ROUNDDOWN(ROUND((H3890*LOOKUP(H3890,{0,1950001,3300001,6950001,9000001,18000001,40000001},{0.05,0.1,0.2,0.23,0.33,0.4,0.45})-LOOKUP(H3890,{0,1950001,3300001,6950001,9000001,18000001,40000001},{0,97500,427500,636000,1536000,2796000,4796000}))*1.021,3),0))</f>
        <v/>
      </c>
      <c r="J3890" s="21">
        <f>ROUNDDOWN(ROUND(H3890*0.06,2),-2)</f>
        <v/>
      </c>
      <c r="K3890" s="21">
        <f>ROUNDDOWN(ROUND(H3890*0.04,2),-2)</f>
        <v/>
      </c>
      <c r="L3890" s="21">
        <f>I3890+J3890+K3890</f>
        <v/>
      </c>
      <c r="M3890" s="21">
        <f>B3890-L3890</f>
        <v/>
      </c>
      <c r="N3890" s="21">
        <f>ROUNDDOWN(ROUND(B3890*0.2042,2),0)</f>
        <v/>
      </c>
    </row>
    <row r="3891">
      <c r="A3891" t="inlineStr">
        <is>
          <t>照合 一般</t>
        </is>
      </c>
      <c r="B3891" s="21" t="n">
        <v>27500000</v>
      </c>
      <c r="C3891" s="22" t="n">
        <v>37</v>
      </c>
      <c r="D3891" s="22" t="n">
        <v>1</v>
      </c>
      <c r="E3891" s="22" t="n">
        <v>0</v>
      </c>
      <c r="F3891" s="21">
        <f>(IF(C3891&lt;=20,MAX(800000,400000*C3891),8000000+700000*(C3891-20))+IF(E3891=1,1000000,0))</f>
        <v/>
      </c>
      <c r="G3891" s="21">
        <f>IF(AND(D3891=3,C3891&lt;=5),MAX(0,B3891-F3891),IF(AND(D3891=2,C3891&lt;=5,MAX(0,B3891-F3891)&gt;3000000),1500000+MAX(0,B3891-F3891)-3000000,MAX(0,B3891-F3891)/2))</f>
        <v/>
      </c>
      <c r="H3891" s="21">
        <f>ROUNDDOWN(G3891,-3)</f>
        <v/>
      </c>
      <c r="I3891" s="21">
        <f>IF(H3891&lt;=0,0,ROUNDDOWN(ROUND((H3891*LOOKUP(H3891,{0,1950001,3300001,6950001,9000001,18000001,40000001},{0.05,0.1,0.2,0.23,0.33,0.4,0.45})-LOOKUP(H3891,{0,1950001,3300001,6950001,9000001,18000001,40000001},{0,97500,427500,636000,1536000,2796000,4796000}))*1.021,3),0))</f>
        <v/>
      </c>
      <c r="J3891" s="21">
        <f>ROUNDDOWN(ROUND(H3891*0.06,2),-2)</f>
        <v/>
      </c>
      <c r="K3891" s="21">
        <f>ROUNDDOWN(ROUND(H3891*0.04,2),-2)</f>
        <v/>
      </c>
      <c r="L3891" s="21">
        <f>I3891+J3891+K3891</f>
        <v/>
      </c>
      <c r="M3891" s="21">
        <f>B3891-L3891</f>
        <v/>
      </c>
      <c r="N3891" s="21">
        <f>ROUNDDOWN(ROUND(B3891*0.2042,2),0)</f>
        <v/>
      </c>
    </row>
    <row r="3892">
      <c r="A3892" t="inlineStr">
        <is>
          <t>照合 一般</t>
        </is>
      </c>
      <c r="B3892" s="21" t="n">
        <v>27500000</v>
      </c>
      <c r="C3892" s="22" t="n">
        <v>38</v>
      </c>
      <c r="D3892" s="22" t="n">
        <v>1</v>
      </c>
      <c r="E3892" s="22" t="n">
        <v>0</v>
      </c>
      <c r="F3892" s="21">
        <f>(IF(C3892&lt;=20,MAX(800000,400000*C3892),8000000+700000*(C3892-20))+IF(E3892=1,1000000,0))</f>
        <v/>
      </c>
      <c r="G3892" s="21">
        <f>IF(AND(D3892=3,C3892&lt;=5),MAX(0,B3892-F3892),IF(AND(D3892=2,C3892&lt;=5,MAX(0,B3892-F3892)&gt;3000000),1500000+MAX(0,B3892-F3892)-3000000,MAX(0,B3892-F3892)/2))</f>
        <v/>
      </c>
      <c r="H3892" s="21">
        <f>ROUNDDOWN(G3892,-3)</f>
        <v/>
      </c>
      <c r="I3892" s="21">
        <f>IF(H3892&lt;=0,0,ROUNDDOWN(ROUND((H3892*LOOKUP(H3892,{0,1950001,3300001,6950001,9000001,18000001,40000001},{0.05,0.1,0.2,0.23,0.33,0.4,0.45})-LOOKUP(H3892,{0,1950001,3300001,6950001,9000001,18000001,40000001},{0,97500,427500,636000,1536000,2796000,4796000}))*1.021,3),0))</f>
        <v/>
      </c>
      <c r="J3892" s="21">
        <f>ROUNDDOWN(ROUND(H3892*0.06,2),-2)</f>
        <v/>
      </c>
      <c r="K3892" s="21">
        <f>ROUNDDOWN(ROUND(H3892*0.04,2),-2)</f>
        <v/>
      </c>
      <c r="L3892" s="21">
        <f>I3892+J3892+K3892</f>
        <v/>
      </c>
      <c r="M3892" s="21">
        <f>B3892-L3892</f>
        <v/>
      </c>
      <c r="N3892" s="21">
        <f>ROUNDDOWN(ROUND(B3892*0.2042,2),0)</f>
        <v/>
      </c>
    </row>
    <row r="3893">
      <c r="A3893" t="inlineStr">
        <is>
          <t>照合 一般</t>
        </is>
      </c>
      <c r="B3893" s="21" t="n">
        <v>27500000</v>
      </c>
      <c r="C3893" s="22" t="n">
        <v>39</v>
      </c>
      <c r="D3893" s="22" t="n">
        <v>1</v>
      </c>
      <c r="E3893" s="22" t="n">
        <v>0</v>
      </c>
      <c r="F3893" s="21">
        <f>(IF(C3893&lt;=20,MAX(800000,400000*C3893),8000000+700000*(C3893-20))+IF(E3893=1,1000000,0))</f>
        <v/>
      </c>
      <c r="G3893" s="21">
        <f>IF(AND(D3893=3,C3893&lt;=5),MAX(0,B3893-F3893),IF(AND(D3893=2,C3893&lt;=5,MAX(0,B3893-F3893)&gt;3000000),1500000+MAX(0,B3893-F3893)-3000000,MAX(0,B3893-F3893)/2))</f>
        <v/>
      </c>
      <c r="H3893" s="21">
        <f>ROUNDDOWN(G3893,-3)</f>
        <v/>
      </c>
      <c r="I3893" s="21">
        <f>IF(H3893&lt;=0,0,ROUNDDOWN(ROUND((H3893*LOOKUP(H3893,{0,1950001,3300001,6950001,9000001,18000001,40000001},{0.05,0.1,0.2,0.23,0.33,0.4,0.45})-LOOKUP(H3893,{0,1950001,3300001,6950001,9000001,18000001,40000001},{0,97500,427500,636000,1536000,2796000,4796000}))*1.021,3),0))</f>
        <v/>
      </c>
      <c r="J3893" s="21">
        <f>ROUNDDOWN(ROUND(H3893*0.06,2),-2)</f>
        <v/>
      </c>
      <c r="K3893" s="21">
        <f>ROUNDDOWN(ROUND(H3893*0.04,2),-2)</f>
        <v/>
      </c>
      <c r="L3893" s="21">
        <f>I3893+J3893+K3893</f>
        <v/>
      </c>
      <c r="M3893" s="21">
        <f>B3893-L3893</f>
        <v/>
      </c>
      <c r="N3893" s="21">
        <f>ROUNDDOWN(ROUND(B3893*0.2042,2),0)</f>
        <v/>
      </c>
    </row>
    <row r="3894">
      <c r="A3894" t="inlineStr">
        <is>
          <t>照合 一般</t>
        </is>
      </c>
      <c r="B3894" s="21" t="n">
        <v>27500000</v>
      </c>
      <c r="C3894" s="22" t="n">
        <v>40</v>
      </c>
      <c r="D3894" s="22" t="n">
        <v>1</v>
      </c>
      <c r="E3894" s="22" t="n">
        <v>0</v>
      </c>
      <c r="F3894" s="21">
        <f>(IF(C3894&lt;=20,MAX(800000,400000*C3894),8000000+700000*(C3894-20))+IF(E3894=1,1000000,0))</f>
        <v/>
      </c>
      <c r="G3894" s="21">
        <f>IF(AND(D3894=3,C3894&lt;=5),MAX(0,B3894-F3894),IF(AND(D3894=2,C3894&lt;=5,MAX(0,B3894-F3894)&gt;3000000),1500000+MAX(0,B3894-F3894)-3000000,MAX(0,B3894-F3894)/2))</f>
        <v/>
      </c>
      <c r="H3894" s="21">
        <f>ROUNDDOWN(G3894,-3)</f>
        <v/>
      </c>
      <c r="I3894" s="21">
        <f>IF(H3894&lt;=0,0,ROUNDDOWN(ROUND((H3894*LOOKUP(H3894,{0,1950001,3300001,6950001,9000001,18000001,40000001},{0.05,0.1,0.2,0.23,0.33,0.4,0.45})-LOOKUP(H3894,{0,1950001,3300001,6950001,9000001,18000001,40000001},{0,97500,427500,636000,1536000,2796000,4796000}))*1.021,3),0))</f>
        <v/>
      </c>
      <c r="J3894" s="21">
        <f>ROUNDDOWN(ROUND(H3894*0.06,2),-2)</f>
        <v/>
      </c>
      <c r="K3894" s="21">
        <f>ROUNDDOWN(ROUND(H3894*0.04,2),-2)</f>
        <v/>
      </c>
      <c r="L3894" s="21">
        <f>I3894+J3894+K3894</f>
        <v/>
      </c>
      <c r="M3894" s="21">
        <f>B3894-L3894</f>
        <v/>
      </c>
      <c r="N3894" s="21">
        <f>ROUNDDOWN(ROUND(B3894*0.2042,2),0)</f>
        <v/>
      </c>
    </row>
    <row r="3895">
      <c r="A3895" t="inlineStr">
        <is>
          <t>照合 一般</t>
        </is>
      </c>
      <c r="B3895" s="21" t="n">
        <v>27500000</v>
      </c>
      <c r="C3895" s="22" t="n">
        <v>41</v>
      </c>
      <c r="D3895" s="22" t="n">
        <v>1</v>
      </c>
      <c r="E3895" s="22" t="n">
        <v>0</v>
      </c>
      <c r="F3895" s="21">
        <f>(IF(C3895&lt;=20,MAX(800000,400000*C3895),8000000+700000*(C3895-20))+IF(E3895=1,1000000,0))</f>
        <v/>
      </c>
      <c r="G3895" s="21">
        <f>IF(AND(D3895=3,C3895&lt;=5),MAX(0,B3895-F3895),IF(AND(D3895=2,C3895&lt;=5,MAX(0,B3895-F3895)&gt;3000000),1500000+MAX(0,B3895-F3895)-3000000,MAX(0,B3895-F3895)/2))</f>
        <v/>
      </c>
      <c r="H3895" s="21">
        <f>ROUNDDOWN(G3895,-3)</f>
        <v/>
      </c>
      <c r="I3895" s="21">
        <f>IF(H3895&lt;=0,0,ROUNDDOWN(ROUND((H3895*LOOKUP(H3895,{0,1950001,3300001,6950001,9000001,18000001,40000001},{0.05,0.1,0.2,0.23,0.33,0.4,0.45})-LOOKUP(H3895,{0,1950001,3300001,6950001,9000001,18000001,40000001},{0,97500,427500,636000,1536000,2796000,4796000}))*1.021,3),0))</f>
        <v/>
      </c>
      <c r="J3895" s="21">
        <f>ROUNDDOWN(ROUND(H3895*0.06,2),-2)</f>
        <v/>
      </c>
      <c r="K3895" s="21">
        <f>ROUNDDOWN(ROUND(H3895*0.04,2),-2)</f>
        <v/>
      </c>
      <c r="L3895" s="21">
        <f>I3895+J3895+K3895</f>
        <v/>
      </c>
      <c r="M3895" s="21">
        <f>B3895-L3895</f>
        <v/>
      </c>
      <c r="N3895" s="21">
        <f>ROUNDDOWN(ROUND(B3895*0.2042,2),0)</f>
        <v/>
      </c>
    </row>
    <row r="3896">
      <c r="A3896" t="inlineStr">
        <is>
          <t>照合 一般</t>
        </is>
      </c>
      <c r="B3896" s="21" t="n">
        <v>27500000</v>
      </c>
      <c r="C3896" s="22" t="n">
        <v>42</v>
      </c>
      <c r="D3896" s="22" t="n">
        <v>1</v>
      </c>
      <c r="E3896" s="22" t="n">
        <v>0</v>
      </c>
      <c r="F3896" s="21">
        <f>(IF(C3896&lt;=20,MAX(800000,400000*C3896),8000000+700000*(C3896-20))+IF(E3896=1,1000000,0))</f>
        <v/>
      </c>
      <c r="G3896" s="21">
        <f>IF(AND(D3896=3,C3896&lt;=5),MAX(0,B3896-F3896),IF(AND(D3896=2,C3896&lt;=5,MAX(0,B3896-F3896)&gt;3000000),1500000+MAX(0,B3896-F3896)-3000000,MAX(0,B3896-F3896)/2))</f>
        <v/>
      </c>
      <c r="H3896" s="21">
        <f>ROUNDDOWN(G3896,-3)</f>
        <v/>
      </c>
      <c r="I3896" s="21">
        <f>IF(H3896&lt;=0,0,ROUNDDOWN(ROUND((H3896*LOOKUP(H3896,{0,1950001,3300001,6950001,9000001,18000001,40000001},{0.05,0.1,0.2,0.23,0.33,0.4,0.45})-LOOKUP(H3896,{0,1950001,3300001,6950001,9000001,18000001,40000001},{0,97500,427500,636000,1536000,2796000,4796000}))*1.021,3),0))</f>
        <v/>
      </c>
      <c r="J3896" s="21">
        <f>ROUNDDOWN(ROUND(H3896*0.06,2),-2)</f>
        <v/>
      </c>
      <c r="K3896" s="21">
        <f>ROUNDDOWN(ROUND(H3896*0.04,2),-2)</f>
        <v/>
      </c>
      <c r="L3896" s="21">
        <f>I3896+J3896+K3896</f>
        <v/>
      </c>
      <c r="M3896" s="21">
        <f>B3896-L3896</f>
        <v/>
      </c>
      <c r="N3896" s="21">
        <f>ROUNDDOWN(ROUND(B3896*0.2042,2),0)</f>
        <v/>
      </c>
    </row>
    <row r="3897">
      <c r="A3897" t="inlineStr">
        <is>
          <t>照合 一般</t>
        </is>
      </c>
      <c r="B3897" s="21" t="n">
        <v>27500000</v>
      </c>
      <c r="C3897" s="22" t="n">
        <v>43</v>
      </c>
      <c r="D3897" s="22" t="n">
        <v>1</v>
      </c>
      <c r="E3897" s="22" t="n">
        <v>0</v>
      </c>
      <c r="F3897" s="21">
        <f>(IF(C3897&lt;=20,MAX(800000,400000*C3897),8000000+700000*(C3897-20))+IF(E3897=1,1000000,0))</f>
        <v/>
      </c>
      <c r="G3897" s="21">
        <f>IF(AND(D3897=3,C3897&lt;=5),MAX(0,B3897-F3897),IF(AND(D3897=2,C3897&lt;=5,MAX(0,B3897-F3897)&gt;3000000),1500000+MAX(0,B3897-F3897)-3000000,MAX(0,B3897-F3897)/2))</f>
        <v/>
      </c>
      <c r="H3897" s="21">
        <f>ROUNDDOWN(G3897,-3)</f>
        <v/>
      </c>
      <c r="I3897" s="21">
        <f>IF(H3897&lt;=0,0,ROUNDDOWN(ROUND((H3897*LOOKUP(H3897,{0,1950001,3300001,6950001,9000001,18000001,40000001},{0.05,0.1,0.2,0.23,0.33,0.4,0.45})-LOOKUP(H3897,{0,1950001,3300001,6950001,9000001,18000001,40000001},{0,97500,427500,636000,1536000,2796000,4796000}))*1.021,3),0))</f>
        <v/>
      </c>
      <c r="J3897" s="21">
        <f>ROUNDDOWN(ROUND(H3897*0.06,2),-2)</f>
        <v/>
      </c>
      <c r="K3897" s="21">
        <f>ROUNDDOWN(ROUND(H3897*0.04,2),-2)</f>
        <v/>
      </c>
      <c r="L3897" s="21">
        <f>I3897+J3897+K3897</f>
        <v/>
      </c>
      <c r="M3897" s="21">
        <f>B3897-L3897</f>
        <v/>
      </c>
      <c r="N3897" s="21">
        <f>ROUNDDOWN(ROUND(B3897*0.2042,2),0)</f>
        <v/>
      </c>
    </row>
    <row r="3898">
      <c r="A3898" t="inlineStr">
        <is>
          <t>照合 一般</t>
        </is>
      </c>
      <c r="B3898" s="21" t="n">
        <v>27500000</v>
      </c>
      <c r="C3898" s="22" t="n">
        <v>44</v>
      </c>
      <c r="D3898" s="22" t="n">
        <v>1</v>
      </c>
      <c r="E3898" s="22" t="n">
        <v>0</v>
      </c>
      <c r="F3898" s="21">
        <f>(IF(C3898&lt;=20,MAX(800000,400000*C3898),8000000+700000*(C3898-20))+IF(E3898=1,1000000,0))</f>
        <v/>
      </c>
      <c r="G3898" s="21">
        <f>IF(AND(D3898=3,C3898&lt;=5),MAX(0,B3898-F3898),IF(AND(D3898=2,C3898&lt;=5,MAX(0,B3898-F3898)&gt;3000000),1500000+MAX(0,B3898-F3898)-3000000,MAX(0,B3898-F3898)/2))</f>
        <v/>
      </c>
      <c r="H3898" s="21">
        <f>ROUNDDOWN(G3898,-3)</f>
        <v/>
      </c>
      <c r="I3898" s="21">
        <f>IF(H3898&lt;=0,0,ROUNDDOWN(ROUND((H3898*LOOKUP(H3898,{0,1950001,3300001,6950001,9000001,18000001,40000001},{0.05,0.1,0.2,0.23,0.33,0.4,0.45})-LOOKUP(H3898,{0,1950001,3300001,6950001,9000001,18000001,40000001},{0,97500,427500,636000,1536000,2796000,4796000}))*1.021,3),0))</f>
        <v/>
      </c>
      <c r="J3898" s="21">
        <f>ROUNDDOWN(ROUND(H3898*0.06,2),-2)</f>
        <v/>
      </c>
      <c r="K3898" s="21">
        <f>ROUNDDOWN(ROUND(H3898*0.04,2),-2)</f>
        <v/>
      </c>
      <c r="L3898" s="21">
        <f>I3898+J3898+K3898</f>
        <v/>
      </c>
      <c r="M3898" s="21">
        <f>B3898-L3898</f>
        <v/>
      </c>
      <c r="N3898" s="21">
        <f>ROUNDDOWN(ROUND(B3898*0.2042,2),0)</f>
        <v/>
      </c>
    </row>
    <row r="3899">
      <c r="A3899" t="inlineStr">
        <is>
          <t>照合 一般</t>
        </is>
      </c>
      <c r="B3899" s="21" t="n">
        <v>27500000</v>
      </c>
      <c r="C3899" s="22" t="n">
        <v>45</v>
      </c>
      <c r="D3899" s="22" t="n">
        <v>1</v>
      </c>
      <c r="E3899" s="22" t="n">
        <v>0</v>
      </c>
      <c r="F3899" s="21">
        <f>(IF(C3899&lt;=20,MAX(800000,400000*C3899),8000000+700000*(C3899-20))+IF(E3899=1,1000000,0))</f>
        <v/>
      </c>
      <c r="G3899" s="21">
        <f>IF(AND(D3899=3,C3899&lt;=5),MAX(0,B3899-F3899),IF(AND(D3899=2,C3899&lt;=5,MAX(0,B3899-F3899)&gt;3000000),1500000+MAX(0,B3899-F3899)-3000000,MAX(0,B3899-F3899)/2))</f>
        <v/>
      </c>
      <c r="H3899" s="21">
        <f>ROUNDDOWN(G3899,-3)</f>
        <v/>
      </c>
      <c r="I3899" s="21">
        <f>IF(H3899&lt;=0,0,ROUNDDOWN(ROUND((H3899*LOOKUP(H3899,{0,1950001,3300001,6950001,9000001,18000001,40000001},{0.05,0.1,0.2,0.23,0.33,0.4,0.45})-LOOKUP(H3899,{0,1950001,3300001,6950001,9000001,18000001,40000001},{0,97500,427500,636000,1536000,2796000,4796000}))*1.021,3),0))</f>
        <v/>
      </c>
      <c r="J3899" s="21">
        <f>ROUNDDOWN(ROUND(H3899*0.06,2),-2)</f>
        <v/>
      </c>
      <c r="K3899" s="21">
        <f>ROUNDDOWN(ROUND(H3899*0.04,2),-2)</f>
        <v/>
      </c>
      <c r="L3899" s="21">
        <f>I3899+J3899+K3899</f>
        <v/>
      </c>
      <c r="M3899" s="21">
        <f>B3899-L3899</f>
        <v/>
      </c>
      <c r="N3899" s="21">
        <f>ROUNDDOWN(ROUND(B3899*0.2042,2),0)</f>
        <v/>
      </c>
    </row>
    <row r="3900">
      <c r="A3900" t="inlineStr">
        <is>
          <t>照合 短期</t>
        </is>
      </c>
      <c r="B3900" s="21" t="n">
        <v>27500000</v>
      </c>
      <c r="C3900" s="22" t="n">
        <v>1</v>
      </c>
      <c r="D3900" s="22" t="n">
        <v>2</v>
      </c>
      <c r="E3900" s="22" t="n">
        <v>0</v>
      </c>
      <c r="F3900" s="21">
        <f>(IF(C3900&lt;=20,MAX(800000,400000*C3900),8000000+700000*(C3900-20))+IF(E3900=1,1000000,0))</f>
        <v/>
      </c>
      <c r="G3900" s="21">
        <f>IF(AND(D3900=3,C3900&lt;=5),MAX(0,B3900-F3900),IF(AND(D3900=2,C3900&lt;=5,MAX(0,B3900-F3900)&gt;3000000),1500000+MAX(0,B3900-F3900)-3000000,MAX(0,B3900-F3900)/2))</f>
        <v/>
      </c>
      <c r="H3900" s="21">
        <f>ROUNDDOWN(G3900,-3)</f>
        <v/>
      </c>
      <c r="I3900" s="21">
        <f>IF(H3900&lt;=0,0,ROUNDDOWN(ROUND((H3900*LOOKUP(H3900,{0,1950001,3300001,6950001,9000001,18000001,40000001},{0.05,0.1,0.2,0.23,0.33,0.4,0.45})-LOOKUP(H3900,{0,1950001,3300001,6950001,9000001,18000001,40000001},{0,97500,427500,636000,1536000,2796000,4796000}))*1.021,3),0))</f>
        <v/>
      </c>
      <c r="J3900" s="21">
        <f>ROUNDDOWN(ROUND(H3900*0.06,2),-2)</f>
        <v/>
      </c>
      <c r="K3900" s="21">
        <f>ROUNDDOWN(ROUND(H3900*0.04,2),-2)</f>
        <v/>
      </c>
      <c r="L3900" s="21">
        <f>I3900+J3900+K3900</f>
        <v/>
      </c>
      <c r="M3900" s="21">
        <f>B3900-L3900</f>
        <v/>
      </c>
      <c r="N3900" s="21">
        <f>ROUNDDOWN(ROUND(B3900*0.2042,2),0)</f>
        <v/>
      </c>
    </row>
    <row r="3901">
      <c r="A3901" t="inlineStr">
        <is>
          <t>照合 役員</t>
        </is>
      </c>
      <c r="B3901" s="21" t="n">
        <v>27500000</v>
      </c>
      <c r="C3901" s="22" t="n">
        <v>1</v>
      </c>
      <c r="D3901" s="22" t="n">
        <v>3</v>
      </c>
      <c r="E3901" s="22" t="n">
        <v>0</v>
      </c>
      <c r="F3901" s="21">
        <f>(IF(C3901&lt;=20,MAX(800000,400000*C3901),8000000+700000*(C3901-20))+IF(E3901=1,1000000,0))</f>
        <v/>
      </c>
      <c r="G3901" s="21">
        <f>IF(AND(D3901=3,C3901&lt;=5),MAX(0,B3901-F3901),IF(AND(D3901=2,C3901&lt;=5,MAX(0,B3901-F3901)&gt;3000000),1500000+MAX(0,B3901-F3901)-3000000,MAX(0,B3901-F3901)/2))</f>
        <v/>
      </c>
      <c r="H3901" s="21">
        <f>ROUNDDOWN(G3901,-3)</f>
        <v/>
      </c>
      <c r="I3901" s="21">
        <f>IF(H3901&lt;=0,0,ROUNDDOWN(ROUND((H3901*LOOKUP(H3901,{0,1950001,3300001,6950001,9000001,18000001,40000001},{0.05,0.1,0.2,0.23,0.33,0.4,0.45})-LOOKUP(H3901,{0,1950001,3300001,6950001,9000001,18000001,40000001},{0,97500,427500,636000,1536000,2796000,4796000}))*1.021,3),0))</f>
        <v/>
      </c>
      <c r="J3901" s="21">
        <f>ROUNDDOWN(ROUND(H3901*0.06,2),-2)</f>
        <v/>
      </c>
      <c r="K3901" s="21">
        <f>ROUNDDOWN(ROUND(H3901*0.04,2),-2)</f>
        <v/>
      </c>
      <c r="L3901" s="21">
        <f>I3901+J3901+K3901</f>
        <v/>
      </c>
      <c r="M3901" s="21">
        <f>B3901-L3901</f>
        <v/>
      </c>
      <c r="N3901" s="21">
        <f>ROUNDDOWN(ROUND(B3901*0.2042,2),0)</f>
        <v/>
      </c>
    </row>
    <row r="3902">
      <c r="A3902" t="inlineStr">
        <is>
          <t>照合 短期 障害</t>
        </is>
      </c>
      <c r="B3902" s="21" t="n">
        <v>27500000</v>
      </c>
      <c r="C3902" s="22" t="n">
        <v>1</v>
      </c>
      <c r="D3902" s="22" t="n">
        <v>2</v>
      </c>
      <c r="E3902" s="22" t="n">
        <v>1</v>
      </c>
      <c r="F3902" s="21">
        <f>(IF(C3902&lt;=20,MAX(800000,400000*C3902),8000000+700000*(C3902-20))+IF(E3902=1,1000000,0))</f>
        <v/>
      </c>
      <c r="G3902" s="21">
        <f>IF(AND(D3902=3,C3902&lt;=5),MAX(0,B3902-F3902),IF(AND(D3902=2,C3902&lt;=5,MAX(0,B3902-F3902)&gt;3000000),1500000+MAX(0,B3902-F3902)-3000000,MAX(0,B3902-F3902)/2))</f>
        <v/>
      </c>
      <c r="H3902" s="21">
        <f>ROUNDDOWN(G3902,-3)</f>
        <v/>
      </c>
      <c r="I3902" s="21">
        <f>IF(H3902&lt;=0,0,ROUNDDOWN(ROUND((H3902*LOOKUP(H3902,{0,1950001,3300001,6950001,9000001,18000001,40000001},{0.05,0.1,0.2,0.23,0.33,0.4,0.45})-LOOKUP(H3902,{0,1950001,3300001,6950001,9000001,18000001,40000001},{0,97500,427500,636000,1536000,2796000,4796000}))*1.021,3),0))</f>
        <v/>
      </c>
      <c r="J3902" s="21">
        <f>ROUNDDOWN(ROUND(H3902*0.06,2),-2)</f>
        <v/>
      </c>
      <c r="K3902" s="21">
        <f>ROUNDDOWN(ROUND(H3902*0.04,2),-2)</f>
        <v/>
      </c>
      <c r="L3902" s="21">
        <f>I3902+J3902+K3902</f>
        <v/>
      </c>
      <c r="M3902" s="21">
        <f>B3902-L3902</f>
        <v/>
      </c>
      <c r="N3902" s="21">
        <f>ROUNDDOWN(ROUND(B3902*0.2042,2),0)</f>
        <v/>
      </c>
    </row>
    <row r="3903">
      <c r="A3903" t="inlineStr">
        <is>
          <t>照合 短期</t>
        </is>
      </c>
      <c r="B3903" s="21" t="n">
        <v>27500000</v>
      </c>
      <c r="C3903" s="22" t="n">
        <v>2</v>
      </c>
      <c r="D3903" s="22" t="n">
        <v>2</v>
      </c>
      <c r="E3903" s="22" t="n">
        <v>0</v>
      </c>
      <c r="F3903" s="21">
        <f>(IF(C3903&lt;=20,MAX(800000,400000*C3903),8000000+700000*(C3903-20))+IF(E3903=1,1000000,0))</f>
        <v/>
      </c>
      <c r="G3903" s="21">
        <f>IF(AND(D3903=3,C3903&lt;=5),MAX(0,B3903-F3903),IF(AND(D3903=2,C3903&lt;=5,MAX(0,B3903-F3903)&gt;3000000),1500000+MAX(0,B3903-F3903)-3000000,MAX(0,B3903-F3903)/2))</f>
        <v/>
      </c>
      <c r="H3903" s="21">
        <f>ROUNDDOWN(G3903,-3)</f>
        <v/>
      </c>
      <c r="I3903" s="21">
        <f>IF(H3903&lt;=0,0,ROUNDDOWN(ROUND((H3903*LOOKUP(H3903,{0,1950001,3300001,6950001,9000001,18000001,40000001},{0.05,0.1,0.2,0.23,0.33,0.4,0.45})-LOOKUP(H3903,{0,1950001,3300001,6950001,9000001,18000001,40000001},{0,97500,427500,636000,1536000,2796000,4796000}))*1.021,3),0))</f>
        <v/>
      </c>
      <c r="J3903" s="21">
        <f>ROUNDDOWN(ROUND(H3903*0.06,2),-2)</f>
        <v/>
      </c>
      <c r="K3903" s="21">
        <f>ROUNDDOWN(ROUND(H3903*0.04,2),-2)</f>
        <v/>
      </c>
      <c r="L3903" s="21">
        <f>I3903+J3903+K3903</f>
        <v/>
      </c>
      <c r="M3903" s="21">
        <f>B3903-L3903</f>
        <v/>
      </c>
      <c r="N3903" s="21">
        <f>ROUNDDOWN(ROUND(B3903*0.2042,2),0)</f>
        <v/>
      </c>
    </row>
    <row r="3904">
      <c r="A3904" t="inlineStr">
        <is>
          <t>照合 役員</t>
        </is>
      </c>
      <c r="B3904" s="21" t="n">
        <v>27500000</v>
      </c>
      <c r="C3904" s="22" t="n">
        <v>2</v>
      </c>
      <c r="D3904" s="22" t="n">
        <v>3</v>
      </c>
      <c r="E3904" s="22" t="n">
        <v>0</v>
      </c>
      <c r="F3904" s="21">
        <f>(IF(C3904&lt;=20,MAX(800000,400000*C3904),8000000+700000*(C3904-20))+IF(E3904=1,1000000,0))</f>
        <v/>
      </c>
      <c r="G3904" s="21">
        <f>IF(AND(D3904=3,C3904&lt;=5),MAX(0,B3904-F3904),IF(AND(D3904=2,C3904&lt;=5,MAX(0,B3904-F3904)&gt;3000000),1500000+MAX(0,B3904-F3904)-3000000,MAX(0,B3904-F3904)/2))</f>
        <v/>
      </c>
      <c r="H3904" s="21">
        <f>ROUNDDOWN(G3904,-3)</f>
        <v/>
      </c>
      <c r="I3904" s="21">
        <f>IF(H3904&lt;=0,0,ROUNDDOWN(ROUND((H3904*LOOKUP(H3904,{0,1950001,3300001,6950001,9000001,18000001,40000001},{0.05,0.1,0.2,0.23,0.33,0.4,0.45})-LOOKUP(H3904,{0,1950001,3300001,6950001,9000001,18000001,40000001},{0,97500,427500,636000,1536000,2796000,4796000}))*1.021,3),0))</f>
        <v/>
      </c>
      <c r="J3904" s="21">
        <f>ROUNDDOWN(ROUND(H3904*0.06,2),-2)</f>
        <v/>
      </c>
      <c r="K3904" s="21">
        <f>ROUNDDOWN(ROUND(H3904*0.04,2),-2)</f>
        <v/>
      </c>
      <c r="L3904" s="21">
        <f>I3904+J3904+K3904</f>
        <v/>
      </c>
      <c r="M3904" s="21">
        <f>B3904-L3904</f>
        <v/>
      </c>
      <c r="N3904" s="21">
        <f>ROUNDDOWN(ROUND(B3904*0.2042,2),0)</f>
        <v/>
      </c>
    </row>
    <row r="3905">
      <c r="A3905" t="inlineStr">
        <is>
          <t>照合 短期 障害</t>
        </is>
      </c>
      <c r="B3905" s="21" t="n">
        <v>27500000</v>
      </c>
      <c r="C3905" s="22" t="n">
        <v>2</v>
      </c>
      <c r="D3905" s="22" t="n">
        <v>2</v>
      </c>
      <c r="E3905" s="22" t="n">
        <v>1</v>
      </c>
      <c r="F3905" s="21">
        <f>(IF(C3905&lt;=20,MAX(800000,400000*C3905),8000000+700000*(C3905-20))+IF(E3905=1,1000000,0))</f>
        <v/>
      </c>
      <c r="G3905" s="21">
        <f>IF(AND(D3905=3,C3905&lt;=5),MAX(0,B3905-F3905),IF(AND(D3905=2,C3905&lt;=5,MAX(0,B3905-F3905)&gt;3000000),1500000+MAX(0,B3905-F3905)-3000000,MAX(0,B3905-F3905)/2))</f>
        <v/>
      </c>
      <c r="H3905" s="21">
        <f>ROUNDDOWN(G3905,-3)</f>
        <v/>
      </c>
      <c r="I3905" s="21">
        <f>IF(H3905&lt;=0,0,ROUNDDOWN(ROUND((H3905*LOOKUP(H3905,{0,1950001,3300001,6950001,9000001,18000001,40000001},{0.05,0.1,0.2,0.23,0.33,0.4,0.45})-LOOKUP(H3905,{0,1950001,3300001,6950001,9000001,18000001,40000001},{0,97500,427500,636000,1536000,2796000,4796000}))*1.021,3),0))</f>
        <v/>
      </c>
      <c r="J3905" s="21">
        <f>ROUNDDOWN(ROUND(H3905*0.06,2),-2)</f>
        <v/>
      </c>
      <c r="K3905" s="21">
        <f>ROUNDDOWN(ROUND(H3905*0.04,2),-2)</f>
        <v/>
      </c>
      <c r="L3905" s="21">
        <f>I3905+J3905+K3905</f>
        <v/>
      </c>
      <c r="M3905" s="21">
        <f>B3905-L3905</f>
        <v/>
      </c>
      <c r="N3905" s="21">
        <f>ROUNDDOWN(ROUND(B3905*0.2042,2),0)</f>
        <v/>
      </c>
    </row>
    <row r="3906">
      <c r="A3906" t="inlineStr">
        <is>
          <t>照合 短期</t>
        </is>
      </c>
      <c r="B3906" s="21" t="n">
        <v>27500000</v>
      </c>
      <c r="C3906" s="22" t="n">
        <v>3</v>
      </c>
      <c r="D3906" s="22" t="n">
        <v>2</v>
      </c>
      <c r="E3906" s="22" t="n">
        <v>0</v>
      </c>
      <c r="F3906" s="21">
        <f>(IF(C3906&lt;=20,MAX(800000,400000*C3906),8000000+700000*(C3906-20))+IF(E3906=1,1000000,0))</f>
        <v/>
      </c>
      <c r="G3906" s="21">
        <f>IF(AND(D3906=3,C3906&lt;=5),MAX(0,B3906-F3906),IF(AND(D3906=2,C3906&lt;=5,MAX(0,B3906-F3906)&gt;3000000),1500000+MAX(0,B3906-F3906)-3000000,MAX(0,B3906-F3906)/2))</f>
        <v/>
      </c>
      <c r="H3906" s="21">
        <f>ROUNDDOWN(G3906,-3)</f>
        <v/>
      </c>
      <c r="I3906" s="21">
        <f>IF(H3906&lt;=0,0,ROUNDDOWN(ROUND((H3906*LOOKUP(H3906,{0,1950001,3300001,6950001,9000001,18000001,40000001},{0.05,0.1,0.2,0.23,0.33,0.4,0.45})-LOOKUP(H3906,{0,1950001,3300001,6950001,9000001,18000001,40000001},{0,97500,427500,636000,1536000,2796000,4796000}))*1.021,3),0))</f>
        <v/>
      </c>
      <c r="J3906" s="21">
        <f>ROUNDDOWN(ROUND(H3906*0.06,2),-2)</f>
        <v/>
      </c>
      <c r="K3906" s="21">
        <f>ROUNDDOWN(ROUND(H3906*0.04,2),-2)</f>
        <v/>
      </c>
      <c r="L3906" s="21">
        <f>I3906+J3906+K3906</f>
        <v/>
      </c>
      <c r="M3906" s="21">
        <f>B3906-L3906</f>
        <v/>
      </c>
      <c r="N3906" s="21">
        <f>ROUNDDOWN(ROUND(B3906*0.2042,2),0)</f>
        <v/>
      </c>
    </row>
    <row r="3907">
      <c r="A3907" t="inlineStr">
        <is>
          <t>照合 役員</t>
        </is>
      </c>
      <c r="B3907" s="21" t="n">
        <v>27500000</v>
      </c>
      <c r="C3907" s="22" t="n">
        <v>3</v>
      </c>
      <c r="D3907" s="22" t="n">
        <v>3</v>
      </c>
      <c r="E3907" s="22" t="n">
        <v>0</v>
      </c>
      <c r="F3907" s="21">
        <f>(IF(C3907&lt;=20,MAX(800000,400000*C3907),8000000+700000*(C3907-20))+IF(E3907=1,1000000,0))</f>
        <v/>
      </c>
      <c r="G3907" s="21">
        <f>IF(AND(D3907=3,C3907&lt;=5),MAX(0,B3907-F3907),IF(AND(D3907=2,C3907&lt;=5,MAX(0,B3907-F3907)&gt;3000000),1500000+MAX(0,B3907-F3907)-3000000,MAX(0,B3907-F3907)/2))</f>
        <v/>
      </c>
      <c r="H3907" s="21">
        <f>ROUNDDOWN(G3907,-3)</f>
        <v/>
      </c>
      <c r="I3907" s="21">
        <f>IF(H3907&lt;=0,0,ROUNDDOWN(ROUND((H3907*LOOKUP(H3907,{0,1950001,3300001,6950001,9000001,18000001,40000001},{0.05,0.1,0.2,0.23,0.33,0.4,0.45})-LOOKUP(H3907,{0,1950001,3300001,6950001,9000001,18000001,40000001},{0,97500,427500,636000,1536000,2796000,4796000}))*1.021,3),0))</f>
        <v/>
      </c>
      <c r="J3907" s="21">
        <f>ROUNDDOWN(ROUND(H3907*0.06,2),-2)</f>
        <v/>
      </c>
      <c r="K3907" s="21">
        <f>ROUNDDOWN(ROUND(H3907*0.04,2),-2)</f>
        <v/>
      </c>
      <c r="L3907" s="21">
        <f>I3907+J3907+K3907</f>
        <v/>
      </c>
      <c r="M3907" s="21">
        <f>B3907-L3907</f>
        <v/>
      </c>
      <c r="N3907" s="21">
        <f>ROUNDDOWN(ROUND(B3907*0.2042,2),0)</f>
        <v/>
      </c>
    </row>
    <row r="3908">
      <c r="A3908" t="inlineStr">
        <is>
          <t>照合 短期 障害</t>
        </is>
      </c>
      <c r="B3908" s="21" t="n">
        <v>27500000</v>
      </c>
      <c r="C3908" s="22" t="n">
        <v>3</v>
      </c>
      <c r="D3908" s="22" t="n">
        <v>2</v>
      </c>
      <c r="E3908" s="22" t="n">
        <v>1</v>
      </c>
      <c r="F3908" s="21">
        <f>(IF(C3908&lt;=20,MAX(800000,400000*C3908),8000000+700000*(C3908-20))+IF(E3908=1,1000000,0))</f>
        <v/>
      </c>
      <c r="G3908" s="21">
        <f>IF(AND(D3908=3,C3908&lt;=5),MAX(0,B3908-F3908),IF(AND(D3908=2,C3908&lt;=5,MAX(0,B3908-F3908)&gt;3000000),1500000+MAX(0,B3908-F3908)-3000000,MAX(0,B3908-F3908)/2))</f>
        <v/>
      </c>
      <c r="H3908" s="21">
        <f>ROUNDDOWN(G3908,-3)</f>
        <v/>
      </c>
      <c r="I3908" s="21">
        <f>IF(H3908&lt;=0,0,ROUNDDOWN(ROUND((H3908*LOOKUP(H3908,{0,1950001,3300001,6950001,9000001,18000001,40000001},{0.05,0.1,0.2,0.23,0.33,0.4,0.45})-LOOKUP(H3908,{0,1950001,3300001,6950001,9000001,18000001,40000001},{0,97500,427500,636000,1536000,2796000,4796000}))*1.021,3),0))</f>
        <v/>
      </c>
      <c r="J3908" s="21">
        <f>ROUNDDOWN(ROUND(H3908*0.06,2),-2)</f>
        <v/>
      </c>
      <c r="K3908" s="21">
        <f>ROUNDDOWN(ROUND(H3908*0.04,2),-2)</f>
        <v/>
      </c>
      <c r="L3908" s="21">
        <f>I3908+J3908+K3908</f>
        <v/>
      </c>
      <c r="M3908" s="21">
        <f>B3908-L3908</f>
        <v/>
      </c>
      <c r="N3908" s="21">
        <f>ROUNDDOWN(ROUND(B3908*0.2042,2),0)</f>
        <v/>
      </c>
    </row>
    <row r="3909">
      <c r="A3909" t="inlineStr">
        <is>
          <t>照合 短期</t>
        </is>
      </c>
      <c r="B3909" s="21" t="n">
        <v>27500000</v>
      </c>
      <c r="C3909" s="22" t="n">
        <v>4</v>
      </c>
      <c r="D3909" s="22" t="n">
        <v>2</v>
      </c>
      <c r="E3909" s="22" t="n">
        <v>0</v>
      </c>
      <c r="F3909" s="21">
        <f>(IF(C3909&lt;=20,MAX(800000,400000*C3909),8000000+700000*(C3909-20))+IF(E3909=1,1000000,0))</f>
        <v/>
      </c>
      <c r="G3909" s="21">
        <f>IF(AND(D3909=3,C3909&lt;=5),MAX(0,B3909-F3909),IF(AND(D3909=2,C3909&lt;=5,MAX(0,B3909-F3909)&gt;3000000),1500000+MAX(0,B3909-F3909)-3000000,MAX(0,B3909-F3909)/2))</f>
        <v/>
      </c>
      <c r="H3909" s="21">
        <f>ROUNDDOWN(G3909,-3)</f>
        <v/>
      </c>
      <c r="I3909" s="21">
        <f>IF(H3909&lt;=0,0,ROUNDDOWN(ROUND((H3909*LOOKUP(H3909,{0,1950001,3300001,6950001,9000001,18000001,40000001},{0.05,0.1,0.2,0.23,0.33,0.4,0.45})-LOOKUP(H3909,{0,1950001,3300001,6950001,9000001,18000001,40000001},{0,97500,427500,636000,1536000,2796000,4796000}))*1.021,3),0))</f>
        <v/>
      </c>
      <c r="J3909" s="21">
        <f>ROUNDDOWN(ROUND(H3909*0.06,2),-2)</f>
        <v/>
      </c>
      <c r="K3909" s="21">
        <f>ROUNDDOWN(ROUND(H3909*0.04,2),-2)</f>
        <v/>
      </c>
      <c r="L3909" s="21">
        <f>I3909+J3909+K3909</f>
        <v/>
      </c>
      <c r="M3909" s="21">
        <f>B3909-L3909</f>
        <v/>
      </c>
      <c r="N3909" s="21">
        <f>ROUNDDOWN(ROUND(B3909*0.2042,2),0)</f>
        <v/>
      </c>
    </row>
    <row r="3910">
      <c r="A3910" t="inlineStr">
        <is>
          <t>照合 役員</t>
        </is>
      </c>
      <c r="B3910" s="21" t="n">
        <v>27500000</v>
      </c>
      <c r="C3910" s="22" t="n">
        <v>4</v>
      </c>
      <c r="D3910" s="22" t="n">
        <v>3</v>
      </c>
      <c r="E3910" s="22" t="n">
        <v>0</v>
      </c>
      <c r="F3910" s="21">
        <f>(IF(C3910&lt;=20,MAX(800000,400000*C3910),8000000+700000*(C3910-20))+IF(E3910=1,1000000,0))</f>
        <v/>
      </c>
      <c r="G3910" s="21">
        <f>IF(AND(D3910=3,C3910&lt;=5),MAX(0,B3910-F3910),IF(AND(D3910=2,C3910&lt;=5,MAX(0,B3910-F3910)&gt;3000000),1500000+MAX(0,B3910-F3910)-3000000,MAX(0,B3910-F3910)/2))</f>
        <v/>
      </c>
      <c r="H3910" s="21">
        <f>ROUNDDOWN(G3910,-3)</f>
        <v/>
      </c>
      <c r="I3910" s="21">
        <f>IF(H3910&lt;=0,0,ROUNDDOWN(ROUND((H3910*LOOKUP(H3910,{0,1950001,3300001,6950001,9000001,18000001,40000001},{0.05,0.1,0.2,0.23,0.33,0.4,0.45})-LOOKUP(H3910,{0,1950001,3300001,6950001,9000001,18000001,40000001},{0,97500,427500,636000,1536000,2796000,4796000}))*1.021,3),0))</f>
        <v/>
      </c>
      <c r="J3910" s="21">
        <f>ROUNDDOWN(ROUND(H3910*0.06,2),-2)</f>
        <v/>
      </c>
      <c r="K3910" s="21">
        <f>ROUNDDOWN(ROUND(H3910*0.04,2),-2)</f>
        <v/>
      </c>
      <c r="L3910" s="21">
        <f>I3910+J3910+K3910</f>
        <v/>
      </c>
      <c r="M3910" s="21">
        <f>B3910-L3910</f>
        <v/>
      </c>
      <c r="N3910" s="21">
        <f>ROUNDDOWN(ROUND(B3910*0.2042,2),0)</f>
        <v/>
      </c>
    </row>
    <row r="3911">
      <c r="A3911" t="inlineStr">
        <is>
          <t>照合 短期 障害</t>
        </is>
      </c>
      <c r="B3911" s="21" t="n">
        <v>27500000</v>
      </c>
      <c r="C3911" s="22" t="n">
        <v>4</v>
      </c>
      <c r="D3911" s="22" t="n">
        <v>2</v>
      </c>
      <c r="E3911" s="22" t="n">
        <v>1</v>
      </c>
      <c r="F3911" s="21">
        <f>(IF(C3911&lt;=20,MAX(800000,400000*C3911),8000000+700000*(C3911-20))+IF(E3911=1,1000000,0))</f>
        <v/>
      </c>
      <c r="G3911" s="21">
        <f>IF(AND(D3911=3,C3911&lt;=5),MAX(0,B3911-F3911),IF(AND(D3911=2,C3911&lt;=5,MAX(0,B3911-F3911)&gt;3000000),1500000+MAX(0,B3911-F3911)-3000000,MAX(0,B3911-F3911)/2))</f>
        <v/>
      </c>
      <c r="H3911" s="21">
        <f>ROUNDDOWN(G3911,-3)</f>
        <v/>
      </c>
      <c r="I3911" s="21">
        <f>IF(H3911&lt;=0,0,ROUNDDOWN(ROUND((H3911*LOOKUP(H3911,{0,1950001,3300001,6950001,9000001,18000001,40000001},{0.05,0.1,0.2,0.23,0.33,0.4,0.45})-LOOKUP(H3911,{0,1950001,3300001,6950001,9000001,18000001,40000001},{0,97500,427500,636000,1536000,2796000,4796000}))*1.021,3),0))</f>
        <v/>
      </c>
      <c r="J3911" s="21">
        <f>ROUNDDOWN(ROUND(H3911*0.06,2),-2)</f>
        <v/>
      </c>
      <c r="K3911" s="21">
        <f>ROUNDDOWN(ROUND(H3911*0.04,2),-2)</f>
        <v/>
      </c>
      <c r="L3911" s="21">
        <f>I3911+J3911+K3911</f>
        <v/>
      </c>
      <c r="M3911" s="21">
        <f>B3911-L3911</f>
        <v/>
      </c>
      <c r="N3911" s="21">
        <f>ROUNDDOWN(ROUND(B3911*0.2042,2),0)</f>
        <v/>
      </c>
    </row>
    <row r="3912">
      <c r="A3912" t="inlineStr">
        <is>
          <t>照合 短期</t>
        </is>
      </c>
      <c r="B3912" s="21" t="n">
        <v>27500000</v>
      </c>
      <c r="C3912" s="22" t="n">
        <v>5</v>
      </c>
      <c r="D3912" s="22" t="n">
        <v>2</v>
      </c>
      <c r="E3912" s="22" t="n">
        <v>0</v>
      </c>
      <c r="F3912" s="21">
        <f>(IF(C3912&lt;=20,MAX(800000,400000*C3912),8000000+700000*(C3912-20))+IF(E3912=1,1000000,0))</f>
        <v/>
      </c>
      <c r="G3912" s="21">
        <f>IF(AND(D3912=3,C3912&lt;=5),MAX(0,B3912-F3912),IF(AND(D3912=2,C3912&lt;=5,MAX(0,B3912-F3912)&gt;3000000),1500000+MAX(0,B3912-F3912)-3000000,MAX(0,B3912-F3912)/2))</f>
        <v/>
      </c>
      <c r="H3912" s="21">
        <f>ROUNDDOWN(G3912,-3)</f>
        <v/>
      </c>
      <c r="I3912" s="21">
        <f>IF(H3912&lt;=0,0,ROUNDDOWN(ROUND((H3912*LOOKUP(H3912,{0,1950001,3300001,6950001,9000001,18000001,40000001},{0.05,0.1,0.2,0.23,0.33,0.4,0.45})-LOOKUP(H3912,{0,1950001,3300001,6950001,9000001,18000001,40000001},{0,97500,427500,636000,1536000,2796000,4796000}))*1.021,3),0))</f>
        <v/>
      </c>
      <c r="J3912" s="21">
        <f>ROUNDDOWN(ROUND(H3912*0.06,2),-2)</f>
        <v/>
      </c>
      <c r="K3912" s="21">
        <f>ROUNDDOWN(ROUND(H3912*0.04,2),-2)</f>
        <v/>
      </c>
      <c r="L3912" s="21">
        <f>I3912+J3912+K3912</f>
        <v/>
      </c>
      <c r="M3912" s="21">
        <f>B3912-L3912</f>
        <v/>
      </c>
      <c r="N3912" s="21">
        <f>ROUNDDOWN(ROUND(B3912*0.2042,2),0)</f>
        <v/>
      </c>
    </row>
    <row r="3913">
      <c r="A3913" t="inlineStr">
        <is>
          <t>照合 役員</t>
        </is>
      </c>
      <c r="B3913" s="21" t="n">
        <v>27500000</v>
      </c>
      <c r="C3913" s="22" t="n">
        <v>5</v>
      </c>
      <c r="D3913" s="22" t="n">
        <v>3</v>
      </c>
      <c r="E3913" s="22" t="n">
        <v>0</v>
      </c>
      <c r="F3913" s="21">
        <f>(IF(C3913&lt;=20,MAX(800000,400000*C3913),8000000+700000*(C3913-20))+IF(E3913=1,1000000,0))</f>
        <v/>
      </c>
      <c r="G3913" s="21">
        <f>IF(AND(D3913=3,C3913&lt;=5),MAX(0,B3913-F3913),IF(AND(D3913=2,C3913&lt;=5,MAX(0,B3913-F3913)&gt;3000000),1500000+MAX(0,B3913-F3913)-3000000,MAX(0,B3913-F3913)/2))</f>
        <v/>
      </c>
      <c r="H3913" s="21">
        <f>ROUNDDOWN(G3913,-3)</f>
        <v/>
      </c>
      <c r="I3913" s="21">
        <f>IF(H3913&lt;=0,0,ROUNDDOWN(ROUND((H3913*LOOKUP(H3913,{0,1950001,3300001,6950001,9000001,18000001,40000001},{0.05,0.1,0.2,0.23,0.33,0.4,0.45})-LOOKUP(H3913,{0,1950001,3300001,6950001,9000001,18000001,40000001},{0,97500,427500,636000,1536000,2796000,4796000}))*1.021,3),0))</f>
        <v/>
      </c>
      <c r="J3913" s="21">
        <f>ROUNDDOWN(ROUND(H3913*0.06,2),-2)</f>
        <v/>
      </c>
      <c r="K3913" s="21">
        <f>ROUNDDOWN(ROUND(H3913*0.04,2),-2)</f>
        <v/>
      </c>
      <c r="L3913" s="21">
        <f>I3913+J3913+K3913</f>
        <v/>
      </c>
      <c r="M3913" s="21">
        <f>B3913-L3913</f>
        <v/>
      </c>
      <c r="N3913" s="21">
        <f>ROUNDDOWN(ROUND(B3913*0.2042,2),0)</f>
        <v/>
      </c>
    </row>
    <row r="3914">
      <c r="A3914" t="inlineStr">
        <is>
          <t>照合 短期 障害</t>
        </is>
      </c>
      <c r="B3914" s="21" t="n">
        <v>27500000</v>
      </c>
      <c r="C3914" s="22" t="n">
        <v>5</v>
      </c>
      <c r="D3914" s="22" t="n">
        <v>2</v>
      </c>
      <c r="E3914" s="22" t="n">
        <v>1</v>
      </c>
      <c r="F3914" s="21">
        <f>(IF(C3914&lt;=20,MAX(800000,400000*C3914),8000000+700000*(C3914-20))+IF(E3914=1,1000000,0))</f>
        <v/>
      </c>
      <c r="G3914" s="21">
        <f>IF(AND(D3914=3,C3914&lt;=5),MAX(0,B3914-F3914),IF(AND(D3914=2,C3914&lt;=5,MAX(0,B3914-F3914)&gt;3000000),1500000+MAX(0,B3914-F3914)-3000000,MAX(0,B3914-F3914)/2))</f>
        <v/>
      </c>
      <c r="H3914" s="21">
        <f>ROUNDDOWN(G3914,-3)</f>
        <v/>
      </c>
      <c r="I3914" s="21">
        <f>IF(H3914&lt;=0,0,ROUNDDOWN(ROUND((H3914*LOOKUP(H3914,{0,1950001,3300001,6950001,9000001,18000001,40000001},{0.05,0.1,0.2,0.23,0.33,0.4,0.45})-LOOKUP(H3914,{0,1950001,3300001,6950001,9000001,18000001,40000001},{0,97500,427500,636000,1536000,2796000,4796000}))*1.021,3),0))</f>
        <v/>
      </c>
      <c r="J3914" s="21">
        <f>ROUNDDOWN(ROUND(H3914*0.06,2),-2)</f>
        <v/>
      </c>
      <c r="K3914" s="21">
        <f>ROUNDDOWN(ROUND(H3914*0.04,2),-2)</f>
        <v/>
      </c>
      <c r="L3914" s="21">
        <f>I3914+J3914+K3914</f>
        <v/>
      </c>
      <c r="M3914" s="21">
        <f>B3914-L3914</f>
        <v/>
      </c>
      <c r="N3914" s="21">
        <f>ROUNDDOWN(ROUND(B3914*0.2042,2),0)</f>
        <v/>
      </c>
    </row>
    <row r="3915">
      <c r="A3915" t="inlineStr">
        <is>
          <t>照合 障害</t>
        </is>
      </c>
      <c r="B3915" s="21" t="n">
        <v>27500000</v>
      </c>
      <c r="C3915" s="22" t="n">
        <v>25</v>
      </c>
      <c r="D3915" s="22" t="n">
        <v>1</v>
      </c>
      <c r="E3915" s="22" t="n">
        <v>1</v>
      </c>
      <c r="F3915" s="21">
        <f>(IF(C3915&lt;=20,MAX(800000,400000*C3915),8000000+700000*(C3915-20))+IF(E3915=1,1000000,0))</f>
        <v/>
      </c>
      <c r="G3915" s="21">
        <f>IF(AND(D3915=3,C3915&lt;=5),MAX(0,B3915-F3915),IF(AND(D3915=2,C3915&lt;=5,MAX(0,B3915-F3915)&gt;3000000),1500000+MAX(0,B3915-F3915)-3000000,MAX(0,B3915-F3915)/2))</f>
        <v/>
      </c>
      <c r="H3915" s="21">
        <f>ROUNDDOWN(G3915,-3)</f>
        <v/>
      </c>
      <c r="I3915" s="21">
        <f>IF(H3915&lt;=0,0,ROUNDDOWN(ROUND((H3915*LOOKUP(H3915,{0,1950001,3300001,6950001,9000001,18000001,40000001},{0.05,0.1,0.2,0.23,0.33,0.4,0.45})-LOOKUP(H3915,{0,1950001,3300001,6950001,9000001,18000001,40000001},{0,97500,427500,636000,1536000,2796000,4796000}))*1.021,3),0))</f>
        <v/>
      </c>
      <c r="J3915" s="21">
        <f>ROUNDDOWN(ROUND(H3915*0.06,2),-2)</f>
        <v/>
      </c>
      <c r="K3915" s="21">
        <f>ROUNDDOWN(ROUND(H3915*0.04,2),-2)</f>
        <v/>
      </c>
      <c r="L3915" s="21">
        <f>I3915+J3915+K3915</f>
        <v/>
      </c>
      <c r="M3915" s="21">
        <f>B3915-L3915</f>
        <v/>
      </c>
      <c r="N3915" s="21">
        <f>ROUNDDOWN(ROUND(B3915*0.2042,2),0)</f>
        <v/>
      </c>
    </row>
    <row r="3916">
      <c r="A3916" t="inlineStr">
        <is>
          <t>照合 一般</t>
        </is>
      </c>
      <c r="B3916" s="21" t="n">
        <v>28000000</v>
      </c>
      <c r="C3916" s="22" t="n">
        <v>1</v>
      </c>
      <c r="D3916" s="22" t="n">
        <v>1</v>
      </c>
      <c r="E3916" s="22" t="n">
        <v>0</v>
      </c>
      <c r="F3916" s="21">
        <f>(IF(C3916&lt;=20,MAX(800000,400000*C3916),8000000+700000*(C3916-20))+IF(E3916=1,1000000,0))</f>
        <v/>
      </c>
      <c r="G3916" s="21">
        <f>IF(AND(D3916=3,C3916&lt;=5),MAX(0,B3916-F3916),IF(AND(D3916=2,C3916&lt;=5,MAX(0,B3916-F3916)&gt;3000000),1500000+MAX(0,B3916-F3916)-3000000,MAX(0,B3916-F3916)/2))</f>
        <v/>
      </c>
      <c r="H3916" s="21">
        <f>ROUNDDOWN(G3916,-3)</f>
        <v/>
      </c>
      <c r="I3916" s="21">
        <f>IF(H3916&lt;=0,0,ROUNDDOWN(ROUND((H3916*LOOKUP(H3916,{0,1950001,3300001,6950001,9000001,18000001,40000001},{0.05,0.1,0.2,0.23,0.33,0.4,0.45})-LOOKUP(H3916,{0,1950001,3300001,6950001,9000001,18000001,40000001},{0,97500,427500,636000,1536000,2796000,4796000}))*1.021,3),0))</f>
        <v/>
      </c>
      <c r="J3916" s="21">
        <f>ROUNDDOWN(ROUND(H3916*0.06,2),-2)</f>
        <v/>
      </c>
      <c r="K3916" s="21">
        <f>ROUNDDOWN(ROUND(H3916*0.04,2),-2)</f>
        <v/>
      </c>
      <c r="L3916" s="21">
        <f>I3916+J3916+K3916</f>
        <v/>
      </c>
      <c r="M3916" s="21">
        <f>B3916-L3916</f>
        <v/>
      </c>
      <c r="N3916" s="21">
        <f>ROUNDDOWN(ROUND(B3916*0.2042,2),0)</f>
        <v/>
      </c>
    </row>
    <row r="3917">
      <c r="A3917" t="inlineStr">
        <is>
          <t>照合 一般</t>
        </is>
      </c>
      <c r="B3917" s="21" t="n">
        <v>28000000</v>
      </c>
      <c r="C3917" s="22" t="n">
        <v>2</v>
      </c>
      <c r="D3917" s="22" t="n">
        <v>1</v>
      </c>
      <c r="E3917" s="22" t="n">
        <v>0</v>
      </c>
      <c r="F3917" s="21">
        <f>(IF(C3917&lt;=20,MAX(800000,400000*C3917),8000000+700000*(C3917-20))+IF(E3917=1,1000000,0))</f>
        <v/>
      </c>
      <c r="G3917" s="21">
        <f>IF(AND(D3917=3,C3917&lt;=5),MAX(0,B3917-F3917),IF(AND(D3917=2,C3917&lt;=5,MAX(0,B3917-F3917)&gt;3000000),1500000+MAX(0,B3917-F3917)-3000000,MAX(0,B3917-F3917)/2))</f>
        <v/>
      </c>
      <c r="H3917" s="21">
        <f>ROUNDDOWN(G3917,-3)</f>
        <v/>
      </c>
      <c r="I3917" s="21">
        <f>IF(H3917&lt;=0,0,ROUNDDOWN(ROUND((H3917*LOOKUP(H3917,{0,1950001,3300001,6950001,9000001,18000001,40000001},{0.05,0.1,0.2,0.23,0.33,0.4,0.45})-LOOKUP(H3917,{0,1950001,3300001,6950001,9000001,18000001,40000001},{0,97500,427500,636000,1536000,2796000,4796000}))*1.021,3),0))</f>
        <v/>
      </c>
      <c r="J3917" s="21">
        <f>ROUNDDOWN(ROUND(H3917*0.06,2),-2)</f>
        <v/>
      </c>
      <c r="K3917" s="21">
        <f>ROUNDDOWN(ROUND(H3917*0.04,2),-2)</f>
        <v/>
      </c>
      <c r="L3917" s="21">
        <f>I3917+J3917+K3917</f>
        <v/>
      </c>
      <c r="M3917" s="21">
        <f>B3917-L3917</f>
        <v/>
      </c>
      <c r="N3917" s="21">
        <f>ROUNDDOWN(ROUND(B3917*0.2042,2),0)</f>
        <v/>
      </c>
    </row>
    <row r="3918">
      <c r="A3918" t="inlineStr">
        <is>
          <t>照合 一般</t>
        </is>
      </c>
      <c r="B3918" s="21" t="n">
        <v>28000000</v>
      </c>
      <c r="C3918" s="22" t="n">
        <v>3</v>
      </c>
      <c r="D3918" s="22" t="n">
        <v>1</v>
      </c>
      <c r="E3918" s="22" t="n">
        <v>0</v>
      </c>
      <c r="F3918" s="21">
        <f>(IF(C3918&lt;=20,MAX(800000,400000*C3918),8000000+700000*(C3918-20))+IF(E3918=1,1000000,0))</f>
        <v/>
      </c>
      <c r="G3918" s="21">
        <f>IF(AND(D3918=3,C3918&lt;=5),MAX(0,B3918-F3918),IF(AND(D3918=2,C3918&lt;=5,MAX(0,B3918-F3918)&gt;3000000),1500000+MAX(0,B3918-F3918)-3000000,MAX(0,B3918-F3918)/2))</f>
        <v/>
      </c>
      <c r="H3918" s="21">
        <f>ROUNDDOWN(G3918,-3)</f>
        <v/>
      </c>
      <c r="I3918" s="21">
        <f>IF(H3918&lt;=0,0,ROUNDDOWN(ROUND((H3918*LOOKUP(H3918,{0,1950001,3300001,6950001,9000001,18000001,40000001},{0.05,0.1,0.2,0.23,0.33,0.4,0.45})-LOOKUP(H3918,{0,1950001,3300001,6950001,9000001,18000001,40000001},{0,97500,427500,636000,1536000,2796000,4796000}))*1.021,3),0))</f>
        <v/>
      </c>
      <c r="J3918" s="21">
        <f>ROUNDDOWN(ROUND(H3918*0.06,2),-2)</f>
        <v/>
      </c>
      <c r="K3918" s="21">
        <f>ROUNDDOWN(ROUND(H3918*0.04,2),-2)</f>
        <v/>
      </c>
      <c r="L3918" s="21">
        <f>I3918+J3918+K3918</f>
        <v/>
      </c>
      <c r="M3918" s="21">
        <f>B3918-L3918</f>
        <v/>
      </c>
      <c r="N3918" s="21">
        <f>ROUNDDOWN(ROUND(B3918*0.2042,2),0)</f>
        <v/>
      </c>
    </row>
    <row r="3919">
      <c r="A3919" t="inlineStr">
        <is>
          <t>照合 一般</t>
        </is>
      </c>
      <c r="B3919" s="21" t="n">
        <v>28000000</v>
      </c>
      <c r="C3919" s="22" t="n">
        <v>4</v>
      </c>
      <c r="D3919" s="22" t="n">
        <v>1</v>
      </c>
      <c r="E3919" s="22" t="n">
        <v>0</v>
      </c>
      <c r="F3919" s="21">
        <f>(IF(C3919&lt;=20,MAX(800000,400000*C3919),8000000+700000*(C3919-20))+IF(E3919=1,1000000,0))</f>
        <v/>
      </c>
      <c r="G3919" s="21">
        <f>IF(AND(D3919=3,C3919&lt;=5),MAX(0,B3919-F3919),IF(AND(D3919=2,C3919&lt;=5,MAX(0,B3919-F3919)&gt;3000000),1500000+MAX(0,B3919-F3919)-3000000,MAX(0,B3919-F3919)/2))</f>
        <v/>
      </c>
      <c r="H3919" s="21">
        <f>ROUNDDOWN(G3919,-3)</f>
        <v/>
      </c>
      <c r="I3919" s="21">
        <f>IF(H3919&lt;=0,0,ROUNDDOWN(ROUND((H3919*LOOKUP(H3919,{0,1950001,3300001,6950001,9000001,18000001,40000001},{0.05,0.1,0.2,0.23,0.33,0.4,0.45})-LOOKUP(H3919,{0,1950001,3300001,6950001,9000001,18000001,40000001},{0,97500,427500,636000,1536000,2796000,4796000}))*1.021,3),0))</f>
        <v/>
      </c>
      <c r="J3919" s="21">
        <f>ROUNDDOWN(ROUND(H3919*0.06,2),-2)</f>
        <v/>
      </c>
      <c r="K3919" s="21">
        <f>ROUNDDOWN(ROUND(H3919*0.04,2),-2)</f>
        <v/>
      </c>
      <c r="L3919" s="21">
        <f>I3919+J3919+K3919</f>
        <v/>
      </c>
      <c r="M3919" s="21">
        <f>B3919-L3919</f>
        <v/>
      </c>
      <c r="N3919" s="21">
        <f>ROUNDDOWN(ROUND(B3919*0.2042,2),0)</f>
        <v/>
      </c>
    </row>
    <row r="3920">
      <c r="A3920" t="inlineStr">
        <is>
          <t>照合 一般</t>
        </is>
      </c>
      <c r="B3920" s="21" t="n">
        <v>28000000</v>
      </c>
      <c r="C3920" s="22" t="n">
        <v>5</v>
      </c>
      <c r="D3920" s="22" t="n">
        <v>1</v>
      </c>
      <c r="E3920" s="22" t="n">
        <v>0</v>
      </c>
      <c r="F3920" s="21">
        <f>(IF(C3920&lt;=20,MAX(800000,400000*C3920),8000000+700000*(C3920-20))+IF(E3920=1,1000000,0))</f>
        <v/>
      </c>
      <c r="G3920" s="21">
        <f>IF(AND(D3920=3,C3920&lt;=5),MAX(0,B3920-F3920),IF(AND(D3920=2,C3920&lt;=5,MAX(0,B3920-F3920)&gt;3000000),1500000+MAX(0,B3920-F3920)-3000000,MAX(0,B3920-F3920)/2))</f>
        <v/>
      </c>
      <c r="H3920" s="21">
        <f>ROUNDDOWN(G3920,-3)</f>
        <v/>
      </c>
      <c r="I3920" s="21">
        <f>IF(H3920&lt;=0,0,ROUNDDOWN(ROUND((H3920*LOOKUP(H3920,{0,1950001,3300001,6950001,9000001,18000001,40000001},{0.05,0.1,0.2,0.23,0.33,0.4,0.45})-LOOKUP(H3920,{0,1950001,3300001,6950001,9000001,18000001,40000001},{0,97500,427500,636000,1536000,2796000,4796000}))*1.021,3),0))</f>
        <v/>
      </c>
      <c r="J3920" s="21">
        <f>ROUNDDOWN(ROUND(H3920*0.06,2),-2)</f>
        <v/>
      </c>
      <c r="K3920" s="21">
        <f>ROUNDDOWN(ROUND(H3920*0.04,2),-2)</f>
        <v/>
      </c>
      <c r="L3920" s="21">
        <f>I3920+J3920+K3920</f>
        <v/>
      </c>
      <c r="M3920" s="21">
        <f>B3920-L3920</f>
        <v/>
      </c>
      <c r="N3920" s="21">
        <f>ROUNDDOWN(ROUND(B3920*0.2042,2),0)</f>
        <v/>
      </c>
    </row>
    <row r="3921">
      <c r="A3921" t="inlineStr">
        <is>
          <t>照合 一般</t>
        </is>
      </c>
      <c r="B3921" s="21" t="n">
        <v>28000000</v>
      </c>
      <c r="C3921" s="22" t="n">
        <v>6</v>
      </c>
      <c r="D3921" s="22" t="n">
        <v>1</v>
      </c>
      <c r="E3921" s="22" t="n">
        <v>0</v>
      </c>
      <c r="F3921" s="21">
        <f>(IF(C3921&lt;=20,MAX(800000,400000*C3921),8000000+700000*(C3921-20))+IF(E3921=1,1000000,0))</f>
        <v/>
      </c>
      <c r="G3921" s="21">
        <f>IF(AND(D3921=3,C3921&lt;=5),MAX(0,B3921-F3921),IF(AND(D3921=2,C3921&lt;=5,MAX(0,B3921-F3921)&gt;3000000),1500000+MAX(0,B3921-F3921)-3000000,MAX(0,B3921-F3921)/2))</f>
        <v/>
      </c>
      <c r="H3921" s="21">
        <f>ROUNDDOWN(G3921,-3)</f>
        <v/>
      </c>
      <c r="I3921" s="21">
        <f>IF(H3921&lt;=0,0,ROUNDDOWN(ROUND((H3921*LOOKUP(H3921,{0,1950001,3300001,6950001,9000001,18000001,40000001},{0.05,0.1,0.2,0.23,0.33,0.4,0.45})-LOOKUP(H3921,{0,1950001,3300001,6950001,9000001,18000001,40000001},{0,97500,427500,636000,1536000,2796000,4796000}))*1.021,3),0))</f>
        <v/>
      </c>
      <c r="J3921" s="21">
        <f>ROUNDDOWN(ROUND(H3921*0.06,2),-2)</f>
        <v/>
      </c>
      <c r="K3921" s="21">
        <f>ROUNDDOWN(ROUND(H3921*0.04,2),-2)</f>
        <v/>
      </c>
      <c r="L3921" s="21">
        <f>I3921+J3921+K3921</f>
        <v/>
      </c>
      <c r="M3921" s="21">
        <f>B3921-L3921</f>
        <v/>
      </c>
      <c r="N3921" s="21">
        <f>ROUNDDOWN(ROUND(B3921*0.2042,2),0)</f>
        <v/>
      </c>
    </row>
    <row r="3922">
      <c r="A3922" t="inlineStr">
        <is>
          <t>照合 一般</t>
        </is>
      </c>
      <c r="B3922" s="21" t="n">
        <v>28000000</v>
      </c>
      <c r="C3922" s="22" t="n">
        <v>7</v>
      </c>
      <c r="D3922" s="22" t="n">
        <v>1</v>
      </c>
      <c r="E3922" s="22" t="n">
        <v>0</v>
      </c>
      <c r="F3922" s="21">
        <f>(IF(C3922&lt;=20,MAX(800000,400000*C3922),8000000+700000*(C3922-20))+IF(E3922=1,1000000,0))</f>
        <v/>
      </c>
      <c r="G3922" s="21">
        <f>IF(AND(D3922=3,C3922&lt;=5),MAX(0,B3922-F3922),IF(AND(D3922=2,C3922&lt;=5,MAX(0,B3922-F3922)&gt;3000000),1500000+MAX(0,B3922-F3922)-3000000,MAX(0,B3922-F3922)/2))</f>
        <v/>
      </c>
      <c r="H3922" s="21">
        <f>ROUNDDOWN(G3922,-3)</f>
        <v/>
      </c>
      <c r="I3922" s="21">
        <f>IF(H3922&lt;=0,0,ROUNDDOWN(ROUND((H3922*LOOKUP(H3922,{0,1950001,3300001,6950001,9000001,18000001,40000001},{0.05,0.1,0.2,0.23,0.33,0.4,0.45})-LOOKUP(H3922,{0,1950001,3300001,6950001,9000001,18000001,40000001},{0,97500,427500,636000,1536000,2796000,4796000}))*1.021,3),0))</f>
        <v/>
      </c>
      <c r="J3922" s="21">
        <f>ROUNDDOWN(ROUND(H3922*0.06,2),-2)</f>
        <v/>
      </c>
      <c r="K3922" s="21">
        <f>ROUNDDOWN(ROUND(H3922*0.04,2),-2)</f>
        <v/>
      </c>
      <c r="L3922" s="21">
        <f>I3922+J3922+K3922</f>
        <v/>
      </c>
      <c r="M3922" s="21">
        <f>B3922-L3922</f>
        <v/>
      </c>
      <c r="N3922" s="21">
        <f>ROUNDDOWN(ROUND(B3922*0.2042,2),0)</f>
        <v/>
      </c>
    </row>
    <row r="3923">
      <c r="A3923" t="inlineStr">
        <is>
          <t>照合 一般</t>
        </is>
      </c>
      <c r="B3923" s="21" t="n">
        <v>28000000</v>
      </c>
      <c r="C3923" s="22" t="n">
        <v>8</v>
      </c>
      <c r="D3923" s="22" t="n">
        <v>1</v>
      </c>
      <c r="E3923" s="22" t="n">
        <v>0</v>
      </c>
      <c r="F3923" s="21">
        <f>(IF(C3923&lt;=20,MAX(800000,400000*C3923),8000000+700000*(C3923-20))+IF(E3923=1,1000000,0))</f>
        <v/>
      </c>
      <c r="G3923" s="21">
        <f>IF(AND(D3923=3,C3923&lt;=5),MAX(0,B3923-F3923),IF(AND(D3923=2,C3923&lt;=5,MAX(0,B3923-F3923)&gt;3000000),1500000+MAX(0,B3923-F3923)-3000000,MAX(0,B3923-F3923)/2))</f>
        <v/>
      </c>
      <c r="H3923" s="21">
        <f>ROUNDDOWN(G3923,-3)</f>
        <v/>
      </c>
      <c r="I3923" s="21">
        <f>IF(H3923&lt;=0,0,ROUNDDOWN(ROUND((H3923*LOOKUP(H3923,{0,1950001,3300001,6950001,9000001,18000001,40000001},{0.05,0.1,0.2,0.23,0.33,0.4,0.45})-LOOKUP(H3923,{0,1950001,3300001,6950001,9000001,18000001,40000001},{0,97500,427500,636000,1536000,2796000,4796000}))*1.021,3),0))</f>
        <v/>
      </c>
      <c r="J3923" s="21">
        <f>ROUNDDOWN(ROUND(H3923*0.06,2),-2)</f>
        <v/>
      </c>
      <c r="K3923" s="21">
        <f>ROUNDDOWN(ROUND(H3923*0.04,2),-2)</f>
        <v/>
      </c>
      <c r="L3923" s="21">
        <f>I3923+J3923+K3923</f>
        <v/>
      </c>
      <c r="M3923" s="21">
        <f>B3923-L3923</f>
        <v/>
      </c>
      <c r="N3923" s="21">
        <f>ROUNDDOWN(ROUND(B3923*0.2042,2),0)</f>
        <v/>
      </c>
    </row>
    <row r="3924">
      <c r="A3924" t="inlineStr">
        <is>
          <t>照合 一般</t>
        </is>
      </c>
      <c r="B3924" s="21" t="n">
        <v>28000000</v>
      </c>
      <c r="C3924" s="22" t="n">
        <v>9</v>
      </c>
      <c r="D3924" s="22" t="n">
        <v>1</v>
      </c>
      <c r="E3924" s="22" t="n">
        <v>0</v>
      </c>
      <c r="F3924" s="21">
        <f>(IF(C3924&lt;=20,MAX(800000,400000*C3924),8000000+700000*(C3924-20))+IF(E3924=1,1000000,0))</f>
        <v/>
      </c>
      <c r="G3924" s="21">
        <f>IF(AND(D3924=3,C3924&lt;=5),MAX(0,B3924-F3924),IF(AND(D3924=2,C3924&lt;=5,MAX(0,B3924-F3924)&gt;3000000),1500000+MAX(0,B3924-F3924)-3000000,MAX(0,B3924-F3924)/2))</f>
        <v/>
      </c>
      <c r="H3924" s="21">
        <f>ROUNDDOWN(G3924,-3)</f>
        <v/>
      </c>
      <c r="I3924" s="21">
        <f>IF(H3924&lt;=0,0,ROUNDDOWN(ROUND((H3924*LOOKUP(H3924,{0,1950001,3300001,6950001,9000001,18000001,40000001},{0.05,0.1,0.2,0.23,0.33,0.4,0.45})-LOOKUP(H3924,{0,1950001,3300001,6950001,9000001,18000001,40000001},{0,97500,427500,636000,1536000,2796000,4796000}))*1.021,3),0))</f>
        <v/>
      </c>
      <c r="J3924" s="21">
        <f>ROUNDDOWN(ROUND(H3924*0.06,2),-2)</f>
        <v/>
      </c>
      <c r="K3924" s="21">
        <f>ROUNDDOWN(ROUND(H3924*0.04,2),-2)</f>
        <v/>
      </c>
      <c r="L3924" s="21">
        <f>I3924+J3924+K3924</f>
        <v/>
      </c>
      <c r="M3924" s="21">
        <f>B3924-L3924</f>
        <v/>
      </c>
      <c r="N3924" s="21">
        <f>ROUNDDOWN(ROUND(B3924*0.2042,2),0)</f>
        <v/>
      </c>
    </row>
    <row r="3925">
      <c r="A3925" t="inlineStr">
        <is>
          <t>照合 一般</t>
        </is>
      </c>
      <c r="B3925" s="21" t="n">
        <v>28000000</v>
      </c>
      <c r="C3925" s="22" t="n">
        <v>10</v>
      </c>
      <c r="D3925" s="22" t="n">
        <v>1</v>
      </c>
      <c r="E3925" s="22" t="n">
        <v>0</v>
      </c>
      <c r="F3925" s="21">
        <f>(IF(C3925&lt;=20,MAX(800000,400000*C3925),8000000+700000*(C3925-20))+IF(E3925=1,1000000,0))</f>
        <v/>
      </c>
      <c r="G3925" s="21">
        <f>IF(AND(D3925=3,C3925&lt;=5),MAX(0,B3925-F3925),IF(AND(D3925=2,C3925&lt;=5,MAX(0,B3925-F3925)&gt;3000000),1500000+MAX(0,B3925-F3925)-3000000,MAX(0,B3925-F3925)/2))</f>
        <v/>
      </c>
      <c r="H3925" s="21">
        <f>ROUNDDOWN(G3925,-3)</f>
        <v/>
      </c>
      <c r="I3925" s="21">
        <f>IF(H3925&lt;=0,0,ROUNDDOWN(ROUND((H3925*LOOKUP(H3925,{0,1950001,3300001,6950001,9000001,18000001,40000001},{0.05,0.1,0.2,0.23,0.33,0.4,0.45})-LOOKUP(H3925,{0,1950001,3300001,6950001,9000001,18000001,40000001},{0,97500,427500,636000,1536000,2796000,4796000}))*1.021,3),0))</f>
        <v/>
      </c>
      <c r="J3925" s="21">
        <f>ROUNDDOWN(ROUND(H3925*0.06,2),-2)</f>
        <v/>
      </c>
      <c r="K3925" s="21">
        <f>ROUNDDOWN(ROUND(H3925*0.04,2),-2)</f>
        <v/>
      </c>
      <c r="L3925" s="21">
        <f>I3925+J3925+K3925</f>
        <v/>
      </c>
      <c r="M3925" s="21">
        <f>B3925-L3925</f>
        <v/>
      </c>
      <c r="N3925" s="21">
        <f>ROUNDDOWN(ROUND(B3925*0.2042,2),0)</f>
        <v/>
      </c>
    </row>
    <row r="3926">
      <c r="A3926" t="inlineStr">
        <is>
          <t>照合 一般</t>
        </is>
      </c>
      <c r="B3926" s="21" t="n">
        <v>28000000</v>
      </c>
      <c r="C3926" s="22" t="n">
        <v>11</v>
      </c>
      <c r="D3926" s="22" t="n">
        <v>1</v>
      </c>
      <c r="E3926" s="22" t="n">
        <v>0</v>
      </c>
      <c r="F3926" s="21">
        <f>(IF(C3926&lt;=20,MAX(800000,400000*C3926),8000000+700000*(C3926-20))+IF(E3926=1,1000000,0))</f>
        <v/>
      </c>
      <c r="G3926" s="21">
        <f>IF(AND(D3926=3,C3926&lt;=5),MAX(0,B3926-F3926),IF(AND(D3926=2,C3926&lt;=5,MAX(0,B3926-F3926)&gt;3000000),1500000+MAX(0,B3926-F3926)-3000000,MAX(0,B3926-F3926)/2))</f>
        <v/>
      </c>
      <c r="H3926" s="21">
        <f>ROUNDDOWN(G3926,-3)</f>
        <v/>
      </c>
      <c r="I3926" s="21">
        <f>IF(H3926&lt;=0,0,ROUNDDOWN(ROUND((H3926*LOOKUP(H3926,{0,1950001,3300001,6950001,9000001,18000001,40000001},{0.05,0.1,0.2,0.23,0.33,0.4,0.45})-LOOKUP(H3926,{0,1950001,3300001,6950001,9000001,18000001,40000001},{0,97500,427500,636000,1536000,2796000,4796000}))*1.021,3),0))</f>
        <v/>
      </c>
      <c r="J3926" s="21">
        <f>ROUNDDOWN(ROUND(H3926*0.06,2),-2)</f>
        <v/>
      </c>
      <c r="K3926" s="21">
        <f>ROUNDDOWN(ROUND(H3926*0.04,2),-2)</f>
        <v/>
      </c>
      <c r="L3926" s="21">
        <f>I3926+J3926+K3926</f>
        <v/>
      </c>
      <c r="M3926" s="21">
        <f>B3926-L3926</f>
        <v/>
      </c>
      <c r="N3926" s="21">
        <f>ROUNDDOWN(ROUND(B3926*0.2042,2),0)</f>
        <v/>
      </c>
    </row>
    <row r="3927">
      <c r="A3927" t="inlineStr">
        <is>
          <t>照合 一般</t>
        </is>
      </c>
      <c r="B3927" s="21" t="n">
        <v>28000000</v>
      </c>
      <c r="C3927" s="22" t="n">
        <v>12</v>
      </c>
      <c r="D3927" s="22" t="n">
        <v>1</v>
      </c>
      <c r="E3927" s="22" t="n">
        <v>0</v>
      </c>
      <c r="F3927" s="21">
        <f>(IF(C3927&lt;=20,MAX(800000,400000*C3927),8000000+700000*(C3927-20))+IF(E3927=1,1000000,0))</f>
        <v/>
      </c>
      <c r="G3927" s="21">
        <f>IF(AND(D3927=3,C3927&lt;=5),MAX(0,B3927-F3927),IF(AND(D3927=2,C3927&lt;=5,MAX(0,B3927-F3927)&gt;3000000),1500000+MAX(0,B3927-F3927)-3000000,MAX(0,B3927-F3927)/2))</f>
        <v/>
      </c>
      <c r="H3927" s="21">
        <f>ROUNDDOWN(G3927,-3)</f>
        <v/>
      </c>
      <c r="I3927" s="21">
        <f>IF(H3927&lt;=0,0,ROUNDDOWN(ROUND((H3927*LOOKUP(H3927,{0,1950001,3300001,6950001,9000001,18000001,40000001},{0.05,0.1,0.2,0.23,0.33,0.4,0.45})-LOOKUP(H3927,{0,1950001,3300001,6950001,9000001,18000001,40000001},{0,97500,427500,636000,1536000,2796000,4796000}))*1.021,3),0))</f>
        <v/>
      </c>
      <c r="J3927" s="21">
        <f>ROUNDDOWN(ROUND(H3927*0.06,2),-2)</f>
        <v/>
      </c>
      <c r="K3927" s="21">
        <f>ROUNDDOWN(ROUND(H3927*0.04,2),-2)</f>
        <v/>
      </c>
      <c r="L3927" s="21">
        <f>I3927+J3927+K3927</f>
        <v/>
      </c>
      <c r="M3927" s="21">
        <f>B3927-L3927</f>
        <v/>
      </c>
      <c r="N3927" s="21">
        <f>ROUNDDOWN(ROUND(B3927*0.2042,2),0)</f>
        <v/>
      </c>
    </row>
    <row r="3928">
      <c r="A3928" t="inlineStr">
        <is>
          <t>照合 一般</t>
        </is>
      </c>
      <c r="B3928" s="21" t="n">
        <v>28000000</v>
      </c>
      <c r="C3928" s="22" t="n">
        <v>13</v>
      </c>
      <c r="D3928" s="22" t="n">
        <v>1</v>
      </c>
      <c r="E3928" s="22" t="n">
        <v>0</v>
      </c>
      <c r="F3928" s="21">
        <f>(IF(C3928&lt;=20,MAX(800000,400000*C3928),8000000+700000*(C3928-20))+IF(E3928=1,1000000,0))</f>
        <v/>
      </c>
      <c r="G3928" s="21">
        <f>IF(AND(D3928=3,C3928&lt;=5),MAX(0,B3928-F3928),IF(AND(D3928=2,C3928&lt;=5,MAX(0,B3928-F3928)&gt;3000000),1500000+MAX(0,B3928-F3928)-3000000,MAX(0,B3928-F3928)/2))</f>
        <v/>
      </c>
      <c r="H3928" s="21">
        <f>ROUNDDOWN(G3928,-3)</f>
        <v/>
      </c>
      <c r="I3928" s="21">
        <f>IF(H3928&lt;=0,0,ROUNDDOWN(ROUND((H3928*LOOKUP(H3928,{0,1950001,3300001,6950001,9000001,18000001,40000001},{0.05,0.1,0.2,0.23,0.33,0.4,0.45})-LOOKUP(H3928,{0,1950001,3300001,6950001,9000001,18000001,40000001},{0,97500,427500,636000,1536000,2796000,4796000}))*1.021,3),0))</f>
        <v/>
      </c>
      <c r="J3928" s="21">
        <f>ROUNDDOWN(ROUND(H3928*0.06,2),-2)</f>
        <v/>
      </c>
      <c r="K3928" s="21">
        <f>ROUNDDOWN(ROUND(H3928*0.04,2),-2)</f>
        <v/>
      </c>
      <c r="L3928" s="21">
        <f>I3928+J3928+K3928</f>
        <v/>
      </c>
      <c r="M3928" s="21">
        <f>B3928-L3928</f>
        <v/>
      </c>
      <c r="N3928" s="21">
        <f>ROUNDDOWN(ROUND(B3928*0.2042,2),0)</f>
        <v/>
      </c>
    </row>
    <row r="3929">
      <c r="A3929" t="inlineStr">
        <is>
          <t>照合 一般</t>
        </is>
      </c>
      <c r="B3929" s="21" t="n">
        <v>28000000</v>
      </c>
      <c r="C3929" s="22" t="n">
        <v>14</v>
      </c>
      <c r="D3929" s="22" t="n">
        <v>1</v>
      </c>
      <c r="E3929" s="22" t="n">
        <v>0</v>
      </c>
      <c r="F3929" s="21">
        <f>(IF(C3929&lt;=20,MAX(800000,400000*C3929),8000000+700000*(C3929-20))+IF(E3929=1,1000000,0))</f>
        <v/>
      </c>
      <c r="G3929" s="21">
        <f>IF(AND(D3929=3,C3929&lt;=5),MAX(0,B3929-F3929),IF(AND(D3929=2,C3929&lt;=5,MAX(0,B3929-F3929)&gt;3000000),1500000+MAX(0,B3929-F3929)-3000000,MAX(0,B3929-F3929)/2))</f>
        <v/>
      </c>
      <c r="H3929" s="21">
        <f>ROUNDDOWN(G3929,-3)</f>
        <v/>
      </c>
      <c r="I3929" s="21">
        <f>IF(H3929&lt;=0,0,ROUNDDOWN(ROUND((H3929*LOOKUP(H3929,{0,1950001,3300001,6950001,9000001,18000001,40000001},{0.05,0.1,0.2,0.23,0.33,0.4,0.45})-LOOKUP(H3929,{0,1950001,3300001,6950001,9000001,18000001,40000001},{0,97500,427500,636000,1536000,2796000,4796000}))*1.021,3),0))</f>
        <v/>
      </c>
      <c r="J3929" s="21">
        <f>ROUNDDOWN(ROUND(H3929*0.06,2),-2)</f>
        <v/>
      </c>
      <c r="K3929" s="21">
        <f>ROUNDDOWN(ROUND(H3929*0.04,2),-2)</f>
        <v/>
      </c>
      <c r="L3929" s="21">
        <f>I3929+J3929+K3929</f>
        <v/>
      </c>
      <c r="M3929" s="21">
        <f>B3929-L3929</f>
        <v/>
      </c>
      <c r="N3929" s="21">
        <f>ROUNDDOWN(ROUND(B3929*0.2042,2),0)</f>
        <v/>
      </c>
    </row>
    <row r="3930">
      <c r="A3930" t="inlineStr">
        <is>
          <t>照合 一般</t>
        </is>
      </c>
      <c r="B3930" s="21" t="n">
        <v>28000000</v>
      </c>
      <c r="C3930" s="22" t="n">
        <v>15</v>
      </c>
      <c r="D3930" s="22" t="n">
        <v>1</v>
      </c>
      <c r="E3930" s="22" t="n">
        <v>0</v>
      </c>
      <c r="F3930" s="21">
        <f>(IF(C3930&lt;=20,MAX(800000,400000*C3930),8000000+700000*(C3930-20))+IF(E3930=1,1000000,0))</f>
        <v/>
      </c>
      <c r="G3930" s="21">
        <f>IF(AND(D3930=3,C3930&lt;=5),MAX(0,B3930-F3930),IF(AND(D3930=2,C3930&lt;=5,MAX(0,B3930-F3930)&gt;3000000),1500000+MAX(0,B3930-F3930)-3000000,MAX(0,B3930-F3930)/2))</f>
        <v/>
      </c>
      <c r="H3930" s="21">
        <f>ROUNDDOWN(G3930,-3)</f>
        <v/>
      </c>
      <c r="I3930" s="21">
        <f>IF(H3930&lt;=0,0,ROUNDDOWN(ROUND((H3930*LOOKUP(H3930,{0,1950001,3300001,6950001,9000001,18000001,40000001},{0.05,0.1,0.2,0.23,0.33,0.4,0.45})-LOOKUP(H3930,{0,1950001,3300001,6950001,9000001,18000001,40000001},{0,97500,427500,636000,1536000,2796000,4796000}))*1.021,3),0))</f>
        <v/>
      </c>
      <c r="J3930" s="21">
        <f>ROUNDDOWN(ROUND(H3930*0.06,2),-2)</f>
        <v/>
      </c>
      <c r="K3930" s="21">
        <f>ROUNDDOWN(ROUND(H3930*0.04,2),-2)</f>
        <v/>
      </c>
      <c r="L3930" s="21">
        <f>I3930+J3930+K3930</f>
        <v/>
      </c>
      <c r="M3930" s="21">
        <f>B3930-L3930</f>
        <v/>
      </c>
      <c r="N3930" s="21">
        <f>ROUNDDOWN(ROUND(B3930*0.2042,2),0)</f>
        <v/>
      </c>
    </row>
    <row r="3931">
      <c r="A3931" t="inlineStr">
        <is>
          <t>照合 一般</t>
        </is>
      </c>
      <c r="B3931" s="21" t="n">
        <v>28000000</v>
      </c>
      <c r="C3931" s="22" t="n">
        <v>16</v>
      </c>
      <c r="D3931" s="22" t="n">
        <v>1</v>
      </c>
      <c r="E3931" s="22" t="n">
        <v>0</v>
      </c>
      <c r="F3931" s="21">
        <f>(IF(C3931&lt;=20,MAX(800000,400000*C3931),8000000+700000*(C3931-20))+IF(E3931=1,1000000,0))</f>
        <v/>
      </c>
      <c r="G3931" s="21">
        <f>IF(AND(D3931=3,C3931&lt;=5),MAX(0,B3931-F3931),IF(AND(D3931=2,C3931&lt;=5,MAX(0,B3931-F3931)&gt;3000000),1500000+MAX(0,B3931-F3931)-3000000,MAX(0,B3931-F3931)/2))</f>
        <v/>
      </c>
      <c r="H3931" s="21">
        <f>ROUNDDOWN(G3931,-3)</f>
        <v/>
      </c>
      <c r="I3931" s="21">
        <f>IF(H3931&lt;=0,0,ROUNDDOWN(ROUND((H3931*LOOKUP(H3931,{0,1950001,3300001,6950001,9000001,18000001,40000001},{0.05,0.1,0.2,0.23,0.33,0.4,0.45})-LOOKUP(H3931,{0,1950001,3300001,6950001,9000001,18000001,40000001},{0,97500,427500,636000,1536000,2796000,4796000}))*1.021,3),0))</f>
        <v/>
      </c>
      <c r="J3931" s="21">
        <f>ROUNDDOWN(ROUND(H3931*0.06,2),-2)</f>
        <v/>
      </c>
      <c r="K3931" s="21">
        <f>ROUNDDOWN(ROUND(H3931*0.04,2),-2)</f>
        <v/>
      </c>
      <c r="L3931" s="21">
        <f>I3931+J3931+K3931</f>
        <v/>
      </c>
      <c r="M3931" s="21">
        <f>B3931-L3931</f>
        <v/>
      </c>
      <c r="N3931" s="21">
        <f>ROUNDDOWN(ROUND(B3931*0.2042,2),0)</f>
        <v/>
      </c>
    </row>
    <row r="3932">
      <c r="A3932" t="inlineStr">
        <is>
          <t>照合 一般</t>
        </is>
      </c>
      <c r="B3932" s="21" t="n">
        <v>28000000</v>
      </c>
      <c r="C3932" s="22" t="n">
        <v>17</v>
      </c>
      <c r="D3932" s="22" t="n">
        <v>1</v>
      </c>
      <c r="E3932" s="22" t="n">
        <v>0</v>
      </c>
      <c r="F3932" s="21">
        <f>(IF(C3932&lt;=20,MAX(800000,400000*C3932),8000000+700000*(C3932-20))+IF(E3932=1,1000000,0))</f>
        <v/>
      </c>
      <c r="G3932" s="21">
        <f>IF(AND(D3932=3,C3932&lt;=5),MAX(0,B3932-F3932),IF(AND(D3932=2,C3932&lt;=5,MAX(0,B3932-F3932)&gt;3000000),1500000+MAX(0,B3932-F3932)-3000000,MAX(0,B3932-F3932)/2))</f>
        <v/>
      </c>
      <c r="H3932" s="21">
        <f>ROUNDDOWN(G3932,-3)</f>
        <v/>
      </c>
      <c r="I3932" s="21">
        <f>IF(H3932&lt;=0,0,ROUNDDOWN(ROUND((H3932*LOOKUP(H3932,{0,1950001,3300001,6950001,9000001,18000001,40000001},{0.05,0.1,0.2,0.23,0.33,0.4,0.45})-LOOKUP(H3932,{0,1950001,3300001,6950001,9000001,18000001,40000001},{0,97500,427500,636000,1536000,2796000,4796000}))*1.021,3),0))</f>
        <v/>
      </c>
      <c r="J3932" s="21">
        <f>ROUNDDOWN(ROUND(H3932*0.06,2),-2)</f>
        <v/>
      </c>
      <c r="K3932" s="21">
        <f>ROUNDDOWN(ROUND(H3932*0.04,2),-2)</f>
        <v/>
      </c>
      <c r="L3932" s="21">
        <f>I3932+J3932+K3932</f>
        <v/>
      </c>
      <c r="M3932" s="21">
        <f>B3932-L3932</f>
        <v/>
      </c>
      <c r="N3932" s="21">
        <f>ROUNDDOWN(ROUND(B3932*0.2042,2),0)</f>
        <v/>
      </c>
    </row>
    <row r="3933">
      <c r="A3933" t="inlineStr">
        <is>
          <t>照合 一般</t>
        </is>
      </c>
      <c r="B3933" s="21" t="n">
        <v>28000000</v>
      </c>
      <c r="C3933" s="22" t="n">
        <v>18</v>
      </c>
      <c r="D3933" s="22" t="n">
        <v>1</v>
      </c>
      <c r="E3933" s="22" t="n">
        <v>0</v>
      </c>
      <c r="F3933" s="21">
        <f>(IF(C3933&lt;=20,MAX(800000,400000*C3933),8000000+700000*(C3933-20))+IF(E3933=1,1000000,0))</f>
        <v/>
      </c>
      <c r="G3933" s="21">
        <f>IF(AND(D3933=3,C3933&lt;=5),MAX(0,B3933-F3933),IF(AND(D3933=2,C3933&lt;=5,MAX(0,B3933-F3933)&gt;3000000),1500000+MAX(0,B3933-F3933)-3000000,MAX(0,B3933-F3933)/2))</f>
        <v/>
      </c>
      <c r="H3933" s="21">
        <f>ROUNDDOWN(G3933,-3)</f>
        <v/>
      </c>
      <c r="I3933" s="21">
        <f>IF(H3933&lt;=0,0,ROUNDDOWN(ROUND((H3933*LOOKUP(H3933,{0,1950001,3300001,6950001,9000001,18000001,40000001},{0.05,0.1,0.2,0.23,0.33,0.4,0.45})-LOOKUP(H3933,{0,1950001,3300001,6950001,9000001,18000001,40000001},{0,97500,427500,636000,1536000,2796000,4796000}))*1.021,3),0))</f>
        <v/>
      </c>
      <c r="J3933" s="21">
        <f>ROUNDDOWN(ROUND(H3933*0.06,2),-2)</f>
        <v/>
      </c>
      <c r="K3933" s="21">
        <f>ROUNDDOWN(ROUND(H3933*0.04,2),-2)</f>
        <v/>
      </c>
      <c r="L3933" s="21">
        <f>I3933+J3933+K3933</f>
        <v/>
      </c>
      <c r="M3933" s="21">
        <f>B3933-L3933</f>
        <v/>
      </c>
      <c r="N3933" s="21">
        <f>ROUNDDOWN(ROUND(B3933*0.2042,2),0)</f>
        <v/>
      </c>
    </row>
    <row r="3934">
      <c r="A3934" t="inlineStr">
        <is>
          <t>照合 一般</t>
        </is>
      </c>
      <c r="B3934" s="21" t="n">
        <v>28000000</v>
      </c>
      <c r="C3934" s="22" t="n">
        <v>19</v>
      </c>
      <c r="D3934" s="22" t="n">
        <v>1</v>
      </c>
      <c r="E3934" s="22" t="n">
        <v>0</v>
      </c>
      <c r="F3934" s="21">
        <f>(IF(C3934&lt;=20,MAX(800000,400000*C3934),8000000+700000*(C3934-20))+IF(E3934=1,1000000,0))</f>
        <v/>
      </c>
      <c r="G3934" s="21">
        <f>IF(AND(D3934=3,C3934&lt;=5),MAX(0,B3934-F3934),IF(AND(D3934=2,C3934&lt;=5,MAX(0,B3934-F3934)&gt;3000000),1500000+MAX(0,B3934-F3934)-3000000,MAX(0,B3934-F3934)/2))</f>
        <v/>
      </c>
      <c r="H3934" s="21">
        <f>ROUNDDOWN(G3934,-3)</f>
        <v/>
      </c>
      <c r="I3934" s="21">
        <f>IF(H3934&lt;=0,0,ROUNDDOWN(ROUND((H3934*LOOKUP(H3934,{0,1950001,3300001,6950001,9000001,18000001,40000001},{0.05,0.1,0.2,0.23,0.33,0.4,0.45})-LOOKUP(H3934,{0,1950001,3300001,6950001,9000001,18000001,40000001},{0,97500,427500,636000,1536000,2796000,4796000}))*1.021,3),0))</f>
        <v/>
      </c>
      <c r="J3934" s="21">
        <f>ROUNDDOWN(ROUND(H3934*0.06,2),-2)</f>
        <v/>
      </c>
      <c r="K3934" s="21">
        <f>ROUNDDOWN(ROUND(H3934*0.04,2),-2)</f>
        <v/>
      </c>
      <c r="L3934" s="21">
        <f>I3934+J3934+K3934</f>
        <v/>
      </c>
      <c r="M3934" s="21">
        <f>B3934-L3934</f>
        <v/>
      </c>
      <c r="N3934" s="21">
        <f>ROUNDDOWN(ROUND(B3934*0.2042,2),0)</f>
        <v/>
      </c>
    </row>
    <row r="3935">
      <c r="A3935" t="inlineStr">
        <is>
          <t>照合 一般</t>
        </is>
      </c>
      <c r="B3935" s="21" t="n">
        <v>28000000</v>
      </c>
      <c r="C3935" s="22" t="n">
        <v>20</v>
      </c>
      <c r="D3935" s="22" t="n">
        <v>1</v>
      </c>
      <c r="E3935" s="22" t="n">
        <v>0</v>
      </c>
      <c r="F3935" s="21">
        <f>(IF(C3935&lt;=20,MAX(800000,400000*C3935),8000000+700000*(C3935-20))+IF(E3935=1,1000000,0))</f>
        <v/>
      </c>
      <c r="G3935" s="21">
        <f>IF(AND(D3935=3,C3935&lt;=5),MAX(0,B3935-F3935),IF(AND(D3935=2,C3935&lt;=5,MAX(0,B3935-F3935)&gt;3000000),1500000+MAX(0,B3935-F3935)-3000000,MAX(0,B3935-F3935)/2))</f>
        <v/>
      </c>
      <c r="H3935" s="21">
        <f>ROUNDDOWN(G3935,-3)</f>
        <v/>
      </c>
      <c r="I3935" s="21">
        <f>IF(H3935&lt;=0,0,ROUNDDOWN(ROUND((H3935*LOOKUP(H3935,{0,1950001,3300001,6950001,9000001,18000001,40000001},{0.05,0.1,0.2,0.23,0.33,0.4,0.45})-LOOKUP(H3935,{0,1950001,3300001,6950001,9000001,18000001,40000001},{0,97500,427500,636000,1536000,2796000,4796000}))*1.021,3),0))</f>
        <v/>
      </c>
      <c r="J3935" s="21">
        <f>ROUNDDOWN(ROUND(H3935*0.06,2),-2)</f>
        <v/>
      </c>
      <c r="K3935" s="21">
        <f>ROUNDDOWN(ROUND(H3935*0.04,2),-2)</f>
        <v/>
      </c>
      <c r="L3935" s="21">
        <f>I3935+J3935+K3935</f>
        <v/>
      </c>
      <c r="M3935" s="21">
        <f>B3935-L3935</f>
        <v/>
      </c>
      <c r="N3935" s="21">
        <f>ROUNDDOWN(ROUND(B3935*0.2042,2),0)</f>
        <v/>
      </c>
    </row>
    <row r="3936">
      <c r="A3936" t="inlineStr">
        <is>
          <t>照合 一般</t>
        </is>
      </c>
      <c r="B3936" s="21" t="n">
        <v>28000000</v>
      </c>
      <c r="C3936" s="22" t="n">
        <v>21</v>
      </c>
      <c r="D3936" s="22" t="n">
        <v>1</v>
      </c>
      <c r="E3936" s="22" t="n">
        <v>0</v>
      </c>
      <c r="F3936" s="21">
        <f>(IF(C3936&lt;=20,MAX(800000,400000*C3936),8000000+700000*(C3936-20))+IF(E3936=1,1000000,0))</f>
        <v/>
      </c>
      <c r="G3936" s="21">
        <f>IF(AND(D3936=3,C3936&lt;=5),MAX(0,B3936-F3936),IF(AND(D3936=2,C3936&lt;=5,MAX(0,B3936-F3936)&gt;3000000),1500000+MAX(0,B3936-F3936)-3000000,MAX(0,B3936-F3936)/2))</f>
        <v/>
      </c>
      <c r="H3936" s="21">
        <f>ROUNDDOWN(G3936,-3)</f>
        <v/>
      </c>
      <c r="I3936" s="21">
        <f>IF(H3936&lt;=0,0,ROUNDDOWN(ROUND((H3936*LOOKUP(H3936,{0,1950001,3300001,6950001,9000001,18000001,40000001},{0.05,0.1,0.2,0.23,0.33,0.4,0.45})-LOOKUP(H3936,{0,1950001,3300001,6950001,9000001,18000001,40000001},{0,97500,427500,636000,1536000,2796000,4796000}))*1.021,3),0))</f>
        <v/>
      </c>
      <c r="J3936" s="21">
        <f>ROUNDDOWN(ROUND(H3936*0.06,2),-2)</f>
        <v/>
      </c>
      <c r="K3936" s="21">
        <f>ROUNDDOWN(ROUND(H3936*0.04,2),-2)</f>
        <v/>
      </c>
      <c r="L3936" s="21">
        <f>I3936+J3936+K3936</f>
        <v/>
      </c>
      <c r="M3936" s="21">
        <f>B3936-L3936</f>
        <v/>
      </c>
      <c r="N3936" s="21">
        <f>ROUNDDOWN(ROUND(B3936*0.2042,2),0)</f>
        <v/>
      </c>
    </row>
    <row r="3937">
      <c r="A3937" t="inlineStr">
        <is>
          <t>照合 一般</t>
        </is>
      </c>
      <c r="B3937" s="21" t="n">
        <v>28000000</v>
      </c>
      <c r="C3937" s="22" t="n">
        <v>22</v>
      </c>
      <c r="D3937" s="22" t="n">
        <v>1</v>
      </c>
      <c r="E3937" s="22" t="n">
        <v>0</v>
      </c>
      <c r="F3937" s="21">
        <f>(IF(C3937&lt;=20,MAX(800000,400000*C3937),8000000+700000*(C3937-20))+IF(E3937=1,1000000,0))</f>
        <v/>
      </c>
      <c r="G3937" s="21">
        <f>IF(AND(D3937=3,C3937&lt;=5),MAX(0,B3937-F3937),IF(AND(D3937=2,C3937&lt;=5,MAX(0,B3937-F3937)&gt;3000000),1500000+MAX(0,B3937-F3937)-3000000,MAX(0,B3937-F3937)/2))</f>
        <v/>
      </c>
      <c r="H3937" s="21">
        <f>ROUNDDOWN(G3937,-3)</f>
        <v/>
      </c>
      <c r="I3937" s="21">
        <f>IF(H3937&lt;=0,0,ROUNDDOWN(ROUND((H3937*LOOKUP(H3937,{0,1950001,3300001,6950001,9000001,18000001,40000001},{0.05,0.1,0.2,0.23,0.33,0.4,0.45})-LOOKUP(H3937,{0,1950001,3300001,6950001,9000001,18000001,40000001},{0,97500,427500,636000,1536000,2796000,4796000}))*1.021,3),0))</f>
        <v/>
      </c>
      <c r="J3937" s="21">
        <f>ROUNDDOWN(ROUND(H3937*0.06,2),-2)</f>
        <v/>
      </c>
      <c r="K3937" s="21">
        <f>ROUNDDOWN(ROUND(H3937*0.04,2),-2)</f>
        <v/>
      </c>
      <c r="L3937" s="21">
        <f>I3937+J3937+K3937</f>
        <v/>
      </c>
      <c r="M3937" s="21">
        <f>B3937-L3937</f>
        <v/>
      </c>
      <c r="N3937" s="21">
        <f>ROUNDDOWN(ROUND(B3937*0.2042,2),0)</f>
        <v/>
      </c>
    </row>
    <row r="3938">
      <c r="A3938" t="inlineStr">
        <is>
          <t>照合 一般</t>
        </is>
      </c>
      <c r="B3938" s="21" t="n">
        <v>28000000</v>
      </c>
      <c r="C3938" s="22" t="n">
        <v>23</v>
      </c>
      <c r="D3938" s="22" t="n">
        <v>1</v>
      </c>
      <c r="E3938" s="22" t="n">
        <v>0</v>
      </c>
      <c r="F3938" s="21">
        <f>(IF(C3938&lt;=20,MAX(800000,400000*C3938),8000000+700000*(C3938-20))+IF(E3938=1,1000000,0))</f>
        <v/>
      </c>
      <c r="G3938" s="21">
        <f>IF(AND(D3938=3,C3938&lt;=5),MAX(0,B3938-F3938),IF(AND(D3938=2,C3938&lt;=5,MAX(0,B3938-F3938)&gt;3000000),1500000+MAX(0,B3938-F3938)-3000000,MAX(0,B3938-F3938)/2))</f>
        <v/>
      </c>
      <c r="H3938" s="21">
        <f>ROUNDDOWN(G3938,-3)</f>
        <v/>
      </c>
      <c r="I3938" s="21">
        <f>IF(H3938&lt;=0,0,ROUNDDOWN(ROUND((H3938*LOOKUP(H3938,{0,1950001,3300001,6950001,9000001,18000001,40000001},{0.05,0.1,0.2,0.23,0.33,0.4,0.45})-LOOKUP(H3938,{0,1950001,3300001,6950001,9000001,18000001,40000001},{0,97500,427500,636000,1536000,2796000,4796000}))*1.021,3),0))</f>
        <v/>
      </c>
      <c r="J3938" s="21">
        <f>ROUNDDOWN(ROUND(H3938*0.06,2),-2)</f>
        <v/>
      </c>
      <c r="K3938" s="21">
        <f>ROUNDDOWN(ROUND(H3938*0.04,2),-2)</f>
        <v/>
      </c>
      <c r="L3938" s="21">
        <f>I3938+J3938+K3938</f>
        <v/>
      </c>
      <c r="M3938" s="21">
        <f>B3938-L3938</f>
        <v/>
      </c>
      <c r="N3938" s="21">
        <f>ROUNDDOWN(ROUND(B3938*0.2042,2),0)</f>
        <v/>
      </c>
    </row>
    <row r="3939">
      <c r="A3939" t="inlineStr">
        <is>
          <t>照合 一般</t>
        </is>
      </c>
      <c r="B3939" s="21" t="n">
        <v>28000000</v>
      </c>
      <c r="C3939" s="22" t="n">
        <v>24</v>
      </c>
      <c r="D3939" s="22" t="n">
        <v>1</v>
      </c>
      <c r="E3939" s="22" t="n">
        <v>0</v>
      </c>
      <c r="F3939" s="21">
        <f>(IF(C3939&lt;=20,MAX(800000,400000*C3939),8000000+700000*(C3939-20))+IF(E3939=1,1000000,0))</f>
        <v/>
      </c>
      <c r="G3939" s="21">
        <f>IF(AND(D3939=3,C3939&lt;=5),MAX(0,B3939-F3939),IF(AND(D3939=2,C3939&lt;=5,MAX(0,B3939-F3939)&gt;3000000),1500000+MAX(0,B3939-F3939)-3000000,MAX(0,B3939-F3939)/2))</f>
        <v/>
      </c>
      <c r="H3939" s="21">
        <f>ROUNDDOWN(G3939,-3)</f>
        <v/>
      </c>
      <c r="I3939" s="21">
        <f>IF(H3939&lt;=0,0,ROUNDDOWN(ROUND((H3939*LOOKUP(H3939,{0,1950001,3300001,6950001,9000001,18000001,40000001},{0.05,0.1,0.2,0.23,0.33,0.4,0.45})-LOOKUP(H3939,{0,1950001,3300001,6950001,9000001,18000001,40000001},{0,97500,427500,636000,1536000,2796000,4796000}))*1.021,3),0))</f>
        <v/>
      </c>
      <c r="J3939" s="21">
        <f>ROUNDDOWN(ROUND(H3939*0.06,2),-2)</f>
        <v/>
      </c>
      <c r="K3939" s="21">
        <f>ROUNDDOWN(ROUND(H3939*0.04,2),-2)</f>
        <v/>
      </c>
      <c r="L3939" s="21">
        <f>I3939+J3939+K3939</f>
        <v/>
      </c>
      <c r="M3939" s="21">
        <f>B3939-L3939</f>
        <v/>
      </c>
      <c r="N3939" s="21">
        <f>ROUNDDOWN(ROUND(B3939*0.2042,2),0)</f>
        <v/>
      </c>
    </row>
    <row r="3940">
      <c r="A3940" t="inlineStr">
        <is>
          <t>照合 一般</t>
        </is>
      </c>
      <c r="B3940" s="21" t="n">
        <v>28000000</v>
      </c>
      <c r="C3940" s="22" t="n">
        <v>25</v>
      </c>
      <c r="D3940" s="22" t="n">
        <v>1</v>
      </c>
      <c r="E3940" s="22" t="n">
        <v>0</v>
      </c>
      <c r="F3940" s="21">
        <f>(IF(C3940&lt;=20,MAX(800000,400000*C3940),8000000+700000*(C3940-20))+IF(E3940=1,1000000,0))</f>
        <v/>
      </c>
      <c r="G3940" s="21">
        <f>IF(AND(D3940=3,C3940&lt;=5),MAX(0,B3940-F3940),IF(AND(D3940=2,C3940&lt;=5,MAX(0,B3940-F3940)&gt;3000000),1500000+MAX(0,B3940-F3940)-3000000,MAX(0,B3940-F3940)/2))</f>
        <v/>
      </c>
      <c r="H3940" s="21">
        <f>ROUNDDOWN(G3940,-3)</f>
        <v/>
      </c>
      <c r="I3940" s="21">
        <f>IF(H3940&lt;=0,0,ROUNDDOWN(ROUND((H3940*LOOKUP(H3940,{0,1950001,3300001,6950001,9000001,18000001,40000001},{0.05,0.1,0.2,0.23,0.33,0.4,0.45})-LOOKUP(H3940,{0,1950001,3300001,6950001,9000001,18000001,40000001},{0,97500,427500,636000,1536000,2796000,4796000}))*1.021,3),0))</f>
        <v/>
      </c>
      <c r="J3940" s="21">
        <f>ROUNDDOWN(ROUND(H3940*0.06,2),-2)</f>
        <v/>
      </c>
      <c r="K3940" s="21">
        <f>ROUNDDOWN(ROUND(H3940*0.04,2),-2)</f>
        <v/>
      </c>
      <c r="L3940" s="21">
        <f>I3940+J3940+K3940</f>
        <v/>
      </c>
      <c r="M3940" s="21">
        <f>B3940-L3940</f>
        <v/>
      </c>
      <c r="N3940" s="21">
        <f>ROUNDDOWN(ROUND(B3940*0.2042,2),0)</f>
        <v/>
      </c>
    </row>
    <row r="3941">
      <c r="A3941" t="inlineStr">
        <is>
          <t>照合 一般</t>
        </is>
      </c>
      <c r="B3941" s="21" t="n">
        <v>28000000</v>
      </c>
      <c r="C3941" s="22" t="n">
        <v>26</v>
      </c>
      <c r="D3941" s="22" t="n">
        <v>1</v>
      </c>
      <c r="E3941" s="22" t="n">
        <v>0</v>
      </c>
      <c r="F3941" s="21">
        <f>(IF(C3941&lt;=20,MAX(800000,400000*C3941),8000000+700000*(C3941-20))+IF(E3941=1,1000000,0))</f>
        <v/>
      </c>
      <c r="G3941" s="21">
        <f>IF(AND(D3941=3,C3941&lt;=5),MAX(0,B3941-F3941),IF(AND(D3941=2,C3941&lt;=5,MAX(0,B3941-F3941)&gt;3000000),1500000+MAX(0,B3941-F3941)-3000000,MAX(0,B3941-F3941)/2))</f>
        <v/>
      </c>
      <c r="H3941" s="21">
        <f>ROUNDDOWN(G3941,-3)</f>
        <v/>
      </c>
      <c r="I3941" s="21">
        <f>IF(H3941&lt;=0,0,ROUNDDOWN(ROUND((H3941*LOOKUP(H3941,{0,1950001,3300001,6950001,9000001,18000001,40000001},{0.05,0.1,0.2,0.23,0.33,0.4,0.45})-LOOKUP(H3941,{0,1950001,3300001,6950001,9000001,18000001,40000001},{0,97500,427500,636000,1536000,2796000,4796000}))*1.021,3),0))</f>
        <v/>
      </c>
      <c r="J3941" s="21">
        <f>ROUNDDOWN(ROUND(H3941*0.06,2),-2)</f>
        <v/>
      </c>
      <c r="K3941" s="21">
        <f>ROUNDDOWN(ROUND(H3941*0.04,2),-2)</f>
        <v/>
      </c>
      <c r="L3941" s="21">
        <f>I3941+J3941+K3941</f>
        <v/>
      </c>
      <c r="M3941" s="21">
        <f>B3941-L3941</f>
        <v/>
      </c>
      <c r="N3941" s="21">
        <f>ROUNDDOWN(ROUND(B3941*0.2042,2),0)</f>
        <v/>
      </c>
    </row>
    <row r="3942">
      <c r="A3942" t="inlineStr">
        <is>
          <t>照合 一般</t>
        </is>
      </c>
      <c r="B3942" s="21" t="n">
        <v>28000000</v>
      </c>
      <c r="C3942" s="22" t="n">
        <v>27</v>
      </c>
      <c r="D3942" s="22" t="n">
        <v>1</v>
      </c>
      <c r="E3942" s="22" t="n">
        <v>0</v>
      </c>
      <c r="F3942" s="21">
        <f>(IF(C3942&lt;=20,MAX(800000,400000*C3942),8000000+700000*(C3942-20))+IF(E3942=1,1000000,0))</f>
        <v/>
      </c>
      <c r="G3942" s="21">
        <f>IF(AND(D3942=3,C3942&lt;=5),MAX(0,B3942-F3942),IF(AND(D3942=2,C3942&lt;=5,MAX(0,B3942-F3942)&gt;3000000),1500000+MAX(0,B3942-F3942)-3000000,MAX(0,B3942-F3942)/2))</f>
        <v/>
      </c>
      <c r="H3942" s="21">
        <f>ROUNDDOWN(G3942,-3)</f>
        <v/>
      </c>
      <c r="I3942" s="21">
        <f>IF(H3942&lt;=0,0,ROUNDDOWN(ROUND((H3942*LOOKUP(H3942,{0,1950001,3300001,6950001,9000001,18000001,40000001},{0.05,0.1,0.2,0.23,0.33,0.4,0.45})-LOOKUP(H3942,{0,1950001,3300001,6950001,9000001,18000001,40000001},{0,97500,427500,636000,1536000,2796000,4796000}))*1.021,3),0))</f>
        <v/>
      </c>
      <c r="J3942" s="21">
        <f>ROUNDDOWN(ROUND(H3942*0.06,2),-2)</f>
        <v/>
      </c>
      <c r="K3942" s="21">
        <f>ROUNDDOWN(ROUND(H3942*0.04,2),-2)</f>
        <v/>
      </c>
      <c r="L3942" s="21">
        <f>I3942+J3942+K3942</f>
        <v/>
      </c>
      <c r="M3942" s="21">
        <f>B3942-L3942</f>
        <v/>
      </c>
      <c r="N3942" s="21">
        <f>ROUNDDOWN(ROUND(B3942*0.2042,2),0)</f>
        <v/>
      </c>
    </row>
    <row r="3943">
      <c r="A3943" t="inlineStr">
        <is>
          <t>照合 一般</t>
        </is>
      </c>
      <c r="B3943" s="21" t="n">
        <v>28000000</v>
      </c>
      <c r="C3943" s="22" t="n">
        <v>28</v>
      </c>
      <c r="D3943" s="22" t="n">
        <v>1</v>
      </c>
      <c r="E3943" s="22" t="n">
        <v>0</v>
      </c>
      <c r="F3943" s="21">
        <f>(IF(C3943&lt;=20,MAX(800000,400000*C3943),8000000+700000*(C3943-20))+IF(E3943=1,1000000,0))</f>
        <v/>
      </c>
      <c r="G3943" s="21">
        <f>IF(AND(D3943=3,C3943&lt;=5),MAX(0,B3943-F3943),IF(AND(D3943=2,C3943&lt;=5,MAX(0,B3943-F3943)&gt;3000000),1500000+MAX(0,B3943-F3943)-3000000,MAX(0,B3943-F3943)/2))</f>
        <v/>
      </c>
      <c r="H3943" s="21">
        <f>ROUNDDOWN(G3943,-3)</f>
        <v/>
      </c>
      <c r="I3943" s="21">
        <f>IF(H3943&lt;=0,0,ROUNDDOWN(ROUND((H3943*LOOKUP(H3943,{0,1950001,3300001,6950001,9000001,18000001,40000001},{0.05,0.1,0.2,0.23,0.33,0.4,0.45})-LOOKUP(H3943,{0,1950001,3300001,6950001,9000001,18000001,40000001},{0,97500,427500,636000,1536000,2796000,4796000}))*1.021,3),0))</f>
        <v/>
      </c>
      <c r="J3943" s="21">
        <f>ROUNDDOWN(ROUND(H3943*0.06,2),-2)</f>
        <v/>
      </c>
      <c r="K3943" s="21">
        <f>ROUNDDOWN(ROUND(H3943*0.04,2),-2)</f>
        <v/>
      </c>
      <c r="L3943" s="21">
        <f>I3943+J3943+K3943</f>
        <v/>
      </c>
      <c r="M3943" s="21">
        <f>B3943-L3943</f>
        <v/>
      </c>
      <c r="N3943" s="21">
        <f>ROUNDDOWN(ROUND(B3943*0.2042,2),0)</f>
        <v/>
      </c>
    </row>
    <row r="3944">
      <c r="A3944" t="inlineStr">
        <is>
          <t>照合 一般</t>
        </is>
      </c>
      <c r="B3944" s="21" t="n">
        <v>28000000</v>
      </c>
      <c r="C3944" s="22" t="n">
        <v>29</v>
      </c>
      <c r="D3944" s="22" t="n">
        <v>1</v>
      </c>
      <c r="E3944" s="22" t="n">
        <v>0</v>
      </c>
      <c r="F3944" s="21">
        <f>(IF(C3944&lt;=20,MAX(800000,400000*C3944),8000000+700000*(C3944-20))+IF(E3944=1,1000000,0))</f>
        <v/>
      </c>
      <c r="G3944" s="21">
        <f>IF(AND(D3944=3,C3944&lt;=5),MAX(0,B3944-F3944),IF(AND(D3944=2,C3944&lt;=5,MAX(0,B3944-F3944)&gt;3000000),1500000+MAX(0,B3944-F3944)-3000000,MAX(0,B3944-F3944)/2))</f>
        <v/>
      </c>
      <c r="H3944" s="21">
        <f>ROUNDDOWN(G3944,-3)</f>
        <v/>
      </c>
      <c r="I3944" s="21">
        <f>IF(H3944&lt;=0,0,ROUNDDOWN(ROUND((H3944*LOOKUP(H3944,{0,1950001,3300001,6950001,9000001,18000001,40000001},{0.05,0.1,0.2,0.23,0.33,0.4,0.45})-LOOKUP(H3944,{0,1950001,3300001,6950001,9000001,18000001,40000001},{0,97500,427500,636000,1536000,2796000,4796000}))*1.021,3),0))</f>
        <v/>
      </c>
      <c r="J3944" s="21">
        <f>ROUNDDOWN(ROUND(H3944*0.06,2),-2)</f>
        <v/>
      </c>
      <c r="K3944" s="21">
        <f>ROUNDDOWN(ROUND(H3944*0.04,2),-2)</f>
        <v/>
      </c>
      <c r="L3944" s="21">
        <f>I3944+J3944+K3944</f>
        <v/>
      </c>
      <c r="M3944" s="21">
        <f>B3944-L3944</f>
        <v/>
      </c>
      <c r="N3944" s="21">
        <f>ROUNDDOWN(ROUND(B3944*0.2042,2),0)</f>
        <v/>
      </c>
    </row>
    <row r="3945">
      <c r="A3945" t="inlineStr">
        <is>
          <t>照合 一般</t>
        </is>
      </c>
      <c r="B3945" s="21" t="n">
        <v>28000000</v>
      </c>
      <c r="C3945" s="22" t="n">
        <v>30</v>
      </c>
      <c r="D3945" s="22" t="n">
        <v>1</v>
      </c>
      <c r="E3945" s="22" t="n">
        <v>0</v>
      </c>
      <c r="F3945" s="21">
        <f>(IF(C3945&lt;=20,MAX(800000,400000*C3945),8000000+700000*(C3945-20))+IF(E3945=1,1000000,0))</f>
        <v/>
      </c>
      <c r="G3945" s="21">
        <f>IF(AND(D3945=3,C3945&lt;=5),MAX(0,B3945-F3945),IF(AND(D3945=2,C3945&lt;=5,MAX(0,B3945-F3945)&gt;3000000),1500000+MAX(0,B3945-F3945)-3000000,MAX(0,B3945-F3945)/2))</f>
        <v/>
      </c>
      <c r="H3945" s="21">
        <f>ROUNDDOWN(G3945,-3)</f>
        <v/>
      </c>
      <c r="I3945" s="21">
        <f>IF(H3945&lt;=0,0,ROUNDDOWN(ROUND((H3945*LOOKUP(H3945,{0,1950001,3300001,6950001,9000001,18000001,40000001},{0.05,0.1,0.2,0.23,0.33,0.4,0.45})-LOOKUP(H3945,{0,1950001,3300001,6950001,9000001,18000001,40000001},{0,97500,427500,636000,1536000,2796000,4796000}))*1.021,3),0))</f>
        <v/>
      </c>
      <c r="J3945" s="21">
        <f>ROUNDDOWN(ROUND(H3945*0.06,2),-2)</f>
        <v/>
      </c>
      <c r="K3945" s="21">
        <f>ROUNDDOWN(ROUND(H3945*0.04,2),-2)</f>
        <v/>
      </c>
      <c r="L3945" s="21">
        <f>I3945+J3945+K3945</f>
        <v/>
      </c>
      <c r="M3945" s="21">
        <f>B3945-L3945</f>
        <v/>
      </c>
      <c r="N3945" s="21">
        <f>ROUNDDOWN(ROUND(B3945*0.2042,2),0)</f>
        <v/>
      </c>
    </row>
    <row r="3946">
      <c r="A3946" t="inlineStr">
        <is>
          <t>照合 一般</t>
        </is>
      </c>
      <c r="B3946" s="21" t="n">
        <v>28000000</v>
      </c>
      <c r="C3946" s="22" t="n">
        <v>31</v>
      </c>
      <c r="D3946" s="22" t="n">
        <v>1</v>
      </c>
      <c r="E3946" s="22" t="n">
        <v>0</v>
      </c>
      <c r="F3946" s="21">
        <f>(IF(C3946&lt;=20,MAX(800000,400000*C3946),8000000+700000*(C3946-20))+IF(E3946=1,1000000,0))</f>
        <v/>
      </c>
      <c r="G3946" s="21">
        <f>IF(AND(D3946=3,C3946&lt;=5),MAX(0,B3946-F3946),IF(AND(D3946=2,C3946&lt;=5,MAX(0,B3946-F3946)&gt;3000000),1500000+MAX(0,B3946-F3946)-3000000,MAX(0,B3946-F3946)/2))</f>
        <v/>
      </c>
      <c r="H3946" s="21">
        <f>ROUNDDOWN(G3946,-3)</f>
        <v/>
      </c>
      <c r="I3946" s="21">
        <f>IF(H3946&lt;=0,0,ROUNDDOWN(ROUND((H3946*LOOKUP(H3946,{0,1950001,3300001,6950001,9000001,18000001,40000001},{0.05,0.1,0.2,0.23,0.33,0.4,0.45})-LOOKUP(H3946,{0,1950001,3300001,6950001,9000001,18000001,40000001},{0,97500,427500,636000,1536000,2796000,4796000}))*1.021,3),0))</f>
        <v/>
      </c>
      <c r="J3946" s="21">
        <f>ROUNDDOWN(ROUND(H3946*0.06,2),-2)</f>
        <v/>
      </c>
      <c r="K3946" s="21">
        <f>ROUNDDOWN(ROUND(H3946*0.04,2),-2)</f>
        <v/>
      </c>
      <c r="L3946" s="21">
        <f>I3946+J3946+K3946</f>
        <v/>
      </c>
      <c r="M3946" s="21">
        <f>B3946-L3946</f>
        <v/>
      </c>
      <c r="N3946" s="21">
        <f>ROUNDDOWN(ROUND(B3946*0.2042,2),0)</f>
        <v/>
      </c>
    </row>
    <row r="3947">
      <c r="A3947" t="inlineStr">
        <is>
          <t>照合 一般</t>
        </is>
      </c>
      <c r="B3947" s="21" t="n">
        <v>28000000</v>
      </c>
      <c r="C3947" s="22" t="n">
        <v>32</v>
      </c>
      <c r="D3947" s="22" t="n">
        <v>1</v>
      </c>
      <c r="E3947" s="22" t="n">
        <v>0</v>
      </c>
      <c r="F3947" s="21">
        <f>(IF(C3947&lt;=20,MAX(800000,400000*C3947),8000000+700000*(C3947-20))+IF(E3947=1,1000000,0))</f>
        <v/>
      </c>
      <c r="G3947" s="21">
        <f>IF(AND(D3947=3,C3947&lt;=5),MAX(0,B3947-F3947),IF(AND(D3947=2,C3947&lt;=5,MAX(0,B3947-F3947)&gt;3000000),1500000+MAX(0,B3947-F3947)-3000000,MAX(0,B3947-F3947)/2))</f>
        <v/>
      </c>
      <c r="H3947" s="21">
        <f>ROUNDDOWN(G3947,-3)</f>
        <v/>
      </c>
      <c r="I3947" s="21">
        <f>IF(H3947&lt;=0,0,ROUNDDOWN(ROUND((H3947*LOOKUP(H3947,{0,1950001,3300001,6950001,9000001,18000001,40000001},{0.05,0.1,0.2,0.23,0.33,0.4,0.45})-LOOKUP(H3947,{0,1950001,3300001,6950001,9000001,18000001,40000001},{0,97500,427500,636000,1536000,2796000,4796000}))*1.021,3),0))</f>
        <v/>
      </c>
      <c r="J3947" s="21">
        <f>ROUNDDOWN(ROUND(H3947*0.06,2),-2)</f>
        <v/>
      </c>
      <c r="K3947" s="21">
        <f>ROUNDDOWN(ROUND(H3947*0.04,2),-2)</f>
        <v/>
      </c>
      <c r="L3947" s="21">
        <f>I3947+J3947+K3947</f>
        <v/>
      </c>
      <c r="M3947" s="21">
        <f>B3947-L3947</f>
        <v/>
      </c>
      <c r="N3947" s="21">
        <f>ROUNDDOWN(ROUND(B3947*0.2042,2),0)</f>
        <v/>
      </c>
    </row>
    <row r="3948">
      <c r="A3948" t="inlineStr">
        <is>
          <t>照合 一般</t>
        </is>
      </c>
      <c r="B3948" s="21" t="n">
        <v>28000000</v>
      </c>
      <c r="C3948" s="22" t="n">
        <v>33</v>
      </c>
      <c r="D3948" s="22" t="n">
        <v>1</v>
      </c>
      <c r="E3948" s="22" t="n">
        <v>0</v>
      </c>
      <c r="F3948" s="21">
        <f>(IF(C3948&lt;=20,MAX(800000,400000*C3948),8000000+700000*(C3948-20))+IF(E3948=1,1000000,0))</f>
        <v/>
      </c>
      <c r="G3948" s="21">
        <f>IF(AND(D3948=3,C3948&lt;=5),MAX(0,B3948-F3948),IF(AND(D3948=2,C3948&lt;=5,MAX(0,B3948-F3948)&gt;3000000),1500000+MAX(0,B3948-F3948)-3000000,MAX(0,B3948-F3948)/2))</f>
        <v/>
      </c>
      <c r="H3948" s="21">
        <f>ROUNDDOWN(G3948,-3)</f>
        <v/>
      </c>
      <c r="I3948" s="21">
        <f>IF(H3948&lt;=0,0,ROUNDDOWN(ROUND((H3948*LOOKUP(H3948,{0,1950001,3300001,6950001,9000001,18000001,40000001},{0.05,0.1,0.2,0.23,0.33,0.4,0.45})-LOOKUP(H3948,{0,1950001,3300001,6950001,9000001,18000001,40000001},{0,97500,427500,636000,1536000,2796000,4796000}))*1.021,3),0))</f>
        <v/>
      </c>
      <c r="J3948" s="21">
        <f>ROUNDDOWN(ROUND(H3948*0.06,2),-2)</f>
        <v/>
      </c>
      <c r="K3948" s="21">
        <f>ROUNDDOWN(ROUND(H3948*0.04,2),-2)</f>
        <v/>
      </c>
      <c r="L3948" s="21">
        <f>I3948+J3948+K3948</f>
        <v/>
      </c>
      <c r="M3948" s="21">
        <f>B3948-L3948</f>
        <v/>
      </c>
      <c r="N3948" s="21">
        <f>ROUNDDOWN(ROUND(B3948*0.2042,2),0)</f>
        <v/>
      </c>
    </row>
    <row r="3949">
      <c r="A3949" t="inlineStr">
        <is>
          <t>照合 一般</t>
        </is>
      </c>
      <c r="B3949" s="21" t="n">
        <v>28000000</v>
      </c>
      <c r="C3949" s="22" t="n">
        <v>34</v>
      </c>
      <c r="D3949" s="22" t="n">
        <v>1</v>
      </c>
      <c r="E3949" s="22" t="n">
        <v>0</v>
      </c>
      <c r="F3949" s="21">
        <f>(IF(C3949&lt;=20,MAX(800000,400000*C3949),8000000+700000*(C3949-20))+IF(E3949=1,1000000,0))</f>
        <v/>
      </c>
      <c r="G3949" s="21">
        <f>IF(AND(D3949=3,C3949&lt;=5),MAX(0,B3949-F3949),IF(AND(D3949=2,C3949&lt;=5,MAX(0,B3949-F3949)&gt;3000000),1500000+MAX(0,B3949-F3949)-3000000,MAX(0,B3949-F3949)/2))</f>
        <v/>
      </c>
      <c r="H3949" s="21">
        <f>ROUNDDOWN(G3949,-3)</f>
        <v/>
      </c>
      <c r="I3949" s="21">
        <f>IF(H3949&lt;=0,0,ROUNDDOWN(ROUND((H3949*LOOKUP(H3949,{0,1950001,3300001,6950001,9000001,18000001,40000001},{0.05,0.1,0.2,0.23,0.33,0.4,0.45})-LOOKUP(H3949,{0,1950001,3300001,6950001,9000001,18000001,40000001},{0,97500,427500,636000,1536000,2796000,4796000}))*1.021,3),0))</f>
        <v/>
      </c>
      <c r="J3949" s="21">
        <f>ROUNDDOWN(ROUND(H3949*0.06,2),-2)</f>
        <v/>
      </c>
      <c r="K3949" s="21">
        <f>ROUNDDOWN(ROUND(H3949*0.04,2),-2)</f>
        <v/>
      </c>
      <c r="L3949" s="21">
        <f>I3949+J3949+K3949</f>
        <v/>
      </c>
      <c r="M3949" s="21">
        <f>B3949-L3949</f>
        <v/>
      </c>
      <c r="N3949" s="21">
        <f>ROUNDDOWN(ROUND(B3949*0.2042,2),0)</f>
        <v/>
      </c>
    </row>
    <row r="3950">
      <c r="A3950" t="inlineStr">
        <is>
          <t>照合 一般</t>
        </is>
      </c>
      <c r="B3950" s="21" t="n">
        <v>28000000</v>
      </c>
      <c r="C3950" s="22" t="n">
        <v>35</v>
      </c>
      <c r="D3950" s="22" t="n">
        <v>1</v>
      </c>
      <c r="E3950" s="22" t="n">
        <v>0</v>
      </c>
      <c r="F3950" s="21">
        <f>(IF(C3950&lt;=20,MAX(800000,400000*C3950),8000000+700000*(C3950-20))+IF(E3950=1,1000000,0))</f>
        <v/>
      </c>
      <c r="G3950" s="21">
        <f>IF(AND(D3950=3,C3950&lt;=5),MAX(0,B3950-F3950),IF(AND(D3950=2,C3950&lt;=5,MAX(0,B3950-F3950)&gt;3000000),1500000+MAX(0,B3950-F3950)-3000000,MAX(0,B3950-F3950)/2))</f>
        <v/>
      </c>
      <c r="H3950" s="21">
        <f>ROUNDDOWN(G3950,-3)</f>
        <v/>
      </c>
      <c r="I3950" s="21">
        <f>IF(H3950&lt;=0,0,ROUNDDOWN(ROUND((H3950*LOOKUP(H3950,{0,1950001,3300001,6950001,9000001,18000001,40000001},{0.05,0.1,0.2,0.23,0.33,0.4,0.45})-LOOKUP(H3950,{0,1950001,3300001,6950001,9000001,18000001,40000001},{0,97500,427500,636000,1536000,2796000,4796000}))*1.021,3),0))</f>
        <v/>
      </c>
      <c r="J3950" s="21">
        <f>ROUNDDOWN(ROUND(H3950*0.06,2),-2)</f>
        <v/>
      </c>
      <c r="K3950" s="21">
        <f>ROUNDDOWN(ROUND(H3950*0.04,2),-2)</f>
        <v/>
      </c>
      <c r="L3950" s="21">
        <f>I3950+J3950+K3950</f>
        <v/>
      </c>
      <c r="M3950" s="21">
        <f>B3950-L3950</f>
        <v/>
      </c>
      <c r="N3950" s="21">
        <f>ROUNDDOWN(ROUND(B3950*0.2042,2),0)</f>
        <v/>
      </c>
    </row>
    <row r="3951">
      <c r="A3951" t="inlineStr">
        <is>
          <t>照合 一般</t>
        </is>
      </c>
      <c r="B3951" s="21" t="n">
        <v>28000000</v>
      </c>
      <c r="C3951" s="22" t="n">
        <v>36</v>
      </c>
      <c r="D3951" s="22" t="n">
        <v>1</v>
      </c>
      <c r="E3951" s="22" t="n">
        <v>0</v>
      </c>
      <c r="F3951" s="21">
        <f>(IF(C3951&lt;=20,MAX(800000,400000*C3951),8000000+700000*(C3951-20))+IF(E3951=1,1000000,0))</f>
        <v/>
      </c>
      <c r="G3951" s="21">
        <f>IF(AND(D3951=3,C3951&lt;=5),MAX(0,B3951-F3951),IF(AND(D3951=2,C3951&lt;=5,MAX(0,B3951-F3951)&gt;3000000),1500000+MAX(0,B3951-F3951)-3000000,MAX(0,B3951-F3951)/2))</f>
        <v/>
      </c>
      <c r="H3951" s="21">
        <f>ROUNDDOWN(G3951,-3)</f>
        <v/>
      </c>
      <c r="I3951" s="21">
        <f>IF(H3951&lt;=0,0,ROUNDDOWN(ROUND((H3951*LOOKUP(H3951,{0,1950001,3300001,6950001,9000001,18000001,40000001},{0.05,0.1,0.2,0.23,0.33,0.4,0.45})-LOOKUP(H3951,{0,1950001,3300001,6950001,9000001,18000001,40000001},{0,97500,427500,636000,1536000,2796000,4796000}))*1.021,3),0))</f>
        <v/>
      </c>
      <c r="J3951" s="21">
        <f>ROUNDDOWN(ROUND(H3951*0.06,2),-2)</f>
        <v/>
      </c>
      <c r="K3951" s="21">
        <f>ROUNDDOWN(ROUND(H3951*0.04,2),-2)</f>
        <v/>
      </c>
      <c r="L3951" s="21">
        <f>I3951+J3951+K3951</f>
        <v/>
      </c>
      <c r="M3951" s="21">
        <f>B3951-L3951</f>
        <v/>
      </c>
      <c r="N3951" s="21">
        <f>ROUNDDOWN(ROUND(B3951*0.2042,2),0)</f>
        <v/>
      </c>
    </row>
    <row r="3952">
      <c r="A3952" t="inlineStr">
        <is>
          <t>照合 一般</t>
        </is>
      </c>
      <c r="B3952" s="21" t="n">
        <v>28000000</v>
      </c>
      <c r="C3952" s="22" t="n">
        <v>37</v>
      </c>
      <c r="D3952" s="22" t="n">
        <v>1</v>
      </c>
      <c r="E3952" s="22" t="n">
        <v>0</v>
      </c>
      <c r="F3952" s="21">
        <f>(IF(C3952&lt;=20,MAX(800000,400000*C3952),8000000+700000*(C3952-20))+IF(E3952=1,1000000,0))</f>
        <v/>
      </c>
      <c r="G3952" s="21">
        <f>IF(AND(D3952=3,C3952&lt;=5),MAX(0,B3952-F3952),IF(AND(D3952=2,C3952&lt;=5,MAX(0,B3952-F3952)&gt;3000000),1500000+MAX(0,B3952-F3952)-3000000,MAX(0,B3952-F3952)/2))</f>
        <v/>
      </c>
      <c r="H3952" s="21">
        <f>ROUNDDOWN(G3952,-3)</f>
        <v/>
      </c>
      <c r="I3952" s="21">
        <f>IF(H3952&lt;=0,0,ROUNDDOWN(ROUND((H3952*LOOKUP(H3952,{0,1950001,3300001,6950001,9000001,18000001,40000001},{0.05,0.1,0.2,0.23,0.33,0.4,0.45})-LOOKUP(H3952,{0,1950001,3300001,6950001,9000001,18000001,40000001},{0,97500,427500,636000,1536000,2796000,4796000}))*1.021,3),0))</f>
        <v/>
      </c>
      <c r="J3952" s="21">
        <f>ROUNDDOWN(ROUND(H3952*0.06,2),-2)</f>
        <v/>
      </c>
      <c r="K3952" s="21">
        <f>ROUNDDOWN(ROUND(H3952*0.04,2),-2)</f>
        <v/>
      </c>
      <c r="L3952" s="21">
        <f>I3952+J3952+K3952</f>
        <v/>
      </c>
      <c r="M3952" s="21">
        <f>B3952-L3952</f>
        <v/>
      </c>
      <c r="N3952" s="21">
        <f>ROUNDDOWN(ROUND(B3952*0.2042,2),0)</f>
        <v/>
      </c>
    </row>
    <row r="3953">
      <c r="A3953" t="inlineStr">
        <is>
          <t>照合 一般</t>
        </is>
      </c>
      <c r="B3953" s="21" t="n">
        <v>28000000</v>
      </c>
      <c r="C3953" s="22" t="n">
        <v>38</v>
      </c>
      <c r="D3953" s="22" t="n">
        <v>1</v>
      </c>
      <c r="E3953" s="22" t="n">
        <v>0</v>
      </c>
      <c r="F3953" s="21">
        <f>(IF(C3953&lt;=20,MAX(800000,400000*C3953),8000000+700000*(C3953-20))+IF(E3953=1,1000000,0))</f>
        <v/>
      </c>
      <c r="G3953" s="21">
        <f>IF(AND(D3953=3,C3953&lt;=5),MAX(0,B3953-F3953),IF(AND(D3953=2,C3953&lt;=5,MAX(0,B3953-F3953)&gt;3000000),1500000+MAX(0,B3953-F3953)-3000000,MAX(0,B3953-F3953)/2))</f>
        <v/>
      </c>
      <c r="H3953" s="21">
        <f>ROUNDDOWN(G3953,-3)</f>
        <v/>
      </c>
      <c r="I3953" s="21">
        <f>IF(H3953&lt;=0,0,ROUNDDOWN(ROUND((H3953*LOOKUP(H3953,{0,1950001,3300001,6950001,9000001,18000001,40000001},{0.05,0.1,0.2,0.23,0.33,0.4,0.45})-LOOKUP(H3953,{0,1950001,3300001,6950001,9000001,18000001,40000001},{0,97500,427500,636000,1536000,2796000,4796000}))*1.021,3),0))</f>
        <v/>
      </c>
      <c r="J3953" s="21">
        <f>ROUNDDOWN(ROUND(H3953*0.06,2),-2)</f>
        <v/>
      </c>
      <c r="K3953" s="21">
        <f>ROUNDDOWN(ROUND(H3953*0.04,2),-2)</f>
        <v/>
      </c>
      <c r="L3953" s="21">
        <f>I3953+J3953+K3953</f>
        <v/>
      </c>
      <c r="M3953" s="21">
        <f>B3953-L3953</f>
        <v/>
      </c>
      <c r="N3953" s="21">
        <f>ROUNDDOWN(ROUND(B3953*0.2042,2),0)</f>
        <v/>
      </c>
    </row>
    <row r="3954">
      <c r="A3954" t="inlineStr">
        <is>
          <t>照合 一般</t>
        </is>
      </c>
      <c r="B3954" s="21" t="n">
        <v>28000000</v>
      </c>
      <c r="C3954" s="22" t="n">
        <v>39</v>
      </c>
      <c r="D3954" s="22" t="n">
        <v>1</v>
      </c>
      <c r="E3954" s="22" t="n">
        <v>0</v>
      </c>
      <c r="F3954" s="21">
        <f>(IF(C3954&lt;=20,MAX(800000,400000*C3954),8000000+700000*(C3954-20))+IF(E3954=1,1000000,0))</f>
        <v/>
      </c>
      <c r="G3954" s="21">
        <f>IF(AND(D3954=3,C3954&lt;=5),MAX(0,B3954-F3954),IF(AND(D3954=2,C3954&lt;=5,MAX(0,B3954-F3954)&gt;3000000),1500000+MAX(0,B3954-F3954)-3000000,MAX(0,B3954-F3954)/2))</f>
        <v/>
      </c>
      <c r="H3954" s="21">
        <f>ROUNDDOWN(G3954,-3)</f>
        <v/>
      </c>
      <c r="I3954" s="21">
        <f>IF(H3954&lt;=0,0,ROUNDDOWN(ROUND((H3954*LOOKUP(H3954,{0,1950001,3300001,6950001,9000001,18000001,40000001},{0.05,0.1,0.2,0.23,0.33,0.4,0.45})-LOOKUP(H3954,{0,1950001,3300001,6950001,9000001,18000001,40000001},{0,97500,427500,636000,1536000,2796000,4796000}))*1.021,3),0))</f>
        <v/>
      </c>
      <c r="J3954" s="21">
        <f>ROUNDDOWN(ROUND(H3954*0.06,2),-2)</f>
        <v/>
      </c>
      <c r="K3954" s="21">
        <f>ROUNDDOWN(ROUND(H3954*0.04,2),-2)</f>
        <v/>
      </c>
      <c r="L3954" s="21">
        <f>I3954+J3954+K3954</f>
        <v/>
      </c>
      <c r="M3954" s="21">
        <f>B3954-L3954</f>
        <v/>
      </c>
      <c r="N3954" s="21">
        <f>ROUNDDOWN(ROUND(B3954*0.2042,2),0)</f>
        <v/>
      </c>
    </row>
    <row r="3955">
      <c r="A3955" t="inlineStr">
        <is>
          <t>照合 一般</t>
        </is>
      </c>
      <c r="B3955" s="21" t="n">
        <v>28000000</v>
      </c>
      <c r="C3955" s="22" t="n">
        <v>40</v>
      </c>
      <c r="D3955" s="22" t="n">
        <v>1</v>
      </c>
      <c r="E3955" s="22" t="n">
        <v>0</v>
      </c>
      <c r="F3955" s="21">
        <f>(IF(C3955&lt;=20,MAX(800000,400000*C3955),8000000+700000*(C3955-20))+IF(E3955=1,1000000,0))</f>
        <v/>
      </c>
      <c r="G3955" s="21">
        <f>IF(AND(D3955=3,C3955&lt;=5),MAX(0,B3955-F3955),IF(AND(D3955=2,C3955&lt;=5,MAX(0,B3955-F3955)&gt;3000000),1500000+MAX(0,B3955-F3955)-3000000,MAX(0,B3955-F3955)/2))</f>
        <v/>
      </c>
      <c r="H3955" s="21">
        <f>ROUNDDOWN(G3955,-3)</f>
        <v/>
      </c>
      <c r="I3955" s="21">
        <f>IF(H3955&lt;=0,0,ROUNDDOWN(ROUND((H3955*LOOKUP(H3955,{0,1950001,3300001,6950001,9000001,18000001,40000001},{0.05,0.1,0.2,0.23,0.33,0.4,0.45})-LOOKUP(H3955,{0,1950001,3300001,6950001,9000001,18000001,40000001},{0,97500,427500,636000,1536000,2796000,4796000}))*1.021,3),0))</f>
        <v/>
      </c>
      <c r="J3955" s="21">
        <f>ROUNDDOWN(ROUND(H3955*0.06,2),-2)</f>
        <v/>
      </c>
      <c r="K3955" s="21">
        <f>ROUNDDOWN(ROUND(H3955*0.04,2),-2)</f>
        <v/>
      </c>
      <c r="L3955" s="21">
        <f>I3955+J3955+K3955</f>
        <v/>
      </c>
      <c r="M3955" s="21">
        <f>B3955-L3955</f>
        <v/>
      </c>
      <c r="N3955" s="21">
        <f>ROUNDDOWN(ROUND(B3955*0.2042,2),0)</f>
        <v/>
      </c>
    </row>
    <row r="3956">
      <c r="A3956" t="inlineStr">
        <is>
          <t>照合 一般</t>
        </is>
      </c>
      <c r="B3956" s="21" t="n">
        <v>28000000</v>
      </c>
      <c r="C3956" s="22" t="n">
        <v>41</v>
      </c>
      <c r="D3956" s="22" t="n">
        <v>1</v>
      </c>
      <c r="E3956" s="22" t="n">
        <v>0</v>
      </c>
      <c r="F3956" s="21">
        <f>(IF(C3956&lt;=20,MAX(800000,400000*C3956),8000000+700000*(C3956-20))+IF(E3956=1,1000000,0))</f>
        <v/>
      </c>
      <c r="G3956" s="21">
        <f>IF(AND(D3956=3,C3956&lt;=5),MAX(0,B3956-F3956),IF(AND(D3956=2,C3956&lt;=5,MAX(0,B3956-F3956)&gt;3000000),1500000+MAX(0,B3956-F3956)-3000000,MAX(0,B3956-F3956)/2))</f>
        <v/>
      </c>
      <c r="H3956" s="21">
        <f>ROUNDDOWN(G3956,-3)</f>
        <v/>
      </c>
      <c r="I3956" s="21">
        <f>IF(H3956&lt;=0,0,ROUNDDOWN(ROUND((H3956*LOOKUP(H3956,{0,1950001,3300001,6950001,9000001,18000001,40000001},{0.05,0.1,0.2,0.23,0.33,0.4,0.45})-LOOKUP(H3956,{0,1950001,3300001,6950001,9000001,18000001,40000001},{0,97500,427500,636000,1536000,2796000,4796000}))*1.021,3),0))</f>
        <v/>
      </c>
      <c r="J3956" s="21">
        <f>ROUNDDOWN(ROUND(H3956*0.06,2),-2)</f>
        <v/>
      </c>
      <c r="K3956" s="21">
        <f>ROUNDDOWN(ROUND(H3956*0.04,2),-2)</f>
        <v/>
      </c>
      <c r="L3956" s="21">
        <f>I3956+J3956+K3956</f>
        <v/>
      </c>
      <c r="M3956" s="21">
        <f>B3956-L3956</f>
        <v/>
      </c>
      <c r="N3956" s="21">
        <f>ROUNDDOWN(ROUND(B3956*0.2042,2),0)</f>
        <v/>
      </c>
    </row>
    <row r="3957">
      <c r="A3957" t="inlineStr">
        <is>
          <t>照合 一般</t>
        </is>
      </c>
      <c r="B3957" s="21" t="n">
        <v>28000000</v>
      </c>
      <c r="C3957" s="22" t="n">
        <v>42</v>
      </c>
      <c r="D3957" s="22" t="n">
        <v>1</v>
      </c>
      <c r="E3957" s="22" t="n">
        <v>0</v>
      </c>
      <c r="F3957" s="21">
        <f>(IF(C3957&lt;=20,MAX(800000,400000*C3957),8000000+700000*(C3957-20))+IF(E3957=1,1000000,0))</f>
        <v/>
      </c>
      <c r="G3957" s="21">
        <f>IF(AND(D3957=3,C3957&lt;=5),MAX(0,B3957-F3957),IF(AND(D3957=2,C3957&lt;=5,MAX(0,B3957-F3957)&gt;3000000),1500000+MAX(0,B3957-F3957)-3000000,MAX(0,B3957-F3957)/2))</f>
        <v/>
      </c>
      <c r="H3957" s="21">
        <f>ROUNDDOWN(G3957,-3)</f>
        <v/>
      </c>
      <c r="I3957" s="21">
        <f>IF(H3957&lt;=0,0,ROUNDDOWN(ROUND((H3957*LOOKUP(H3957,{0,1950001,3300001,6950001,9000001,18000001,40000001},{0.05,0.1,0.2,0.23,0.33,0.4,0.45})-LOOKUP(H3957,{0,1950001,3300001,6950001,9000001,18000001,40000001},{0,97500,427500,636000,1536000,2796000,4796000}))*1.021,3),0))</f>
        <v/>
      </c>
      <c r="J3957" s="21">
        <f>ROUNDDOWN(ROUND(H3957*0.06,2),-2)</f>
        <v/>
      </c>
      <c r="K3957" s="21">
        <f>ROUNDDOWN(ROUND(H3957*0.04,2),-2)</f>
        <v/>
      </c>
      <c r="L3957" s="21">
        <f>I3957+J3957+K3957</f>
        <v/>
      </c>
      <c r="M3957" s="21">
        <f>B3957-L3957</f>
        <v/>
      </c>
      <c r="N3957" s="21">
        <f>ROUNDDOWN(ROUND(B3957*0.2042,2),0)</f>
        <v/>
      </c>
    </row>
    <row r="3958">
      <c r="A3958" t="inlineStr">
        <is>
          <t>照合 一般</t>
        </is>
      </c>
      <c r="B3958" s="21" t="n">
        <v>28000000</v>
      </c>
      <c r="C3958" s="22" t="n">
        <v>43</v>
      </c>
      <c r="D3958" s="22" t="n">
        <v>1</v>
      </c>
      <c r="E3958" s="22" t="n">
        <v>0</v>
      </c>
      <c r="F3958" s="21">
        <f>(IF(C3958&lt;=20,MAX(800000,400000*C3958),8000000+700000*(C3958-20))+IF(E3958=1,1000000,0))</f>
        <v/>
      </c>
      <c r="G3958" s="21">
        <f>IF(AND(D3958=3,C3958&lt;=5),MAX(0,B3958-F3958),IF(AND(D3958=2,C3958&lt;=5,MAX(0,B3958-F3958)&gt;3000000),1500000+MAX(0,B3958-F3958)-3000000,MAX(0,B3958-F3958)/2))</f>
        <v/>
      </c>
      <c r="H3958" s="21">
        <f>ROUNDDOWN(G3958,-3)</f>
        <v/>
      </c>
      <c r="I3958" s="21">
        <f>IF(H3958&lt;=0,0,ROUNDDOWN(ROUND((H3958*LOOKUP(H3958,{0,1950001,3300001,6950001,9000001,18000001,40000001},{0.05,0.1,0.2,0.23,0.33,0.4,0.45})-LOOKUP(H3958,{0,1950001,3300001,6950001,9000001,18000001,40000001},{0,97500,427500,636000,1536000,2796000,4796000}))*1.021,3),0))</f>
        <v/>
      </c>
      <c r="J3958" s="21">
        <f>ROUNDDOWN(ROUND(H3958*0.06,2),-2)</f>
        <v/>
      </c>
      <c r="K3958" s="21">
        <f>ROUNDDOWN(ROUND(H3958*0.04,2),-2)</f>
        <v/>
      </c>
      <c r="L3958" s="21">
        <f>I3958+J3958+K3958</f>
        <v/>
      </c>
      <c r="M3958" s="21">
        <f>B3958-L3958</f>
        <v/>
      </c>
      <c r="N3958" s="21">
        <f>ROUNDDOWN(ROUND(B3958*0.2042,2),0)</f>
        <v/>
      </c>
    </row>
    <row r="3959">
      <c r="A3959" t="inlineStr">
        <is>
          <t>照合 一般</t>
        </is>
      </c>
      <c r="B3959" s="21" t="n">
        <v>28000000</v>
      </c>
      <c r="C3959" s="22" t="n">
        <v>44</v>
      </c>
      <c r="D3959" s="22" t="n">
        <v>1</v>
      </c>
      <c r="E3959" s="22" t="n">
        <v>0</v>
      </c>
      <c r="F3959" s="21">
        <f>(IF(C3959&lt;=20,MAX(800000,400000*C3959),8000000+700000*(C3959-20))+IF(E3959=1,1000000,0))</f>
        <v/>
      </c>
      <c r="G3959" s="21">
        <f>IF(AND(D3959=3,C3959&lt;=5),MAX(0,B3959-F3959),IF(AND(D3959=2,C3959&lt;=5,MAX(0,B3959-F3959)&gt;3000000),1500000+MAX(0,B3959-F3959)-3000000,MAX(0,B3959-F3959)/2))</f>
        <v/>
      </c>
      <c r="H3959" s="21">
        <f>ROUNDDOWN(G3959,-3)</f>
        <v/>
      </c>
      <c r="I3959" s="21">
        <f>IF(H3959&lt;=0,0,ROUNDDOWN(ROUND((H3959*LOOKUP(H3959,{0,1950001,3300001,6950001,9000001,18000001,40000001},{0.05,0.1,0.2,0.23,0.33,0.4,0.45})-LOOKUP(H3959,{0,1950001,3300001,6950001,9000001,18000001,40000001},{0,97500,427500,636000,1536000,2796000,4796000}))*1.021,3),0))</f>
        <v/>
      </c>
      <c r="J3959" s="21">
        <f>ROUNDDOWN(ROUND(H3959*0.06,2),-2)</f>
        <v/>
      </c>
      <c r="K3959" s="21">
        <f>ROUNDDOWN(ROUND(H3959*0.04,2),-2)</f>
        <v/>
      </c>
      <c r="L3959" s="21">
        <f>I3959+J3959+K3959</f>
        <v/>
      </c>
      <c r="M3959" s="21">
        <f>B3959-L3959</f>
        <v/>
      </c>
      <c r="N3959" s="21">
        <f>ROUNDDOWN(ROUND(B3959*0.2042,2),0)</f>
        <v/>
      </c>
    </row>
    <row r="3960">
      <c r="A3960" t="inlineStr">
        <is>
          <t>照合 一般</t>
        </is>
      </c>
      <c r="B3960" s="21" t="n">
        <v>28000000</v>
      </c>
      <c r="C3960" s="22" t="n">
        <v>45</v>
      </c>
      <c r="D3960" s="22" t="n">
        <v>1</v>
      </c>
      <c r="E3960" s="22" t="n">
        <v>0</v>
      </c>
      <c r="F3960" s="21">
        <f>(IF(C3960&lt;=20,MAX(800000,400000*C3960),8000000+700000*(C3960-20))+IF(E3960=1,1000000,0))</f>
        <v/>
      </c>
      <c r="G3960" s="21">
        <f>IF(AND(D3960=3,C3960&lt;=5),MAX(0,B3960-F3960),IF(AND(D3960=2,C3960&lt;=5,MAX(0,B3960-F3960)&gt;3000000),1500000+MAX(0,B3960-F3960)-3000000,MAX(0,B3960-F3960)/2))</f>
        <v/>
      </c>
      <c r="H3960" s="21">
        <f>ROUNDDOWN(G3960,-3)</f>
        <v/>
      </c>
      <c r="I3960" s="21">
        <f>IF(H3960&lt;=0,0,ROUNDDOWN(ROUND((H3960*LOOKUP(H3960,{0,1950001,3300001,6950001,9000001,18000001,40000001},{0.05,0.1,0.2,0.23,0.33,0.4,0.45})-LOOKUP(H3960,{0,1950001,3300001,6950001,9000001,18000001,40000001},{0,97500,427500,636000,1536000,2796000,4796000}))*1.021,3),0))</f>
        <v/>
      </c>
      <c r="J3960" s="21">
        <f>ROUNDDOWN(ROUND(H3960*0.06,2),-2)</f>
        <v/>
      </c>
      <c r="K3960" s="21">
        <f>ROUNDDOWN(ROUND(H3960*0.04,2),-2)</f>
        <v/>
      </c>
      <c r="L3960" s="21">
        <f>I3960+J3960+K3960</f>
        <v/>
      </c>
      <c r="M3960" s="21">
        <f>B3960-L3960</f>
        <v/>
      </c>
      <c r="N3960" s="21">
        <f>ROUNDDOWN(ROUND(B3960*0.2042,2),0)</f>
        <v/>
      </c>
    </row>
    <row r="3961">
      <c r="A3961" t="inlineStr">
        <is>
          <t>照合 短期</t>
        </is>
      </c>
      <c r="B3961" s="21" t="n">
        <v>28000000</v>
      </c>
      <c r="C3961" s="22" t="n">
        <v>1</v>
      </c>
      <c r="D3961" s="22" t="n">
        <v>2</v>
      </c>
      <c r="E3961" s="22" t="n">
        <v>0</v>
      </c>
      <c r="F3961" s="21">
        <f>(IF(C3961&lt;=20,MAX(800000,400000*C3961),8000000+700000*(C3961-20))+IF(E3961=1,1000000,0))</f>
        <v/>
      </c>
      <c r="G3961" s="21">
        <f>IF(AND(D3961=3,C3961&lt;=5),MAX(0,B3961-F3961),IF(AND(D3961=2,C3961&lt;=5,MAX(0,B3961-F3961)&gt;3000000),1500000+MAX(0,B3961-F3961)-3000000,MAX(0,B3961-F3961)/2))</f>
        <v/>
      </c>
      <c r="H3961" s="21">
        <f>ROUNDDOWN(G3961,-3)</f>
        <v/>
      </c>
      <c r="I3961" s="21">
        <f>IF(H3961&lt;=0,0,ROUNDDOWN(ROUND((H3961*LOOKUP(H3961,{0,1950001,3300001,6950001,9000001,18000001,40000001},{0.05,0.1,0.2,0.23,0.33,0.4,0.45})-LOOKUP(H3961,{0,1950001,3300001,6950001,9000001,18000001,40000001},{0,97500,427500,636000,1536000,2796000,4796000}))*1.021,3),0))</f>
        <v/>
      </c>
      <c r="J3961" s="21">
        <f>ROUNDDOWN(ROUND(H3961*0.06,2),-2)</f>
        <v/>
      </c>
      <c r="K3961" s="21">
        <f>ROUNDDOWN(ROUND(H3961*0.04,2),-2)</f>
        <v/>
      </c>
      <c r="L3961" s="21">
        <f>I3961+J3961+K3961</f>
        <v/>
      </c>
      <c r="M3961" s="21">
        <f>B3961-L3961</f>
        <v/>
      </c>
      <c r="N3961" s="21">
        <f>ROUNDDOWN(ROUND(B3961*0.2042,2),0)</f>
        <v/>
      </c>
    </row>
    <row r="3962">
      <c r="A3962" t="inlineStr">
        <is>
          <t>照合 役員</t>
        </is>
      </c>
      <c r="B3962" s="21" t="n">
        <v>28000000</v>
      </c>
      <c r="C3962" s="22" t="n">
        <v>1</v>
      </c>
      <c r="D3962" s="22" t="n">
        <v>3</v>
      </c>
      <c r="E3962" s="22" t="n">
        <v>0</v>
      </c>
      <c r="F3962" s="21">
        <f>(IF(C3962&lt;=20,MAX(800000,400000*C3962),8000000+700000*(C3962-20))+IF(E3962=1,1000000,0))</f>
        <v/>
      </c>
      <c r="G3962" s="21">
        <f>IF(AND(D3962=3,C3962&lt;=5),MAX(0,B3962-F3962),IF(AND(D3962=2,C3962&lt;=5,MAX(0,B3962-F3962)&gt;3000000),1500000+MAX(0,B3962-F3962)-3000000,MAX(0,B3962-F3962)/2))</f>
        <v/>
      </c>
      <c r="H3962" s="21">
        <f>ROUNDDOWN(G3962,-3)</f>
        <v/>
      </c>
      <c r="I3962" s="21">
        <f>IF(H3962&lt;=0,0,ROUNDDOWN(ROUND((H3962*LOOKUP(H3962,{0,1950001,3300001,6950001,9000001,18000001,40000001},{0.05,0.1,0.2,0.23,0.33,0.4,0.45})-LOOKUP(H3962,{0,1950001,3300001,6950001,9000001,18000001,40000001},{0,97500,427500,636000,1536000,2796000,4796000}))*1.021,3),0))</f>
        <v/>
      </c>
      <c r="J3962" s="21">
        <f>ROUNDDOWN(ROUND(H3962*0.06,2),-2)</f>
        <v/>
      </c>
      <c r="K3962" s="21">
        <f>ROUNDDOWN(ROUND(H3962*0.04,2),-2)</f>
        <v/>
      </c>
      <c r="L3962" s="21">
        <f>I3962+J3962+K3962</f>
        <v/>
      </c>
      <c r="M3962" s="21">
        <f>B3962-L3962</f>
        <v/>
      </c>
      <c r="N3962" s="21">
        <f>ROUNDDOWN(ROUND(B3962*0.2042,2),0)</f>
        <v/>
      </c>
    </row>
    <row r="3963">
      <c r="A3963" t="inlineStr">
        <is>
          <t>照合 短期 障害</t>
        </is>
      </c>
      <c r="B3963" s="21" t="n">
        <v>28000000</v>
      </c>
      <c r="C3963" s="22" t="n">
        <v>1</v>
      </c>
      <c r="D3963" s="22" t="n">
        <v>2</v>
      </c>
      <c r="E3963" s="22" t="n">
        <v>1</v>
      </c>
      <c r="F3963" s="21">
        <f>(IF(C3963&lt;=20,MAX(800000,400000*C3963),8000000+700000*(C3963-20))+IF(E3963=1,1000000,0))</f>
        <v/>
      </c>
      <c r="G3963" s="21">
        <f>IF(AND(D3963=3,C3963&lt;=5),MAX(0,B3963-F3963),IF(AND(D3963=2,C3963&lt;=5,MAX(0,B3963-F3963)&gt;3000000),1500000+MAX(0,B3963-F3963)-3000000,MAX(0,B3963-F3963)/2))</f>
        <v/>
      </c>
      <c r="H3963" s="21">
        <f>ROUNDDOWN(G3963,-3)</f>
        <v/>
      </c>
      <c r="I3963" s="21">
        <f>IF(H3963&lt;=0,0,ROUNDDOWN(ROUND((H3963*LOOKUP(H3963,{0,1950001,3300001,6950001,9000001,18000001,40000001},{0.05,0.1,0.2,0.23,0.33,0.4,0.45})-LOOKUP(H3963,{0,1950001,3300001,6950001,9000001,18000001,40000001},{0,97500,427500,636000,1536000,2796000,4796000}))*1.021,3),0))</f>
        <v/>
      </c>
      <c r="J3963" s="21">
        <f>ROUNDDOWN(ROUND(H3963*0.06,2),-2)</f>
        <v/>
      </c>
      <c r="K3963" s="21">
        <f>ROUNDDOWN(ROUND(H3963*0.04,2),-2)</f>
        <v/>
      </c>
      <c r="L3963" s="21">
        <f>I3963+J3963+K3963</f>
        <v/>
      </c>
      <c r="M3963" s="21">
        <f>B3963-L3963</f>
        <v/>
      </c>
      <c r="N3963" s="21">
        <f>ROUNDDOWN(ROUND(B3963*0.2042,2),0)</f>
        <v/>
      </c>
    </row>
    <row r="3964">
      <c r="A3964" t="inlineStr">
        <is>
          <t>照合 短期</t>
        </is>
      </c>
      <c r="B3964" s="21" t="n">
        <v>28000000</v>
      </c>
      <c r="C3964" s="22" t="n">
        <v>2</v>
      </c>
      <c r="D3964" s="22" t="n">
        <v>2</v>
      </c>
      <c r="E3964" s="22" t="n">
        <v>0</v>
      </c>
      <c r="F3964" s="21">
        <f>(IF(C3964&lt;=20,MAX(800000,400000*C3964),8000000+700000*(C3964-20))+IF(E3964=1,1000000,0))</f>
        <v/>
      </c>
      <c r="G3964" s="21">
        <f>IF(AND(D3964=3,C3964&lt;=5),MAX(0,B3964-F3964),IF(AND(D3964=2,C3964&lt;=5,MAX(0,B3964-F3964)&gt;3000000),1500000+MAX(0,B3964-F3964)-3000000,MAX(0,B3964-F3964)/2))</f>
        <v/>
      </c>
      <c r="H3964" s="21">
        <f>ROUNDDOWN(G3964,-3)</f>
        <v/>
      </c>
      <c r="I3964" s="21">
        <f>IF(H3964&lt;=0,0,ROUNDDOWN(ROUND((H3964*LOOKUP(H3964,{0,1950001,3300001,6950001,9000001,18000001,40000001},{0.05,0.1,0.2,0.23,0.33,0.4,0.45})-LOOKUP(H3964,{0,1950001,3300001,6950001,9000001,18000001,40000001},{0,97500,427500,636000,1536000,2796000,4796000}))*1.021,3),0))</f>
        <v/>
      </c>
      <c r="J3964" s="21">
        <f>ROUNDDOWN(ROUND(H3964*0.06,2),-2)</f>
        <v/>
      </c>
      <c r="K3964" s="21">
        <f>ROUNDDOWN(ROUND(H3964*0.04,2),-2)</f>
        <v/>
      </c>
      <c r="L3964" s="21">
        <f>I3964+J3964+K3964</f>
        <v/>
      </c>
      <c r="M3964" s="21">
        <f>B3964-L3964</f>
        <v/>
      </c>
      <c r="N3964" s="21">
        <f>ROUNDDOWN(ROUND(B3964*0.2042,2),0)</f>
        <v/>
      </c>
    </row>
    <row r="3965">
      <c r="A3965" t="inlineStr">
        <is>
          <t>照合 役員</t>
        </is>
      </c>
      <c r="B3965" s="21" t="n">
        <v>28000000</v>
      </c>
      <c r="C3965" s="22" t="n">
        <v>2</v>
      </c>
      <c r="D3965" s="22" t="n">
        <v>3</v>
      </c>
      <c r="E3965" s="22" t="n">
        <v>0</v>
      </c>
      <c r="F3965" s="21">
        <f>(IF(C3965&lt;=20,MAX(800000,400000*C3965),8000000+700000*(C3965-20))+IF(E3965=1,1000000,0))</f>
        <v/>
      </c>
      <c r="G3965" s="21">
        <f>IF(AND(D3965=3,C3965&lt;=5),MAX(0,B3965-F3965),IF(AND(D3965=2,C3965&lt;=5,MAX(0,B3965-F3965)&gt;3000000),1500000+MAX(0,B3965-F3965)-3000000,MAX(0,B3965-F3965)/2))</f>
        <v/>
      </c>
      <c r="H3965" s="21">
        <f>ROUNDDOWN(G3965,-3)</f>
        <v/>
      </c>
      <c r="I3965" s="21">
        <f>IF(H3965&lt;=0,0,ROUNDDOWN(ROUND((H3965*LOOKUP(H3965,{0,1950001,3300001,6950001,9000001,18000001,40000001},{0.05,0.1,0.2,0.23,0.33,0.4,0.45})-LOOKUP(H3965,{0,1950001,3300001,6950001,9000001,18000001,40000001},{0,97500,427500,636000,1536000,2796000,4796000}))*1.021,3),0))</f>
        <v/>
      </c>
      <c r="J3965" s="21">
        <f>ROUNDDOWN(ROUND(H3965*0.06,2),-2)</f>
        <v/>
      </c>
      <c r="K3965" s="21">
        <f>ROUNDDOWN(ROUND(H3965*0.04,2),-2)</f>
        <v/>
      </c>
      <c r="L3965" s="21">
        <f>I3965+J3965+K3965</f>
        <v/>
      </c>
      <c r="M3965" s="21">
        <f>B3965-L3965</f>
        <v/>
      </c>
      <c r="N3965" s="21">
        <f>ROUNDDOWN(ROUND(B3965*0.2042,2),0)</f>
        <v/>
      </c>
    </row>
    <row r="3966">
      <c r="A3966" t="inlineStr">
        <is>
          <t>照合 短期 障害</t>
        </is>
      </c>
      <c r="B3966" s="21" t="n">
        <v>28000000</v>
      </c>
      <c r="C3966" s="22" t="n">
        <v>2</v>
      </c>
      <c r="D3966" s="22" t="n">
        <v>2</v>
      </c>
      <c r="E3966" s="22" t="n">
        <v>1</v>
      </c>
      <c r="F3966" s="21">
        <f>(IF(C3966&lt;=20,MAX(800000,400000*C3966),8000000+700000*(C3966-20))+IF(E3966=1,1000000,0))</f>
        <v/>
      </c>
      <c r="G3966" s="21">
        <f>IF(AND(D3966=3,C3966&lt;=5),MAX(0,B3966-F3966),IF(AND(D3966=2,C3966&lt;=5,MAX(0,B3966-F3966)&gt;3000000),1500000+MAX(0,B3966-F3966)-3000000,MAX(0,B3966-F3966)/2))</f>
        <v/>
      </c>
      <c r="H3966" s="21">
        <f>ROUNDDOWN(G3966,-3)</f>
        <v/>
      </c>
      <c r="I3966" s="21">
        <f>IF(H3966&lt;=0,0,ROUNDDOWN(ROUND((H3966*LOOKUP(H3966,{0,1950001,3300001,6950001,9000001,18000001,40000001},{0.05,0.1,0.2,0.23,0.33,0.4,0.45})-LOOKUP(H3966,{0,1950001,3300001,6950001,9000001,18000001,40000001},{0,97500,427500,636000,1536000,2796000,4796000}))*1.021,3),0))</f>
        <v/>
      </c>
      <c r="J3966" s="21">
        <f>ROUNDDOWN(ROUND(H3966*0.06,2),-2)</f>
        <v/>
      </c>
      <c r="K3966" s="21">
        <f>ROUNDDOWN(ROUND(H3966*0.04,2),-2)</f>
        <v/>
      </c>
      <c r="L3966" s="21">
        <f>I3966+J3966+K3966</f>
        <v/>
      </c>
      <c r="M3966" s="21">
        <f>B3966-L3966</f>
        <v/>
      </c>
      <c r="N3966" s="21">
        <f>ROUNDDOWN(ROUND(B3966*0.2042,2),0)</f>
        <v/>
      </c>
    </row>
    <row r="3967">
      <c r="A3967" t="inlineStr">
        <is>
          <t>照合 短期</t>
        </is>
      </c>
      <c r="B3967" s="21" t="n">
        <v>28000000</v>
      </c>
      <c r="C3967" s="22" t="n">
        <v>3</v>
      </c>
      <c r="D3967" s="22" t="n">
        <v>2</v>
      </c>
      <c r="E3967" s="22" t="n">
        <v>0</v>
      </c>
      <c r="F3967" s="21">
        <f>(IF(C3967&lt;=20,MAX(800000,400000*C3967),8000000+700000*(C3967-20))+IF(E3967=1,1000000,0))</f>
        <v/>
      </c>
      <c r="G3967" s="21">
        <f>IF(AND(D3967=3,C3967&lt;=5),MAX(0,B3967-F3967),IF(AND(D3967=2,C3967&lt;=5,MAX(0,B3967-F3967)&gt;3000000),1500000+MAX(0,B3967-F3967)-3000000,MAX(0,B3967-F3967)/2))</f>
        <v/>
      </c>
      <c r="H3967" s="21">
        <f>ROUNDDOWN(G3967,-3)</f>
        <v/>
      </c>
      <c r="I3967" s="21">
        <f>IF(H3967&lt;=0,0,ROUNDDOWN(ROUND((H3967*LOOKUP(H3967,{0,1950001,3300001,6950001,9000001,18000001,40000001},{0.05,0.1,0.2,0.23,0.33,0.4,0.45})-LOOKUP(H3967,{0,1950001,3300001,6950001,9000001,18000001,40000001},{0,97500,427500,636000,1536000,2796000,4796000}))*1.021,3),0))</f>
        <v/>
      </c>
      <c r="J3967" s="21">
        <f>ROUNDDOWN(ROUND(H3967*0.06,2),-2)</f>
        <v/>
      </c>
      <c r="K3967" s="21">
        <f>ROUNDDOWN(ROUND(H3967*0.04,2),-2)</f>
        <v/>
      </c>
      <c r="L3967" s="21">
        <f>I3967+J3967+K3967</f>
        <v/>
      </c>
      <c r="M3967" s="21">
        <f>B3967-L3967</f>
        <v/>
      </c>
      <c r="N3967" s="21">
        <f>ROUNDDOWN(ROUND(B3967*0.2042,2),0)</f>
        <v/>
      </c>
    </row>
    <row r="3968">
      <c r="A3968" t="inlineStr">
        <is>
          <t>照合 役員</t>
        </is>
      </c>
      <c r="B3968" s="21" t="n">
        <v>28000000</v>
      </c>
      <c r="C3968" s="22" t="n">
        <v>3</v>
      </c>
      <c r="D3968" s="22" t="n">
        <v>3</v>
      </c>
      <c r="E3968" s="22" t="n">
        <v>0</v>
      </c>
      <c r="F3968" s="21">
        <f>(IF(C3968&lt;=20,MAX(800000,400000*C3968),8000000+700000*(C3968-20))+IF(E3968=1,1000000,0))</f>
        <v/>
      </c>
      <c r="G3968" s="21">
        <f>IF(AND(D3968=3,C3968&lt;=5),MAX(0,B3968-F3968),IF(AND(D3968=2,C3968&lt;=5,MAX(0,B3968-F3968)&gt;3000000),1500000+MAX(0,B3968-F3968)-3000000,MAX(0,B3968-F3968)/2))</f>
        <v/>
      </c>
      <c r="H3968" s="21">
        <f>ROUNDDOWN(G3968,-3)</f>
        <v/>
      </c>
      <c r="I3968" s="21">
        <f>IF(H3968&lt;=0,0,ROUNDDOWN(ROUND((H3968*LOOKUP(H3968,{0,1950001,3300001,6950001,9000001,18000001,40000001},{0.05,0.1,0.2,0.23,0.33,0.4,0.45})-LOOKUP(H3968,{0,1950001,3300001,6950001,9000001,18000001,40000001},{0,97500,427500,636000,1536000,2796000,4796000}))*1.021,3),0))</f>
        <v/>
      </c>
      <c r="J3968" s="21">
        <f>ROUNDDOWN(ROUND(H3968*0.06,2),-2)</f>
        <v/>
      </c>
      <c r="K3968" s="21">
        <f>ROUNDDOWN(ROUND(H3968*0.04,2),-2)</f>
        <v/>
      </c>
      <c r="L3968" s="21">
        <f>I3968+J3968+K3968</f>
        <v/>
      </c>
      <c r="M3968" s="21">
        <f>B3968-L3968</f>
        <v/>
      </c>
      <c r="N3968" s="21">
        <f>ROUNDDOWN(ROUND(B3968*0.2042,2),0)</f>
        <v/>
      </c>
    </row>
    <row r="3969">
      <c r="A3969" t="inlineStr">
        <is>
          <t>照合 短期 障害</t>
        </is>
      </c>
      <c r="B3969" s="21" t="n">
        <v>28000000</v>
      </c>
      <c r="C3969" s="22" t="n">
        <v>3</v>
      </c>
      <c r="D3969" s="22" t="n">
        <v>2</v>
      </c>
      <c r="E3969" s="22" t="n">
        <v>1</v>
      </c>
      <c r="F3969" s="21">
        <f>(IF(C3969&lt;=20,MAX(800000,400000*C3969),8000000+700000*(C3969-20))+IF(E3969=1,1000000,0))</f>
        <v/>
      </c>
      <c r="G3969" s="21">
        <f>IF(AND(D3969=3,C3969&lt;=5),MAX(0,B3969-F3969),IF(AND(D3969=2,C3969&lt;=5,MAX(0,B3969-F3969)&gt;3000000),1500000+MAX(0,B3969-F3969)-3000000,MAX(0,B3969-F3969)/2))</f>
        <v/>
      </c>
      <c r="H3969" s="21">
        <f>ROUNDDOWN(G3969,-3)</f>
        <v/>
      </c>
      <c r="I3969" s="21">
        <f>IF(H3969&lt;=0,0,ROUNDDOWN(ROUND((H3969*LOOKUP(H3969,{0,1950001,3300001,6950001,9000001,18000001,40000001},{0.05,0.1,0.2,0.23,0.33,0.4,0.45})-LOOKUP(H3969,{0,1950001,3300001,6950001,9000001,18000001,40000001},{0,97500,427500,636000,1536000,2796000,4796000}))*1.021,3),0))</f>
        <v/>
      </c>
      <c r="J3969" s="21">
        <f>ROUNDDOWN(ROUND(H3969*0.06,2),-2)</f>
        <v/>
      </c>
      <c r="K3969" s="21">
        <f>ROUNDDOWN(ROUND(H3969*0.04,2),-2)</f>
        <v/>
      </c>
      <c r="L3969" s="21">
        <f>I3969+J3969+K3969</f>
        <v/>
      </c>
      <c r="M3969" s="21">
        <f>B3969-L3969</f>
        <v/>
      </c>
      <c r="N3969" s="21">
        <f>ROUNDDOWN(ROUND(B3969*0.2042,2),0)</f>
        <v/>
      </c>
    </row>
    <row r="3970">
      <c r="A3970" t="inlineStr">
        <is>
          <t>照合 短期</t>
        </is>
      </c>
      <c r="B3970" s="21" t="n">
        <v>28000000</v>
      </c>
      <c r="C3970" s="22" t="n">
        <v>4</v>
      </c>
      <c r="D3970" s="22" t="n">
        <v>2</v>
      </c>
      <c r="E3970" s="22" t="n">
        <v>0</v>
      </c>
      <c r="F3970" s="21">
        <f>(IF(C3970&lt;=20,MAX(800000,400000*C3970),8000000+700000*(C3970-20))+IF(E3970=1,1000000,0))</f>
        <v/>
      </c>
      <c r="G3970" s="21">
        <f>IF(AND(D3970=3,C3970&lt;=5),MAX(0,B3970-F3970),IF(AND(D3970=2,C3970&lt;=5,MAX(0,B3970-F3970)&gt;3000000),1500000+MAX(0,B3970-F3970)-3000000,MAX(0,B3970-F3970)/2))</f>
        <v/>
      </c>
      <c r="H3970" s="21">
        <f>ROUNDDOWN(G3970,-3)</f>
        <v/>
      </c>
      <c r="I3970" s="21">
        <f>IF(H3970&lt;=0,0,ROUNDDOWN(ROUND((H3970*LOOKUP(H3970,{0,1950001,3300001,6950001,9000001,18000001,40000001},{0.05,0.1,0.2,0.23,0.33,0.4,0.45})-LOOKUP(H3970,{0,1950001,3300001,6950001,9000001,18000001,40000001},{0,97500,427500,636000,1536000,2796000,4796000}))*1.021,3),0))</f>
        <v/>
      </c>
      <c r="J3970" s="21">
        <f>ROUNDDOWN(ROUND(H3970*0.06,2),-2)</f>
        <v/>
      </c>
      <c r="K3970" s="21">
        <f>ROUNDDOWN(ROUND(H3970*0.04,2),-2)</f>
        <v/>
      </c>
      <c r="L3970" s="21">
        <f>I3970+J3970+K3970</f>
        <v/>
      </c>
      <c r="M3970" s="21">
        <f>B3970-L3970</f>
        <v/>
      </c>
      <c r="N3970" s="21">
        <f>ROUNDDOWN(ROUND(B3970*0.2042,2),0)</f>
        <v/>
      </c>
    </row>
    <row r="3971">
      <c r="A3971" t="inlineStr">
        <is>
          <t>照合 役員</t>
        </is>
      </c>
      <c r="B3971" s="21" t="n">
        <v>28000000</v>
      </c>
      <c r="C3971" s="22" t="n">
        <v>4</v>
      </c>
      <c r="D3971" s="22" t="n">
        <v>3</v>
      </c>
      <c r="E3971" s="22" t="n">
        <v>0</v>
      </c>
      <c r="F3971" s="21">
        <f>(IF(C3971&lt;=20,MAX(800000,400000*C3971),8000000+700000*(C3971-20))+IF(E3971=1,1000000,0))</f>
        <v/>
      </c>
      <c r="G3971" s="21">
        <f>IF(AND(D3971=3,C3971&lt;=5),MAX(0,B3971-F3971),IF(AND(D3971=2,C3971&lt;=5,MAX(0,B3971-F3971)&gt;3000000),1500000+MAX(0,B3971-F3971)-3000000,MAX(0,B3971-F3971)/2))</f>
        <v/>
      </c>
      <c r="H3971" s="21">
        <f>ROUNDDOWN(G3971,-3)</f>
        <v/>
      </c>
      <c r="I3971" s="21">
        <f>IF(H3971&lt;=0,0,ROUNDDOWN(ROUND((H3971*LOOKUP(H3971,{0,1950001,3300001,6950001,9000001,18000001,40000001},{0.05,0.1,0.2,0.23,0.33,0.4,0.45})-LOOKUP(H3971,{0,1950001,3300001,6950001,9000001,18000001,40000001},{0,97500,427500,636000,1536000,2796000,4796000}))*1.021,3),0))</f>
        <v/>
      </c>
      <c r="J3971" s="21">
        <f>ROUNDDOWN(ROUND(H3971*0.06,2),-2)</f>
        <v/>
      </c>
      <c r="K3971" s="21">
        <f>ROUNDDOWN(ROUND(H3971*0.04,2),-2)</f>
        <v/>
      </c>
      <c r="L3971" s="21">
        <f>I3971+J3971+K3971</f>
        <v/>
      </c>
      <c r="M3971" s="21">
        <f>B3971-L3971</f>
        <v/>
      </c>
      <c r="N3971" s="21">
        <f>ROUNDDOWN(ROUND(B3971*0.2042,2),0)</f>
        <v/>
      </c>
    </row>
    <row r="3972">
      <c r="A3972" t="inlineStr">
        <is>
          <t>照合 短期 障害</t>
        </is>
      </c>
      <c r="B3972" s="21" t="n">
        <v>28000000</v>
      </c>
      <c r="C3972" s="22" t="n">
        <v>4</v>
      </c>
      <c r="D3972" s="22" t="n">
        <v>2</v>
      </c>
      <c r="E3972" s="22" t="n">
        <v>1</v>
      </c>
      <c r="F3972" s="21">
        <f>(IF(C3972&lt;=20,MAX(800000,400000*C3972),8000000+700000*(C3972-20))+IF(E3972=1,1000000,0))</f>
        <v/>
      </c>
      <c r="G3972" s="21">
        <f>IF(AND(D3972=3,C3972&lt;=5),MAX(0,B3972-F3972),IF(AND(D3972=2,C3972&lt;=5,MAX(0,B3972-F3972)&gt;3000000),1500000+MAX(0,B3972-F3972)-3000000,MAX(0,B3972-F3972)/2))</f>
        <v/>
      </c>
      <c r="H3972" s="21">
        <f>ROUNDDOWN(G3972,-3)</f>
        <v/>
      </c>
      <c r="I3972" s="21">
        <f>IF(H3972&lt;=0,0,ROUNDDOWN(ROUND((H3972*LOOKUP(H3972,{0,1950001,3300001,6950001,9000001,18000001,40000001},{0.05,0.1,0.2,0.23,0.33,0.4,0.45})-LOOKUP(H3972,{0,1950001,3300001,6950001,9000001,18000001,40000001},{0,97500,427500,636000,1536000,2796000,4796000}))*1.021,3),0))</f>
        <v/>
      </c>
      <c r="J3972" s="21">
        <f>ROUNDDOWN(ROUND(H3972*0.06,2),-2)</f>
        <v/>
      </c>
      <c r="K3972" s="21">
        <f>ROUNDDOWN(ROUND(H3972*0.04,2),-2)</f>
        <v/>
      </c>
      <c r="L3972" s="21">
        <f>I3972+J3972+K3972</f>
        <v/>
      </c>
      <c r="M3972" s="21">
        <f>B3972-L3972</f>
        <v/>
      </c>
      <c r="N3972" s="21">
        <f>ROUNDDOWN(ROUND(B3972*0.2042,2),0)</f>
        <v/>
      </c>
    </row>
    <row r="3973">
      <c r="A3973" t="inlineStr">
        <is>
          <t>照合 短期</t>
        </is>
      </c>
      <c r="B3973" s="21" t="n">
        <v>28000000</v>
      </c>
      <c r="C3973" s="22" t="n">
        <v>5</v>
      </c>
      <c r="D3973" s="22" t="n">
        <v>2</v>
      </c>
      <c r="E3973" s="22" t="n">
        <v>0</v>
      </c>
      <c r="F3973" s="21">
        <f>(IF(C3973&lt;=20,MAX(800000,400000*C3973),8000000+700000*(C3973-20))+IF(E3973=1,1000000,0))</f>
        <v/>
      </c>
      <c r="G3973" s="21">
        <f>IF(AND(D3973=3,C3973&lt;=5),MAX(0,B3973-F3973),IF(AND(D3973=2,C3973&lt;=5,MAX(0,B3973-F3973)&gt;3000000),1500000+MAX(0,B3973-F3973)-3000000,MAX(0,B3973-F3973)/2))</f>
        <v/>
      </c>
      <c r="H3973" s="21">
        <f>ROUNDDOWN(G3973,-3)</f>
        <v/>
      </c>
      <c r="I3973" s="21">
        <f>IF(H3973&lt;=0,0,ROUNDDOWN(ROUND((H3973*LOOKUP(H3973,{0,1950001,3300001,6950001,9000001,18000001,40000001},{0.05,0.1,0.2,0.23,0.33,0.4,0.45})-LOOKUP(H3973,{0,1950001,3300001,6950001,9000001,18000001,40000001},{0,97500,427500,636000,1536000,2796000,4796000}))*1.021,3),0))</f>
        <v/>
      </c>
      <c r="J3973" s="21">
        <f>ROUNDDOWN(ROUND(H3973*0.06,2),-2)</f>
        <v/>
      </c>
      <c r="K3973" s="21">
        <f>ROUNDDOWN(ROUND(H3973*0.04,2),-2)</f>
        <v/>
      </c>
      <c r="L3973" s="21">
        <f>I3973+J3973+K3973</f>
        <v/>
      </c>
      <c r="M3973" s="21">
        <f>B3973-L3973</f>
        <v/>
      </c>
      <c r="N3973" s="21">
        <f>ROUNDDOWN(ROUND(B3973*0.2042,2),0)</f>
        <v/>
      </c>
    </row>
    <row r="3974">
      <c r="A3974" t="inlineStr">
        <is>
          <t>照合 役員</t>
        </is>
      </c>
      <c r="B3974" s="21" t="n">
        <v>28000000</v>
      </c>
      <c r="C3974" s="22" t="n">
        <v>5</v>
      </c>
      <c r="D3974" s="22" t="n">
        <v>3</v>
      </c>
      <c r="E3974" s="22" t="n">
        <v>0</v>
      </c>
      <c r="F3974" s="21">
        <f>(IF(C3974&lt;=20,MAX(800000,400000*C3974),8000000+700000*(C3974-20))+IF(E3974=1,1000000,0))</f>
        <v/>
      </c>
      <c r="G3974" s="21">
        <f>IF(AND(D3974=3,C3974&lt;=5),MAX(0,B3974-F3974),IF(AND(D3974=2,C3974&lt;=5,MAX(0,B3974-F3974)&gt;3000000),1500000+MAX(0,B3974-F3974)-3000000,MAX(0,B3974-F3974)/2))</f>
        <v/>
      </c>
      <c r="H3974" s="21">
        <f>ROUNDDOWN(G3974,-3)</f>
        <v/>
      </c>
      <c r="I3974" s="21">
        <f>IF(H3974&lt;=0,0,ROUNDDOWN(ROUND((H3974*LOOKUP(H3974,{0,1950001,3300001,6950001,9000001,18000001,40000001},{0.05,0.1,0.2,0.23,0.33,0.4,0.45})-LOOKUP(H3974,{0,1950001,3300001,6950001,9000001,18000001,40000001},{0,97500,427500,636000,1536000,2796000,4796000}))*1.021,3),0))</f>
        <v/>
      </c>
      <c r="J3974" s="21">
        <f>ROUNDDOWN(ROUND(H3974*0.06,2),-2)</f>
        <v/>
      </c>
      <c r="K3974" s="21">
        <f>ROUNDDOWN(ROUND(H3974*0.04,2),-2)</f>
        <v/>
      </c>
      <c r="L3974" s="21">
        <f>I3974+J3974+K3974</f>
        <v/>
      </c>
      <c r="M3974" s="21">
        <f>B3974-L3974</f>
        <v/>
      </c>
      <c r="N3974" s="21">
        <f>ROUNDDOWN(ROUND(B3974*0.2042,2),0)</f>
        <v/>
      </c>
    </row>
    <row r="3975">
      <c r="A3975" t="inlineStr">
        <is>
          <t>照合 短期 障害</t>
        </is>
      </c>
      <c r="B3975" s="21" t="n">
        <v>28000000</v>
      </c>
      <c r="C3975" s="22" t="n">
        <v>5</v>
      </c>
      <c r="D3975" s="22" t="n">
        <v>2</v>
      </c>
      <c r="E3975" s="22" t="n">
        <v>1</v>
      </c>
      <c r="F3975" s="21">
        <f>(IF(C3975&lt;=20,MAX(800000,400000*C3975),8000000+700000*(C3975-20))+IF(E3975=1,1000000,0))</f>
        <v/>
      </c>
      <c r="G3975" s="21">
        <f>IF(AND(D3975=3,C3975&lt;=5),MAX(0,B3975-F3975),IF(AND(D3975=2,C3975&lt;=5,MAX(0,B3975-F3975)&gt;3000000),1500000+MAX(0,B3975-F3975)-3000000,MAX(0,B3975-F3975)/2))</f>
        <v/>
      </c>
      <c r="H3975" s="21">
        <f>ROUNDDOWN(G3975,-3)</f>
        <v/>
      </c>
      <c r="I3975" s="21">
        <f>IF(H3975&lt;=0,0,ROUNDDOWN(ROUND((H3975*LOOKUP(H3975,{0,1950001,3300001,6950001,9000001,18000001,40000001},{0.05,0.1,0.2,0.23,0.33,0.4,0.45})-LOOKUP(H3975,{0,1950001,3300001,6950001,9000001,18000001,40000001},{0,97500,427500,636000,1536000,2796000,4796000}))*1.021,3),0))</f>
        <v/>
      </c>
      <c r="J3975" s="21">
        <f>ROUNDDOWN(ROUND(H3975*0.06,2),-2)</f>
        <v/>
      </c>
      <c r="K3975" s="21">
        <f>ROUNDDOWN(ROUND(H3975*0.04,2),-2)</f>
        <v/>
      </c>
      <c r="L3975" s="21">
        <f>I3975+J3975+K3975</f>
        <v/>
      </c>
      <c r="M3975" s="21">
        <f>B3975-L3975</f>
        <v/>
      </c>
      <c r="N3975" s="21">
        <f>ROUNDDOWN(ROUND(B3975*0.2042,2),0)</f>
        <v/>
      </c>
    </row>
    <row r="3976">
      <c r="A3976" t="inlineStr">
        <is>
          <t>照合 障害</t>
        </is>
      </c>
      <c r="B3976" s="21" t="n">
        <v>28000000</v>
      </c>
      <c r="C3976" s="22" t="n">
        <v>25</v>
      </c>
      <c r="D3976" s="22" t="n">
        <v>1</v>
      </c>
      <c r="E3976" s="22" t="n">
        <v>1</v>
      </c>
      <c r="F3976" s="21">
        <f>(IF(C3976&lt;=20,MAX(800000,400000*C3976),8000000+700000*(C3976-20))+IF(E3976=1,1000000,0))</f>
        <v/>
      </c>
      <c r="G3976" s="21">
        <f>IF(AND(D3976=3,C3976&lt;=5),MAX(0,B3976-F3976),IF(AND(D3976=2,C3976&lt;=5,MAX(0,B3976-F3976)&gt;3000000),1500000+MAX(0,B3976-F3976)-3000000,MAX(0,B3976-F3976)/2))</f>
        <v/>
      </c>
      <c r="H3976" s="21">
        <f>ROUNDDOWN(G3976,-3)</f>
        <v/>
      </c>
      <c r="I3976" s="21">
        <f>IF(H3976&lt;=0,0,ROUNDDOWN(ROUND((H3976*LOOKUP(H3976,{0,1950001,3300001,6950001,9000001,18000001,40000001},{0.05,0.1,0.2,0.23,0.33,0.4,0.45})-LOOKUP(H3976,{0,1950001,3300001,6950001,9000001,18000001,40000001},{0,97500,427500,636000,1536000,2796000,4796000}))*1.021,3),0))</f>
        <v/>
      </c>
      <c r="J3976" s="21">
        <f>ROUNDDOWN(ROUND(H3976*0.06,2),-2)</f>
        <v/>
      </c>
      <c r="K3976" s="21">
        <f>ROUNDDOWN(ROUND(H3976*0.04,2),-2)</f>
        <v/>
      </c>
      <c r="L3976" s="21">
        <f>I3976+J3976+K3976</f>
        <v/>
      </c>
      <c r="M3976" s="21">
        <f>B3976-L3976</f>
        <v/>
      </c>
      <c r="N3976" s="21">
        <f>ROUNDDOWN(ROUND(B3976*0.2042,2),0)</f>
        <v/>
      </c>
    </row>
    <row r="3977">
      <c r="A3977" t="inlineStr">
        <is>
          <t>照合 一般</t>
        </is>
      </c>
      <c r="B3977" s="21" t="n">
        <v>28500000</v>
      </c>
      <c r="C3977" s="22" t="n">
        <v>1</v>
      </c>
      <c r="D3977" s="22" t="n">
        <v>1</v>
      </c>
      <c r="E3977" s="22" t="n">
        <v>0</v>
      </c>
      <c r="F3977" s="21">
        <f>(IF(C3977&lt;=20,MAX(800000,400000*C3977),8000000+700000*(C3977-20))+IF(E3977=1,1000000,0))</f>
        <v/>
      </c>
      <c r="G3977" s="21">
        <f>IF(AND(D3977=3,C3977&lt;=5),MAX(0,B3977-F3977),IF(AND(D3977=2,C3977&lt;=5,MAX(0,B3977-F3977)&gt;3000000),1500000+MAX(0,B3977-F3977)-3000000,MAX(0,B3977-F3977)/2))</f>
        <v/>
      </c>
      <c r="H3977" s="21">
        <f>ROUNDDOWN(G3977,-3)</f>
        <v/>
      </c>
      <c r="I3977" s="21">
        <f>IF(H3977&lt;=0,0,ROUNDDOWN(ROUND((H3977*LOOKUP(H3977,{0,1950001,3300001,6950001,9000001,18000001,40000001},{0.05,0.1,0.2,0.23,0.33,0.4,0.45})-LOOKUP(H3977,{0,1950001,3300001,6950001,9000001,18000001,40000001},{0,97500,427500,636000,1536000,2796000,4796000}))*1.021,3),0))</f>
        <v/>
      </c>
      <c r="J3977" s="21">
        <f>ROUNDDOWN(ROUND(H3977*0.06,2),-2)</f>
        <v/>
      </c>
      <c r="K3977" s="21">
        <f>ROUNDDOWN(ROUND(H3977*0.04,2),-2)</f>
        <v/>
      </c>
      <c r="L3977" s="21">
        <f>I3977+J3977+K3977</f>
        <v/>
      </c>
      <c r="M3977" s="21">
        <f>B3977-L3977</f>
        <v/>
      </c>
      <c r="N3977" s="21">
        <f>ROUNDDOWN(ROUND(B3977*0.2042,2),0)</f>
        <v/>
      </c>
    </row>
    <row r="3978">
      <c r="A3978" t="inlineStr">
        <is>
          <t>照合 一般</t>
        </is>
      </c>
      <c r="B3978" s="21" t="n">
        <v>28500000</v>
      </c>
      <c r="C3978" s="22" t="n">
        <v>2</v>
      </c>
      <c r="D3978" s="22" t="n">
        <v>1</v>
      </c>
      <c r="E3978" s="22" t="n">
        <v>0</v>
      </c>
      <c r="F3978" s="21">
        <f>(IF(C3978&lt;=20,MAX(800000,400000*C3978),8000000+700000*(C3978-20))+IF(E3978=1,1000000,0))</f>
        <v/>
      </c>
      <c r="G3978" s="21">
        <f>IF(AND(D3978=3,C3978&lt;=5),MAX(0,B3978-F3978),IF(AND(D3978=2,C3978&lt;=5,MAX(0,B3978-F3978)&gt;3000000),1500000+MAX(0,B3978-F3978)-3000000,MAX(0,B3978-F3978)/2))</f>
        <v/>
      </c>
      <c r="H3978" s="21">
        <f>ROUNDDOWN(G3978,-3)</f>
        <v/>
      </c>
      <c r="I3978" s="21">
        <f>IF(H3978&lt;=0,0,ROUNDDOWN(ROUND((H3978*LOOKUP(H3978,{0,1950001,3300001,6950001,9000001,18000001,40000001},{0.05,0.1,0.2,0.23,0.33,0.4,0.45})-LOOKUP(H3978,{0,1950001,3300001,6950001,9000001,18000001,40000001},{0,97500,427500,636000,1536000,2796000,4796000}))*1.021,3),0))</f>
        <v/>
      </c>
      <c r="J3978" s="21">
        <f>ROUNDDOWN(ROUND(H3978*0.06,2),-2)</f>
        <v/>
      </c>
      <c r="K3978" s="21">
        <f>ROUNDDOWN(ROUND(H3978*0.04,2),-2)</f>
        <v/>
      </c>
      <c r="L3978" s="21">
        <f>I3978+J3978+K3978</f>
        <v/>
      </c>
      <c r="M3978" s="21">
        <f>B3978-L3978</f>
        <v/>
      </c>
      <c r="N3978" s="21">
        <f>ROUNDDOWN(ROUND(B3978*0.2042,2),0)</f>
        <v/>
      </c>
    </row>
    <row r="3979">
      <c r="A3979" t="inlineStr">
        <is>
          <t>照合 一般</t>
        </is>
      </c>
      <c r="B3979" s="21" t="n">
        <v>28500000</v>
      </c>
      <c r="C3979" s="22" t="n">
        <v>3</v>
      </c>
      <c r="D3979" s="22" t="n">
        <v>1</v>
      </c>
      <c r="E3979" s="22" t="n">
        <v>0</v>
      </c>
      <c r="F3979" s="21">
        <f>(IF(C3979&lt;=20,MAX(800000,400000*C3979),8000000+700000*(C3979-20))+IF(E3979=1,1000000,0))</f>
        <v/>
      </c>
      <c r="G3979" s="21">
        <f>IF(AND(D3979=3,C3979&lt;=5),MAX(0,B3979-F3979),IF(AND(D3979=2,C3979&lt;=5,MAX(0,B3979-F3979)&gt;3000000),1500000+MAX(0,B3979-F3979)-3000000,MAX(0,B3979-F3979)/2))</f>
        <v/>
      </c>
      <c r="H3979" s="21">
        <f>ROUNDDOWN(G3979,-3)</f>
        <v/>
      </c>
      <c r="I3979" s="21">
        <f>IF(H3979&lt;=0,0,ROUNDDOWN(ROUND((H3979*LOOKUP(H3979,{0,1950001,3300001,6950001,9000001,18000001,40000001},{0.05,0.1,0.2,0.23,0.33,0.4,0.45})-LOOKUP(H3979,{0,1950001,3300001,6950001,9000001,18000001,40000001},{0,97500,427500,636000,1536000,2796000,4796000}))*1.021,3),0))</f>
        <v/>
      </c>
      <c r="J3979" s="21">
        <f>ROUNDDOWN(ROUND(H3979*0.06,2),-2)</f>
        <v/>
      </c>
      <c r="K3979" s="21">
        <f>ROUNDDOWN(ROUND(H3979*0.04,2),-2)</f>
        <v/>
      </c>
      <c r="L3979" s="21">
        <f>I3979+J3979+K3979</f>
        <v/>
      </c>
      <c r="M3979" s="21">
        <f>B3979-L3979</f>
        <v/>
      </c>
      <c r="N3979" s="21">
        <f>ROUNDDOWN(ROUND(B3979*0.2042,2),0)</f>
        <v/>
      </c>
    </row>
    <row r="3980">
      <c r="A3980" t="inlineStr">
        <is>
          <t>照合 一般</t>
        </is>
      </c>
      <c r="B3980" s="21" t="n">
        <v>28500000</v>
      </c>
      <c r="C3980" s="22" t="n">
        <v>4</v>
      </c>
      <c r="D3980" s="22" t="n">
        <v>1</v>
      </c>
      <c r="E3980" s="22" t="n">
        <v>0</v>
      </c>
      <c r="F3980" s="21">
        <f>(IF(C3980&lt;=20,MAX(800000,400000*C3980),8000000+700000*(C3980-20))+IF(E3980=1,1000000,0))</f>
        <v/>
      </c>
      <c r="G3980" s="21">
        <f>IF(AND(D3980=3,C3980&lt;=5),MAX(0,B3980-F3980),IF(AND(D3980=2,C3980&lt;=5,MAX(0,B3980-F3980)&gt;3000000),1500000+MAX(0,B3980-F3980)-3000000,MAX(0,B3980-F3980)/2))</f>
        <v/>
      </c>
      <c r="H3980" s="21">
        <f>ROUNDDOWN(G3980,-3)</f>
        <v/>
      </c>
      <c r="I3980" s="21">
        <f>IF(H3980&lt;=0,0,ROUNDDOWN(ROUND((H3980*LOOKUP(H3980,{0,1950001,3300001,6950001,9000001,18000001,40000001},{0.05,0.1,0.2,0.23,0.33,0.4,0.45})-LOOKUP(H3980,{0,1950001,3300001,6950001,9000001,18000001,40000001},{0,97500,427500,636000,1536000,2796000,4796000}))*1.021,3),0))</f>
        <v/>
      </c>
      <c r="J3980" s="21">
        <f>ROUNDDOWN(ROUND(H3980*0.06,2),-2)</f>
        <v/>
      </c>
      <c r="K3980" s="21">
        <f>ROUNDDOWN(ROUND(H3980*0.04,2),-2)</f>
        <v/>
      </c>
      <c r="L3980" s="21">
        <f>I3980+J3980+K3980</f>
        <v/>
      </c>
      <c r="M3980" s="21">
        <f>B3980-L3980</f>
        <v/>
      </c>
      <c r="N3980" s="21">
        <f>ROUNDDOWN(ROUND(B3980*0.2042,2),0)</f>
        <v/>
      </c>
    </row>
    <row r="3981">
      <c r="A3981" t="inlineStr">
        <is>
          <t>照合 一般</t>
        </is>
      </c>
      <c r="B3981" s="21" t="n">
        <v>28500000</v>
      </c>
      <c r="C3981" s="22" t="n">
        <v>5</v>
      </c>
      <c r="D3981" s="22" t="n">
        <v>1</v>
      </c>
      <c r="E3981" s="22" t="n">
        <v>0</v>
      </c>
      <c r="F3981" s="21">
        <f>(IF(C3981&lt;=20,MAX(800000,400000*C3981),8000000+700000*(C3981-20))+IF(E3981=1,1000000,0))</f>
        <v/>
      </c>
      <c r="G3981" s="21">
        <f>IF(AND(D3981=3,C3981&lt;=5),MAX(0,B3981-F3981),IF(AND(D3981=2,C3981&lt;=5,MAX(0,B3981-F3981)&gt;3000000),1500000+MAX(0,B3981-F3981)-3000000,MAX(0,B3981-F3981)/2))</f>
        <v/>
      </c>
      <c r="H3981" s="21">
        <f>ROUNDDOWN(G3981,-3)</f>
        <v/>
      </c>
      <c r="I3981" s="21">
        <f>IF(H3981&lt;=0,0,ROUNDDOWN(ROUND((H3981*LOOKUP(H3981,{0,1950001,3300001,6950001,9000001,18000001,40000001},{0.05,0.1,0.2,0.23,0.33,0.4,0.45})-LOOKUP(H3981,{0,1950001,3300001,6950001,9000001,18000001,40000001},{0,97500,427500,636000,1536000,2796000,4796000}))*1.021,3),0))</f>
        <v/>
      </c>
      <c r="J3981" s="21">
        <f>ROUNDDOWN(ROUND(H3981*0.06,2),-2)</f>
        <v/>
      </c>
      <c r="K3981" s="21">
        <f>ROUNDDOWN(ROUND(H3981*0.04,2),-2)</f>
        <v/>
      </c>
      <c r="L3981" s="21">
        <f>I3981+J3981+K3981</f>
        <v/>
      </c>
      <c r="M3981" s="21">
        <f>B3981-L3981</f>
        <v/>
      </c>
      <c r="N3981" s="21">
        <f>ROUNDDOWN(ROUND(B3981*0.2042,2),0)</f>
        <v/>
      </c>
    </row>
    <row r="3982">
      <c r="A3982" t="inlineStr">
        <is>
          <t>照合 一般</t>
        </is>
      </c>
      <c r="B3982" s="21" t="n">
        <v>28500000</v>
      </c>
      <c r="C3982" s="22" t="n">
        <v>6</v>
      </c>
      <c r="D3982" s="22" t="n">
        <v>1</v>
      </c>
      <c r="E3982" s="22" t="n">
        <v>0</v>
      </c>
      <c r="F3982" s="21">
        <f>(IF(C3982&lt;=20,MAX(800000,400000*C3982),8000000+700000*(C3982-20))+IF(E3982=1,1000000,0))</f>
        <v/>
      </c>
      <c r="G3982" s="21">
        <f>IF(AND(D3982=3,C3982&lt;=5),MAX(0,B3982-F3982),IF(AND(D3982=2,C3982&lt;=5,MAX(0,B3982-F3982)&gt;3000000),1500000+MAX(0,B3982-F3982)-3000000,MAX(0,B3982-F3982)/2))</f>
        <v/>
      </c>
      <c r="H3982" s="21">
        <f>ROUNDDOWN(G3982,-3)</f>
        <v/>
      </c>
      <c r="I3982" s="21">
        <f>IF(H3982&lt;=0,0,ROUNDDOWN(ROUND((H3982*LOOKUP(H3982,{0,1950001,3300001,6950001,9000001,18000001,40000001},{0.05,0.1,0.2,0.23,0.33,0.4,0.45})-LOOKUP(H3982,{0,1950001,3300001,6950001,9000001,18000001,40000001},{0,97500,427500,636000,1536000,2796000,4796000}))*1.021,3),0))</f>
        <v/>
      </c>
      <c r="J3982" s="21">
        <f>ROUNDDOWN(ROUND(H3982*0.06,2),-2)</f>
        <v/>
      </c>
      <c r="K3982" s="21">
        <f>ROUNDDOWN(ROUND(H3982*0.04,2),-2)</f>
        <v/>
      </c>
      <c r="L3982" s="21">
        <f>I3982+J3982+K3982</f>
        <v/>
      </c>
      <c r="M3982" s="21">
        <f>B3982-L3982</f>
        <v/>
      </c>
      <c r="N3982" s="21">
        <f>ROUNDDOWN(ROUND(B3982*0.2042,2),0)</f>
        <v/>
      </c>
    </row>
    <row r="3983">
      <c r="A3983" t="inlineStr">
        <is>
          <t>照合 一般</t>
        </is>
      </c>
      <c r="B3983" s="21" t="n">
        <v>28500000</v>
      </c>
      <c r="C3983" s="22" t="n">
        <v>7</v>
      </c>
      <c r="D3983" s="22" t="n">
        <v>1</v>
      </c>
      <c r="E3983" s="22" t="n">
        <v>0</v>
      </c>
      <c r="F3983" s="21">
        <f>(IF(C3983&lt;=20,MAX(800000,400000*C3983),8000000+700000*(C3983-20))+IF(E3983=1,1000000,0))</f>
        <v/>
      </c>
      <c r="G3983" s="21">
        <f>IF(AND(D3983=3,C3983&lt;=5),MAX(0,B3983-F3983),IF(AND(D3983=2,C3983&lt;=5,MAX(0,B3983-F3983)&gt;3000000),1500000+MAX(0,B3983-F3983)-3000000,MAX(0,B3983-F3983)/2))</f>
        <v/>
      </c>
      <c r="H3983" s="21">
        <f>ROUNDDOWN(G3983,-3)</f>
        <v/>
      </c>
      <c r="I3983" s="21">
        <f>IF(H3983&lt;=0,0,ROUNDDOWN(ROUND((H3983*LOOKUP(H3983,{0,1950001,3300001,6950001,9000001,18000001,40000001},{0.05,0.1,0.2,0.23,0.33,0.4,0.45})-LOOKUP(H3983,{0,1950001,3300001,6950001,9000001,18000001,40000001},{0,97500,427500,636000,1536000,2796000,4796000}))*1.021,3),0))</f>
        <v/>
      </c>
      <c r="J3983" s="21">
        <f>ROUNDDOWN(ROUND(H3983*0.06,2),-2)</f>
        <v/>
      </c>
      <c r="K3983" s="21">
        <f>ROUNDDOWN(ROUND(H3983*0.04,2),-2)</f>
        <v/>
      </c>
      <c r="L3983" s="21">
        <f>I3983+J3983+K3983</f>
        <v/>
      </c>
      <c r="M3983" s="21">
        <f>B3983-L3983</f>
        <v/>
      </c>
      <c r="N3983" s="21">
        <f>ROUNDDOWN(ROUND(B3983*0.2042,2),0)</f>
        <v/>
      </c>
    </row>
    <row r="3984">
      <c r="A3984" t="inlineStr">
        <is>
          <t>照合 一般</t>
        </is>
      </c>
      <c r="B3984" s="21" t="n">
        <v>28500000</v>
      </c>
      <c r="C3984" s="22" t="n">
        <v>8</v>
      </c>
      <c r="D3984" s="22" t="n">
        <v>1</v>
      </c>
      <c r="E3984" s="22" t="n">
        <v>0</v>
      </c>
      <c r="F3984" s="21">
        <f>(IF(C3984&lt;=20,MAX(800000,400000*C3984),8000000+700000*(C3984-20))+IF(E3984=1,1000000,0))</f>
        <v/>
      </c>
      <c r="G3984" s="21">
        <f>IF(AND(D3984=3,C3984&lt;=5),MAX(0,B3984-F3984),IF(AND(D3984=2,C3984&lt;=5,MAX(0,B3984-F3984)&gt;3000000),1500000+MAX(0,B3984-F3984)-3000000,MAX(0,B3984-F3984)/2))</f>
        <v/>
      </c>
      <c r="H3984" s="21">
        <f>ROUNDDOWN(G3984,-3)</f>
        <v/>
      </c>
      <c r="I3984" s="21">
        <f>IF(H3984&lt;=0,0,ROUNDDOWN(ROUND((H3984*LOOKUP(H3984,{0,1950001,3300001,6950001,9000001,18000001,40000001},{0.05,0.1,0.2,0.23,0.33,0.4,0.45})-LOOKUP(H3984,{0,1950001,3300001,6950001,9000001,18000001,40000001},{0,97500,427500,636000,1536000,2796000,4796000}))*1.021,3),0))</f>
        <v/>
      </c>
      <c r="J3984" s="21">
        <f>ROUNDDOWN(ROUND(H3984*0.06,2),-2)</f>
        <v/>
      </c>
      <c r="K3984" s="21">
        <f>ROUNDDOWN(ROUND(H3984*0.04,2),-2)</f>
        <v/>
      </c>
      <c r="L3984" s="21">
        <f>I3984+J3984+K3984</f>
        <v/>
      </c>
      <c r="M3984" s="21">
        <f>B3984-L3984</f>
        <v/>
      </c>
      <c r="N3984" s="21">
        <f>ROUNDDOWN(ROUND(B3984*0.2042,2),0)</f>
        <v/>
      </c>
    </row>
    <row r="3985">
      <c r="A3985" t="inlineStr">
        <is>
          <t>照合 一般</t>
        </is>
      </c>
      <c r="B3985" s="21" t="n">
        <v>28500000</v>
      </c>
      <c r="C3985" s="22" t="n">
        <v>9</v>
      </c>
      <c r="D3985" s="22" t="n">
        <v>1</v>
      </c>
      <c r="E3985" s="22" t="n">
        <v>0</v>
      </c>
      <c r="F3985" s="21">
        <f>(IF(C3985&lt;=20,MAX(800000,400000*C3985),8000000+700000*(C3985-20))+IF(E3985=1,1000000,0))</f>
        <v/>
      </c>
      <c r="G3985" s="21">
        <f>IF(AND(D3985=3,C3985&lt;=5),MAX(0,B3985-F3985),IF(AND(D3985=2,C3985&lt;=5,MAX(0,B3985-F3985)&gt;3000000),1500000+MAX(0,B3985-F3985)-3000000,MAX(0,B3985-F3985)/2))</f>
        <v/>
      </c>
      <c r="H3985" s="21">
        <f>ROUNDDOWN(G3985,-3)</f>
        <v/>
      </c>
      <c r="I3985" s="21">
        <f>IF(H3985&lt;=0,0,ROUNDDOWN(ROUND((H3985*LOOKUP(H3985,{0,1950001,3300001,6950001,9000001,18000001,40000001},{0.05,0.1,0.2,0.23,0.33,0.4,0.45})-LOOKUP(H3985,{0,1950001,3300001,6950001,9000001,18000001,40000001},{0,97500,427500,636000,1536000,2796000,4796000}))*1.021,3),0))</f>
        <v/>
      </c>
      <c r="J3985" s="21">
        <f>ROUNDDOWN(ROUND(H3985*0.06,2),-2)</f>
        <v/>
      </c>
      <c r="K3985" s="21">
        <f>ROUNDDOWN(ROUND(H3985*0.04,2),-2)</f>
        <v/>
      </c>
      <c r="L3985" s="21">
        <f>I3985+J3985+K3985</f>
        <v/>
      </c>
      <c r="M3985" s="21">
        <f>B3985-L3985</f>
        <v/>
      </c>
      <c r="N3985" s="21">
        <f>ROUNDDOWN(ROUND(B3985*0.2042,2),0)</f>
        <v/>
      </c>
    </row>
    <row r="3986">
      <c r="A3986" t="inlineStr">
        <is>
          <t>照合 一般</t>
        </is>
      </c>
      <c r="B3986" s="21" t="n">
        <v>28500000</v>
      </c>
      <c r="C3986" s="22" t="n">
        <v>10</v>
      </c>
      <c r="D3986" s="22" t="n">
        <v>1</v>
      </c>
      <c r="E3986" s="22" t="n">
        <v>0</v>
      </c>
      <c r="F3986" s="21">
        <f>(IF(C3986&lt;=20,MAX(800000,400000*C3986),8000000+700000*(C3986-20))+IF(E3986=1,1000000,0))</f>
        <v/>
      </c>
      <c r="G3986" s="21">
        <f>IF(AND(D3986=3,C3986&lt;=5),MAX(0,B3986-F3986),IF(AND(D3986=2,C3986&lt;=5,MAX(0,B3986-F3986)&gt;3000000),1500000+MAX(0,B3986-F3986)-3000000,MAX(0,B3986-F3986)/2))</f>
        <v/>
      </c>
      <c r="H3986" s="21">
        <f>ROUNDDOWN(G3986,-3)</f>
        <v/>
      </c>
      <c r="I3986" s="21">
        <f>IF(H3986&lt;=0,0,ROUNDDOWN(ROUND((H3986*LOOKUP(H3986,{0,1950001,3300001,6950001,9000001,18000001,40000001},{0.05,0.1,0.2,0.23,0.33,0.4,0.45})-LOOKUP(H3986,{0,1950001,3300001,6950001,9000001,18000001,40000001},{0,97500,427500,636000,1536000,2796000,4796000}))*1.021,3),0))</f>
        <v/>
      </c>
      <c r="J3986" s="21">
        <f>ROUNDDOWN(ROUND(H3986*0.06,2),-2)</f>
        <v/>
      </c>
      <c r="K3986" s="21">
        <f>ROUNDDOWN(ROUND(H3986*0.04,2),-2)</f>
        <v/>
      </c>
      <c r="L3986" s="21">
        <f>I3986+J3986+K3986</f>
        <v/>
      </c>
      <c r="M3986" s="21">
        <f>B3986-L3986</f>
        <v/>
      </c>
      <c r="N3986" s="21">
        <f>ROUNDDOWN(ROUND(B3986*0.2042,2),0)</f>
        <v/>
      </c>
    </row>
    <row r="3987">
      <c r="A3987" t="inlineStr">
        <is>
          <t>照合 一般</t>
        </is>
      </c>
      <c r="B3987" s="21" t="n">
        <v>28500000</v>
      </c>
      <c r="C3987" s="22" t="n">
        <v>11</v>
      </c>
      <c r="D3987" s="22" t="n">
        <v>1</v>
      </c>
      <c r="E3987" s="22" t="n">
        <v>0</v>
      </c>
      <c r="F3987" s="21">
        <f>(IF(C3987&lt;=20,MAX(800000,400000*C3987),8000000+700000*(C3987-20))+IF(E3987=1,1000000,0))</f>
        <v/>
      </c>
      <c r="G3987" s="21">
        <f>IF(AND(D3987=3,C3987&lt;=5),MAX(0,B3987-F3987),IF(AND(D3987=2,C3987&lt;=5,MAX(0,B3987-F3987)&gt;3000000),1500000+MAX(0,B3987-F3987)-3000000,MAX(0,B3987-F3987)/2))</f>
        <v/>
      </c>
      <c r="H3987" s="21">
        <f>ROUNDDOWN(G3987,-3)</f>
        <v/>
      </c>
      <c r="I3987" s="21">
        <f>IF(H3987&lt;=0,0,ROUNDDOWN(ROUND((H3987*LOOKUP(H3987,{0,1950001,3300001,6950001,9000001,18000001,40000001},{0.05,0.1,0.2,0.23,0.33,0.4,0.45})-LOOKUP(H3987,{0,1950001,3300001,6950001,9000001,18000001,40000001},{0,97500,427500,636000,1536000,2796000,4796000}))*1.021,3),0))</f>
        <v/>
      </c>
      <c r="J3987" s="21">
        <f>ROUNDDOWN(ROUND(H3987*0.06,2),-2)</f>
        <v/>
      </c>
      <c r="K3987" s="21">
        <f>ROUNDDOWN(ROUND(H3987*0.04,2),-2)</f>
        <v/>
      </c>
      <c r="L3987" s="21">
        <f>I3987+J3987+K3987</f>
        <v/>
      </c>
      <c r="M3987" s="21">
        <f>B3987-L3987</f>
        <v/>
      </c>
      <c r="N3987" s="21">
        <f>ROUNDDOWN(ROUND(B3987*0.2042,2),0)</f>
        <v/>
      </c>
    </row>
    <row r="3988">
      <c r="A3988" t="inlineStr">
        <is>
          <t>照合 一般</t>
        </is>
      </c>
      <c r="B3988" s="21" t="n">
        <v>28500000</v>
      </c>
      <c r="C3988" s="22" t="n">
        <v>12</v>
      </c>
      <c r="D3988" s="22" t="n">
        <v>1</v>
      </c>
      <c r="E3988" s="22" t="n">
        <v>0</v>
      </c>
      <c r="F3988" s="21">
        <f>(IF(C3988&lt;=20,MAX(800000,400000*C3988),8000000+700000*(C3988-20))+IF(E3988=1,1000000,0))</f>
        <v/>
      </c>
      <c r="G3988" s="21">
        <f>IF(AND(D3988=3,C3988&lt;=5),MAX(0,B3988-F3988),IF(AND(D3988=2,C3988&lt;=5,MAX(0,B3988-F3988)&gt;3000000),1500000+MAX(0,B3988-F3988)-3000000,MAX(0,B3988-F3988)/2))</f>
        <v/>
      </c>
      <c r="H3988" s="21">
        <f>ROUNDDOWN(G3988,-3)</f>
        <v/>
      </c>
      <c r="I3988" s="21">
        <f>IF(H3988&lt;=0,0,ROUNDDOWN(ROUND((H3988*LOOKUP(H3988,{0,1950001,3300001,6950001,9000001,18000001,40000001},{0.05,0.1,0.2,0.23,0.33,0.4,0.45})-LOOKUP(H3988,{0,1950001,3300001,6950001,9000001,18000001,40000001},{0,97500,427500,636000,1536000,2796000,4796000}))*1.021,3),0))</f>
        <v/>
      </c>
      <c r="J3988" s="21">
        <f>ROUNDDOWN(ROUND(H3988*0.06,2),-2)</f>
        <v/>
      </c>
      <c r="K3988" s="21">
        <f>ROUNDDOWN(ROUND(H3988*0.04,2),-2)</f>
        <v/>
      </c>
      <c r="L3988" s="21">
        <f>I3988+J3988+K3988</f>
        <v/>
      </c>
      <c r="M3988" s="21">
        <f>B3988-L3988</f>
        <v/>
      </c>
      <c r="N3988" s="21">
        <f>ROUNDDOWN(ROUND(B3988*0.2042,2),0)</f>
        <v/>
      </c>
    </row>
    <row r="3989">
      <c r="A3989" t="inlineStr">
        <is>
          <t>照合 一般</t>
        </is>
      </c>
      <c r="B3989" s="21" t="n">
        <v>28500000</v>
      </c>
      <c r="C3989" s="22" t="n">
        <v>13</v>
      </c>
      <c r="D3989" s="22" t="n">
        <v>1</v>
      </c>
      <c r="E3989" s="22" t="n">
        <v>0</v>
      </c>
      <c r="F3989" s="21">
        <f>(IF(C3989&lt;=20,MAX(800000,400000*C3989),8000000+700000*(C3989-20))+IF(E3989=1,1000000,0))</f>
        <v/>
      </c>
      <c r="G3989" s="21">
        <f>IF(AND(D3989=3,C3989&lt;=5),MAX(0,B3989-F3989),IF(AND(D3989=2,C3989&lt;=5,MAX(0,B3989-F3989)&gt;3000000),1500000+MAX(0,B3989-F3989)-3000000,MAX(0,B3989-F3989)/2))</f>
        <v/>
      </c>
      <c r="H3989" s="21">
        <f>ROUNDDOWN(G3989,-3)</f>
        <v/>
      </c>
      <c r="I3989" s="21">
        <f>IF(H3989&lt;=0,0,ROUNDDOWN(ROUND((H3989*LOOKUP(H3989,{0,1950001,3300001,6950001,9000001,18000001,40000001},{0.05,0.1,0.2,0.23,0.33,0.4,0.45})-LOOKUP(H3989,{0,1950001,3300001,6950001,9000001,18000001,40000001},{0,97500,427500,636000,1536000,2796000,4796000}))*1.021,3),0))</f>
        <v/>
      </c>
      <c r="J3989" s="21">
        <f>ROUNDDOWN(ROUND(H3989*0.06,2),-2)</f>
        <v/>
      </c>
      <c r="K3989" s="21">
        <f>ROUNDDOWN(ROUND(H3989*0.04,2),-2)</f>
        <v/>
      </c>
      <c r="L3989" s="21">
        <f>I3989+J3989+K3989</f>
        <v/>
      </c>
      <c r="M3989" s="21">
        <f>B3989-L3989</f>
        <v/>
      </c>
      <c r="N3989" s="21">
        <f>ROUNDDOWN(ROUND(B3989*0.2042,2),0)</f>
        <v/>
      </c>
    </row>
    <row r="3990">
      <c r="A3990" t="inlineStr">
        <is>
          <t>照合 一般</t>
        </is>
      </c>
      <c r="B3990" s="21" t="n">
        <v>28500000</v>
      </c>
      <c r="C3990" s="22" t="n">
        <v>14</v>
      </c>
      <c r="D3990" s="22" t="n">
        <v>1</v>
      </c>
      <c r="E3990" s="22" t="n">
        <v>0</v>
      </c>
      <c r="F3990" s="21">
        <f>(IF(C3990&lt;=20,MAX(800000,400000*C3990),8000000+700000*(C3990-20))+IF(E3990=1,1000000,0))</f>
        <v/>
      </c>
      <c r="G3990" s="21">
        <f>IF(AND(D3990=3,C3990&lt;=5),MAX(0,B3990-F3990),IF(AND(D3990=2,C3990&lt;=5,MAX(0,B3990-F3990)&gt;3000000),1500000+MAX(0,B3990-F3990)-3000000,MAX(0,B3990-F3990)/2))</f>
        <v/>
      </c>
      <c r="H3990" s="21">
        <f>ROUNDDOWN(G3990,-3)</f>
        <v/>
      </c>
      <c r="I3990" s="21">
        <f>IF(H3990&lt;=0,0,ROUNDDOWN(ROUND((H3990*LOOKUP(H3990,{0,1950001,3300001,6950001,9000001,18000001,40000001},{0.05,0.1,0.2,0.23,0.33,0.4,0.45})-LOOKUP(H3990,{0,1950001,3300001,6950001,9000001,18000001,40000001},{0,97500,427500,636000,1536000,2796000,4796000}))*1.021,3),0))</f>
        <v/>
      </c>
      <c r="J3990" s="21">
        <f>ROUNDDOWN(ROUND(H3990*0.06,2),-2)</f>
        <v/>
      </c>
      <c r="K3990" s="21">
        <f>ROUNDDOWN(ROUND(H3990*0.04,2),-2)</f>
        <v/>
      </c>
      <c r="L3990" s="21">
        <f>I3990+J3990+K3990</f>
        <v/>
      </c>
      <c r="M3990" s="21">
        <f>B3990-L3990</f>
        <v/>
      </c>
      <c r="N3990" s="21">
        <f>ROUNDDOWN(ROUND(B3990*0.2042,2),0)</f>
        <v/>
      </c>
    </row>
    <row r="3991">
      <c r="A3991" t="inlineStr">
        <is>
          <t>照合 一般</t>
        </is>
      </c>
      <c r="B3991" s="21" t="n">
        <v>28500000</v>
      </c>
      <c r="C3991" s="22" t="n">
        <v>15</v>
      </c>
      <c r="D3991" s="22" t="n">
        <v>1</v>
      </c>
      <c r="E3991" s="22" t="n">
        <v>0</v>
      </c>
      <c r="F3991" s="21">
        <f>(IF(C3991&lt;=20,MAX(800000,400000*C3991),8000000+700000*(C3991-20))+IF(E3991=1,1000000,0))</f>
        <v/>
      </c>
      <c r="G3991" s="21">
        <f>IF(AND(D3991=3,C3991&lt;=5),MAX(0,B3991-F3991),IF(AND(D3991=2,C3991&lt;=5,MAX(0,B3991-F3991)&gt;3000000),1500000+MAX(0,B3991-F3991)-3000000,MAX(0,B3991-F3991)/2))</f>
        <v/>
      </c>
      <c r="H3991" s="21">
        <f>ROUNDDOWN(G3991,-3)</f>
        <v/>
      </c>
      <c r="I3991" s="21">
        <f>IF(H3991&lt;=0,0,ROUNDDOWN(ROUND((H3991*LOOKUP(H3991,{0,1950001,3300001,6950001,9000001,18000001,40000001},{0.05,0.1,0.2,0.23,0.33,0.4,0.45})-LOOKUP(H3991,{0,1950001,3300001,6950001,9000001,18000001,40000001},{0,97500,427500,636000,1536000,2796000,4796000}))*1.021,3),0))</f>
        <v/>
      </c>
      <c r="J3991" s="21">
        <f>ROUNDDOWN(ROUND(H3991*0.06,2),-2)</f>
        <v/>
      </c>
      <c r="K3991" s="21">
        <f>ROUNDDOWN(ROUND(H3991*0.04,2),-2)</f>
        <v/>
      </c>
      <c r="L3991" s="21">
        <f>I3991+J3991+K3991</f>
        <v/>
      </c>
      <c r="M3991" s="21">
        <f>B3991-L3991</f>
        <v/>
      </c>
      <c r="N3991" s="21">
        <f>ROUNDDOWN(ROUND(B3991*0.2042,2),0)</f>
        <v/>
      </c>
    </row>
    <row r="3992">
      <c r="A3992" t="inlineStr">
        <is>
          <t>照合 一般</t>
        </is>
      </c>
      <c r="B3992" s="21" t="n">
        <v>28500000</v>
      </c>
      <c r="C3992" s="22" t="n">
        <v>16</v>
      </c>
      <c r="D3992" s="22" t="n">
        <v>1</v>
      </c>
      <c r="E3992" s="22" t="n">
        <v>0</v>
      </c>
      <c r="F3992" s="21">
        <f>(IF(C3992&lt;=20,MAX(800000,400000*C3992),8000000+700000*(C3992-20))+IF(E3992=1,1000000,0))</f>
        <v/>
      </c>
      <c r="G3992" s="21">
        <f>IF(AND(D3992=3,C3992&lt;=5),MAX(0,B3992-F3992),IF(AND(D3992=2,C3992&lt;=5,MAX(0,B3992-F3992)&gt;3000000),1500000+MAX(0,B3992-F3992)-3000000,MAX(0,B3992-F3992)/2))</f>
        <v/>
      </c>
      <c r="H3992" s="21">
        <f>ROUNDDOWN(G3992,-3)</f>
        <v/>
      </c>
      <c r="I3992" s="21">
        <f>IF(H3992&lt;=0,0,ROUNDDOWN(ROUND((H3992*LOOKUP(H3992,{0,1950001,3300001,6950001,9000001,18000001,40000001},{0.05,0.1,0.2,0.23,0.33,0.4,0.45})-LOOKUP(H3992,{0,1950001,3300001,6950001,9000001,18000001,40000001},{0,97500,427500,636000,1536000,2796000,4796000}))*1.021,3),0))</f>
        <v/>
      </c>
      <c r="J3992" s="21">
        <f>ROUNDDOWN(ROUND(H3992*0.06,2),-2)</f>
        <v/>
      </c>
      <c r="K3992" s="21">
        <f>ROUNDDOWN(ROUND(H3992*0.04,2),-2)</f>
        <v/>
      </c>
      <c r="L3992" s="21">
        <f>I3992+J3992+K3992</f>
        <v/>
      </c>
      <c r="M3992" s="21">
        <f>B3992-L3992</f>
        <v/>
      </c>
      <c r="N3992" s="21">
        <f>ROUNDDOWN(ROUND(B3992*0.2042,2),0)</f>
        <v/>
      </c>
    </row>
    <row r="3993">
      <c r="A3993" t="inlineStr">
        <is>
          <t>照合 一般</t>
        </is>
      </c>
      <c r="B3993" s="21" t="n">
        <v>28500000</v>
      </c>
      <c r="C3993" s="22" t="n">
        <v>17</v>
      </c>
      <c r="D3993" s="22" t="n">
        <v>1</v>
      </c>
      <c r="E3993" s="22" t="n">
        <v>0</v>
      </c>
      <c r="F3993" s="21">
        <f>(IF(C3993&lt;=20,MAX(800000,400000*C3993),8000000+700000*(C3993-20))+IF(E3993=1,1000000,0))</f>
        <v/>
      </c>
      <c r="G3993" s="21">
        <f>IF(AND(D3993=3,C3993&lt;=5),MAX(0,B3993-F3993),IF(AND(D3993=2,C3993&lt;=5,MAX(0,B3993-F3993)&gt;3000000),1500000+MAX(0,B3993-F3993)-3000000,MAX(0,B3993-F3993)/2))</f>
        <v/>
      </c>
      <c r="H3993" s="21">
        <f>ROUNDDOWN(G3993,-3)</f>
        <v/>
      </c>
      <c r="I3993" s="21">
        <f>IF(H3993&lt;=0,0,ROUNDDOWN(ROUND((H3993*LOOKUP(H3993,{0,1950001,3300001,6950001,9000001,18000001,40000001},{0.05,0.1,0.2,0.23,0.33,0.4,0.45})-LOOKUP(H3993,{0,1950001,3300001,6950001,9000001,18000001,40000001},{0,97500,427500,636000,1536000,2796000,4796000}))*1.021,3),0))</f>
        <v/>
      </c>
      <c r="J3993" s="21">
        <f>ROUNDDOWN(ROUND(H3993*0.06,2),-2)</f>
        <v/>
      </c>
      <c r="K3993" s="21">
        <f>ROUNDDOWN(ROUND(H3993*0.04,2),-2)</f>
        <v/>
      </c>
      <c r="L3993" s="21">
        <f>I3993+J3993+K3993</f>
        <v/>
      </c>
      <c r="M3993" s="21">
        <f>B3993-L3993</f>
        <v/>
      </c>
      <c r="N3993" s="21">
        <f>ROUNDDOWN(ROUND(B3993*0.2042,2),0)</f>
        <v/>
      </c>
    </row>
    <row r="3994">
      <c r="A3994" t="inlineStr">
        <is>
          <t>照合 一般</t>
        </is>
      </c>
      <c r="B3994" s="21" t="n">
        <v>28500000</v>
      </c>
      <c r="C3994" s="22" t="n">
        <v>18</v>
      </c>
      <c r="D3994" s="22" t="n">
        <v>1</v>
      </c>
      <c r="E3994" s="22" t="n">
        <v>0</v>
      </c>
      <c r="F3994" s="21">
        <f>(IF(C3994&lt;=20,MAX(800000,400000*C3994),8000000+700000*(C3994-20))+IF(E3994=1,1000000,0))</f>
        <v/>
      </c>
      <c r="G3994" s="21">
        <f>IF(AND(D3994=3,C3994&lt;=5),MAX(0,B3994-F3994),IF(AND(D3994=2,C3994&lt;=5,MAX(0,B3994-F3994)&gt;3000000),1500000+MAX(0,B3994-F3994)-3000000,MAX(0,B3994-F3994)/2))</f>
        <v/>
      </c>
      <c r="H3994" s="21">
        <f>ROUNDDOWN(G3994,-3)</f>
        <v/>
      </c>
      <c r="I3994" s="21">
        <f>IF(H3994&lt;=0,0,ROUNDDOWN(ROUND((H3994*LOOKUP(H3994,{0,1950001,3300001,6950001,9000001,18000001,40000001},{0.05,0.1,0.2,0.23,0.33,0.4,0.45})-LOOKUP(H3994,{0,1950001,3300001,6950001,9000001,18000001,40000001},{0,97500,427500,636000,1536000,2796000,4796000}))*1.021,3),0))</f>
        <v/>
      </c>
      <c r="J3994" s="21">
        <f>ROUNDDOWN(ROUND(H3994*0.06,2),-2)</f>
        <v/>
      </c>
      <c r="K3994" s="21">
        <f>ROUNDDOWN(ROUND(H3994*0.04,2),-2)</f>
        <v/>
      </c>
      <c r="L3994" s="21">
        <f>I3994+J3994+K3994</f>
        <v/>
      </c>
      <c r="M3994" s="21">
        <f>B3994-L3994</f>
        <v/>
      </c>
      <c r="N3994" s="21">
        <f>ROUNDDOWN(ROUND(B3994*0.2042,2),0)</f>
        <v/>
      </c>
    </row>
    <row r="3995">
      <c r="A3995" t="inlineStr">
        <is>
          <t>照合 一般</t>
        </is>
      </c>
      <c r="B3995" s="21" t="n">
        <v>28500000</v>
      </c>
      <c r="C3995" s="22" t="n">
        <v>19</v>
      </c>
      <c r="D3995" s="22" t="n">
        <v>1</v>
      </c>
      <c r="E3995" s="22" t="n">
        <v>0</v>
      </c>
      <c r="F3995" s="21">
        <f>(IF(C3995&lt;=20,MAX(800000,400000*C3995),8000000+700000*(C3995-20))+IF(E3995=1,1000000,0))</f>
        <v/>
      </c>
      <c r="G3995" s="21">
        <f>IF(AND(D3995=3,C3995&lt;=5),MAX(0,B3995-F3995),IF(AND(D3995=2,C3995&lt;=5,MAX(0,B3995-F3995)&gt;3000000),1500000+MAX(0,B3995-F3995)-3000000,MAX(0,B3995-F3995)/2))</f>
        <v/>
      </c>
      <c r="H3995" s="21">
        <f>ROUNDDOWN(G3995,-3)</f>
        <v/>
      </c>
      <c r="I3995" s="21">
        <f>IF(H3995&lt;=0,0,ROUNDDOWN(ROUND((H3995*LOOKUP(H3995,{0,1950001,3300001,6950001,9000001,18000001,40000001},{0.05,0.1,0.2,0.23,0.33,0.4,0.45})-LOOKUP(H3995,{0,1950001,3300001,6950001,9000001,18000001,40000001},{0,97500,427500,636000,1536000,2796000,4796000}))*1.021,3),0))</f>
        <v/>
      </c>
      <c r="J3995" s="21">
        <f>ROUNDDOWN(ROUND(H3995*0.06,2),-2)</f>
        <v/>
      </c>
      <c r="K3995" s="21">
        <f>ROUNDDOWN(ROUND(H3995*0.04,2),-2)</f>
        <v/>
      </c>
      <c r="L3995" s="21">
        <f>I3995+J3995+K3995</f>
        <v/>
      </c>
      <c r="M3995" s="21">
        <f>B3995-L3995</f>
        <v/>
      </c>
      <c r="N3995" s="21">
        <f>ROUNDDOWN(ROUND(B3995*0.2042,2),0)</f>
        <v/>
      </c>
    </row>
    <row r="3996">
      <c r="A3996" t="inlineStr">
        <is>
          <t>照合 一般</t>
        </is>
      </c>
      <c r="B3996" s="21" t="n">
        <v>28500000</v>
      </c>
      <c r="C3996" s="22" t="n">
        <v>20</v>
      </c>
      <c r="D3996" s="22" t="n">
        <v>1</v>
      </c>
      <c r="E3996" s="22" t="n">
        <v>0</v>
      </c>
      <c r="F3996" s="21">
        <f>(IF(C3996&lt;=20,MAX(800000,400000*C3996),8000000+700000*(C3996-20))+IF(E3996=1,1000000,0))</f>
        <v/>
      </c>
      <c r="G3996" s="21">
        <f>IF(AND(D3996=3,C3996&lt;=5),MAX(0,B3996-F3996),IF(AND(D3996=2,C3996&lt;=5,MAX(0,B3996-F3996)&gt;3000000),1500000+MAX(0,B3996-F3996)-3000000,MAX(0,B3996-F3996)/2))</f>
        <v/>
      </c>
      <c r="H3996" s="21">
        <f>ROUNDDOWN(G3996,-3)</f>
        <v/>
      </c>
      <c r="I3996" s="21">
        <f>IF(H3996&lt;=0,0,ROUNDDOWN(ROUND((H3996*LOOKUP(H3996,{0,1950001,3300001,6950001,9000001,18000001,40000001},{0.05,0.1,0.2,0.23,0.33,0.4,0.45})-LOOKUP(H3996,{0,1950001,3300001,6950001,9000001,18000001,40000001},{0,97500,427500,636000,1536000,2796000,4796000}))*1.021,3),0))</f>
        <v/>
      </c>
      <c r="J3996" s="21">
        <f>ROUNDDOWN(ROUND(H3996*0.06,2),-2)</f>
        <v/>
      </c>
      <c r="K3996" s="21">
        <f>ROUNDDOWN(ROUND(H3996*0.04,2),-2)</f>
        <v/>
      </c>
      <c r="L3996" s="21">
        <f>I3996+J3996+K3996</f>
        <v/>
      </c>
      <c r="M3996" s="21">
        <f>B3996-L3996</f>
        <v/>
      </c>
      <c r="N3996" s="21">
        <f>ROUNDDOWN(ROUND(B3996*0.2042,2),0)</f>
        <v/>
      </c>
    </row>
    <row r="3997">
      <c r="A3997" t="inlineStr">
        <is>
          <t>照合 一般</t>
        </is>
      </c>
      <c r="B3997" s="21" t="n">
        <v>28500000</v>
      </c>
      <c r="C3997" s="22" t="n">
        <v>21</v>
      </c>
      <c r="D3997" s="22" t="n">
        <v>1</v>
      </c>
      <c r="E3997" s="22" t="n">
        <v>0</v>
      </c>
      <c r="F3997" s="21">
        <f>(IF(C3997&lt;=20,MAX(800000,400000*C3997),8000000+700000*(C3997-20))+IF(E3997=1,1000000,0))</f>
        <v/>
      </c>
      <c r="G3997" s="21">
        <f>IF(AND(D3997=3,C3997&lt;=5),MAX(0,B3997-F3997),IF(AND(D3997=2,C3997&lt;=5,MAX(0,B3997-F3997)&gt;3000000),1500000+MAX(0,B3997-F3997)-3000000,MAX(0,B3997-F3997)/2))</f>
        <v/>
      </c>
      <c r="H3997" s="21">
        <f>ROUNDDOWN(G3997,-3)</f>
        <v/>
      </c>
      <c r="I3997" s="21">
        <f>IF(H3997&lt;=0,0,ROUNDDOWN(ROUND((H3997*LOOKUP(H3997,{0,1950001,3300001,6950001,9000001,18000001,40000001},{0.05,0.1,0.2,0.23,0.33,0.4,0.45})-LOOKUP(H3997,{0,1950001,3300001,6950001,9000001,18000001,40000001},{0,97500,427500,636000,1536000,2796000,4796000}))*1.021,3),0))</f>
        <v/>
      </c>
      <c r="J3997" s="21">
        <f>ROUNDDOWN(ROUND(H3997*0.06,2),-2)</f>
        <v/>
      </c>
      <c r="K3997" s="21">
        <f>ROUNDDOWN(ROUND(H3997*0.04,2),-2)</f>
        <v/>
      </c>
      <c r="L3997" s="21">
        <f>I3997+J3997+K3997</f>
        <v/>
      </c>
      <c r="M3997" s="21">
        <f>B3997-L3997</f>
        <v/>
      </c>
      <c r="N3997" s="21">
        <f>ROUNDDOWN(ROUND(B3997*0.2042,2),0)</f>
        <v/>
      </c>
    </row>
    <row r="3998">
      <c r="A3998" t="inlineStr">
        <is>
          <t>照合 一般</t>
        </is>
      </c>
      <c r="B3998" s="21" t="n">
        <v>28500000</v>
      </c>
      <c r="C3998" s="22" t="n">
        <v>22</v>
      </c>
      <c r="D3998" s="22" t="n">
        <v>1</v>
      </c>
      <c r="E3998" s="22" t="n">
        <v>0</v>
      </c>
      <c r="F3998" s="21">
        <f>(IF(C3998&lt;=20,MAX(800000,400000*C3998),8000000+700000*(C3998-20))+IF(E3998=1,1000000,0))</f>
        <v/>
      </c>
      <c r="G3998" s="21">
        <f>IF(AND(D3998=3,C3998&lt;=5),MAX(0,B3998-F3998),IF(AND(D3998=2,C3998&lt;=5,MAX(0,B3998-F3998)&gt;3000000),1500000+MAX(0,B3998-F3998)-3000000,MAX(0,B3998-F3998)/2))</f>
        <v/>
      </c>
      <c r="H3998" s="21">
        <f>ROUNDDOWN(G3998,-3)</f>
        <v/>
      </c>
      <c r="I3998" s="21">
        <f>IF(H3998&lt;=0,0,ROUNDDOWN(ROUND((H3998*LOOKUP(H3998,{0,1950001,3300001,6950001,9000001,18000001,40000001},{0.05,0.1,0.2,0.23,0.33,0.4,0.45})-LOOKUP(H3998,{0,1950001,3300001,6950001,9000001,18000001,40000001},{0,97500,427500,636000,1536000,2796000,4796000}))*1.021,3),0))</f>
        <v/>
      </c>
      <c r="J3998" s="21">
        <f>ROUNDDOWN(ROUND(H3998*0.06,2),-2)</f>
        <v/>
      </c>
      <c r="K3998" s="21">
        <f>ROUNDDOWN(ROUND(H3998*0.04,2),-2)</f>
        <v/>
      </c>
      <c r="L3998" s="21">
        <f>I3998+J3998+K3998</f>
        <v/>
      </c>
      <c r="M3998" s="21">
        <f>B3998-L3998</f>
        <v/>
      </c>
      <c r="N3998" s="21">
        <f>ROUNDDOWN(ROUND(B3998*0.2042,2),0)</f>
        <v/>
      </c>
    </row>
    <row r="3999">
      <c r="A3999" t="inlineStr">
        <is>
          <t>照合 一般</t>
        </is>
      </c>
      <c r="B3999" s="21" t="n">
        <v>28500000</v>
      </c>
      <c r="C3999" s="22" t="n">
        <v>23</v>
      </c>
      <c r="D3999" s="22" t="n">
        <v>1</v>
      </c>
      <c r="E3999" s="22" t="n">
        <v>0</v>
      </c>
      <c r="F3999" s="21">
        <f>(IF(C3999&lt;=20,MAX(800000,400000*C3999),8000000+700000*(C3999-20))+IF(E3999=1,1000000,0))</f>
        <v/>
      </c>
      <c r="G3999" s="21">
        <f>IF(AND(D3999=3,C3999&lt;=5),MAX(0,B3999-F3999),IF(AND(D3999=2,C3999&lt;=5,MAX(0,B3999-F3999)&gt;3000000),1500000+MAX(0,B3999-F3999)-3000000,MAX(0,B3999-F3999)/2))</f>
        <v/>
      </c>
      <c r="H3999" s="21">
        <f>ROUNDDOWN(G3999,-3)</f>
        <v/>
      </c>
      <c r="I3999" s="21">
        <f>IF(H3999&lt;=0,0,ROUNDDOWN(ROUND((H3999*LOOKUP(H3999,{0,1950001,3300001,6950001,9000001,18000001,40000001},{0.05,0.1,0.2,0.23,0.33,0.4,0.45})-LOOKUP(H3999,{0,1950001,3300001,6950001,9000001,18000001,40000001},{0,97500,427500,636000,1536000,2796000,4796000}))*1.021,3),0))</f>
        <v/>
      </c>
      <c r="J3999" s="21">
        <f>ROUNDDOWN(ROUND(H3999*0.06,2),-2)</f>
        <v/>
      </c>
      <c r="K3999" s="21">
        <f>ROUNDDOWN(ROUND(H3999*0.04,2),-2)</f>
        <v/>
      </c>
      <c r="L3999" s="21">
        <f>I3999+J3999+K3999</f>
        <v/>
      </c>
      <c r="M3999" s="21">
        <f>B3999-L3999</f>
        <v/>
      </c>
      <c r="N3999" s="21">
        <f>ROUNDDOWN(ROUND(B3999*0.2042,2),0)</f>
        <v/>
      </c>
    </row>
    <row r="4000">
      <c r="A4000" t="inlineStr">
        <is>
          <t>照合 一般</t>
        </is>
      </c>
      <c r="B4000" s="21" t="n">
        <v>28500000</v>
      </c>
      <c r="C4000" s="22" t="n">
        <v>24</v>
      </c>
      <c r="D4000" s="22" t="n">
        <v>1</v>
      </c>
      <c r="E4000" s="22" t="n">
        <v>0</v>
      </c>
      <c r="F4000" s="21">
        <f>(IF(C4000&lt;=20,MAX(800000,400000*C4000),8000000+700000*(C4000-20))+IF(E4000=1,1000000,0))</f>
        <v/>
      </c>
      <c r="G4000" s="21">
        <f>IF(AND(D4000=3,C4000&lt;=5),MAX(0,B4000-F4000),IF(AND(D4000=2,C4000&lt;=5,MAX(0,B4000-F4000)&gt;3000000),1500000+MAX(0,B4000-F4000)-3000000,MAX(0,B4000-F4000)/2))</f>
        <v/>
      </c>
      <c r="H4000" s="21">
        <f>ROUNDDOWN(G4000,-3)</f>
        <v/>
      </c>
      <c r="I4000" s="21">
        <f>IF(H4000&lt;=0,0,ROUNDDOWN(ROUND((H4000*LOOKUP(H4000,{0,1950001,3300001,6950001,9000001,18000001,40000001},{0.05,0.1,0.2,0.23,0.33,0.4,0.45})-LOOKUP(H4000,{0,1950001,3300001,6950001,9000001,18000001,40000001},{0,97500,427500,636000,1536000,2796000,4796000}))*1.021,3),0))</f>
        <v/>
      </c>
      <c r="J4000" s="21">
        <f>ROUNDDOWN(ROUND(H4000*0.06,2),-2)</f>
        <v/>
      </c>
      <c r="K4000" s="21">
        <f>ROUNDDOWN(ROUND(H4000*0.04,2),-2)</f>
        <v/>
      </c>
      <c r="L4000" s="21">
        <f>I4000+J4000+K4000</f>
        <v/>
      </c>
      <c r="M4000" s="21">
        <f>B4000-L4000</f>
        <v/>
      </c>
      <c r="N4000" s="21">
        <f>ROUNDDOWN(ROUND(B4000*0.2042,2),0)</f>
        <v/>
      </c>
    </row>
    <row r="4001">
      <c r="A4001" t="inlineStr">
        <is>
          <t>照合 一般</t>
        </is>
      </c>
      <c r="B4001" s="21" t="n">
        <v>28500000</v>
      </c>
      <c r="C4001" s="22" t="n">
        <v>25</v>
      </c>
      <c r="D4001" s="22" t="n">
        <v>1</v>
      </c>
      <c r="E4001" s="22" t="n">
        <v>0</v>
      </c>
      <c r="F4001" s="21">
        <f>(IF(C4001&lt;=20,MAX(800000,400000*C4001),8000000+700000*(C4001-20))+IF(E4001=1,1000000,0))</f>
        <v/>
      </c>
      <c r="G4001" s="21">
        <f>IF(AND(D4001=3,C4001&lt;=5),MAX(0,B4001-F4001),IF(AND(D4001=2,C4001&lt;=5,MAX(0,B4001-F4001)&gt;3000000),1500000+MAX(0,B4001-F4001)-3000000,MAX(0,B4001-F4001)/2))</f>
        <v/>
      </c>
      <c r="H4001" s="21">
        <f>ROUNDDOWN(G4001,-3)</f>
        <v/>
      </c>
      <c r="I4001" s="21">
        <f>IF(H4001&lt;=0,0,ROUNDDOWN(ROUND((H4001*LOOKUP(H4001,{0,1950001,3300001,6950001,9000001,18000001,40000001},{0.05,0.1,0.2,0.23,0.33,0.4,0.45})-LOOKUP(H4001,{0,1950001,3300001,6950001,9000001,18000001,40000001},{0,97500,427500,636000,1536000,2796000,4796000}))*1.021,3),0))</f>
        <v/>
      </c>
      <c r="J4001" s="21">
        <f>ROUNDDOWN(ROUND(H4001*0.06,2),-2)</f>
        <v/>
      </c>
      <c r="K4001" s="21">
        <f>ROUNDDOWN(ROUND(H4001*0.04,2),-2)</f>
        <v/>
      </c>
      <c r="L4001" s="21">
        <f>I4001+J4001+K4001</f>
        <v/>
      </c>
      <c r="M4001" s="21">
        <f>B4001-L4001</f>
        <v/>
      </c>
      <c r="N4001" s="21">
        <f>ROUNDDOWN(ROUND(B4001*0.2042,2),0)</f>
        <v/>
      </c>
    </row>
    <row r="4002">
      <c r="A4002" t="inlineStr">
        <is>
          <t>照合 一般</t>
        </is>
      </c>
      <c r="B4002" s="21" t="n">
        <v>28500000</v>
      </c>
      <c r="C4002" s="22" t="n">
        <v>26</v>
      </c>
      <c r="D4002" s="22" t="n">
        <v>1</v>
      </c>
      <c r="E4002" s="22" t="n">
        <v>0</v>
      </c>
      <c r="F4002" s="21">
        <f>(IF(C4002&lt;=20,MAX(800000,400000*C4002),8000000+700000*(C4002-20))+IF(E4002=1,1000000,0))</f>
        <v/>
      </c>
      <c r="G4002" s="21">
        <f>IF(AND(D4002=3,C4002&lt;=5),MAX(0,B4002-F4002),IF(AND(D4002=2,C4002&lt;=5,MAX(0,B4002-F4002)&gt;3000000),1500000+MAX(0,B4002-F4002)-3000000,MAX(0,B4002-F4002)/2))</f>
        <v/>
      </c>
      <c r="H4002" s="21">
        <f>ROUNDDOWN(G4002,-3)</f>
        <v/>
      </c>
      <c r="I4002" s="21">
        <f>IF(H4002&lt;=0,0,ROUNDDOWN(ROUND((H4002*LOOKUP(H4002,{0,1950001,3300001,6950001,9000001,18000001,40000001},{0.05,0.1,0.2,0.23,0.33,0.4,0.45})-LOOKUP(H4002,{0,1950001,3300001,6950001,9000001,18000001,40000001},{0,97500,427500,636000,1536000,2796000,4796000}))*1.021,3),0))</f>
        <v/>
      </c>
      <c r="J4002" s="21">
        <f>ROUNDDOWN(ROUND(H4002*0.06,2),-2)</f>
        <v/>
      </c>
      <c r="K4002" s="21">
        <f>ROUNDDOWN(ROUND(H4002*0.04,2),-2)</f>
        <v/>
      </c>
      <c r="L4002" s="21">
        <f>I4002+J4002+K4002</f>
        <v/>
      </c>
      <c r="M4002" s="21">
        <f>B4002-L4002</f>
        <v/>
      </c>
      <c r="N4002" s="21">
        <f>ROUNDDOWN(ROUND(B4002*0.2042,2),0)</f>
        <v/>
      </c>
    </row>
    <row r="4003">
      <c r="A4003" t="inlineStr">
        <is>
          <t>照合 一般</t>
        </is>
      </c>
      <c r="B4003" s="21" t="n">
        <v>28500000</v>
      </c>
      <c r="C4003" s="22" t="n">
        <v>27</v>
      </c>
      <c r="D4003" s="22" t="n">
        <v>1</v>
      </c>
      <c r="E4003" s="22" t="n">
        <v>0</v>
      </c>
      <c r="F4003" s="21">
        <f>(IF(C4003&lt;=20,MAX(800000,400000*C4003),8000000+700000*(C4003-20))+IF(E4003=1,1000000,0))</f>
        <v/>
      </c>
      <c r="G4003" s="21">
        <f>IF(AND(D4003=3,C4003&lt;=5),MAX(0,B4003-F4003),IF(AND(D4003=2,C4003&lt;=5,MAX(0,B4003-F4003)&gt;3000000),1500000+MAX(0,B4003-F4003)-3000000,MAX(0,B4003-F4003)/2))</f>
        <v/>
      </c>
      <c r="H4003" s="21">
        <f>ROUNDDOWN(G4003,-3)</f>
        <v/>
      </c>
      <c r="I4003" s="21">
        <f>IF(H4003&lt;=0,0,ROUNDDOWN(ROUND((H4003*LOOKUP(H4003,{0,1950001,3300001,6950001,9000001,18000001,40000001},{0.05,0.1,0.2,0.23,0.33,0.4,0.45})-LOOKUP(H4003,{0,1950001,3300001,6950001,9000001,18000001,40000001},{0,97500,427500,636000,1536000,2796000,4796000}))*1.021,3),0))</f>
        <v/>
      </c>
      <c r="J4003" s="21">
        <f>ROUNDDOWN(ROUND(H4003*0.06,2),-2)</f>
        <v/>
      </c>
      <c r="K4003" s="21">
        <f>ROUNDDOWN(ROUND(H4003*0.04,2),-2)</f>
        <v/>
      </c>
      <c r="L4003" s="21">
        <f>I4003+J4003+K4003</f>
        <v/>
      </c>
      <c r="M4003" s="21">
        <f>B4003-L4003</f>
        <v/>
      </c>
      <c r="N4003" s="21">
        <f>ROUNDDOWN(ROUND(B4003*0.2042,2),0)</f>
        <v/>
      </c>
    </row>
    <row r="4004">
      <c r="A4004" t="inlineStr">
        <is>
          <t>照合 一般</t>
        </is>
      </c>
      <c r="B4004" s="21" t="n">
        <v>28500000</v>
      </c>
      <c r="C4004" s="22" t="n">
        <v>28</v>
      </c>
      <c r="D4004" s="22" t="n">
        <v>1</v>
      </c>
      <c r="E4004" s="22" t="n">
        <v>0</v>
      </c>
      <c r="F4004" s="21">
        <f>(IF(C4004&lt;=20,MAX(800000,400000*C4004),8000000+700000*(C4004-20))+IF(E4004=1,1000000,0))</f>
        <v/>
      </c>
      <c r="G4004" s="21">
        <f>IF(AND(D4004=3,C4004&lt;=5),MAX(0,B4004-F4004),IF(AND(D4004=2,C4004&lt;=5,MAX(0,B4004-F4004)&gt;3000000),1500000+MAX(0,B4004-F4004)-3000000,MAX(0,B4004-F4004)/2))</f>
        <v/>
      </c>
      <c r="H4004" s="21">
        <f>ROUNDDOWN(G4004,-3)</f>
        <v/>
      </c>
      <c r="I4004" s="21">
        <f>IF(H4004&lt;=0,0,ROUNDDOWN(ROUND((H4004*LOOKUP(H4004,{0,1950001,3300001,6950001,9000001,18000001,40000001},{0.05,0.1,0.2,0.23,0.33,0.4,0.45})-LOOKUP(H4004,{0,1950001,3300001,6950001,9000001,18000001,40000001},{0,97500,427500,636000,1536000,2796000,4796000}))*1.021,3),0))</f>
        <v/>
      </c>
      <c r="J4004" s="21">
        <f>ROUNDDOWN(ROUND(H4004*0.06,2),-2)</f>
        <v/>
      </c>
      <c r="K4004" s="21">
        <f>ROUNDDOWN(ROUND(H4004*0.04,2),-2)</f>
        <v/>
      </c>
      <c r="L4004" s="21">
        <f>I4004+J4004+K4004</f>
        <v/>
      </c>
      <c r="M4004" s="21">
        <f>B4004-L4004</f>
        <v/>
      </c>
      <c r="N4004" s="21">
        <f>ROUNDDOWN(ROUND(B4004*0.2042,2),0)</f>
        <v/>
      </c>
    </row>
    <row r="4005">
      <c r="A4005" t="inlineStr">
        <is>
          <t>照合 一般</t>
        </is>
      </c>
      <c r="B4005" s="21" t="n">
        <v>28500000</v>
      </c>
      <c r="C4005" s="22" t="n">
        <v>29</v>
      </c>
      <c r="D4005" s="22" t="n">
        <v>1</v>
      </c>
      <c r="E4005" s="22" t="n">
        <v>0</v>
      </c>
      <c r="F4005" s="21">
        <f>(IF(C4005&lt;=20,MAX(800000,400000*C4005),8000000+700000*(C4005-20))+IF(E4005=1,1000000,0))</f>
        <v/>
      </c>
      <c r="G4005" s="21">
        <f>IF(AND(D4005=3,C4005&lt;=5),MAX(0,B4005-F4005),IF(AND(D4005=2,C4005&lt;=5,MAX(0,B4005-F4005)&gt;3000000),1500000+MAX(0,B4005-F4005)-3000000,MAX(0,B4005-F4005)/2))</f>
        <v/>
      </c>
      <c r="H4005" s="21">
        <f>ROUNDDOWN(G4005,-3)</f>
        <v/>
      </c>
      <c r="I4005" s="21">
        <f>IF(H4005&lt;=0,0,ROUNDDOWN(ROUND((H4005*LOOKUP(H4005,{0,1950001,3300001,6950001,9000001,18000001,40000001},{0.05,0.1,0.2,0.23,0.33,0.4,0.45})-LOOKUP(H4005,{0,1950001,3300001,6950001,9000001,18000001,40000001},{0,97500,427500,636000,1536000,2796000,4796000}))*1.021,3),0))</f>
        <v/>
      </c>
      <c r="J4005" s="21">
        <f>ROUNDDOWN(ROUND(H4005*0.06,2),-2)</f>
        <v/>
      </c>
      <c r="K4005" s="21">
        <f>ROUNDDOWN(ROUND(H4005*0.04,2),-2)</f>
        <v/>
      </c>
      <c r="L4005" s="21">
        <f>I4005+J4005+K4005</f>
        <v/>
      </c>
      <c r="M4005" s="21">
        <f>B4005-L4005</f>
        <v/>
      </c>
      <c r="N4005" s="21">
        <f>ROUNDDOWN(ROUND(B4005*0.2042,2),0)</f>
        <v/>
      </c>
    </row>
    <row r="4006">
      <c r="A4006" t="inlineStr">
        <is>
          <t>照合 一般</t>
        </is>
      </c>
      <c r="B4006" s="21" t="n">
        <v>28500000</v>
      </c>
      <c r="C4006" s="22" t="n">
        <v>30</v>
      </c>
      <c r="D4006" s="22" t="n">
        <v>1</v>
      </c>
      <c r="E4006" s="22" t="n">
        <v>0</v>
      </c>
      <c r="F4006" s="21">
        <f>(IF(C4006&lt;=20,MAX(800000,400000*C4006),8000000+700000*(C4006-20))+IF(E4006=1,1000000,0))</f>
        <v/>
      </c>
      <c r="G4006" s="21">
        <f>IF(AND(D4006=3,C4006&lt;=5),MAX(0,B4006-F4006),IF(AND(D4006=2,C4006&lt;=5,MAX(0,B4006-F4006)&gt;3000000),1500000+MAX(0,B4006-F4006)-3000000,MAX(0,B4006-F4006)/2))</f>
        <v/>
      </c>
      <c r="H4006" s="21">
        <f>ROUNDDOWN(G4006,-3)</f>
        <v/>
      </c>
      <c r="I4006" s="21">
        <f>IF(H4006&lt;=0,0,ROUNDDOWN(ROUND((H4006*LOOKUP(H4006,{0,1950001,3300001,6950001,9000001,18000001,40000001},{0.05,0.1,0.2,0.23,0.33,0.4,0.45})-LOOKUP(H4006,{0,1950001,3300001,6950001,9000001,18000001,40000001},{0,97500,427500,636000,1536000,2796000,4796000}))*1.021,3),0))</f>
        <v/>
      </c>
      <c r="J4006" s="21">
        <f>ROUNDDOWN(ROUND(H4006*0.06,2),-2)</f>
        <v/>
      </c>
      <c r="K4006" s="21">
        <f>ROUNDDOWN(ROUND(H4006*0.04,2),-2)</f>
        <v/>
      </c>
      <c r="L4006" s="21">
        <f>I4006+J4006+K4006</f>
        <v/>
      </c>
      <c r="M4006" s="21">
        <f>B4006-L4006</f>
        <v/>
      </c>
      <c r="N4006" s="21">
        <f>ROUNDDOWN(ROUND(B4006*0.2042,2),0)</f>
        <v/>
      </c>
    </row>
    <row r="4007">
      <c r="A4007" t="inlineStr">
        <is>
          <t>照合 一般</t>
        </is>
      </c>
      <c r="B4007" s="21" t="n">
        <v>28500000</v>
      </c>
      <c r="C4007" s="22" t="n">
        <v>31</v>
      </c>
      <c r="D4007" s="22" t="n">
        <v>1</v>
      </c>
      <c r="E4007" s="22" t="n">
        <v>0</v>
      </c>
      <c r="F4007" s="21">
        <f>(IF(C4007&lt;=20,MAX(800000,400000*C4007),8000000+700000*(C4007-20))+IF(E4007=1,1000000,0))</f>
        <v/>
      </c>
      <c r="G4007" s="21">
        <f>IF(AND(D4007=3,C4007&lt;=5),MAX(0,B4007-F4007),IF(AND(D4007=2,C4007&lt;=5,MAX(0,B4007-F4007)&gt;3000000),1500000+MAX(0,B4007-F4007)-3000000,MAX(0,B4007-F4007)/2))</f>
        <v/>
      </c>
      <c r="H4007" s="21">
        <f>ROUNDDOWN(G4007,-3)</f>
        <v/>
      </c>
      <c r="I4007" s="21">
        <f>IF(H4007&lt;=0,0,ROUNDDOWN(ROUND((H4007*LOOKUP(H4007,{0,1950001,3300001,6950001,9000001,18000001,40000001},{0.05,0.1,0.2,0.23,0.33,0.4,0.45})-LOOKUP(H4007,{0,1950001,3300001,6950001,9000001,18000001,40000001},{0,97500,427500,636000,1536000,2796000,4796000}))*1.021,3),0))</f>
        <v/>
      </c>
      <c r="J4007" s="21">
        <f>ROUNDDOWN(ROUND(H4007*0.06,2),-2)</f>
        <v/>
      </c>
      <c r="K4007" s="21">
        <f>ROUNDDOWN(ROUND(H4007*0.04,2),-2)</f>
        <v/>
      </c>
      <c r="L4007" s="21">
        <f>I4007+J4007+K4007</f>
        <v/>
      </c>
      <c r="M4007" s="21">
        <f>B4007-L4007</f>
        <v/>
      </c>
      <c r="N4007" s="21">
        <f>ROUNDDOWN(ROUND(B4007*0.2042,2),0)</f>
        <v/>
      </c>
    </row>
    <row r="4008">
      <c r="A4008" t="inlineStr">
        <is>
          <t>照合 一般</t>
        </is>
      </c>
      <c r="B4008" s="21" t="n">
        <v>28500000</v>
      </c>
      <c r="C4008" s="22" t="n">
        <v>32</v>
      </c>
      <c r="D4008" s="22" t="n">
        <v>1</v>
      </c>
      <c r="E4008" s="22" t="n">
        <v>0</v>
      </c>
      <c r="F4008" s="21">
        <f>(IF(C4008&lt;=20,MAX(800000,400000*C4008),8000000+700000*(C4008-20))+IF(E4008=1,1000000,0))</f>
        <v/>
      </c>
      <c r="G4008" s="21">
        <f>IF(AND(D4008=3,C4008&lt;=5),MAX(0,B4008-F4008),IF(AND(D4008=2,C4008&lt;=5,MAX(0,B4008-F4008)&gt;3000000),1500000+MAX(0,B4008-F4008)-3000000,MAX(0,B4008-F4008)/2))</f>
        <v/>
      </c>
      <c r="H4008" s="21">
        <f>ROUNDDOWN(G4008,-3)</f>
        <v/>
      </c>
      <c r="I4008" s="21">
        <f>IF(H4008&lt;=0,0,ROUNDDOWN(ROUND((H4008*LOOKUP(H4008,{0,1950001,3300001,6950001,9000001,18000001,40000001},{0.05,0.1,0.2,0.23,0.33,0.4,0.45})-LOOKUP(H4008,{0,1950001,3300001,6950001,9000001,18000001,40000001},{0,97500,427500,636000,1536000,2796000,4796000}))*1.021,3),0))</f>
        <v/>
      </c>
      <c r="J4008" s="21">
        <f>ROUNDDOWN(ROUND(H4008*0.06,2),-2)</f>
        <v/>
      </c>
      <c r="K4008" s="21">
        <f>ROUNDDOWN(ROUND(H4008*0.04,2),-2)</f>
        <v/>
      </c>
      <c r="L4008" s="21">
        <f>I4008+J4008+K4008</f>
        <v/>
      </c>
      <c r="M4008" s="21">
        <f>B4008-L4008</f>
        <v/>
      </c>
      <c r="N4008" s="21">
        <f>ROUNDDOWN(ROUND(B4008*0.2042,2),0)</f>
        <v/>
      </c>
    </row>
    <row r="4009">
      <c r="A4009" t="inlineStr">
        <is>
          <t>照合 一般</t>
        </is>
      </c>
      <c r="B4009" s="21" t="n">
        <v>28500000</v>
      </c>
      <c r="C4009" s="22" t="n">
        <v>33</v>
      </c>
      <c r="D4009" s="22" t="n">
        <v>1</v>
      </c>
      <c r="E4009" s="22" t="n">
        <v>0</v>
      </c>
      <c r="F4009" s="21">
        <f>(IF(C4009&lt;=20,MAX(800000,400000*C4009),8000000+700000*(C4009-20))+IF(E4009=1,1000000,0))</f>
        <v/>
      </c>
      <c r="G4009" s="21">
        <f>IF(AND(D4009=3,C4009&lt;=5),MAX(0,B4009-F4009),IF(AND(D4009=2,C4009&lt;=5,MAX(0,B4009-F4009)&gt;3000000),1500000+MAX(0,B4009-F4009)-3000000,MAX(0,B4009-F4009)/2))</f>
        <v/>
      </c>
      <c r="H4009" s="21">
        <f>ROUNDDOWN(G4009,-3)</f>
        <v/>
      </c>
      <c r="I4009" s="21">
        <f>IF(H4009&lt;=0,0,ROUNDDOWN(ROUND((H4009*LOOKUP(H4009,{0,1950001,3300001,6950001,9000001,18000001,40000001},{0.05,0.1,0.2,0.23,0.33,0.4,0.45})-LOOKUP(H4009,{0,1950001,3300001,6950001,9000001,18000001,40000001},{0,97500,427500,636000,1536000,2796000,4796000}))*1.021,3),0))</f>
        <v/>
      </c>
      <c r="J4009" s="21">
        <f>ROUNDDOWN(ROUND(H4009*0.06,2),-2)</f>
        <v/>
      </c>
      <c r="K4009" s="21">
        <f>ROUNDDOWN(ROUND(H4009*0.04,2),-2)</f>
        <v/>
      </c>
      <c r="L4009" s="21">
        <f>I4009+J4009+K4009</f>
        <v/>
      </c>
      <c r="M4009" s="21">
        <f>B4009-L4009</f>
        <v/>
      </c>
      <c r="N4009" s="21">
        <f>ROUNDDOWN(ROUND(B4009*0.2042,2),0)</f>
        <v/>
      </c>
    </row>
    <row r="4010">
      <c r="A4010" t="inlineStr">
        <is>
          <t>照合 一般</t>
        </is>
      </c>
      <c r="B4010" s="21" t="n">
        <v>28500000</v>
      </c>
      <c r="C4010" s="22" t="n">
        <v>34</v>
      </c>
      <c r="D4010" s="22" t="n">
        <v>1</v>
      </c>
      <c r="E4010" s="22" t="n">
        <v>0</v>
      </c>
      <c r="F4010" s="21">
        <f>(IF(C4010&lt;=20,MAX(800000,400000*C4010),8000000+700000*(C4010-20))+IF(E4010=1,1000000,0))</f>
        <v/>
      </c>
      <c r="G4010" s="21">
        <f>IF(AND(D4010=3,C4010&lt;=5),MAX(0,B4010-F4010),IF(AND(D4010=2,C4010&lt;=5,MAX(0,B4010-F4010)&gt;3000000),1500000+MAX(0,B4010-F4010)-3000000,MAX(0,B4010-F4010)/2))</f>
        <v/>
      </c>
      <c r="H4010" s="21">
        <f>ROUNDDOWN(G4010,-3)</f>
        <v/>
      </c>
      <c r="I4010" s="21">
        <f>IF(H4010&lt;=0,0,ROUNDDOWN(ROUND((H4010*LOOKUP(H4010,{0,1950001,3300001,6950001,9000001,18000001,40000001},{0.05,0.1,0.2,0.23,0.33,0.4,0.45})-LOOKUP(H4010,{0,1950001,3300001,6950001,9000001,18000001,40000001},{0,97500,427500,636000,1536000,2796000,4796000}))*1.021,3),0))</f>
        <v/>
      </c>
      <c r="J4010" s="21">
        <f>ROUNDDOWN(ROUND(H4010*0.06,2),-2)</f>
        <v/>
      </c>
      <c r="K4010" s="21">
        <f>ROUNDDOWN(ROUND(H4010*0.04,2),-2)</f>
        <v/>
      </c>
      <c r="L4010" s="21">
        <f>I4010+J4010+K4010</f>
        <v/>
      </c>
      <c r="M4010" s="21">
        <f>B4010-L4010</f>
        <v/>
      </c>
      <c r="N4010" s="21">
        <f>ROUNDDOWN(ROUND(B4010*0.2042,2),0)</f>
        <v/>
      </c>
    </row>
    <row r="4011">
      <c r="A4011" t="inlineStr">
        <is>
          <t>照合 一般</t>
        </is>
      </c>
      <c r="B4011" s="21" t="n">
        <v>28500000</v>
      </c>
      <c r="C4011" s="22" t="n">
        <v>35</v>
      </c>
      <c r="D4011" s="22" t="n">
        <v>1</v>
      </c>
      <c r="E4011" s="22" t="n">
        <v>0</v>
      </c>
      <c r="F4011" s="21">
        <f>(IF(C4011&lt;=20,MAX(800000,400000*C4011),8000000+700000*(C4011-20))+IF(E4011=1,1000000,0))</f>
        <v/>
      </c>
      <c r="G4011" s="21">
        <f>IF(AND(D4011=3,C4011&lt;=5),MAX(0,B4011-F4011),IF(AND(D4011=2,C4011&lt;=5,MAX(0,B4011-F4011)&gt;3000000),1500000+MAX(0,B4011-F4011)-3000000,MAX(0,B4011-F4011)/2))</f>
        <v/>
      </c>
      <c r="H4011" s="21">
        <f>ROUNDDOWN(G4011,-3)</f>
        <v/>
      </c>
      <c r="I4011" s="21">
        <f>IF(H4011&lt;=0,0,ROUNDDOWN(ROUND((H4011*LOOKUP(H4011,{0,1950001,3300001,6950001,9000001,18000001,40000001},{0.05,0.1,0.2,0.23,0.33,0.4,0.45})-LOOKUP(H4011,{0,1950001,3300001,6950001,9000001,18000001,40000001},{0,97500,427500,636000,1536000,2796000,4796000}))*1.021,3),0))</f>
        <v/>
      </c>
      <c r="J4011" s="21">
        <f>ROUNDDOWN(ROUND(H4011*0.06,2),-2)</f>
        <v/>
      </c>
      <c r="K4011" s="21">
        <f>ROUNDDOWN(ROUND(H4011*0.04,2),-2)</f>
        <v/>
      </c>
      <c r="L4011" s="21">
        <f>I4011+J4011+K4011</f>
        <v/>
      </c>
      <c r="M4011" s="21">
        <f>B4011-L4011</f>
        <v/>
      </c>
      <c r="N4011" s="21">
        <f>ROUNDDOWN(ROUND(B4011*0.2042,2),0)</f>
        <v/>
      </c>
    </row>
    <row r="4012">
      <c r="A4012" t="inlineStr">
        <is>
          <t>照合 一般</t>
        </is>
      </c>
      <c r="B4012" s="21" t="n">
        <v>28500000</v>
      </c>
      <c r="C4012" s="22" t="n">
        <v>36</v>
      </c>
      <c r="D4012" s="22" t="n">
        <v>1</v>
      </c>
      <c r="E4012" s="22" t="n">
        <v>0</v>
      </c>
      <c r="F4012" s="21">
        <f>(IF(C4012&lt;=20,MAX(800000,400000*C4012),8000000+700000*(C4012-20))+IF(E4012=1,1000000,0))</f>
        <v/>
      </c>
      <c r="G4012" s="21">
        <f>IF(AND(D4012=3,C4012&lt;=5),MAX(0,B4012-F4012),IF(AND(D4012=2,C4012&lt;=5,MAX(0,B4012-F4012)&gt;3000000),1500000+MAX(0,B4012-F4012)-3000000,MAX(0,B4012-F4012)/2))</f>
        <v/>
      </c>
      <c r="H4012" s="21">
        <f>ROUNDDOWN(G4012,-3)</f>
        <v/>
      </c>
      <c r="I4012" s="21">
        <f>IF(H4012&lt;=0,0,ROUNDDOWN(ROUND((H4012*LOOKUP(H4012,{0,1950001,3300001,6950001,9000001,18000001,40000001},{0.05,0.1,0.2,0.23,0.33,0.4,0.45})-LOOKUP(H4012,{0,1950001,3300001,6950001,9000001,18000001,40000001},{0,97500,427500,636000,1536000,2796000,4796000}))*1.021,3),0))</f>
        <v/>
      </c>
      <c r="J4012" s="21">
        <f>ROUNDDOWN(ROUND(H4012*0.06,2),-2)</f>
        <v/>
      </c>
      <c r="K4012" s="21">
        <f>ROUNDDOWN(ROUND(H4012*0.04,2),-2)</f>
        <v/>
      </c>
      <c r="L4012" s="21">
        <f>I4012+J4012+K4012</f>
        <v/>
      </c>
      <c r="M4012" s="21">
        <f>B4012-L4012</f>
        <v/>
      </c>
      <c r="N4012" s="21">
        <f>ROUNDDOWN(ROUND(B4012*0.2042,2),0)</f>
        <v/>
      </c>
    </row>
    <row r="4013">
      <c r="A4013" t="inlineStr">
        <is>
          <t>照合 一般</t>
        </is>
      </c>
      <c r="B4013" s="21" t="n">
        <v>28500000</v>
      </c>
      <c r="C4013" s="22" t="n">
        <v>37</v>
      </c>
      <c r="D4013" s="22" t="n">
        <v>1</v>
      </c>
      <c r="E4013" s="22" t="n">
        <v>0</v>
      </c>
      <c r="F4013" s="21">
        <f>(IF(C4013&lt;=20,MAX(800000,400000*C4013),8000000+700000*(C4013-20))+IF(E4013=1,1000000,0))</f>
        <v/>
      </c>
      <c r="G4013" s="21">
        <f>IF(AND(D4013=3,C4013&lt;=5),MAX(0,B4013-F4013),IF(AND(D4013=2,C4013&lt;=5,MAX(0,B4013-F4013)&gt;3000000),1500000+MAX(0,B4013-F4013)-3000000,MAX(0,B4013-F4013)/2))</f>
        <v/>
      </c>
      <c r="H4013" s="21">
        <f>ROUNDDOWN(G4013,-3)</f>
        <v/>
      </c>
      <c r="I4013" s="21">
        <f>IF(H4013&lt;=0,0,ROUNDDOWN(ROUND((H4013*LOOKUP(H4013,{0,1950001,3300001,6950001,9000001,18000001,40000001},{0.05,0.1,0.2,0.23,0.33,0.4,0.45})-LOOKUP(H4013,{0,1950001,3300001,6950001,9000001,18000001,40000001},{0,97500,427500,636000,1536000,2796000,4796000}))*1.021,3),0))</f>
        <v/>
      </c>
      <c r="J4013" s="21">
        <f>ROUNDDOWN(ROUND(H4013*0.06,2),-2)</f>
        <v/>
      </c>
      <c r="K4013" s="21">
        <f>ROUNDDOWN(ROUND(H4013*0.04,2),-2)</f>
        <v/>
      </c>
      <c r="L4013" s="21">
        <f>I4013+J4013+K4013</f>
        <v/>
      </c>
      <c r="M4013" s="21">
        <f>B4013-L4013</f>
        <v/>
      </c>
      <c r="N4013" s="21">
        <f>ROUNDDOWN(ROUND(B4013*0.2042,2),0)</f>
        <v/>
      </c>
    </row>
    <row r="4014">
      <c r="A4014" t="inlineStr">
        <is>
          <t>照合 一般</t>
        </is>
      </c>
      <c r="B4014" s="21" t="n">
        <v>28500000</v>
      </c>
      <c r="C4014" s="22" t="n">
        <v>38</v>
      </c>
      <c r="D4014" s="22" t="n">
        <v>1</v>
      </c>
      <c r="E4014" s="22" t="n">
        <v>0</v>
      </c>
      <c r="F4014" s="21">
        <f>(IF(C4014&lt;=20,MAX(800000,400000*C4014),8000000+700000*(C4014-20))+IF(E4014=1,1000000,0))</f>
        <v/>
      </c>
      <c r="G4014" s="21">
        <f>IF(AND(D4014=3,C4014&lt;=5),MAX(0,B4014-F4014),IF(AND(D4014=2,C4014&lt;=5,MAX(0,B4014-F4014)&gt;3000000),1500000+MAX(0,B4014-F4014)-3000000,MAX(0,B4014-F4014)/2))</f>
        <v/>
      </c>
      <c r="H4014" s="21">
        <f>ROUNDDOWN(G4014,-3)</f>
        <v/>
      </c>
      <c r="I4014" s="21">
        <f>IF(H4014&lt;=0,0,ROUNDDOWN(ROUND((H4014*LOOKUP(H4014,{0,1950001,3300001,6950001,9000001,18000001,40000001},{0.05,0.1,0.2,0.23,0.33,0.4,0.45})-LOOKUP(H4014,{0,1950001,3300001,6950001,9000001,18000001,40000001},{0,97500,427500,636000,1536000,2796000,4796000}))*1.021,3),0))</f>
        <v/>
      </c>
      <c r="J4014" s="21">
        <f>ROUNDDOWN(ROUND(H4014*0.06,2),-2)</f>
        <v/>
      </c>
      <c r="K4014" s="21">
        <f>ROUNDDOWN(ROUND(H4014*0.04,2),-2)</f>
        <v/>
      </c>
      <c r="L4014" s="21">
        <f>I4014+J4014+K4014</f>
        <v/>
      </c>
      <c r="M4014" s="21">
        <f>B4014-L4014</f>
        <v/>
      </c>
      <c r="N4014" s="21">
        <f>ROUNDDOWN(ROUND(B4014*0.2042,2),0)</f>
        <v/>
      </c>
    </row>
    <row r="4015">
      <c r="A4015" t="inlineStr">
        <is>
          <t>照合 一般</t>
        </is>
      </c>
      <c r="B4015" s="21" t="n">
        <v>28500000</v>
      </c>
      <c r="C4015" s="22" t="n">
        <v>39</v>
      </c>
      <c r="D4015" s="22" t="n">
        <v>1</v>
      </c>
      <c r="E4015" s="22" t="n">
        <v>0</v>
      </c>
      <c r="F4015" s="21">
        <f>(IF(C4015&lt;=20,MAX(800000,400000*C4015),8000000+700000*(C4015-20))+IF(E4015=1,1000000,0))</f>
        <v/>
      </c>
      <c r="G4015" s="21">
        <f>IF(AND(D4015=3,C4015&lt;=5),MAX(0,B4015-F4015),IF(AND(D4015=2,C4015&lt;=5,MAX(0,B4015-F4015)&gt;3000000),1500000+MAX(0,B4015-F4015)-3000000,MAX(0,B4015-F4015)/2))</f>
        <v/>
      </c>
      <c r="H4015" s="21">
        <f>ROUNDDOWN(G4015,-3)</f>
        <v/>
      </c>
      <c r="I4015" s="21">
        <f>IF(H4015&lt;=0,0,ROUNDDOWN(ROUND((H4015*LOOKUP(H4015,{0,1950001,3300001,6950001,9000001,18000001,40000001},{0.05,0.1,0.2,0.23,0.33,0.4,0.45})-LOOKUP(H4015,{0,1950001,3300001,6950001,9000001,18000001,40000001},{0,97500,427500,636000,1536000,2796000,4796000}))*1.021,3),0))</f>
        <v/>
      </c>
      <c r="J4015" s="21">
        <f>ROUNDDOWN(ROUND(H4015*0.06,2),-2)</f>
        <v/>
      </c>
      <c r="K4015" s="21">
        <f>ROUNDDOWN(ROUND(H4015*0.04,2),-2)</f>
        <v/>
      </c>
      <c r="L4015" s="21">
        <f>I4015+J4015+K4015</f>
        <v/>
      </c>
      <c r="M4015" s="21">
        <f>B4015-L4015</f>
        <v/>
      </c>
      <c r="N4015" s="21">
        <f>ROUNDDOWN(ROUND(B4015*0.2042,2),0)</f>
        <v/>
      </c>
    </row>
    <row r="4016">
      <c r="A4016" t="inlineStr">
        <is>
          <t>照合 一般</t>
        </is>
      </c>
      <c r="B4016" s="21" t="n">
        <v>28500000</v>
      </c>
      <c r="C4016" s="22" t="n">
        <v>40</v>
      </c>
      <c r="D4016" s="22" t="n">
        <v>1</v>
      </c>
      <c r="E4016" s="22" t="n">
        <v>0</v>
      </c>
      <c r="F4016" s="21">
        <f>(IF(C4016&lt;=20,MAX(800000,400000*C4016),8000000+700000*(C4016-20))+IF(E4016=1,1000000,0))</f>
        <v/>
      </c>
      <c r="G4016" s="21">
        <f>IF(AND(D4016=3,C4016&lt;=5),MAX(0,B4016-F4016),IF(AND(D4016=2,C4016&lt;=5,MAX(0,B4016-F4016)&gt;3000000),1500000+MAX(0,B4016-F4016)-3000000,MAX(0,B4016-F4016)/2))</f>
        <v/>
      </c>
      <c r="H4016" s="21">
        <f>ROUNDDOWN(G4016,-3)</f>
        <v/>
      </c>
      <c r="I4016" s="21">
        <f>IF(H4016&lt;=0,0,ROUNDDOWN(ROUND((H4016*LOOKUP(H4016,{0,1950001,3300001,6950001,9000001,18000001,40000001},{0.05,0.1,0.2,0.23,0.33,0.4,0.45})-LOOKUP(H4016,{0,1950001,3300001,6950001,9000001,18000001,40000001},{0,97500,427500,636000,1536000,2796000,4796000}))*1.021,3),0))</f>
        <v/>
      </c>
      <c r="J4016" s="21">
        <f>ROUNDDOWN(ROUND(H4016*0.06,2),-2)</f>
        <v/>
      </c>
      <c r="K4016" s="21">
        <f>ROUNDDOWN(ROUND(H4016*0.04,2),-2)</f>
        <v/>
      </c>
      <c r="L4016" s="21">
        <f>I4016+J4016+K4016</f>
        <v/>
      </c>
      <c r="M4016" s="21">
        <f>B4016-L4016</f>
        <v/>
      </c>
      <c r="N4016" s="21">
        <f>ROUNDDOWN(ROUND(B4016*0.2042,2),0)</f>
        <v/>
      </c>
    </row>
    <row r="4017">
      <c r="A4017" t="inlineStr">
        <is>
          <t>照合 一般</t>
        </is>
      </c>
      <c r="B4017" s="21" t="n">
        <v>28500000</v>
      </c>
      <c r="C4017" s="22" t="n">
        <v>41</v>
      </c>
      <c r="D4017" s="22" t="n">
        <v>1</v>
      </c>
      <c r="E4017" s="22" t="n">
        <v>0</v>
      </c>
      <c r="F4017" s="21">
        <f>(IF(C4017&lt;=20,MAX(800000,400000*C4017),8000000+700000*(C4017-20))+IF(E4017=1,1000000,0))</f>
        <v/>
      </c>
      <c r="G4017" s="21">
        <f>IF(AND(D4017=3,C4017&lt;=5),MAX(0,B4017-F4017),IF(AND(D4017=2,C4017&lt;=5,MAX(0,B4017-F4017)&gt;3000000),1500000+MAX(0,B4017-F4017)-3000000,MAX(0,B4017-F4017)/2))</f>
        <v/>
      </c>
      <c r="H4017" s="21">
        <f>ROUNDDOWN(G4017,-3)</f>
        <v/>
      </c>
      <c r="I4017" s="21">
        <f>IF(H4017&lt;=0,0,ROUNDDOWN(ROUND((H4017*LOOKUP(H4017,{0,1950001,3300001,6950001,9000001,18000001,40000001},{0.05,0.1,0.2,0.23,0.33,0.4,0.45})-LOOKUP(H4017,{0,1950001,3300001,6950001,9000001,18000001,40000001},{0,97500,427500,636000,1536000,2796000,4796000}))*1.021,3),0))</f>
        <v/>
      </c>
      <c r="J4017" s="21">
        <f>ROUNDDOWN(ROUND(H4017*0.06,2),-2)</f>
        <v/>
      </c>
      <c r="K4017" s="21">
        <f>ROUNDDOWN(ROUND(H4017*0.04,2),-2)</f>
        <v/>
      </c>
      <c r="L4017" s="21">
        <f>I4017+J4017+K4017</f>
        <v/>
      </c>
      <c r="M4017" s="21">
        <f>B4017-L4017</f>
        <v/>
      </c>
      <c r="N4017" s="21">
        <f>ROUNDDOWN(ROUND(B4017*0.2042,2),0)</f>
        <v/>
      </c>
    </row>
    <row r="4018">
      <c r="A4018" t="inlineStr">
        <is>
          <t>照合 一般</t>
        </is>
      </c>
      <c r="B4018" s="21" t="n">
        <v>28500000</v>
      </c>
      <c r="C4018" s="22" t="n">
        <v>42</v>
      </c>
      <c r="D4018" s="22" t="n">
        <v>1</v>
      </c>
      <c r="E4018" s="22" t="n">
        <v>0</v>
      </c>
      <c r="F4018" s="21">
        <f>(IF(C4018&lt;=20,MAX(800000,400000*C4018),8000000+700000*(C4018-20))+IF(E4018=1,1000000,0))</f>
        <v/>
      </c>
      <c r="G4018" s="21">
        <f>IF(AND(D4018=3,C4018&lt;=5),MAX(0,B4018-F4018),IF(AND(D4018=2,C4018&lt;=5,MAX(0,B4018-F4018)&gt;3000000),1500000+MAX(0,B4018-F4018)-3000000,MAX(0,B4018-F4018)/2))</f>
        <v/>
      </c>
      <c r="H4018" s="21">
        <f>ROUNDDOWN(G4018,-3)</f>
        <v/>
      </c>
      <c r="I4018" s="21">
        <f>IF(H4018&lt;=0,0,ROUNDDOWN(ROUND((H4018*LOOKUP(H4018,{0,1950001,3300001,6950001,9000001,18000001,40000001},{0.05,0.1,0.2,0.23,0.33,0.4,0.45})-LOOKUP(H4018,{0,1950001,3300001,6950001,9000001,18000001,40000001},{0,97500,427500,636000,1536000,2796000,4796000}))*1.021,3),0))</f>
        <v/>
      </c>
      <c r="J4018" s="21">
        <f>ROUNDDOWN(ROUND(H4018*0.06,2),-2)</f>
        <v/>
      </c>
      <c r="K4018" s="21">
        <f>ROUNDDOWN(ROUND(H4018*0.04,2),-2)</f>
        <v/>
      </c>
      <c r="L4018" s="21">
        <f>I4018+J4018+K4018</f>
        <v/>
      </c>
      <c r="M4018" s="21">
        <f>B4018-L4018</f>
        <v/>
      </c>
      <c r="N4018" s="21">
        <f>ROUNDDOWN(ROUND(B4018*0.2042,2),0)</f>
        <v/>
      </c>
    </row>
    <row r="4019">
      <c r="A4019" t="inlineStr">
        <is>
          <t>照合 一般</t>
        </is>
      </c>
      <c r="B4019" s="21" t="n">
        <v>28500000</v>
      </c>
      <c r="C4019" s="22" t="n">
        <v>43</v>
      </c>
      <c r="D4019" s="22" t="n">
        <v>1</v>
      </c>
      <c r="E4019" s="22" t="n">
        <v>0</v>
      </c>
      <c r="F4019" s="21">
        <f>(IF(C4019&lt;=20,MAX(800000,400000*C4019),8000000+700000*(C4019-20))+IF(E4019=1,1000000,0))</f>
        <v/>
      </c>
      <c r="G4019" s="21">
        <f>IF(AND(D4019=3,C4019&lt;=5),MAX(0,B4019-F4019),IF(AND(D4019=2,C4019&lt;=5,MAX(0,B4019-F4019)&gt;3000000),1500000+MAX(0,B4019-F4019)-3000000,MAX(0,B4019-F4019)/2))</f>
        <v/>
      </c>
      <c r="H4019" s="21">
        <f>ROUNDDOWN(G4019,-3)</f>
        <v/>
      </c>
      <c r="I4019" s="21">
        <f>IF(H4019&lt;=0,0,ROUNDDOWN(ROUND((H4019*LOOKUP(H4019,{0,1950001,3300001,6950001,9000001,18000001,40000001},{0.05,0.1,0.2,0.23,0.33,0.4,0.45})-LOOKUP(H4019,{0,1950001,3300001,6950001,9000001,18000001,40000001},{0,97500,427500,636000,1536000,2796000,4796000}))*1.021,3),0))</f>
        <v/>
      </c>
      <c r="J4019" s="21">
        <f>ROUNDDOWN(ROUND(H4019*0.06,2),-2)</f>
        <v/>
      </c>
      <c r="K4019" s="21">
        <f>ROUNDDOWN(ROUND(H4019*0.04,2),-2)</f>
        <v/>
      </c>
      <c r="L4019" s="21">
        <f>I4019+J4019+K4019</f>
        <v/>
      </c>
      <c r="M4019" s="21">
        <f>B4019-L4019</f>
        <v/>
      </c>
      <c r="N4019" s="21">
        <f>ROUNDDOWN(ROUND(B4019*0.2042,2),0)</f>
        <v/>
      </c>
    </row>
    <row r="4020">
      <c r="A4020" t="inlineStr">
        <is>
          <t>照合 一般</t>
        </is>
      </c>
      <c r="B4020" s="21" t="n">
        <v>28500000</v>
      </c>
      <c r="C4020" s="22" t="n">
        <v>44</v>
      </c>
      <c r="D4020" s="22" t="n">
        <v>1</v>
      </c>
      <c r="E4020" s="22" t="n">
        <v>0</v>
      </c>
      <c r="F4020" s="21">
        <f>(IF(C4020&lt;=20,MAX(800000,400000*C4020),8000000+700000*(C4020-20))+IF(E4020=1,1000000,0))</f>
        <v/>
      </c>
      <c r="G4020" s="21">
        <f>IF(AND(D4020=3,C4020&lt;=5),MAX(0,B4020-F4020),IF(AND(D4020=2,C4020&lt;=5,MAX(0,B4020-F4020)&gt;3000000),1500000+MAX(0,B4020-F4020)-3000000,MAX(0,B4020-F4020)/2))</f>
        <v/>
      </c>
      <c r="H4020" s="21">
        <f>ROUNDDOWN(G4020,-3)</f>
        <v/>
      </c>
      <c r="I4020" s="21">
        <f>IF(H4020&lt;=0,0,ROUNDDOWN(ROUND((H4020*LOOKUP(H4020,{0,1950001,3300001,6950001,9000001,18000001,40000001},{0.05,0.1,0.2,0.23,0.33,0.4,0.45})-LOOKUP(H4020,{0,1950001,3300001,6950001,9000001,18000001,40000001},{0,97500,427500,636000,1536000,2796000,4796000}))*1.021,3),0))</f>
        <v/>
      </c>
      <c r="J4020" s="21">
        <f>ROUNDDOWN(ROUND(H4020*0.06,2),-2)</f>
        <v/>
      </c>
      <c r="K4020" s="21">
        <f>ROUNDDOWN(ROUND(H4020*0.04,2),-2)</f>
        <v/>
      </c>
      <c r="L4020" s="21">
        <f>I4020+J4020+K4020</f>
        <v/>
      </c>
      <c r="M4020" s="21">
        <f>B4020-L4020</f>
        <v/>
      </c>
      <c r="N4020" s="21">
        <f>ROUNDDOWN(ROUND(B4020*0.2042,2),0)</f>
        <v/>
      </c>
    </row>
    <row r="4021">
      <c r="A4021" t="inlineStr">
        <is>
          <t>照合 一般</t>
        </is>
      </c>
      <c r="B4021" s="21" t="n">
        <v>28500000</v>
      </c>
      <c r="C4021" s="22" t="n">
        <v>45</v>
      </c>
      <c r="D4021" s="22" t="n">
        <v>1</v>
      </c>
      <c r="E4021" s="22" t="n">
        <v>0</v>
      </c>
      <c r="F4021" s="21">
        <f>(IF(C4021&lt;=20,MAX(800000,400000*C4021),8000000+700000*(C4021-20))+IF(E4021=1,1000000,0))</f>
        <v/>
      </c>
      <c r="G4021" s="21">
        <f>IF(AND(D4021=3,C4021&lt;=5),MAX(0,B4021-F4021),IF(AND(D4021=2,C4021&lt;=5,MAX(0,B4021-F4021)&gt;3000000),1500000+MAX(0,B4021-F4021)-3000000,MAX(0,B4021-F4021)/2))</f>
        <v/>
      </c>
      <c r="H4021" s="21">
        <f>ROUNDDOWN(G4021,-3)</f>
        <v/>
      </c>
      <c r="I4021" s="21">
        <f>IF(H4021&lt;=0,0,ROUNDDOWN(ROUND((H4021*LOOKUP(H4021,{0,1950001,3300001,6950001,9000001,18000001,40000001},{0.05,0.1,0.2,0.23,0.33,0.4,0.45})-LOOKUP(H4021,{0,1950001,3300001,6950001,9000001,18000001,40000001},{0,97500,427500,636000,1536000,2796000,4796000}))*1.021,3),0))</f>
        <v/>
      </c>
      <c r="J4021" s="21">
        <f>ROUNDDOWN(ROUND(H4021*0.06,2),-2)</f>
        <v/>
      </c>
      <c r="K4021" s="21">
        <f>ROUNDDOWN(ROUND(H4021*0.04,2),-2)</f>
        <v/>
      </c>
      <c r="L4021" s="21">
        <f>I4021+J4021+K4021</f>
        <v/>
      </c>
      <c r="M4021" s="21">
        <f>B4021-L4021</f>
        <v/>
      </c>
      <c r="N4021" s="21">
        <f>ROUNDDOWN(ROUND(B4021*0.2042,2),0)</f>
        <v/>
      </c>
    </row>
    <row r="4022">
      <c r="A4022" t="inlineStr">
        <is>
          <t>照合 短期</t>
        </is>
      </c>
      <c r="B4022" s="21" t="n">
        <v>28500000</v>
      </c>
      <c r="C4022" s="22" t="n">
        <v>1</v>
      </c>
      <c r="D4022" s="22" t="n">
        <v>2</v>
      </c>
      <c r="E4022" s="22" t="n">
        <v>0</v>
      </c>
      <c r="F4022" s="21">
        <f>(IF(C4022&lt;=20,MAX(800000,400000*C4022),8000000+700000*(C4022-20))+IF(E4022=1,1000000,0))</f>
        <v/>
      </c>
      <c r="G4022" s="21">
        <f>IF(AND(D4022=3,C4022&lt;=5),MAX(0,B4022-F4022),IF(AND(D4022=2,C4022&lt;=5,MAX(0,B4022-F4022)&gt;3000000),1500000+MAX(0,B4022-F4022)-3000000,MAX(0,B4022-F4022)/2))</f>
        <v/>
      </c>
      <c r="H4022" s="21">
        <f>ROUNDDOWN(G4022,-3)</f>
        <v/>
      </c>
      <c r="I4022" s="21">
        <f>IF(H4022&lt;=0,0,ROUNDDOWN(ROUND((H4022*LOOKUP(H4022,{0,1950001,3300001,6950001,9000001,18000001,40000001},{0.05,0.1,0.2,0.23,0.33,0.4,0.45})-LOOKUP(H4022,{0,1950001,3300001,6950001,9000001,18000001,40000001},{0,97500,427500,636000,1536000,2796000,4796000}))*1.021,3),0))</f>
        <v/>
      </c>
      <c r="J4022" s="21">
        <f>ROUNDDOWN(ROUND(H4022*0.06,2),-2)</f>
        <v/>
      </c>
      <c r="K4022" s="21">
        <f>ROUNDDOWN(ROUND(H4022*0.04,2),-2)</f>
        <v/>
      </c>
      <c r="L4022" s="21">
        <f>I4022+J4022+K4022</f>
        <v/>
      </c>
      <c r="M4022" s="21">
        <f>B4022-L4022</f>
        <v/>
      </c>
      <c r="N4022" s="21">
        <f>ROUNDDOWN(ROUND(B4022*0.2042,2),0)</f>
        <v/>
      </c>
    </row>
    <row r="4023">
      <c r="A4023" t="inlineStr">
        <is>
          <t>照合 役員</t>
        </is>
      </c>
      <c r="B4023" s="21" t="n">
        <v>28500000</v>
      </c>
      <c r="C4023" s="22" t="n">
        <v>1</v>
      </c>
      <c r="D4023" s="22" t="n">
        <v>3</v>
      </c>
      <c r="E4023" s="22" t="n">
        <v>0</v>
      </c>
      <c r="F4023" s="21">
        <f>(IF(C4023&lt;=20,MAX(800000,400000*C4023),8000000+700000*(C4023-20))+IF(E4023=1,1000000,0))</f>
        <v/>
      </c>
      <c r="G4023" s="21">
        <f>IF(AND(D4023=3,C4023&lt;=5),MAX(0,B4023-F4023),IF(AND(D4023=2,C4023&lt;=5,MAX(0,B4023-F4023)&gt;3000000),1500000+MAX(0,B4023-F4023)-3000000,MAX(0,B4023-F4023)/2))</f>
        <v/>
      </c>
      <c r="H4023" s="21">
        <f>ROUNDDOWN(G4023,-3)</f>
        <v/>
      </c>
      <c r="I4023" s="21">
        <f>IF(H4023&lt;=0,0,ROUNDDOWN(ROUND((H4023*LOOKUP(H4023,{0,1950001,3300001,6950001,9000001,18000001,40000001},{0.05,0.1,0.2,0.23,0.33,0.4,0.45})-LOOKUP(H4023,{0,1950001,3300001,6950001,9000001,18000001,40000001},{0,97500,427500,636000,1536000,2796000,4796000}))*1.021,3),0))</f>
        <v/>
      </c>
      <c r="J4023" s="21">
        <f>ROUNDDOWN(ROUND(H4023*0.06,2),-2)</f>
        <v/>
      </c>
      <c r="K4023" s="21">
        <f>ROUNDDOWN(ROUND(H4023*0.04,2),-2)</f>
        <v/>
      </c>
      <c r="L4023" s="21">
        <f>I4023+J4023+K4023</f>
        <v/>
      </c>
      <c r="M4023" s="21">
        <f>B4023-L4023</f>
        <v/>
      </c>
      <c r="N4023" s="21">
        <f>ROUNDDOWN(ROUND(B4023*0.2042,2),0)</f>
        <v/>
      </c>
    </row>
    <row r="4024">
      <c r="A4024" t="inlineStr">
        <is>
          <t>照合 短期 障害</t>
        </is>
      </c>
      <c r="B4024" s="21" t="n">
        <v>28500000</v>
      </c>
      <c r="C4024" s="22" t="n">
        <v>1</v>
      </c>
      <c r="D4024" s="22" t="n">
        <v>2</v>
      </c>
      <c r="E4024" s="22" t="n">
        <v>1</v>
      </c>
      <c r="F4024" s="21">
        <f>(IF(C4024&lt;=20,MAX(800000,400000*C4024),8000000+700000*(C4024-20))+IF(E4024=1,1000000,0))</f>
        <v/>
      </c>
      <c r="G4024" s="21">
        <f>IF(AND(D4024=3,C4024&lt;=5),MAX(0,B4024-F4024),IF(AND(D4024=2,C4024&lt;=5,MAX(0,B4024-F4024)&gt;3000000),1500000+MAX(0,B4024-F4024)-3000000,MAX(0,B4024-F4024)/2))</f>
        <v/>
      </c>
      <c r="H4024" s="21">
        <f>ROUNDDOWN(G4024,-3)</f>
        <v/>
      </c>
      <c r="I4024" s="21">
        <f>IF(H4024&lt;=0,0,ROUNDDOWN(ROUND((H4024*LOOKUP(H4024,{0,1950001,3300001,6950001,9000001,18000001,40000001},{0.05,0.1,0.2,0.23,0.33,0.4,0.45})-LOOKUP(H4024,{0,1950001,3300001,6950001,9000001,18000001,40000001},{0,97500,427500,636000,1536000,2796000,4796000}))*1.021,3),0))</f>
        <v/>
      </c>
      <c r="J4024" s="21">
        <f>ROUNDDOWN(ROUND(H4024*0.06,2),-2)</f>
        <v/>
      </c>
      <c r="K4024" s="21">
        <f>ROUNDDOWN(ROUND(H4024*0.04,2),-2)</f>
        <v/>
      </c>
      <c r="L4024" s="21">
        <f>I4024+J4024+K4024</f>
        <v/>
      </c>
      <c r="M4024" s="21">
        <f>B4024-L4024</f>
        <v/>
      </c>
      <c r="N4024" s="21">
        <f>ROUNDDOWN(ROUND(B4024*0.2042,2),0)</f>
        <v/>
      </c>
    </row>
    <row r="4025">
      <c r="A4025" t="inlineStr">
        <is>
          <t>照合 短期</t>
        </is>
      </c>
      <c r="B4025" s="21" t="n">
        <v>28500000</v>
      </c>
      <c r="C4025" s="22" t="n">
        <v>2</v>
      </c>
      <c r="D4025" s="22" t="n">
        <v>2</v>
      </c>
      <c r="E4025" s="22" t="n">
        <v>0</v>
      </c>
      <c r="F4025" s="21">
        <f>(IF(C4025&lt;=20,MAX(800000,400000*C4025),8000000+700000*(C4025-20))+IF(E4025=1,1000000,0))</f>
        <v/>
      </c>
      <c r="G4025" s="21">
        <f>IF(AND(D4025=3,C4025&lt;=5),MAX(0,B4025-F4025),IF(AND(D4025=2,C4025&lt;=5,MAX(0,B4025-F4025)&gt;3000000),1500000+MAX(0,B4025-F4025)-3000000,MAX(0,B4025-F4025)/2))</f>
        <v/>
      </c>
      <c r="H4025" s="21">
        <f>ROUNDDOWN(G4025,-3)</f>
        <v/>
      </c>
      <c r="I4025" s="21">
        <f>IF(H4025&lt;=0,0,ROUNDDOWN(ROUND((H4025*LOOKUP(H4025,{0,1950001,3300001,6950001,9000001,18000001,40000001},{0.05,0.1,0.2,0.23,0.33,0.4,0.45})-LOOKUP(H4025,{0,1950001,3300001,6950001,9000001,18000001,40000001},{0,97500,427500,636000,1536000,2796000,4796000}))*1.021,3),0))</f>
        <v/>
      </c>
      <c r="J4025" s="21">
        <f>ROUNDDOWN(ROUND(H4025*0.06,2),-2)</f>
        <v/>
      </c>
      <c r="K4025" s="21">
        <f>ROUNDDOWN(ROUND(H4025*0.04,2),-2)</f>
        <v/>
      </c>
      <c r="L4025" s="21">
        <f>I4025+J4025+K4025</f>
        <v/>
      </c>
      <c r="M4025" s="21">
        <f>B4025-L4025</f>
        <v/>
      </c>
      <c r="N4025" s="21">
        <f>ROUNDDOWN(ROUND(B4025*0.2042,2),0)</f>
        <v/>
      </c>
    </row>
    <row r="4026">
      <c r="A4026" t="inlineStr">
        <is>
          <t>照合 役員</t>
        </is>
      </c>
      <c r="B4026" s="21" t="n">
        <v>28500000</v>
      </c>
      <c r="C4026" s="22" t="n">
        <v>2</v>
      </c>
      <c r="D4026" s="22" t="n">
        <v>3</v>
      </c>
      <c r="E4026" s="22" t="n">
        <v>0</v>
      </c>
      <c r="F4026" s="21">
        <f>(IF(C4026&lt;=20,MAX(800000,400000*C4026),8000000+700000*(C4026-20))+IF(E4026=1,1000000,0))</f>
        <v/>
      </c>
      <c r="G4026" s="21">
        <f>IF(AND(D4026=3,C4026&lt;=5),MAX(0,B4026-F4026),IF(AND(D4026=2,C4026&lt;=5,MAX(0,B4026-F4026)&gt;3000000),1500000+MAX(0,B4026-F4026)-3000000,MAX(0,B4026-F4026)/2))</f>
        <v/>
      </c>
      <c r="H4026" s="21">
        <f>ROUNDDOWN(G4026,-3)</f>
        <v/>
      </c>
      <c r="I4026" s="21">
        <f>IF(H4026&lt;=0,0,ROUNDDOWN(ROUND((H4026*LOOKUP(H4026,{0,1950001,3300001,6950001,9000001,18000001,40000001},{0.05,0.1,0.2,0.23,0.33,0.4,0.45})-LOOKUP(H4026,{0,1950001,3300001,6950001,9000001,18000001,40000001},{0,97500,427500,636000,1536000,2796000,4796000}))*1.021,3),0))</f>
        <v/>
      </c>
      <c r="J4026" s="21">
        <f>ROUNDDOWN(ROUND(H4026*0.06,2),-2)</f>
        <v/>
      </c>
      <c r="K4026" s="21">
        <f>ROUNDDOWN(ROUND(H4026*0.04,2),-2)</f>
        <v/>
      </c>
      <c r="L4026" s="21">
        <f>I4026+J4026+K4026</f>
        <v/>
      </c>
      <c r="M4026" s="21">
        <f>B4026-L4026</f>
        <v/>
      </c>
      <c r="N4026" s="21">
        <f>ROUNDDOWN(ROUND(B4026*0.2042,2),0)</f>
        <v/>
      </c>
    </row>
    <row r="4027">
      <c r="A4027" t="inlineStr">
        <is>
          <t>照合 短期 障害</t>
        </is>
      </c>
      <c r="B4027" s="21" t="n">
        <v>28500000</v>
      </c>
      <c r="C4027" s="22" t="n">
        <v>2</v>
      </c>
      <c r="D4027" s="22" t="n">
        <v>2</v>
      </c>
      <c r="E4027" s="22" t="n">
        <v>1</v>
      </c>
      <c r="F4027" s="21">
        <f>(IF(C4027&lt;=20,MAX(800000,400000*C4027),8000000+700000*(C4027-20))+IF(E4027=1,1000000,0))</f>
        <v/>
      </c>
      <c r="G4027" s="21">
        <f>IF(AND(D4027=3,C4027&lt;=5),MAX(0,B4027-F4027),IF(AND(D4027=2,C4027&lt;=5,MAX(0,B4027-F4027)&gt;3000000),1500000+MAX(0,B4027-F4027)-3000000,MAX(0,B4027-F4027)/2))</f>
        <v/>
      </c>
      <c r="H4027" s="21">
        <f>ROUNDDOWN(G4027,-3)</f>
        <v/>
      </c>
      <c r="I4027" s="21">
        <f>IF(H4027&lt;=0,0,ROUNDDOWN(ROUND((H4027*LOOKUP(H4027,{0,1950001,3300001,6950001,9000001,18000001,40000001},{0.05,0.1,0.2,0.23,0.33,0.4,0.45})-LOOKUP(H4027,{0,1950001,3300001,6950001,9000001,18000001,40000001},{0,97500,427500,636000,1536000,2796000,4796000}))*1.021,3),0))</f>
        <v/>
      </c>
      <c r="J4027" s="21">
        <f>ROUNDDOWN(ROUND(H4027*0.06,2),-2)</f>
        <v/>
      </c>
      <c r="K4027" s="21">
        <f>ROUNDDOWN(ROUND(H4027*0.04,2),-2)</f>
        <v/>
      </c>
      <c r="L4027" s="21">
        <f>I4027+J4027+K4027</f>
        <v/>
      </c>
      <c r="M4027" s="21">
        <f>B4027-L4027</f>
        <v/>
      </c>
      <c r="N4027" s="21">
        <f>ROUNDDOWN(ROUND(B4027*0.2042,2),0)</f>
        <v/>
      </c>
    </row>
    <row r="4028">
      <c r="A4028" t="inlineStr">
        <is>
          <t>照合 短期</t>
        </is>
      </c>
      <c r="B4028" s="21" t="n">
        <v>28500000</v>
      </c>
      <c r="C4028" s="22" t="n">
        <v>3</v>
      </c>
      <c r="D4028" s="22" t="n">
        <v>2</v>
      </c>
      <c r="E4028" s="22" t="n">
        <v>0</v>
      </c>
      <c r="F4028" s="21">
        <f>(IF(C4028&lt;=20,MAX(800000,400000*C4028),8000000+700000*(C4028-20))+IF(E4028=1,1000000,0))</f>
        <v/>
      </c>
      <c r="G4028" s="21">
        <f>IF(AND(D4028=3,C4028&lt;=5),MAX(0,B4028-F4028),IF(AND(D4028=2,C4028&lt;=5,MAX(0,B4028-F4028)&gt;3000000),1500000+MAX(0,B4028-F4028)-3000000,MAX(0,B4028-F4028)/2))</f>
        <v/>
      </c>
      <c r="H4028" s="21">
        <f>ROUNDDOWN(G4028,-3)</f>
        <v/>
      </c>
      <c r="I4028" s="21">
        <f>IF(H4028&lt;=0,0,ROUNDDOWN(ROUND((H4028*LOOKUP(H4028,{0,1950001,3300001,6950001,9000001,18000001,40000001},{0.05,0.1,0.2,0.23,0.33,0.4,0.45})-LOOKUP(H4028,{0,1950001,3300001,6950001,9000001,18000001,40000001},{0,97500,427500,636000,1536000,2796000,4796000}))*1.021,3),0))</f>
        <v/>
      </c>
      <c r="J4028" s="21">
        <f>ROUNDDOWN(ROUND(H4028*0.06,2),-2)</f>
        <v/>
      </c>
      <c r="K4028" s="21">
        <f>ROUNDDOWN(ROUND(H4028*0.04,2),-2)</f>
        <v/>
      </c>
      <c r="L4028" s="21">
        <f>I4028+J4028+K4028</f>
        <v/>
      </c>
      <c r="M4028" s="21">
        <f>B4028-L4028</f>
        <v/>
      </c>
      <c r="N4028" s="21">
        <f>ROUNDDOWN(ROUND(B4028*0.2042,2),0)</f>
        <v/>
      </c>
    </row>
    <row r="4029">
      <c r="A4029" t="inlineStr">
        <is>
          <t>照合 役員</t>
        </is>
      </c>
      <c r="B4029" s="21" t="n">
        <v>28500000</v>
      </c>
      <c r="C4029" s="22" t="n">
        <v>3</v>
      </c>
      <c r="D4029" s="22" t="n">
        <v>3</v>
      </c>
      <c r="E4029" s="22" t="n">
        <v>0</v>
      </c>
      <c r="F4029" s="21">
        <f>(IF(C4029&lt;=20,MAX(800000,400000*C4029),8000000+700000*(C4029-20))+IF(E4029=1,1000000,0))</f>
        <v/>
      </c>
      <c r="G4029" s="21">
        <f>IF(AND(D4029=3,C4029&lt;=5),MAX(0,B4029-F4029),IF(AND(D4029=2,C4029&lt;=5,MAX(0,B4029-F4029)&gt;3000000),1500000+MAX(0,B4029-F4029)-3000000,MAX(0,B4029-F4029)/2))</f>
        <v/>
      </c>
      <c r="H4029" s="21">
        <f>ROUNDDOWN(G4029,-3)</f>
        <v/>
      </c>
      <c r="I4029" s="21">
        <f>IF(H4029&lt;=0,0,ROUNDDOWN(ROUND((H4029*LOOKUP(H4029,{0,1950001,3300001,6950001,9000001,18000001,40000001},{0.05,0.1,0.2,0.23,0.33,0.4,0.45})-LOOKUP(H4029,{0,1950001,3300001,6950001,9000001,18000001,40000001},{0,97500,427500,636000,1536000,2796000,4796000}))*1.021,3),0))</f>
        <v/>
      </c>
      <c r="J4029" s="21">
        <f>ROUNDDOWN(ROUND(H4029*0.06,2),-2)</f>
        <v/>
      </c>
      <c r="K4029" s="21">
        <f>ROUNDDOWN(ROUND(H4029*0.04,2),-2)</f>
        <v/>
      </c>
      <c r="L4029" s="21">
        <f>I4029+J4029+K4029</f>
        <v/>
      </c>
      <c r="M4029" s="21">
        <f>B4029-L4029</f>
        <v/>
      </c>
      <c r="N4029" s="21">
        <f>ROUNDDOWN(ROUND(B4029*0.2042,2),0)</f>
        <v/>
      </c>
    </row>
    <row r="4030">
      <c r="A4030" t="inlineStr">
        <is>
          <t>照合 短期 障害</t>
        </is>
      </c>
      <c r="B4030" s="21" t="n">
        <v>28500000</v>
      </c>
      <c r="C4030" s="22" t="n">
        <v>3</v>
      </c>
      <c r="D4030" s="22" t="n">
        <v>2</v>
      </c>
      <c r="E4030" s="22" t="n">
        <v>1</v>
      </c>
      <c r="F4030" s="21">
        <f>(IF(C4030&lt;=20,MAX(800000,400000*C4030),8000000+700000*(C4030-20))+IF(E4030=1,1000000,0))</f>
        <v/>
      </c>
      <c r="G4030" s="21">
        <f>IF(AND(D4030=3,C4030&lt;=5),MAX(0,B4030-F4030),IF(AND(D4030=2,C4030&lt;=5,MAX(0,B4030-F4030)&gt;3000000),1500000+MAX(0,B4030-F4030)-3000000,MAX(0,B4030-F4030)/2))</f>
        <v/>
      </c>
      <c r="H4030" s="21">
        <f>ROUNDDOWN(G4030,-3)</f>
        <v/>
      </c>
      <c r="I4030" s="21">
        <f>IF(H4030&lt;=0,0,ROUNDDOWN(ROUND((H4030*LOOKUP(H4030,{0,1950001,3300001,6950001,9000001,18000001,40000001},{0.05,0.1,0.2,0.23,0.33,0.4,0.45})-LOOKUP(H4030,{0,1950001,3300001,6950001,9000001,18000001,40000001},{0,97500,427500,636000,1536000,2796000,4796000}))*1.021,3),0))</f>
        <v/>
      </c>
      <c r="J4030" s="21">
        <f>ROUNDDOWN(ROUND(H4030*0.06,2),-2)</f>
        <v/>
      </c>
      <c r="K4030" s="21">
        <f>ROUNDDOWN(ROUND(H4030*0.04,2),-2)</f>
        <v/>
      </c>
      <c r="L4030" s="21">
        <f>I4030+J4030+K4030</f>
        <v/>
      </c>
      <c r="M4030" s="21">
        <f>B4030-L4030</f>
        <v/>
      </c>
      <c r="N4030" s="21">
        <f>ROUNDDOWN(ROUND(B4030*0.2042,2),0)</f>
        <v/>
      </c>
    </row>
    <row r="4031">
      <c r="A4031" t="inlineStr">
        <is>
          <t>照合 短期</t>
        </is>
      </c>
      <c r="B4031" s="21" t="n">
        <v>28500000</v>
      </c>
      <c r="C4031" s="22" t="n">
        <v>4</v>
      </c>
      <c r="D4031" s="22" t="n">
        <v>2</v>
      </c>
      <c r="E4031" s="22" t="n">
        <v>0</v>
      </c>
      <c r="F4031" s="21">
        <f>(IF(C4031&lt;=20,MAX(800000,400000*C4031),8000000+700000*(C4031-20))+IF(E4031=1,1000000,0))</f>
        <v/>
      </c>
      <c r="G4031" s="21">
        <f>IF(AND(D4031=3,C4031&lt;=5),MAX(0,B4031-F4031),IF(AND(D4031=2,C4031&lt;=5,MAX(0,B4031-F4031)&gt;3000000),1500000+MAX(0,B4031-F4031)-3000000,MAX(0,B4031-F4031)/2))</f>
        <v/>
      </c>
      <c r="H4031" s="21">
        <f>ROUNDDOWN(G4031,-3)</f>
        <v/>
      </c>
      <c r="I4031" s="21">
        <f>IF(H4031&lt;=0,0,ROUNDDOWN(ROUND((H4031*LOOKUP(H4031,{0,1950001,3300001,6950001,9000001,18000001,40000001},{0.05,0.1,0.2,0.23,0.33,0.4,0.45})-LOOKUP(H4031,{0,1950001,3300001,6950001,9000001,18000001,40000001},{0,97500,427500,636000,1536000,2796000,4796000}))*1.021,3),0))</f>
        <v/>
      </c>
      <c r="J4031" s="21">
        <f>ROUNDDOWN(ROUND(H4031*0.06,2),-2)</f>
        <v/>
      </c>
      <c r="K4031" s="21">
        <f>ROUNDDOWN(ROUND(H4031*0.04,2),-2)</f>
        <v/>
      </c>
      <c r="L4031" s="21">
        <f>I4031+J4031+K4031</f>
        <v/>
      </c>
      <c r="M4031" s="21">
        <f>B4031-L4031</f>
        <v/>
      </c>
      <c r="N4031" s="21">
        <f>ROUNDDOWN(ROUND(B4031*0.2042,2),0)</f>
        <v/>
      </c>
    </row>
    <row r="4032">
      <c r="A4032" t="inlineStr">
        <is>
          <t>照合 役員</t>
        </is>
      </c>
      <c r="B4032" s="21" t="n">
        <v>28500000</v>
      </c>
      <c r="C4032" s="22" t="n">
        <v>4</v>
      </c>
      <c r="D4032" s="22" t="n">
        <v>3</v>
      </c>
      <c r="E4032" s="22" t="n">
        <v>0</v>
      </c>
      <c r="F4032" s="21">
        <f>(IF(C4032&lt;=20,MAX(800000,400000*C4032),8000000+700000*(C4032-20))+IF(E4032=1,1000000,0))</f>
        <v/>
      </c>
      <c r="G4032" s="21">
        <f>IF(AND(D4032=3,C4032&lt;=5),MAX(0,B4032-F4032),IF(AND(D4032=2,C4032&lt;=5,MAX(0,B4032-F4032)&gt;3000000),1500000+MAX(0,B4032-F4032)-3000000,MAX(0,B4032-F4032)/2))</f>
        <v/>
      </c>
      <c r="H4032" s="21">
        <f>ROUNDDOWN(G4032,-3)</f>
        <v/>
      </c>
      <c r="I4032" s="21">
        <f>IF(H4032&lt;=0,0,ROUNDDOWN(ROUND((H4032*LOOKUP(H4032,{0,1950001,3300001,6950001,9000001,18000001,40000001},{0.05,0.1,0.2,0.23,0.33,0.4,0.45})-LOOKUP(H4032,{0,1950001,3300001,6950001,9000001,18000001,40000001},{0,97500,427500,636000,1536000,2796000,4796000}))*1.021,3),0))</f>
        <v/>
      </c>
      <c r="J4032" s="21">
        <f>ROUNDDOWN(ROUND(H4032*0.06,2),-2)</f>
        <v/>
      </c>
      <c r="K4032" s="21">
        <f>ROUNDDOWN(ROUND(H4032*0.04,2),-2)</f>
        <v/>
      </c>
      <c r="L4032" s="21">
        <f>I4032+J4032+K4032</f>
        <v/>
      </c>
      <c r="M4032" s="21">
        <f>B4032-L4032</f>
        <v/>
      </c>
      <c r="N4032" s="21">
        <f>ROUNDDOWN(ROUND(B4032*0.2042,2),0)</f>
        <v/>
      </c>
    </row>
    <row r="4033">
      <c r="A4033" t="inlineStr">
        <is>
          <t>照合 短期 障害</t>
        </is>
      </c>
      <c r="B4033" s="21" t="n">
        <v>28500000</v>
      </c>
      <c r="C4033" s="22" t="n">
        <v>4</v>
      </c>
      <c r="D4033" s="22" t="n">
        <v>2</v>
      </c>
      <c r="E4033" s="22" t="n">
        <v>1</v>
      </c>
      <c r="F4033" s="21">
        <f>(IF(C4033&lt;=20,MAX(800000,400000*C4033),8000000+700000*(C4033-20))+IF(E4033=1,1000000,0))</f>
        <v/>
      </c>
      <c r="G4033" s="21">
        <f>IF(AND(D4033=3,C4033&lt;=5),MAX(0,B4033-F4033),IF(AND(D4033=2,C4033&lt;=5,MAX(0,B4033-F4033)&gt;3000000),1500000+MAX(0,B4033-F4033)-3000000,MAX(0,B4033-F4033)/2))</f>
        <v/>
      </c>
      <c r="H4033" s="21">
        <f>ROUNDDOWN(G4033,-3)</f>
        <v/>
      </c>
      <c r="I4033" s="21">
        <f>IF(H4033&lt;=0,0,ROUNDDOWN(ROUND((H4033*LOOKUP(H4033,{0,1950001,3300001,6950001,9000001,18000001,40000001},{0.05,0.1,0.2,0.23,0.33,0.4,0.45})-LOOKUP(H4033,{0,1950001,3300001,6950001,9000001,18000001,40000001},{0,97500,427500,636000,1536000,2796000,4796000}))*1.021,3),0))</f>
        <v/>
      </c>
      <c r="J4033" s="21">
        <f>ROUNDDOWN(ROUND(H4033*0.06,2),-2)</f>
        <v/>
      </c>
      <c r="K4033" s="21">
        <f>ROUNDDOWN(ROUND(H4033*0.04,2),-2)</f>
        <v/>
      </c>
      <c r="L4033" s="21">
        <f>I4033+J4033+K4033</f>
        <v/>
      </c>
      <c r="M4033" s="21">
        <f>B4033-L4033</f>
        <v/>
      </c>
      <c r="N4033" s="21">
        <f>ROUNDDOWN(ROUND(B4033*0.2042,2),0)</f>
        <v/>
      </c>
    </row>
    <row r="4034">
      <c r="A4034" t="inlineStr">
        <is>
          <t>照合 短期</t>
        </is>
      </c>
      <c r="B4034" s="21" t="n">
        <v>28500000</v>
      </c>
      <c r="C4034" s="22" t="n">
        <v>5</v>
      </c>
      <c r="D4034" s="22" t="n">
        <v>2</v>
      </c>
      <c r="E4034" s="22" t="n">
        <v>0</v>
      </c>
      <c r="F4034" s="21">
        <f>(IF(C4034&lt;=20,MAX(800000,400000*C4034),8000000+700000*(C4034-20))+IF(E4034=1,1000000,0))</f>
        <v/>
      </c>
      <c r="G4034" s="21">
        <f>IF(AND(D4034=3,C4034&lt;=5),MAX(0,B4034-F4034),IF(AND(D4034=2,C4034&lt;=5,MAX(0,B4034-F4034)&gt;3000000),1500000+MAX(0,B4034-F4034)-3000000,MAX(0,B4034-F4034)/2))</f>
        <v/>
      </c>
      <c r="H4034" s="21">
        <f>ROUNDDOWN(G4034,-3)</f>
        <v/>
      </c>
      <c r="I4034" s="21">
        <f>IF(H4034&lt;=0,0,ROUNDDOWN(ROUND((H4034*LOOKUP(H4034,{0,1950001,3300001,6950001,9000001,18000001,40000001},{0.05,0.1,0.2,0.23,0.33,0.4,0.45})-LOOKUP(H4034,{0,1950001,3300001,6950001,9000001,18000001,40000001},{0,97500,427500,636000,1536000,2796000,4796000}))*1.021,3),0))</f>
        <v/>
      </c>
      <c r="J4034" s="21">
        <f>ROUNDDOWN(ROUND(H4034*0.06,2),-2)</f>
        <v/>
      </c>
      <c r="K4034" s="21">
        <f>ROUNDDOWN(ROUND(H4034*0.04,2),-2)</f>
        <v/>
      </c>
      <c r="L4034" s="21">
        <f>I4034+J4034+K4034</f>
        <v/>
      </c>
      <c r="M4034" s="21">
        <f>B4034-L4034</f>
        <v/>
      </c>
      <c r="N4034" s="21">
        <f>ROUNDDOWN(ROUND(B4034*0.2042,2),0)</f>
        <v/>
      </c>
    </row>
    <row r="4035">
      <c r="A4035" t="inlineStr">
        <is>
          <t>照合 役員</t>
        </is>
      </c>
      <c r="B4035" s="21" t="n">
        <v>28500000</v>
      </c>
      <c r="C4035" s="22" t="n">
        <v>5</v>
      </c>
      <c r="D4035" s="22" t="n">
        <v>3</v>
      </c>
      <c r="E4035" s="22" t="n">
        <v>0</v>
      </c>
      <c r="F4035" s="21">
        <f>(IF(C4035&lt;=20,MAX(800000,400000*C4035),8000000+700000*(C4035-20))+IF(E4035=1,1000000,0))</f>
        <v/>
      </c>
      <c r="G4035" s="21">
        <f>IF(AND(D4035=3,C4035&lt;=5),MAX(0,B4035-F4035),IF(AND(D4035=2,C4035&lt;=5,MAX(0,B4035-F4035)&gt;3000000),1500000+MAX(0,B4035-F4035)-3000000,MAX(0,B4035-F4035)/2))</f>
        <v/>
      </c>
      <c r="H4035" s="21">
        <f>ROUNDDOWN(G4035,-3)</f>
        <v/>
      </c>
      <c r="I4035" s="21">
        <f>IF(H4035&lt;=0,0,ROUNDDOWN(ROUND((H4035*LOOKUP(H4035,{0,1950001,3300001,6950001,9000001,18000001,40000001},{0.05,0.1,0.2,0.23,0.33,0.4,0.45})-LOOKUP(H4035,{0,1950001,3300001,6950001,9000001,18000001,40000001},{0,97500,427500,636000,1536000,2796000,4796000}))*1.021,3),0))</f>
        <v/>
      </c>
      <c r="J4035" s="21">
        <f>ROUNDDOWN(ROUND(H4035*0.06,2),-2)</f>
        <v/>
      </c>
      <c r="K4035" s="21">
        <f>ROUNDDOWN(ROUND(H4035*0.04,2),-2)</f>
        <v/>
      </c>
      <c r="L4035" s="21">
        <f>I4035+J4035+K4035</f>
        <v/>
      </c>
      <c r="M4035" s="21">
        <f>B4035-L4035</f>
        <v/>
      </c>
      <c r="N4035" s="21">
        <f>ROUNDDOWN(ROUND(B4035*0.2042,2),0)</f>
        <v/>
      </c>
    </row>
    <row r="4036">
      <c r="A4036" t="inlineStr">
        <is>
          <t>照合 短期 障害</t>
        </is>
      </c>
      <c r="B4036" s="21" t="n">
        <v>28500000</v>
      </c>
      <c r="C4036" s="22" t="n">
        <v>5</v>
      </c>
      <c r="D4036" s="22" t="n">
        <v>2</v>
      </c>
      <c r="E4036" s="22" t="n">
        <v>1</v>
      </c>
      <c r="F4036" s="21">
        <f>(IF(C4036&lt;=20,MAX(800000,400000*C4036),8000000+700000*(C4036-20))+IF(E4036=1,1000000,0))</f>
        <v/>
      </c>
      <c r="G4036" s="21">
        <f>IF(AND(D4036=3,C4036&lt;=5),MAX(0,B4036-F4036),IF(AND(D4036=2,C4036&lt;=5,MAX(0,B4036-F4036)&gt;3000000),1500000+MAX(0,B4036-F4036)-3000000,MAX(0,B4036-F4036)/2))</f>
        <v/>
      </c>
      <c r="H4036" s="21">
        <f>ROUNDDOWN(G4036,-3)</f>
        <v/>
      </c>
      <c r="I4036" s="21">
        <f>IF(H4036&lt;=0,0,ROUNDDOWN(ROUND((H4036*LOOKUP(H4036,{0,1950001,3300001,6950001,9000001,18000001,40000001},{0.05,0.1,0.2,0.23,0.33,0.4,0.45})-LOOKUP(H4036,{0,1950001,3300001,6950001,9000001,18000001,40000001},{0,97500,427500,636000,1536000,2796000,4796000}))*1.021,3),0))</f>
        <v/>
      </c>
      <c r="J4036" s="21">
        <f>ROUNDDOWN(ROUND(H4036*0.06,2),-2)</f>
        <v/>
      </c>
      <c r="K4036" s="21">
        <f>ROUNDDOWN(ROUND(H4036*0.04,2),-2)</f>
        <v/>
      </c>
      <c r="L4036" s="21">
        <f>I4036+J4036+K4036</f>
        <v/>
      </c>
      <c r="M4036" s="21">
        <f>B4036-L4036</f>
        <v/>
      </c>
      <c r="N4036" s="21">
        <f>ROUNDDOWN(ROUND(B4036*0.2042,2),0)</f>
        <v/>
      </c>
    </row>
    <row r="4037">
      <c r="A4037" t="inlineStr">
        <is>
          <t>照合 障害</t>
        </is>
      </c>
      <c r="B4037" s="21" t="n">
        <v>28500000</v>
      </c>
      <c r="C4037" s="22" t="n">
        <v>25</v>
      </c>
      <c r="D4037" s="22" t="n">
        <v>1</v>
      </c>
      <c r="E4037" s="22" t="n">
        <v>1</v>
      </c>
      <c r="F4037" s="21">
        <f>(IF(C4037&lt;=20,MAX(800000,400000*C4037),8000000+700000*(C4037-20))+IF(E4037=1,1000000,0))</f>
        <v/>
      </c>
      <c r="G4037" s="21">
        <f>IF(AND(D4037=3,C4037&lt;=5),MAX(0,B4037-F4037),IF(AND(D4037=2,C4037&lt;=5,MAX(0,B4037-F4037)&gt;3000000),1500000+MAX(0,B4037-F4037)-3000000,MAX(0,B4037-F4037)/2))</f>
        <v/>
      </c>
      <c r="H4037" s="21">
        <f>ROUNDDOWN(G4037,-3)</f>
        <v/>
      </c>
      <c r="I4037" s="21">
        <f>IF(H4037&lt;=0,0,ROUNDDOWN(ROUND((H4037*LOOKUP(H4037,{0,1950001,3300001,6950001,9000001,18000001,40000001},{0.05,0.1,0.2,0.23,0.33,0.4,0.45})-LOOKUP(H4037,{0,1950001,3300001,6950001,9000001,18000001,40000001},{0,97500,427500,636000,1536000,2796000,4796000}))*1.021,3),0))</f>
        <v/>
      </c>
      <c r="J4037" s="21">
        <f>ROUNDDOWN(ROUND(H4037*0.06,2),-2)</f>
        <v/>
      </c>
      <c r="K4037" s="21">
        <f>ROUNDDOWN(ROUND(H4037*0.04,2),-2)</f>
        <v/>
      </c>
      <c r="L4037" s="21">
        <f>I4037+J4037+K4037</f>
        <v/>
      </c>
      <c r="M4037" s="21">
        <f>B4037-L4037</f>
        <v/>
      </c>
      <c r="N4037" s="21">
        <f>ROUNDDOWN(ROUND(B4037*0.2042,2),0)</f>
        <v/>
      </c>
    </row>
    <row r="4038">
      <c r="A4038" t="inlineStr">
        <is>
          <t>照合 一般</t>
        </is>
      </c>
      <c r="B4038" s="21" t="n">
        <v>29000000</v>
      </c>
      <c r="C4038" s="22" t="n">
        <v>1</v>
      </c>
      <c r="D4038" s="22" t="n">
        <v>1</v>
      </c>
      <c r="E4038" s="22" t="n">
        <v>0</v>
      </c>
      <c r="F4038" s="21">
        <f>(IF(C4038&lt;=20,MAX(800000,400000*C4038),8000000+700000*(C4038-20))+IF(E4038=1,1000000,0))</f>
        <v/>
      </c>
      <c r="G4038" s="21">
        <f>IF(AND(D4038=3,C4038&lt;=5),MAX(0,B4038-F4038),IF(AND(D4038=2,C4038&lt;=5,MAX(0,B4038-F4038)&gt;3000000),1500000+MAX(0,B4038-F4038)-3000000,MAX(0,B4038-F4038)/2))</f>
        <v/>
      </c>
      <c r="H4038" s="21">
        <f>ROUNDDOWN(G4038,-3)</f>
        <v/>
      </c>
      <c r="I4038" s="21">
        <f>IF(H4038&lt;=0,0,ROUNDDOWN(ROUND((H4038*LOOKUP(H4038,{0,1950001,3300001,6950001,9000001,18000001,40000001},{0.05,0.1,0.2,0.23,0.33,0.4,0.45})-LOOKUP(H4038,{0,1950001,3300001,6950001,9000001,18000001,40000001},{0,97500,427500,636000,1536000,2796000,4796000}))*1.021,3),0))</f>
        <v/>
      </c>
      <c r="J4038" s="21">
        <f>ROUNDDOWN(ROUND(H4038*0.06,2),-2)</f>
        <v/>
      </c>
      <c r="K4038" s="21">
        <f>ROUNDDOWN(ROUND(H4038*0.04,2),-2)</f>
        <v/>
      </c>
      <c r="L4038" s="21">
        <f>I4038+J4038+K4038</f>
        <v/>
      </c>
      <c r="M4038" s="21">
        <f>B4038-L4038</f>
        <v/>
      </c>
      <c r="N4038" s="21">
        <f>ROUNDDOWN(ROUND(B4038*0.2042,2),0)</f>
        <v/>
      </c>
    </row>
    <row r="4039">
      <c r="A4039" t="inlineStr">
        <is>
          <t>照合 一般</t>
        </is>
      </c>
      <c r="B4039" s="21" t="n">
        <v>29000000</v>
      </c>
      <c r="C4039" s="22" t="n">
        <v>2</v>
      </c>
      <c r="D4039" s="22" t="n">
        <v>1</v>
      </c>
      <c r="E4039" s="22" t="n">
        <v>0</v>
      </c>
      <c r="F4039" s="21">
        <f>(IF(C4039&lt;=20,MAX(800000,400000*C4039),8000000+700000*(C4039-20))+IF(E4039=1,1000000,0))</f>
        <v/>
      </c>
      <c r="G4039" s="21">
        <f>IF(AND(D4039=3,C4039&lt;=5),MAX(0,B4039-F4039),IF(AND(D4039=2,C4039&lt;=5,MAX(0,B4039-F4039)&gt;3000000),1500000+MAX(0,B4039-F4039)-3000000,MAX(0,B4039-F4039)/2))</f>
        <v/>
      </c>
      <c r="H4039" s="21">
        <f>ROUNDDOWN(G4039,-3)</f>
        <v/>
      </c>
      <c r="I4039" s="21">
        <f>IF(H4039&lt;=0,0,ROUNDDOWN(ROUND((H4039*LOOKUP(H4039,{0,1950001,3300001,6950001,9000001,18000001,40000001},{0.05,0.1,0.2,0.23,0.33,0.4,0.45})-LOOKUP(H4039,{0,1950001,3300001,6950001,9000001,18000001,40000001},{0,97500,427500,636000,1536000,2796000,4796000}))*1.021,3),0))</f>
        <v/>
      </c>
      <c r="J4039" s="21">
        <f>ROUNDDOWN(ROUND(H4039*0.06,2),-2)</f>
        <v/>
      </c>
      <c r="K4039" s="21">
        <f>ROUNDDOWN(ROUND(H4039*0.04,2),-2)</f>
        <v/>
      </c>
      <c r="L4039" s="21">
        <f>I4039+J4039+K4039</f>
        <v/>
      </c>
      <c r="M4039" s="21">
        <f>B4039-L4039</f>
        <v/>
      </c>
      <c r="N4039" s="21">
        <f>ROUNDDOWN(ROUND(B4039*0.2042,2),0)</f>
        <v/>
      </c>
    </row>
    <row r="4040">
      <c r="A4040" t="inlineStr">
        <is>
          <t>照合 一般</t>
        </is>
      </c>
      <c r="B4040" s="21" t="n">
        <v>29000000</v>
      </c>
      <c r="C4040" s="22" t="n">
        <v>3</v>
      </c>
      <c r="D4040" s="22" t="n">
        <v>1</v>
      </c>
      <c r="E4040" s="22" t="n">
        <v>0</v>
      </c>
      <c r="F4040" s="21">
        <f>(IF(C4040&lt;=20,MAX(800000,400000*C4040),8000000+700000*(C4040-20))+IF(E4040=1,1000000,0))</f>
        <v/>
      </c>
      <c r="G4040" s="21">
        <f>IF(AND(D4040=3,C4040&lt;=5),MAX(0,B4040-F4040),IF(AND(D4040=2,C4040&lt;=5,MAX(0,B4040-F4040)&gt;3000000),1500000+MAX(0,B4040-F4040)-3000000,MAX(0,B4040-F4040)/2))</f>
        <v/>
      </c>
      <c r="H4040" s="21">
        <f>ROUNDDOWN(G4040,-3)</f>
        <v/>
      </c>
      <c r="I4040" s="21">
        <f>IF(H4040&lt;=0,0,ROUNDDOWN(ROUND((H4040*LOOKUP(H4040,{0,1950001,3300001,6950001,9000001,18000001,40000001},{0.05,0.1,0.2,0.23,0.33,0.4,0.45})-LOOKUP(H4040,{0,1950001,3300001,6950001,9000001,18000001,40000001},{0,97500,427500,636000,1536000,2796000,4796000}))*1.021,3),0))</f>
        <v/>
      </c>
      <c r="J4040" s="21">
        <f>ROUNDDOWN(ROUND(H4040*0.06,2),-2)</f>
        <v/>
      </c>
      <c r="K4040" s="21">
        <f>ROUNDDOWN(ROUND(H4040*0.04,2),-2)</f>
        <v/>
      </c>
      <c r="L4040" s="21">
        <f>I4040+J4040+K4040</f>
        <v/>
      </c>
      <c r="M4040" s="21">
        <f>B4040-L4040</f>
        <v/>
      </c>
      <c r="N4040" s="21">
        <f>ROUNDDOWN(ROUND(B4040*0.2042,2),0)</f>
        <v/>
      </c>
    </row>
    <row r="4041">
      <c r="A4041" t="inlineStr">
        <is>
          <t>照合 一般</t>
        </is>
      </c>
      <c r="B4041" s="21" t="n">
        <v>29000000</v>
      </c>
      <c r="C4041" s="22" t="n">
        <v>4</v>
      </c>
      <c r="D4041" s="22" t="n">
        <v>1</v>
      </c>
      <c r="E4041" s="22" t="n">
        <v>0</v>
      </c>
      <c r="F4041" s="21">
        <f>(IF(C4041&lt;=20,MAX(800000,400000*C4041),8000000+700000*(C4041-20))+IF(E4041=1,1000000,0))</f>
        <v/>
      </c>
      <c r="G4041" s="21">
        <f>IF(AND(D4041=3,C4041&lt;=5),MAX(0,B4041-F4041),IF(AND(D4041=2,C4041&lt;=5,MAX(0,B4041-F4041)&gt;3000000),1500000+MAX(0,B4041-F4041)-3000000,MAX(0,B4041-F4041)/2))</f>
        <v/>
      </c>
      <c r="H4041" s="21">
        <f>ROUNDDOWN(G4041,-3)</f>
        <v/>
      </c>
      <c r="I4041" s="21">
        <f>IF(H4041&lt;=0,0,ROUNDDOWN(ROUND((H4041*LOOKUP(H4041,{0,1950001,3300001,6950001,9000001,18000001,40000001},{0.05,0.1,0.2,0.23,0.33,0.4,0.45})-LOOKUP(H4041,{0,1950001,3300001,6950001,9000001,18000001,40000001},{0,97500,427500,636000,1536000,2796000,4796000}))*1.021,3),0))</f>
        <v/>
      </c>
      <c r="J4041" s="21">
        <f>ROUNDDOWN(ROUND(H4041*0.06,2),-2)</f>
        <v/>
      </c>
      <c r="K4041" s="21">
        <f>ROUNDDOWN(ROUND(H4041*0.04,2),-2)</f>
        <v/>
      </c>
      <c r="L4041" s="21">
        <f>I4041+J4041+K4041</f>
        <v/>
      </c>
      <c r="M4041" s="21">
        <f>B4041-L4041</f>
        <v/>
      </c>
      <c r="N4041" s="21">
        <f>ROUNDDOWN(ROUND(B4041*0.2042,2),0)</f>
        <v/>
      </c>
    </row>
    <row r="4042">
      <c r="A4042" t="inlineStr">
        <is>
          <t>照合 一般</t>
        </is>
      </c>
      <c r="B4042" s="21" t="n">
        <v>29000000</v>
      </c>
      <c r="C4042" s="22" t="n">
        <v>5</v>
      </c>
      <c r="D4042" s="22" t="n">
        <v>1</v>
      </c>
      <c r="E4042" s="22" t="n">
        <v>0</v>
      </c>
      <c r="F4042" s="21">
        <f>(IF(C4042&lt;=20,MAX(800000,400000*C4042),8000000+700000*(C4042-20))+IF(E4042=1,1000000,0))</f>
        <v/>
      </c>
      <c r="G4042" s="21">
        <f>IF(AND(D4042=3,C4042&lt;=5),MAX(0,B4042-F4042),IF(AND(D4042=2,C4042&lt;=5,MAX(0,B4042-F4042)&gt;3000000),1500000+MAX(0,B4042-F4042)-3000000,MAX(0,B4042-F4042)/2))</f>
        <v/>
      </c>
      <c r="H4042" s="21">
        <f>ROUNDDOWN(G4042,-3)</f>
        <v/>
      </c>
      <c r="I4042" s="21">
        <f>IF(H4042&lt;=0,0,ROUNDDOWN(ROUND((H4042*LOOKUP(H4042,{0,1950001,3300001,6950001,9000001,18000001,40000001},{0.05,0.1,0.2,0.23,0.33,0.4,0.45})-LOOKUP(H4042,{0,1950001,3300001,6950001,9000001,18000001,40000001},{0,97500,427500,636000,1536000,2796000,4796000}))*1.021,3),0))</f>
        <v/>
      </c>
      <c r="J4042" s="21">
        <f>ROUNDDOWN(ROUND(H4042*0.06,2),-2)</f>
        <v/>
      </c>
      <c r="K4042" s="21">
        <f>ROUNDDOWN(ROUND(H4042*0.04,2),-2)</f>
        <v/>
      </c>
      <c r="L4042" s="21">
        <f>I4042+J4042+K4042</f>
        <v/>
      </c>
      <c r="M4042" s="21">
        <f>B4042-L4042</f>
        <v/>
      </c>
      <c r="N4042" s="21">
        <f>ROUNDDOWN(ROUND(B4042*0.2042,2),0)</f>
        <v/>
      </c>
    </row>
    <row r="4043">
      <c r="A4043" t="inlineStr">
        <is>
          <t>照合 一般</t>
        </is>
      </c>
      <c r="B4043" s="21" t="n">
        <v>29000000</v>
      </c>
      <c r="C4043" s="22" t="n">
        <v>6</v>
      </c>
      <c r="D4043" s="22" t="n">
        <v>1</v>
      </c>
      <c r="E4043" s="22" t="n">
        <v>0</v>
      </c>
      <c r="F4043" s="21">
        <f>(IF(C4043&lt;=20,MAX(800000,400000*C4043),8000000+700000*(C4043-20))+IF(E4043=1,1000000,0))</f>
        <v/>
      </c>
      <c r="G4043" s="21">
        <f>IF(AND(D4043=3,C4043&lt;=5),MAX(0,B4043-F4043),IF(AND(D4043=2,C4043&lt;=5,MAX(0,B4043-F4043)&gt;3000000),1500000+MAX(0,B4043-F4043)-3000000,MAX(0,B4043-F4043)/2))</f>
        <v/>
      </c>
      <c r="H4043" s="21">
        <f>ROUNDDOWN(G4043,-3)</f>
        <v/>
      </c>
      <c r="I4043" s="21">
        <f>IF(H4043&lt;=0,0,ROUNDDOWN(ROUND((H4043*LOOKUP(H4043,{0,1950001,3300001,6950001,9000001,18000001,40000001},{0.05,0.1,0.2,0.23,0.33,0.4,0.45})-LOOKUP(H4043,{0,1950001,3300001,6950001,9000001,18000001,40000001},{0,97500,427500,636000,1536000,2796000,4796000}))*1.021,3),0))</f>
        <v/>
      </c>
      <c r="J4043" s="21">
        <f>ROUNDDOWN(ROUND(H4043*0.06,2),-2)</f>
        <v/>
      </c>
      <c r="K4043" s="21">
        <f>ROUNDDOWN(ROUND(H4043*0.04,2),-2)</f>
        <v/>
      </c>
      <c r="L4043" s="21">
        <f>I4043+J4043+K4043</f>
        <v/>
      </c>
      <c r="M4043" s="21">
        <f>B4043-L4043</f>
        <v/>
      </c>
      <c r="N4043" s="21">
        <f>ROUNDDOWN(ROUND(B4043*0.2042,2),0)</f>
        <v/>
      </c>
    </row>
    <row r="4044">
      <c r="A4044" t="inlineStr">
        <is>
          <t>照合 一般</t>
        </is>
      </c>
      <c r="B4044" s="21" t="n">
        <v>29000000</v>
      </c>
      <c r="C4044" s="22" t="n">
        <v>7</v>
      </c>
      <c r="D4044" s="22" t="n">
        <v>1</v>
      </c>
      <c r="E4044" s="22" t="n">
        <v>0</v>
      </c>
      <c r="F4044" s="21">
        <f>(IF(C4044&lt;=20,MAX(800000,400000*C4044),8000000+700000*(C4044-20))+IF(E4044=1,1000000,0))</f>
        <v/>
      </c>
      <c r="G4044" s="21">
        <f>IF(AND(D4044=3,C4044&lt;=5),MAX(0,B4044-F4044),IF(AND(D4044=2,C4044&lt;=5,MAX(0,B4044-F4044)&gt;3000000),1500000+MAX(0,B4044-F4044)-3000000,MAX(0,B4044-F4044)/2))</f>
        <v/>
      </c>
      <c r="H4044" s="21">
        <f>ROUNDDOWN(G4044,-3)</f>
        <v/>
      </c>
      <c r="I4044" s="21">
        <f>IF(H4044&lt;=0,0,ROUNDDOWN(ROUND((H4044*LOOKUP(H4044,{0,1950001,3300001,6950001,9000001,18000001,40000001},{0.05,0.1,0.2,0.23,0.33,0.4,0.45})-LOOKUP(H4044,{0,1950001,3300001,6950001,9000001,18000001,40000001},{0,97500,427500,636000,1536000,2796000,4796000}))*1.021,3),0))</f>
        <v/>
      </c>
      <c r="J4044" s="21">
        <f>ROUNDDOWN(ROUND(H4044*0.06,2),-2)</f>
        <v/>
      </c>
      <c r="K4044" s="21">
        <f>ROUNDDOWN(ROUND(H4044*0.04,2),-2)</f>
        <v/>
      </c>
      <c r="L4044" s="21">
        <f>I4044+J4044+K4044</f>
        <v/>
      </c>
      <c r="M4044" s="21">
        <f>B4044-L4044</f>
        <v/>
      </c>
      <c r="N4044" s="21">
        <f>ROUNDDOWN(ROUND(B4044*0.2042,2),0)</f>
        <v/>
      </c>
    </row>
    <row r="4045">
      <c r="A4045" t="inlineStr">
        <is>
          <t>照合 一般</t>
        </is>
      </c>
      <c r="B4045" s="21" t="n">
        <v>29000000</v>
      </c>
      <c r="C4045" s="22" t="n">
        <v>8</v>
      </c>
      <c r="D4045" s="22" t="n">
        <v>1</v>
      </c>
      <c r="E4045" s="22" t="n">
        <v>0</v>
      </c>
      <c r="F4045" s="21">
        <f>(IF(C4045&lt;=20,MAX(800000,400000*C4045),8000000+700000*(C4045-20))+IF(E4045=1,1000000,0))</f>
        <v/>
      </c>
      <c r="G4045" s="21">
        <f>IF(AND(D4045=3,C4045&lt;=5),MAX(0,B4045-F4045),IF(AND(D4045=2,C4045&lt;=5,MAX(0,B4045-F4045)&gt;3000000),1500000+MAX(0,B4045-F4045)-3000000,MAX(0,B4045-F4045)/2))</f>
        <v/>
      </c>
      <c r="H4045" s="21">
        <f>ROUNDDOWN(G4045,-3)</f>
        <v/>
      </c>
      <c r="I4045" s="21">
        <f>IF(H4045&lt;=0,0,ROUNDDOWN(ROUND((H4045*LOOKUP(H4045,{0,1950001,3300001,6950001,9000001,18000001,40000001},{0.05,0.1,0.2,0.23,0.33,0.4,0.45})-LOOKUP(H4045,{0,1950001,3300001,6950001,9000001,18000001,40000001},{0,97500,427500,636000,1536000,2796000,4796000}))*1.021,3),0))</f>
        <v/>
      </c>
      <c r="J4045" s="21">
        <f>ROUNDDOWN(ROUND(H4045*0.06,2),-2)</f>
        <v/>
      </c>
      <c r="K4045" s="21">
        <f>ROUNDDOWN(ROUND(H4045*0.04,2),-2)</f>
        <v/>
      </c>
      <c r="L4045" s="21">
        <f>I4045+J4045+K4045</f>
        <v/>
      </c>
      <c r="M4045" s="21">
        <f>B4045-L4045</f>
        <v/>
      </c>
      <c r="N4045" s="21">
        <f>ROUNDDOWN(ROUND(B4045*0.2042,2),0)</f>
        <v/>
      </c>
    </row>
    <row r="4046">
      <c r="A4046" t="inlineStr">
        <is>
          <t>照合 一般</t>
        </is>
      </c>
      <c r="B4046" s="21" t="n">
        <v>29000000</v>
      </c>
      <c r="C4046" s="22" t="n">
        <v>9</v>
      </c>
      <c r="D4046" s="22" t="n">
        <v>1</v>
      </c>
      <c r="E4046" s="22" t="n">
        <v>0</v>
      </c>
      <c r="F4046" s="21">
        <f>(IF(C4046&lt;=20,MAX(800000,400000*C4046),8000000+700000*(C4046-20))+IF(E4046=1,1000000,0))</f>
        <v/>
      </c>
      <c r="G4046" s="21">
        <f>IF(AND(D4046=3,C4046&lt;=5),MAX(0,B4046-F4046),IF(AND(D4046=2,C4046&lt;=5,MAX(0,B4046-F4046)&gt;3000000),1500000+MAX(0,B4046-F4046)-3000000,MAX(0,B4046-F4046)/2))</f>
        <v/>
      </c>
      <c r="H4046" s="21">
        <f>ROUNDDOWN(G4046,-3)</f>
        <v/>
      </c>
      <c r="I4046" s="21">
        <f>IF(H4046&lt;=0,0,ROUNDDOWN(ROUND((H4046*LOOKUP(H4046,{0,1950001,3300001,6950001,9000001,18000001,40000001},{0.05,0.1,0.2,0.23,0.33,0.4,0.45})-LOOKUP(H4046,{0,1950001,3300001,6950001,9000001,18000001,40000001},{0,97500,427500,636000,1536000,2796000,4796000}))*1.021,3),0))</f>
        <v/>
      </c>
      <c r="J4046" s="21">
        <f>ROUNDDOWN(ROUND(H4046*0.06,2),-2)</f>
        <v/>
      </c>
      <c r="K4046" s="21">
        <f>ROUNDDOWN(ROUND(H4046*0.04,2),-2)</f>
        <v/>
      </c>
      <c r="L4046" s="21">
        <f>I4046+J4046+K4046</f>
        <v/>
      </c>
      <c r="M4046" s="21">
        <f>B4046-L4046</f>
        <v/>
      </c>
      <c r="N4046" s="21">
        <f>ROUNDDOWN(ROUND(B4046*0.2042,2),0)</f>
        <v/>
      </c>
    </row>
    <row r="4047">
      <c r="A4047" t="inlineStr">
        <is>
          <t>照合 一般</t>
        </is>
      </c>
      <c r="B4047" s="21" t="n">
        <v>29000000</v>
      </c>
      <c r="C4047" s="22" t="n">
        <v>10</v>
      </c>
      <c r="D4047" s="22" t="n">
        <v>1</v>
      </c>
      <c r="E4047" s="22" t="n">
        <v>0</v>
      </c>
      <c r="F4047" s="21">
        <f>(IF(C4047&lt;=20,MAX(800000,400000*C4047),8000000+700000*(C4047-20))+IF(E4047=1,1000000,0))</f>
        <v/>
      </c>
      <c r="G4047" s="21">
        <f>IF(AND(D4047=3,C4047&lt;=5),MAX(0,B4047-F4047),IF(AND(D4047=2,C4047&lt;=5,MAX(0,B4047-F4047)&gt;3000000),1500000+MAX(0,B4047-F4047)-3000000,MAX(0,B4047-F4047)/2))</f>
        <v/>
      </c>
      <c r="H4047" s="21">
        <f>ROUNDDOWN(G4047,-3)</f>
        <v/>
      </c>
      <c r="I4047" s="21">
        <f>IF(H4047&lt;=0,0,ROUNDDOWN(ROUND((H4047*LOOKUP(H4047,{0,1950001,3300001,6950001,9000001,18000001,40000001},{0.05,0.1,0.2,0.23,0.33,0.4,0.45})-LOOKUP(H4047,{0,1950001,3300001,6950001,9000001,18000001,40000001},{0,97500,427500,636000,1536000,2796000,4796000}))*1.021,3),0))</f>
        <v/>
      </c>
      <c r="J4047" s="21">
        <f>ROUNDDOWN(ROUND(H4047*0.06,2),-2)</f>
        <v/>
      </c>
      <c r="K4047" s="21">
        <f>ROUNDDOWN(ROUND(H4047*0.04,2),-2)</f>
        <v/>
      </c>
      <c r="L4047" s="21">
        <f>I4047+J4047+K4047</f>
        <v/>
      </c>
      <c r="M4047" s="21">
        <f>B4047-L4047</f>
        <v/>
      </c>
      <c r="N4047" s="21">
        <f>ROUNDDOWN(ROUND(B4047*0.2042,2),0)</f>
        <v/>
      </c>
    </row>
    <row r="4048">
      <c r="A4048" t="inlineStr">
        <is>
          <t>照合 一般</t>
        </is>
      </c>
      <c r="B4048" s="21" t="n">
        <v>29000000</v>
      </c>
      <c r="C4048" s="22" t="n">
        <v>11</v>
      </c>
      <c r="D4048" s="22" t="n">
        <v>1</v>
      </c>
      <c r="E4048" s="22" t="n">
        <v>0</v>
      </c>
      <c r="F4048" s="21">
        <f>(IF(C4048&lt;=20,MAX(800000,400000*C4048),8000000+700000*(C4048-20))+IF(E4048=1,1000000,0))</f>
        <v/>
      </c>
      <c r="G4048" s="21">
        <f>IF(AND(D4048=3,C4048&lt;=5),MAX(0,B4048-F4048),IF(AND(D4048=2,C4048&lt;=5,MAX(0,B4048-F4048)&gt;3000000),1500000+MAX(0,B4048-F4048)-3000000,MAX(0,B4048-F4048)/2))</f>
        <v/>
      </c>
      <c r="H4048" s="21">
        <f>ROUNDDOWN(G4048,-3)</f>
        <v/>
      </c>
      <c r="I4048" s="21">
        <f>IF(H4048&lt;=0,0,ROUNDDOWN(ROUND((H4048*LOOKUP(H4048,{0,1950001,3300001,6950001,9000001,18000001,40000001},{0.05,0.1,0.2,0.23,0.33,0.4,0.45})-LOOKUP(H4048,{0,1950001,3300001,6950001,9000001,18000001,40000001},{0,97500,427500,636000,1536000,2796000,4796000}))*1.021,3),0))</f>
        <v/>
      </c>
      <c r="J4048" s="21">
        <f>ROUNDDOWN(ROUND(H4048*0.06,2),-2)</f>
        <v/>
      </c>
      <c r="K4048" s="21">
        <f>ROUNDDOWN(ROUND(H4048*0.04,2),-2)</f>
        <v/>
      </c>
      <c r="L4048" s="21">
        <f>I4048+J4048+K4048</f>
        <v/>
      </c>
      <c r="M4048" s="21">
        <f>B4048-L4048</f>
        <v/>
      </c>
      <c r="N4048" s="21">
        <f>ROUNDDOWN(ROUND(B4048*0.2042,2),0)</f>
        <v/>
      </c>
    </row>
    <row r="4049">
      <c r="A4049" t="inlineStr">
        <is>
          <t>照合 一般</t>
        </is>
      </c>
      <c r="B4049" s="21" t="n">
        <v>29000000</v>
      </c>
      <c r="C4049" s="22" t="n">
        <v>12</v>
      </c>
      <c r="D4049" s="22" t="n">
        <v>1</v>
      </c>
      <c r="E4049" s="22" t="n">
        <v>0</v>
      </c>
      <c r="F4049" s="21">
        <f>(IF(C4049&lt;=20,MAX(800000,400000*C4049),8000000+700000*(C4049-20))+IF(E4049=1,1000000,0))</f>
        <v/>
      </c>
      <c r="G4049" s="21">
        <f>IF(AND(D4049=3,C4049&lt;=5),MAX(0,B4049-F4049),IF(AND(D4049=2,C4049&lt;=5,MAX(0,B4049-F4049)&gt;3000000),1500000+MAX(0,B4049-F4049)-3000000,MAX(0,B4049-F4049)/2))</f>
        <v/>
      </c>
      <c r="H4049" s="21">
        <f>ROUNDDOWN(G4049,-3)</f>
        <v/>
      </c>
      <c r="I4049" s="21">
        <f>IF(H4049&lt;=0,0,ROUNDDOWN(ROUND((H4049*LOOKUP(H4049,{0,1950001,3300001,6950001,9000001,18000001,40000001},{0.05,0.1,0.2,0.23,0.33,0.4,0.45})-LOOKUP(H4049,{0,1950001,3300001,6950001,9000001,18000001,40000001},{0,97500,427500,636000,1536000,2796000,4796000}))*1.021,3),0))</f>
        <v/>
      </c>
      <c r="J4049" s="21">
        <f>ROUNDDOWN(ROUND(H4049*0.06,2),-2)</f>
        <v/>
      </c>
      <c r="K4049" s="21">
        <f>ROUNDDOWN(ROUND(H4049*0.04,2),-2)</f>
        <v/>
      </c>
      <c r="L4049" s="21">
        <f>I4049+J4049+K4049</f>
        <v/>
      </c>
      <c r="M4049" s="21">
        <f>B4049-L4049</f>
        <v/>
      </c>
      <c r="N4049" s="21">
        <f>ROUNDDOWN(ROUND(B4049*0.2042,2),0)</f>
        <v/>
      </c>
    </row>
    <row r="4050">
      <c r="A4050" t="inlineStr">
        <is>
          <t>照合 一般</t>
        </is>
      </c>
      <c r="B4050" s="21" t="n">
        <v>29000000</v>
      </c>
      <c r="C4050" s="22" t="n">
        <v>13</v>
      </c>
      <c r="D4050" s="22" t="n">
        <v>1</v>
      </c>
      <c r="E4050" s="22" t="n">
        <v>0</v>
      </c>
      <c r="F4050" s="21">
        <f>(IF(C4050&lt;=20,MAX(800000,400000*C4050),8000000+700000*(C4050-20))+IF(E4050=1,1000000,0))</f>
        <v/>
      </c>
      <c r="G4050" s="21">
        <f>IF(AND(D4050=3,C4050&lt;=5),MAX(0,B4050-F4050),IF(AND(D4050=2,C4050&lt;=5,MAX(0,B4050-F4050)&gt;3000000),1500000+MAX(0,B4050-F4050)-3000000,MAX(0,B4050-F4050)/2))</f>
        <v/>
      </c>
      <c r="H4050" s="21">
        <f>ROUNDDOWN(G4050,-3)</f>
        <v/>
      </c>
      <c r="I4050" s="21">
        <f>IF(H4050&lt;=0,0,ROUNDDOWN(ROUND((H4050*LOOKUP(H4050,{0,1950001,3300001,6950001,9000001,18000001,40000001},{0.05,0.1,0.2,0.23,0.33,0.4,0.45})-LOOKUP(H4050,{0,1950001,3300001,6950001,9000001,18000001,40000001},{0,97500,427500,636000,1536000,2796000,4796000}))*1.021,3),0))</f>
        <v/>
      </c>
      <c r="J4050" s="21">
        <f>ROUNDDOWN(ROUND(H4050*0.06,2),-2)</f>
        <v/>
      </c>
      <c r="K4050" s="21">
        <f>ROUNDDOWN(ROUND(H4050*0.04,2),-2)</f>
        <v/>
      </c>
      <c r="L4050" s="21">
        <f>I4050+J4050+K4050</f>
        <v/>
      </c>
      <c r="M4050" s="21">
        <f>B4050-L4050</f>
        <v/>
      </c>
      <c r="N4050" s="21">
        <f>ROUNDDOWN(ROUND(B4050*0.2042,2),0)</f>
        <v/>
      </c>
    </row>
    <row r="4051">
      <c r="A4051" t="inlineStr">
        <is>
          <t>照合 一般</t>
        </is>
      </c>
      <c r="B4051" s="21" t="n">
        <v>29000000</v>
      </c>
      <c r="C4051" s="22" t="n">
        <v>14</v>
      </c>
      <c r="D4051" s="22" t="n">
        <v>1</v>
      </c>
      <c r="E4051" s="22" t="n">
        <v>0</v>
      </c>
      <c r="F4051" s="21">
        <f>(IF(C4051&lt;=20,MAX(800000,400000*C4051),8000000+700000*(C4051-20))+IF(E4051=1,1000000,0))</f>
        <v/>
      </c>
      <c r="G4051" s="21">
        <f>IF(AND(D4051=3,C4051&lt;=5),MAX(0,B4051-F4051),IF(AND(D4051=2,C4051&lt;=5,MAX(0,B4051-F4051)&gt;3000000),1500000+MAX(0,B4051-F4051)-3000000,MAX(0,B4051-F4051)/2))</f>
        <v/>
      </c>
      <c r="H4051" s="21">
        <f>ROUNDDOWN(G4051,-3)</f>
        <v/>
      </c>
      <c r="I4051" s="21">
        <f>IF(H4051&lt;=0,0,ROUNDDOWN(ROUND((H4051*LOOKUP(H4051,{0,1950001,3300001,6950001,9000001,18000001,40000001},{0.05,0.1,0.2,0.23,0.33,0.4,0.45})-LOOKUP(H4051,{0,1950001,3300001,6950001,9000001,18000001,40000001},{0,97500,427500,636000,1536000,2796000,4796000}))*1.021,3),0))</f>
        <v/>
      </c>
      <c r="J4051" s="21">
        <f>ROUNDDOWN(ROUND(H4051*0.06,2),-2)</f>
        <v/>
      </c>
      <c r="K4051" s="21">
        <f>ROUNDDOWN(ROUND(H4051*0.04,2),-2)</f>
        <v/>
      </c>
      <c r="L4051" s="21">
        <f>I4051+J4051+K4051</f>
        <v/>
      </c>
      <c r="M4051" s="21">
        <f>B4051-L4051</f>
        <v/>
      </c>
      <c r="N4051" s="21">
        <f>ROUNDDOWN(ROUND(B4051*0.2042,2),0)</f>
        <v/>
      </c>
    </row>
    <row r="4052">
      <c r="A4052" t="inlineStr">
        <is>
          <t>照合 一般</t>
        </is>
      </c>
      <c r="B4052" s="21" t="n">
        <v>29000000</v>
      </c>
      <c r="C4052" s="22" t="n">
        <v>15</v>
      </c>
      <c r="D4052" s="22" t="n">
        <v>1</v>
      </c>
      <c r="E4052" s="22" t="n">
        <v>0</v>
      </c>
      <c r="F4052" s="21">
        <f>(IF(C4052&lt;=20,MAX(800000,400000*C4052),8000000+700000*(C4052-20))+IF(E4052=1,1000000,0))</f>
        <v/>
      </c>
      <c r="G4052" s="21">
        <f>IF(AND(D4052=3,C4052&lt;=5),MAX(0,B4052-F4052),IF(AND(D4052=2,C4052&lt;=5,MAX(0,B4052-F4052)&gt;3000000),1500000+MAX(0,B4052-F4052)-3000000,MAX(0,B4052-F4052)/2))</f>
        <v/>
      </c>
      <c r="H4052" s="21">
        <f>ROUNDDOWN(G4052,-3)</f>
        <v/>
      </c>
      <c r="I4052" s="21">
        <f>IF(H4052&lt;=0,0,ROUNDDOWN(ROUND((H4052*LOOKUP(H4052,{0,1950001,3300001,6950001,9000001,18000001,40000001},{0.05,0.1,0.2,0.23,0.33,0.4,0.45})-LOOKUP(H4052,{0,1950001,3300001,6950001,9000001,18000001,40000001},{0,97500,427500,636000,1536000,2796000,4796000}))*1.021,3),0))</f>
        <v/>
      </c>
      <c r="J4052" s="21">
        <f>ROUNDDOWN(ROUND(H4052*0.06,2),-2)</f>
        <v/>
      </c>
      <c r="K4052" s="21">
        <f>ROUNDDOWN(ROUND(H4052*0.04,2),-2)</f>
        <v/>
      </c>
      <c r="L4052" s="21">
        <f>I4052+J4052+K4052</f>
        <v/>
      </c>
      <c r="M4052" s="21">
        <f>B4052-L4052</f>
        <v/>
      </c>
      <c r="N4052" s="21">
        <f>ROUNDDOWN(ROUND(B4052*0.2042,2),0)</f>
        <v/>
      </c>
    </row>
    <row r="4053">
      <c r="A4053" t="inlineStr">
        <is>
          <t>照合 一般</t>
        </is>
      </c>
      <c r="B4053" s="21" t="n">
        <v>29000000</v>
      </c>
      <c r="C4053" s="22" t="n">
        <v>16</v>
      </c>
      <c r="D4053" s="22" t="n">
        <v>1</v>
      </c>
      <c r="E4053" s="22" t="n">
        <v>0</v>
      </c>
      <c r="F4053" s="21">
        <f>(IF(C4053&lt;=20,MAX(800000,400000*C4053),8000000+700000*(C4053-20))+IF(E4053=1,1000000,0))</f>
        <v/>
      </c>
      <c r="G4053" s="21">
        <f>IF(AND(D4053=3,C4053&lt;=5),MAX(0,B4053-F4053),IF(AND(D4053=2,C4053&lt;=5,MAX(0,B4053-F4053)&gt;3000000),1500000+MAX(0,B4053-F4053)-3000000,MAX(0,B4053-F4053)/2))</f>
        <v/>
      </c>
      <c r="H4053" s="21">
        <f>ROUNDDOWN(G4053,-3)</f>
        <v/>
      </c>
      <c r="I4053" s="21">
        <f>IF(H4053&lt;=0,0,ROUNDDOWN(ROUND((H4053*LOOKUP(H4053,{0,1950001,3300001,6950001,9000001,18000001,40000001},{0.05,0.1,0.2,0.23,0.33,0.4,0.45})-LOOKUP(H4053,{0,1950001,3300001,6950001,9000001,18000001,40000001},{0,97500,427500,636000,1536000,2796000,4796000}))*1.021,3),0))</f>
        <v/>
      </c>
      <c r="J4053" s="21">
        <f>ROUNDDOWN(ROUND(H4053*0.06,2),-2)</f>
        <v/>
      </c>
      <c r="K4053" s="21">
        <f>ROUNDDOWN(ROUND(H4053*0.04,2),-2)</f>
        <v/>
      </c>
      <c r="L4053" s="21">
        <f>I4053+J4053+K4053</f>
        <v/>
      </c>
      <c r="M4053" s="21">
        <f>B4053-L4053</f>
        <v/>
      </c>
      <c r="N4053" s="21">
        <f>ROUNDDOWN(ROUND(B4053*0.2042,2),0)</f>
        <v/>
      </c>
    </row>
    <row r="4054">
      <c r="A4054" t="inlineStr">
        <is>
          <t>照合 一般</t>
        </is>
      </c>
      <c r="B4054" s="21" t="n">
        <v>29000000</v>
      </c>
      <c r="C4054" s="22" t="n">
        <v>17</v>
      </c>
      <c r="D4054" s="22" t="n">
        <v>1</v>
      </c>
      <c r="E4054" s="22" t="n">
        <v>0</v>
      </c>
      <c r="F4054" s="21">
        <f>(IF(C4054&lt;=20,MAX(800000,400000*C4054),8000000+700000*(C4054-20))+IF(E4054=1,1000000,0))</f>
        <v/>
      </c>
      <c r="G4054" s="21">
        <f>IF(AND(D4054=3,C4054&lt;=5),MAX(0,B4054-F4054),IF(AND(D4054=2,C4054&lt;=5,MAX(0,B4054-F4054)&gt;3000000),1500000+MAX(0,B4054-F4054)-3000000,MAX(0,B4054-F4054)/2))</f>
        <v/>
      </c>
      <c r="H4054" s="21">
        <f>ROUNDDOWN(G4054,-3)</f>
        <v/>
      </c>
      <c r="I4054" s="21">
        <f>IF(H4054&lt;=0,0,ROUNDDOWN(ROUND((H4054*LOOKUP(H4054,{0,1950001,3300001,6950001,9000001,18000001,40000001},{0.05,0.1,0.2,0.23,0.33,0.4,0.45})-LOOKUP(H4054,{0,1950001,3300001,6950001,9000001,18000001,40000001},{0,97500,427500,636000,1536000,2796000,4796000}))*1.021,3),0))</f>
        <v/>
      </c>
      <c r="J4054" s="21">
        <f>ROUNDDOWN(ROUND(H4054*0.06,2),-2)</f>
        <v/>
      </c>
      <c r="K4054" s="21">
        <f>ROUNDDOWN(ROUND(H4054*0.04,2),-2)</f>
        <v/>
      </c>
      <c r="L4054" s="21">
        <f>I4054+J4054+K4054</f>
        <v/>
      </c>
      <c r="M4054" s="21">
        <f>B4054-L4054</f>
        <v/>
      </c>
      <c r="N4054" s="21">
        <f>ROUNDDOWN(ROUND(B4054*0.2042,2),0)</f>
        <v/>
      </c>
    </row>
    <row r="4055">
      <c r="A4055" t="inlineStr">
        <is>
          <t>照合 一般</t>
        </is>
      </c>
      <c r="B4055" s="21" t="n">
        <v>29000000</v>
      </c>
      <c r="C4055" s="22" t="n">
        <v>18</v>
      </c>
      <c r="D4055" s="22" t="n">
        <v>1</v>
      </c>
      <c r="E4055" s="22" t="n">
        <v>0</v>
      </c>
      <c r="F4055" s="21">
        <f>(IF(C4055&lt;=20,MAX(800000,400000*C4055),8000000+700000*(C4055-20))+IF(E4055=1,1000000,0))</f>
        <v/>
      </c>
      <c r="G4055" s="21">
        <f>IF(AND(D4055=3,C4055&lt;=5),MAX(0,B4055-F4055),IF(AND(D4055=2,C4055&lt;=5,MAX(0,B4055-F4055)&gt;3000000),1500000+MAX(0,B4055-F4055)-3000000,MAX(0,B4055-F4055)/2))</f>
        <v/>
      </c>
      <c r="H4055" s="21">
        <f>ROUNDDOWN(G4055,-3)</f>
        <v/>
      </c>
      <c r="I4055" s="21">
        <f>IF(H4055&lt;=0,0,ROUNDDOWN(ROUND((H4055*LOOKUP(H4055,{0,1950001,3300001,6950001,9000001,18000001,40000001},{0.05,0.1,0.2,0.23,0.33,0.4,0.45})-LOOKUP(H4055,{0,1950001,3300001,6950001,9000001,18000001,40000001},{0,97500,427500,636000,1536000,2796000,4796000}))*1.021,3),0))</f>
        <v/>
      </c>
      <c r="J4055" s="21">
        <f>ROUNDDOWN(ROUND(H4055*0.06,2),-2)</f>
        <v/>
      </c>
      <c r="K4055" s="21">
        <f>ROUNDDOWN(ROUND(H4055*0.04,2),-2)</f>
        <v/>
      </c>
      <c r="L4055" s="21">
        <f>I4055+J4055+K4055</f>
        <v/>
      </c>
      <c r="M4055" s="21">
        <f>B4055-L4055</f>
        <v/>
      </c>
      <c r="N4055" s="21">
        <f>ROUNDDOWN(ROUND(B4055*0.2042,2),0)</f>
        <v/>
      </c>
    </row>
    <row r="4056">
      <c r="A4056" t="inlineStr">
        <is>
          <t>照合 一般</t>
        </is>
      </c>
      <c r="B4056" s="21" t="n">
        <v>29000000</v>
      </c>
      <c r="C4056" s="22" t="n">
        <v>19</v>
      </c>
      <c r="D4056" s="22" t="n">
        <v>1</v>
      </c>
      <c r="E4056" s="22" t="n">
        <v>0</v>
      </c>
      <c r="F4056" s="21">
        <f>(IF(C4056&lt;=20,MAX(800000,400000*C4056),8000000+700000*(C4056-20))+IF(E4056=1,1000000,0))</f>
        <v/>
      </c>
      <c r="G4056" s="21">
        <f>IF(AND(D4056=3,C4056&lt;=5),MAX(0,B4056-F4056),IF(AND(D4056=2,C4056&lt;=5,MAX(0,B4056-F4056)&gt;3000000),1500000+MAX(0,B4056-F4056)-3000000,MAX(0,B4056-F4056)/2))</f>
        <v/>
      </c>
      <c r="H4056" s="21">
        <f>ROUNDDOWN(G4056,-3)</f>
        <v/>
      </c>
      <c r="I4056" s="21">
        <f>IF(H4056&lt;=0,0,ROUNDDOWN(ROUND((H4056*LOOKUP(H4056,{0,1950001,3300001,6950001,9000001,18000001,40000001},{0.05,0.1,0.2,0.23,0.33,0.4,0.45})-LOOKUP(H4056,{0,1950001,3300001,6950001,9000001,18000001,40000001},{0,97500,427500,636000,1536000,2796000,4796000}))*1.021,3),0))</f>
        <v/>
      </c>
      <c r="J4056" s="21">
        <f>ROUNDDOWN(ROUND(H4056*0.06,2),-2)</f>
        <v/>
      </c>
      <c r="K4056" s="21">
        <f>ROUNDDOWN(ROUND(H4056*0.04,2),-2)</f>
        <v/>
      </c>
      <c r="L4056" s="21">
        <f>I4056+J4056+K4056</f>
        <v/>
      </c>
      <c r="M4056" s="21">
        <f>B4056-L4056</f>
        <v/>
      </c>
      <c r="N4056" s="21">
        <f>ROUNDDOWN(ROUND(B4056*0.2042,2),0)</f>
        <v/>
      </c>
    </row>
    <row r="4057">
      <c r="A4057" t="inlineStr">
        <is>
          <t>照合 一般</t>
        </is>
      </c>
      <c r="B4057" s="21" t="n">
        <v>29000000</v>
      </c>
      <c r="C4057" s="22" t="n">
        <v>20</v>
      </c>
      <c r="D4057" s="22" t="n">
        <v>1</v>
      </c>
      <c r="E4057" s="22" t="n">
        <v>0</v>
      </c>
      <c r="F4057" s="21">
        <f>(IF(C4057&lt;=20,MAX(800000,400000*C4057),8000000+700000*(C4057-20))+IF(E4057=1,1000000,0))</f>
        <v/>
      </c>
      <c r="G4057" s="21">
        <f>IF(AND(D4057=3,C4057&lt;=5),MAX(0,B4057-F4057),IF(AND(D4057=2,C4057&lt;=5,MAX(0,B4057-F4057)&gt;3000000),1500000+MAX(0,B4057-F4057)-3000000,MAX(0,B4057-F4057)/2))</f>
        <v/>
      </c>
      <c r="H4057" s="21">
        <f>ROUNDDOWN(G4057,-3)</f>
        <v/>
      </c>
      <c r="I4057" s="21">
        <f>IF(H4057&lt;=0,0,ROUNDDOWN(ROUND((H4057*LOOKUP(H4057,{0,1950001,3300001,6950001,9000001,18000001,40000001},{0.05,0.1,0.2,0.23,0.33,0.4,0.45})-LOOKUP(H4057,{0,1950001,3300001,6950001,9000001,18000001,40000001},{0,97500,427500,636000,1536000,2796000,4796000}))*1.021,3),0))</f>
        <v/>
      </c>
      <c r="J4057" s="21">
        <f>ROUNDDOWN(ROUND(H4057*0.06,2),-2)</f>
        <v/>
      </c>
      <c r="K4057" s="21">
        <f>ROUNDDOWN(ROUND(H4057*0.04,2),-2)</f>
        <v/>
      </c>
      <c r="L4057" s="21">
        <f>I4057+J4057+K4057</f>
        <v/>
      </c>
      <c r="M4057" s="21">
        <f>B4057-L4057</f>
        <v/>
      </c>
      <c r="N4057" s="21">
        <f>ROUNDDOWN(ROUND(B4057*0.2042,2),0)</f>
        <v/>
      </c>
    </row>
    <row r="4058">
      <c r="A4058" t="inlineStr">
        <is>
          <t>照合 一般</t>
        </is>
      </c>
      <c r="B4058" s="21" t="n">
        <v>29000000</v>
      </c>
      <c r="C4058" s="22" t="n">
        <v>21</v>
      </c>
      <c r="D4058" s="22" t="n">
        <v>1</v>
      </c>
      <c r="E4058" s="22" t="n">
        <v>0</v>
      </c>
      <c r="F4058" s="21">
        <f>(IF(C4058&lt;=20,MAX(800000,400000*C4058),8000000+700000*(C4058-20))+IF(E4058=1,1000000,0))</f>
        <v/>
      </c>
      <c r="G4058" s="21">
        <f>IF(AND(D4058=3,C4058&lt;=5),MAX(0,B4058-F4058),IF(AND(D4058=2,C4058&lt;=5,MAX(0,B4058-F4058)&gt;3000000),1500000+MAX(0,B4058-F4058)-3000000,MAX(0,B4058-F4058)/2))</f>
        <v/>
      </c>
      <c r="H4058" s="21">
        <f>ROUNDDOWN(G4058,-3)</f>
        <v/>
      </c>
      <c r="I4058" s="21">
        <f>IF(H4058&lt;=0,0,ROUNDDOWN(ROUND((H4058*LOOKUP(H4058,{0,1950001,3300001,6950001,9000001,18000001,40000001},{0.05,0.1,0.2,0.23,0.33,0.4,0.45})-LOOKUP(H4058,{0,1950001,3300001,6950001,9000001,18000001,40000001},{0,97500,427500,636000,1536000,2796000,4796000}))*1.021,3),0))</f>
        <v/>
      </c>
      <c r="J4058" s="21">
        <f>ROUNDDOWN(ROUND(H4058*0.06,2),-2)</f>
        <v/>
      </c>
      <c r="K4058" s="21">
        <f>ROUNDDOWN(ROUND(H4058*0.04,2),-2)</f>
        <v/>
      </c>
      <c r="L4058" s="21">
        <f>I4058+J4058+K4058</f>
        <v/>
      </c>
      <c r="M4058" s="21">
        <f>B4058-L4058</f>
        <v/>
      </c>
      <c r="N4058" s="21">
        <f>ROUNDDOWN(ROUND(B4058*0.2042,2),0)</f>
        <v/>
      </c>
    </row>
    <row r="4059">
      <c r="A4059" t="inlineStr">
        <is>
          <t>照合 一般</t>
        </is>
      </c>
      <c r="B4059" s="21" t="n">
        <v>29000000</v>
      </c>
      <c r="C4059" s="22" t="n">
        <v>22</v>
      </c>
      <c r="D4059" s="22" t="n">
        <v>1</v>
      </c>
      <c r="E4059" s="22" t="n">
        <v>0</v>
      </c>
      <c r="F4059" s="21">
        <f>(IF(C4059&lt;=20,MAX(800000,400000*C4059),8000000+700000*(C4059-20))+IF(E4059=1,1000000,0))</f>
        <v/>
      </c>
      <c r="G4059" s="21">
        <f>IF(AND(D4059=3,C4059&lt;=5),MAX(0,B4059-F4059),IF(AND(D4059=2,C4059&lt;=5,MAX(0,B4059-F4059)&gt;3000000),1500000+MAX(0,B4059-F4059)-3000000,MAX(0,B4059-F4059)/2))</f>
        <v/>
      </c>
      <c r="H4059" s="21">
        <f>ROUNDDOWN(G4059,-3)</f>
        <v/>
      </c>
      <c r="I4059" s="21">
        <f>IF(H4059&lt;=0,0,ROUNDDOWN(ROUND((H4059*LOOKUP(H4059,{0,1950001,3300001,6950001,9000001,18000001,40000001},{0.05,0.1,0.2,0.23,0.33,0.4,0.45})-LOOKUP(H4059,{0,1950001,3300001,6950001,9000001,18000001,40000001},{0,97500,427500,636000,1536000,2796000,4796000}))*1.021,3),0))</f>
        <v/>
      </c>
      <c r="J4059" s="21">
        <f>ROUNDDOWN(ROUND(H4059*0.06,2),-2)</f>
        <v/>
      </c>
      <c r="K4059" s="21">
        <f>ROUNDDOWN(ROUND(H4059*0.04,2),-2)</f>
        <v/>
      </c>
      <c r="L4059" s="21">
        <f>I4059+J4059+K4059</f>
        <v/>
      </c>
      <c r="M4059" s="21">
        <f>B4059-L4059</f>
        <v/>
      </c>
      <c r="N4059" s="21">
        <f>ROUNDDOWN(ROUND(B4059*0.2042,2),0)</f>
        <v/>
      </c>
    </row>
    <row r="4060">
      <c r="A4060" t="inlineStr">
        <is>
          <t>照合 一般</t>
        </is>
      </c>
      <c r="B4060" s="21" t="n">
        <v>29000000</v>
      </c>
      <c r="C4060" s="22" t="n">
        <v>23</v>
      </c>
      <c r="D4060" s="22" t="n">
        <v>1</v>
      </c>
      <c r="E4060" s="22" t="n">
        <v>0</v>
      </c>
      <c r="F4060" s="21">
        <f>(IF(C4060&lt;=20,MAX(800000,400000*C4060),8000000+700000*(C4060-20))+IF(E4060=1,1000000,0))</f>
        <v/>
      </c>
      <c r="G4060" s="21">
        <f>IF(AND(D4060=3,C4060&lt;=5),MAX(0,B4060-F4060),IF(AND(D4060=2,C4060&lt;=5,MAX(0,B4060-F4060)&gt;3000000),1500000+MAX(0,B4060-F4060)-3000000,MAX(0,B4060-F4060)/2))</f>
        <v/>
      </c>
      <c r="H4060" s="21">
        <f>ROUNDDOWN(G4060,-3)</f>
        <v/>
      </c>
      <c r="I4060" s="21">
        <f>IF(H4060&lt;=0,0,ROUNDDOWN(ROUND((H4060*LOOKUP(H4060,{0,1950001,3300001,6950001,9000001,18000001,40000001},{0.05,0.1,0.2,0.23,0.33,0.4,0.45})-LOOKUP(H4060,{0,1950001,3300001,6950001,9000001,18000001,40000001},{0,97500,427500,636000,1536000,2796000,4796000}))*1.021,3),0))</f>
        <v/>
      </c>
      <c r="J4060" s="21">
        <f>ROUNDDOWN(ROUND(H4060*0.06,2),-2)</f>
        <v/>
      </c>
      <c r="K4060" s="21">
        <f>ROUNDDOWN(ROUND(H4060*0.04,2),-2)</f>
        <v/>
      </c>
      <c r="L4060" s="21">
        <f>I4060+J4060+K4060</f>
        <v/>
      </c>
      <c r="M4060" s="21">
        <f>B4060-L4060</f>
        <v/>
      </c>
      <c r="N4060" s="21">
        <f>ROUNDDOWN(ROUND(B4060*0.2042,2),0)</f>
        <v/>
      </c>
    </row>
    <row r="4061">
      <c r="A4061" t="inlineStr">
        <is>
          <t>照合 一般</t>
        </is>
      </c>
      <c r="B4061" s="21" t="n">
        <v>29000000</v>
      </c>
      <c r="C4061" s="22" t="n">
        <v>24</v>
      </c>
      <c r="D4061" s="22" t="n">
        <v>1</v>
      </c>
      <c r="E4061" s="22" t="n">
        <v>0</v>
      </c>
      <c r="F4061" s="21">
        <f>(IF(C4061&lt;=20,MAX(800000,400000*C4061),8000000+700000*(C4061-20))+IF(E4061=1,1000000,0))</f>
        <v/>
      </c>
      <c r="G4061" s="21">
        <f>IF(AND(D4061=3,C4061&lt;=5),MAX(0,B4061-F4061),IF(AND(D4061=2,C4061&lt;=5,MAX(0,B4061-F4061)&gt;3000000),1500000+MAX(0,B4061-F4061)-3000000,MAX(0,B4061-F4061)/2))</f>
        <v/>
      </c>
      <c r="H4061" s="21">
        <f>ROUNDDOWN(G4061,-3)</f>
        <v/>
      </c>
      <c r="I4061" s="21">
        <f>IF(H4061&lt;=0,0,ROUNDDOWN(ROUND((H4061*LOOKUP(H4061,{0,1950001,3300001,6950001,9000001,18000001,40000001},{0.05,0.1,0.2,0.23,0.33,0.4,0.45})-LOOKUP(H4061,{0,1950001,3300001,6950001,9000001,18000001,40000001},{0,97500,427500,636000,1536000,2796000,4796000}))*1.021,3),0))</f>
        <v/>
      </c>
      <c r="J4061" s="21">
        <f>ROUNDDOWN(ROUND(H4061*0.06,2),-2)</f>
        <v/>
      </c>
      <c r="K4061" s="21">
        <f>ROUNDDOWN(ROUND(H4061*0.04,2),-2)</f>
        <v/>
      </c>
      <c r="L4061" s="21">
        <f>I4061+J4061+K4061</f>
        <v/>
      </c>
      <c r="M4061" s="21">
        <f>B4061-L4061</f>
        <v/>
      </c>
      <c r="N4061" s="21">
        <f>ROUNDDOWN(ROUND(B4061*0.2042,2),0)</f>
        <v/>
      </c>
    </row>
    <row r="4062">
      <c r="A4062" t="inlineStr">
        <is>
          <t>照合 一般</t>
        </is>
      </c>
      <c r="B4062" s="21" t="n">
        <v>29000000</v>
      </c>
      <c r="C4062" s="22" t="n">
        <v>25</v>
      </c>
      <c r="D4062" s="22" t="n">
        <v>1</v>
      </c>
      <c r="E4062" s="22" t="n">
        <v>0</v>
      </c>
      <c r="F4062" s="21">
        <f>(IF(C4062&lt;=20,MAX(800000,400000*C4062),8000000+700000*(C4062-20))+IF(E4062=1,1000000,0))</f>
        <v/>
      </c>
      <c r="G4062" s="21">
        <f>IF(AND(D4062=3,C4062&lt;=5),MAX(0,B4062-F4062),IF(AND(D4062=2,C4062&lt;=5,MAX(0,B4062-F4062)&gt;3000000),1500000+MAX(0,B4062-F4062)-3000000,MAX(0,B4062-F4062)/2))</f>
        <v/>
      </c>
      <c r="H4062" s="21">
        <f>ROUNDDOWN(G4062,-3)</f>
        <v/>
      </c>
      <c r="I4062" s="21">
        <f>IF(H4062&lt;=0,0,ROUNDDOWN(ROUND((H4062*LOOKUP(H4062,{0,1950001,3300001,6950001,9000001,18000001,40000001},{0.05,0.1,0.2,0.23,0.33,0.4,0.45})-LOOKUP(H4062,{0,1950001,3300001,6950001,9000001,18000001,40000001},{0,97500,427500,636000,1536000,2796000,4796000}))*1.021,3),0))</f>
        <v/>
      </c>
      <c r="J4062" s="21">
        <f>ROUNDDOWN(ROUND(H4062*0.06,2),-2)</f>
        <v/>
      </c>
      <c r="K4062" s="21">
        <f>ROUNDDOWN(ROUND(H4062*0.04,2),-2)</f>
        <v/>
      </c>
      <c r="L4062" s="21">
        <f>I4062+J4062+K4062</f>
        <v/>
      </c>
      <c r="M4062" s="21">
        <f>B4062-L4062</f>
        <v/>
      </c>
      <c r="N4062" s="21">
        <f>ROUNDDOWN(ROUND(B4062*0.2042,2),0)</f>
        <v/>
      </c>
    </row>
    <row r="4063">
      <c r="A4063" t="inlineStr">
        <is>
          <t>照合 一般</t>
        </is>
      </c>
      <c r="B4063" s="21" t="n">
        <v>29000000</v>
      </c>
      <c r="C4063" s="22" t="n">
        <v>26</v>
      </c>
      <c r="D4063" s="22" t="n">
        <v>1</v>
      </c>
      <c r="E4063" s="22" t="n">
        <v>0</v>
      </c>
      <c r="F4063" s="21">
        <f>(IF(C4063&lt;=20,MAX(800000,400000*C4063),8000000+700000*(C4063-20))+IF(E4063=1,1000000,0))</f>
        <v/>
      </c>
      <c r="G4063" s="21">
        <f>IF(AND(D4063=3,C4063&lt;=5),MAX(0,B4063-F4063),IF(AND(D4063=2,C4063&lt;=5,MAX(0,B4063-F4063)&gt;3000000),1500000+MAX(0,B4063-F4063)-3000000,MAX(0,B4063-F4063)/2))</f>
        <v/>
      </c>
      <c r="H4063" s="21">
        <f>ROUNDDOWN(G4063,-3)</f>
        <v/>
      </c>
      <c r="I4063" s="21">
        <f>IF(H4063&lt;=0,0,ROUNDDOWN(ROUND((H4063*LOOKUP(H4063,{0,1950001,3300001,6950001,9000001,18000001,40000001},{0.05,0.1,0.2,0.23,0.33,0.4,0.45})-LOOKUP(H4063,{0,1950001,3300001,6950001,9000001,18000001,40000001},{0,97500,427500,636000,1536000,2796000,4796000}))*1.021,3),0))</f>
        <v/>
      </c>
      <c r="J4063" s="21">
        <f>ROUNDDOWN(ROUND(H4063*0.06,2),-2)</f>
        <v/>
      </c>
      <c r="K4063" s="21">
        <f>ROUNDDOWN(ROUND(H4063*0.04,2),-2)</f>
        <v/>
      </c>
      <c r="L4063" s="21">
        <f>I4063+J4063+K4063</f>
        <v/>
      </c>
      <c r="M4063" s="21">
        <f>B4063-L4063</f>
        <v/>
      </c>
      <c r="N4063" s="21">
        <f>ROUNDDOWN(ROUND(B4063*0.2042,2),0)</f>
        <v/>
      </c>
    </row>
    <row r="4064">
      <c r="A4064" t="inlineStr">
        <is>
          <t>照合 一般</t>
        </is>
      </c>
      <c r="B4064" s="21" t="n">
        <v>29000000</v>
      </c>
      <c r="C4064" s="22" t="n">
        <v>27</v>
      </c>
      <c r="D4064" s="22" t="n">
        <v>1</v>
      </c>
      <c r="E4064" s="22" t="n">
        <v>0</v>
      </c>
      <c r="F4064" s="21">
        <f>(IF(C4064&lt;=20,MAX(800000,400000*C4064),8000000+700000*(C4064-20))+IF(E4064=1,1000000,0))</f>
        <v/>
      </c>
      <c r="G4064" s="21">
        <f>IF(AND(D4064=3,C4064&lt;=5),MAX(0,B4064-F4064),IF(AND(D4064=2,C4064&lt;=5,MAX(0,B4064-F4064)&gt;3000000),1500000+MAX(0,B4064-F4064)-3000000,MAX(0,B4064-F4064)/2))</f>
        <v/>
      </c>
      <c r="H4064" s="21">
        <f>ROUNDDOWN(G4064,-3)</f>
        <v/>
      </c>
      <c r="I4064" s="21">
        <f>IF(H4064&lt;=0,0,ROUNDDOWN(ROUND((H4064*LOOKUP(H4064,{0,1950001,3300001,6950001,9000001,18000001,40000001},{0.05,0.1,0.2,0.23,0.33,0.4,0.45})-LOOKUP(H4064,{0,1950001,3300001,6950001,9000001,18000001,40000001},{0,97500,427500,636000,1536000,2796000,4796000}))*1.021,3),0))</f>
        <v/>
      </c>
      <c r="J4064" s="21">
        <f>ROUNDDOWN(ROUND(H4064*0.06,2),-2)</f>
        <v/>
      </c>
      <c r="K4064" s="21">
        <f>ROUNDDOWN(ROUND(H4064*0.04,2),-2)</f>
        <v/>
      </c>
      <c r="L4064" s="21">
        <f>I4064+J4064+K4064</f>
        <v/>
      </c>
      <c r="M4064" s="21">
        <f>B4064-L4064</f>
        <v/>
      </c>
      <c r="N4064" s="21">
        <f>ROUNDDOWN(ROUND(B4064*0.2042,2),0)</f>
        <v/>
      </c>
    </row>
    <row r="4065">
      <c r="A4065" t="inlineStr">
        <is>
          <t>照合 一般</t>
        </is>
      </c>
      <c r="B4065" s="21" t="n">
        <v>29000000</v>
      </c>
      <c r="C4065" s="22" t="n">
        <v>28</v>
      </c>
      <c r="D4065" s="22" t="n">
        <v>1</v>
      </c>
      <c r="E4065" s="22" t="n">
        <v>0</v>
      </c>
      <c r="F4065" s="21">
        <f>(IF(C4065&lt;=20,MAX(800000,400000*C4065),8000000+700000*(C4065-20))+IF(E4065=1,1000000,0))</f>
        <v/>
      </c>
      <c r="G4065" s="21">
        <f>IF(AND(D4065=3,C4065&lt;=5),MAX(0,B4065-F4065),IF(AND(D4065=2,C4065&lt;=5,MAX(0,B4065-F4065)&gt;3000000),1500000+MAX(0,B4065-F4065)-3000000,MAX(0,B4065-F4065)/2))</f>
        <v/>
      </c>
      <c r="H4065" s="21">
        <f>ROUNDDOWN(G4065,-3)</f>
        <v/>
      </c>
      <c r="I4065" s="21">
        <f>IF(H4065&lt;=0,0,ROUNDDOWN(ROUND((H4065*LOOKUP(H4065,{0,1950001,3300001,6950001,9000001,18000001,40000001},{0.05,0.1,0.2,0.23,0.33,0.4,0.45})-LOOKUP(H4065,{0,1950001,3300001,6950001,9000001,18000001,40000001},{0,97500,427500,636000,1536000,2796000,4796000}))*1.021,3),0))</f>
        <v/>
      </c>
      <c r="J4065" s="21">
        <f>ROUNDDOWN(ROUND(H4065*0.06,2),-2)</f>
        <v/>
      </c>
      <c r="K4065" s="21">
        <f>ROUNDDOWN(ROUND(H4065*0.04,2),-2)</f>
        <v/>
      </c>
      <c r="L4065" s="21">
        <f>I4065+J4065+K4065</f>
        <v/>
      </c>
      <c r="M4065" s="21">
        <f>B4065-L4065</f>
        <v/>
      </c>
      <c r="N4065" s="21">
        <f>ROUNDDOWN(ROUND(B4065*0.2042,2),0)</f>
        <v/>
      </c>
    </row>
    <row r="4066">
      <c r="A4066" t="inlineStr">
        <is>
          <t>照合 一般</t>
        </is>
      </c>
      <c r="B4066" s="21" t="n">
        <v>29000000</v>
      </c>
      <c r="C4066" s="22" t="n">
        <v>29</v>
      </c>
      <c r="D4066" s="22" t="n">
        <v>1</v>
      </c>
      <c r="E4066" s="22" t="n">
        <v>0</v>
      </c>
      <c r="F4066" s="21">
        <f>(IF(C4066&lt;=20,MAX(800000,400000*C4066),8000000+700000*(C4066-20))+IF(E4066=1,1000000,0))</f>
        <v/>
      </c>
      <c r="G4066" s="21">
        <f>IF(AND(D4066=3,C4066&lt;=5),MAX(0,B4066-F4066),IF(AND(D4066=2,C4066&lt;=5,MAX(0,B4066-F4066)&gt;3000000),1500000+MAX(0,B4066-F4066)-3000000,MAX(0,B4066-F4066)/2))</f>
        <v/>
      </c>
      <c r="H4066" s="21">
        <f>ROUNDDOWN(G4066,-3)</f>
        <v/>
      </c>
      <c r="I4066" s="21">
        <f>IF(H4066&lt;=0,0,ROUNDDOWN(ROUND((H4066*LOOKUP(H4066,{0,1950001,3300001,6950001,9000001,18000001,40000001},{0.05,0.1,0.2,0.23,0.33,0.4,0.45})-LOOKUP(H4066,{0,1950001,3300001,6950001,9000001,18000001,40000001},{0,97500,427500,636000,1536000,2796000,4796000}))*1.021,3),0))</f>
        <v/>
      </c>
      <c r="J4066" s="21">
        <f>ROUNDDOWN(ROUND(H4066*0.06,2),-2)</f>
        <v/>
      </c>
      <c r="K4066" s="21">
        <f>ROUNDDOWN(ROUND(H4066*0.04,2),-2)</f>
        <v/>
      </c>
      <c r="L4066" s="21">
        <f>I4066+J4066+K4066</f>
        <v/>
      </c>
      <c r="M4066" s="21">
        <f>B4066-L4066</f>
        <v/>
      </c>
      <c r="N4066" s="21">
        <f>ROUNDDOWN(ROUND(B4066*0.2042,2),0)</f>
        <v/>
      </c>
    </row>
    <row r="4067">
      <c r="A4067" t="inlineStr">
        <is>
          <t>照合 一般</t>
        </is>
      </c>
      <c r="B4067" s="21" t="n">
        <v>29000000</v>
      </c>
      <c r="C4067" s="22" t="n">
        <v>30</v>
      </c>
      <c r="D4067" s="22" t="n">
        <v>1</v>
      </c>
      <c r="E4067" s="22" t="n">
        <v>0</v>
      </c>
      <c r="F4067" s="21">
        <f>(IF(C4067&lt;=20,MAX(800000,400000*C4067),8000000+700000*(C4067-20))+IF(E4067=1,1000000,0))</f>
        <v/>
      </c>
      <c r="G4067" s="21">
        <f>IF(AND(D4067=3,C4067&lt;=5),MAX(0,B4067-F4067),IF(AND(D4067=2,C4067&lt;=5,MAX(0,B4067-F4067)&gt;3000000),1500000+MAX(0,B4067-F4067)-3000000,MAX(0,B4067-F4067)/2))</f>
        <v/>
      </c>
      <c r="H4067" s="21">
        <f>ROUNDDOWN(G4067,-3)</f>
        <v/>
      </c>
      <c r="I4067" s="21">
        <f>IF(H4067&lt;=0,0,ROUNDDOWN(ROUND((H4067*LOOKUP(H4067,{0,1950001,3300001,6950001,9000001,18000001,40000001},{0.05,0.1,0.2,0.23,0.33,0.4,0.45})-LOOKUP(H4067,{0,1950001,3300001,6950001,9000001,18000001,40000001},{0,97500,427500,636000,1536000,2796000,4796000}))*1.021,3),0))</f>
        <v/>
      </c>
      <c r="J4067" s="21">
        <f>ROUNDDOWN(ROUND(H4067*0.06,2),-2)</f>
        <v/>
      </c>
      <c r="K4067" s="21">
        <f>ROUNDDOWN(ROUND(H4067*0.04,2),-2)</f>
        <v/>
      </c>
      <c r="L4067" s="21">
        <f>I4067+J4067+K4067</f>
        <v/>
      </c>
      <c r="M4067" s="21">
        <f>B4067-L4067</f>
        <v/>
      </c>
      <c r="N4067" s="21">
        <f>ROUNDDOWN(ROUND(B4067*0.2042,2),0)</f>
        <v/>
      </c>
    </row>
    <row r="4068">
      <c r="A4068" t="inlineStr">
        <is>
          <t>照合 一般</t>
        </is>
      </c>
      <c r="B4068" s="21" t="n">
        <v>29000000</v>
      </c>
      <c r="C4068" s="22" t="n">
        <v>31</v>
      </c>
      <c r="D4068" s="22" t="n">
        <v>1</v>
      </c>
      <c r="E4068" s="22" t="n">
        <v>0</v>
      </c>
      <c r="F4068" s="21">
        <f>(IF(C4068&lt;=20,MAX(800000,400000*C4068),8000000+700000*(C4068-20))+IF(E4068=1,1000000,0))</f>
        <v/>
      </c>
      <c r="G4068" s="21">
        <f>IF(AND(D4068=3,C4068&lt;=5),MAX(0,B4068-F4068),IF(AND(D4068=2,C4068&lt;=5,MAX(0,B4068-F4068)&gt;3000000),1500000+MAX(0,B4068-F4068)-3000000,MAX(0,B4068-F4068)/2))</f>
        <v/>
      </c>
      <c r="H4068" s="21">
        <f>ROUNDDOWN(G4068,-3)</f>
        <v/>
      </c>
      <c r="I4068" s="21">
        <f>IF(H4068&lt;=0,0,ROUNDDOWN(ROUND((H4068*LOOKUP(H4068,{0,1950001,3300001,6950001,9000001,18000001,40000001},{0.05,0.1,0.2,0.23,0.33,0.4,0.45})-LOOKUP(H4068,{0,1950001,3300001,6950001,9000001,18000001,40000001},{0,97500,427500,636000,1536000,2796000,4796000}))*1.021,3),0))</f>
        <v/>
      </c>
      <c r="J4068" s="21">
        <f>ROUNDDOWN(ROUND(H4068*0.06,2),-2)</f>
        <v/>
      </c>
      <c r="K4068" s="21">
        <f>ROUNDDOWN(ROUND(H4068*0.04,2),-2)</f>
        <v/>
      </c>
      <c r="L4068" s="21">
        <f>I4068+J4068+K4068</f>
        <v/>
      </c>
      <c r="M4068" s="21">
        <f>B4068-L4068</f>
        <v/>
      </c>
      <c r="N4068" s="21">
        <f>ROUNDDOWN(ROUND(B4068*0.2042,2),0)</f>
        <v/>
      </c>
    </row>
    <row r="4069">
      <c r="A4069" t="inlineStr">
        <is>
          <t>照合 一般</t>
        </is>
      </c>
      <c r="B4069" s="21" t="n">
        <v>29000000</v>
      </c>
      <c r="C4069" s="22" t="n">
        <v>32</v>
      </c>
      <c r="D4069" s="22" t="n">
        <v>1</v>
      </c>
      <c r="E4069" s="22" t="n">
        <v>0</v>
      </c>
      <c r="F4069" s="21">
        <f>(IF(C4069&lt;=20,MAX(800000,400000*C4069),8000000+700000*(C4069-20))+IF(E4069=1,1000000,0))</f>
        <v/>
      </c>
      <c r="G4069" s="21">
        <f>IF(AND(D4069=3,C4069&lt;=5),MAX(0,B4069-F4069),IF(AND(D4069=2,C4069&lt;=5,MAX(0,B4069-F4069)&gt;3000000),1500000+MAX(0,B4069-F4069)-3000000,MAX(0,B4069-F4069)/2))</f>
        <v/>
      </c>
      <c r="H4069" s="21">
        <f>ROUNDDOWN(G4069,-3)</f>
        <v/>
      </c>
      <c r="I4069" s="21">
        <f>IF(H4069&lt;=0,0,ROUNDDOWN(ROUND((H4069*LOOKUP(H4069,{0,1950001,3300001,6950001,9000001,18000001,40000001},{0.05,0.1,0.2,0.23,0.33,0.4,0.45})-LOOKUP(H4069,{0,1950001,3300001,6950001,9000001,18000001,40000001},{0,97500,427500,636000,1536000,2796000,4796000}))*1.021,3),0))</f>
        <v/>
      </c>
      <c r="J4069" s="21">
        <f>ROUNDDOWN(ROUND(H4069*0.06,2),-2)</f>
        <v/>
      </c>
      <c r="K4069" s="21">
        <f>ROUNDDOWN(ROUND(H4069*0.04,2),-2)</f>
        <v/>
      </c>
      <c r="L4069" s="21">
        <f>I4069+J4069+K4069</f>
        <v/>
      </c>
      <c r="M4069" s="21">
        <f>B4069-L4069</f>
        <v/>
      </c>
      <c r="N4069" s="21">
        <f>ROUNDDOWN(ROUND(B4069*0.2042,2),0)</f>
        <v/>
      </c>
    </row>
    <row r="4070">
      <c r="A4070" t="inlineStr">
        <is>
          <t>照合 一般</t>
        </is>
      </c>
      <c r="B4070" s="21" t="n">
        <v>29000000</v>
      </c>
      <c r="C4070" s="22" t="n">
        <v>33</v>
      </c>
      <c r="D4070" s="22" t="n">
        <v>1</v>
      </c>
      <c r="E4070" s="22" t="n">
        <v>0</v>
      </c>
      <c r="F4070" s="21">
        <f>(IF(C4070&lt;=20,MAX(800000,400000*C4070),8000000+700000*(C4070-20))+IF(E4070=1,1000000,0))</f>
        <v/>
      </c>
      <c r="G4070" s="21">
        <f>IF(AND(D4070=3,C4070&lt;=5),MAX(0,B4070-F4070),IF(AND(D4070=2,C4070&lt;=5,MAX(0,B4070-F4070)&gt;3000000),1500000+MAX(0,B4070-F4070)-3000000,MAX(0,B4070-F4070)/2))</f>
        <v/>
      </c>
      <c r="H4070" s="21">
        <f>ROUNDDOWN(G4070,-3)</f>
        <v/>
      </c>
      <c r="I4070" s="21">
        <f>IF(H4070&lt;=0,0,ROUNDDOWN(ROUND((H4070*LOOKUP(H4070,{0,1950001,3300001,6950001,9000001,18000001,40000001},{0.05,0.1,0.2,0.23,0.33,0.4,0.45})-LOOKUP(H4070,{0,1950001,3300001,6950001,9000001,18000001,40000001},{0,97500,427500,636000,1536000,2796000,4796000}))*1.021,3),0))</f>
        <v/>
      </c>
      <c r="J4070" s="21">
        <f>ROUNDDOWN(ROUND(H4070*0.06,2),-2)</f>
        <v/>
      </c>
      <c r="K4070" s="21">
        <f>ROUNDDOWN(ROUND(H4070*0.04,2),-2)</f>
        <v/>
      </c>
      <c r="L4070" s="21">
        <f>I4070+J4070+K4070</f>
        <v/>
      </c>
      <c r="M4070" s="21">
        <f>B4070-L4070</f>
        <v/>
      </c>
      <c r="N4070" s="21">
        <f>ROUNDDOWN(ROUND(B4070*0.2042,2),0)</f>
        <v/>
      </c>
    </row>
    <row r="4071">
      <c r="A4071" t="inlineStr">
        <is>
          <t>照合 一般</t>
        </is>
      </c>
      <c r="B4071" s="21" t="n">
        <v>29000000</v>
      </c>
      <c r="C4071" s="22" t="n">
        <v>34</v>
      </c>
      <c r="D4071" s="22" t="n">
        <v>1</v>
      </c>
      <c r="E4071" s="22" t="n">
        <v>0</v>
      </c>
      <c r="F4071" s="21">
        <f>(IF(C4071&lt;=20,MAX(800000,400000*C4071),8000000+700000*(C4071-20))+IF(E4071=1,1000000,0))</f>
        <v/>
      </c>
      <c r="G4071" s="21">
        <f>IF(AND(D4071=3,C4071&lt;=5),MAX(0,B4071-F4071),IF(AND(D4071=2,C4071&lt;=5,MAX(0,B4071-F4071)&gt;3000000),1500000+MAX(0,B4071-F4071)-3000000,MAX(0,B4071-F4071)/2))</f>
        <v/>
      </c>
      <c r="H4071" s="21">
        <f>ROUNDDOWN(G4071,-3)</f>
        <v/>
      </c>
      <c r="I4071" s="21">
        <f>IF(H4071&lt;=0,0,ROUNDDOWN(ROUND((H4071*LOOKUP(H4071,{0,1950001,3300001,6950001,9000001,18000001,40000001},{0.05,0.1,0.2,0.23,0.33,0.4,0.45})-LOOKUP(H4071,{0,1950001,3300001,6950001,9000001,18000001,40000001},{0,97500,427500,636000,1536000,2796000,4796000}))*1.021,3),0))</f>
        <v/>
      </c>
      <c r="J4071" s="21">
        <f>ROUNDDOWN(ROUND(H4071*0.06,2),-2)</f>
        <v/>
      </c>
      <c r="K4071" s="21">
        <f>ROUNDDOWN(ROUND(H4071*0.04,2),-2)</f>
        <v/>
      </c>
      <c r="L4071" s="21">
        <f>I4071+J4071+K4071</f>
        <v/>
      </c>
      <c r="M4071" s="21">
        <f>B4071-L4071</f>
        <v/>
      </c>
      <c r="N4071" s="21">
        <f>ROUNDDOWN(ROUND(B4071*0.2042,2),0)</f>
        <v/>
      </c>
    </row>
    <row r="4072">
      <c r="A4072" t="inlineStr">
        <is>
          <t>照合 一般</t>
        </is>
      </c>
      <c r="B4072" s="21" t="n">
        <v>29000000</v>
      </c>
      <c r="C4072" s="22" t="n">
        <v>35</v>
      </c>
      <c r="D4072" s="22" t="n">
        <v>1</v>
      </c>
      <c r="E4072" s="22" t="n">
        <v>0</v>
      </c>
      <c r="F4072" s="21">
        <f>(IF(C4072&lt;=20,MAX(800000,400000*C4072),8000000+700000*(C4072-20))+IF(E4072=1,1000000,0))</f>
        <v/>
      </c>
      <c r="G4072" s="21">
        <f>IF(AND(D4072=3,C4072&lt;=5),MAX(0,B4072-F4072),IF(AND(D4072=2,C4072&lt;=5,MAX(0,B4072-F4072)&gt;3000000),1500000+MAX(0,B4072-F4072)-3000000,MAX(0,B4072-F4072)/2))</f>
        <v/>
      </c>
      <c r="H4072" s="21">
        <f>ROUNDDOWN(G4072,-3)</f>
        <v/>
      </c>
      <c r="I4072" s="21">
        <f>IF(H4072&lt;=0,0,ROUNDDOWN(ROUND((H4072*LOOKUP(H4072,{0,1950001,3300001,6950001,9000001,18000001,40000001},{0.05,0.1,0.2,0.23,0.33,0.4,0.45})-LOOKUP(H4072,{0,1950001,3300001,6950001,9000001,18000001,40000001},{0,97500,427500,636000,1536000,2796000,4796000}))*1.021,3),0))</f>
        <v/>
      </c>
      <c r="J4072" s="21">
        <f>ROUNDDOWN(ROUND(H4072*0.06,2),-2)</f>
        <v/>
      </c>
      <c r="K4072" s="21">
        <f>ROUNDDOWN(ROUND(H4072*0.04,2),-2)</f>
        <v/>
      </c>
      <c r="L4072" s="21">
        <f>I4072+J4072+K4072</f>
        <v/>
      </c>
      <c r="M4072" s="21">
        <f>B4072-L4072</f>
        <v/>
      </c>
      <c r="N4072" s="21">
        <f>ROUNDDOWN(ROUND(B4072*0.2042,2),0)</f>
        <v/>
      </c>
    </row>
    <row r="4073">
      <c r="A4073" t="inlineStr">
        <is>
          <t>照合 一般</t>
        </is>
      </c>
      <c r="B4073" s="21" t="n">
        <v>29000000</v>
      </c>
      <c r="C4073" s="22" t="n">
        <v>36</v>
      </c>
      <c r="D4073" s="22" t="n">
        <v>1</v>
      </c>
      <c r="E4073" s="22" t="n">
        <v>0</v>
      </c>
      <c r="F4073" s="21">
        <f>(IF(C4073&lt;=20,MAX(800000,400000*C4073),8000000+700000*(C4073-20))+IF(E4073=1,1000000,0))</f>
        <v/>
      </c>
      <c r="G4073" s="21">
        <f>IF(AND(D4073=3,C4073&lt;=5),MAX(0,B4073-F4073),IF(AND(D4073=2,C4073&lt;=5,MAX(0,B4073-F4073)&gt;3000000),1500000+MAX(0,B4073-F4073)-3000000,MAX(0,B4073-F4073)/2))</f>
        <v/>
      </c>
      <c r="H4073" s="21">
        <f>ROUNDDOWN(G4073,-3)</f>
        <v/>
      </c>
      <c r="I4073" s="21">
        <f>IF(H4073&lt;=0,0,ROUNDDOWN(ROUND((H4073*LOOKUP(H4073,{0,1950001,3300001,6950001,9000001,18000001,40000001},{0.05,0.1,0.2,0.23,0.33,0.4,0.45})-LOOKUP(H4073,{0,1950001,3300001,6950001,9000001,18000001,40000001},{0,97500,427500,636000,1536000,2796000,4796000}))*1.021,3),0))</f>
        <v/>
      </c>
      <c r="J4073" s="21">
        <f>ROUNDDOWN(ROUND(H4073*0.06,2),-2)</f>
        <v/>
      </c>
      <c r="K4073" s="21">
        <f>ROUNDDOWN(ROUND(H4073*0.04,2),-2)</f>
        <v/>
      </c>
      <c r="L4073" s="21">
        <f>I4073+J4073+K4073</f>
        <v/>
      </c>
      <c r="M4073" s="21">
        <f>B4073-L4073</f>
        <v/>
      </c>
      <c r="N4073" s="21">
        <f>ROUNDDOWN(ROUND(B4073*0.2042,2),0)</f>
        <v/>
      </c>
    </row>
    <row r="4074">
      <c r="A4074" t="inlineStr">
        <is>
          <t>照合 一般</t>
        </is>
      </c>
      <c r="B4074" s="21" t="n">
        <v>29000000</v>
      </c>
      <c r="C4074" s="22" t="n">
        <v>37</v>
      </c>
      <c r="D4074" s="22" t="n">
        <v>1</v>
      </c>
      <c r="E4074" s="22" t="n">
        <v>0</v>
      </c>
      <c r="F4074" s="21">
        <f>(IF(C4074&lt;=20,MAX(800000,400000*C4074),8000000+700000*(C4074-20))+IF(E4074=1,1000000,0))</f>
        <v/>
      </c>
      <c r="G4074" s="21">
        <f>IF(AND(D4074=3,C4074&lt;=5),MAX(0,B4074-F4074),IF(AND(D4074=2,C4074&lt;=5,MAX(0,B4074-F4074)&gt;3000000),1500000+MAX(0,B4074-F4074)-3000000,MAX(0,B4074-F4074)/2))</f>
        <v/>
      </c>
      <c r="H4074" s="21">
        <f>ROUNDDOWN(G4074,-3)</f>
        <v/>
      </c>
      <c r="I4074" s="21">
        <f>IF(H4074&lt;=0,0,ROUNDDOWN(ROUND((H4074*LOOKUP(H4074,{0,1950001,3300001,6950001,9000001,18000001,40000001},{0.05,0.1,0.2,0.23,0.33,0.4,0.45})-LOOKUP(H4074,{0,1950001,3300001,6950001,9000001,18000001,40000001},{0,97500,427500,636000,1536000,2796000,4796000}))*1.021,3),0))</f>
        <v/>
      </c>
      <c r="J4074" s="21">
        <f>ROUNDDOWN(ROUND(H4074*0.06,2),-2)</f>
        <v/>
      </c>
      <c r="K4074" s="21">
        <f>ROUNDDOWN(ROUND(H4074*0.04,2),-2)</f>
        <v/>
      </c>
      <c r="L4074" s="21">
        <f>I4074+J4074+K4074</f>
        <v/>
      </c>
      <c r="M4074" s="21">
        <f>B4074-L4074</f>
        <v/>
      </c>
      <c r="N4074" s="21">
        <f>ROUNDDOWN(ROUND(B4074*0.2042,2),0)</f>
        <v/>
      </c>
    </row>
    <row r="4075">
      <c r="A4075" t="inlineStr">
        <is>
          <t>照合 一般</t>
        </is>
      </c>
      <c r="B4075" s="21" t="n">
        <v>29000000</v>
      </c>
      <c r="C4075" s="22" t="n">
        <v>38</v>
      </c>
      <c r="D4075" s="22" t="n">
        <v>1</v>
      </c>
      <c r="E4075" s="22" t="n">
        <v>0</v>
      </c>
      <c r="F4075" s="21">
        <f>(IF(C4075&lt;=20,MAX(800000,400000*C4075),8000000+700000*(C4075-20))+IF(E4075=1,1000000,0))</f>
        <v/>
      </c>
      <c r="G4075" s="21">
        <f>IF(AND(D4075=3,C4075&lt;=5),MAX(0,B4075-F4075),IF(AND(D4075=2,C4075&lt;=5,MAX(0,B4075-F4075)&gt;3000000),1500000+MAX(0,B4075-F4075)-3000000,MAX(0,B4075-F4075)/2))</f>
        <v/>
      </c>
      <c r="H4075" s="21">
        <f>ROUNDDOWN(G4075,-3)</f>
        <v/>
      </c>
      <c r="I4075" s="21">
        <f>IF(H4075&lt;=0,0,ROUNDDOWN(ROUND((H4075*LOOKUP(H4075,{0,1950001,3300001,6950001,9000001,18000001,40000001},{0.05,0.1,0.2,0.23,0.33,0.4,0.45})-LOOKUP(H4075,{0,1950001,3300001,6950001,9000001,18000001,40000001},{0,97500,427500,636000,1536000,2796000,4796000}))*1.021,3),0))</f>
        <v/>
      </c>
      <c r="J4075" s="21">
        <f>ROUNDDOWN(ROUND(H4075*0.06,2),-2)</f>
        <v/>
      </c>
      <c r="K4075" s="21">
        <f>ROUNDDOWN(ROUND(H4075*0.04,2),-2)</f>
        <v/>
      </c>
      <c r="L4075" s="21">
        <f>I4075+J4075+K4075</f>
        <v/>
      </c>
      <c r="M4075" s="21">
        <f>B4075-L4075</f>
        <v/>
      </c>
      <c r="N4075" s="21">
        <f>ROUNDDOWN(ROUND(B4075*0.2042,2),0)</f>
        <v/>
      </c>
    </row>
    <row r="4076">
      <c r="A4076" t="inlineStr">
        <is>
          <t>照合 一般</t>
        </is>
      </c>
      <c r="B4076" s="21" t="n">
        <v>29000000</v>
      </c>
      <c r="C4076" s="22" t="n">
        <v>39</v>
      </c>
      <c r="D4076" s="22" t="n">
        <v>1</v>
      </c>
      <c r="E4076" s="22" t="n">
        <v>0</v>
      </c>
      <c r="F4076" s="21">
        <f>(IF(C4076&lt;=20,MAX(800000,400000*C4076),8000000+700000*(C4076-20))+IF(E4076=1,1000000,0))</f>
        <v/>
      </c>
      <c r="G4076" s="21">
        <f>IF(AND(D4076=3,C4076&lt;=5),MAX(0,B4076-F4076),IF(AND(D4076=2,C4076&lt;=5,MAX(0,B4076-F4076)&gt;3000000),1500000+MAX(0,B4076-F4076)-3000000,MAX(0,B4076-F4076)/2))</f>
        <v/>
      </c>
      <c r="H4076" s="21">
        <f>ROUNDDOWN(G4076,-3)</f>
        <v/>
      </c>
      <c r="I4076" s="21">
        <f>IF(H4076&lt;=0,0,ROUNDDOWN(ROUND((H4076*LOOKUP(H4076,{0,1950001,3300001,6950001,9000001,18000001,40000001},{0.05,0.1,0.2,0.23,0.33,0.4,0.45})-LOOKUP(H4076,{0,1950001,3300001,6950001,9000001,18000001,40000001},{0,97500,427500,636000,1536000,2796000,4796000}))*1.021,3),0))</f>
        <v/>
      </c>
      <c r="J4076" s="21">
        <f>ROUNDDOWN(ROUND(H4076*0.06,2),-2)</f>
        <v/>
      </c>
      <c r="K4076" s="21">
        <f>ROUNDDOWN(ROUND(H4076*0.04,2),-2)</f>
        <v/>
      </c>
      <c r="L4076" s="21">
        <f>I4076+J4076+K4076</f>
        <v/>
      </c>
      <c r="M4076" s="21">
        <f>B4076-L4076</f>
        <v/>
      </c>
      <c r="N4076" s="21">
        <f>ROUNDDOWN(ROUND(B4076*0.2042,2),0)</f>
        <v/>
      </c>
    </row>
    <row r="4077">
      <c r="A4077" t="inlineStr">
        <is>
          <t>照合 一般</t>
        </is>
      </c>
      <c r="B4077" s="21" t="n">
        <v>29000000</v>
      </c>
      <c r="C4077" s="22" t="n">
        <v>40</v>
      </c>
      <c r="D4077" s="22" t="n">
        <v>1</v>
      </c>
      <c r="E4077" s="22" t="n">
        <v>0</v>
      </c>
      <c r="F4077" s="21">
        <f>(IF(C4077&lt;=20,MAX(800000,400000*C4077),8000000+700000*(C4077-20))+IF(E4077=1,1000000,0))</f>
        <v/>
      </c>
      <c r="G4077" s="21">
        <f>IF(AND(D4077=3,C4077&lt;=5),MAX(0,B4077-F4077),IF(AND(D4077=2,C4077&lt;=5,MAX(0,B4077-F4077)&gt;3000000),1500000+MAX(0,B4077-F4077)-3000000,MAX(0,B4077-F4077)/2))</f>
        <v/>
      </c>
      <c r="H4077" s="21">
        <f>ROUNDDOWN(G4077,-3)</f>
        <v/>
      </c>
      <c r="I4077" s="21">
        <f>IF(H4077&lt;=0,0,ROUNDDOWN(ROUND((H4077*LOOKUP(H4077,{0,1950001,3300001,6950001,9000001,18000001,40000001},{0.05,0.1,0.2,0.23,0.33,0.4,0.45})-LOOKUP(H4077,{0,1950001,3300001,6950001,9000001,18000001,40000001},{0,97500,427500,636000,1536000,2796000,4796000}))*1.021,3),0))</f>
        <v/>
      </c>
      <c r="J4077" s="21">
        <f>ROUNDDOWN(ROUND(H4077*0.06,2),-2)</f>
        <v/>
      </c>
      <c r="K4077" s="21">
        <f>ROUNDDOWN(ROUND(H4077*0.04,2),-2)</f>
        <v/>
      </c>
      <c r="L4077" s="21">
        <f>I4077+J4077+K4077</f>
        <v/>
      </c>
      <c r="M4077" s="21">
        <f>B4077-L4077</f>
        <v/>
      </c>
      <c r="N4077" s="21">
        <f>ROUNDDOWN(ROUND(B4077*0.2042,2),0)</f>
        <v/>
      </c>
    </row>
    <row r="4078">
      <c r="A4078" t="inlineStr">
        <is>
          <t>照合 一般</t>
        </is>
      </c>
      <c r="B4078" s="21" t="n">
        <v>29000000</v>
      </c>
      <c r="C4078" s="22" t="n">
        <v>41</v>
      </c>
      <c r="D4078" s="22" t="n">
        <v>1</v>
      </c>
      <c r="E4078" s="22" t="n">
        <v>0</v>
      </c>
      <c r="F4078" s="21">
        <f>(IF(C4078&lt;=20,MAX(800000,400000*C4078),8000000+700000*(C4078-20))+IF(E4078=1,1000000,0))</f>
        <v/>
      </c>
      <c r="G4078" s="21">
        <f>IF(AND(D4078=3,C4078&lt;=5),MAX(0,B4078-F4078),IF(AND(D4078=2,C4078&lt;=5,MAX(0,B4078-F4078)&gt;3000000),1500000+MAX(0,B4078-F4078)-3000000,MAX(0,B4078-F4078)/2))</f>
        <v/>
      </c>
      <c r="H4078" s="21">
        <f>ROUNDDOWN(G4078,-3)</f>
        <v/>
      </c>
      <c r="I4078" s="21">
        <f>IF(H4078&lt;=0,0,ROUNDDOWN(ROUND((H4078*LOOKUP(H4078,{0,1950001,3300001,6950001,9000001,18000001,40000001},{0.05,0.1,0.2,0.23,0.33,0.4,0.45})-LOOKUP(H4078,{0,1950001,3300001,6950001,9000001,18000001,40000001},{0,97500,427500,636000,1536000,2796000,4796000}))*1.021,3),0))</f>
        <v/>
      </c>
      <c r="J4078" s="21">
        <f>ROUNDDOWN(ROUND(H4078*0.06,2),-2)</f>
        <v/>
      </c>
      <c r="K4078" s="21">
        <f>ROUNDDOWN(ROUND(H4078*0.04,2),-2)</f>
        <v/>
      </c>
      <c r="L4078" s="21">
        <f>I4078+J4078+K4078</f>
        <v/>
      </c>
      <c r="M4078" s="21">
        <f>B4078-L4078</f>
        <v/>
      </c>
      <c r="N4078" s="21">
        <f>ROUNDDOWN(ROUND(B4078*0.2042,2),0)</f>
        <v/>
      </c>
    </row>
    <row r="4079">
      <c r="A4079" t="inlineStr">
        <is>
          <t>照合 一般</t>
        </is>
      </c>
      <c r="B4079" s="21" t="n">
        <v>29000000</v>
      </c>
      <c r="C4079" s="22" t="n">
        <v>42</v>
      </c>
      <c r="D4079" s="22" t="n">
        <v>1</v>
      </c>
      <c r="E4079" s="22" t="n">
        <v>0</v>
      </c>
      <c r="F4079" s="21">
        <f>(IF(C4079&lt;=20,MAX(800000,400000*C4079),8000000+700000*(C4079-20))+IF(E4079=1,1000000,0))</f>
        <v/>
      </c>
      <c r="G4079" s="21">
        <f>IF(AND(D4079=3,C4079&lt;=5),MAX(0,B4079-F4079),IF(AND(D4079=2,C4079&lt;=5,MAX(0,B4079-F4079)&gt;3000000),1500000+MAX(0,B4079-F4079)-3000000,MAX(0,B4079-F4079)/2))</f>
        <v/>
      </c>
      <c r="H4079" s="21">
        <f>ROUNDDOWN(G4079,-3)</f>
        <v/>
      </c>
      <c r="I4079" s="21">
        <f>IF(H4079&lt;=0,0,ROUNDDOWN(ROUND((H4079*LOOKUP(H4079,{0,1950001,3300001,6950001,9000001,18000001,40000001},{0.05,0.1,0.2,0.23,0.33,0.4,0.45})-LOOKUP(H4079,{0,1950001,3300001,6950001,9000001,18000001,40000001},{0,97500,427500,636000,1536000,2796000,4796000}))*1.021,3),0))</f>
        <v/>
      </c>
      <c r="J4079" s="21">
        <f>ROUNDDOWN(ROUND(H4079*0.06,2),-2)</f>
        <v/>
      </c>
      <c r="K4079" s="21">
        <f>ROUNDDOWN(ROUND(H4079*0.04,2),-2)</f>
        <v/>
      </c>
      <c r="L4079" s="21">
        <f>I4079+J4079+K4079</f>
        <v/>
      </c>
      <c r="M4079" s="21">
        <f>B4079-L4079</f>
        <v/>
      </c>
      <c r="N4079" s="21">
        <f>ROUNDDOWN(ROUND(B4079*0.2042,2),0)</f>
        <v/>
      </c>
    </row>
    <row r="4080">
      <c r="A4080" t="inlineStr">
        <is>
          <t>照合 一般</t>
        </is>
      </c>
      <c r="B4080" s="21" t="n">
        <v>29000000</v>
      </c>
      <c r="C4080" s="22" t="n">
        <v>43</v>
      </c>
      <c r="D4080" s="22" t="n">
        <v>1</v>
      </c>
      <c r="E4080" s="22" t="n">
        <v>0</v>
      </c>
      <c r="F4080" s="21">
        <f>(IF(C4080&lt;=20,MAX(800000,400000*C4080),8000000+700000*(C4080-20))+IF(E4080=1,1000000,0))</f>
        <v/>
      </c>
      <c r="G4080" s="21">
        <f>IF(AND(D4080=3,C4080&lt;=5),MAX(0,B4080-F4080),IF(AND(D4080=2,C4080&lt;=5,MAX(0,B4080-F4080)&gt;3000000),1500000+MAX(0,B4080-F4080)-3000000,MAX(0,B4080-F4080)/2))</f>
        <v/>
      </c>
      <c r="H4080" s="21">
        <f>ROUNDDOWN(G4080,-3)</f>
        <v/>
      </c>
      <c r="I4080" s="21">
        <f>IF(H4080&lt;=0,0,ROUNDDOWN(ROUND((H4080*LOOKUP(H4080,{0,1950001,3300001,6950001,9000001,18000001,40000001},{0.05,0.1,0.2,0.23,0.33,0.4,0.45})-LOOKUP(H4080,{0,1950001,3300001,6950001,9000001,18000001,40000001},{0,97500,427500,636000,1536000,2796000,4796000}))*1.021,3),0))</f>
        <v/>
      </c>
      <c r="J4080" s="21">
        <f>ROUNDDOWN(ROUND(H4080*0.06,2),-2)</f>
        <v/>
      </c>
      <c r="K4080" s="21">
        <f>ROUNDDOWN(ROUND(H4080*0.04,2),-2)</f>
        <v/>
      </c>
      <c r="L4080" s="21">
        <f>I4080+J4080+K4080</f>
        <v/>
      </c>
      <c r="M4080" s="21">
        <f>B4080-L4080</f>
        <v/>
      </c>
      <c r="N4080" s="21">
        <f>ROUNDDOWN(ROUND(B4080*0.2042,2),0)</f>
        <v/>
      </c>
    </row>
    <row r="4081">
      <c r="A4081" t="inlineStr">
        <is>
          <t>照合 一般</t>
        </is>
      </c>
      <c r="B4081" s="21" t="n">
        <v>29000000</v>
      </c>
      <c r="C4081" s="22" t="n">
        <v>44</v>
      </c>
      <c r="D4081" s="22" t="n">
        <v>1</v>
      </c>
      <c r="E4081" s="22" t="n">
        <v>0</v>
      </c>
      <c r="F4081" s="21">
        <f>(IF(C4081&lt;=20,MAX(800000,400000*C4081),8000000+700000*(C4081-20))+IF(E4081=1,1000000,0))</f>
        <v/>
      </c>
      <c r="G4081" s="21">
        <f>IF(AND(D4081=3,C4081&lt;=5),MAX(0,B4081-F4081),IF(AND(D4081=2,C4081&lt;=5,MAX(0,B4081-F4081)&gt;3000000),1500000+MAX(0,B4081-F4081)-3000000,MAX(0,B4081-F4081)/2))</f>
        <v/>
      </c>
      <c r="H4081" s="21">
        <f>ROUNDDOWN(G4081,-3)</f>
        <v/>
      </c>
      <c r="I4081" s="21">
        <f>IF(H4081&lt;=0,0,ROUNDDOWN(ROUND((H4081*LOOKUP(H4081,{0,1950001,3300001,6950001,9000001,18000001,40000001},{0.05,0.1,0.2,0.23,0.33,0.4,0.45})-LOOKUP(H4081,{0,1950001,3300001,6950001,9000001,18000001,40000001},{0,97500,427500,636000,1536000,2796000,4796000}))*1.021,3),0))</f>
        <v/>
      </c>
      <c r="J4081" s="21">
        <f>ROUNDDOWN(ROUND(H4081*0.06,2),-2)</f>
        <v/>
      </c>
      <c r="K4081" s="21">
        <f>ROUNDDOWN(ROUND(H4081*0.04,2),-2)</f>
        <v/>
      </c>
      <c r="L4081" s="21">
        <f>I4081+J4081+K4081</f>
        <v/>
      </c>
      <c r="M4081" s="21">
        <f>B4081-L4081</f>
        <v/>
      </c>
      <c r="N4081" s="21">
        <f>ROUNDDOWN(ROUND(B4081*0.2042,2),0)</f>
        <v/>
      </c>
    </row>
    <row r="4082">
      <c r="A4082" t="inlineStr">
        <is>
          <t>照合 一般</t>
        </is>
      </c>
      <c r="B4082" s="21" t="n">
        <v>29000000</v>
      </c>
      <c r="C4082" s="22" t="n">
        <v>45</v>
      </c>
      <c r="D4082" s="22" t="n">
        <v>1</v>
      </c>
      <c r="E4082" s="22" t="n">
        <v>0</v>
      </c>
      <c r="F4082" s="21">
        <f>(IF(C4082&lt;=20,MAX(800000,400000*C4082),8000000+700000*(C4082-20))+IF(E4082=1,1000000,0))</f>
        <v/>
      </c>
      <c r="G4082" s="21">
        <f>IF(AND(D4082=3,C4082&lt;=5),MAX(0,B4082-F4082),IF(AND(D4082=2,C4082&lt;=5,MAX(0,B4082-F4082)&gt;3000000),1500000+MAX(0,B4082-F4082)-3000000,MAX(0,B4082-F4082)/2))</f>
        <v/>
      </c>
      <c r="H4082" s="21">
        <f>ROUNDDOWN(G4082,-3)</f>
        <v/>
      </c>
      <c r="I4082" s="21">
        <f>IF(H4082&lt;=0,0,ROUNDDOWN(ROUND((H4082*LOOKUP(H4082,{0,1950001,3300001,6950001,9000001,18000001,40000001},{0.05,0.1,0.2,0.23,0.33,0.4,0.45})-LOOKUP(H4082,{0,1950001,3300001,6950001,9000001,18000001,40000001},{0,97500,427500,636000,1536000,2796000,4796000}))*1.021,3),0))</f>
        <v/>
      </c>
      <c r="J4082" s="21">
        <f>ROUNDDOWN(ROUND(H4082*0.06,2),-2)</f>
        <v/>
      </c>
      <c r="K4082" s="21">
        <f>ROUNDDOWN(ROUND(H4082*0.04,2),-2)</f>
        <v/>
      </c>
      <c r="L4082" s="21">
        <f>I4082+J4082+K4082</f>
        <v/>
      </c>
      <c r="M4082" s="21">
        <f>B4082-L4082</f>
        <v/>
      </c>
      <c r="N4082" s="21">
        <f>ROUNDDOWN(ROUND(B4082*0.2042,2),0)</f>
        <v/>
      </c>
    </row>
    <row r="4083">
      <c r="A4083" t="inlineStr">
        <is>
          <t>照合 短期</t>
        </is>
      </c>
      <c r="B4083" s="21" t="n">
        <v>29000000</v>
      </c>
      <c r="C4083" s="22" t="n">
        <v>1</v>
      </c>
      <c r="D4083" s="22" t="n">
        <v>2</v>
      </c>
      <c r="E4083" s="22" t="n">
        <v>0</v>
      </c>
      <c r="F4083" s="21">
        <f>(IF(C4083&lt;=20,MAX(800000,400000*C4083),8000000+700000*(C4083-20))+IF(E4083=1,1000000,0))</f>
        <v/>
      </c>
      <c r="G4083" s="21">
        <f>IF(AND(D4083=3,C4083&lt;=5),MAX(0,B4083-F4083),IF(AND(D4083=2,C4083&lt;=5,MAX(0,B4083-F4083)&gt;3000000),1500000+MAX(0,B4083-F4083)-3000000,MAX(0,B4083-F4083)/2))</f>
        <v/>
      </c>
      <c r="H4083" s="21">
        <f>ROUNDDOWN(G4083,-3)</f>
        <v/>
      </c>
      <c r="I4083" s="21">
        <f>IF(H4083&lt;=0,0,ROUNDDOWN(ROUND((H4083*LOOKUP(H4083,{0,1950001,3300001,6950001,9000001,18000001,40000001},{0.05,0.1,0.2,0.23,0.33,0.4,0.45})-LOOKUP(H4083,{0,1950001,3300001,6950001,9000001,18000001,40000001},{0,97500,427500,636000,1536000,2796000,4796000}))*1.021,3),0))</f>
        <v/>
      </c>
      <c r="J4083" s="21">
        <f>ROUNDDOWN(ROUND(H4083*0.06,2),-2)</f>
        <v/>
      </c>
      <c r="K4083" s="21">
        <f>ROUNDDOWN(ROUND(H4083*0.04,2),-2)</f>
        <v/>
      </c>
      <c r="L4083" s="21">
        <f>I4083+J4083+K4083</f>
        <v/>
      </c>
      <c r="M4083" s="21">
        <f>B4083-L4083</f>
        <v/>
      </c>
      <c r="N4083" s="21">
        <f>ROUNDDOWN(ROUND(B4083*0.2042,2),0)</f>
        <v/>
      </c>
    </row>
    <row r="4084">
      <c r="A4084" t="inlineStr">
        <is>
          <t>照合 役員</t>
        </is>
      </c>
      <c r="B4084" s="21" t="n">
        <v>29000000</v>
      </c>
      <c r="C4084" s="22" t="n">
        <v>1</v>
      </c>
      <c r="D4084" s="22" t="n">
        <v>3</v>
      </c>
      <c r="E4084" s="22" t="n">
        <v>0</v>
      </c>
      <c r="F4084" s="21">
        <f>(IF(C4084&lt;=20,MAX(800000,400000*C4084),8000000+700000*(C4084-20))+IF(E4084=1,1000000,0))</f>
        <v/>
      </c>
      <c r="G4084" s="21">
        <f>IF(AND(D4084=3,C4084&lt;=5),MAX(0,B4084-F4084),IF(AND(D4084=2,C4084&lt;=5,MAX(0,B4084-F4084)&gt;3000000),1500000+MAX(0,B4084-F4084)-3000000,MAX(0,B4084-F4084)/2))</f>
        <v/>
      </c>
      <c r="H4084" s="21">
        <f>ROUNDDOWN(G4084,-3)</f>
        <v/>
      </c>
      <c r="I4084" s="21">
        <f>IF(H4084&lt;=0,0,ROUNDDOWN(ROUND((H4084*LOOKUP(H4084,{0,1950001,3300001,6950001,9000001,18000001,40000001},{0.05,0.1,0.2,0.23,0.33,0.4,0.45})-LOOKUP(H4084,{0,1950001,3300001,6950001,9000001,18000001,40000001},{0,97500,427500,636000,1536000,2796000,4796000}))*1.021,3),0))</f>
        <v/>
      </c>
      <c r="J4084" s="21">
        <f>ROUNDDOWN(ROUND(H4084*0.06,2),-2)</f>
        <v/>
      </c>
      <c r="K4084" s="21">
        <f>ROUNDDOWN(ROUND(H4084*0.04,2),-2)</f>
        <v/>
      </c>
      <c r="L4084" s="21">
        <f>I4084+J4084+K4084</f>
        <v/>
      </c>
      <c r="M4084" s="21">
        <f>B4084-L4084</f>
        <v/>
      </c>
      <c r="N4084" s="21">
        <f>ROUNDDOWN(ROUND(B4084*0.2042,2),0)</f>
        <v/>
      </c>
    </row>
    <row r="4085">
      <c r="A4085" t="inlineStr">
        <is>
          <t>照合 短期 障害</t>
        </is>
      </c>
      <c r="B4085" s="21" t="n">
        <v>29000000</v>
      </c>
      <c r="C4085" s="22" t="n">
        <v>1</v>
      </c>
      <c r="D4085" s="22" t="n">
        <v>2</v>
      </c>
      <c r="E4085" s="22" t="n">
        <v>1</v>
      </c>
      <c r="F4085" s="21">
        <f>(IF(C4085&lt;=20,MAX(800000,400000*C4085),8000000+700000*(C4085-20))+IF(E4085=1,1000000,0))</f>
        <v/>
      </c>
      <c r="G4085" s="21">
        <f>IF(AND(D4085=3,C4085&lt;=5),MAX(0,B4085-F4085),IF(AND(D4085=2,C4085&lt;=5,MAX(0,B4085-F4085)&gt;3000000),1500000+MAX(0,B4085-F4085)-3000000,MAX(0,B4085-F4085)/2))</f>
        <v/>
      </c>
      <c r="H4085" s="21">
        <f>ROUNDDOWN(G4085,-3)</f>
        <v/>
      </c>
      <c r="I4085" s="21">
        <f>IF(H4085&lt;=0,0,ROUNDDOWN(ROUND((H4085*LOOKUP(H4085,{0,1950001,3300001,6950001,9000001,18000001,40000001},{0.05,0.1,0.2,0.23,0.33,0.4,0.45})-LOOKUP(H4085,{0,1950001,3300001,6950001,9000001,18000001,40000001},{0,97500,427500,636000,1536000,2796000,4796000}))*1.021,3),0))</f>
        <v/>
      </c>
      <c r="J4085" s="21">
        <f>ROUNDDOWN(ROUND(H4085*0.06,2),-2)</f>
        <v/>
      </c>
      <c r="K4085" s="21">
        <f>ROUNDDOWN(ROUND(H4085*0.04,2),-2)</f>
        <v/>
      </c>
      <c r="L4085" s="21">
        <f>I4085+J4085+K4085</f>
        <v/>
      </c>
      <c r="M4085" s="21">
        <f>B4085-L4085</f>
        <v/>
      </c>
      <c r="N4085" s="21">
        <f>ROUNDDOWN(ROUND(B4085*0.2042,2),0)</f>
        <v/>
      </c>
    </row>
    <row r="4086">
      <c r="A4086" t="inlineStr">
        <is>
          <t>照合 短期</t>
        </is>
      </c>
      <c r="B4086" s="21" t="n">
        <v>29000000</v>
      </c>
      <c r="C4086" s="22" t="n">
        <v>2</v>
      </c>
      <c r="D4086" s="22" t="n">
        <v>2</v>
      </c>
      <c r="E4086" s="22" t="n">
        <v>0</v>
      </c>
      <c r="F4086" s="21">
        <f>(IF(C4086&lt;=20,MAX(800000,400000*C4086),8000000+700000*(C4086-20))+IF(E4086=1,1000000,0))</f>
        <v/>
      </c>
      <c r="G4086" s="21">
        <f>IF(AND(D4086=3,C4086&lt;=5),MAX(0,B4086-F4086),IF(AND(D4086=2,C4086&lt;=5,MAX(0,B4086-F4086)&gt;3000000),1500000+MAX(0,B4086-F4086)-3000000,MAX(0,B4086-F4086)/2))</f>
        <v/>
      </c>
      <c r="H4086" s="21">
        <f>ROUNDDOWN(G4086,-3)</f>
        <v/>
      </c>
      <c r="I4086" s="21">
        <f>IF(H4086&lt;=0,0,ROUNDDOWN(ROUND((H4086*LOOKUP(H4086,{0,1950001,3300001,6950001,9000001,18000001,40000001},{0.05,0.1,0.2,0.23,0.33,0.4,0.45})-LOOKUP(H4086,{0,1950001,3300001,6950001,9000001,18000001,40000001},{0,97500,427500,636000,1536000,2796000,4796000}))*1.021,3),0))</f>
        <v/>
      </c>
      <c r="J4086" s="21">
        <f>ROUNDDOWN(ROUND(H4086*0.06,2),-2)</f>
        <v/>
      </c>
      <c r="K4086" s="21">
        <f>ROUNDDOWN(ROUND(H4086*0.04,2),-2)</f>
        <v/>
      </c>
      <c r="L4086" s="21">
        <f>I4086+J4086+K4086</f>
        <v/>
      </c>
      <c r="M4086" s="21">
        <f>B4086-L4086</f>
        <v/>
      </c>
      <c r="N4086" s="21">
        <f>ROUNDDOWN(ROUND(B4086*0.2042,2),0)</f>
        <v/>
      </c>
    </row>
    <row r="4087">
      <c r="A4087" t="inlineStr">
        <is>
          <t>照合 役員</t>
        </is>
      </c>
      <c r="B4087" s="21" t="n">
        <v>29000000</v>
      </c>
      <c r="C4087" s="22" t="n">
        <v>2</v>
      </c>
      <c r="D4087" s="22" t="n">
        <v>3</v>
      </c>
      <c r="E4087" s="22" t="n">
        <v>0</v>
      </c>
      <c r="F4087" s="21">
        <f>(IF(C4087&lt;=20,MAX(800000,400000*C4087),8000000+700000*(C4087-20))+IF(E4087=1,1000000,0))</f>
        <v/>
      </c>
      <c r="G4087" s="21">
        <f>IF(AND(D4087=3,C4087&lt;=5),MAX(0,B4087-F4087),IF(AND(D4087=2,C4087&lt;=5,MAX(0,B4087-F4087)&gt;3000000),1500000+MAX(0,B4087-F4087)-3000000,MAX(0,B4087-F4087)/2))</f>
        <v/>
      </c>
      <c r="H4087" s="21">
        <f>ROUNDDOWN(G4087,-3)</f>
        <v/>
      </c>
      <c r="I4087" s="21">
        <f>IF(H4087&lt;=0,0,ROUNDDOWN(ROUND((H4087*LOOKUP(H4087,{0,1950001,3300001,6950001,9000001,18000001,40000001},{0.05,0.1,0.2,0.23,0.33,0.4,0.45})-LOOKUP(H4087,{0,1950001,3300001,6950001,9000001,18000001,40000001},{0,97500,427500,636000,1536000,2796000,4796000}))*1.021,3),0))</f>
        <v/>
      </c>
      <c r="J4087" s="21">
        <f>ROUNDDOWN(ROUND(H4087*0.06,2),-2)</f>
        <v/>
      </c>
      <c r="K4087" s="21">
        <f>ROUNDDOWN(ROUND(H4087*0.04,2),-2)</f>
        <v/>
      </c>
      <c r="L4087" s="21">
        <f>I4087+J4087+K4087</f>
        <v/>
      </c>
      <c r="M4087" s="21">
        <f>B4087-L4087</f>
        <v/>
      </c>
      <c r="N4087" s="21">
        <f>ROUNDDOWN(ROUND(B4087*0.2042,2),0)</f>
        <v/>
      </c>
    </row>
    <row r="4088">
      <c r="A4088" t="inlineStr">
        <is>
          <t>照合 短期 障害</t>
        </is>
      </c>
      <c r="B4088" s="21" t="n">
        <v>29000000</v>
      </c>
      <c r="C4088" s="22" t="n">
        <v>2</v>
      </c>
      <c r="D4088" s="22" t="n">
        <v>2</v>
      </c>
      <c r="E4088" s="22" t="n">
        <v>1</v>
      </c>
      <c r="F4088" s="21">
        <f>(IF(C4088&lt;=20,MAX(800000,400000*C4088),8000000+700000*(C4088-20))+IF(E4088=1,1000000,0))</f>
        <v/>
      </c>
      <c r="G4088" s="21">
        <f>IF(AND(D4088=3,C4088&lt;=5),MAX(0,B4088-F4088),IF(AND(D4088=2,C4088&lt;=5,MAX(0,B4088-F4088)&gt;3000000),1500000+MAX(0,B4088-F4088)-3000000,MAX(0,B4088-F4088)/2))</f>
        <v/>
      </c>
      <c r="H4088" s="21">
        <f>ROUNDDOWN(G4088,-3)</f>
        <v/>
      </c>
      <c r="I4088" s="21">
        <f>IF(H4088&lt;=0,0,ROUNDDOWN(ROUND((H4088*LOOKUP(H4088,{0,1950001,3300001,6950001,9000001,18000001,40000001},{0.05,0.1,0.2,0.23,0.33,0.4,0.45})-LOOKUP(H4088,{0,1950001,3300001,6950001,9000001,18000001,40000001},{0,97500,427500,636000,1536000,2796000,4796000}))*1.021,3),0))</f>
        <v/>
      </c>
      <c r="J4088" s="21">
        <f>ROUNDDOWN(ROUND(H4088*0.06,2),-2)</f>
        <v/>
      </c>
      <c r="K4088" s="21">
        <f>ROUNDDOWN(ROUND(H4088*0.04,2),-2)</f>
        <v/>
      </c>
      <c r="L4088" s="21">
        <f>I4088+J4088+K4088</f>
        <v/>
      </c>
      <c r="M4088" s="21">
        <f>B4088-L4088</f>
        <v/>
      </c>
      <c r="N4088" s="21">
        <f>ROUNDDOWN(ROUND(B4088*0.2042,2),0)</f>
        <v/>
      </c>
    </row>
    <row r="4089">
      <c r="A4089" t="inlineStr">
        <is>
          <t>照合 短期</t>
        </is>
      </c>
      <c r="B4089" s="21" t="n">
        <v>29000000</v>
      </c>
      <c r="C4089" s="22" t="n">
        <v>3</v>
      </c>
      <c r="D4089" s="22" t="n">
        <v>2</v>
      </c>
      <c r="E4089" s="22" t="n">
        <v>0</v>
      </c>
      <c r="F4089" s="21">
        <f>(IF(C4089&lt;=20,MAX(800000,400000*C4089),8000000+700000*(C4089-20))+IF(E4089=1,1000000,0))</f>
        <v/>
      </c>
      <c r="G4089" s="21">
        <f>IF(AND(D4089=3,C4089&lt;=5),MAX(0,B4089-F4089),IF(AND(D4089=2,C4089&lt;=5,MAX(0,B4089-F4089)&gt;3000000),1500000+MAX(0,B4089-F4089)-3000000,MAX(0,B4089-F4089)/2))</f>
        <v/>
      </c>
      <c r="H4089" s="21">
        <f>ROUNDDOWN(G4089,-3)</f>
        <v/>
      </c>
      <c r="I4089" s="21">
        <f>IF(H4089&lt;=0,0,ROUNDDOWN(ROUND((H4089*LOOKUP(H4089,{0,1950001,3300001,6950001,9000001,18000001,40000001},{0.05,0.1,0.2,0.23,0.33,0.4,0.45})-LOOKUP(H4089,{0,1950001,3300001,6950001,9000001,18000001,40000001},{0,97500,427500,636000,1536000,2796000,4796000}))*1.021,3),0))</f>
        <v/>
      </c>
      <c r="J4089" s="21">
        <f>ROUNDDOWN(ROUND(H4089*0.06,2),-2)</f>
        <v/>
      </c>
      <c r="K4089" s="21">
        <f>ROUNDDOWN(ROUND(H4089*0.04,2),-2)</f>
        <v/>
      </c>
      <c r="L4089" s="21">
        <f>I4089+J4089+K4089</f>
        <v/>
      </c>
      <c r="M4089" s="21">
        <f>B4089-L4089</f>
        <v/>
      </c>
      <c r="N4089" s="21">
        <f>ROUNDDOWN(ROUND(B4089*0.2042,2),0)</f>
        <v/>
      </c>
    </row>
    <row r="4090">
      <c r="A4090" t="inlineStr">
        <is>
          <t>照合 役員</t>
        </is>
      </c>
      <c r="B4090" s="21" t="n">
        <v>29000000</v>
      </c>
      <c r="C4090" s="22" t="n">
        <v>3</v>
      </c>
      <c r="D4090" s="22" t="n">
        <v>3</v>
      </c>
      <c r="E4090" s="22" t="n">
        <v>0</v>
      </c>
      <c r="F4090" s="21">
        <f>(IF(C4090&lt;=20,MAX(800000,400000*C4090),8000000+700000*(C4090-20))+IF(E4090=1,1000000,0))</f>
        <v/>
      </c>
      <c r="G4090" s="21">
        <f>IF(AND(D4090=3,C4090&lt;=5),MAX(0,B4090-F4090),IF(AND(D4090=2,C4090&lt;=5,MAX(0,B4090-F4090)&gt;3000000),1500000+MAX(0,B4090-F4090)-3000000,MAX(0,B4090-F4090)/2))</f>
        <v/>
      </c>
      <c r="H4090" s="21">
        <f>ROUNDDOWN(G4090,-3)</f>
        <v/>
      </c>
      <c r="I4090" s="21">
        <f>IF(H4090&lt;=0,0,ROUNDDOWN(ROUND((H4090*LOOKUP(H4090,{0,1950001,3300001,6950001,9000001,18000001,40000001},{0.05,0.1,0.2,0.23,0.33,0.4,0.45})-LOOKUP(H4090,{0,1950001,3300001,6950001,9000001,18000001,40000001},{0,97500,427500,636000,1536000,2796000,4796000}))*1.021,3),0))</f>
        <v/>
      </c>
      <c r="J4090" s="21">
        <f>ROUNDDOWN(ROUND(H4090*0.06,2),-2)</f>
        <v/>
      </c>
      <c r="K4090" s="21">
        <f>ROUNDDOWN(ROUND(H4090*0.04,2),-2)</f>
        <v/>
      </c>
      <c r="L4090" s="21">
        <f>I4090+J4090+K4090</f>
        <v/>
      </c>
      <c r="M4090" s="21">
        <f>B4090-L4090</f>
        <v/>
      </c>
      <c r="N4090" s="21">
        <f>ROUNDDOWN(ROUND(B4090*0.2042,2),0)</f>
        <v/>
      </c>
    </row>
    <row r="4091">
      <c r="A4091" t="inlineStr">
        <is>
          <t>照合 短期 障害</t>
        </is>
      </c>
      <c r="B4091" s="21" t="n">
        <v>29000000</v>
      </c>
      <c r="C4091" s="22" t="n">
        <v>3</v>
      </c>
      <c r="D4091" s="22" t="n">
        <v>2</v>
      </c>
      <c r="E4091" s="22" t="n">
        <v>1</v>
      </c>
      <c r="F4091" s="21">
        <f>(IF(C4091&lt;=20,MAX(800000,400000*C4091),8000000+700000*(C4091-20))+IF(E4091=1,1000000,0))</f>
        <v/>
      </c>
      <c r="G4091" s="21">
        <f>IF(AND(D4091=3,C4091&lt;=5),MAX(0,B4091-F4091),IF(AND(D4091=2,C4091&lt;=5,MAX(0,B4091-F4091)&gt;3000000),1500000+MAX(0,B4091-F4091)-3000000,MAX(0,B4091-F4091)/2))</f>
        <v/>
      </c>
      <c r="H4091" s="21">
        <f>ROUNDDOWN(G4091,-3)</f>
        <v/>
      </c>
      <c r="I4091" s="21">
        <f>IF(H4091&lt;=0,0,ROUNDDOWN(ROUND((H4091*LOOKUP(H4091,{0,1950001,3300001,6950001,9000001,18000001,40000001},{0.05,0.1,0.2,0.23,0.33,0.4,0.45})-LOOKUP(H4091,{0,1950001,3300001,6950001,9000001,18000001,40000001},{0,97500,427500,636000,1536000,2796000,4796000}))*1.021,3),0))</f>
        <v/>
      </c>
      <c r="J4091" s="21">
        <f>ROUNDDOWN(ROUND(H4091*0.06,2),-2)</f>
        <v/>
      </c>
      <c r="K4091" s="21">
        <f>ROUNDDOWN(ROUND(H4091*0.04,2),-2)</f>
        <v/>
      </c>
      <c r="L4091" s="21">
        <f>I4091+J4091+K4091</f>
        <v/>
      </c>
      <c r="M4091" s="21">
        <f>B4091-L4091</f>
        <v/>
      </c>
      <c r="N4091" s="21">
        <f>ROUNDDOWN(ROUND(B4091*0.2042,2),0)</f>
        <v/>
      </c>
    </row>
    <row r="4092">
      <c r="A4092" t="inlineStr">
        <is>
          <t>照合 短期</t>
        </is>
      </c>
      <c r="B4092" s="21" t="n">
        <v>29000000</v>
      </c>
      <c r="C4092" s="22" t="n">
        <v>4</v>
      </c>
      <c r="D4092" s="22" t="n">
        <v>2</v>
      </c>
      <c r="E4092" s="22" t="n">
        <v>0</v>
      </c>
      <c r="F4092" s="21">
        <f>(IF(C4092&lt;=20,MAX(800000,400000*C4092),8000000+700000*(C4092-20))+IF(E4092=1,1000000,0))</f>
        <v/>
      </c>
      <c r="G4092" s="21">
        <f>IF(AND(D4092=3,C4092&lt;=5),MAX(0,B4092-F4092),IF(AND(D4092=2,C4092&lt;=5,MAX(0,B4092-F4092)&gt;3000000),1500000+MAX(0,B4092-F4092)-3000000,MAX(0,B4092-F4092)/2))</f>
        <v/>
      </c>
      <c r="H4092" s="21">
        <f>ROUNDDOWN(G4092,-3)</f>
        <v/>
      </c>
      <c r="I4092" s="21">
        <f>IF(H4092&lt;=0,0,ROUNDDOWN(ROUND((H4092*LOOKUP(H4092,{0,1950001,3300001,6950001,9000001,18000001,40000001},{0.05,0.1,0.2,0.23,0.33,0.4,0.45})-LOOKUP(H4092,{0,1950001,3300001,6950001,9000001,18000001,40000001},{0,97500,427500,636000,1536000,2796000,4796000}))*1.021,3),0))</f>
        <v/>
      </c>
      <c r="J4092" s="21">
        <f>ROUNDDOWN(ROUND(H4092*0.06,2),-2)</f>
        <v/>
      </c>
      <c r="K4092" s="21">
        <f>ROUNDDOWN(ROUND(H4092*0.04,2),-2)</f>
        <v/>
      </c>
      <c r="L4092" s="21">
        <f>I4092+J4092+K4092</f>
        <v/>
      </c>
      <c r="M4092" s="21">
        <f>B4092-L4092</f>
        <v/>
      </c>
      <c r="N4092" s="21">
        <f>ROUNDDOWN(ROUND(B4092*0.2042,2),0)</f>
        <v/>
      </c>
    </row>
    <row r="4093">
      <c r="A4093" t="inlineStr">
        <is>
          <t>照合 役員</t>
        </is>
      </c>
      <c r="B4093" s="21" t="n">
        <v>29000000</v>
      </c>
      <c r="C4093" s="22" t="n">
        <v>4</v>
      </c>
      <c r="D4093" s="22" t="n">
        <v>3</v>
      </c>
      <c r="E4093" s="22" t="n">
        <v>0</v>
      </c>
      <c r="F4093" s="21">
        <f>(IF(C4093&lt;=20,MAX(800000,400000*C4093),8000000+700000*(C4093-20))+IF(E4093=1,1000000,0))</f>
        <v/>
      </c>
      <c r="G4093" s="21">
        <f>IF(AND(D4093=3,C4093&lt;=5),MAX(0,B4093-F4093),IF(AND(D4093=2,C4093&lt;=5,MAX(0,B4093-F4093)&gt;3000000),1500000+MAX(0,B4093-F4093)-3000000,MAX(0,B4093-F4093)/2))</f>
        <v/>
      </c>
      <c r="H4093" s="21">
        <f>ROUNDDOWN(G4093,-3)</f>
        <v/>
      </c>
      <c r="I4093" s="21">
        <f>IF(H4093&lt;=0,0,ROUNDDOWN(ROUND((H4093*LOOKUP(H4093,{0,1950001,3300001,6950001,9000001,18000001,40000001},{0.05,0.1,0.2,0.23,0.33,0.4,0.45})-LOOKUP(H4093,{0,1950001,3300001,6950001,9000001,18000001,40000001},{0,97500,427500,636000,1536000,2796000,4796000}))*1.021,3),0))</f>
        <v/>
      </c>
      <c r="J4093" s="21">
        <f>ROUNDDOWN(ROUND(H4093*0.06,2),-2)</f>
        <v/>
      </c>
      <c r="K4093" s="21">
        <f>ROUNDDOWN(ROUND(H4093*0.04,2),-2)</f>
        <v/>
      </c>
      <c r="L4093" s="21">
        <f>I4093+J4093+K4093</f>
        <v/>
      </c>
      <c r="M4093" s="21">
        <f>B4093-L4093</f>
        <v/>
      </c>
      <c r="N4093" s="21">
        <f>ROUNDDOWN(ROUND(B4093*0.2042,2),0)</f>
        <v/>
      </c>
    </row>
    <row r="4094">
      <c r="A4094" t="inlineStr">
        <is>
          <t>照合 短期 障害</t>
        </is>
      </c>
      <c r="B4094" s="21" t="n">
        <v>29000000</v>
      </c>
      <c r="C4094" s="22" t="n">
        <v>4</v>
      </c>
      <c r="D4094" s="22" t="n">
        <v>2</v>
      </c>
      <c r="E4094" s="22" t="n">
        <v>1</v>
      </c>
      <c r="F4094" s="21">
        <f>(IF(C4094&lt;=20,MAX(800000,400000*C4094),8000000+700000*(C4094-20))+IF(E4094=1,1000000,0))</f>
        <v/>
      </c>
      <c r="G4094" s="21">
        <f>IF(AND(D4094=3,C4094&lt;=5),MAX(0,B4094-F4094),IF(AND(D4094=2,C4094&lt;=5,MAX(0,B4094-F4094)&gt;3000000),1500000+MAX(0,B4094-F4094)-3000000,MAX(0,B4094-F4094)/2))</f>
        <v/>
      </c>
      <c r="H4094" s="21">
        <f>ROUNDDOWN(G4094,-3)</f>
        <v/>
      </c>
      <c r="I4094" s="21">
        <f>IF(H4094&lt;=0,0,ROUNDDOWN(ROUND((H4094*LOOKUP(H4094,{0,1950001,3300001,6950001,9000001,18000001,40000001},{0.05,0.1,0.2,0.23,0.33,0.4,0.45})-LOOKUP(H4094,{0,1950001,3300001,6950001,9000001,18000001,40000001},{0,97500,427500,636000,1536000,2796000,4796000}))*1.021,3),0))</f>
        <v/>
      </c>
      <c r="J4094" s="21">
        <f>ROUNDDOWN(ROUND(H4094*0.06,2),-2)</f>
        <v/>
      </c>
      <c r="K4094" s="21">
        <f>ROUNDDOWN(ROUND(H4094*0.04,2),-2)</f>
        <v/>
      </c>
      <c r="L4094" s="21">
        <f>I4094+J4094+K4094</f>
        <v/>
      </c>
      <c r="M4094" s="21">
        <f>B4094-L4094</f>
        <v/>
      </c>
      <c r="N4094" s="21">
        <f>ROUNDDOWN(ROUND(B4094*0.2042,2),0)</f>
        <v/>
      </c>
    </row>
    <row r="4095">
      <c r="A4095" t="inlineStr">
        <is>
          <t>照合 短期</t>
        </is>
      </c>
      <c r="B4095" s="21" t="n">
        <v>29000000</v>
      </c>
      <c r="C4095" s="22" t="n">
        <v>5</v>
      </c>
      <c r="D4095" s="22" t="n">
        <v>2</v>
      </c>
      <c r="E4095" s="22" t="n">
        <v>0</v>
      </c>
      <c r="F4095" s="21">
        <f>(IF(C4095&lt;=20,MAX(800000,400000*C4095),8000000+700000*(C4095-20))+IF(E4095=1,1000000,0))</f>
        <v/>
      </c>
      <c r="G4095" s="21">
        <f>IF(AND(D4095=3,C4095&lt;=5),MAX(0,B4095-F4095),IF(AND(D4095=2,C4095&lt;=5,MAX(0,B4095-F4095)&gt;3000000),1500000+MAX(0,B4095-F4095)-3000000,MAX(0,B4095-F4095)/2))</f>
        <v/>
      </c>
      <c r="H4095" s="21">
        <f>ROUNDDOWN(G4095,-3)</f>
        <v/>
      </c>
      <c r="I4095" s="21">
        <f>IF(H4095&lt;=0,0,ROUNDDOWN(ROUND((H4095*LOOKUP(H4095,{0,1950001,3300001,6950001,9000001,18000001,40000001},{0.05,0.1,0.2,0.23,0.33,0.4,0.45})-LOOKUP(H4095,{0,1950001,3300001,6950001,9000001,18000001,40000001},{0,97500,427500,636000,1536000,2796000,4796000}))*1.021,3),0))</f>
        <v/>
      </c>
      <c r="J4095" s="21">
        <f>ROUNDDOWN(ROUND(H4095*0.06,2),-2)</f>
        <v/>
      </c>
      <c r="K4095" s="21">
        <f>ROUNDDOWN(ROUND(H4095*0.04,2),-2)</f>
        <v/>
      </c>
      <c r="L4095" s="21">
        <f>I4095+J4095+K4095</f>
        <v/>
      </c>
      <c r="M4095" s="21">
        <f>B4095-L4095</f>
        <v/>
      </c>
      <c r="N4095" s="21">
        <f>ROUNDDOWN(ROUND(B4095*0.2042,2),0)</f>
        <v/>
      </c>
    </row>
    <row r="4096">
      <c r="A4096" t="inlineStr">
        <is>
          <t>照合 役員</t>
        </is>
      </c>
      <c r="B4096" s="21" t="n">
        <v>29000000</v>
      </c>
      <c r="C4096" s="22" t="n">
        <v>5</v>
      </c>
      <c r="D4096" s="22" t="n">
        <v>3</v>
      </c>
      <c r="E4096" s="22" t="n">
        <v>0</v>
      </c>
      <c r="F4096" s="21">
        <f>(IF(C4096&lt;=20,MAX(800000,400000*C4096),8000000+700000*(C4096-20))+IF(E4096=1,1000000,0))</f>
        <v/>
      </c>
      <c r="G4096" s="21">
        <f>IF(AND(D4096=3,C4096&lt;=5),MAX(0,B4096-F4096),IF(AND(D4096=2,C4096&lt;=5,MAX(0,B4096-F4096)&gt;3000000),1500000+MAX(0,B4096-F4096)-3000000,MAX(0,B4096-F4096)/2))</f>
        <v/>
      </c>
      <c r="H4096" s="21">
        <f>ROUNDDOWN(G4096,-3)</f>
        <v/>
      </c>
      <c r="I4096" s="21">
        <f>IF(H4096&lt;=0,0,ROUNDDOWN(ROUND((H4096*LOOKUP(H4096,{0,1950001,3300001,6950001,9000001,18000001,40000001},{0.05,0.1,0.2,0.23,0.33,0.4,0.45})-LOOKUP(H4096,{0,1950001,3300001,6950001,9000001,18000001,40000001},{0,97500,427500,636000,1536000,2796000,4796000}))*1.021,3),0))</f>
        <v/>
      </c>
      <c r="J4096" s="21">
        <f>ROUNDDOWN(ROUND(H4096*0.06,2),-2)</f>
        <v/>
      </c>
      <c r="K4096" s="21">
        <f>ROUNDDOWN(ROUND(H4096*0.04,2),-2)</f>
        <v/>
      </c>
      <c r="L4096" s="21">
        <f>I4096+J4096+K4096</f>
        <v/>
      </c>
      <c r="M4096" s="21">
        <f>B4096-L4096</f>
        <v/>
      </c>
      <c r="N4096" s="21">
        <f>ROUNDDOWN(ROUND(B4096*0.2042,2),0)</f>
        <v/>
      </c>
    </row>
    <row r="4097">
      <c r="A4097" t="inlineStr">
        <is>
          <t>照合 短期 障害</t>
        </is>
      </c>
      <c r="B4097" s="21" t="n">
        <v>29000000</v>
      </c>
      <c r="C4097" s="22" t="n">
        <v>5</v>
      </c>
      <c r="D4097" s="22" t="n">
        <v>2</v>
      </c>
      <c r="E4097" s="22" t="n">
        <v>1</v>
      </c>
      <c r="F4097" s="21">
        <f>(IF(C4097&lt;=20,MAX(800000,400000*C4097),8000000+700000*(C4097-20))+IF(E4097=1,1000000,0))</f>
        <v/>
      </c>
      <c r="G4097" s="21">
        <f>IF(AND(D4097=3,C4097&lt;=5),MAX(0,B4097-F4097),IF(AND(D4097=2,C4097&lt;=5,MAX(0,B4097-F4097)&gt;3000000),1500000+MAX(0,B4097-F4097)-3000000,MAX(0,B4097-F4097)/2))</f>
        <v/>
      </c>
      <c r="H4097" s="21">
        <f>ROUNDDOWN(G4097,-3)</f>
        <v/>
      </c>
      <c r="I4097" s="21">
        <f>IF(H4097&lt;=0,0,ROUNDDOWN(ROUND((H4097*LOOKUP(H4097,{0,1950001,3300001,6950001,9000001,18000001,40000001},{0.05,0.1,0.2,0.23,0.33,0.4,0.45})-LOOKUP(H4097,{0,1950001,3300001,6950001,9000001,18000001,40000001},{0,97500,427500,636000,1536000,2796000,4796000}))*1.021,3),0))</f>
        <v/>
      </c>
      <c r="J4097" s="21">
        <f>ROUNDDOWN(ROUND(H4097*0.06,2),-2)</f>
        <v/>
      </c>
      <c r="K4097" s="21">
        <f>ROUNDDOWN(ROUND(H4097*0.04,2),-2)</f>
        <v/>
      </c>
      <c r="L4097" s="21">
        <f>I4097+J4097+K4097</f>
        <v/>
      </c>
      <c r="M4097" s="21">
        <f>B4097-L4097</f>
        <v/>
      </c>
      <c r="N4097" s="21">
        <f>ROUNDDOWN(ROUND(B4097*0.2042,2),0)</f>
        <v/>
      </c>
    </row>
    <row r="4098">
      <c r="A4098" t="inlineStr">
        <is>
          <t>照合 障害</t>
        </is>
      </c>
      <c r="B4098" s="21" t="n">
        <v>29000000</v>
      </c>
      <c r="C4098" s="22" t="n">
        <v>25</v>
      </c>
      <c r="D4098" s="22" t="n">
        <v>1</v>
      </c>
      <c r="E4098" s="22" t="n">
        <v>1</v>
      </c>
      <c r="F4098" s="21">
        <f>(IF(C4098&lt;=20,MAX(800000,400000*C4098),8000000+700000*(C4098-20))+IF(E4098=1,1000000,0))</f>
        <v/>
      </c>
      <c r="G4098" s="21">
        <f>IF(AND(D4098=3,C4098&lt;=5),MAX(0,B4098-F4098),IF(AND(D4098=2,C4098&lt;=5,MAX(0,B4098-F4098)&gt;3000000),1500000+MAX(0,B4098-F4098)-3000000,MAX(0,B4098-F4098)/2))</f>
        <v/>
      </c>
      <c r="H4098" s="21">
        <f>ROUNDDOWN(G4098,-3)</f>
        <v/>
      </c>
      <c r="I4098" s="21">
        <f>IF(H4098&lt;=0,0,ROUNDDOWN(ROUND((H4098*LOOKUP(H4098,{0,1950001,3300001,6950001,9000001,18000001,40000001},{0.05,0.1,0.2,0.23,0.33,0.4,0.45})-LOOKUP(H4098,{0,1950001,3300001,6950001,9000001,18000001,40000001},{0,97500,427500,636000,1536000,2796000,4796000}))*1.021,3),0))</f>
        <v/>
      </c>
      <c r="J4098" s="21">
        <f>ROUNDDOWN(ROUND(H4098*0.06,2),-2)</f>
        <v/>
      </c>
      <c r="K4098" s="21">
        <f>ROUNDDOWN(ROUND(H4098*0.04,2),-2)</f>
        <v/>
      </c>
      <c r="L4098" s="21">
        <f>I4098+J4098+K4098</f>
        <v/>
      </c>
      <c r="M4098" s="21">
        <f>B4098-L4098</f>
        <v/>
      </c>
      <c r="N4098" s="21">
        <f>ROUNDDOWN(ROUND(B4098*0.2042,2),0)</f>
        <v/>
      </c>
    </row>
    <row r="4099">
      <c r="A4099" t="inlineStr">
        <is>
          <t>照合 一般</t>
        </is>
      </c>
      <c r="B4099" s="21" t="n">
        <v>29500000</v>
      </c>
      <c r="C4099" s="22" t="n">
        <v>1</v>
      </c>
      <c r="D4099" s="22" t="n">
        <v>1</v>
      </c>
      <c r="E4099" s="22" t="n">
        <v>0</v>
      </c>
      <c r="F4099" s="21">
        <f>(IF(C4099&lt;=20,MAX(800000,400000*C4099),8000000+700000*(C4099-20))+IF(E4099=1,1000000,0))</f>
        <v/>
      </c>
      <c r="G4099" s="21">
        <f>IF(AND(D4099=3,C4099&lt;=5),MAX(0,B4099-F4099),IF(AND(D4099=2,C4099&lt;=5,MAX(0,B4099-F4099)&gt;3000000),1500000+MAX(0,B4099-F4099)-3000000,MAX(0,B4099-F4099)/2))</f>
        <v/>
      </c>
      <c r="H4099" s="21">
        <f>ROUNDDOWN(G4099,-3)</f>
        <v/>
      </c>
      <c r="I4099" s="21">
        <f>IF(H4099&lt;=0,0,ROUNDDOWN(ROUND((H4099*LOOKUP(H4099,{0,1950001,3300001,6950001,9000001,18000001,40000001},{0.05,0.1,0.2,0.23,0.33,0.4,0.45})-LOOKUP(H4099,{0,1950001,3300001,6950001,9000001,18000001,40000001},{0,97500,427500,636000,1536000,2796000,4796000}))*1.021,3),0))</f>
        <v/>
      </c>
      <c r="J4099" s="21">
        <f>ROUNDDOWN(ROUND(H4099*0.06,2),-2)</f>
        <v/>
      </c>
      <c r="K4099" s="21">
        <f>ROUNDDOWN(ROUND(H4099*0.04,2),-2)</f>
        <v/>
      </c>
      <c r="L4099" s="21">
        <f>I4099+J4099+K4099</f>
        <v/>
      </c>
      <c r="M4099" s="21">
        <f>B4099-L4099</f>
        <v/>
      </c>
      <c r="N4099" s="21">
        <f>ROUNDDOWN(ROUND(B4099*0.2042,2),0)</f>
        <v/>
      </c>
    </row>
    <row r="4100">
      <c r="A4100" t="inlineStr">
        <is>
          <t>照合 一般</t>
        </is>
      </c>
      <c r="B4100" s="21" t="n">
        <v>29500000</v>
      </c>
      <c r="C4100" s="22" t="n">
        <v>2</v>
      </c>
      <c r="D4100" s="22" t="n">
        <v>1</v>
      </c>
      <c r="E4100" s="22" t="n">
        <v>0</v>
      </c>
      <c r="F4100" s="21">
        <f>(IF(C4100&lt;=20,MAX(800000,400000*C4100),8000000+700000*(C4100-20))+IF(E4100=1,1000000,0))</f>
        <v/>
      </c>
      <c r="G4100" s="21">
        <f>IF(AND(D4100=3,C4100&lt;=5),MAX(0,B4100-F4100),IF(AND(D4100=2,C4100&lt;=5,MAX(0,B4100-F4100)&gt;3000000),1500000+MAX(0,B4100-F4100)-3000000,MAX(0,B4100-F4100)/2))</f>
        <v/>
      </c>
      <c r="H4100" s="21">
        <f>ROUNDDOWN(G4100,-3)</f>
        <v/>
      </c>
      <c r="I4100" s="21">
        <f>IF(H4100&lt;=0,0,ROUNDDOWN(ROUND((H4100*LOOKUP(H4100,{0,1950001,3300001,6950001,9000001,18000001,40000001},{0.05,0.1,0.2,0.23,0.33,0.4,0.45})-LOOKUP(H4100,{0,1950001,3300001,6950001,9000001,18000001,40000001},{0,97500,427500,636000,1536000,2796000,4796000}))*1.021,3),0))</f>
        <v/>
      </c>
      <c r="J4100" s="21">
        <f>ROUNDDOWN(ROUND(H4100*0.06,2),-2)</f>
        <v/>
      </c>
      <c r="K4100" s="21">
        <f>ROUNDDOWN(ROUND(H4100*0.04,2),-2)</f>
        <v/>
      </c>
      <c r="L4100" s="21">
        <f>I4100+J4100+K4100</f>
        <v/>
      </c>
      <c r="M4100" s="21">
        <f>B4100-L4100</f>
        <v/>
      </c>
      <c r="N4100" s="21">
        <f>ROUNDDOWN(ROUND(B4100*0.2042,2),0)</f>
        <v/>
      </c>
    </row>
    <row r="4101">
      <c r="A4101" t="inlineStr">
        <is>
          <t>照合 一般</t>
        </is>
      </c>
      <c r="B4101" s="21" t="n">
        <v>29500000</v>
      </c>
      <c r="C4101" s="22" t="n">
        <v>3</v>
      </c>
      <c r="D4101" s="22" t="n">
        <v>1</v>
      </c>
      <c r="E4101" s="22" t="n">
        <v>0</v>
      </c>
      <c r="F4101" s="21">
        <f>(IF(C4101&lt;=20,MAX(800000,400000*C4101),8000000+700000*(C4101-20))+IF(E4101=1,1000000,0))</f>
        <v/>
      </c>
      <c r="G4101" s="21">
        <f>IF(AND(D4101=3,C4101&lt;=5),MAX(0,B4101-F4101),IF(AND(D4101=2,C4101&lt;=5,MAX(0,B4101-F4101)&gt;3000000),1500000+MAX(0,B4101-F4101)-3000000,MAX(0,B4101-F4101)/2))</f>
        <v/>
      </c>
      <c r="H4101" s="21">
        <f>ROUNDDOWN(G4101,-3)</f>
        <v/>
      </c>
      <c r="I4101" s="21">
        <f>IF(H4101&lt;=0,0,ROUNDDOWN(ROUND((H4101*LOOKUP(H4101,{0,1950001,3300001,6950001,9000001,18000001,40000001},{0.05,0.1,0.2,0.23,0.33,0.4,0.45})-LOOKUP(H4101,{0,1950001,3300001,6950001,9000001,18000001,40000001},{0,97500,427500,636000,1536000,2796000,4796000}))*1.021,3),0))</f>
        <v/>
      </c>
      <c r="J4101" s="21">
        <f>ROUNDDOWN(ROUND(H4101*0.06,2),-2)</f>
        <v/>
      </c>
      <c r="K4101" s="21">
        <f>ROUNDDOWN(ROUND(H4101*0.04,2),-2)</f>
        <v/>
      </c>
      <c r="L4101" s="21">
        <f>I4101+J4101+K4101</f>
        <v/>
      </c>
      <c r="M4101" s="21">
        <f>B4101-L4101</f>
        <v/>
      </c>
      <c r="N4101" s="21">
        <f>ROUNDDOWN(ROUND(B4101*0.2042,2),0)</f>
        <v/>
      </c>
    </row>
    <row r="4102">
      <c r="A4102" t="inlineStr">
        <is>
          <t>照合 一般</t>
        </is>
      </c>
      <c r="B4102" s="21" t="n">
        <v>29500000</v>
      </c>
      <c r="C4102" s="22" t="n">
        <v>4</v>
      </c>
      <c r="D4102" s="22" t="n">
        <v>1</v>
      </c>
      <c r="E4102" s="22" t="n">
        <v>0</v>
      </c>
      <c r="F4102" s="21">
        <f>(IF(C4102&lt;=20,MAX(800000,400000*C4102),8000000+700000*(C4102-20))+IF(E4102=1,1000000,0))</f>
        <v/>
      </c>
      <c r="G4102" s="21">
        <f>IF(AND(D4102=3,C4102&lt;=5),MAX(0,B4102-F4102),IF(AND(D4102=2,C4102&lt;=5,MAX(0,B4102-F4102)&gt;3000000),1500000+MAX(0,B4102-F4102)-3000000,MAX(0,B4102-F4102)/2))</f>
        <v/>
      </c>
      <c r="H4102" s="21">
        <f>ROUNDDOWN(G4102,-3)</f>
        <v/>
      </c>
      <c r="I4102" s="21">
        <f>IF(H4102&lt;=0,0,ROUNDDOWN(ROUND((H4102*LOOKUP(H4102,{0,1950001,3300001,6950001,9000001,18000001,40000001},{0.05,0.1,0.2,0.23,0.33,0.4,0.45})-LOOKUP(H4102,{0,1950001,3300001,6950001,9000001,18000001,40000001},{0,97500,427500,636000,1536000,2796000,4796000}))*1.021,3),0))</f>
        <v/>
      </c>
      <c r="J4102" s="21">
        <f>ROUNDDOWN(ROUND(H4102*0.06,2),-2)</f>
        <v/>
      </c>
      <c r="K4102" s="21">
        <f>ROUNDDOWN(ROUND(H4102*0.04,2),-2)</f>
        <v/>
      </c>
      <c r="L4102" s="21">
        <f>I4102+J4102+K4102</f>
        <v/>
      </c>
      <c r="M4102" s="21">
        <f>B4102-L4102</f>
        <v/>
      </c>
      <c r="N4102" s="21">
        <f>ROUNDDOWN(ROUND(B4102*0.2042,2),0)</f>
        <v/>
      </c>
    </row>
    <row r="4103">
      <c r="A4103" t="inlineStr">
        <is>
          <t>照合 一般</t>
        </is>
      </c>
      <c r="B4103" s="21" t="n">
        <v>29500000</v>
      </c>
      <c r="C4103" s="22" t="n">
        <v>5</v>
      </c>
      <c r="D4103" s="22" t="n">
        <v>1</v>
      </c>
      <c r="E4103" s="22" t="n">
        <v>0</v>
      </c>
      <c r="F4103" s="21">
        <f>(IF(C4103&lt;=20,MAX(800000,400000*C4103),8000000+700000*(C4103-20))+IF(E4103=1,1000000,0))</f>
        <v/>
      </c>
      <c r="G4103" s="21">
        <f>IF(AND(D4103=3,C4103&lt;=5),MAX(0,B4103-F4103),IF(AND(D4103=2,C4103&lt;=5,MAX(0,B4103-F4103)&gt;3000000),1500000+MAX(0,B4103-F4103)-3000000,MAX(0,B4103-F4103)/2))</f>
        <v/>
      </c>
      <c r="H4103" s="21">
        <f>ROUNDDOWN(G4103,-3)</f>
        <v/>
      </c>
      <c r="I4103" s="21">
        <f>IF(H4103&lt;=0,0,ROUNDDOWN(ROUND((H4103*LOOKUP(H4103,{0,1950001,3300001,6950001,9000001,18000001,40000001},{0.05,0.1,0.2,0.23,0.33,0.4,0.45})-LOOKUP(H4103,{0,1950001,3300001,6950001,9000001,18000001,40000001},{0,97500,427500,636000,1536000,2796000,4796000}))*1.021,3),0))</f>
        <v/>
      </c>
      <c r="J4103" s="21">
        <f>ROUNDDOWN(ROUND(H4103*0.06,2),-2)</f>
        <v/>
      </c>
      <c r="K4103" s="21">
        <f>ROUNDDOWN(ROUND(H4103*0.04,2),-2)</f>
        <v/>
      </c>
      <c r="L4103" s="21">
        <f>I4103+J4103+K4103</f>
        <v/>
      </c>
      <c r="M4103" s="21">
        <f>B4103-L4103</f>
        <v/>
      </c>
      <c r="N4103" s="21">
        <f>ROUNDDOWN(ROUND(B4103*0.2042,2),0)</f>
        <v/>
      </c>
    </row>
    <row r="4104">
      <c r="A4104" t="inlineStr">
        <is>
          <t>照合 一般</t>
        </is>
      </c>
      <c r="B4104" s="21" t="n">
        <v>29500000</v>
      </c>
      <c r="C4104" s="22" t="n">
        <v>6</v>
      </c>
      <c r="D4104" s="22" t="n">
        <v>1</v>
      </c>
      <c r="E4104" s="22" t="n">
        <v>0</v>
      </c>
      <c r="F4104" s="21">
        <f>(IF(C4104&lt;=20,MAX(800000,400000*C4104),8000000+700000*(C4104-20))+IF(E4104=1,1000000,0))</f>
        <v/>
      </c>
      <c r="G4104" s="21">
        <f>IF(AND(D4104=3,C4104&lt;=5),MAX(0,B4104-F4104),IF(AND(D4104=2,C4104&lt;=5,MAX(0,B4104-F4104)&gt;3000000),1500000+MAX(0,B4104-F4104)-3000000,MAX(0,B4104-F4104)/2))</f>
        <v/>
      </c>
      <c r="H4104" s="21">
        <f>ROUNDDOWN(G4104,-3)</f>
        <v/>
      </c>
      <c r="I4104" s="21">
        <f>IF(H4104&lt;=0,0,ROUNDDOWN(ROUND((H4104*LOOKUP(H4104,{0,1950001,3300001,6950001,9000001,18000001,40000001},{0.05,0.1,0.2,0.23,0.33,0.4,0.45})-LOOKUP(H4104,{0,1950001,3300001,6950001,9000001,18000001,40000001},{0,97500,427500,636000,1536000,2796000,4796000}))*1.021,3),0))</f>
        <v/>
      </c>
      <c r="J4104" s="21">
        <f>ROUNDDOWN(ROUND(H4104*0.06,2),-2)</f>
        <v/>
      </c>
      <c r="K4104" s="21">
        <f>ROUNDDOWN(ROUND(H4104*0.04,2),-2)</f>
        <v/>
      </c>
      <c r="L4104" s="21">
        <f>I4104+J4104+K4104</f>
        <v/>
      </c>
      <c r="M4104" s="21">
        <f>B4104-L4104</f>
        <v/>
      </c>
      <c r="N4104" s="21">
        <f>ROUNDDOWN(ROUND(B4104*0.2042,2),0)</f>
        <v/>
      </c>
    </row>
    <row r="4105">
      <c r="A4105" t="inlineStr">
        <is>
          <t>照合 一般</t>
        </is>
      </c>
      <c r="B4105" s="21" t="n">
        <v>29500000</v>
      </c>
      <c r="C4105" s="22" t="n">
        <v>7</v>
      </c>
      <c r="D4105" s="22" t="n">
        <v>1</v>
      </c>
      <c r="E4105" s="22" t="n">
        <v>0</v>
      </c>
      <c r="F4105" s="21">
        <f>(IF(C4105&lt;=20,MAX(800000,400000*C4105),8000000+700000*(C4105-20))+IF(E4105=1,1000000,0))</f>
        <v/>
      </c>
      <c r="G4105" s="21">
        <f>IF(AND(D4105=3,C4105&lt;=5),MAX(0,B4105-F4105),IF(AND(D4105=2,C4105&lt;=5,MAX(0,B4105-F4105)&gt;3000000),1500000+MAX(0,B4105-F4105)-3000000,MAX(0,B4105-F4105)/2))</f>
        <v/>
      </c>
      <c r="H4105" s="21">
        <f>ROUNDDOWN(G4105,-3)</f>
        <v/>
      </c>
      <c r="I4105" s="21">
        <f>IF(H4105&lt;=0,0,ROUNDDOWN(ROUND((H4105*LOOKUP(H4105,{0,1950001,3300001,6950001,9000001,18000001,40000001},{0.05,0.1,0.2,0.23,0.33,0.4,0.45})-LOOKUP(H4105,{0,1950001,3300001,6950001,9000001,18000001,40000001},{0,97500,427500,636000,1536000,2796000,4796000}))*1.021,3),0))</f>
        <v/>
      </c>
      <c r="J4105" s="21">
        <f>ROUNDDOWN(ROUND(H4105*0.06,2),-2)</f>
        <v/>
      </c>
      <c r="K4105" s="21">
        <f>ROUNDDOWN(ROUND(H4105*0.04,2),-2)</f>
        <v/>
      </c>
      <c r="L4105" s="21">
        <f>I4105+J4105+K4105</f>
        <v/>
      </c>
      <c r="M4105" s="21">
        <f>B4105-L4105</f>
        <v/>
      </c>
      <c r="N4105" s="21">
        <f>ROUNDDOWN(ROUND(B4105*0.2042,2),0)</f>
        <v/>
      </c>
    </row>
    <row r="4106">
      <c r="A4106" t="inlineStr">
        <is>
          <t>照合 一般</t>
        </is>
      </c>
      <c r="B4106" s="21" t="n">
        <v>29500000</v>
      </c>
      <c r="C4106" s="22" t="n">
        <v>8</v>
      </c>
      <c r="D4106" s="22" t="n">
        <v>1</v>
      </c>
      <c r="E4106" s="22" t="n">
        <v>0</v>
      </c>
      <c r="F4106" s="21">
        <f>(IF(C4106&lt;=20,MAX(800000,400000*C4106),8000000+700000*(C4106-20))+IF(E4106=1,1000000,0))</f>
        <v/>
      </c>
      <c r="G4106" s="21">
        <f>IF(AND(D4106=3,C4106&lt;=5),MAX(0,B4106-F4106),IF(AND(D4106=2,C4106&lt;=5,MAX(0,B4106-F4106)&gt;3000000),1500000+MAX(0,B4106-F4106)-3000000,MAX(0,B4106-F4106)/2))</f>
        <v/>
      </c>
      <c r="H4106" s="21">
        <f>ROUNDDOWN(G4106,-3)</f>
        <v/>
      </c>
      <c r="I4106" s="21">
        <f>IF(H4106&lt;=0,0,ROUNDDOWN(ROUND((H4106*LOOKUP(H4106,{0,1950001,3300001,6950001,9000001,18000001,40000001},{0.05,0.1,0.2,0.23,0.33,0.4,0.45})-LOOKUP(H4106,{0,1950001,3300001,6950001,9000001,18000001,40000001},{0,97500,427500,636000,1536000,2796000,4796000}))*1.021,3),0))</f>
        <v/>
      </c>
      <c r="J4106" s="21">
        <f>ROUNDDOWN(ROUND(H4106*0.06,2),-2)</f>
        <v/>
      </c>
      <c r="K4106" s="21">
        <f>ROUNDDOWN(ROUND(H4106*0.04,2),-2)</f>
        <v/>
      </c>
      <c r="L4106" s="21">
        <f>I4106+J4106+K4106</f>
        <v/>
      </c>
      <c r="M4106" s="21">
        <f>B4106-L4106</f>
        <v/>
      </c>
      <c r="N4106" s="21">
        <f>ROUNDDOWN(ROUND(B4106*0.2042,2),0)</f>
        <v/>
      </c>
    </row>
    <row r="4107">
      <c r="A4107" t="inlineStr">
        <is>
          <t>照合 一般</t>
        </is>
      </c>
      <c r="B4107" s="21" t="n">
        <v>29500000</v>
      </c>
      <c r="C4107" s="22" t="n">
        <v>9</v>
      </c>
      <c r="D4107" s="22" t="n">
        <v>1</v>
      </c>
      <c r="E4107" s="22" t="n">
        <v>0</v>
      </c>
      <c r="F4107" s="21">
        <f>(IF(C4107&lt;=20,MAX(800000,400000*C4107),8000000+700000*(C4107-20))+IF(E4107=1,1000000,0))</f>
        <v/>
      </c>
      <c r="G4107" s="21">
        <f>IF(AND(D4107=3,C4107&lt;=5),MAX(0,B4107-F4107),IF(AND(D4107=2,C4107&lt;=5,MAX(0,B4107-F4107)&gt;3000000),1500000+MAX(0,B4107-F4107)-3000000,MAX(0,B4107-F4107)/2))</f>
        <v/>
      </c>
      <c r="H4107" s="21">
        <f>ROUNDDOWN(G4107,-3)</f>
        <v/>
      </c>
      <c r="I4107" s="21">
        <f>IF(H4107&lt;=0,0,ROUNDDOWN(ROUND((H4107*LOOKUP(H4107,{0,1950001,3300001,6950001,9000001,18000001,40000001},{0.05,0.1,0.2,0.23,0.33,0.4,0.45})-LOOKUP(H4107,{0,1950001,3300001,6950001,9000001,18000001,40000001},{0,97500,427500,636000,1536000,2796000,4796000}))*1.021,3),0))</f>
        <v/>
      </c>
      <c r="J4107" s="21">
        <f>ROUNDDOWN(ROUND(H4107*0.06,2),-2)</f>
        <v/>
      </c>
      <c r="K4107" s="21">
        <f>ROUNDDOWN(ROUND(H4107*0.04,2),-2)</f>
        <v/>
      </c>
      <c r="L4107" s="21">
        <f>I4107+J4107+K4107</f>
        <v/>
      </c>
      <c r="M4107" s="21">
        <f>B4107-L4107</f>
        <v/>
      </c>
      <c r="N4107" s="21">
        <f>ROUNDDOWN(ROUND(B4107*0.2042,2),0)</f>
        <v/>
      </c>
    </row>
    <row r="4108">
      <c r="A4108" t="inlineStr">
        <is>
          <t>照合 一般</t>
        </is>
      </c>
      <c r="B4108" s="21" t="n">
        <v>29500000</v>
      </c>
      <c r="C4108" s="22" t="n">
        <v>10</v>
      </c>
      <c r="D4108" s="22" t="n">
        <v>1</v>
      </c>
      <c r="E4108" s="22" t="n">
        <v>0</v>
      </c>
      <c r="F4108" s="21">
        <f>(IF(C4108&lt;=20,MAX(800000,400000*C4108),8000000+700000*(C4108-20))+IF(E4108=1,1000000,0))</f>
        <v/>
      </c>
      <c r="G4108" s="21">
        <f>IF(AND(D4108=3,C4108&lt;=5),MAX(0,B4108-F4108),IF(AND(D4108=2,C4108&lt;=5,MAX(0,B4108-F4108)&gt;3000000),1500000+MAX(0,B4108-F4108)-3000000,MAX(0,B4108-F4108)/2))</f>
        <v/>
      </c>
      <c r="H4108" s="21">
        <f>ROUNDDOWN(G4108,-3)</f>
        <v/>
      </c>
      <c r="I4108" s="21">
        <f>IF(H4108&lt;=0,0,ROUNDDOWN(ROUND((H4108*LOOKUP(H4108,{0,1950001,3300001,6950001,9000001,18000001,40000001},{0.05,0.1,0.2,0.23,0.33,0.4,0.45})-LOOKUP(H4108,{0,1950001,3300001,6950001,9000001,18000001,40000001},{0,97500,427500,636000,1536000,2796000,4796000}))*1.021,3),0))</f>
        <v/>
      </c>
      <c r="J4108" s="21">
        <f>ROUNDDOWN(ROUND(H4108*0.06,2),-2)</f>
        <v/>
      </c>
      <c r="K4108" s="21">
        <f>ROUNDDOWN(ROUND(H4108*0.04,2),-2)</f>
        <v/>
      </c>
      <c r="L4108" s="21">
        <f>I4108+J4108+K4108</f>
        <v/>
      </c>
      <c r="M4108" s="21">
        <f>B4108-L4108</f>
        <v/>
      </c>
      <c r="N4108" s="21">
        <f>ROUNDDOWN(ROUND(B4108*0.2042,2),0)</f>
        <v/>
      </c>
    </row>
    <row r="4109">
      <c r="A4109" t="inlineStr">
        <is>
          <t>照合 一般</t>
        </is>
      </c>
      <c r="B4109" s="21" t="n">
        <v>29500000</v>
      </c>
      <c r="C4109" s="22" t="n">
        <v>11</v>
      </c>
      <c r="D4109" s="22" t="n">
        <v>1</v>
      </c>
      <c r="E4109" s="22" t="n">
        <v>0</v>
      </c>
      <c r="F4109" s="21">
        <f>(IF(C4109&lt;=20,MAX(800000,400000*C4109),8000000+700000*(C4109-20))+IF(E4109=1,1000000,0))</f>
        <v/>
      </c>
      <c r="G4109" s="21">
        <f>IF(AND(D4109=3,C4109&lt;=5),MAX(0,B4109-F4109),IF(AND(D4109=2,C4109&lt;=5,MAX(0,B4109-F4109)&gt;3000000),1500000+MAX(0,B4109-F4109)-3000000,MAX(0,B4109-F4109)/2))</f>
        <v/>
      </c>
      <c r="H4109" s="21">
        <f>ROUNDDOWN(G4109,-3)</f>
        <v/>
      </c>
      <c r="I4109" s="21">
        <f>IF(H4109&lt;=0,0,ROUNDDOWN(ROUND((H4109*LOOKUP(H4109,{0,1950001,3300001,6950001,9000001,18000001,40000001},{0.05,0.1,0.2,0.23,0.33,0.4,0.45})-LOOKUP(H4109,{0,1950001,3300001,6950001,9000001,18000001,40000001},{0,97500,427500,636000,1536000,2796000,4796000}))*1.021,3),0))</f>
        <v/>
      </c>
      <c r="J4109" s="21">
        <f>ROUNDDOWN(ROUND(H4109*0.06,2),-2)</f>
        <v/>
      </c>
      <c r="K4109" s="21">
        <f>ROUNDDOWN(ROUND(H4109*0.04,2),-2)</f>
        <v/>
      </c>
      <c r="L4109" s="21">
        <f>I4109+J4109+K4109</f>
        <v/>
      </c>
      <c r="M4109" s="21">
        <f>B4109-L4109</f>
        <v/>
      </c>
      <c r="N4109" s="21">
        <f>ROUNDDOWN(ROUND(B4109*0.2042,2),0)</f>
        <v/>
      </c>
    </row>
    <row r="4110">
      <c r="A4110" t="inlineStr">
        <is>
          <t>照合 一般</t>
        </is>
      </c>
      <c r="B4110" s="21" t="n">
        <v>29500000</v>
      </c>
      <c r="C4110" s="22" t="n">
        <v>12</v>
      </c>
      <c r="D4110" s="22" t="n">
        <v>1</v>
      </c>
      <c r="E4110" s="22" t="n">
        <v>0</v>
      </c>
      <c r="F4110" s="21">
        <f>(IF(C4110&lt;=20,MAX(800000,400000*C4110),8000000+700000*(C4110-20))+IF(E4110=1,1000000,0))</f>
        <v/>
      </c>
      <c r="G4110" s="21">
        <f>IF(AND(D4110=3,C4110&lt;=5),MAX(0,B4110-F4110),IF(AND(D4110=2,C4110&lt;=5,MAX(0,B4110-F4110)&gt;3000000),1500000+MAX(0,B4110-F4110)-3000000,MAX(0,B4110-F4110)/2))</f>
        <v/>
      </c>
      <c r="H4110" s="21">
        <f>ROUNDDOWN(G4110,-3)</f>
        <v/>
      </c>
      <c r="I4110" s="21">
        <f>IF(H4110&lt;=0,0,ROUNDDOWN(ROUND((H4110*LOOKUP(H4110,{0,1950001,3300001,6950001,9000001,18000001,40000001},{0.05,0.1,0.2,0.23,0.33,0.4,0.45})-LOOKUP(H4110,{0,1950001,3300001,6950001,9000001,18000001,40000001},{0,97500,427500,636000,1536000,2796000,4796000}))*1.021,3),0))</f>
        <v/>
      </c>
      <c r="J4110" s="21">
        <f>ROUNDDOWN(ROUND(H4110*0.06,2),-2)</f>
        <v/>
      </c>
      <c r="K4110" s="21">
        <f>ROUNDDOWN(ROUND(H4110*0.04,2),-2)</f>
        <v/>
      </c>
      <c r="L4110" s="21">
        <f>I4110+J4110+K4110</f>
        <v/>
      </c>
      <c r="M4110" s="21">
        <f>B4110-L4110</f>
        <v/>
      </c>
      <c r="N4110" s="21">
        <f>ROUNDDOWN(ROUND(B4110*0.2042,2),0)</f>
        <v/>
      </c>
    </row>
    <row r="4111">
      <c r="A4111" t="inlineStr">
        <is>
          <t>照合 一般</t>
        </is>
      </c>
      <c r="B4111" s="21" t="n">
        <v>29500000</v>
      </c>
      <c r="C4111" s="22" t="n">
        <v>13</v>
      </c>
      <c r="D4111" s="22" t="n">
        <v>1</v>
      </c>
      <c r="E4111" s="22" t="n">
        <v>0</v>
      </c>
      <c r="F4111" s="21">
        <f>(IF(C4111&lt;=20,MAX(800000,400000*C4111),8000000+700000*(C4111-20))+IF(E4111=1,1000000,0))</f>
        <v/>
      </c>
      <c r="G4111" s="21">
        <f>IF(AND(D4111=3,C4111&lt;=5),MAX(0,B4111-F4111),IF(AND(D4111=2,C4111&lt;=5,MAX(0,B4111-F4111)&gt;3000000),1500000+MAX(0,B4111-F4111)-3000000,MAX(0,B4111-F4111)/2))</f>
        <v/>
      </c>
      <c r="H4111" s="21">
        <f>ROUNDDOWN(G4111,-3)</f>
        <v/>
      </c>
      <c r="I4111" s="21">
        <f>IF(H4111&lt;=0,0,ROUNDDOWN(ROUND((H4111*LOOKUP(H4111,{0,1950001,3300001,6950001,9000001,18000001,40000001},{0.05,0.1,0.2,0.23,0.33,0.4,0.45})-LOOKUP(H4111,{0,1950001,3300001,6950001,9000001,18000001,40000001},{0,97500,427500,636000,1536000,2796000,4796000}))*1.021,3),0))</f>
        <v/>
      </c>
      <c r="J4111" s="21">
        <f>ROUNDDOWN(ROUND(H4111*0.06,2),-2)</f>
        <v/>
      </c>
      <c r="K4111" s="21">
        <f>ROUNDDOWN(ROUND(H4111*0.04,2),-2)</f>
        <v/>
      </c>
      <c r="L4111" s="21">
        <f>I4111+J4111+K4111</f>
        <v/>
      </c>
      <c r="M4111" s="21">
        <f>B4111-L4111</f>
        <v/>
      </c>
      <c r="N4111" s="21">
        <f>ROUNDDOWN(ROUND(B4111*0.2042,2),0)</f>
        <v/>
      </c>
    </row>
    <row r="4112">
      <c r="A4112" t="inlineStr">
        <is>
          <t>照合 一般</t>
        </is>
      </c>
      <c r="B4112" s="21" t="n">
        <v>29500000</v>
      </c>
      <c r="C4112" s="22" t="n">
        <v>14</v>
      </c>
      <c r="D4112" s="22" t="n">
        <v>1</v>
      </c>
      <c r="E4112" s="22" t="n">
        <v>0</v>
      </c>
      <c r="F4112" s="21">
        <f>(IF(C4112&lt;=20,MAX(800000,400000*C4112),8000000+700000*(C4112-20))+IF(E4112=1,1000000,0))</f>
        <v/>
      </c>
      <c r="G4112" s="21">
        <f>IF(AND(D4112=3,C4112&lt;=5),MAX(0,B4112-F4112),IF(AND(D4112=2,C4112&lt;=5,MAX(0,B4112-F4112)&gt;3000000),1500000+MAX(0,B4112-F4112)-3000000,MAX(0,B4112-F4112)/2))</f>
        <v/>
      </c>
      <c r="H4112" s="21">
        <f>ROUNDDOWN(G4112,-3)</f>
        <v/>
      </c>
      <c r="I4112" s="21">
        <f>IF(H4112&lt;=0,0,ROUNDDOWN(ROUND((H4112*LOOKUP(H4112,{0,1950001,3300001,6950001,9000001,18000001,40000001},{0.05,0.1,0.2,0.23,0.33,0.4,0.45})-LOOKUP(H4112,{0,1950001,3300001,6950001,9000001,18000001,40000001},{0,97500,427500,636000,1536000,2796000,4796000}))*1.021,3),0))</f>
        <v/>
      </c>
      <c r="J4112" s="21">
        <f>ROUNDDOWN(ROUND(H4112*0.06,2),-2)</f>
        <v/>
      </c>
      <c r="K4112" s="21">
        <f>ROUNDDOWN(ROUND(H4112*0.04,2),-2)</f>
        <v/>
      </c>
      <c r="L4112" s="21">
        <f>I4112+J4112+K4112</f>
        <v/>
      </c>
      <c r="M4112" s="21">
        <f>B4112-L4112</f>
        <v/>
      </c>
      <c r="N4112" s="21">
        <f>ROUNDDOWN(ROUND(B4112*0.2042,2),0)</f>
        <v/>
      </c>
    </row>
    <row r="4113">
      <c r="A4113" t="inlineStr">
        <is>
          <t>照合 一般</t>
        </is>
      </c>
      <c r="B4113" s="21" t="n">
        <v>29500000</v>
      </c>
      <c r="C4113" s="22" t="n">
        <v>15</v>
      </c>
      <c r="D4113" s="22" t="n">
        <v>1</v>
      </c>
      <c r="E4113" s="22" t="n">
        <v>0</v>
      </c>
      <c r="F4113" s="21">
        <f>(IF(C4113&lt;=20,MAX(800000,400000*C4113),8000000+700000*(C4113-20))+IF(E4113=1,1000000,0))</f>
        <v/>
      </c>
      <c r="G4113" s="21">
        <f>IF(AND(D4113=3,C4113&lt;=5),MAX(0,B4113-F4113),IF(AND(D4113=2,C4113&lt;=5,MAX(0,B4113-F4113)&gt;3000000),1500000+MAX(0,B4113-F4113)-3000000,MAX(0,B4113-F4113)/2))</f>
        <v/>
      </c>
      <c r="H4113" s="21">
        <f>ROUNDDOWN(G4113,-3)</f>
        <v/>
      </c>
      <c r="I4113" s="21">
        <f>IF(H4113&lt;=0,0,ROUNDDOWN(ROUND((H4113*LOOKUP(H4113,{0,1950001,3300001,6950001,9000001,18000001,40000001},{0.05,0.1,0.2,0.23,0.33,0.4,0.45})-LOOKUP(H4113,{0,1950001,3300001,6950001,9000001,18000001,40000001},{0,97500,427500,636000,1536000,2796000,4796000}))*1.021,3),0))</f>
        <v/>
      </c>
      <c r="J4113" s="21">
        <f>ROUNDDOWN(ROUND(H4113*0.06,2),-2)</f>
        <v/>
      </c>
      <c r="K4113" s="21">
        <f>ROUNDDOWN(ROUND(H4113*0.04,2),-2)</f>
        <v/>
      </c>
      <c r="L4113" s="21">
        <f>I4113+J4113+K4113</f>
        <v/>
      </c>
      <c r="M4113" s="21">
        <f>B4113-L4113</f>
        <v/>
      </c>
      <c r="N4113" s="21">
        <f>ROUNDDOWN(ROUND(B4113*0.2042,2),0)</f>
        <v/>
      </c>
    </row>
    <row r="4114">
      <c r="A4114" t="inlineStr">
        <is>
          <t>照合 一般</t>
        </is>
      </c>
      <c r="B4114" s="21" t="n">
        <v>29500000</v>
      </c>
      <c r="C4114" s="22" t="n">
        <v>16</v>
      </c>
      <c r="D4114" s="22" t="n">
        <v>1</v>
      </c>
      <c r="E4114" s="22" t="n">
        <v>0</v>
      </c>
      <c r="F4114" s="21">
        <f>(IF(C4114&lt;=20,MAX(800000,400000*C4114),8000000+700000*(C4114-20))+IF(E4114=1,1000000,0))</f>
        <v/>
      </c>
      <c r="G4114" s="21">
        <f>IF(AND(D4114=3,C4114&lt;=5),MAX(0,B4114-F4114),IF(AND(D4114=2,C4114&lt;=5,MAX(0,B4114-F4114)&gt;3000000),1500000+MAX(0,B4114-F4114)-3000000,MAX(0,B4114-F4114)/2))</f>
        <v/>
      </c>
      <c r="H4114" s="21">
        <f>ROUNDDOWN(G4114,-3)</f>
        <v/>
      </c>
      <c r="I4114" s="21">
        <f>IF(H4114&lt;=0,0,ROUNDDOWN(ROUND((H4114*LOOKUP(H4114,{0,1950001,3300001,6950001,9000001,18000001,40000001},{0.05,0.1,0.2,0.23,0.33,0.4,0.45})-LOOKUP(H4114,{0,1950001,3300001,6950001,9000001,18000001,40000001},{0,97500,427500,636000,1536000,2796000,4796000}))*1.021,3),0))</f>
        <v/>
      </c>
      <c r="J4114" s="21">
        <f>ROUNDDOWN(ROUND(H4114*0.06,2),-2)</f>
        <v/>
      </c>
      <c r="K4114" s="21">
        <f>ROUNDDOWN(ROUND(H4114*0.04,2),-2)</f>
        <v/>
      </c>
      <c r="L4114" s="21">
        <f>I4114+J4114+K4114</f>
        <v/>
      </c>
      <c r="M4114" s="21">
        <f>B4114-L4114</f>
        <v/>
      </c>
      <c r="N4114" s="21">
        <f>ROUNDDOWN(ROUND(B4114*0.2042,2),0)</f>
        <v/>
      </c>
    </row>
    <row r="4115">
      <c r="A4115" t="inlineStr">
        <is>
          <t>照合 一般</t>
        </is>
      </c>
      <c r="B4115" s="21" t="n">
        <v>29500000</v>
      </c>
      <c r="C4115" s="22" t="n">
        <v>17</v>
      </c>
      <c r="D4115" s="22" t="n">
        <v>1</v>
      </c>
      <c r="E4115" s="22" t="n">
        <v>0</v>
      </c>
      <c r="F4115" s="21">
        <f>(IF(C4115&lt;=20,MAX(800000,400000*C4115),8000000+700000*(C4115-20))+IF(E4115=1,1000000,0))</f>
        <v/>
      </c>
      <c r="G4115" s="21">
        <f>IF(AND(D4115=3,C4115&lt;=5),MAX(0,B4115-F4115),IF(AND(D4115=2,C4115&lt;=5,MAX(0,B4115-F4115)&gt;3000000),1500000+MAX(0,B4115-F4115)-3000000,MAX(0,B4115-F4115)/2))</f>
        <v/>
      </c>
      <c r="H4115" s="21">
        <f>ROUNDDOWN(G4115,-3)</f>
        <v/>
      </c>
      <c r="I4115" s="21">
        <f>IF(H4115&lt;=0,0,ROUNDDOWN(ROUND((H4115*LOOKUP(H4115,{0,1950001,3300001,6950001,9000001,18000001,40000001},{0.05,0.1,0.2,0.23,0.33,0.4,0.45})-LOOKUP(H4115,{0,1950001,3300001,6950001,9000001,18000001,40000001},{0,97500,427500,636000,1536000,2796000,4796000}))*1.021,3),0))</f>
        <v/>
      </c>
      <c r="J4115" s="21">
        <f>ROUNDDOWN(ROUND(H4115*0.06,2),-2)</f>
        <v/>
      </c>
      <c r="K4115" s="21">
        <f>ROUNDDOWN(ROUND(H4115*0.04,2),-2)</f>
        <v/>
      </c>
      <c r="L4115" s="21">
        <f>I4115+J4115+K4115</f>
        <v/>
      </c>
      <c r="M4115" s="21">
        <f>B4115-L4115</f>
        <v/>
      </c>
      <c r="N4115" s="21">
        <f>ROUNDDOWN(ROUND(B4115*0.2042,2),0)</f>
        <v/>
      </c>
    </row>
    <row r="4116">
      <c r="A4116" t="inlineStr">
        <is>
          <t>照合 一般</t>
        </is>
      </c>
      <c r="B4116" s="21" t="n">
        <v>29500000</v>
      </c>
      <c r="C4116" s="22" t="n">
        <v>18</v>
      </c>
      <c r="D4116" s="22" t="n">
        <v>1</v>
      </c>
      <c r="E4116" s="22" t="n">
        <v>0</v>
      </c>
      <c r="F4116" s="21">
        <f>(IF(C4116&lt;=20,MAX(800000,400000*C4116),8000000+700000*(C4116-20))+IF(E4116=1,1000000,0))</f>
        <v/>
      </c>
      <c r="G4116" s="21">
        <f>IF(AND(D4116=3,C4116&lt;=5),MAX(0,B4116-F4116),IF(AND(D4116=2,C4116&lt;=5,MAX(0,B4116-F4116)&gt;3000000),1500000+MAX(0,B4116-F4116)-3000000,MAX(0,B4116-F4116)/2))</f>
        <v/>
      </c>
      <c r="H4116" s="21">
        <f>ROUNDDOWN(G4116,-3)</f>
        <v/>
      </c>
      <c r="I4116" s="21">
        <f>IF(H4116&lt;=0,0,ROUNDDOWN(ROUND((H4116*LOOKUP(H4116,{0,1950001,3300001,6950001,9000001,18000001,40000001},{0.05,0.1,0.2,0.23,0.33,0.4,0.45})-LOOKUP(H4116,{0,1950001,3300001,6950001,9000001,18000001,40000001},{0,97500,427500,636000,1536000,2796000,4796000}))*1.021,3),0))</f>
        <v/>
      </c>
      <c r="J4116" s="21">
        <f>ROUNDDOWN(ROUND(H4116*0.06,2),-2)</f>
        <v/>
      </c>
      <c r="K4116" s="21">
        <f>ROUNDDOWN(ROUND(H4116*0.04,2),-2)</f>
        <v/>
      </c>
      <c r="L4116" s="21">
        <f>I4116+J4116+K4116</f>
        <v/>
      </c>
      <c r="M4116" s="21">
        <f>B4116-L4116</f>
        <v/>
      </c>
      <c r="N4116" s="21">
        <f>ROUNDDOWN(ROUND(B4116*0.2042,2),0)</f>
        <v/>
      </c>
    </row>
    <row r="4117">
      <c r="A4117" t="inlineStr">
        <is>
          <t>照合 一般</t>
        </is>
      </c>
      <c r="B4117" s="21" t="n">
        <v>29500000</v>
      </c>
      <c r="C4117" s="22" t="n">
        <v>19</v>
      </c>
      <c r="D4117" s="22" t="n">
        <v>1</v>
      </c>
      <c r="E4117" s="22" t="n">
        <v>0</v>
      </c>
      <c r="F4117" s="21">
        <f>(IF(C4117&lt;=20,MAX(800000,400000*C4117),8000000+700000*(C4117-20))+IF(E4117=1,1000000,0))</f>
        <v/>
      </c>
      <c r="G4117" s="21">
        <f>IF(AND(D4117=3,C4117&lt;=5),MAX(0,B4117-F4117),IF(AND(D4117=2,C4117&lt;=5,MAX(0,B4117-F4117)&gt;3000000),1500000+MAX(0,B4117-F4117)-3000000,MAX(0,B4117-F4117)/2))</f>
        <v/>
      </c>
      <c r="H4117" s="21">
        <f>ROUNDDOWN(G4117,-3)</f>
        <v/>
      </c>
      <c r="I4117" s="21">
        <f>IF(H4117&lt;=0,0,ROUNDDOWN(ROUND((H4117*LOOKUP(H4117,{0,1950001,3300001,6950001,9000001,18000001,40000001},{0.05,0.1,0.2,0.23,0.33,0.4,0.45})-LOOKUP(H4117,{0,1950001,3300001,6950001,9000001,18000001,40000001},{0,97500,427500,636000,1536000,2796000,4796000}))*1.021,3),0))</f>
        <v/>
      </c>
      <c r="J4117" s="21">
        <f>ROUNDDOWN(ROUND(H4117*0.06,2),-2)</f>
        <v/>
      </c>
      <c r="K4117" s="21">
        <f>ROUNDDOWN(ROUND(H4117*0.04,2),-2)</f>
        <v/>
      </c>
      <c r="L4117" s="21">
        <f>I4117+J4117+K4117</f>
        <v/>
      </c>
      <c r="M4117" s="21">
        <f>B4117-L4117</f>
        <v/>
      </c>
      <c r="N4117" s="21">
        <f>ROUNDDOWN(ROUND(B4117*0.2042,2),0)</f>
        <v/>
      </c>
    </row>
    <row r="4118">
      <c r="A4118" t="inlineStr">
        <is>
          <t>照合 一般</t>
        </is>
      </c>
      <c r="B4118" s="21" t="n">
        <v>29500000</v>
      </c>
      <c r="C4118" s="22" t="n">
        <v>20</v>
      </c>
      <c r="D4118" s="22" t="n">
        <v>1</v>
      </c>
      <c r="E4118" s="22" t="n">
        <v>0</v>
      </c>
      <c r="F4118" s="21">
        <f>(IF(C4118&lt;=20,MAX(800000,400000*C4118),8000000+700000*(C4118-20))+IF(E4118=1,1000000,0))</f>
        <v/>
      </c>
      <c r="G4118" s="21">
        <f>IF(AND(D4118=3,C4118&lt;=5),MAX(0,B4118-F4118),IF(AND(D4118=2,C4118&lt;=5,MAX(0,B4118-F4118)&gt;3000000),1500000+MAX(0,B4118-F4118)-3000000,MAX(0,B4118-F4118)/2))</f>
        <v/>
      </c>
      <c r="H4118" s="21">
        <f>ROUNDDOWN(G4118,-3)</f>
        <v/>
      </c>
      <c r="I4118" s="21">
        <f>IF(H4118&lt;=0,0,ROUNDDOWN(ROUND((H4118*LOOKUP(H4118,{0,1950001,3300001,6950001,9000001,18000001,40000001},{0.05,0.1,0.2,0.23,0.33,0.4,0.45})-LOOKUP(H4118,{0,1950001,3300001,6950001,9000001,18000001,40000001},{0,97500,427500,636000,1536000,2796000,4796000}))*1.021,3),0))</f>
        <v/>
      </c>
      <c r="J4118" s="21">
        <f>ROUNDDOWN(ROUND(H4118*0.06,2),-2)</f>
        <v/>
      </c>
      <c r="K4118" s="21">
        <f>ROUNDDOWN(ROUND(H4118*0.04,2),-2)</f>
        <v/>
      </c>
      <c r="L4118" s="21">
        <f>I4118+J4118+K4118</f>
        <v/>
      </c>
      <c r="M4118" s="21">
        <f>B4118-L4118</f>
        <v/>
      </c>
      <c r="N4118" s="21">
        <f>ROUNDDOWN(ROUND(B4118*0.2042,2),0)</f>
        <v/>
      </c>
    </row>
    <row r="4119">
      <c r="A4119" t="inlineStr">
        <is>
          <t>照合 一般</t>
        </is>
      </c>
      <c r="B4119" s="21" t="n">
        <v>29500000</v>
      </c>
      <c r="C4119" s="22" t="n">
        <v>21</v>
      </c>
      <c r="D4119" s="22" t="n">
        <v>1</v>
      </c>
      <c r="E4119" s="22" t="n">
        <v>0</v>
      </c>
      <c r="F4119" s="21">
        <f>(IF(C4119&lt;=20,MAX(800000,400000*C4119),8000000+700000*(C4119-20))+IF(E4119=1,1000000,0))</f>
        <v/>
      </c>
      <c r="G4119" s="21">
        <f>IF(AND(D4119=3,C4119&lt;=5),MAX(0,B4119-F4119),IF(AND(D4119=2,C4119&lt;=5,MAX(0,B4119-F4119)&gt;3000000),1500000+MAX(0,B4119-F4119)-3000000,MAX(0,B4119-F4119)/2))</f>
        <v/>
      </c>
      <c r="H4119" s="21">
        <f>ROUNDDOWN(G4119,-3)</f>
        <v/>
      </c>
      <c r="I4119" s="21">
        <f>IF(H4119&lt;=0,0,ROUNDDOWN(ROUND((H4119*LOOKUP(H4119,{0,1950001,3300001,6950001,9000001,18000001,40000001},{0.05,0.1,0.2,0.23,0.33,0.4,0.45})-LOOKUP(H4119,{0,1950001,3300001,6950001,9000001,18000001,40000001},{0,97500,427500,636000,1536000,2796000,4796000}))*1.021,3),0))</f>
        <v/>
      </c>
      <c r="J4119" s="21">
        <f>ROUNDDOWN(ROUND(H4119*0.06,2),-2)</f>
        <v/>
      </c>
      <c r="K4119" s="21">
        <f>ROUNDDOWN(ROUND(H4119*0.04,2),-2)</f>
        <v/>
      </c>
      <c r="L4119" s="21">
        <f>I4119+J4119+K4119</f>
        <v/>
      </c>
      <c r="M4119" s="21">
        <f>B4119-L4119</f>
        <v/>
      </c>
      <c r="N4119" s="21">
        <f>ROUNDDOWN(ROUND(B4119*0.2042,2),0)</f>
        <v/>
      </c>
    </row>
    <row r="4120">
      <c r="A4120" t="inlineStr">
        <is>
          <t>照合 一般</t>
        </is>
      </c>
      <c r="B4120" s="21" t="n">
        <v>29500000</v>
      </c>
      <c r="C4120" s="22" t="n">
        <v>22</v>
      </c>
      <c r="D4120" s="22" t="n">
        <v>1</v>
      </c>
      <c r="E4120" s="22" t="n">
        <v>0</v>
      </c>
      <c r="F4120" s="21">
        <f>(IF(C4120&lt;=20,MAX(800000,400000*C4120),8000000+700000*(C4120-20))+IF(E4120=1,1000000,0))</f>
        <v/>
      </c>
      <c r="G4120" s="21">
        <f>IF(AND(D4120=3,C4120&lt;=5),MAX(0,B4120-F4120),IF(AND(D4120=2,C4120&lt;=5,MAX(0,B4120-F4120)&gt;3000000),1500000+MAX(0,B4120-F4120)-3000000,MAX(0,B4120-F4120)/2))</f>
        <v/>
      </c>
      <c r="H4120" s="21">
        <f>ROUNDDOWN(G4120,-3)</f>
        <v/>
      </c>
      <c r="I4120" s="21">
        <f>IF(H4120&lt;=0,0,ROUNDDOWN(ROUND((H4120*LOOKUP(H4120,{0,1950001,3300001,6950001,9000001,18000001,40000001},{0.05,0.1,0.2,0.23,0.33,0.4,0.45})-LOOKUP(H4120,{0,1950001,3300001,6950001,9000001,18000001,40000001},{0,97500,427500,636000,1536000,2796000,4796000}))*1.021,3),0))</f>
        <v/>
      </c>
      <c r="J4120" s="21">
        <f>ROUNDDOWN(ROUND(H4120*0.06,2),-2)</f>
        <v/>
      </c>
      <c r="K4120" s="21">
        <f>ROUNDDOWN(ROUND(H4120*0.04,2),-2)</f>
        <v/>
      </c>
      <c r="L4120" s="21">
        <f>I4120+J4120+K4120</f>
        <v/>
      </c>
      <c r="M4120" s="21">
        <f>B4120-L4120</f>
        <v/>
      </c>
      <c r="N4120" s="21">
        <f>ROUNDDOWN(ROUND(B4120*0.2042,2),0)</f>
        <v/>
      </c>
    </row>
    <row r="4121">
      <c r="A4121" t="inlineStr">
        <is>
          <t>照合 一般</t>
        </is>
      </c>
      <c r="B4121" s="21" t="n">
        <v>29500000</v>
      </c>
      <c r="C4121" s="22" t="n">
        <v>23</v>
      </c>
      <c r="D4121" s="22" t="n">
        <v>1</v>
      </c>
      <c r="E4121" s="22" t="n">
        <v>0</v>
      </c>
      <c r="F4121" s="21">
        <f>(IF(C4121&lt;=20,MAX(800000,400000*C4121),8000000+700000*(C4121-20))+IF(E4121=1,1000000,0))</f>
        <v/>
      </c>
      <c r="G4121" s="21">
        <f>IF(AND(D4121=3,C4121&lt;=5),MAX(0,B4121-F4121),IF(AND(D4121=2,C4121&lt;=5,MAX(0,B4121-F4121)&gt;3000000),1500000+MAX(0,B4121-F4121)-3000000,MAX(0,B4121-F4121)/2))</f>
        <v/>
      </c>
      <c r="H4121" s="21">
        <f>ROUNDDOWN(G4121,-3)</f>
        <v/>
      </c>
      <c r="I4121" s="21">
        <f>IF(H4121&lt;=0,0,ROUNDDOWN(ROUND((H4121*LOOKUP(H4121,{0,1950001,3300001,6950001,9000001,18000001,40000001},{0.05,0.1,0.2,0.23,0.33,0.4,0.45})-LOOKUP(H4121,{0,1950001,3300001,6950001,9000001,18000001,40000001},{0,97500,427500,636000,1536000,2796000,4796000}))*1.021,3),0))</f>
        <v/>
      </c>
      <c r="J4121" s="21">
        <f>ROUNDDOWN(ROUND(H4121*0.06,2),-2)</f>
        <v/>
      </c>
      <c r="K4121" s="21">
        <f>ROUNDDOWN(ROUND(H4121*0.04,2),-2)</f>
        <v/>
      </c>
      <c r="L4121" s="21">
        <f>I4121+J4121+K4121</f>
        <v/>
      </c>
      <c r="M4121" s="21">
        <f>B4121-L4121</f>
        <v/>
      </c>
      <c r="N4121" s="21">
        <f>ROUNDDOWN(ROUND(B4121*0.2042,2),0)</f>
        <v/>
      </c>
    </row>
    <row r="4122">
      <c r="A4122" t="inlineStr">
        <is>
          <t>照合 一般</t>
        </is>
      </c>
      <c r="B4122" s="21" t="n">
        <v>29500000</v>
      </c>
      <c r="C4122" s="22" t="n">
        <v>24</v>
      </c>
      <c r="D4122" s="22" t="n">
        <v>1</v>
      </c>
      <c r="E4122" s="22" t="n">
        <v>0</v>
      </c>
      <c r="F4122" s="21">
        <f>(IF(C4122&lt;=20,MAX(800000,400000*C4122),8000000+700000*(C4122-20))+IF(E4122=1,1000000,0))</f>
        <v/>
      </c>
      <c r="G4122" s="21">
        <f>IF(AND(D4122=3,C4122&lt;=5),MAX(0,B4122-F4122),IF(AND(D4122=2,C4122&lt;=5,MAX(0,B4122-F4122)&gt;3000000),1500000+MAX(0,B4122-F4122)-3000000,MAX(0,B4122-F4122)/2))</f>
        <v/>
      </c>
      <c r="H4122" s="21">
        <f>ROUNDDOWN(G4122,-3)</f>
        <v/>
      </c>
      <c r="I4122" s="21">
        <f>IF(H4122&lt;=0,0,ROUNDDOWN(ROUND((H4122*LOOKUP(H4122,{0,1950001,3300001,6950001,9000001,18000001,40000001},{0.05,0.1,0.2,0.23,0.33,0.4,0.45})-LOOKUP(H4122,{0,1950001,3300001,6950001,9000001,18000001,40000001},{0,97500,427500,636000,1536000,2796000,4796000}))*1.021,3),0))</f>
        <v/>
      </c>
      <c r="J4122" s="21">
        <f>ROUNDDOWN(ROUND(H4122*0.06,2),-2)</f>
        <v/>
      </c>
      <c r="K4122" s="21">
        <f>ROUNDDOWN(ROUND(H4122*0.04,2),-2)</f>
        <v/>
      </c>
      <c r="L4122" s="21">
        <f>I4122+J4122+K4122</f>
        <v/>
      </c>
      <c r="M4122" s="21">
        <f>B4122-L4122</f>
        <v/>
      </c>
      <c r="N4122" s="21">
        <f>ROUNDDOWN(ROUND(B4122*0.2042,2),0)</f>
        <v/>
      </c>
    </row>
    <row r="4123">
      <c r="A4123" t="inlineStr">
        <is>
          <t>照合 一般</t>
        </is>
      </c>
      <c r="B4123" s="21" t="n">
        <v>29500000</v>
      </c>
      <c r="C4123" s="22" t="n">
        <v>25</v>
      </c>
      <c r="D4123" s="22" t="n">
        <v>1</v>
      </c>
      <c r="E4123" s="22" t="n">
        <v>0</v>
      </c>
      <c r="F4123" s="21">
        <f>(IF(C4123&lt;=20,MAX(800000,400000*C4123),8000000+700000*(C4123-20))+IF(E4123=1,1000000,0))</f>
        <v/>
      </c>
      <c r="G4123" s="21">
        <f>IF(AND(D4123=3,C4123&lt;=5),MAX(0,B4123-F4123),IF(AND(D4123=2,C4123&lt;=5,MAX(0,B4123-F4123)&gt;3000000),1500000+MAX(0,B4123-F4123)-3000000,MAX(0,B4123-F4123)/2))</f>
        <v/>
      </c>
      <c r="H4123" s="21">
        <f>ROUNDDOWN(G4123,-3)</f>
        <v/>
      </c>
      <c r="I4123" s="21">
        <f>IF(H4123&lt;=0,0,ROUNDDOWN(ROUND((H4123*LOOKUP(H4123,{0,1950001,3300001,6950001,9000001,18000001,40000001},{0.05,0.1,0.2,0.23,0.33,0.4,0.45})-LOOKUP(H4123,{0,1950001,3300001,6950001,9000001,18000001,40000001},{0,97500,427500,636000,1536000,2796000,4796000}))*1.021,3),0))</f>
        <v/>
      </c>
      <c r="J4123" s="21">
        <f>ROUNDDOWN(ROUND(H4123*0.06,2),-2)</f>
        <v/>
      </c>
      <c r="K4123" s="21">
        <f>ROUNDDOWN(ROUND(H4123*0.04,2),-2)</f>
        <v/>
      </c>
      <c r="L4123" s="21">
        <f>I4123+J4123+K4123</f>
        <v/>
      </c>
      <c r="M4123" s="21">
        <f>B4123-L4123</f>
        <v/>
      </c>
      <c r="N4123" s="21">
        <f>ROUNDDOWN(ROUND(B4123*0.2042,2),0)</f>
        <v/>
      </c>
    </row>
    <row r="4124">
      <c r="A4124" t="inlineStr">
        <is>
          <t>照合 一般</t>
        </is>
      </c>
      <c r="B4124" s="21" t="n">
        <v>29500000</v>
      </c>
      <c r="C4124" s="22" t="n">
        <v>26</v>
      </c>
      <c r="D4124" s="22" t="n">
        <v>1</v>
      </c>
      <c r="E4124" s="22" t="n">
        <v>0</v>
      </c>
      <c r="F4124" s="21">
        <f>(IF(C4124&lt;=20,MAX(800000,400000*C4124),8000000+700000*(C4124-20))+IF(E4124=1,1000000,0))</f>
        <v/>
      </c>
      <c r="G4124" s="21">
        <f>IF(AND(D4124=3,C4124&lt;=5),MAX(0,B4124-F4124),IF(AND(D4124=2,C4124&lt;=5,MAX(0,B4124-F4124)&gt;3000000),1500000+MAX(0,B4124-F4124)-3000000,MAX(0,B4124-F4124)/2))</f>
        <v/>
      </c>
      <c r="H4124" s="21">
        <f>ROUNDDOWN(G4124,-3)</f>
        <v/>
      </c>
      <c r="I4124" s="21">
        <f>IF(H4124&lt;=0,0,ROUNDDOWN(ROUND((H4124*LOOKUP(H4124,{0,1950001,3300001,6950001,9000001,18000001,40000001},{0.05,0.1,0.2,0.23,0.33,0.4,0.45})-LOOKUP(H4124,{0,1950001,3300001,6950001,9000001,18000001,40000001},{0,97500,427500,636000,1536000,2796000,4796000}))*1.021,3),0))</f>
        <v/>
      </c>
      <c r="J4124" s="21">
        <f>ROUNDDOWN(ROUND(H4124*0.06,2),-2)</f>
        <v/>
      </c>
      <c r="K4124" s="21">
        <f>ROUNDDOWN(ROUND(H4124*0.04,2),-2)</f>
        <v/>
      </c>
      <c r="L4124" s="21">
        <f>I4124+J4124+K4124</f>
        <v/>
      </c>
      <c r="M4124" s="21">
        <f>B4124-L4124</f>
        <v/>
      </c>
      <c r="N4124" s="21">
        <f>ROUNDDOWN(ROUND(B4124*0.2042,2),0)</f>
        <v/>
      </c>
    </row>
    <row r="4125">
      <c r="A4125" t="inlineStr">
        <is>
          <t>照合 一般</t>
        </is>
      </c>
      <c r="B4125" s="21" t="n">
        <v>29500000</v>
      </c>
      <c r="C4125" s="22" t="n">
        <v>27</v>
      </c>
      <c r="D4125" s="22" t="n">
        <v>1</v>
      </c>
      <c r="E4125" s="22" t="n">
        <v>0</v>
      </c>
      <c r="F4125" s="21">
        <f>(IF(C4125&lt;=20,MAX(800000,400000*C4125),8000000+700000*(C4125-20))+IF(E4125=1,1000000,0))</f>
        <v/>
      </c>
      <c r="G4125" s="21">
        <f>IF(AND(D4125=3,C4125&lt;=5),MAX(0,B4125-F4125),IF(AND(D4125=2,C4125&lt;=5,MAX(0,B4125-F4125)&gt;3000000),1500000+MAX(0,B4125-F4125)-3000000,MAX(0,B4125-F4125)/2))</f>
        <v/>
      </c>
      <c r="H4125" s="21">
        <f>ROUNDDOWN(G4125,-3)</f>
        <v/>
      </c>
      <c r="I4125" s="21">
        <f>IF(H4125&lt;=0,0,ROUNDDOWN(ROUND((H4125*LOOKUP(H4125,{0,1950001,3300001,6950001,9000001,18000001,40000001},{0.05,0.1,0.2,0.23,0.33,0.4,0.45})-LOOKUP(H4125,{0,1950001,3300001,6950001,9000001,18000001,40000001},{0,97500,427500,636000,1536000,2796000,4796000}))*1.021,3),0))</f>
        <v/>
      </c>
      <c r="J4125" s="21">
        <f>ROUNDDOWN(ROUND(H4125*0.06,2),-2)</f>
        <v/>
      </c>
      <c r="K4125" s="21">
        <f>ROUNDDOWN(ROUND(H4125*0.04,2),-2)</f>
        <v/>
      </c>
      <c r="L4125" s="21">
        <f>I4125+J4125+K4125</f>
        <v/>
      </c>
      <c r="M4125" s="21">
        <f>B4125-L4125</f>
        <v/>
      </c>
      <c r="N4125" s="21">
        <f>ROUNDDOWN(ROUND(B4125*0.2042,2),0)</f>
        <v/>
      </c>
    </row>
    <row r="4126">
      <c r="A4126" t="inlineStr">
        <is>
          <t>照合 一般</t>
        </is>
      </c>
      <c r="B4126" s="21" t="n">
        <v>29500000</v>
      </c>
      <c r="C4126" s="22" t="n">
        <v>28</v>
      </c>
      <c r="D4126" s="22" t="n">
        <v>1</v>
      </c>
      <c r="E4126" s="22" t="n">
        <v>0</v>
      </c>
      <c r="F4126" s="21">
        <f>(IF(C4126&lt;=20,MAX(800000,400000*C4126),8000000+700000*(C4126-20))+IF(E4126=1,1000000,0))</f>
        <v/>
      </c>
      <c r="G4126" s="21">
        <f>IF(AND(D4126=3,C4126&lt;=5),MAX(0,B4126-F4126),IF(AND(D4126=2,C4126&lt;=5,MAX(0,B4126-F4126)&gt;3000000),1500000+MAX(0,B4126-F4126)-3000000,MAX(0,B4126-F4126)/2))</f>
        <v/>
      </c>
      <c r="H4126" s="21">
        <f>ROUNDDOWN(G4126,-3)</f>
        <v/>
      </c>
      <c r="I4126" s="21">
        <f>IF(H4126&lt;=0,0,ROUNDDOWN(ROUND((H4126*LOOKUP(H4126,{0,1950001,3300001,6950001,9000001,18000001,40000001},{0.05,0.1,0.2,0.23,0.33,0.4,0.45})-LOOKUP(H4126,{0,1950001,3300001,6950001,9000001,18000001,40000001},{0,97500,427500,636000,1536000,2796000,4796000}))*1.021,3),0))</f>
        <v/>
      </c>
      <c r="J4126" s="21">
        <f>ROUNDDOWN(ROUND(H4126*0.06,2),-2)</f>
        <v/>
      </c>
      <c r="K4126" s="21">
        <f>ROUNDDOWN(ROUND(H4126*0.04,2),-2)</f>
        <v/>
      </c>
      <c r="L4126" s="21">
        <f>I4126+J4126+K4126</f>
        <v/>
      </c>
      <c r="M4126" s="21">
        <f>B4126-L4126</f>
        <v/>
      </c>
      <c r="N4126" s="21">
        <f>ROUNDDOWN(ROUND(B4126*0.2042,2),0)</f>
        <v/>
      </c>
    </row>
    <row r="4127">
      <c r="A4127" t="inlineStr">
        <is>
          <t>照合 一般</t>
        </is>
      </c>
      <c r="B4127" s="21" t="n">
        <v>29500000</v>
      </c>
      <c r="C4127" s="22" t="n">
        <v>29</v>
      </c>
      <c r="D4127" s="22" t="n">
        <v>1</v>
      </c>
      <c r="E4127" s="22" t="n">
        <v>0</v>
      </c>
      <c r="F4127" s="21">
        <f>(IF(C4127&lt;=20,MAX(800000,400000*C4127),8000000+700000*(C4127-20))+IF(E4127=1,1000000,0))</f>
        <v/>
      </c>
      <c r="G4127" s="21">
        <f>IF(AND(D4127=3,C4127&lt;=5),MAX(0,B4127-F4127),IF(AND(D4127=2,C4127&lt;=5,MAX(0,B4127-F4127)&gt;3000000),1500000+MAX(0,B4127-F4127)-3000000,MAX(0,B4127-F4127)/2))</f>
        <v/>
      </c>
      <c r="H4127" s="21">
        <f>ROUNDDOWN(G4127,-3)</f>
        <v/>
      </c>
      <c r="I4127" s="21">
        <f>IF(H4127&lt;=0,0,ROUNDDOWN(ROUND((H4127*LOOKUP(H4127,{0,1950001,3300001,6950001,9000001,18000001,40000001},{0.05,0.1,0.2,0.23,0.33,0.4,0.45})-LOOKUP(H4127,{0,1950001,3300001,6950001,9000001,18000001,40000001},{0,97500,427500,636000,1536000,2796000,4796000}))*1.021,3),0))</f>
        <v/>
      </c>
      <c r="J4127" s="21">
        <f>ROUNDDOWN(ROUND(H4127*0.06,2),-2)</f>
        <v/>
      </c>
      <c r="K4127" s="21">
        <f>ROUNDDOWN(ROUND(H4127*0.04,2),-2)</f>
        <v/>
      </c>
      <c r="L4127" s="21">
        <f>I4127+J4127+K4127</f>
        <v/>
      </c>
      <c r="M4127" s="21">
        <f>B4127-L4127</f>
        <v/>
      </c>
      <c r="N4127" s="21">
        <f>ROUNDDOWN(ROUND(B4127*0.2042,2),0)</f>
        <v/>
      </c>
    </row>
    <row r="4128">
      <c r="A4128" t="inlineStr">
        <is>
          <t>照合 一般</t>
        </is>
      </c>
      <c r="B4128" s="21" t="n">
        <v>29500000</v>
      </c>
      <c r="C4128" s="22" t="n">
        <v>30</v>
      </c>
      <c r="D4128" s="22" t="n">
        <v>1</v>
      </c>
      <c r="E4128" s="22" t="n">
        <v>0</v>
      </c>
      <c r="F4128" s="21">
        <f>(IF(C4128&lt;=20,MAX(800000,400000*C4128),8000000+700000*(C4128-20))+IF(E4128=1,1000000,0))</f>
        <v/>
      </c>
      <c r="G4128" s="21">
        <f>IF(AND(D4128=3,C4128&lt;=5),MAX(0,B4128-F4128),IF(AND(D4128=2,C4128&lt;=5,MAX(0,B4128-F4128)&gt;3000000),1500000+MAX(0,B4128-F4128)-3000000,MAX(0,B4128-F4128)/2))</f>
        <v/>
      </c>
      <c r="H4128" s="21">
        <f>ROUNDDOWN(G4128,-3)</f>
        <v/>
      </c>
      <c r="I4128" s="21">
        <f>IF(H4128&lt;=0,0,ROUNDDOWN(ROUND((H4128*LOOKUP(H4128,{0,1950001,3300001,6950001,9000001,18000001,40000001},{0.05,0.1,0.2,0.23,0.33,0.4,0.45})-LOOKUP(H4128,{0,1950001,3300001,6950001,9000001,18000001,40000001},{0,97500,427500,636000,1536000,2796000,4796000}))*1.021,3),0))</f>
        <v/>
      </c>
      <c r="J4128" s="21">
        <f>ROUNDDOWN(ROUND(H4128*0.06,2),-2)</f>
        <v/>
      </c>
      <c r="K4128" s="21">
        <f>ROUNDDOWN(ROUND(H4128*0.04,2),-2)</f>
        <v/>
      </c>
      <c r="L4128" s="21">
        <f>I4128+J4128+K4128</f>
        <v/>
      </c>
      <c r="M4128" s="21">
        <f>B4128-L4128</f>
        <v/>
      </c>
      <c r="N4128" s="21">
        <f>ROUNDDOWN(ROUND(B4128*0.2042,2),0)</f>
        <v/>
      </c>
    </row>
    <row r="4129">
      <c r="A4129" t="inlineStr">
        <is>
          <t>照合 一般</t>
        </is>
      </c>
      <c r="B4129" s="21" t="n">
        <v>29500000</v>
      </c>
      <c r="C4129" s="22" t="n">
        <v>31</v>
      </c>
      <c r="D4129" s="22" t="n">
        <v>1</v>
      </c>
      <c r="E4129" s="22" t="n">
        <v>0</v>
      </c>
      <c r="F4129" s="21">
        <f>(IF(C4129&lt;=20,MAX(800000,400000*C4129),8000000+700000*(C4129-20))+IF(E4129=1,1000000,0))</f>
        <v/>
      </c>
      <c r="G4129" s="21">
        <f>IF(AND(D4129=3,C4129&lt;=5),MAX(0,B4129-F4129),IF(AND(D4129=2,C4129&lt;=5,MAX(0,B4129-F4129)&gt;3000000),1500000+MAX(0,B4129-F4129)-3000000,MAX(0,B4129-F4129)/2))</f>
        <v/>
      </c>
      <c r="H4129" s="21">
        <f>ROUNDDOWN(G4129,-3)</f>
        <v/>
      </c>
      <c r="I4129" s="21">
        <f>IF(H4129&lt;=0,0,ROUNDDOWN(ROUND((H4129*LOOKUP(H4129,{0,1950001,3300001,6950001,9000001,18000001,40000001},{0.05,0.1,0.2,0.23,0.33,0.4,0.45})-LOOKUP(H4129,{0,1950001,3300001,6950001,9000001,18000001,40000001},{0,97500,427500,636000,1536000,2796000,4796000}))*1.021,3),0))</f>
        <v/>
      </c>
      <c r="J4129" s="21">
        <f>ROUNDDOWN(ROUND(H4129*0.06,2),-2)</f>
        <v/>
      </c>
      <c r="K4129" s="21">
        <f>ROUNDDOWN(ROUND(H4129*0.04,2),-2)</f>
        <v/>
      </c>
      <c r="L4129" s="21">
        <f>I4129+J4129+K4129</f>
        <v/>
      </c>
      <c r="M4129" s="21">
        <f>B4129-L4129</f>
        <v/>
      </c>
      <c r="N4129" s="21">
        <f>ROUNDDOWN(ROUND(B4129*0.2042,2),0)</f>
        <v/>
      </c>
    </row>
    <row r="4130">
      <c r="A4130" t="inlineStr">
        <is>
          <t>照合 一般</t>
        </is>
      </c>
      <c r="B4130" s="21" t="n">
        <v>29500000</v>
      </c>
      <c r="C4130" s="22" t="n">
        <v>32</v>
      </c>
      <c r="D4130" s="22" t="n">
        <v>1</v>
      </c>
      <c r="E4130" s="22" t="n">
        <v>0</v>
      </c>
      <c r="F4130" s="21">
        <f>(IF(C4130&lt;=20,MAX(800000,400000*C4130),8000000+700000*(C4130-20))+IF(E4130=1,1000000,0))</f>
        <v/>
      </c>
      <c r="G4130" s="21">
        <f>IF(AND(D4130=3,C4130&lt;=5),MAX(0,B4130-F4130),IF(AND(D4130=2,C4130&lt;=5,MAX(0,B4130-F4130)&gt;3000000),1500000+MAX(0,B4130-F4130)-3000000,MAX(0,B4130-F4130)/2))</f>
        <v/>
      </c>
      <c r="H4130" s="21">
        <f>ROUNDDOWN(G4130,-3)</f>
        <v/>
      </c>
      <c r="I4130" s="21">
        <f>IF(H4130&lt;=0,0,ROUNDDOWN(ROUND((H4130*LOOKUP(H4130,{0,1950001,3300001,6950001,9000001,18000001,40000001},{0.05,0.1,0.2,0.23,0.33,0.4,0.45})-LOOKUP(H4130,{0,1950001,3300001,6950001,9000001,18000001,40000001},{0,97500,427500,636000,1536000,2796000,4796000}))*1.021,3),0))</f>
        <v/>
      </c>
      <c r="J4130" s="21">
        <f>ROUNDDOWN(ROUND(H4130*0.06,2),-2)</f>
        <v/>
      </c>
      <c r="K4130" s="21">
        <f>ROUNDDOWN(ROUND(H4130*0.04,2),-2)</f>
        <v/>
      </c>
      <c r="L4130" s="21">
        <f>I4130+J4130+K4130</f>
        <v/>
      </c>
      <c r="M4130" s="21">
        <f>B4130-L4130</f>
        <v/>
      </c>
      <c r="N4130" s="21">
        <f>ROUNDDOWN(ROUND(B4130*0.2042,2),0)</f>
        <v/>
      </c>
    </row>
    <row r="4131">
      <c r="A4131" t="inlineStr">
        <is>
          <t>照合 一般</t>
        </is>
      </c>
      <c r="B4131" s="21" t="n">
        <v>29500000</v>
      </c>
      <c r="C4131" s="22" t="n">
        <v>33</v>
      </c>
      <c r="D4131" s="22" t="n">
        <v>1</v>
      </c>
      <c r="E4131" s="22" t="n">
        <v>0</v>
      </c>
      <c r="F4131" s="21">
        <f>(IF(C4131&lt;=20,MAX(800000,400000*C4131),8000000+700000*(C4131-20))+IF(E4131=1,1000000,0))</f>
        <v/>
      </c>
      <c r="G4131" s="21">
        <f>IF(AND(D4131=3,C4131&lt;=5),MAX(0,B4131-F4131),IF(AND(D4131=2,C4131&lt;=5,MAX(0,B4131-F4131)&gt;3000000),1500000+MAX(0,B4131-F4131)-3000000,MAX(0,B4131-F4131)/2))</f>
        <v/>
      </c>
      <c r="H4131" s="21">
        <f>ROUNDDOWN(G4131,-3)</f>
        <v/>
      </c>
      <c r="I4131" s="21">
        <f>IF(H4131&lt;=0,0,ROUNDDOWN(ROUND((H4131*LOOKUP(H4131,{0,1950001,3300001,6950001,9000001,18000001,40000001},{0.05,0.1,0.2,0.23,0.33,0.4,0.45})-LOOKUP(H4131,{0,1950001,3300001,6950001,9000001,18000001,40000001},{0,97500,427500,636000,1536000,2796000,4796000}))*1.021,3),0))</f>
        <v/>
      </c>
      <c r="J4131" s="21">
        <f>ROUNDDOWN(ROUND(H4131*0.06,2),-2)</f>
        <v/>
      </c>
      <c r="K4131" s="21">
        <f>ROUNDDOWN(ROUND(H4131*0.04,2),-2)</f>
        <v/>
      </c>
      <c r="L4131" s="21">
        <f>I4131+J4131+K4131</f>
        <v/>
      </c>
      <c r="M4131" s="21">
        <f>B4131-L4131</f>
        <v/>
      </c>
      <c r="N4131" s="21">
        <f>ROUNDDOWN(ROUND(B4131*0.2042,2),0)</f>
        <v/>
      </c>
    </row>
    <row r="4132">
      <c r="A4132" t="inlineStr">
        <is>
          <t>照合 一般</t>
        </is>
      </c>
      <c r="B4132" s="21" t="n">
        <v>29500000</v>
      </c>
      <c r="C4132" s="22" t="n">
        <v>34</v>
      </c>
      <c r="D4132" s="22" t="n">
        <v>1</v>
      </c>
      <c r="E4132" s="22" t="n">
        <v>0</v>
      </c>
      <c r="F4132" s="21">
        <f>(IF(C4132&lt;=20,MAX(800000,400000*C4132),8000000+700000*(C4132-20))+IF(E4132=1,1000000,0))</f>
        <v/>
      </c>
      <c r="G4132" s="21">
        <f>IF(AND(D4132=3,C4132&lt;=5),MAX(0,B4132-F4132),IF(AND(D4132=2,C4132&lt;=5,MAX(0,B4132-F4132)&gt;3000000),1500000+MAX(0,B4132-F4132)-3000000,MAX(0,B4132-F4132)/2))</f>
        <v/>
      </c>
      <c r="H4132" s="21">
        <f>ROUNDDOWN(G4132,-3)</f>
        <v/>
      </c>
      <c r="I4132" s="21">
        <f>IF(H4132&lt;=0,0,ROUNDDOWN(ROUND((H4132*LOOKUP(H4132,{0,1950001,3300001,6950001,9000001,18000001,40000001},{0.05,0.1,0.2,0.23,0.33,0.4,0.45})-LOOKUP(H4132,{0,1950001,3300001,6950001,9000001,18000001,40000001},{0,97500,427500,636000,1536000,2796000,4796000}))*1.021,3),0))</f>
        <v/>
      </c>
      <c r="J4132" s="21">
        <f>ROUNDDOWN(ROUND(H4132*0.06,2),-2)</f>
        <v/>
      </c>
      <c r="K4132" s="21">
        <f>ROUNDDOWN(ROUND(H4132*0.04,2),-2)</f>
        <v/>
      </c>
      <c r="L4132" s="21">
        <f>I4132+J4132+K4132</f>
        <v/>
      </c>
      <c r="M4132" s="21">
        <f>B4132-L4132</f>
        <v/>
      </c>
      <c r="N4132" s="21">
        <f>ROUNDDOWN(ROUND(B4132*0.2042,2),0)</f>
        <v/>
      </c>
    </row>
    <row r="4133">
      <c r="A4133" t="inlineStr">
        <is>
          <t>照合 一般</t>
        </is>
      </c>
      <c r="B4133" s="21" t="n">
        <v>29500000</v>
      </c>
      <c r="C4133" s="22" t="n">
        <v>35</v>
      </c>
      <c r="D4133" s="22" t="n">
        <v>1</v>
      </c>
      <c r="E4133" s="22" t="n">
        <v>0</v>
      </c>
      <c r="F4133" s="21">
        <f>(IF(C4133&lt;=20,MAX(800000,400000*C4133),8000000+700000*(C4133-20))+IF(E4133=1,1000000,0))</f>
        <v/>
      </c>
      <c r="G4133" s="21">
        <f>IF(AND(D4133=3,C4133&lt;=5),MAX(0,B4133-F4133),IF(AND(D4133=2,C4133&lt;=5,MAX(0,B4133-F4133)&gt;3000000),1500000+MAX(0,B4133-F4133)-3000000,MAX(0,B4133-F4133)/2))</f>
        <v/>
      </c>
      <c r="H4133" s="21">
        <f>ROUNDDOWN(G4133,-3)</f>
        <v/>
      </c>
      <c r="I4133" s="21">
        <f>IF(H4133&lt;=0,0,ROUNDDOWN(ROUND((H4133*LOOKUP(H4133,{0,1950001,3300001,6950001,9000001,18000001,40000001},{0.05,0.1,0.2,0.23,0.33,0.4,0.45})-LOOKUP(H4133,{0,1950001,3300001,6950001,9000001,18000001,40000001},{0,97500,427500,636000,1536000,2796000,4796000}))*1.021,3),0))</f>
        <v/>
      </c>
      <c r="J4133" s="21">
        <f>ROUNDDOWN(ROUND(H4133*0.06,2),-2)</f>
        <v/>
      </c>
      <c r="K4133" s="21">
        <f>ROUNDDOWN(ROUND(H4133*0.04,2),-2)</f>
        <v/>
      </c>
      <c r="L4133" s="21">
        <f>I4133+J4133+K4133</f>
        <v/>
      </c>
      <c r="M4133" s="21">
        <f>B4133-L4133</f>
        <v/>
      </c>
      <c r="N4133" s="21">
        <f>ROUNDDOWN(ROUND(B4133*0.2042,2),0)</f>
        <v/>
      </c>
    </row>
    <row r="4134">
      <c r="A4134" t="inlineStr">
        <is>
          <t>照合 一般</t>
        </is>
      </c>
      <c r="B4134" s="21" t="n">
        <v>29500000</v>
      </c>
      <c r="C4134" s="22" t="n">
        <v>36</v>
      </c>
      <c r="D4134" s="22" t="n">
        <v>1</v>
      </c>
      <c r="E4134" s="22" t="n">
        <v>0</v>
      </c>
      <c r="F4134" s="21">
        <f>(IF(C4134&lt;=20,MAX(800000,400000*C4134),8000000+700000*(C4134-20))+IF(E4134=1,1000000,0))</f>
        <v/>
      </c>
      <c r="G4134" s="21">
        <f>IF(AND(D4134=3,C4134&lt;=5),MAX(0,B4134-F4134),IF(AND(D4134=2,C4134&lt;=5,MAX(0,B4134-F4134)&gt;3000000),1500000+MAX(0,B4134-F4134)-3000000,MAX(0,B4134-F4134)/2))</f>
        <v/>
      </c>
      <c r="H4134" s="21">
        <f>ROUNDDOWN(G4134,-3)</f>
        <v/>
      </c>
      <c r="I4134" s="21">
        <f>IF(H4134&lt;=0,0,ROUNDDOWN(ROUND((H4134*LOOKUP(H4134,{0,1950001,3300001,6950001,9000001,18000001,40000001},{0.05,0.1,0.2,0.23,0.33,0.4,0.45})-LOOKUP(H4134,{0,1950001,3300001,6950001,9000001,18000001,40000001},{0,97500,427500,636000,1536000,2796000,4796000}))*1.021,3),0))</f>
        <v/>
      </c>
      <c r="J4134" s="21">
        <f>ROUNDDOWN(ROUND(H4134*0.06,2),-2)</f>
        <v/>
      </c>
      <c r="K4134" s="21">
        <f>ROUNDDOWN(ROUND(H4134*0.04,2),-2)</f>
        <v/>
      </c>
      <c r="L4134" s="21">
        <f>I4134+J4134+K4134</f>
        <v/>
      </c>
      <c r="M4134" s="21">
        <f>B4134-L4134</f>
        <v/>
      </c>
      <c r="N4134" s="21">
        <f>ROUNDDOWN(ROUND(B4134*0.2042,2),0)</f>
        <v/>
      </c>
    </row>
    <row r="4135">
      <c r="A4135" t="inlineStr">
        <is>
          <t>照合 一般</t>
        </is>
      </c>
      <c r="B4135" s="21" t="n">
        <v>29500000</v>
      </c>
      <c r="C4135" s="22" t="n">
        <v>37</v>
      </c>
      <c r="D4135" s="22" t="n">
        <v>1</v>
      </c>
      <c r="E4135" s="22" t="n">
        <v>0</v>
      </c>
      <c r="F4135" s="21">
        <f>(IF(C4135&lt;=20,MAX(800000,400000*C4135),8000000+700000*(C4135-20))+IF(E4135=1,1000000,0))</f>
        <v/>
      </c>
      <c r="G4135" s="21">
        <f>IF(AND(D4135=3,C4135&lt;=5),MAX(0,B4135-F4135),IF(AND(D4135=2,C4135&lt;=5,MAX(0,B4135-F4135)&gt;3000000),1500000+MAX(0,B4135-F4135)-3000000,MAX(0,B4135-F4135)/2))</f>
        <v/>
      </c>
      <c r="H4135" s="21">
        <f>ROUNDDOWN(G4135,-3)</f>
        <v/>
      </c>
      <c r="I4135" s="21">
        <f>IF(H4135&lt;=0,0,ROUNDDOWN(ROUND((H4135*LOOKUP(H4135,{0,1950001,3300001,6950001,9000001,18000001,40000001},{0.05,0.1,0.2,0.23,0.33,0.4,0.45})-LOOKUP(H4135,{0,1950001,3300001,6950001,9000001,18000001,40000001},{0,97500,427500,636000,1536000,2796000,4796000}))*1.021,3),0))</f>
        <v/>
      </c>
      <c r="J4135" s="21">
        <f>ROUNDDOWN(ROUND(H4135*0.06,2),-2)</f>
        <v/>
      </c>
      <c r="K4135" s="21">
        <f>ROUNDDOWN(ROUND(H4135*0.04,2),-2)</f>
        <v/>
      </c>
      <c r="L4135" s="21">
        <f>I4135+J4135+K4135</f>
        <v/>
      </c>
      <c r="M4135" s="21">
        <f>B4135-L4135</f>
        <v/>
      </c>
      <c r="N4135" s="21">
        <f>ROUNDDOWN(ROUND(B4135*0.2042,2),0)</f>
        <v/>
      </c>
    </row>
    <row r="4136">
      <c r="A4136" t="inlineStr">
        <is>
          <t>照合 一般</t>
        </is>
      </c>
      <c r="B4136" s="21" t="n">
        <v>29500000</v>
      </c>
      <c r="C4136" s="22" t="n">
        <v>38</v>
      </c>
      <c r="D4136" s="22" t="n">
        <v>1</v>
      </c>
      <c r="E4136" s="22" t="n">
        <v>0</v>
      </c>
      <c r="F4136" s="21">
        <f>(IF(C4136&lt;=20,MAX(800000,400000*C4136),8000000+700000*(C4136-20))+IF(E4136=1,1000000,0))</f>
        <v/>
      </c>
      <c r="G4136" s="21">
        <f>IF(AND(D4136=3,C4136&lt;=5),MAX(0,B4136-F4136),IF(AND(D4136=2,C4136&lt;=5,MAX(0,B4136-F4136)&gt;3000000),1500000+MAX(0,B4136-F4136)-3000000,MAX(0,B4136-F4136)/2))</f>
        <v/>
      </c>
      <c r="H4136" s="21">
        <f>ROUNDDOWN(G4136,-3)</f>
        <v/>
      </c>
      <c r="I4136" s="21">
        <f>IF(H4136&lt;=0,0,ROUNDDOWN(ROUND((H4136*LOOKUP(H4136,{0,1950001,3300001,6950001,9000001,18000001,40000001},{0.05,0.1,0.2,0.23,0.33,0.4,0.45})-LOOKUP(H4136,{0,1950001,3300001,6950001,9000001,18000001,40000001},{0,97500,427500,636000,1536000,2796000,4796000}))*1.021,3),0))</f>
        <v/>
      </c>
      <c r="J4136" s="21">
        <f>ROUNDDOWN(ROUND(H4136*0.06,2),-2)</f>
        <v/>
      </c>
      <c r="K4136" s="21">
        <f>ROUNDDOWN(ROUND(H4136*0.04,2),-2)</f>
        <v/>
      </c>
      <c r="L4136" s="21">
        <f>I4136+J4136+K4136</f>
        <v/>
      </c>
      <c r="M4136" s="21">
        <f>B4136-L4136</f>
        <v/>
      </c>
      <c r="N4136" s="21">
        <f>ROUNDDOWN(ROUND(B4136*0.2042,2),0)</f>
        <v/>
      </c>
    </row>
    <row r="4137">
      <c r="A4137" t="inlineStr">
        <is>
          <t>照合 一般</t>
        </is>
      </c>
      <c r="B4137" s="21" t="n">
        <v>29500000</v>
      </c>
      <c r="C4137" s="22" t="n">
        <v>39</v>
      </c>
      <c r="D4137" s="22" t="n">
        <v>1</v>
      </c>
      <c r="E4137" s="22" t="n">
        <v>0</v>
      </c>
      <c r="F4137" s="21">
        <f>(IF(C4137&lt;=20,MAX(800000,400000*C4137),8000000+700000*(C4137-20))+IF(E4137=1,1000000,0))</f>
        <v/>
      </c>
      <c r="G4137" s="21">
        <f>IF(AND(D4137=3,C4137&lt;=5),MAX(0,B4137-F4137),IF(AND(D4137=2,C4137&lt;=5,MAX(0,B4137-F4137)&gt;3000000),1500000+MAX(0,B4137-F4137)-3000000,MAX(0,B4137-F4137)/2))</f>
        <v/>
      </c>
      <c r="H4137" s="21">
        <f>ROUNDDOWN(G4137,-3)</f>
        <v/>
      </c>
      <c r="I4137" s="21">
        <f>IF(H4137&lt;=0,0,ROUNDDOWN(ROUND((H4137*LOOKUP(H4137,{0,1950001,3300001,6950001,9000001,18000001,40000001},{0.05,0.1,0.2,0.23,0.33,0.4,0.45})-LOOKUP(H4137,{0,1950001,3300001,6950001,9000001,18000001,40000001},{0,97500,427500,636000,1536000,2796000,4796000}))*1.021,3),0))</f>
        <v/>
      </c>
      <c r="J4137" s="21">
        <f>ROUNDDOWN(ROUND(H4137*0.06,2),-2)</f>
        <v/>
      </c>
      <c r="K4137" s="21">
        <f>ROUNDDOWN(ROUND(H4137*0.04,2),-2)</f>
        <v/>
      </c>
      <c r="L4137" s="21">
        <f>I4137+J4137+K4137</f>
        <v/>
      </c>
      <c r="M4137" s="21">
        <f>B4137-L4137</f>
        <v/>
      </c>
      <c r="N4137" s="21">
        <f>ROUNDDOWN(ROUND(B4137*0.2042,2),0)</f>
        <v/>
      </c>
    </row>
    <row r="4138">
      <c r="A4138" t="inlineStr">
        <is>
          <t>照合 一般</t>
        </is>
      </c>
      <c r="B4138" s="21" t="n">
        <v>29500000</v>
      </c>
      <c r="C4138" s="22" t="n">
        <v>40</v>
      </c>
      <c r="D4138" s="22" t="n">
        <v>1</v>
      </c>
      <c r="E4138" s="22" t="n">
        <v>0</v>
      </c>
      <c r="F4138" s="21">
        <f>(IF(C4138&lt;=20,MAX(800000,400000*C4138),8000000+700000*(C4138-20))+IF(E4138=1,1000000,0))</f>
        <v/>
      </c>
      <c r="G4138" s="21">
        <f>IF(AND(D4138=3,C4138&lt;=5),MAX(0,B4138-F4138),IF(AND(D4138=2,C4138&lt;=5,MAX(0,B4138-F4138)&gt;3000000),1500000+MAX(0,B4138-F4138)-3000000,MAX(0,B4138-F4138)/2))</f>
        <v/>
      </c>
      <c r="H4138" s="21">
        <f>ROUNDDOWN(G4138,-3)</f>
        <v/>
      </c>
      <c r="I4138" s="21">
        <f>IF(H4138&lt;=0,0,ROUNDDOWN(ROUND((H4138*LOOKUP(H4138,{0,1950001,3300001,6950001,9000001,18000001,40000001},{0.05,0.1,0.2,0.23,0.33,0.4,0.45})-LOOKUP(H4138,{0,1950001,3300001,6950001,9000001,18000001,40000001},{0,97500,427500,636000,1536000,2796000,4796000}))*1.021,3),0))</f>
        <v/>
      </c>
      <c r="J4138" s="21">
        <f>ROUNDDOWN(ROUND(H4138*0.06,2),-2)</f>
        <v/>
      </c>
      <c r="K4138" s="21">
        <f>ROUNDDOWN(ROUND(H4138*0.04,2),-2)</f>
        <v/>
      </c>
      <c r="L4138" s="21">
        <f>I4138+J4138+K4138</f>
        <v/>
      </c>
      <c r="M4138" s="21">
        <f>B4138-L4138</f>
        <v/>
      </c>
      <c r="N4138" s="21">
        <f>ROUNDDOWN(ROUND(B4138*0.2042,2),0)</f>
        <v/>
      </c>
    </row>
    <row r="4139">
      <c r="A4139" t="inlineStr">
        <is>
          <t>照合 一般</t>
        </is>
      </c>
      <c r="B4139" s="21" t="n">
        <v>29500000</v>
      </c>
      <c r="C4139" s="22" t="n">
        <v>41</v>
      </c>
      <c r="D4139" s="22" t="n">
        <v>1</v>
      </c>
      <c r="E4139" s="22" t="n">
        <v>0</v>
      </c>
      <c r="F4139" s="21">
        <f>(IF(C4139&lt;=20,MAX(800000,400000*C4139),8000000+700000*(C4139-20))+IF(E4139=1,1000000,0))</f>
        <v/>
      </c>
      <c r="G4139" s="21">
        <f>IF(AND(D4139=3,C4139&lt;=5),MAX(0,B4139-F4139),IF(AND(D4139=2,C4139&lt;=5,MAX(0,B4139-F4139)&gt;3000000),1500000+MAX(0,B4139-F4139)-3000000,MAX(0,B4139-F4139)/2))</f>
        <v/>
      </c>
      <c r="H4139" s="21">
        <f>ROUNDDOWN(G4139,-3)</f>
        <v/>
      </c>
      <c r="I4139" s="21">
        <f>IF(H4139&lt;=0,0,ROUNDDOWN(ROUND((H4139*LOOKUP(H4139,{0,1950001,3300001,6950001,9000001,18000001,40000001},{0.05,0.1,0.2,0.23,0.33,0.4,0.45})-LOOKUP(H4139,{0,1950001,3300001,6950001,9000001,18000001,40000001},{0,97500,427500,636000,1536000,2796000,4796000}))*1.021,3),0))</f>
        <v/>
      </c>
      <c r="J4139" s="21">
        <f>ROUNDDOWN(ROUND(H4139*0.06,2),-2)</f>
        <v/>
      </c>
      <c r="K4139" s="21">
        <f>ROUNDDOWN(ROUND(H4139*0.04,2),-2)</f>
        <v/>
      </c>
      <c r="L4139" s="21">
        <f>I4139+J4139+K4139</f>
        <v/>
      </c>
      <c r="M4139" s="21">
        <f>B4139-L4139</f>
        <v/>
      </c>
      <c r="N4139" s="21">
        <f>ROUNDDOWN(ROUND(B4139*0.2042,2),0)</f>
        <v/>
      </c>
    </row>
    <row r="4140">
      <c r="A4140" t="inlineStr">
        <is>
          <t>照合 一般</t>
        </is>
      </c>
      <c r="B4140" s="21" t="n">
        <v>29500000</v>
      </c>
      <c r="C4140" s="22" t="n">
        <v>42</v>
      </c>
      <c r="D4140" s="22" t="n">
        <v>1</v>
      </c>
      <c r="E4140" s="22" t="n">
        <v>0</v>
      </c>
      <c r="F4140" s="21">
        <f>(IF(C4140&lt;=20,MAX(800000,400000*C4140),8000000+700000*(C4140-20))+IF(E4140=1,1000000,0))</f>
        <v/>
      </c>
      <c r="G4140" s="21">
        <f>IF(AND(D4140=3,C4140&lt;=5),MAX(0,B4140-F4140),IF(AND(D4140=2,C4140&lt;=5,MAX(0,B4140-F4140)&gt;3000000),1500000+MAX(0,B4140-F4140)-3000000,MAX(0,B4140-F4140)/2))</f>
        <v/>
      </c>
      <c r="H4140" s="21">
        <f>ROUNDDOWN(G4140,-3)</f>
        <v/>
      </c>
      <c r="I4140" s="21">
        <f>IF(H4140&lt;=0,0,ROUNDDOWN(ROUND((H4140*LOOKUP(H4140,{0,1950001,3300001,6950001,9000001,18000001,40000001},{0.05,0.1,0.2,0.23,0.33,0.4,0.45})-LOOKUP(H4140,{0,1950001,3300001,6950001,9000001,18000001,40000001},{0,97500,427500,636000,1536000,2796000,4796000}))*1.021,3),0))</f>
        <v/>
      </c>
      <c r="J4140" s="21">
        <f>ROUNDDOWN(ROUND(H4140*0.06,2),-2)</f>
        <v/>
      </c>
      <c r="K4140" s="21">
        <f>ROUNDDOWN(ROUND(H4140*0.04,2),-2)</f>
        <v/>
      </c>
      <c r="L4140" s="21">
        <f>I4140+J4140+K4140</f>
        <v/>
      </c>
      <c r="M4140" s="21">
        <f>B4140-L4140</f>
        <v/>
      </c>
      <c r="N4140" s="21">
        <f>ROUNDDOWN(ROUND(B4140*0.2042,2),0)</f>
        <v/>
      </c>
    </row>
    <row r="4141">
      <c r="A4141" t="inlineStr">
        <is>
          <t>照合 一般</t>
        </is>
      </c>
      <c r="B4141" s="21" t="n">
        <v>29500000</v>
      </c>
      <c r="C4141" s="22" t="n">
        <v>43</v>
      </c>
      <c r="D4141" s="22" t="n">
        <v>1</v>
      </c>
      <c r="E4141" s="22" t="n">
        <v>0</v>
      </c>
      <c r="F4141" s="21">
        <f>(IF(C4141&lt;=20,MAX(800000,400000*C4141),8000000+700000*(C4141-20))+IF(E4141=1,1000000,0))</f>
        <v/>
      </c>
      <c r="G4141" s="21">
        <f>IF(AND(D4141=3,C4141&lt;=5),MAX(0,B4141-F4141),IF(AND(D4141=2,C4141&lt;=5,MAX(0,B4141-F4141)&gt;3000000),1500000+MAX(0,B4141-F4141)-3000000,MAX(0,B4141-F4141)/2))</f>
        <v/>
      </c>
      <c r="H4141" s="21">
        <f>ROUNDDOWN(G4141,-3)</f>
        <v/>
      </c>
      <c r="I4141" s="21">
        <f>IF(H4141&lt;=0,0,ROUNDDOWN(ROUND((H4141*LOOKUP(H4141,{0,1950001,3300001,6950001,9000001,18000001,40000001},{0.05,0.1,0.2,0.23,0.33,0.4,0.45})-LOOKUP(H4141,{0,1950001,3300001,6950001,9000001,18000001,40000001},{0,97500,427500,636000,1536000,2796000,4796000}))*1.021,3),0))</f>
        <v/>
      </c>
      <c r="J4141" s="21">
        <f>ROUNDDOWN(ROUND(H4141*0.06,2),-2)</f>
        <v/>
      </c>
      <c r="K4141" s="21">
        <f>ROUNDDOWN(ROUND(H4141*0.04,2),-2)</f>
        <v/>
      </c>
      <c r="L4141" s="21">
        <f>I4141+J4141+K4141</f>
        <v/>
      </c>
      <c r="M4141" s="21">
        <f>B4141-L4141</f>
        <v/>
      </c>
      <c r="N4141" s="21">
        <f>ROUNDDOWN(ROUND(B4141*0.2042,2),0)</f>
        <v/>
      </c>
    </row>
    <row r="4142">
      <c r="A4142" t="inlineStr">
        <is>
          <t>照合 一般</t>
        </is>
      </c>
      <c r="B4142" s="21" t="n">
        <v>29500000</v>
      </c>
      <c r="C4142" s="22" t="n">
        <v>44</v>
      </c>
      <c r="D4142" s="22" t="n">
        <v>1</v>
      </c>
      <c r="E4142" s="22" t="n">
        <v>0</v>
      </c>
      <c r="F4142" s="21">
        <f>(IF(C4142&lt;=20,MAX(800000,400000*C4142),8000000+700000*(C4142-20))+IF(E4142=1,1000000,0))</f>
        <v/>
      </c>
      <c r="G4142" s="21">
        <f>IF(AND(D4142=3,C4142&lt;=5),MAX(0,B4142-F4142),IF(AND(D4142=2,C4142&lt;=5,MAX(0,B4142-F4142)&gt;3000000),1500000+MAX(0,B4142-F4142)-3000000,MAX(0,B4142-F4142)/2))</f>
        <v/>
      </c>
      <c r="H4142" s="21">
        <f>ROUNDDOWN(G4142,-3)</f>
        <v/>
      </c>
      <c r="I4142" s="21">
        <f>IF(H4142&lt;=0,0,ROUNDDOWN(ROUND((H4142*LOOKUP(H4142,{0,1950001,3300001,6950001,9000001,18000001,40000001},{0.05,0.1,0.2,0.23,0.33,0.4,0.45})-LOOKUP(H4142,{0,1950001,3300001,6950001,9000001,18000001,40000001},{0,97500,427500,636000,1536000,2796000,4796000}))*1.021,3),0))</f>
        <v/>
      </c>
      <c r="J4142" s="21">
        <f>ROUNDDOWN(ROUND(H4142*0.06,2),-2)</f>
        <v/>
      </c>
      <c r="K4142" s="21">
        <f>ROUNDDOWN(ROUND(H4142*0.04,2),-2)</f>
        <v/>
      </c>
      <c r="L4142" s="21">
        <f>I4142+J4142+K4142</f>
        <v/>
      </c>
      <c r="M4142" s="21">
        <f>B4142-L4142</f>
        <v/>
      </c>
      <c r="N4142" s="21">
        <f>ROUNDDOWN(ROUND(B4142*0.2042,2),0)</f>
        <v/>
      </c>
    </row>
    <row r="4143">
      <c r="A4143" t="inlineStr">
        <is>
          <t>照合 一般</t>
        </is>
      </c>
      <c r="B4143" s="21" t="n">
        <v>29500000</v>
      </c>
      <c r="C4143" s="22" t="n">
        <v>45</v>
      </c>
      <c r="D4143" s="22" t="n">
        <v>1</v>
      </c>
      <c r="E4143" s="22" t="n">
        <v>0</v>
      </c>
      <c r="F4143" s="21">
        <f>(IF(C4143&lt;=20,MAX(800000,400000*C4143),8000000+700000*(C4143-20))+IF(E4143=1,1000000,0))</f>
        <v/>
      </c>
      <c r="G4143" s="21">
        <f>IF(AND(D4143=3,C4143&lt;=5),MAX(0,B4143-F4143),IF(AND(D4143=2,C4143&lt;=5,MAX(0,B4143-F4143)&gt;3000000),1500000+MAX(0,B4143-F4143)-3000000,MAX(0,B4143-F4143)/2))</f>
        <v/>
      </c>
      <c r="H4143" s="21">
        <f>ROUNDDOWN(G4143,-3)</f>
        <v/>
      </c>
      <c r="I4143" s="21">
        <f>IF(H4143&lt;=0,0,ROUNDDOWN(ROUND((H4143*LOOKUP(H4143,{0,1950001,3300001,6950001,9000001,18000001,40000001},{0.05,0.1,0.2,0.23,0.33,0.4,0.45})-LOOKUP(H4143,{0,1950001,3300001,6950001,9000001,18000001,40000001},{0,97500,427500,636000,1536000,2796000,4796000}))*1.021,3),0))</f>
        <v/>
      </c>
      <c r="J4143" s="21">
        <f>ROUNDDOWN(ROUND(H4143*0.06,2),-2)</f>
        <v/>
      </c>
      <c r="K4143" s="21">
        <f>ROUNDDOWN(ROUND(H4143*0.04,2),-2)</f>
        <v/>
      </c>
      <c r="L4143" s="21">
        <f>I4143+J4143+K4143</f>
        <v/>
      </c>
      <c r="M4143" s="21">
        <f>B4143-L4143</f>
        <v/>
      </c>
      <c r="N4143" s="21">
        <f>ROUNDDOWN(ROUND(B4143*0.2042,2),0)</f>
        <v/>
      </c>
    </row>
    <row r="4144">
      <c r="A4144" t="inlineStr">
        <is>
          <t>照合 短期</t>
        </is>
      </c>
      <c r="B4144" s="21" t="n">
        <v>29500000</v>
      </c>
      <c r="C4144" s="22" t="n">
        <v>1</v>
      </c>
      <c r="D4144" s="22" t="n">
        <v>2</v>
      </c>
      <c r="E4144" s="22" t="n">
        <v>0</v>
      </c>
      <c r="F4144" s="21">
        <f>(IF(C4144&lt;=20,MAX(800000,400000*C4144),8000000+700000*(C4144-20))+IF(E4144=1,1000000,0))</f>
        <v/>
      </c>
      <c r="G4144" s="21">
        <f>IF(AND(D4144=3,C4144&lt;=5),MAX(0,B4144-F4144),IF(AND(D4144=2,C4144&lt;=5,MAX(0,B4144-F4144)&gt;3000000),1500000+MAX(0,B4144-F4144)-3000000,MAX(0,B4144-F4144)/2))</f>
        <v/>
      </c>
      <c r="H4144" s="21">
        <f>ROUNDDOWN(G4144,-3)</f>
        <v/>
      </c>
      <c r="I4144" s="21">
        <f>IF(H4144&lt;=0,0,ROUNDDOWN(ROUND((H4144*LOOKUP(H4144,{0,1950001,3300001,6950001,9000001,18000001,40000001},{0.05,0.1,0.2,0.23,0.33,0.4,0.45})-LOOKUP(H4144,{0,1950001,3300001,6950001,9000001,18000001,40000001},{0,97500,427500,636000,1536000,2796000,4796000}))*1.021,3),0))</f>
        <v/>
      </c>
      <c r="J4144" s="21">
        <f>ROUNDDOWN(ROUND(H4144*0.06,2),-2)</f>
        <v/>
      </c>
      <c r="K4144" s="21">
        <f>ROUNDDOWN(ROUND(H4144*0.04,2),-2)</f>
        <v/>
      </c>
      <c r="L4144" s="21">
        <f>I4144+J4144+K4144</f>
        <v/>
      </c>
      <c r="M4144" s="21">
        <f>B4144-L4144</f>
        <v/>
      </c>
      <c r="N4144" s="21">
        <f>ROUNDDOWN(ROUND(B4144*0.2042,2),0)</f>
        <v/>
      </c>
    </row>
    <row r="4145">
      <c r="A4145" t="inlineStr">
        <is>
          <t>照合 役員</t>
        </is>
      </c>
      <c r="B4145" s="21" t="n">
        <v>29500000</v>
      </c>
      <c r="C4145" s="22" t="n">
        <v>1</v>
      </c>
      <c r="D4145" s="22" t="n">
        <v>3</v>
      </c>
      <c r="E4145" s="22" t="n">
        <v>0</v>
      </c>
      <c r="F4145" s="21">
        <f>(IF(C4145&lt;=20,MAX(800000,400000*C4145),8000000+700000*(C4145-20))+IF(E4145=1,1000000,0))</f>
        <v/>
      </c>
      <c r="G4145" s="21">
        <f>IF(AND(D4145=3,C4145&lt;=5),MAX(0,B4145-F4145),IF(AND(D4145=2,C4145&lt;=5,MAX(0,B4145-F4145)&gt;3000000),1500000+MAX(0,B4145-F4145)-3000000,MAX(0,B4145-F4145)/2))</f>
        <v/>
      </c>
      <c r="H4145" s="21">
        <f>ROUNDDOWN(G4145,-3)</f>
        <v/>
      </c>
      <c r="I4145" s="21">
        <f>IF(H4145&lt;=0,0,ROUNDDOWN(ROUND((H4145*LOOKUP(H4145,{0,1950001,3300001,6950001,9000001,18000001,40000001},{0.05,0.1,0.2,0.23,0.33,0.4,0.45})-LOOKUP(H4145,{0,1950001,3300001,6950001,9000001,18000001,40000001},{0,97500,427500,636000,1536000,2796000,4796000}))*1.021,3),0))</f>
        <v/>
      </c>
      <c r="J4145" s="21">
        <f>ROUNDDOWN(ROUND(H4145*0.06,2),-2)</f>
        <v/>
      </c>
      <c r="K4145" s="21">
        <f>ROUNDDOWN(ROUND(H4145*0.04,2),-2)</f>
        <v/>
      </c>
      <c r="L4145" s="21">
        <f>I4145+J4145+K4145</f>
        <v/>
      </c>
      <c r="M4145" s="21">
        <f>B4145-L4145</f>
        <v/>
      </c>
      <c r="N4145" s="21">
        <f>ROUNDDOWN(ROUND(B4145*0.2042,2),0)</f>
        <v/>
      </c>
    </row>
    <row r="4146">
      <c r="A4146" t="inlineStr">
        <is>
          <t>照合 短期 障害</t>
        </is>
      </c>
      <c r="B4146" s="21" t="n">
        <v>29500000</v>
      </c>
      <c r="C4146" s="22" t="n">
        <v>1</v>
      </c>
      <c r="D4146" s="22" t="n">
        <v>2</v>
      </c>
      <c r="E4146" s="22" t="n">
        <v>1</v>
      </c>
      <c r="F4146" s="21">
        <f>(IF(C4146&lt;=20,MAX(800000,400000*C4146),8000000+700000*(C4146-20))+IF(E4146=1,1000000,0))</f>
        <v/>
      </c>
      <c r="G4146" s="21">
        <f>IF(AND(D4146=3,C4146&lt;=5),MAX(0,B4146-F4146),IF(AND(D4146=2,C4146&lt;=5,MAX(0,B4146-F4146)&gt;3000000),1500000+MAX(0,B4146-F4146)-3000000,MAX(0,B4146-F4146)/2))</f>
        <v/>
      </c>
      <c r="H4146" s="21">
        <f>ROUNDDOWN(G4146,-3)</f>
        <v/>
      </c>
      <c r="I4146" s="21">
        <f>IF(H4146&lt;=0,0,ROUNDDOWN(ROUND((H4146*LOOKUP(H4146,{0,1950001,3300001,6950001,9000001,18000001,40000001},{0.05,0.1,0.2,0.23,0.33,0.4,0.45})-LOOKUP(H4146,{0,1950001,3300001,6950001,9000001,18000001,40000001},{0,97500,427500,636000,1536000,2796000,4796000}))*1.021,3),0))</f>
        <v/>
      </c>
      <c r="J4146" s="21">
        <f>ROUNDDOWN(ROUND(H4146*0.06,2),-2)</f>
        <v/>
      </c>
      <c r="K4146" s="21">
        <f>ROUNDDOWN(ROUND(H4146*0.04,2),-2)</f>
        <v/>
      </c>
      <c r="L4146" s="21">
        <f>I4146+J4146+K4146</f>
        <v/>
      </c>
      <c r="M4146" s="21">
        <f>B4146-L4146</f>
        <v/>
      </c>
      <c r="N4146" s="21">
        <f>ROUNDDOWN(ROUND(B4146*0.2042,2),0)</f>
        <v/>
      </c>
    </row>
    <row r="4147">
      <c r="A4147" t="inlineStr">
        <is>
          <t>照合 短期</t>
        </is>
      </c>
      <c r="B4147" s="21" t="n">
        <v>29500000</v>
      </c>
      <c r="C4147" s="22" t="n">
        <v>2</v>
      </c>
      <c r="D4147" s="22" t="n">
        <v>2</v>
      </c>
      <c r="E4147" s="22" t="n">
        <v>0</v>
      </c>
      <c r="F4147" s="21">
        <f>(IF(C4147&lt;=20,MAX(800000,400000*C4147),8000000+700000*(C4147-20))+IF(E4147=1,1000000,0))</f>
        <v/>
      </c>
      <c r="G4147" s="21">
        <f>IF(AND(D4147=3,C4147&lt;=5),MAX(0,B4147-F4147),IF(AND(D4147=2,C4147&lt;=5,MAX(0,B4147-F4147)&gt;3000000),1500000+MAX(0,B4147-F4147)-3000000,MAX(0,B4147-F4147)/2))</f>
        <v/>
      </c>
      <c r="H4147" s="21">
        <f>ROUNDDOWN(G4147,-3)</f>
        <v/>
      </c>
      <c r="I4147" s="21">
        <f>IF(H4147&lt;=0,0,ROUNDDOWN(ROUND((H4147*LOOKUP(H4147,{0,1950001,3300001,6950001,9000001,18000001,40000001},{0.05,0.1,0.2,0.23,0.33,0.4,0.45})-LOOKUP(H4147,{0,1950001,3300001,6950001,9000001,18000001,40000001},{0,97500,427500,636000,1536000,2796000,4796000}))*1.021,3),0))</f>
        <v/>
      </c>
      <c r="J4147" s="21">
        <f>ROUNDDOWN(ROUND(H4147*0.06,2),-2)</f>
        <v/>
      </c>
      <c r="K4147" s="21">
        <f>ROUNDDOWN(ROUND(H4147*0.04,2),-2)</f>
        <v/>
      </c>
      <c r="L4147" s="21">
        <f>I4147+J4147+K4147</f>
        <v/>
      </c>
      <c r="M4147" s="21">
        <f>B4147-L4147</f>
        <v/>
      </c>
      <c r="N4147" s="21">
        <f>ROUNDDOWN(ROUND(B4147*0.2042,2),0)</f>
        <v/>
      </c>
    </row>
    <row r="4148">
      <c r="A4148" t="inlineStr">
        <is>
          <t>照合 役員</t>
        </is>
      </c>
      <c r="B4148" s="21" t="n">
        <v>29500000</v>
      </c>
      <c r="C4148" s="22" t="n">
        <v>2</v>
      </c>
      <c r="D4148" s="22" t="n">
        <v>3</v>
      </c>
      <c r="E4148" s="22" t="n">
        <v>0</v>
      </c>
      <c r="F4148" s="21">
        <f>(IF(C4148&lt;=20,MAX(800000,400000*C4148),8000000+700000*(C4148-20))+IF(E4148=1,1000000,0))</f>
        <v/>
      </c>
      <c r="G4148" s="21">
        <f>IF(AND(D4148=3,C4148&lt;=5),MAX(0,B4148-F4148),IF(AND(D4148=2,C4148&lt;=5,MAX(0,B4148-F4148)&gt;3000000),1500000+MAX(0,B4148-F4148)-3000000,MAX(0,B4148-F4148)/2))</f>
        <v/>
      </c>
      <c r="H4148" s="21">
        <f>ROUNDDOWN(G4148,-3)</f>
        <v/>
      </c>
      <c r="I4148" s="21">
        <f>IF(H4148&lt;=0,0,ROUNDDOWN(ROUND((H4148*LOOKUP(H4148,{0,1950001,3300001,6950001,9000001,18000001,40000001},{0.05,0.1,0.2,0.23,0.33,0.4,0.45})-LOOKUP(H4148,{0,1950001,3300001,6950001,9000001,18000001,40000001},{0,97500,427500,636000,1536000,2796000,4796000}))*1.021,3),0))</f>
        <v/>
      </c>
      <c r="J4148" s="21">
        <f>ROUNDDOWN(ROUND(H4148*0.06,2),-2)</f>
        <v/>
      </c>
      <c r="K4148" s="21">
        <f>ROUNDDOWN(ROUND(H4148*0.04,2),-2)</f>
        <v/>
      </c>
      <c r="L4148" s="21">
        <f>I4148+J4148+K4148</f>
        <v/>
      </c>
      <c r="M4148" s="21">
        <f>B4148-L4148</f>
        <v/>
      </c>
      <c r="N4148" s="21">
        <f>ROUNDDOWN(ROUND(B4148*0.2042,2),0)</f>
        <v/>
      </c>
    </row>
    <row r="4149">
      <c r="A4149" t="inlineStr">
        <is>
          <t>照合 短期 障害</t>
        </is>
      </c>
      <c r="B4149" s="21" t="n">
        <v>29500000</v>
      </c>
      <c r="C4149" s="22" t="n">
        <v>2</v>
      </c>
      <c r="D4149" s="22" t="n">
        <v>2</v>
      </c>
      <c r="E4149" s="22" t="n">
        <v>1</v>
      </c>
      <c r="F4149" s="21">
        <f>(IF(C4149&lt;=20,MAX(800000,400000*C4149),8000000+700000*(C4149-20))+IF(E4149=1,1000000,0))</f>
        <v/>
      </c>
      <c r="G4149" s="21">
        <f>IF(AND(D4149=3,C4149&lt;=5),MAX(0,B4149-F4149),IF(AND(D4149=2,C4149&lt;=5,MAX(0,B4149-F4149)&gt;3000000),1500000+MAX(0,B4149-F4149)-3000000,MAX(0,B4149-F4149)/2))</f>
        <v/>
      </c>
      <c r="H4149" s="21">
        <f>ROUNDDOWN(G4149,-3)</f>
        <v/>
      </c>
      <c r="I4149" s="21">
        <f>IF(H4149&lt;=0,0,ROUNDDOWN(ROUND((H4149*LOOKUP(H4149,{0,1950001,3300001,6950001,9000001,18000001,40000001},{0.05,0.1,0.2,0.23,0.33,0.4,0.45})-LOOKUP(H4149,{0,1950001,3300001,6950001,9000001,18000001,40000001},{0,97500,427500,636000,1536000,2796000,4796000}))*1.021,3),0))</f>
        <v/>
      </c>
      <c r="J4149" s="21">
        <f>ROUNDDOWN(ROUND(H4149*0.06,2),-2)</f>
        <v/>
      </c>
      <c r="K4149" s="21">
        <f>ROUNDDOWN(ROUND(H4149*0.04,2),-2)</f>
        <v/>
      </c>
      <c r="L4149" s="21">
        <f>I4149+J4149+K4149</f>
        <v/>
      </c>
      <c r="M4149" s="21">
        <f>B4149-L4149</f>
        <v/>
      </c>
      <c r="N4149" s="21">
        <f>ROUNDDOWN(ROUND(B4149*0.2042,2),0)</f>
        <v/>
      </c>
    </row>
    <row r="4150">
      <c r="A4150" t="inlineStr">
        <is>
          <t>照合 短期</t>
        </is>
      </c>
      <c r="B4150" s="21" t="n">
        <v>29500000</v>
      </c>
      <c r="C4150" s="22" t="n">
        <v>3</v>
      </c>
      <c r="D4150" s="22" t="n">
        <v>2</v>
      </c>
      <c r="E4150" s="22" t="n">
        <v>0</v>
      </c>
      <c r="F4150" s="21">
        <f>(IF(C4150&lt;=20,MAX(800000,400000*C4150),8000000+700000*(C4150-20))+IF(E4150=1,1000000,0))</f>
        <v/>
      </c>
      <c r="G4150" s="21">
        <f>IF(AND(D4150=3,C4150&lt;=5),MAX(0,B4150-F4150),IF(AND(D4150=2,C4150&lt;=5,MAX(0,B4150-F4150)&gt;3000000),1500000+MAX(0,B4150-F4150)-3000000,MAX(0,B4150-F4150)/2))</f>
        <v/>
      </c>
      <c r="H4150" s="21">
        <f>ROUNDDOWN(G4150,-3)</f>
        <v/>
      </c>
      <c r="I4150" s="21">
        <f>IF(H4150&lt;=0,0,ROUNDDOWN(ROUND((H4150*LOOKUP(H4150,{0,1950001,3300001,6950001,9000001,18000001,40000001},{0.05,0.1,0.2,0.23,0.33,0.4,0.45})-LOOKUP(H4150,{0,1950001,3300001,6950001,9000001,18000001,40000001},{0,97500,427500,636000,1536000,2796000,4796000}))*1.021,3),0))</f>
        <v/>
      </c>
      <c r="J4150" s="21">
        <f>ROUNDDOWN(ROUND(H4150*0.06,2),-2)</f>
        <v/>
      </c>
      <c r="K4150" s="21">
        <f>ROUNDDOWN(ROUND(H4150*0.04,2),-2)</f>
        <v/>
      </c>
      <c r="L4150" s="21">
        <f>I4150+J4150+K4150</f>
        <v/>
      </c>
      <c r="M4150" s="21">
        <f>B4150-L4150</f>
        <v/>
      </c>
      <c r="N4150" s="21">
        <f>ROUNDDOWN(ROUND(B4150*0.2042,2),0)</f>
        <v/>
      </c>
    </row>
    <row r="4151">
      <c r="A4151" t="inlineStr">
        <is>
          <t>照合 役員</t>
        </is>
      </c>
      <c r="B4151" s="21" t="n">
        <v>29500000</v>
      </c>
      <c r="C4151" s="22" t="n">
        <v>3</v>
      </c>
      <c r="D4151" s="22" t="n">
        <v>3</v>
      </c>
      <c r="E4151" s="22" t="n">
        <v>0</v>
      </c>
      <c r="F4151" s="21">
        <f>(IF(C4151&lt;=20,MAX(800000,400000*C4151),8000000+700000*(C4151-20))+IF(E4151=1,1000000,0))</f>
        <v/>
      </c>
      <c r="G4151" s="21">
        <f>IF(AND(D4151=3,C4151&lt;=5),MAX(0,B4151-F4151),IF(AND(D4151=2,C4151&lt;=5,MAX(0,B4151-F4151)&gt;3000000),1500000+MAX(0,B4151-F4151)-3000000,MAX(0,B4151-F4151)/2))</f>
        <v/>
      </c>
      <c r="H4151" s="21">
        <f>ROUNDDOWN(G4151,-3)</f>
        <v/>
      </c>
      <c r="I4151" s="21">
        <f>IF(H4151&lt;=0,0,ROUNDDOWN(ROUND((H4151*LOOKUP(H4151,{0,1950001,3300001,6950001,9000001,18000001,40000001},{0.05,0.1,0.2,0.23,0.33,0.4,0.45})-LOOKUP(H4151,{0,1950001,3300001,6950001,9000001,18000001,40000001},{0,97500,427500,636000,1536000,2796000,4796000}))*1.021,3),0))</f>
        <v/>
      </c>
      <c r="J4151" s="21">
        <f>ROUNDDOWN(ROUND(H4151*0.06,2),-2)</f>
        <v/>
      </c>
      <c r="K4151" s="21">
        <f>ROUNDDOWN(ROUND(H4151*0.04,2),-2)</f>
        <v/>
      </c>
      <c r="L4151" s="21">
        <f>I4151+J4151+K4151</f>
        <v/>
      </c>
      <c r="M4151" s="21">
        <f>B4151-L4151</f>
        <v/>
      </c>
      <c r="N4151" s="21">
        <f>ROUNDDOWN(ROUND(B4151*0.2042,2),0)</f>
        <v/>
      </c>
    </row>
    <row r="4152">
      <c r="A4152" t="inlineStr">
        <is>
          <t>照合 短期 障害</t>
        </is>
      </c>
      <c r="B4152" s="21" t="n">
        <v>29500000</v>
      </c>
      <c r="C4152" s="22" t="n">
        <v>3</v>
      </c>
      <c r="D4152" s="22" t="n">
        <v>2</v>
      </c>
      <c r="E4152" s="22" t="n">
        <v>1</v>
      </c>
      <c r="F4152" s="21">
        <f>(IF(C4152&lt;=20,MAX(800000,400000*C4152),8000000+700000*(C4152-20))+IF(E4152=1,1000000,0))</f>
        <v/>
      </c>
      <c r="G4152" s="21">
        <f>IF(AND(D4152=3,C4152&lt;=5),MAX(0,B4152-F4152),IF(AND(D4152=2,C4152&lt;=5,MAX(0,B4152-F4152)&gt;3000000),1500000+MAX(0,B4152-F4152)-3000000,MAX(0,B4152-F4152)/2))</f>
        <v/>
      </c>
      <c r="H4152" s="21">
        <f>ROUNDDOWN(G4152,-3)</f>
        <v/>
      </c>
      <c r="I4152" s="21">
        <f>IF(H4152&lt;=0,0,ROUNDDOWN(ROUND((H4152*LOOKUP(H4152,{0,1950001,3300001,6950001,9000001,18000001,40000001},{0.05,0.1,0.2,0.23,0.33,0.4,0.45})-LOOKUP(H4152,{0,1950001,3300001,6950001,9000001,18000001,40000001},{0,97500,427500,636000,1536000,2796000,4796000}))*1.021,3),0))</f>
        <v/>
      </c>
      <c r="J4152" s="21">
        <f>ROUNDDOWN(ROUND(H4152*0.06,2),-2)</f>
        <v/>
      </c>
      <c r="K4152" s="21">
        <f>ROUNDDOWN(ROUND(H4152*0.04,2),-2)</f>
        <v/>
      </c>
      <c r="L4152" s="21">
        <f>I4152+J4152+K4152</f>
        <v/>
      </c>
      <c r="M4152" s="21">
        <f>B4152-L4152</f>
        <v/>
      </c>
      <c r="N4152" s="21">
        <f>ROUNDDOWN(ROUND(B4152*0.2042,2),0)</f>
        <v/>
      </c>
    </row>
    <row r="4153">
      <c r="A4153" t="inlineStr">
        <is>
          <t>照合 短期</t>
        </is>
      </c>
      <c r="B4153" s="21" t="n">
        <v>29500000</v>
      </c>
      <c r="C4153" s="22" t="n">
        <v>4</v>
      </c>
      <c r="D4153" s="22" t="n">
        <v>2</v>
      </c>
      <c r="E4153" s="22" t="n">
        <v>0</v>
      </c>
      <c r="F4153" s="21">
        <f>(IF(C4153&lt;=20,MAX(800000,400000*C4153),8000000+700000*(C4153-20))+IF(E4153=1,1000000,0))</f>
        <v/>
      </c>
      <c r="G4153" s="21">
        <f>IF(AND(D4153=3,C4153&lt;=5),MAX(0,B4153-F4153),IF(AND(D4153=2,C4153&lt;=5,MAX(0,B4153-F4153)&gt;3000000),1500000+MAX(0,B4153-F4153)-3000000,MAX(0,B4153-F4153)/2))</f>
        <v/>
      </c>
      <c r="H4153" s="21">
        <f>ROUNDDOWN(G4153,-3)</f>
        <v/>
      </c>
      <c r="I4153" s="21">
        <f>IF(H4153&lt;=0,0,ROUNDDOWN(ROUND((H4153*LOOKUP(H4153,{0,1950001,3300001,6950001,9000001,18000001,40000001},{0.05,0.1,0.2,0.23,0.33,0.4,0.45})-LOOKUP(H4153,{0,1950001,3300001,6950001,9000001,18000001,40000001},{0,97500,427500,636000,1536000,2796000,4796000}))*1.021,3),0))</f>
        <v/>
      </c>
      <c r="J4153" s="21">
        <f>ROUNDDOWN(ROUND(H4153*0.06,2),-2)</f>
        <v/>
      </c>
      <c r="K4153" s="21">
        <f>ROUNDDOWN(ROUND(H4153*0.04,2),-2)</f>
        <v/>
      </c>
      <c r="L4153" s="21">
        <f>I4153+J4153+K4153</f>
        <v/>
      </c>
      <c r="M4153" s="21">
        <f>B4153-L4153</f>
        <v/>
      </c>
      <c r="N4153" s="21">
        <f>ROUNDDOWN(ROUND(B4153*0.2042,2),0)</f>
        <v/>
      </c>
    </row>
    <row r="4154">
      <c r="A4154" t="inlineStr">
        <is>
          <t>照合 役員</t>
        </is>
      </c>
      <c r="B4154" s="21" t="n">
        <v>29500000</v>
      </c>
      <c r="C4154" s="22" t="n">
        <v>4</v>
      </c>
      <c r="D4154" s="22" t="n">
        <v>3</v>
      </c>
      <c r="E4154" s="22" t="n">
        <v>0</v>
      </c>
      <c r="F4154" s="21">
        <f>(IF(C4154&lt;=20,MAX(800000,400000*C4154),8000000+700000*(C4154-20))+IF(E4154=1,1000000,0))</f>
        <v/>
      </c>
      <c r="G4154" s="21">
        <f>IF(AND(D4154=3,C4154&lt;=5),MAX(0,B4154-F4154),IF(AND(D4154=2,C4154&lt;=5,MAX(0,B4154-F4154)&gt;3000000),1500000+MAX(0,B4154-F4154)-3000000,MAX(0,B4154-F4154)/2))</f>
        <v/>
      </c>
      <c r="H4154" s="21">
        <f>ROUNDDOWN(G4154,-3)</f>
        <v/>
      </c>
      <c r="I4154" s="21">
        <f>IF(H4154&lt;=0,0,ROUNDDOWN(ROUND((H4154*LOOKUP(H4154,{0,1950001,3300001,6950001,9000001,18000001,40000001},{0.05,0.1,0.2,0.23,0.33,0.4,0.45})-LOOKUP(H4154,{0,1950001,3300001,6950001,9000001,18000001,40000001},{0,97500,427500,636000,1536000,2796000,4796000}))*1.021,3),0))</f>
        <v/>
      </c>
      <c r="J4154" s="21">
        <f>ROUNDDOWN(ROUND(H4154*0.06,2),-2)</f>
        <v/>
      </c>
      <c r="K4154" s="21">
        <f>ROUNDDOWN(ROUND(H4154*0.04,2),-2)</f>
        <v/>
      </c>
      <c r="L4154" s="21">
        <f>I4154+J4154+K4154</f>
        <v/>
      </c>
      <c r="M4154" s="21">
        <f>B4154-L4154</f>
        <v/>
      </c>
      <c r="N4154" s="21">
        <f>ROUNDDOWN(ROUND(B4154*0.2042,2),0)</f>
        <v/>
      </c>
    </row>
    <row r="4155">
      <c r="A4155" t="inlineStr">
        <is>
          <t>照合 短期 障害</t>
        </is>
      </c>
      <c r="B4155" s="21" t="n">
        <v>29500000</v>
      </c>
      <c r="C4155" s="22" t="n">
        <v>4</v>
      </c>
      <c r="D4155" s="22" t="n">
        <v>2</v>
      </c>
      <c r="E4155" s="22" t="n">
        <v>1</v>
      </c>
      <c r="F4155" s="21">
        <f>(IF(C4155&lt;=20,MAX(800000,400000*C4155),8000000+700000*(C4155-20))+IF(E4155=1,1000000,0))</f>
        <v/>
      </c>
      <c r="G4155" s="21">
        <f>IF(AND(D4155=3,C4155&lt;=5),MAX(0,B4155-F4155),IF(AND(D4155=2,C4155&lt;=5,MAX(0,B4155-F4155)&gt;3000000),1500000+MAX(0,B4155-F4155)-3000000,MAX(0,B4155-F4155)/2))</f>
        <v/>
      </c>
      <c r="H4155" s="21">
        <f>ROUNDDOWN(G4155,-3)</f>
        <v/>
      </c>
      <c r="I4155" s="21">
        <f>IF(H4155&lt;=0,0,ROUNDDOWN(ROUND((H4155*LOOKUP(H4155,{0,1950001,3300001,6950001,9000001,18000001,40000001},{0.05,0.1,0.2,0.23,0.33,0.4,0.45})-LOOKUP(H4155,{0,1950001,3300001,6950001,9000001,18000001,40000001},{0,97500,427500,636000,1536000,2796000,4796000}))*1.021,3),0))</f>
        <v/>
      </c>
      <c r="J4155" s="21">
        <f>ROUNDDOWN(ROUND(H4155*0.06,2),-2)</f>
        <v/>
      </c>
      <c r="K4155" s="21">
        <f>ROUNDDOWN(ROUND(H4155*0.04,2),-2)</f>
        <v/>
      </c>
      <c r="L4155" s="21">
        <f>I4155+J4155+K4155</f>
        <v/>
      </c>
      <c r="M4155" s="21">
        <f>B4155-L4155</f>
        <v/>
      </c>
      <c r="N4155" s="21">
        <f>ROUNDDOWN(ROUND(B4155*0.2042,2),0)</f>
        <v/>
      </c>
    </row>
    <row r="4156">
      <c r="A4156" t="inlineStr">
        <is>
          <t>照合 短期</t>
        </is>
      </c>
      <c r="B4156" s="21" t="n">
        <v>29500000</v>
      </c>
      <c r="C4156" s="22" t="n">
        <v>5</v>
      </c>
      <c r="D4156" s="22" t="n">
        <v>2</v>
      </c>
      <c r="E4156" s="22" t="n">
        <v>0</v>
      </c>
      <c r="F4156" s="21">
        <f>(IF(C4156&lt;=20,MAX(800000,400000*C4156),8000000+700000*(C4156-20))+IF(E4156=1,1000000,0))</f>
        <v/>
      </c>
      <c r="G4156" s="21">
        <f>IF(AND(D4156=3,C4156&lt;=5),MAX(0,B4156-F4156),IF(AND(D4156=2,C4156&lt;=5,MAX(0,B4156-F4156)&gt;3000000),1500000+MAX(0,B4156-F4156)-3000000,MAX(0,B4156-F4156)/2))</f>
        <v/>
      </c>
      <c r="H4156" s="21">
        <f>ROUNDDOWN(G4156,-3)</f>
        <v/>
      </c>
      <c r="I4156" s="21">
        <f>IF(H4156&lt;=0,0,ROUNDDOWN(ROUND((H4156*LOOKUP(H4156,{0,1950001,3300001,6950001,9000001,18000001,40000001},{0.05,0.1,0.2,0.23,0.33,0.4,0.45})-LOOKUP(H4156,{0,1950001,3300001,6950001,9000001,18000001,40000001},{0,97500,427500,636000,1536000,2796000,4796000}))*1.021,3),0))</f>
        <v/>
      </c>
      <c r="J4156" s="21">
        <f>ROUNDDOWN(ROUND(H4156*0.06,2),-2)</f>
        <v/>
      </c>
      <c r="K4156" s="21">
        <f>ROUNDDOWN(ROUND(H4156*0.04,2),-2)</f>
        <v/>
      </c>
      <c r="L4156" s="21">
        <f>I4156+J4156+K4156</f>
        <v/>
      </c>
      <c r="M4156" s="21">
        <f>B4156-L4156</f>
        <v/>
      </c>
      <c r="N4156" s="21">
        <f>ROUNDDOWN(ROUND(B4156*0.2042,2),0)</f>
        <v/>
      </c>
    </row>
    <row r="4157">
      <c r="A4157" t="inlineStr">
        <is>
          <t>照合 役員</t>
        </is>
      </c>
      <c r="B4157" s="21" t="n">
        <v>29500000</v>
      </c>
      <c r="C4157" s="22" t="n">
        <v>5</v>
      </c>
      <c r="D4157" s="22" t="n">
        <v>3</v>
      </c>
      <c r="E4157" s="22" t="n">
        <v>0</v>
      </c>
      <c r="F4157" s="21">
        <f>(IF(C4157&lt;=20,MAX(800000,400000*C4157),8000000+700000*(C4157-20))+IF(E4157=1,1000000,0))</f>
        <v/>
      </c>
      <c r="G4157" s="21">
        <f>IF(AND(D4157=3,C4157&lt;=5),MAX(0,B4157-F4157),IF(AND(D4157=2,C4157&lt;=5,MAX(0,B4157-F4157)&gt;3000000),1500000+MAX(0,B4157-F4157)-3000000,MAX(0,B4157-F4157)/2))</f>
        <v/>
      </c>
      <c r="H4157" s="21">
        <f>ROUNDDOWN(G4157,-3)</f>
        <v/>
      </c>
      <c r="I4157" s="21">
        <f>IF(H4157&lt;=0,0,ROUNDDOWN(ROUND((H4157*LOOKUP(H4157,{0,1950001,3300001,6950001,9000001,18000001,40000001},{0.05,0.1,0.2,0.23,0.33,0.4,0.45})-LOOKUP(H4157,{0,1950001,3300001,6950001,9000001,18000001,40000001},{0,97500,427500,636000,1536000,2796000,4796000}))*1.021,3),0))</f>
        <v/>
      </c>
      <c r="J4157" s="21">
        <f>ROUNDDOWN(ROUND(H4157*0.06,2),-2)</f>
        <v/>
      </c>
      <c r="K4157" s="21">
        <f>ROUNDDOWN(ROUND(H4157*0.04,2),-2)</f>
        <v/>
      </c>
      <c r="L4157" s="21">
        <f>I4157+J4157+K4157</f>
        <v/>
      </c>
      <c r="M4157" s="21">
        <f>B4157-L4157</f>
        <v/>
      </c>
      <c r="N4157" s="21">
        <f>ROUNDDOWN(ROUND(B4157*0.2042,2),0)</f>
        <v/>
      </c>
    </row>
    <row r="4158">
      <c r="A4158" t="inlineStr">
        <is>
          <t>照合 短期 障害</t>
        </is>
      </c>
      <c r="B4158" s="21" t="n">
        <v>29500000</v>
      </c>
      <c r="C4158" s="22" t="n">
        <v>5</v>
      </c>
      <c r="D4158" s="22" t="n">
        <v>2</v>
      </c>
      <c r="E4158" s="22" t="n">
        <v>1</v>
      </c>
      <c r="F4158" s="21">
        <f>(IF(C4158&lt;=20,MAX(800000,400000*C4158),8000000+700000*(C4158-20))+IF(E4158=1,1000000,0))</f>
        <v/>
      </c>
      <c r="G4158" s="21">
        <f>IF(AND(D4158=3,C4158&lt;=5),MAX(0,B4158-F4158),IF(AND(D4158=2,C4158&lt;=5,MAX(0,B4158-F4158)&gt;3000000),1500000+MAX(0,B4158-F4158)-3000000,MAX(0,B4158-F4158)/2))</f>
        <v/>
      </c>
      <c r="H4158" s="21">
        <f>ROUNDDOWN(G4158,-3)</f>
        <v/>
      </c>
      <c r="I4158" s="21">
        <f>IF(H4158&lt;=0,0,ROUNDDOWN(ROUND((H4158*LOOKUP(H4158,{0,1950001,3300001,6950001,9000001,18000001,40000001},{0.05,0.1,0.2,0.23,0.33,0.4,0.45})-LOOKUP(H4158,{0,1950001,3300001,6950001,9000001,18000001,40000001},{0,97500,427500,636000,1536000,2796000,4796000}))*1.021,3),0))</f>
        <v/>
      </c>
      <c r="J4158" s="21">
        <f>ROUNDDOWN(ROUND(H4158*0.06,2),-2)</f>
        <v/>
      </c>
      <c r="K4158" s="21">
        <f>ROUNDDOWN(ROUND(H4158*0.04,2),-2)</f>
        <v/>
      </c>
      <c r="L4158" s="21">
        <f>I4158+J4158+K4158</f>
        <v/>
      </c>
      <c r="M4158" s="21">
        <f>B4158-L4158</f>
        <v/>
      </c>
      <c r="N4158" s="21">
        <f>ROUNDDOWN(ROUND(B4158*0.2042,2),0)</f>
        <v/>
      </c>
    </row>
    <row r="4159">
      <c r="A4159" t="inlineStr">
        <is>
          <t>照合 障害</t>
        </is>
      </c>
      <c r="B4159" s="21" t="n">
        <v>29500000</v>
      </c>
      <c r="C4159" s="22" t="n">
        <v>25</v>
      </c>
      <c r="D4159" s="22" t="n">
        <v>1</v>
      </c>
      <c r="E4159" s="22" t="n">
        <v>1</v>
      </c>
      <c r="F4159" s="21">
        <f>(IF(C4159&lt;=20,MAX(800000,400000*C4159),8000000+700000*(C4159-20))+IF(E4159=1,1000000,0))</f>
        <v/>
      </c>
      <c r="G4159" s="21">
        <f>IF(AND(D4159=3,C4159&lt;=5),MAX(0,B4159-F4159),IF(AND(D4159=2,C4159&lt;=5,MAX(0,B4159-F4159)&gt;3000000),1500000+MAX(0,B4159-F4159)-3000000,MAX(0,B4159-F4159)/2))</f>
        <v/>
      </c>
      <c r="H4159" s="21">
        <f>ROUNDDOWN(G4159,-3)</f>
        <v/>
      </c>
      <c r="I4159" s="21">
        <f>IF(H4159&lt;=0,0,ROUNDDOWN(ROUND((H4159*LOOKUP(H4159,{0,1950001,3300001,6950001,9000001,18000001,40000001},{0.05,0.1,0.2,0.23,0.33,0.4,0.45})-LOOKUP(H4159,{0,1950001,3300001,6950001,9000001,18000001,40000001},{0,97500,427500,636000,1536000,2796000,4796000}))*1.021,3),0))</f>
        <v/>
      </c>
      <c r="J4159" s="21">
        <f>ROUNDDOWN(ROUND(H4159*0.06,2),-2)</f>
        <v/>
      </c>
      <c r="K4159" s="21">
        <f>ROUNDDOWN(ROUND(H4159*0.04,2),-2)</f>
        <v/>
      </c>
      <c r="L4159" s="21">
        <f>I4159+J4159+K4159</f>
        <v/>
      </c>
      <c r="M4159" s="21">
        <f>B4159-L4159</f>
        <v/>
      </c>
      <c r="N4159" s="21">
        <f>ROUNDDOWN(ROUND(B4159*0.2042,2),0)</f>
        <v/>
      </c>
    </row>
    <row r="4160">
      <c r="A4160" t="inlineStr">
        <is>
          <t>照合 一般</t>
        </is>
      </c>
      <c r="B4160" s="21" t="n">
        <v>30000000</v>
      </c>
      <c r="C4160" s="22" t="n">
        <v>1</v>
      </c>
      <c r="D4160" s="22" t="n">
        <v>1</v>
      </c>
      <c r="E4160" s="22" t="n">
        <v>0</v>
      </c>
      <c r="F4160" s="21">
        <f>(IF(C4160&lt;=20,MAX(800000,400000*C4160),8000000+700000*(C4160-20))+IF(E4160=1,1000000,0))</f>
        <v/>
      </c>
      <c r="G4160" s="21">
        <f>IF(AND(D4160=3,C4160&lt;=5),MAX(0,B4160-F4160),IF(AND(D4160=2,C4160&lt;=5,MAX(0,B4160-F4160)&gt;3000000),1500000+MAX(0,B4160-F4160)-3000000,MAX(0,B4160-F4160)/2))</f>
        <v/>
      </c>
      <c r="H4160" s="21">
        <f>ROUNDDOWN(G4160,-3)</f>
        <v/>
      </c>
      <c r="I4160" s="21">
        <f>IF(H4160&lt;=0,0,ROUNDDOWN(ROUND((H4160*LOOKUP(H4160,{0,1950001,3300001,6950001,9000001,18000001,40000001},{0.05,0.1,0.2,0.23,0.33,0.4,0.45})-LOOKUP(H4160,{0,1950001,3300001,6950001,9000001,18000001,40000001},{0,97500,427500,636000,1536000,2796000,4796000}))*1.021,3),0))</f>
        <v/>
      </c>
      <c r="J4160" s="21">
        <f>ROUNDDOWN(ROUND(H4160*0.06,2),-2)</f>
        <v/>
      </c>
      <c r="K4160" s="21">
        <f>ROUNDDOWN(ROUND(H4160*0.04,2),-2)</f>
        <v/>
      </c>
      <c r="L4160" s="21">
        <f>I4160+J4160+K4160</f>
        <v/>
      </c>
      <c r="M4160" s="21">
        <f>B4160-L4160</f>
        <v/>
      </c>
      <c r="N4160" s="21">
        <f>ROUNDDOWN(ROUND(B4160*0.2042,2),0)</f>
        <v/>
      </c>
    </row>
    <row r="4161">
      <c r="A4161" t="inlineStr">
        <is>
          <t>照合 一般</t>
        </is>
      </c>
      <c r="B4161" s="21" t="n">
        <v>30000000</v>
      </c>
      <c r="C4161" s="22" t="n">
        <v>2</v>
      </c>
      <c r="D4161" s="22" t="n">
        <v>1</v>
      </c>
      <c r="E4161" s="22" t="n">
        <v>0</v>
      </c>
      <c r="F4161" s="21">
        <f>(IF(C4161&lt;=20,MAX(800000,400000*C4161),8000000+700000*(C4161-20))+IF(E4161=1,1000000,0))</f>
        <v/>
      </c>
      <c r="G4161" s="21">
        <f>IF(AND(D4161=3,C4161&lt;=5),MAX(0,B4161-F4161),IF(AND(D4161=2,C4161&lt;=5,MAX(0,B4161-F4161)&gt;3000000),1500000+MAX(0,B4161-F4161)-3000000,MAX(0,B4161-F4161)/2))</f>
        <v/>
      </c>
      <c r="H4161" s="21">
        <f>ROUNDDOWN(G4161,-3)</f>
        <v/>
      </c>
      <c r="I4161" s="21">
        <f>IF(H4161&lt;=0,0,ROUNDDOWN(ROUND((H4161*LOOKUP(H4161,{0,1950001,3300001,6950001,9000001,18000001,40000001},{0.05,0.1,0.2,0.23,0.33,0.4,0.45})-LOOKUP(H4161,{0,1950001,3300001,6950001,9000001,18000001,40000001},{0,97500,427500,636000,1536000,2796000,4796000}))*1.021,3),0))</f>
        <v/>
      </c>
      <c r="J4161" s="21">
        <f>ROUNDDOWN(ROUND(H4161*0.06,2),-2)</f>
        <v/>
      </c>
      <c r="K4161" s="21">
        <f>ROUNDDOWN(ROUND(H4161*0.04,2),-2)</f>
        <v/>
      </c>
      <c r="L4161" s="21">
        <f>I4161+J4161+K4161</f>
        <v/>
      </c>
      <c r="M4161" s="21">
        <f>B4161-L4161</f>
        <v/>
      </c>
      <c r="N4161" s="21">
        <f>ROUNDDOWN(ROUND(B4161*0.2042,2),0)</f>
        <v/>
      </c>
    </row>
    <row r="4162">
      <c r="A4162" t="inlineStr">
        <is>
          <t>照合 一般</t>
        </is>
      </c>
      <c r="B4162" s="21" t="n">
        <v>30000000</v>
      </c>
      <c r="C4162" s="22" t="n">
        <v>3</v>
      </c>
      <c r="D4162" s="22" t="n">
        <v>1</v>
      </c>
      <c r="E4162" s="22" t="n">
        <v>0</v>
      </c>
      <c r="F4162" s="21">
        <f>(IF(C4162&lt;=20,MAX(800000,400000*C4162),8000000+700000*(C4162-20))+IF(E4162=1,1000000,0))</f>
        <v/>
      </c>
      <c r="G4162" s="21">
        <f>IF(AND(D4162=3,C4162&lt;=5),MAX(0,B4162-F4162),IF(AND(D4162=2,C4162&lt;=5,MAX(0,B4162-F4162)&gt;3000000),1500000+MAX(0,B4162-F4162)-3000000,MAX(0,B4162-F4162)/2))</f>
        <v/>
      </c>
      <c r="H4162" s="21">
        <f>ROUNDDOWN(G4162,-3)</f>
        <v/>
      </c>
      <c r="I4162" s="21">
        <f>IF(H4162&lt;=0,0,ROUNDDOWN(ROUND((H4162*LOOKUP(H4162,{0,1950001,3300001,6950001,9000001,18000001,40000001},{0.05,0.1,0.2,0.23,0.33,0.4,0.45})-LOOKUP(H4162,{0,1950001,3300001,6950001,9000001,18000001,40000001},{0,97500,427500,636000,1536000,2796000,4796000}))*1.021,3),0))</f>
        <v/>
      </c>
      <c r="J4162" s="21">
        <f>ROUNDDOWN(ROUND(H4162*0.06,2),-2)</f>
        <v/>
      </c>
      <c r="K4162" s="21">
        <f>ROUNDDOWN(ROUND(H4162*0.04,2),-2)</f>
        <v/>
      </c>
      <c r="L4162" s="21">
        <f>I4162+J4162+K4162</f>
        <v/>
      </c>
      <c r="M4162" s="21">
        <f>B4162-L4162</f>
        <v/>
      </c>
      <c r="N4162" s="21">
        <f>ROUNDDOWN(ROUND(B4162*0.2042,2),0)</f>
        <v/>
      </c>
    </row>
    <row r="4163">
      <c r="A4163" t="inlineStr">
        <is>
          <t>照合 一般</t>
        </is>
      </c>
      <c r="B4163" s="21" t="n">
        <v>30000000</v>
      </c>
      <c r="C4163" s="22" t="n">
        <v>4</v>
      </c>
      <c r="D4163" s="22" t="n">
        <v>1</v>
      </c>
      <c r="E4163" s="22" t="n">
        <v>0</v>
      </c>
      <c r="F4163" s="21">
        <f>(IF(C4163&lt;=20,MAX(800000,400000*C4163),8000000+700000*(C4163-20))+IF(E4163=1,1000000,0))</f>
        <v/>
      </c>
      <c r="G4163" s="21">
        <f>IF(AND(D4163=3,C4163&lt;=5),MAX(0,B4163-F4163),IF(AND(D4163=2,C4163&lt;=5,MAX(0,B4163-F4163)&gt;3000000),1500000+MAX(0,B4163-F4163)-3000000,MAX(0,B4163-F4163)/2))</f>
        <v/>
      </c>
      <c r="H4163" s="21">
        <f>ROUNDDOWN(G4163,-3)</f>
        <v/>
      </c>
      <c r="I4163" s="21">
        <f>IF(H4163&lt;=0,0,ROUNDDOWN(ROUND((H4163*LOOKUP(H4163,{0,1950001,3300001,6950001,9000001,18000001,40000001},{0.05,0.1,0.2,0.23,0.33,0.4,0.45})-LOOKUP(H4163,{0,1950001,3300001,6950001,9000001,18000001,40000001},{0,97500,427500,636000,1536000,2796000,4796000}))*1.021,3),0))</f>
        <v/>
      </c>
      <c r="J4163" s="21">
        <f>ROUNDDOWN(ROUND(H4163*0.06,2),-2)</f>
        <v/>
      </c>
      <c r="K4163" s="21">
        <f>ROUNDDOWN(ROUND(H4163*0.04,2),-2)</f>
        <v/>
      </c>
      <c r="L4163" s="21">
        <f>I4163+J4163+K4163</f>
        <v/>
      </c>
      <c r="M4163" s="21">
        <f>B4163-L4163</f>
        <v/>
      </c>
      <c r="N4163" s="21">
        <f>ROUNDDOWN(ROUND(B4163*0.2042,2),0)</f>
        <v/>
      </c>
    </row>
    <row r="4164">
      <c r="A4164" t="inlineStr">
        <is>
          <t>照合 一般</t>
        </is>
      </c>
      <c r="B4164" s="21" t="n">
        <v>30000000</v>
      </c>
      <c r="C4164" s="22" t="n">
        <v>5</v>
      </c>
      <c r="D4164" s="22" t="n">
        <v>1</v>
      </c>
      <c r="E4164" s="22" t="n">
        <v>0</v>
      </c>
      <c r="F4164" s="21">
        <f>(IF(C4164&lt;=20,MAX(800000,400000*C4164),8000000+700000*(C4164-20))+IF(E4164=1,1000000,0))</f>
        <v/>
      </c>
      <c r="G4164" s="21">
        <f>IF(AND(D4164=3,C4164&lt;=5),MAX(0,B4164-F4164),IF(AND(D4164=2,C4164&lt;=5,MAX(0,B4164-F4164)&gt;3000000),1500000+MAX(0,B4164-F4164)-3000000,MAX(0,B4164-F4164)/2))</f>
        <v/>
      </c>
      <c r="H4164" s="21">
        <f>ROUNDDOWN(G4164,-3)</f>
        <v/>
      </c>
      <c r="I4164" s="21">
        <f>IF(H4164&lt;=0,0,ROUNDDOWN(ROUND((H4164*LOOKUP(H4164,{0,1950001,3300001,6950001,9000001,18000001,40000001},{0.05,0.1,0.2,0.23,0.33,0.4,0.45})-LOOKUP(H4164,{0,1950001,3300001,6950001,9000001,18000001,40000001},{0,97500,427500,636000,1536000,2796000,4796000}))*1.021,3),0))</f>
        <v/>
      </c>
      <c r="J4164" s="21">
        <f>ROUNDDOWN(ROUND(H4164*0.06,2),-2)</f>
        <v/>
      </c>
      <c r="K4164" s="21">
        <f>ROUNDDOWN(ROUND(H4164*0.04,2),-2)</f>
        <v/>
      </c>
      <c r="L4164" s="21">
        <f>I4164+J4164+K4164</f>
        <v/>
      </c>
      <c r="M4164" s="21">
        <f>B4164-L4164</f>
        <v/>
      </c>
      <c r="N4164" s="21">
        <f>ROUNDDOWN(ROUND(B4164*0.2042,2),0)</f>
        <v/>
      </c>
    </row>
    <row r="4165">
      <c r="A4165" t="inlineStr">
        <is>
          <t>照合 一般</t>
        </is>
      </c>
      <c r="B4165" s="21" t="n">
        <v>30000000</v>
      </c>
      <c r="C4165" s="22" t="n">
        <v>6</v>
      </c>
      <c r="D4165" s="22" t="n">
        <v>1</v>
      </c>
      <c r="E4165" s="22" t="n">
        <v>0</v>
      </c>
      <c r="F4165" s="21">
        <f>(IF(C4165&lt;=20,MAX(800000,400000*C4165),8000000+700000*(C4165-20))+IF(E4165=1,1000000,0))</f>
        <v/>
      </c>
      <c r="G4165" s="21">
        <f>IF(AND(D4165=3,C4165&lt;=5),MAX(0,B4165-F4165),IF(AND(D4165=2,C4165&lt;=5,MAX(0,B4165-F4165)&gt;3000000),1500000+MAX(0,B4165-F4165)-3000000,MAX(0,B4165-F4165)/2))</f>
        <v/>
      </c>
      <c r="H4165" s="21">
        <f>ROUNDDOWN(G4165,-3)</f>
        <v/>
      </c>
      <c r="I4165" s="21">
        <f>IF(H4165&lt;=0,0,ROUNDDOWN(ROUND((H4165*LOOKUP(H4165,{0,1950001,3300001,6950001,9000001,18000001,40000001},{0.05,0.1,0.2,0.23,0.33,0.4,0.45})-LOOKUP(H4165,{0,1950001,3300001,6950001,9000001,18000001,40000001},{0,97500,427500,636000,1536000,2796000,4796000}))*1.021,3),0))</f>
        <v/>
      </c>
      <c r="J4165" s="21">
        <f>ROUNDDOWN(ROUND(H4165*0.06,2),-2)</f>
        <v/>
      </c>
      <c r="K4165" s="21">
        <f>ROUNDDOWN(ROUND(H4165*0.04,2),-2)</f>
        <v/>
      </c>
      <c r="L4165" s="21">
        <f>I4165+J4165+K4165</f>
        <v/>
      </c>
      <c r="M4165" s="21">
        <f>B4165-L4165</f>
        <v/>
      </c>
      <c r="N4165" s="21">
        <f>ROUNDDOWN(ROUND(B4165*0.2042,2),0)</f>
        <v/>
      </c>
    </row>
    <row r="4166">
      <c r="A4166" t="inlineStr">
        <is>
          <t>照合 一般</t>
        </is>
      </c>
      <c r="B4166" s="21" t="n">
        <v>30000000</v>
      </c>
      <c r="C4166" s="22" t="n">
        <v>7</v>
      </c>
      <c r="D4166" s="22" t="n">
        <v>1</v>
      </c>
      <c r="E4166" s="22" t="n">
        <v>0</v>
      </c>
      <c r="F4166" s="21">
        <f>(IF(C4166&lt;=20,MAX(800000,400000*C4166),8000000+700000*(C4166-20))+IF(E4166=1,1000000,0))</f>
        <v/>
      </c>
      <c r="G4166" s="21">
        <f>IF(AND(D4166=3,C4166&lt;=5),MAX(0,B4166-F4166),IF(AND(D4166=2,C4166&lt;=5,MAX(0,B4166-F4166)&gt;3000000),1500000+MAX(0,B4166-F4166)-3000000,MAX(0,B4166-F4166)/2))</f>
        <v/>
      </c>
      <c r="H4166" s="21">
        <f>ROUNDDOWN(G4166,-3)</f>
        <v/>
      </c>
      <c r="I4166" s="21">
        <f>IF(H4166&lt;=0,0,ROUNDDOWN(ROUND((H4166*LOOKUP(H4166,{0,1950001,3300001,6950001,9000001,18000001,40000001},{0.05,0.1,0.2,0.23,0.33,0.4,0.45})-LOOKUP(H4166,{0,1950001,3300001,6950001,9000001,18000001,40000001},{0,97500,427500,636000,1536000,2796000,4796000}))*1.021,3),0))</f>
        <v/>
      </c>
      <c r="J4166" s="21">
        <f>ROUNDDOWN(ROUND(H4166*0.06,2),-2)</f>
        <v/>
      </c>
      <c r="K4166" s="21">
        <f>ROUNDDOWN(ROUND(H4166*0.04,2),-2)</f>
        <v/>
      </c>
      <c r="L4166" s="21">
        <f>I4166+J4166+K4166</f>
        <v/>
      </c>
      <c r="M4166" s="21">
        <f>B4166-L4166</f>
        <v/>
      </c>
      <c r="N4166" s="21">
        <f>ROUNDDOWN(ROUND(B4166*0.2042,2),0)</f>
        <v/>
      </c>
    </row>
    <row r="4167">
      <c r="A4167" t="inlineStr">
        <is>
          <t>照合 一般</t>
        </is>
      </c>
      <c r="B4167" s="21" t="n">
        <v>30000000</v>
      </c>
      <c r="C4167" s="22" t="n">
        <v>8</v>
      </c>
      <c r="D4167" s="22" t="n">
        <v>1</v>
      </c>
      <c r="E4167" s="22" t="n">
        <v>0</v>
      </c>
      <c r="F4167" s="21">
        <f>(IF(C4167&lt;=20,MAX(800000,400000*C4167),8000000+700000*(C4167-20))+IF(E4167=1,1000000,0))</f>
        <v/>
      </c>
      <c r="G4167" s="21">
        <f>IF(AND(D4167=3,C4167&lt;=5),MAX(0,B4167-F4167),IF(AND(D4167=2,C4167&lt;=5,MAX(0,B4167-F4167)&gt;3000000),1500000+MAX(0,B4167-F4167)-3000000,MAX(0,B4167-F4167)/2))</f>
        <v/>
      </c>
      <c r="H4167" s="21">
        <f>ROUNDDOWN(G4167,-3)</f>
        <v/>
      </c>
      <c r="I4167" s="21">
        <f>IF(H4167&lt;=0,0,ROUNDDOWN(ROUND((H4167*LOOKUP(H4167,{0,1950001,3300001,6950001,9000001,18000001,40000001},{0.05,0.1,0.2,0.23,0.33,0.4,0.45})-LOOKUP(H4167,{0,1950001,3300001,6950001,9000001,18000001,40000001},{0,97500,427500,636000,1536000,2796000,4796000}))*1.021,3),0))</f>
        <v/>
      </c>
      <c r="J4167" s="21">
        <f>ROUNDDOWN(ROUND(H4167*0.06,2),-2)</f>
        <v/>
      </c>
      <c r="K4167" s="21">
        <f>ROUNDDOWN(ROUND(H4167*0.04,2),-2)</f>
        <v/>
      </c>
      <c r="L4167" s="21">
        <f>I4167+J4167+K4167</f>
        <v/>
      </c>
      <c r="M4167" s="21">
        <f>B4167-L4167</f>
        <v/>
      </c>
      <c r="N4167" s="21">
        <f>ROUNDDOWN(ROUND(B4167*0.2042,2),0)</f>
        <v/>
      </c>
    </row>
    <row r="4168">
      <c r="A4168" t="inlineStr">
        <is>
          <t>照合 一般</t>
        </is>
      </c>
      <c r="B4168" s="21" t="n">
        <v>30000000</v>
      </c>
      <c r="C4168" s="22" t="n">
        <v>9</v>
      </c>
      <c r="D4168" s="22" t="n">
        <v>1</v>
      </c>
      <c r="E4168" s="22" t="n">
        <v>0</v>
      </c>
      <c r="F4168" s="21">
        <f>(IF(C4168&lt;=20,MAX(800000,400000*C4168),8000000+700000*(C4168-20))+IF(E4168=1,1000000,0))</f>
        <v/>
      </c>
      <c r="G4168" s="21">
        <f>IF(AND(D4168=3,C4168&lt;=5),MAX(0,B4168-F4168),IF(AND(D4168=2,C4168&lt;=5,MAX(0,B4168-F4168)&gt;3000000),1500000+MAX(0,B4168-F4168)-3000000,MAX(0,B4168-F4168)/2))</f>
        <v/>
      </c>
      <c r="H4168" s="21">
        <f>ROUNDDOWN(G4168,-3)</f>
        <v/>
      </c>
      <c r="I4168" s="21">
        <f>IF(H4168&lt;=0,0,ROUNDDOWN(ROUND((H4168*LOOKUP(H4168,{0,1950001,3300001,6950001,9000001,18000001,40000001},{0.05,0.1,0.2,0.23,0.33,0.4,0.45})-LOOKUP(H4168,{0,1950001,3300001,6950001,9000001,18000001,40000001},{0,97500,427500,636000,1536000,2796000,4796000}))*1.021,3),0))</f>
        <v/>
      </c>
      <c r="J4168" s="21">
        <f>ROUNDDOWN(ROUND(H4168*0.06,2),-2)</f>
        <v/>
      </c>
      <c r="K4168" s="21">
        <f>ROUNDDOWN(ROUND(H4168*0.04,2),-2)</f>
        <v/>
      </c>
      <c r="L4168" s="21">
        <f>I4168+J4168+K4168</f>
        <v/>
      </c>
      <c r="M4168" s="21">
        <f>B4168-L4168</f>
        <v/>
      </c>
      <c r="N4168" s="21">
        <f>ROUNDDOWN(ROUND(B4168*0.2042,2),0)</f>
        <v/>
      </c>
    </row>
    <row r="4169">
      <c r="A4169" t="inlineStr">
        <is>
          <t>照合 一般</t>
        </is>
      </c>
      <c r="B4169" s="21" t="n">
        <v>30000000</v>
      </c>
      <c r="C4169" s="22" t="n">
        <v>10</v>
      </c>
      <c r="D4169" s="22" t="n">
        <v>1</v>
      </c>
      <c r="E4169" s="22" t="n">
        <v>0</v>
      </c>
      <c r="F4169" s="21">
        <f>(IF(C4169&lt;=20,MAX(800000,400000*C4169),8000000+700000*(C4169-20))+IF(E4169=1,1000000,0))</f>
        <v/>
      </c>
      <c r="G4169" s="21">
        <f>IF(AND(D4169=3,C4169&lt;=5),MAX(0,B4169-F4169),IF(AND(D4169=2,C4169&lt;=5,MAX(0,B4169-F4169)&gt;3000000),1500000+MAX(0,B4169-F4169)-3000000,MAX(0,B4169-F4169)/2))</f>
        <v/>
      </c>
      <c r="H4169" s="21">
        <f>ROUNDDOWN(G4169,-3)</f>
        <v/>
      </c>
      <c r="I4169" s="21">
        <f>IF(H4169&lt;=0,0,ROUNDDOWN(ROUND((H4169*LOOKUP(H4169,{0,1950001,3300001,6950001,9000001,18000001,40000001},{0.05,0.1,0.2,0.23,0.33,0.4,0.45})-LOOKUP(H4169,{0,1950001,3300001,6950001,9000001,18000001,40000001},{0,97500,427500,636000,1536000,2796000,4796000}))*1.021,3),0))</f>
        <v/>
      </c>
      <c r="J4169" s="21">
        <f>ROUNDDOWN(ROUND(H4169*0.06,2),-2)</f>
        <v/>
      </c>
      <c r="K4169" s="21">
        <f>ROUNDDOWN(ROUND(H4169*0.04,2),-2)</f>
        <v/>
      </c>
      <c r="L4169" s="21">
        <f>I4169+J4169+K4169</f>
        <v/>
      </c>
      <c r="M4169" s="21">
        <f>B4169-L4169</f>
        <v/>
      </c>
      <c r="N4169" s="21">
        <f>ROUNDDOWN(ROUND(B4169*0.2042,2),0)</f>
        <v/>
      </c>
    </row>
    <row r="4170">
      <c r="A4170" t="inlineStr">
        <is>
          <t>照合 一般</t>
        </is>
      </c>
      <c r="B4170" s="21" t="n">
        <v>30000000</v>
      </c>
      <c r="C4170" s="22" t="n">
        <v>11</v>
      </c>
      <c r="D4170" s="22" t="n">
        <v>1</v>
      </c>
      <c r="E4170" s="22" t="n">
        <v>0</v>
      </c>
      <c r="F4170" s="21">
        <f>(IF(C4170&lt;=20,MAX(800000,400000*C4170),8000000+700000*(C4170-20))+IF(E4170=1,1000000,0))</f>
        <v/>
      </c>
      <c r="G4170" s="21">
        <f>IF(AND(D4170=3,C4170&lt;=5),MAX(0,B4170-F4170),IF(AND(D4170=2,C4170&lt;=5,MAX(0,B4170-F4170)&gt;3000000),1500000+MAX(0,B4170-F4170)-3000000,MAX(0,B4170-F4170)/2))</f>
        <v/>
      </c>
      <c r="H4170" s="21">
        <f>ROUNDDOWN(G4170,-3)</f>
        <v/>
      </c>
      <c r="I4170" s="21">
        <f>IF(H4170&lt;=0,0,ROUNDDOWN(ROUND((H4170*LOOKUP(H4170,{0,1950001,3300001,6950001,9000001,18000001,40000001},{0.05,0.1,0.2,0.23,0.33,0.4,0.45})-LOOKUP(H4170,{0,1950001,3300001,6950001,9000001,18000001,40000001},{0,97500,427500,636000,1536000,2796000,4796000}))*1.021,3),0))</f>
        <v/>
      </c>
      <c r="J4170" s="21">
        <f>ROUNDDOWN(ROUND(H4170*0.06,2),-2)</f>
        <v/>
      </c>
      <c r="K4170" s="21">
        <f>ROUNDDOWN(ROUND(H4170*0.04,2),-2)</f>
        <v/>
      </c>
      <c r="L4170" s="21">
        <f>I4170+J4170+K4170</f>
        <v/>
      </c>
      <c r="M4170" s="21">
        <f>B4170-L4170</f>
        <v/>
      </c>
      <c r="N4170" s="21">
        <f>ROUNDDOWN(ROUND(B4170*0.2042,2),0)</f>
        <v/>
      </c>
    </row>
    <row r="4171">
      <c r="A4171" t="inlineStr">
        <is>
          <t>照合 一般</t>
        </is>
      </c>
      <c r="B4171" s="21" t="n">
        <v>30000000</v>
      </c>
      <c r="C4171" s="22" t="n">
        <v>12</v>
      </c>
      <c r="D4171" s="22" t="n">
        <v>1</v>
      </c>
      <c r="E4171" s="22" t="n">
        <v>0</v>
      </c>
      <c r="F4171" s="21">
        <f>(IF(C4171&lt;=20,MAX(800000,400000*C4171),8000000+700000*(C4171-20))+IF(E4171=1,1000000,0))</f>
        <v/>
      </c>
      <c r="G4171" s="21">
        <f>IF(AND(D4171=3,C4171&lt;=5),MAX(0,B4171-F4171),IF(AND(D4171=2,C4171&lt;=5,MAX(0,B4171-F4171)&gt;3000000),1500000+MAX(0,B4171-F4171)-3000000,MAX(0,B4171-F4171)/2))</f>
        <v/>
      </c>
      <c r="H4171" s="21">
        <f>ROUNDDOWN(G4171,-3)</f>
        <v/>
      </c>
      <c r="I4171" s="21">
        <f>IF(H4171&lt;=0,0,ROUNDDOWN(ROUND((H4171*LOOKUP(H4171,{0,1950001,3300001,6950001,9000001,18000001,40000001},{0.05,0.1,0.2,0.23,0.33,0.4,0.45})-LOOKUP(H4171,{0,1950001,3300001,6950001,9000001,18000001,40000001},{0,97500,427500,636000,1536000,2796000,4796000}))*1.021,3),0))</f>
        <v/>
      </c>
      <c r="J4171" s="21">
        <f>ROUNDDOWN(ROUND(H4171*0.06,2),-2)</f>
        <v/>
      </c>
      <c r="K4171" s="21">
        <f>ROUNDDOWN(ROUND(H4171*0.04,2),-2)</f>
        <v/>
      </c>
      <c r="L4171" s="21">
        <f>I4171+J4171+K4171</f>
        <v/>
      </c>
      <c r="M4171" s="21">
        <f>B4171-L4171</f>
        <v/>
      </c>
      <c r="N4171" s="21">
        <f>ROUNDDOWN(ROUND(B4171*0.2042,2),0)</f>
        <v/>
      </c>
    </row>
    <row r="4172">
      <c r="A4172" t="inlineStr">
        <is>
          <t>照合 一般</t>
        </is>
      </c>
      <c r="B4172" s="21" t="n">
        <v>30000000</v>
      </c>
      <c r="C4172" s="22" t="n">
        <v>13</v>
      </c>
      <c r="D4172" s="22" t="n">
        <v>1</v>
      </c>
      <c r="E4172" s="22" t="n">
        <v>0</v>
      </c>
      <c r="F4172" s="21">
        <f>(IF(C4172&lt;=20,MAX(800000,400000*C4172),8000000+700000*(C4172-20))+IF(E4172=1,1000000,0))</f>
        <v/>
      </c>
      <c r="G4172" s="21">
        <f>IF(AND(D4172=3,C4172&lt;=5),MAX(0,B4172-F4172),IF(AND(D4172=2,C4172&lt;=5,MAX(0,B4172-F4172)&gt;3000000),1500000+MAX(0,B4172-F4172)-3000000,MAX(0,B4172-F4172)/2))</f>
        <v/>
      </c>
      <c r="H4172" s="21">
        <f>ROUNDDOWN(G4172,-3)</f>
        <v/>
      </c>
      <c r="I4172" s="21">
        <f>IF(H4172&lt;=0,0,ROUNDDOWN(ROUND((H4172*LOOKUP(H4172,{0,1950001,3300001,6950001,9000001,18000001,40000001},{0.05,0.1,0.2,0.23,0.33,0.4,0.45})-LOOKUP(H4172,{0,1950001,3300001,6950001,9000001,18000001,40000001},{0,97500,427500,636000,1536000,2796000,4796000}))*1.021,3),0))</f>
        <v/>
      </c>
      <c r="J4172" s="21">
        <f>ROUNDDOWN(ROUND(H4172*0.06,2),-2)</f>
        <v/>
      </c>
      <c r="K4172" s="21">
        <f>ROUNDDOWN(ROUND(H4172*0.04,2),-2)</f>
        <v/>
      </c>
      <c r="L4172" s="21">
        <f>I4172+J4172+K4172</f>
        <v/>
      </c>
      <c r="M4172" s="21">
        <f>B4172-L4172</f>
        <v/>
      </c>
      <c r="N4172" s="21">
        <f>ROUNDDOWN(ROUND(B4172*0.2042,2),0)</f>
        <v/>
      </c>
    </row>
    <row r="4173">
      <c r="A4173" t="inlineStr">
        <is>
          <t>照合 一般</t>
        </is>
      </c>
      <c r="B4173" s="21" t="n">
        <v>30000000</v>
      </c>
      <c r="C4173" s="22" t="n">
        <v>14</v>
      </c>
      <c r="D4173" s="22" t="n">
        <v>1</v>
      </c>
      <c r="E4173" s="22" t="n">
        <v>0</v>
      </c>
      <c r="F4173" s="21">
        <f>(IF(C4173&lt;=20,MAX(800000,400000*C4173),8000000+700000*(C4173-20))+IF(E4173=1,1000000,0))</f>
        <v/>
      </c>
      <c r="G4173" s="21">
        <f>IF(AND(D4173=3,C4173&lt;=5),MAX(0,B4173-F4173),IF(AND(D4173=2,C4173&lt;=5,MAX(0,B4173-F4173)&gt;3000000),1500000+MAX(0,B4173-F4173)-3000000,MAX(0,B4173-F4173)/2))</f>
        <v/>
      </c>
      <c r="H4173" s="21">
        <f>ROUNDDOWN(G4173,-3)</f>
        <v/>
      </c>
      <c r="I4173" s="21">
        <f>IF(H4173&lt;=0,0,ROUNDDOWN(ROUND((H4173*LOOKUP(H4173,{0,1950001,3300001,6950001,9000001,18000001,40000001},{0.05,0.1,0.2,0.23,0.33,0.4,0.45})-LOOKUP(H4173,{0,1950001,3300001,6950001,9000001,18000001,40000001},{0,97500,427500,636000,1536000,2796000,4796000}))*1.021,3),0))</f>
        <v/>
      </c>
      <c r="J4173" s="21">
        <f>ROUNDDOWN(ROUND(H4173*0.06,2),-2)</f>
        <v/>
      </c>
      <c r="K4173" s="21">
        <f>ROUNDDOWN(ROUND(H4173*0.04,2),-2)</f>
        <v/>
      </c>
      <c r="L4173" s="21">
        <f>I4173+J4173+K4173</f>
        <v/>
      </c>
      <c r="M4173" s="21">
        <f>B4173-L4173</f>
        <v/>
      </c>
      <c r="N4173" s="21">
        <f>ROUNDDOWN(ROUND(B4173*0.2042,2),0)</f>
        <v/>
      </c>
    </row>
    <row r="4174">
      <c r="A4174" t="inlineStr">
        <is>
          <t>照合 一般</t>
        </is>
      </c>
      <c r="B4174" s="21" t="n">
        <v>30000000</v>
      </c>
      <c r="C4174" s="22" t="n">
        <v>15</v>
      </c>
      <c r="D4174" s="22" t="n">
        <v>1</v>
      </c>
      <c r="E4174" s="22" t="n">
        <v>0</v>
      </c>
      <c r="F4174" s="21">
        <f>(IF(C4174&lt;=20,MAX(800000,400000*C4174),8000000+700000*(C4174-20))+IF(E4174=1,1000000,0))</f>
        <v/>
      </c>
      <c r="G4174" s="21">
        <f>IF(AND(D4174=3,C4174&lt;=5),MAX(0,B4174-F4174),IF(AND(D4174=2,C4174&lt;=5,MAX(0,B4174-F4174)&gt;3000000),1500000+MAX(0,B4174-F4174)-3000000,MAX(0,B4174-F4174)/2))</f>
        <v/>
      </c>
      <c r="H4174" s="21">
        <f>ROUNDDOWN(G4174,-3)</f>
        <v/>
      </c>
      <c r="I4174" s="21">
        <f>IF(H4174&lt;=0,0,ROUNDDOWN(ROUND((H4174*LOOKUP(H4174,{0,1950001,3300001,6950001,9000001,18000001,40000001},{0.05,0.1,0.2,0.23,0.33,0.4,0.45})-LOOKUP(H4174,{0,1950001,3300001,6950001,9000001,18000001,40000001},{0,97500,427500,636000,1536000,2796000,4796000}))*1.021,3),0))</f>
        <v/>
      </c>
      <c r="J4174" s="21">
        <f>ROUNDDOWN(ROUND(H4174*0.06,2),-2)</f>
        <v/>
      </c>
      <c r="K4174" s="21">
        <f>ROUNDDOWN(ROUND(H4174*0.04,2),-2)</f>
        <v/>
      </c>
      <c r="L4174" s="21">
        <f>I4174+J4174+K4174</f>
        <v/>
      </c>
      <c r="M4174" s="21">
        <f>B4174-L4174</f>
        <v/>
      </c>
      <c r="N4174" s="21">
        <f>ROUNDDOWN(ROUND(B4174*0.2042,2),0)</f>
        <v/>
      </c>
    </row>
    <row r="4175">
      <c r="A4175" t="inlineStr">
        <is>
          <t>照合 一般</t>
        </is>
      </c>
      <c r="B4175" s="21" t="n">
        <v>30000000</v>
      </c>
      <c r="C4175" s="22" t="n">
        <v>16</v>
      </c>
      <c r="D4175" s="22" t="n">
        <v>1</v>
      </c>
      <c r="E4175" s="22" t="n">
        <v>0</v>
      </c>
      <c r="F4175" s="21">
        <f>(IF(C4175&lt;=20,MAX(800000,400000*C4175),8000000+700000*(C4175-20))+IF(E4175=1,1000000,0))</f>
        <v/>
      </c>
      <c r="G4175" s="21">
        <f>IF(AND(D4175=3,C4175&lt;=5),MAX(0,B4175-F4175),IF(AND(D4175=2,C4175&lt;=5,MAX(0,B4175-F4175)&gt;3000000),1500000+MAX(0,B4175-F4175)-3000000,MAX(0,B4175-F4175)/2))</f>
        <v/>
      </c>
      <c r="H4175" s="21">
        <f>ROUNDDOWN(G4175,-3)</f>
        <v/>
      </c>
      <c r="I4175" s="21">
        <f>IF(H4175&lt;=0,0,ROUNDDOWN(ROUND((H4175*LOOKUP(H4175,{0,1950001,3300001,6950001,9000001,18000001,40000001},{0.05,0.1,0.2,0.23,0.33,0.4,0.45})-LOOKUP(H4175,{0,1950001,3300001,6950001,9000001,18000001,40000001},{0,97500,427500,636000,1536000,2796000,4796000}))*1.021,3),0))</f>
        <v/>
      </c>
      <c r="J4175" s="21">
        <f>ROUNDDOWN(ROUND(H4175*0.06,2),-2)</f>
        <v/>
      </c>
      <c r="K4175" s="21">
        <f>ROUNDDOWN(ROUND(H4175*0.04,2),-2)</f>
        <v/>
      </c>
      <c r="L4175" s="21">
        <f>I4175+J4175+K4175</f>
        <v/>
      </c>
      <c r="M4175" s="21">
        <f>B4175-L4175</f>
        <v/>
      </c>
      <c r="N4175" s="21">
        <f>ROUNDDOWN(ROUND(B4175*0.2042,2),0)</f>
        <v/>
      </c>
    </row>
    <row r="4176">
      <c r="A4176" t="inlineStr">
        <is>
          <t>照合 一般</t>
        </is>
      </c>
      <c r="B4176" s="21" t="n">
        <v>30000000</v>
      </c>
      <c r="C4176" s="22" t="n">
        <v>17</v>
      </c>
      <c r="D4176" s="22" t="n">
        <v>1</v>
      </c>
      <c r="E4176" s="22" t="n">
        <v>0</v>
      </c>
      <c r="F4176" s="21">
        <f>(IF(C4176&lt;=20,MAX(800000,400000*C4176),8000000+700000*(C4176-20))+IF(E4176=1,1000000,0))</f>
        <v/>
      </c>
      <c r="G4176" s="21">
        <f>IF(AND(D4176=3,C4176&lt;=5),MAX(0,B4176-F4176),IF(AND(D4176=2,C4176&lt;=5,MAX(0,B4176-F4176)&gt;3000000),1500000+MAX(0,B4176-F4176)-3000000,MAX(0,B4176-F4176)/2))</f>
        <v/>
      </c>
      <c r="H4176" s="21">
        <f>ROUNDDOWN(G4176,-3)</f>
        <v/>
      </c>
      <c r="I4176" s="21">
        <f>IF(H4176&lt;=0,0,ROUNDDOWN(ROUND((H4176*LOOKUP(H4176,{0,1950001,3300001,6950001,9000001,18000001,40000001},{0.05,0.1,0.2,0.23,0.33,0.4,0.45})-LOOKUP(H4176,{0,1950001,3300001,6950001,9000001,18000001,40000001},{0,97500,427500,636000,1536000,2796000,4796000}))*1.021,3),0))</f>
        <v/>
      </c>
      <c r="J4176" s="21">
        <f>ROUNDDOWN(ROUND(H4176*0.06,2),-2)</f>
        <v/>
      </c>
      <c r="K4176" s="21">
        <f>ROUNDDOWN(ROUND(H4176*0.04,2),-2)</f>
        <v/>
      </c>
      <c r="L4176" s="21">
        <f>I4176+J4176+K4176</f>
        <v/>
      </c>
      <c r="M4176" s="21">
        <f>B4176-L4176</f>
        <v/>
      </c>
      <c r="N4176" s="21">
        <f>ROUNDDOWN(ROUND(B4176*0.2042,2),0)</f>
        <v/>
      </c>
    </row>
    <row r="4177">
      <c r="A4177" t="inlineStr">
        <is>
          <t>照合 一般</t>
        </is>
      </c>
      <c r="B4177" s="21" t="n">
        <v>30000000</v>
      </c>
      <c r="C4177" s="22" t="n">
        <v>18</v>
      </c>
      <c r="D4177" s="22" t="n">
        <v>1</v>
      </c>
      <c r="E4177" s="22" t="n">
        <v>0</v>
      </c>
      <c r="F4177" s="21">
        <f>(IF(C4177&lt;=20,MAX(800000,400000*C4177),8000000+700000*(C4177-20))+IF(E4177=1,1000000,0))</f>
        <v/>
      </c>
      <c r="G4177" s="21">
        <f>IF(AND(D4177=3,C4177&lt;=5),MAX(0,B4177-F4177),IF(AND(D4177=2,C4177&lt;=5,MAX(0,B4177-F4177)&gt;3000000),1500000+MAX(0,B4177-F4177)-3000000,MAX(0,B4177-F4177)/2))</f>
        <v/>
      </c>
      <c r="H4177" s="21">
        <f>ROUNDDOWN(G4177,-3)</f>
        <v/>
      </c>
      <c r="I4177" s="21">
        <f>IF(H4177&lt;=0,0,ROUNDDOWN(ROUND((H4177*LOOKUP(H4177,{0,1950001,3300001,6950001,9000001,18000001,40000001},{0.05,0.1,0.2,0.23,0.33,0.4,0.45})-LOOKUP(H4177,{0,1950001,3300001,6950001,9000001,18000001,40000001},{0,97500,427500,636000,1536000,2796000,4796000}))*1.021,3),0))</f>
        <v/>
      </c>
      <c r="J4177" s="21">
        <f>ROUNDDOWN(ROUND(H4177*0.06,2),-2)</f>
        <v/>
      </c>
      <c r="K4177" s="21">
        <f>ROUNDDOWN(ROUND(H4177*0.04,2),-2)</f>
        <v/>
      </c>
      <c r="L4177" s="21">
        <f>I4177+J4177+K4177</f>
        <v/>
      </c>
      <c r="M4177" s="21">
        <f>B4177-L4177</f>
        <v/>
      </c>
      <c r="N4177" s="21">
        <f>ROUNDDOWN(ROUND(B4177*0.2042,2),0)</f>
        <v/>
      </c>
    </row>
    <row r="4178">
      <c r="A4178" t="inlineStr">
        <is>
          <t>照合 一般</t>
        </is>
      </c>
      <c r="B4178" s="21" t="n">
        <v>30000000</v>
      </c>
      <c r="C4178" s="22" t="n">
        <v>19</v>
      </c>
      <c r="D4178" s="22" t="n">
        <v>1</v>
      </c>
      <c r="E4178" s="22" t="n">
        <v>0</v>
      </c>
      <c r="F4178" s="21">
        <f>(IF(C4178&lt;=20,MAX(800000,400000*C4178),8000000+700000*(C4178-20))+IF(E4178=1,1000000,0))</f>
        <v/>
      </c>
      <c r="G4178" s="21">
        <f>IF(AND(D4178=3,C4178&lt;=5),MAX(0,B4178-F4178),IF(AND(D4178=2,C4178&lt;=5,MAX(0,B4178-F4178)&gt;3000000),1500000+MAX(0,B4178-F4178)-3000000,MAX(0,B4178-F4178)/2))</f>
        <v/>
      </c>
      <c r="H4178" s="21">
        <f>ROUNDDOWN(G4178,-3)</f>
        <v/>
      </c>
      <c r="I4178" s="21">
        <f>IF(H4178&lt;=0,0,ROUNDDOWN(ROUND((H4178*LOOKUP(H4178,{0,1950001,3300001,6950001,9000001,18000001,40000001},{0.05,0.1,0.2,0.23,0.33,0.4,0.45})-LOOKUP(H4178,{0,1950001,3300001,6950001,9000001,18000001,40000001},{0,97500,427500,636000,1536000,2796000,4796000}))*1.021,3),0))</f>
        <v/>
      </c>
      <c r="J4178" s="21">
        <f>ROUNDDOWN(ROUND(H4178*0.06,2),-2)</f>
        <v/>
      </c>
      <c r="K4178" s="21">
        <f>ROUNDDOWN(ROUND(H4178*0.04,2),-2)</f>
        <v/>
      </c>
      <c r="L4178" s="21">
        <f>I4178+J4178+K4178</f>
        <v/>
      </c>
      <c r="M4178" s="21">
        <f>B4178-L4178</f>
        <v/>
      </c>
      <c r="N4178" s="21">
        <f>ROUNDDOWN(ROUND(B4178*0.2042,2),0)</f>
        <v/>
      </c>
    </row>
    <row r="4179">
      <c r="A4179" t="inlineStr">
        <is>
          <t>照合 一般</t>
        </is>
      </c>
      <c r="B4179" s="21" t="n">
        <v>30000000</v>
      </c>
      <c r="C4179" s="22" t="n">
        <v>20</v>
      </c>
      <c r="D4179" s="22" t="n">
        <v>1</v>
      </c>
      <c r="E4179" s="22" t="n">
        <v>0</v>
      </c>
      <c r="F4179" s="21">
        <f>(IF(C4179&lt;=20,MAX(800000,400000*C4179),8000000+700000*(C4179-20))+IF(E4179=1,1000000,0))</f>
        <v/>
      </c>
      <c r="G4179" s="21">
        <f>IF(AND(D4179=3,C4179&lt;=5),MAX(0,B4179-F4179),IF(AND(D4179=2,C4179&lt;=5,MAX(0,B4179-F4179)&gt;3000000),1500000+MAX(0,B4179-F4179)-3000000,MAX(0,B4179-F4179)/2))</f>
        <v/>
      </c>
      <c r="H4179" s="21">
        <f>ROUNDDOWN(G4179,-3)</f>
        <v/>
      </c>
      <c r="I4179" s="21">
        <f>IF(H4179&lt;=0,0,ROUNDDOWN(ROUND((H4179*LOOKUP(H4179,{0,1950001,3300001,6950001,9000001,18000001,40000001},{0.05,0.1,0.2,0.23,0.33,0.4,0.45})-LOOKUP(H4179,{0,1950001,3300001,6950001,9000001,18000001,40000001},{0,97500,427500,636000,1536000,2796000,4796000}))*1.021,3),0))</f>
        <v/>
      </c>
      <c r="J4179" s="21">
        <f>ROUNDDOWN(ROUND(H4179*0.06,2),-2)</f>
        <v/>
      </c>
      <c r="K4179" s="21">
        <f>ROUNDDOWN(ROUND(H4179*0.04,2),-2)</f>
        <v/>
      </c>
      <c r="L4179" s="21">
        <f>I4179+J4179+K4179</f>
        <v/>
      </c>
      <c r="M4179" s="21">
        <f>B4179-L4179</f>
        <v/>
      </c>
      <c r="N4179" s="21">
        <f>ROUNDDOWN(ROUND(B4179*0.2042,2),0)</f>
        <v/>
      </c>
    </row>
    <row r="4180">
      <c r="A4180" t="inlineStr">
        <is>
          <t>照合 一般</t>
        </is>
      </c>
      <c r="B4180" s="21" t="n">
        <v>30000000</v>
      </c>
      <c r="C4180" s="22" t="n">
        <v>21</v>
      </c>
      <c r="D4180" s="22" t="n">
        <v>1</v>
      </c>
      <c r="E4180" s="22" t="n">
        <v>0</v>
      </c>
      <c r="F4180" s="21">
        <f>(IF(C4180&lt;=20,MAX(800000,400000*C4180),8000000+700000*(C4180-20))+IF(E4180=1,1000000,0))</f>
        <v/>
      </c>
      <c r="G4180" s="21">
        <f>IF(AND(D4180=3,C4180&lt;=5),MAX(0,B4180-F4180),IF(AND(D4180=2,C4180&lt;=5,MAX(0,B4180-F4180)&gt;3000000),1500000+MAX(0,B4180-F4180)-3000000,MAX(0,B4180-F4180)/2))</f>
        <v/>
      </c>
      <c r="H4180" s="21">
        <f>ROUNDDOWN(G4180,-3)</f>
        <v/>
      </c>
      <c r="I4180" s="21">
        <f>IF(H4180&lt;=0,0,ROUNDDOWN(ROUND((H4180*LOOKUP(H4180,{0,1950001,3300001,6950001,9000001,18000001,40000001},{0.05,0.1,0.2,0.23,0.33,0.4,0.45})-LOOKUP(H4180,{0,1950001,3300001,6950001,9000001,18000001,40000001},{0,97500,427500,636000,1536000,2796000,4796000}))*1.021,3),0))</f>
        <v/>
      </c>
      <c r="J4180" s="21">
        <f>ROUNDDOWN(ROUND(H4180*0.06,2),-2)</f>
        <v/>
      </c>
      <c r="K4180" s="21">
        <f>ROUNDDOWN(ROUND(H4180*0.04,2),-2)</f>
        <v/>
      </c>
      <c r="L4180" s="21">
        <f>I4180+J4180+K4180</f>
        <v/>
      </c>
      <c r="M4180" s="21">
        <f>B4180-L4180</f>
        <v/>
      </c>
      <c r="N4180" s="21">
        <f>ROUNDDOWN(ROUND(B4180*0.2042,2),0)</f>
        <v/>
      </c>
    </row>
    <row r="4181">
      <c r="A4181" t="inlineStr">
        <is>
          <t>照合 一般</t>
        </is>
      </c>
      <c r="B4181" s="21" t="n">
        <v>30000000</v>
      </c>
      <c r="C4181" s="22" t="n">
        <v>22</v>
      </c>
      <c r="D4181" s="22" t="n">
        <v>1</v>
      </c>
      <c r="E4181" s="22" t="n">
        <v>0</v>
      </c>
      <c r="F4181" s="21">
        <f>(IF(C4181&lt;=20,MAX(800000,400000*C4181),8000000+700000*(C4181-20))+IF(E4181=1,1000000,0))</f>
        <v/>
      </c>
      <c r="G4181" s="21">
        <f>IF(AND(D4181=3,C4181&lt;=5),MAX(0,B4181-F4181),IF(AND(D4181=2,C4181&lt;=5,MAX(0,B4181-F4181)&gt;3000000),1500000+MAX(0,B4181-F4181)-3000000,MAX(0,B4181-F4181)/2))</f>
        <v/>
      </c>
      <c r="H4181" s="21">
        <f>ROUNDDOWN(G4181,-3)</f>
        <v/>
      </c>
      <c r="I4181" s="21">
        <f>IF(H4181&lt;=0,0,ROUNDDOWN(ROUND((H4181*LOOKUP(H4181,{0,1950001,3300001,6950001,9000001,18000001,40000001},{0.05,0.1,0.2,0.23,0.33,0.4,0.45})-LOOKUP(H4181,{0,1950001,3300001,6950001,9000001,18000001,40000001},{0,97500,427500,636000,1536000,2796000,4796000}))*1.021,3),0))</f>
        <v/>
      </c>
      <c r="J4181" s="21">
        <f>ROUNDDOWN(ROUND(H4181*0.06,2),-2)</f>
        <v/>
      </c>
      <c r="K4181" s="21">
        <f>ROUNDDOWN(ROUND(H4181*0.04,2),-2)</f>
        <v/>
      </c>
      <c r="L4181" s="21">
        <f>I4181+J4181+K4181</f>
        <v/>
      </c>
      <c r="M4181" s="21">
        <f>B4181-L4181</f>
        <v/>
      </c>
      <c r="N4181" s="21">
        <f>ROUNDDOWN(ROUND(B4181*0.2042,2),0)</f>
        <v/>
      </c>
    </row>
    <row r="4182">
      <c r="A4182" t="inlineStr">
        <is>
          <t>照合 一般</t>
        </is>
      </c>
      <c r="B4182" s="21" t="n">
        <v>30000000</v>
      </c>
      <c r="C4182" s="22" t="n">
        <v>23</v>
      </c>
      <c r="D4182" s="22" t="n">
        <v>1</v>
      </c>
      <c r="E4182" s="22" t="n">
        <v>0</v>
      </c>
      <c r="F4182" s="21">
        <f>(IF(C4182&lt;=20,MAX(800000,400000*C4182),8000000+700000*(C4182-20))+IF(E4182=1,1000000,0))</f>
        <v/>
      </c>
      <c r="G4182" s="21">
        <f>IF(AND(D4182=3,C4182&lt;=5),MAX(0,B4182-F4182),IF(AND(D4182=2,C4182&lt;=5,MAX(0,B4182-F4182)&gt;3000000),1500000+MAX(0,B4182-F4182)-3000000,MAX(0,B4182-F4182)/2))</f>
        <v/>
      </c>
      <c r="H4182" s="21">
        <f>ROUNDDOWN(G4182,-3)</f>
        <v/>
      </c>
      <c r="I4182" s="21">
        <f>IF(H4182&lt;=0,0,ROUNDDOWN(ROUND((H4182*LOOKUP(H4182,{0,1950001,3300001,6950001,9000001,18000001,40000001},{0.05,0.1,0.2,0.23,0.33,0.4,0.45})-LOOKUP(H4182,{0,1950001,3300001,6950001,9000001,18000001,40000001},{0,97500,427500,636000,1536000,2796000,4796000}))*1.021,3),0))</f>
        <v/>
      </c>
      <c r="J4182" s="21">
        <f>ROUNDDOWN(ROUND(H4182*0.06,2),-2)</f>
        <v/>
      </c>
      <c r="K4182" s="21">
        <f>ROUNDDOWN(ROUND(H4182*0.04,2),-2)</f>
        <v/>
      </c>
      <c r="L4182" s="21">
        <f>I4182+J4182+K4182</f>
        <v/>
      </c>
      <c r="M4182" s="21">
        <f>B4182-L4182</f>
        <v/>
      </c>
      <c r="N4182" s="21">
        <f>ROUNDDOWN(ROUND(B4182*0.2042,2),0)</f>
        <v/>
      </c>
    </row>
    <row r="4183">
      <c r="A4183" t="inlineStr">
        <is>
          <t>照合 一般</t>
        </is>
      </c>
      <c r="B4183" s="21" t="n">
        <v>30000000</v>
      </c>
      <c r="C4183" s="22" t="n">
        <v>24</v>
      </c>
      <c r="D4183" s="22" t="n">
        <v>1</v>
      </c>
      <c r="E4183" s="22" t="n">
        <v>0</v>
      </c>
      <c r="F4183" s="21">
        <f>(IF(C4183&lt;=20,MAX(800000,400000*C4183),8000000+700000*(C4183-20))+IF(E4183=1,1000000,0))</f>
        <v/>
      </c>
      <c r="G4183" s="21">
        <f>IF(AND(D4183=3,C4183&lt;=5),MAX(0,B4183-F4183),IF(AND(D4183=2,C4183&lt;=5,MAX(0,B4183-F4183)&gt;3000000),1500000+MAX(0,B4183-F4183)-3000000,MAX(0,B4183-F4183)/2))</f>
        <v/>
      </c>
      <c r="H4183" s="21">
        <f>ROUNDDOWN(G4183,-3)</f>
        <v/>
      </c>
      <c r="I4183" s="21">
        <f>IF(H4183&lt;=0,0,ROUNDDOWN(ROUND((H4183*LOOKUP(H4183,{0,1950001,3300001,6950001,9000001,18000001,40000001},{0.05,0.1,0.2,0.23,0.33,0.4,0.45})-LOOKUP(H4183,{0,1950001,3300001,6950001,9000001,18000001,40000001},{0,97500,427500,636000,1536000,2796000,4796000}))*1.021,3),0))</f>
        <v/>
      </c>
      <c r="J4183" s="21">
        <f>ROUNDDOWN(ROUND(H4183*0.06,2),-2)</f>
        <v/>
      </c>
      <c r="K4183" s="21">
        <f>ROUNDDOWN(ROUND(H4183*0.04,2),-2)</f>
        <v/>
      </c>
      <c r="L4183" s="21">
        <f>I4183+J4183+K4183</f>
        <v/>
      </c>
      <c r="M4183" s="21">
        <f>B4183-L4183</f>
        <v/>
      </c>
      <c r="N4183" s="21">
        <f>ROUNDDOWN(ROUND(B4183*0.2042,2),0)</f>
        <v/>
      </c>
    </row>
    <row r="4184">
      <c r="A4184" t="inlineStr">
        <is>
          <t>照合 一般</t>
        </is>
      </c>
      <c r="B4184" s="21" t="n">
        <v>30000000</v>
      </c>
      <c r="C4184" s="22" t="n">
        <v>25</v>
      </c>
      <c r="D4184" s="22" t="n">
        <v>1</v>
      </c>
      <c r="E4184" s="22" t="n">
        <v>0</v>
      </c>
      <c r="F4184" s="21">
        <f>(IF(C4184&lt;=20,MAX(800000,400000*C4184),8000000+700000*(C4184-20))+IF(E4184=1,1000000,0))</f>
        <v/>
      </c>
      <c r="G4184" s="21">
        <f>IF(AND(D4184=3,C4184&lt;=5),MAX(0,B4184-F4184),IF(AND(D4184=2,C4184&lt;=5,MAX(0,B4184-F4184)&gt;3000000),1500000+MAX(0,B4184-F4184)-3000000,MAX(0,B4184-F4184)/2))</f>
        <v/>
      </c>
      <c r="H4184" s="21">
        <f>ROUNDDOWN(G4184,-3)</f>
        <v/>
      </c>
      <c r="I4184" s="21">
        <f>IF(H4184&lt;=0,0,ROUNDDOWN(ROUND((H4184*LOOKUP(H4184,{0,1950001,3300001,6950001,9000001,18000001,40000001},{0.05,0.1,0.2,0.23,0.33,0.4,0.45})-LOOKUP(H4184,{0,1950001,3300001,6950001,9000001,18000001,40000001},{0,97500,427500,636000,1536000,2796000,4796000}))*1.021,3),0))</f>
        <v/>
      </c>
      <c r="J4184" s="21">
        <f>ROUNDDOWN(ROUND(H4184*0.06,2),-2)</f>
        <v/>
      </c>
      <c r="K4184" s="21">
        <f>ROUNDDOWN(ROUND(H4184*0.04,2),-2)</f>
        <v/>
      </c>
      <c r="L4184" s="21">
        <f>I4184+J4184+K4184</f>
        <v/>
      </c>
      <c r="M4184" s="21">
        <f>B4184-L4184</f>
        <v/>
      </c>
      <c r="N4184" s="21">
        <f>ROUNDDOWN(ROUND(B4184*0.2042,2),0)</f>
        <v/>
      </c>
    </row>
    <row r="4185">
      <c r="A4185" t="inlineStr">
        <is>
          <t>照合 一般</t>
        </is>
      </c>
      <c r="B4185" s="21" t="n">
        <v>30000000</v>
      </c>
      <c r="C4185" s="22" t="n">
        <v>26</v>
      </c>
      <c r="D4185" s="22" t="n">
        <v>1</v>
      </c>
      <c r="E4185" s="22" t="n">
        <v>0</v>
      </c>
      <c r="F4185" s="21">
        <f>(IF(C4185&lt;=20,MAX(800000,400000*C4185),8000000+700000*(C4185-20))+IF(E4185=1,1000000,0))</f>
        <v/>
      </c>
      <c r="G4185" s="21">
        <f>IF(AND(D4185=3,C4185&lt;=5),MAX(0,B4185-F4185),IF(AND(D4185=2,C4185&lt;=5,MAX(0,B4185-F4185)&gt;3000000),1500000+MAX(0,B4185-F4185)-3000000,MAX(0,B4185-F4185)/2))</f>
        <v/>
      </c>
      <c r="H4185" s="21">
        <f>ROUNDDOWN(G4185,-3)</f>
        <v/>
      </c>
      <c r="I4185" s="21">
        <f>IF(H4185&lt;=0,0,ROUNDDOWN(ROUND((H4185*LOOKUP(H4185,{0,1950001,3300001,6950001,9000001,18000001,40000001},{0.05,0.1,0.2,0.23,0.33,0.4,0.45})-LOOKUP(H4185,{0,1950001,3300001,6950001,9000001,18000001,40000001},{0,97500,427500,636000,1536000,2796000,4796000}))*1.021,3),0))</f>
        <v/>
      </c>
      <c r="J4185" s="21">
        <f>ROUNDDOWN(ROUND(H4185*0.06,2),-2)</f>
        <v/>
      </c>
      <c r="K4185" s="21">
        <f>ROUNDDOWN(ROUND(H4185*0.04,2),-2)</f>
        <v/>
      </c>
      <c r="L4185" s="21">
        <f>I4185+J4185+K4185</f>
        <v/>
      </c>
      <c r="M4185" s="21">
        <f>B4185-L4185</f>
        <v/>
      </c>
      <c r="N4185" s="21">
        <f>ROUNDDOWN(ROUND(B4185*0.2042,2),0)</f>
        <v/>
      </c>
    </row>
    <row r="4186">
      <c r="A4186" t="inlineStr">
        <is>
          <t>照合 一般</t>
        </is>
      </c>
      <c r="B4186" s="21" t="n">
        <v>30000000</v>
      </c>
      <c r="C4186" s="22" t="n">
        <v>27</v>
      </c>
      <c r="D4186" s="22" t="n">
        <v>1</v>
      </c>
      <c r="E4186" s="22" t="n">
        <v>0</v>
      </c>
      <c r="F4186" s="21">
        <f>(IF(C4186&lt;=20,MAX(800000,400000*C4186),8000000+700000*(C4186-20))+IF(E4186=1,1000000,0))</f>
        <v/>
      </c>
      <c r="G4186" s="21">
        <f>IF(AND(D4186=3,C4186&lt;=5),MAX(0,B4186-F4186),IF(AND(D4186=2,C4186&lt;=5,MAX(0,B4186-F4186)&gt;3000000),1500000+MAX(0,B4186-F4186)-3000000,MAX(0,B4186-F4186)/2))</f>
        <v/>
      </c>
      <c r="H4186" s="21">
        <f>ROUNDDOWN(G4186,-3)</f>
        <v/>
      </c>
      <c r="I4186" s="21">
        <f>IF(H4186&lt;=0,0,ROUNDDOWN(ROUND((H4186*LOOKUP(H4186,{0,1950001,3300001,6950001,9000001,18000001,40000001},{0.05,0.1,0.2,0.23,0.33,0.4,0.45})-LOOKUP(H4186,{0,1950001,3300001,6950001,9000001,18000001,40000001},{0,97500,427500,636000,1536000,2796000,4796000}))*1.021,3),0))</f>
        <v/>
      </c>
      <c r="J4186" s="21">
        <f>ROUNDDOWN(ROUND(H4186*0.06,2),-2)</f>
        <v/>
      </c>
      <c r="K4186" s="21">
        <f>ROUNDDOWN(ROUND(H4186*0.04,2),-2)</f>
        <v/>
      </c>
      <c r="L4186" s="21">
        <f>I4186+J4186+K4186</f>
        <v/>
      </c>
      <c r="M4186" s="21">
        <f>B4186-L4186</f>
        <v/>
      </c>
      <c r="N4186" s="21">
        <f>ROUNDDOWN(ROUND(B4186*0.2042,2),0)</f>
        <v/>
      </c>
    </row>
    <row r="4187">
      <c r="A4187" t="inlineStr">
        <is>
          <t>照合 一般</t>
        </is>
      </c>
      <c r="B4187" s="21" t="n">
        <v>30000000</v>
      </c>
      <c r="C4187" s="22" t="n">
        <v>28</v>
      </c>
      <c r="D4187" s="22" t="n">
        <v>1</v>
      </c>
      <c r="E4187" s="22" t="n">
        <v>0</v>
      </c>
      <c r="F4187" s="21">
        <f>(IF(C4187&lt;=20,MAX(800000,400000*C4187),8000000+700000*(C4187-20))+IF(E4187=1,1000000,0))</f>
        <v/>
      </c>
      <c r="G4187" s="21">
        <f>IF(AND(D4187=3,C4187&lt;=5),MAX(0,B4187-F4187),IF(AND(D4187=2,C4187&lt;=5,MAX(0,B4187-F4187)&gt;3000000),1500000+MAX(0,B4187-F4187)-3000000,MAX(0,B4187-F4187)/2))</f>
        <v/>
      </c>
      <c r="H4187" s="21">
        <f>ROUNDDOWN(G4187,-3)</f>
        <v/>
      </c>
      <c r="I4187" s="21">
        <f>IF(H4187&lt;=0,0,ROUNDDOWN(ROUND((H4187*LOOKUP(H4187,{0,1950001,3300001,6950001,9000001,18000001,40000001},{0.05,0.1,0.2,0.23,0.33,0.4,0.45})-LOOKUP(H4187,{0,1950001,3300001,6950001,9000001,18000001,40000001},{0,97500,427500,636000,1536000,2796000,4796000}))*1.021,3),0))</f>
        <v/>
      </c>
      <c r="J4187" s="21">
        <f>ROUNDDOWN(ROUND(H4187*0.06,2),-2)</f>
        <v/>
      </c>
      <c r="K4187" s="21">
        <f>ROUNDDOWN(ROUND(H4187*0.04,2),-2)</f>
        <v/>
      </c>
      <c r="L4187" s="21">
        <f>I4187+J4187+K4187</f>
        <v/>
      </c>
      <c r="M4187" s="21">
        <f>B4187-L4187</f>
        <v/>
      </c>
      <c r="N4187" s="21">
        <f>ROUNDDOWN(ROUND(B4187*0.2042,2),0)</f>
        <v/>
      </c>
    </row>
    <row r="4188">
      <c r="A4188" t="inlineStr">
        <is>
          <t>照合 一般</t>
        </is>
      </c>
      <c r="B4188" s="21" t="n">
        <v>30000000</v>
      </c>
      <c r="C4188" s="22" t="n">
        <v>29</v>
      </c>
      <c r="D4188" s="22" t="n">
        <v>1</v>
      </c>
      <c r="E4188" s="22" t="n">
        <v>0</v>
      </c>
      <c r="F4188" s="21">
        <f>(IF(C4188&lt;=20,MAX(800000,400000*C4188),8000000+700000*(C4188-20))+IF(E4188=1,1000000,0))</f>
        <v/>
      </c>
      <c r="G4188" s="21">
        <f>IF(AND(D4188=3,C4188&lt;=5),MAX(0,B4188-F4188),IF(AND(D4188=2,C4188&lt;=5,MAX(0,B4188-F4188)&gt;3000000),1500000+MAX(0,B4188-F4188)-3000000,MAX(0,B4188-F4188)/2))</f>
        <v/>
      </c>
      <c r="H4188" s="21">
        <f>ROUNDDOWN(G4188,-3)</f>
        <v/>
      </c>
      <c r="I4188" s="21">
        <f>IF(H4188&lt;=0,0,ROUNDDOWN(ROUND((H4188*LOOKUP(H4188,{0,1950001,3300001,6950001,9000001,18000001,40000001},{0.05,0.1,0.2,0.23,0.33,0.4,0.45})-LOOKUP(H4188,{0,1950001,3300001,6950001,9000001,18000001,40000001},{0,97500,427500,636000,1536000,2796000,4796000}))*1.021,3),0))</f>
        <v/>
      </c>
      <c r="J4188" s="21">
        <f>ROUNDDOWN(ROUND(H4188*0.06,2),-2)</f>
        <v/>
      </c>
      <c r="K4188" s="21">
        <f>ROUNDDOWN(ROUND(H4188*0.04,2),-2)</f>
        <v/>
      </c>
      <c r="L4188" s="21">
        <f>I4188+J4188+K4188</f>
        <v/>
      </c>
      <c r="M4188" s="21">
        <f>B4188-L4188</f>
        <v/>
      </c>
      <c r="N4188" s="21">
        <f>ROUNDDOWN(ROUND(B4188*0.2042,2),0)</f>
        <v/>
      </c>
    </row>
    <row r="4189">
      <c r="A4189" t="inlineStr">
        <is>
          <t>照合 一般</t>
        </is>
      </c>
      <c r="B4189" s="21" t="n">
        <v>30000000</v>
      </c>
      <c r="C4189" s="22" t="n">
        <v>30</v>
      </c>
      <c r="D4189" s="22" t="n">
        <v>1</v>
      </c>
      <c r="E4189" s="22" t="n">
        <v>0</v>
      </c>
      <c r="F4189" s="21">
        <f>(IF(C4189&lt;=20,MAX(800000,400000*C4189),8000000+700000*(C4189-20))+IF(E4189=1,1000000,0))</f>
        <v/>
      </c>
      <c r="G4189" s="21">
        <f>IF(AND(D4189=3,C4189&lt;=5),MAX(0,B4189-F4189),IF(AND(D4189=2,C4189&lt;=5,MAX(0,B4189-F4189)&gt;3000000),1500000+MAX(0,B4189-F4189)-3000000,MAX(0,B4189-F4189)/2))</f>
        <v/>
      </c>
      <c r="H4189" s="21">
        <f>ROUNDDOWN(G4189,-3)</f>
        <v/>
      </c>
      <c r="I4189" s="21">
        <f>IF(H4189&lt;=0,0,ROUNDDOWN(ROUND((H4189*LOOKUP(H4189,{0,1950001,3300001,6950001,9000001,18000001,40000001},{0.05,0.1,0.2,0.23,0.33,0.4,0.45})-LOOKUP(H4189,{0,1950001,3300001,6950001,9000001,18000001,40000001},{0,97500,427500,636000,1536000,2796000,4796000}))*1.021,3),0))</f>
        <v/>
      </c>
      <c r="J4189" s="21">
        <f>ROUNDDOWN(ROUND(H4189*0.06,2),-2)</f>
        <v/>
      </c>
      <c r="K4189" s="21">
        <f>ROUNDDOWN(ROUND(H4189*0.04,2),-2)</f>
        <v/>
      </c>
      <c r="L4189" s="21">
        <f>I4189+J4189+K4189</f>
        <v/>
      </c>
      <c r="M4189" s="21">
        <f>B4189-L4189</f>
        <v/>
      </c>
      <c r="N4189" s="21">
        <f>ROUNDDOWN(ROUND(B4189*0.2042,2),0)</f>
        <v/>
      </c>
    </row>
    <row r="4190">
      <c r="A4190" t="inlineStr">
        <is>
          <t>照合 一般</t>
        </is>
      </c>
      <c r="B4190" s="21" t="n">
        <v>30000000</v>
      </c>
      <c r="C4190" s="22" t="n">
        <v>31</v>
      </c>
      <c r="D4190" s="22" t="n">
        <v>1</v>
      </c>
      <c r="E4190" s="22" t="n">
        <v>0</v>
      </c>
      <c r="F4190" s="21">
        <f>(IF(C4190&lt;=20,MAX(800000,400000*C4190),8000000+700000*(C4190-20))+IF(E4190=1,1000000,0))</f>
        <v/>
      </c>
      <c r="G4190" s="21">
        <f>IF(AND(D4190=3,C4190&lt;=5),MAX(0,B4190-F4190),IF(AND(D4190=2,C4190&lt;=5,MAX(0,B4190-F4190)&gt;3000000),1500000+MAX(0,B4190-F4190)-3000000,MAX(0,B4190-F4190)/2))</f>
        <v/>
      </c>
      <c r="H4190" s="21">
        <f>ROUNDDOWN(G4190,-3)</f>
        <v/>
      </c>
      <c r="I4190" s="21">
        <f>IF(H4190&lt;=0,0,ROUNDDOWN(ROUND((H4190*LOOKUP(H4190,{0,1950001,3300001,6950001,9000001,18000001,40000001},{0.05,0.1,0.2,0.23,0.33,0.4,0.45})-LOOKUP(H4190,{0,1950001,3300001,6950001,9000001,18000001,40000001},{0,97500,427500,636000,1536000,2796000,4796000}))*1.021,3),0))</f>
        <v/>
      </c>
      <c r="J4190" s="21">
        <f>ROUNDDOWN(ROUND(H4190*0.06,2),-2)</f>
        <v/>
      </c>
      <c r="K4190" s="21">
        <f>ROUNDDOWN(ROUND(H4190*0.04,2),-2)</f>
        <v/>
      </c>
      <c r="L4190" s="21">
        <f>I4190+J4190+K4190</f>
        <v/>
      </c>
      <c r="M4190" s="21">
        <f>B4190-L4190</f>
        <v/>
      </c>
      <c r="N4190" s="21">
        <f>ROUNDDOWN(ROUND(B4190*0.2042,2),0)</f>
        <v/>
      </c>
    </row>
    <row r="4191">
      <c r="A4191" t="inlineStr">
        <is>
          <t>照合 一般</t>
        </is>
      </c>
      <c r="B4191" s="21" t="n">
        <v>30000000</v>
      </c>
      <c r="C4191" s="22" t="n">
        <v>32</v>
      </c>
      <c r="D4191" s="22" t="n">
        <v>1</v>
      </c>
      <c r="E4191" s="22" t="n">
        <v>0</v>
      </c>
      <c r="F4191" s="21">
        <f>(IF(C4191&lt;=20,MAX(800000,400000*C4191),8000000+700000*(C4191-20))+IF(E4191=1,1000000,0))</f>
        <v/>
      </c>
      <c r="G4191" s="21">
        <f>IF(AND(D4191=3,C4191&lt;=5),MAX(0,B4191-F4191),IF(AND(D4191=2,C4191&lt;=5,MAX(0,B4191-F4191)&gt;3000000),1500000+MAX(0,B4191-F4191)-3000000,MAX(0,B4191-F4191)/2))</f>
        <v/>
      </c>
      <c r="H4191" s="21">
        <f>ROUNDDOWN(G4191,-3)</f>
        <v/>
      </c>
      <c r="I4191" s="21">
        <f>IF(H4191&lt;=0,0,ROUNDDOWN(ROUND((H4191*LOOKUP(H4191,{0,1950001,3300001,6950001,9000001,18000001,40000001},{0.05,0.1,0.2,0.23,0.33,0.4,0.45})-LOOKUP(H4191,{0,1950001,3300001,6950001,9000001,18000001,40000001},{0,97500,427500,636000,1536000,2796000,4796000}))*1.021,3),0))</f>
        <v/>
      </c>
      <c r="J4191" s="21">
        <f>ROUNDDOWN(ROUND(H4191*0.06,2),-2)</f>
        <v/>
      </c>
      <c r="K4191" s="21">
        <f>ROUNDDOWN(ROUND(H4191*0.04,2),-2)</f>
        <v/>
      </c>
      <c r="L4191" s="21">
        <f>I4191+J4191+K4191</f>
        <v/>
      </c>
      <c r="M4191" s="21">
        <f>B4191-L4191</f>
        <v/>
      </c>
      <c r="N4191" s="21">
        <f>ROUNDDOWN(ROUND(B4191*0.2042,2),0)</f>
        <v/>
      </c>
    </row>
    <row r="4192">
      <c r="A4192" t="inlineStr">
        <is>
          <t>照合 一般</t>
        </is>
      </c>
      <c r="B4192" s="21" t="n">
        <v>30000000</v>
      </c>
      <c r="C4192" s="22" t="n">
        <v>33</v>
      </c>
      <c r="D4192" s="22" t="n">
        <v>1</v>
      </c>
      <c r="E4192" s="22" t="n">
        <v>0</v>
      </c>
      <c r="F4192" s="21">
        <f>(IF(C4192&lt;=20,MAX(800000,400000*C4192),8000000+700000*(C4192-20))+IF(E4192=1,1000000,0))</f>
        <v/>
      </c>
      <c r="G4192" s="21">
        <f>IF(AND(D4192=3,C4192&lt;=5),MAX(0,B4192-F4192),IF(AND(D4192=2,C4192&lt;=5,MAX(0,B4192-F4192)&gt;3000000),1500000+MAX(0,B4192-F4192)-3000000,MAX(0,B4192-F4192)/2))</f>
        <v/>
      </c>
      <c r="H4192" s="21">
        <f>ROUNDDOWN(G4192,-3)</f>
        <v/>
      </c>
      <c r="I4192" s="21">
        <f>IF(H4192&lt;=0,0,ROUNDDOWN(ROUND((H4192*LOOKUP(H4192,{0,1950001,3300001,6950001,9000001,18000001,40000001},{0.05,0.1,0.2,0.23,0.33,0.4,0.45})-LOOKUP(H4192,{0,1950001,3300001,6950001,9000001,18000001,40000001},{0,97500,427500,636000,1536000,2796000,4796000}))*1.021,3),0))</f>
        <v/>
      </c>
      <c r="J4192" s="21">
        <f>ROUNDDOWN(ROUND(H4192*0.06,2),-2)</f>
        <v/>
      </c>
      <c r="K4192" s="21">
        <f>ROUNDDOWN(ROUND(H4192*0.04,2),-2)</f>
        <v/>
      </c>
      <c r="L4192" s="21">
        <f>I4192+J4192+K4192</f>
        <v/>
      </c>
      <c r="M4192" s="21">
        <f>B4192-L4192</f>
        <v/>
      </c>
      <c r="N4192" s="21">
        <f>ROUNDDOWN(ROUND(B4192*0.2042,2),0)</f>
        <v/>
      </c>
    </row>
    <row r="4193">
      <c r="A4193" t="inlineStr">
        <is>
          <t>照合 一般</t>
        </is>
      </c>
      <c r="B4193" s="21" t="n">
        <v>30000000</v>
      </c>
      <c r="C4193" s="22" t="n">
        <v>34</v>
      </c>
      <c r="D4193" s="22" t="n">
        <v>1</v>
      </c>
      <c r="E4193" s="22" t="n">
        <v>0</v>
      </c>
      <c r="F4193" s="21">
        <f>(IF(C4193&lt;=20,MAX(800000,400000*C4193),8000000+700000*(C4193-20))+IF(E4193=1,1000000,0))</f>
        <v/>
      </c>
      <c r="G4193" s="21">
        <f>IF(AND(D4193=3,C4193&lt;=5),MAX(0,B4193-F4193),IF(AND(D4193=2,C4193&lt;=5,MAX(0,B4193-F4193)&gt;3000000),1500000+MAX(0,B4193-F4193)-3000000,MAX(0,B4193-F4193)/2))</f>
        <v/>
      </c>
      <c r="H4193" s="21">
        <f>ROUNDDOWN(G4193,-3)</f>
        <v/>
      </c>
      <c r="I4193" s="21">
        <f>IF(H4193&lt;=0,0,ROUNDDOWN(ROUND((H4193*LOOKUP(H4193,{0,1950001,3300001,6950001,9000001,18000001,40000001},{0.05,0.1,0.2,0.23,0.33,0.4,0.45})-LOOKUP(H4193,{0,1950001,3300001,6950001,9000001,18000001,40000001},{0,97500,427500,636000,1536000,2796000,4796000}))*1.021,3),0))</f>
        <v/>
      </c>
      <c r="J4193" s="21">
        <f>ROUNDDOWN(ROUND(H4193*0.06,2),-2)</f>
        <v/>
      </c>
      <c r="K4193" s="21">
        <f>ROUNDDOWN(ROUND(H4193*0.04,2),-2)</f>
        <v/>
      </c>
      <c r="L4193" s="21">
        <f>I4193+J4193+K4193</f>
        <v/>
      </c>
      <c r="M4193" s="21">
        <f>B4193-L4193</f>
        <v/>
      </c>
      <c r="N4193" s="21">
        <f>ROUNDDOWN(ROUND(B4193*0.2042,2),0)</f>
        <v/>
      </c>
    </row>
    <row r="4194">
      <c r="A4194" t="inlineStr">
        <is>
          <t>照合 一般</t>
        </is>
      </c>
      <c r="B4194" s="21" t="n">
        <v>30000000</v>
      </c>
      <c r="C4194" s="22" t="n">
        <v>35</v>
      </c>
      <c r="D4194" s="22" t="n">
        <v>1</v>
      </c>
      <c r="E4194" s="22" t="n">
        <v>0</v>
      </c>
      <c r="F4194" s="21">
        <f>(IF(C4194&lt;=20,MAX(800000,400000*C4194),8000000+700000*(C4194-20))+IF(E4194=1,1000000,0))</f>
        <v/>
      </c>
      <c r="G4194" s="21">
        <f>IF(AND(D4194=3,C4194&lt;=5),MAX(0,B4194-F4194),IF(AND(D4194=2,C4194&lt;=5,MAX(0,B4194-F4194)&gt;3000000),1500000+MAX(0,B4194-F4194)-3000000,MAX(0,B4194-F4194)/2))</f>
        <v/>
      </c>
      <c r="H4194" s="21">
        <f>ROUNDDOWN(G4194,-3)</f>
        <v/>
      </c>
      <c r="I4194" s="21">
        <f>IF(H4194&lt;=0,0,ROUNDDOWN(ROUND((H4194*LOOKUP(H4194,{0,1950001,3300001,6950001,9000001,18000001,40000001},{0.05,0.1,0.2,0.23,0.33,0.4,0.45})-LOOKUP(H4194,{0,1950001,3300001,6950001,9000001,18000001,40000001},{0,97500,427500,636000,1536000,2796000,4796000}))*1.021,3),0))</f>
        <v/>
      </c>
      <c r="J4194" s="21">
        <f>ROUNDDOWN(ROUND(H4194*0.06,2),-2)</f>
        <v/>
      </c>
      <c r="K4194" s="21">
        <f>ROUNDDOWN(ROUND(H4194*0.04,2),-2)</f>
        <v/>
      </c>
      <c r="L4194" s="21">
        <f>I4194+J4194+K4194</f>
        <v/>
      </c>
      <c r="M4194" s="21">
        <f>B4194-L4194</f>
        <v/>
      </c>
      <c r="N4194" s="21">
        <f>ROUNDDOWN(ROUND(B4194*0.2042,2),0)</f>
        <v/>
      </c>
    </row>
    <row r="4195">
      <c r="A4195" t="inlineStr">
        <is>
          <t>照合 一般</t>
        </is>
      </c>
      <c r="B4195" s="21" t="n">
        <v>30000000</v>
      </c>
      <c r="C4195" s="22" t="n">
        <v>36</v>
      </c>
      <c r="D4195" s="22" t="n">
        <v>1</v>
      </c>
      <c r="E4195" s="22" t="n">
        <v>0</v>
      </c>
      <c r="F4195" s="21">
        <f>(IF(C4195&lt;=20,MAX(800000,400000*C4195),8000000+700000*(C4195-20))+IF(E4195=1,1000000,0))</f>
        <v/>
      </c>
      <c r="G4195" s="21">
        <f>IF(AND(D4195=3,C4195&lt;=5),MAX(0,B4195-F4195),IF(AND(D4195=2,C4195&lt;=5,MAX(0,B4195-F4195)&gt;3000000),1500000+MAX(0,B4195-F4195)-3000000,MAX(0,B4195-F4195)/2))</f>
        <v/>
      </c>
      <c r="H4195" s="21">
        <f>ROUNDDOWN(G4195,-3)</f>
        <v/>
      </c>
      <c r="I4195" s="21">
        <f>IF(H4195&lt;=0,0,ROUNDDOWN(ROUND((H4195*LOOKUP(H4195,{0,1950001,3300001,6950001,9000001,18000001,40000001},{0.05,0.1,0.2,0.23,0.33,0.4,0.45})-LOOKUP(H4195,{0,1950001,3300001,6950001,9000001,18000001,40000001},{0,97500,427500,636000,1536000,2796000,4796000}))*1.021,3),0))</f>
        <v/>
      </c>
      <c r="J4195" s="21">
        <f>ROUNDDOWN(ROUND(H4195*0.06,2),-2)</f>
        <v/>
      </c>
      <c r="K4195" s="21">
        <f>ROUNDDOWN(ROUND(H4195*0.04,2),-2)</f>
        <v/>
      </c>
      <c r="L4195" s="21">
        <f>I4195+J4195+K4195</f>
        <v/>
      </c>
      <c r="M4195" s="21">
        <f>B4195-L4195</f>
        <v/>
      </c>
      <c r="N4195" s="21">
        <f>ROUNDDOWN(ROUND(B4195*0.2042,2),0)</f>
        <v/>
      </c>
    </row>
    <row r="4196">
      <c r="A4196" t="inlineStr">
        <is>
          <t>照合 一般</t>
        </is>
      </c>
      <c r="B4196" s="21" t="n">
        <v>30000000</v>
      </c>
      <c r="C4196" s="22" t="n">
        <v>37</v>
      </c>
      <c r="D4196" s="22" t="n">
        <v>1</v>
      </c>
      <c r="E4196" s="22" t="n">
        <v>0</v>
      </c>
      <c r="F4196" s="21">
        <f>(IF(C4196&lt;=20,MAX(800000,400000*C4196),8000000+700000*(C4196-20))+IF(E4196=1,1000000,0))</f>
        <v/>
      </c>
      <c r="G4196" s="21">
        <f>IF(AND(D4196=3,C4196&lt;=5),MAX(0,B4196-F4196),IF(AND(D4196=2,C4196&lt;=5,MAX(0,B4196-F4196)&gt;3000000),1500000+MAX(0,B4196-F4196)-3000000,MAX(0,B4196-F4196)/2))</f>
        <v/>
      </c>
      <c r="H4196" s="21">
        <f>ROUNDDOWN(G4196,-3)</f>
        <v/>
      </c>
      <c r="I4196" s="21">
        <f>IF(H4196&lt;=0,0,ROUNDDOWN(ROUND((H4196*LOOKUP(H4196,{0,1950001,3300001,6950001,9000001,18000001,40000001},{0.05,0.1,0.2,0.23,0.33,0.4,0.45})-LOOKUP(H4196,{0,1950001,3300001,6950001,9000001,18000001,40000001},{0,97500,427500,636000,1536000,2796000,4796000}))*1.021,3),0))</f>
        <v/>
      </c>
      <c r="J4196" s="21">
        <f>ROUNDDOWN(ROUND(H4196*0.06,2),-2)</f>
        <v/>
      </c>
      <c r="K4196" s="21">
        <f>ROUNDDOWN(ROUND(H4196*0.04,2),-2)</f>
        <v/>
      </c>
      <c r="L4196" s="21">
        <f>I4196+J4196+K4196</f>
        <v/>
      </c>
      <c r="M4196" s="21">
        <f>B4196-L4196</f>
        <v/>
      </c>
      <c r="N4196" s="21">
        <f>ROUNDDOWN(ROUND(B4196*0.2042,2),0)</f>
        <v/>
      </c>
    </row>
    <row r="4197">
      <c r="A4197" t="inlineStr">
        <is>
          <t>照合 一般</t>
        </is>
      </c>
      <c r="B4197" s="21" t="n">
        <v>30000000</v>
      </c>
      <c r="C4197" s="22" t="n">
        <v>38</v>
      </c>
      <c r="D4197" s="22" t="n">
        <v>1</v>
      </c>
      <c r="E4197" s="22" t="n">
        <v>0</v>
      </c>
      <c r="F4197" s="21">
        <f>(IF(C4197&lt;=20,MAX(800000,400000*C4197),8000000+700000*(C4197-20))+IF(E4197=1,1000000,0))</f>
        <v/>
      </c>
      <c r="G4197" s="21">
        <f>IF(AND(D4197=3,C4197&lt;=5),MAX(0,B4197-F4197),IF(AND(D4197=2,C4197&lt;=5,MAX(0,B4197-F4197)&gt;3000000),1500000+MAX(0,B4197-F4197)-3000000,MAX(0,B4197-F4197)/2))</f>
        <v/>
      </c>
      <c r="H4197" s="21">
        <f>ROUNDDOWN(G4197,-3)</f>
        <v/>
      </c>
      <c r="I4197" s="21">
        <f>IF(H4197&lt;=0,0,ROUNDDOWN(ROUND((H4197*LOOKUP(H4197,{0,1950001,3300001,6950001,9000001,18000001,40000001},{0.05,0.1,0.2,0.23,0.33,0.4,0.45})-LOOKUP(H4197,{0,1950001,3300001,6950001,9000001,18000001,40000001},{0,97500,427500,636000,1536000,2796000,4796000}))*1.021,3),0))</f>
        <v/>
      </c>
      <c r="J4197" s="21">
        <f>ROUNDDOWN(ROUND(H4197*0.06,2),-2)</f>
        <v/>
      </c>
      <c r="K4197" s="21">
        <f>ROUNDDOWN(ROUND(H4197*0.04,2),-2)</f>
        <v/>
      </c>
      <c r="L4197" s="21">
        <f>I4197+J4197+K4197</f>
        <v/>
      </c>
      <c r="M4197" s="21">
        <f>B4197-L4197</f>
        <v/>
      </c>
      <c r="N4197" s="21">
        <f>ROUNDDOWN(ROUND(B4197*0.2042,2),0)</f>
        <v/>
      </c>
    </row>
    <row r="4198">
      <c r="A4198" t="inlineStr">
        <is>
          <t>照合 一般</t>
        </is>
      </c>
      <c r="B4198" s="21" t="n">
        <v>30000000</v>
      </c>
      <c r="C4198" s="22" t="n">
        <v>39</v>
      </c>
      <c r="D4198" s="22" t="n">
        <v>1</v>
      </c>
      <c r="E4198" s="22" t="n">
        <v>0</v>
      </c>
      <c r="F4198" s="21">
        <f>(IF(C4198&lt;=20,MAX(800000,400000*C4198),8000000+700000*(C4198-20))+IF(E4198=1,1000000,0))</f>
        <v/>
      </c>
      <c r="G4198" s="21">
        <f>IF(AND(D4198=3,C4198&lt;=5),MAX(0,B4198-F4198),IF(AND(D4198=2,C4198&lt;=5,MAX(0,B4198-F4198)&gt;3000000),1500000+MAX(0,B4198-F4198)-3000000,MAX(0,B4198-F4198)/2))</f>
        <v/>
      </c>
      <c r="H4198" s="21">
        <f>ROUNDDOWN(G4198,-3)</f>
        <v/>
      </c>
      <c r="I4198" s="21">
        <f>IF(H4198&lt;=0,0,ROUNDDOWN(ROUND((H4198*LOOKUP(H4198,{0,1950001,3300001,6950001,9000001,18000001,40000001},{0.05,0.1,0.2,0.23,0.33,0.4,0.45})-LOOKUP(H4198,{0,1950001,3300001,6950001,9000001,18000001,40000001},{0,97500,427500,636000,1536000,2796000,4796000}))*1.021,3),0))</f>
        <v/>
      </c>
      <c r="J4198" s="21">
        <f>ROUNDDOWN(ROUND(H4198*0.06,2),-2)</f>
        <v/>
      </c>
      <c r="K4198" s="21">
        <f>ROUNDDOWN(ROUND(H4198*0.04,2),-2)</f>
        <v/>
      </c>
      <c r="L4198" s="21">
        <f>I4198+J4198+K4198</f>
        <v/>
      </c>
      <c r="M4198" s="21">
        <f>B4198-L4198</f>
        <v/>
      </c>
      <c r="N4198" s="21">
        <f>ROUNDDOWN(ROUND(B4198*0.2042,2),0)</f>
        <v/>
      </c>
    </row>
    <row r="4199">
      <c r="A4199" t="inlineStr">
        <is>
          <t>照合 一般</t>
        </is>
      </c>
      <c r="B4199" s="21" t="n">
        <v>30000000</v>
      </c>
      <c r="C4199" s="22" t="n">
        <v>40</v>
      </c>
      <c r="D4199" s="22" t="n">
        <v>1</v>
      </c>
      <c r="E4199" s="22" t="n">
        <v>0</v>
      </c>
      <c r="F4199" s="21">
        <f>(IF(C4199&lt;=20,MAX(800000,400000*C4199),8000000+700000*(C4199-20))+IF(E4199=1,1000000,0))</f>
        <v/>
      </c>
      <c r="G4199" s="21">
        <f>IF(AND(D4199=3,C4199&lt;=5),MAX(0,B4199-F4199),IF(AND(D4199=2,C4199&lt;=5,MAX(0,B4199-F4199)&gt;3000000),1500000+MAX(0,B4199-F4199)-3000000,MAX(0,B4199-F4199)/2))</f>
        <v/>
      </c>
      <c r="H4199" s="21">
        <f>ROUNDDOWN(G4199,-3)</f>
        <v/>
      </c>
      <c r="I4199" s="21">
        <f>IF(H4199&lt;=0,0,ROUNDDOWN(ROUND((H4199*LOOKUP(H4199,{0,1950001,3300001,6950001,9000001,18000001,40000001},{0.05,0.1,0.2,0.23,0.33,0.4,0.45})-LOOKUP(H4199,{0,1950001,3300001,6950001,9000001,18000001,40000001},{0,97500,427500,636000,1536000,2796000,4796000}))*1.021,3),0))</f>
        <v/>
      </c>
      <c r="J4199" s="21">
        <f>ROUNDDOWN(ROUND(H4199*0.06,2),-2)</f>
        <v/>
      </c>
      <c r="K4199" s="21">
        <f>ROUNDDOWN(ROUND(H4199*0.04,2),-2)</f>
        <v/>
      </c>
      <c r="L4199" s="21">
        <f>I4199+J4199+K4199</f>
        <v/>
      </c>
      <c r="M4199" s="21">
        <f>B4199-L4199</f>
        <v/>
      </c>
      <c r="N4199" s="21">
        <f>ROUNDDOWN(ROUND(B4199*0.2042,2),0)</f>
        <v/>
      </c>
    </row>
    <row r="4200">
      <c r="A4200" t="inlineStr">
        <is>
          <t>照合 一般</t>
        </is>
      </c>
      <c r="B4200" s="21" t="n">
        <v>30000000</v>
      </c>
      <c r="C4200" s="22" t="n">
        <v>41</v>
      </c>
      <c r="D4200" s="22" t="n">
        <v>1</v>
      </c>
      <c r="E4200" s="22" t="n">
        <v>0</v>
      </c>
      <c r="F4200" s="21">
        <f>(IF(C4200&lt;=20,MAX(800000,400000*C4200),8000000+700000*(C4200-20))+IF(E4200=1,1000000,0))</f>
        <v/>
      </c>
      <c r="G4200" s="21">
        <f>IF(AND(D4200=3,C4200&lt;=5),MAX(0,B4200-F4200),IF(AND(D4200=2,C4200&lt;=5,MAX(0,B4200-F4200)&gt;3000000),1500000+MAX(0,B4200-F4200)-3000000,MAX(0,B4200-F4200)/2))</f>
        <v/>
      </c>
      <c r="H4200" s="21">
        <f>ROUNDDOWN(G4200,-3)</f>
        <v/>
      </c>
      <c r="I4200" s="21">
        <f>IF(H4200&lt;=0,0,ROUNDDOWN(ROUND((H4200*LOOKUP(H4200,{0,1950001,3300001,6950001,9000001,18000001,40000001},{0.05,0.1,0.2,0.23,0.33,0.4,0.45})-LOOKUP(H4200,{0,1950001,3300001,6950001,9000001,18000001,40000001},{0,97500,427500,636000,1536000,2796000,4796000}))*1.021,3),0))</f>
        <v/>
      </c>
      <c r="J4200" s="21">
        <f>ROUNDDOWN(ROUND(H4200*0.06,2),-2)</f>
        <v/>
      </c>
      <c r="K4200" s="21">
        <f>ROUNDDOWN(ROUND(H4200*0.04,2),-2)</f>
        <v/>
      </c>
      <c r="L4200" s="21">
        <f>I4200+J4200+K4200</f>
        <v/>
      </c>
      <c r="M4200" s="21">
        <f>B4200-L4200</f>
        <v/>
      </c>
      <c r="N4200" s="21">
        <f>ROUNDDOWN(ROUND(B4200*0.2042,2),0)</f>
        <v/>
      </c>
    </row>
    <row r="4201">
      <c r="A4201" t="inlineStr">
        <is>
          <t>照合 一般</t>
        </is>
      </c>
      <c r="B4201" s="21" t="n">
        <v>30000000</v>
      </c>
      <c r="C4201" s="22" t="n">
        <v>42</v>
      </c>
      <c r="D4201" s="22" t="n">
        <v>1</v>
      </c>
      <c r="E4201" s="22" t="n">
        <v>0</v>
      </c>
      <c r="F4201" s="21">
        <f>(IF(C4201&lt;=20,MAX(800000,400000*C4201),8000000+700000*(C4201-20))+IF(E4201=1,1000000,0))</f>
        <v/>
      </c>
      <c r="G4201" s="21">
        <f>IF(AND(D4201=3,C4201&lt;=5),MAX(0,B4201-F4201),IF(AND(D4201=2,C4201&lt;=5,MAX(0,B4201-F4201)&gt;3000000),1500000+MAX(0,B4201-F4201)-3000000,MAX(0,B4201-F4201)/2))</f>
        <v/>
      </c>
      <c r="H4201" s="21">
        <f>ROUNDDOWN(G4201,-3)</f>
        <v/>
      </c>
      <c r="I4201" s="21">
        <f>IF(H4201&lt;=0,0,ROUNDDOWN(ROUND((H4201*LOOKUP(H4201,{0,1950001,3300001,6950001,9000001,18000001,40000001},{0.05,0.1,0.2,0.23,0.33,0.4,0.45})-LOOKUP(H4201,{0,1950001,3300001,6950001,9000001,18000001,40000001},{0,97500,427500,636000,1536000,2796000,4796000}))*1.021,3),0))</f>
        <v/>
      </c>
      <c r="J4201" s="21">
        <f>ROUNDDOWN(ROUND(H4201*0.06,2),-2)</f>
        <v/>
      </c>
      <c r="K4201" s="21">
        <f>ROUNDDOWN(ROUND(H4201*0.04,2),-2)</f>
        <v/>
      </c>
      <c r="L4201" s="21">
        <f>I4201+J4201+K4201</f>
        <v/>
      </c>
      <c r="M4201" s="21">
        <f>B4201-L4201</f>
        <v/>
      </c>
      <c r="N4201" s="21">
        <f>ROUNDDOWN(ROUND(B4201*0.2042,2),0)</f>
        <v/>
      </c>
    </row>
    <row r="4202">
      <c r="A4202" t="inlineStr">
        <is>
          <t>照合 一般</t>
        </is>
      </c>
      <c r="B4202" s="21" t="n">
        <v>30000000</v>
      </c>
      <c r="C4202" s="22" t="n">
        <v>43</v>
      </c>
      <c r="D4202" s="22" t="n">
        <v>1</v>
      </c>
      <c r="E4202" s="22" t="n">
        <v>0</v>
      </c>
      <c r="F4202" s="21">
        <f>(IF(C4202&lt;=20,MAX(800000,400000*C4202),8000000+700000*(C4202-20))+IF(E4202=1,1000000,0))</f>
        <v/>
      </c>
      <c r="G4202" s="21">
        <f>IF(AND(D4202=3,C4202&lt;=5),MAX(0,B4202-F4202),IF(AND(D4202=2,C4202&lt;=5,MAX(0,B4202-F4202)&gt;3000000),1500000+MAX(0,B4202-F4202)-3000000,MAX(0,B4202-F4202)/2))</f>
        <v/>
      </c>
      <c r="H4202" s="21">
        <f>ROUNDDOWN(G4202,-3)</f>
        <v/>
      </c>
      <c r="I4202" s="21">
        <f>IF(H4202&lt;=0,0,ROUNDDOWN(ROUND((H4202*LOOKUP(H4202,{0,1950001,3300001,6950001,9000001,18000001,40000001},{0.05,0.1,0.2,0.23,0.33,0.4,0.45})-LOOKUP(H4202,{0,1950001,3300001,6950001,9000001,18000001,40000001},{0,97500,427500,636000,1536000,2796000,4796000}))*1.021,3),0))</f>
        <v/>
      </c>
      <c r="J4202" s="21">
        <f>ROUNDDOWN(ROUND(H4202*0.06,2),-2)</f>
        <v/>
      </c>
      <c r="K4202" s="21">
        <f>ROUNDDOWN(ROUND(H4202*0.04,2),-2)</f>
        <v/>
      </c>
      <c r="L4202" s="21">
        <f>I4202+J4202+K4202</f>
        <v/>
      </c>
      <c r="M4202" s="21">
        <f>B4202-L4202</f>
        <v/>
      </c>
      <c r="N4202" s="21">
        <f>ROUNDDOWN(ROUND(B4202*0.2042,2),0)</f>
        <v/>
      </c>
    </row>
    <row r="4203">
      <c r="A4203" t="inlineStr">
        <is>
          <t>照合 一般</t>
        </is>
      </c>
      <c r="B4203" s="21" t="n">
        <v>30000000</v>
      </c>
      <c r="C4203" s="22" t="n">
        <v>44</v>
      </c>
      <c r="D4203" s="22" t="n">
        <v>1</v>
      </c>
      <c r="E4203" s="22" t="n">
        <v>0</v>
      </c>
      <c r="F4203" s="21">
        <f>(IF(C4203&lt;=20,MAX(800000,400000*C4203),8000000+700000*(C4203-20))+IF(E4203=1,1000000,0))</f>
        <v/>
      </c>
      <c r="G4203" s="21">
        <f>IF(AND(D4203=3,C4203&lt;=5),MAX(0,B4203-F4203),IF(AND(D4203=2,C4203&lt;=5,MAX(0,B4203-F4203)&gt;3000000),1500000+MAX(0,B4203-F4203)-3000000,MAX(0,B4203-F4203)/2))</f>
        <v/>
      </c>
      <c r="H4203" s="21">
        <f>ROUNDDOWN(G4203,-3)</f>
        <v/>
      </c>
      <c r="I4203" s="21">
        <f>IF(H4203&lt;=0,0,ROUNDDOWN(ROUND((H4203*LOOKUP(H4203,{0,1950001,3300001,6950001,9000001,18000001,40000001},{0.05,0.1,0.2,0.23,0.33,0.4,0.45})-LOOKUP(H4203,{0,1950001,3300001,6950001,9000001,18000001,40000001},{0,97500,427500,636000,1536000,2796000,4796000}))*1.021,3),0))</f>
        <v/>
      </c>
      <c r="J4203" s="21">
        <f>ROUNDDOWN(ROUND(H4203*0.06,2),-2)</f>
        <v/>
      </c>
      <c r="K4203" s="21">
        <f>ROUNDDOWN(ROUND(H4203*0.04,2),-2)</f>
        <v/>
      </c>
      <c r="L4203" s="21">
        <f>I4203+J4203+K4203</f>
        <v/>
      </c>
      <c r="M4203" s="21">
        <f>B4203-L4203</f>
        <v/>
      </c>
      <c r="N4203" s="21">
        <f>ROUNDDOWN(ROUND(B4203*0.2042,2),0)</f>
        <v/>
      </c>
    </row>
    <row r="4204">
      <c r="A4204" t="inlineStr">
        <is>
          <t>照合 一般</t>
        </is>
      </c>
      <c r="B4204" s="21" t="n">
        <v>30000000</v>
      </c>
      <c r="C4204" s="22" t="n">
        <v>45</v>
      </c>
      <c r="D4204" s="22" t="n">
        <v>1</v>
      </c>
      <c r="E4204" s="22" t="n">
        <v>0</v>
      </c>
      <c r="F4204" s="21">
        <f>(IF(C4204&lt;=20,MAX(800000,400000*C4204),8000000+700000*(C4204-20))+IF(E4204=1,1000000,0))</f>
        <v/>
      </c>
      <c r="G4204" s="21">
        <f>IF(AND(D4204=3,C4204&lt;=5),MAX(0,B4204-F4204),IF(AND(D4204=2,C4204&lt;=5,MAX(0,B4204-F4204)&gt;3000000),1500000+MAX(0,B4204-F4204)-3000000,MAX(0,B4204-F4204)/2))</f>
        <v/>
      </c>
      <c r="H4204" s="21">
        <f>ROUNDDOWN(G4204,-3)</f>
        <v/>
      </c>
      <c r="I4204" s="21">
        <f>IF(H4204&lt;=0,0,ROUNDDOWN(ROUND((H4204*LOOKUP(H4204,{0,1950001,3300001,6950001,9000001,18000001,40000001},{0.05,0.1,0.2,0.23,0.33,0.4,0.45})-LOOKUP(H4204,{0,1950001,3300001,6950001,9000001,18000001,40000001},{0,97500,427500,636000,1536000,2796000,4796000}))*1.021,3),0))</f>
        <v/>
      </c>
      <c r="J4204" s="21">
        <f>ROUNDDOWN(ROUND(H4204*0.06,2),-2)</f>
        <v/>
      </c>
      <c r="K4204" s="21">
        <f>ROUNDDOWN(ROUND(H4204*0.04,2),-2)</f>
        <v/>
      </c>
      <c r="L4204" s="21">
        <f>I4204+J4204+K4204</f>
        <v/>
      </c>
      <c r="M4204" s="21">
        <f>B4204-L4204</f>
        <v/>
      </c>
      <c r="N4204" s="21">
        <f>ROUNDDOWN(ROUND(B4204*0.2042,2),0)</f>
        <v/>
      </c>
    </row>
    <row r="4205">
      <c r="A4205" t="inlineStr">
        <is>
          <t>照合 短期</t>
        </is>
      </c>
      <c r="B4205" s="21" t="n">
        <v>30000000</v>
      </c>
      <c r="C4205" s="22" t="n">
        <v>1</v>
      </c>
      <c r="D4205" s="22" t="n">
        <v>2</v>
      </c>
      <c r="E4205" s="22" t="n">
        <v>0</v>
      </c>
      <c r="F4205" s="21">
        <f>(IF(C4205&lt;=20,MAX(800000,400000*C4205),8000000+700000*(C4205-20))+IF(E4205=1,1000000,0))</f>
        <v/>
      </c>
      <c r="G4205" s="21">
        <f>IF(AND(D4205=3,C4205&lt;=5),MAX(0,B4205-F4205),IF(AND(D4205=2,C4205&lt;=5,MAX(0,B4205-F4205)&gt;3000000),1500000+MAX(0,B4205-F4205)-3000000,MAX(0,B4205-F4205)/2))</f>
        <v/>
      </c>
      <c r="H4205" s="21">
        <f>ROUNDDOWN(G4205,-3)</f>
        <v/>
      </c>
      <c r="I4205" s="21">
        <f>IF(H4205&lt;=0,0,ROUNDDOWN(ROUND((H4205*LOOKUP(H4205,{0,1950001,3300001,6950001,9000001,18000001,40000001},{0.05,0.1,0.2,0.23,0.33,0.4,0.45})-LOOKUP(H4205,{0,1950001,3300001,6950001,9000001,18000001,40000001},{0,97500,427500,636000,1536000,2796000,4796000}))*1.021,3),0))</f>
        <v/>
      </c>
      <c r="J4205" s="21">
        <f>ROUNDDOWN(ROUND(H4205*0.06,2),-2)</f>
        <v/>
      </c>
      <c r="K4205" s="21">
        <f>ROUNDDOWN(ROUND(H4205*0.04,2),-2)</f>
        <v/>
      </c>
      <c r="L4205" s="21">
        <f>I4205+J4205+K4205</f>
        <v/>
      </c>
      <c r="M4205" s="21">
        <f>B4205-L4205</f>
        <v/>
      </c>
      <c r="N4205" s="21">
        <f>ROUNDDOWN(ROUND(B4205*0.2042,2),0)</f>
        <v/>
      </c>
    </row>
    <row r="4206">
      <c r="A4206" t="inlineStr">
        <is>
          <t>照合 役員</t>
        </is>
      </c>
      <c r="B4206" s="21" t="n">
        <v>30000000</v>
      </c>
      <c r="C4206" s="22" t="n">
        <v>1</v>
      </c>
      <c r="D4206" s="22" t="n">
        <v>3</v>
      </c>
      <c r="E4206" s="22" t="n">
        <v>0</v>
      </c>
      <c r="F4206" s="21">
        <f>(IF(C4206&lt;=20,MAX(800000,400000*C4206),8000000+700000*(C4206-20))+IF(E4206=1,1000000,0))</f>
        <v/>
      </c>
      <c r="G4206" s="21">
        <f>IF(AND(D4206=3,C4206&lt;=5),MAX(0,B4206-F4206),IF(AND(D4206=2,C4206&lt;=5,MAX(0,B4206-F4206)&gt;3000000),1500000+MAX(0,B4206-F4206)-3000000,MAX(0,B4206-F4206)/2))</f>
        <v/>
      </c>
      <c r="H4206" s="21">
        <f>ROUNDDOWN(G4206,-3)</f>
        <v/>
      </c>
      <c r="I4206" s="21">
        <f>IF(H4206&lt;=0,0,ROUNDDOWN(ROUND((H4206*LOOKUP(H4206,{0,1950001,3300001,6950001,9000001,18000001,40000001},{0.05,0.1,0.2,0.23,0.33,0.4,0.45})-LOOKUP(H4206,{0,1950001,3300001,6950001,9000001,18000001,40000001},{0,97500,427500,636000,1536000,2796000,4796000}))*1.021,3),0))</f>
        <v/>
      </c>
      <c r="J4206" s="21">
        <f>ROUNDDOWN(ROUND(H4206*0.06,2),-2)</f>
        <v/>
      </c>
      <c r="K4206" s="21">
        <f>ROUNDDOWN(ROUND(H4206*0.04,2),-2)</f>
        <v/>
      </c>
      <c r="L4206" s="21">
        <f>I4206+J4206+K4206</f>
        <v/>
      </c>
      <c r="M4206" s="21">
        <f>B4206-L4206</f>
        <v/>
      </c>
      <c r="N4206" s="21">
        <f>ROUNDDOWN(ROUND(B4206*0.2042,2),0)</f>
        <v/>
      </c>
    </row>
    <row r="4207">
      <c r="A4207" t="inlineStr">
        <is>
          <t>照合 短期 障害</t>
        </is>
      </c>
      <c r="B4207" s="21" t="n">
        <v>30000000</v>
      </c>
      <c r="C4207" s="22" t="n">
        <v>1</v>
      </c>
      <c r="D4207" s="22" t="n">
        <v>2</v>
      </c>
      <c r="E4207" s="22" t="n">
        <v>1</v>
      </c>
      <c r="F4207" s="21">
        <f>(IF(C4207&lt;=20,MAX(800000,400000*C4207),8000000+700000*(C4207-20))+IF(E4207=1,1000000,0))</f>
        <v/>
      </c>
      <c r="G4207" s="21">
        <f>IF(AND(D4207=3,C4207&lt;=5),MAX(0,B4207-F4207),IF(AND(D4207=2,C4207&lt;=5,MAX(0,B4207-F4207)&gt;3000000),1500000+MAX(0,B4207-F4207)-3000000,MAX(0,B4207-F4207)/2))</f>
        <v/>
      </c>
      <c r="H4207" s="21">
        <f>ROUNDDOWN(G4207,-3)</f>
        <v/>
      </c>
      <c r="I4207" s="21">
        <f>IF(H4207&lt;=0,0,ROUNDDOWN(ROUND((H4207*LOOKUP(H4207,{0,1950001,3300001,6950001,9000001,18000001,40000001},{0.05,0.1,0.2,0.23,0.33,0.4,0.45})-LOOKUP(H4207,{0,1950001,3300001,6950001,9000001,18000001,40000001},{0,97500,427500,636000,1536000,2796000,4796000}))*1.021,3),0))</f>
        <v/>
      </c>
      <c r="J4207" s="21">
        <f>ROUNDDOWN(ROUND(H4207*0.06,2),-2)</f>
        <v/>
      </c>
      <c r="K4207" s="21">
        <f>ROUNDDOWN(ROUND(H4207*0.04,2),-2)</f>
        <v/>
      </c>
      <c r="L4207" s="21">
        <f>I4207+J4207+K4207</f>
        <v/>
      </c>
      <c r="M4207" s="21">
        <f>B4207-L4207</f>
        <v/>
      </c>
      <c r="N4207" s="21">
        <f>ROUNDDOWN(ROUND(B4207*0.2042,2),0)</f>
        <v/>
      </c>
    </row>
    <row r="4208">
      <c r="A4208" t="inlineStr">
        <is>
          <t>照合 短期</t>
        </is>
      </c>
      <c r="B4208" s="21" t="n">
        <v>30000000</v>
      </c>
      <c r="C4208" s="22" t="n">
        <v>2</v>
      </c>
      <c r="D4208" s="22" t="n">
        <v>2</v>
      </c>
      <c r="E4208" s="22" t="n">
        <v>0</v>
      </c>
      <c r="F4208" s="21">
        <f>(IF(C4208&lt;=20,MAX(800000,400000*C4208),8000000+700000*(C4208-20))+IF(E4208=1,1000000,0))</f>
        <v/>
      </c>
      <c r="G4208" s="21">
        <f>IF(AND(D4208=3,C4208&lt;=5),MAX(0,B4208-F4208),IF(AND(D4208=2,C4208&lt;=5,MAX(0,B4208-F4208)&gt;3000000),1500000+MAX(0,B4208-F4208)-3000000,MAX(0,B4208-F4208)/2))</f>
        <v/>
      </c>
      <c r="H4208" s="21">
        <f>ROUNDDOWN(G4208,-3)</f>
        <v/>
      </c>
      <c r="I4208" s="21">
        <f>IF(H4208&lt;=0,0,ROUNDDOWN(ROUND((H4208*LOOKUP(H4208,{0,1950001,3300001,6950001,9000001,18000001,40000001},{0.05,0.1,0.2,0.23,0.33,0.4,0.45})-LOOKUP(H4208,{0,1950001,3300001,6950001,9000001,18000001,40000001},{0,97500,427500,636000,1536000,2796000,4796000}))*1.021,3),0))</f>
        <v/>
      </c>
      <c r="J4208" s="21">
        <f>ROUNDDOWN(ROUND(H4208*0.06,2),-2)</f>
        <v/>
      </c>
      <c r="K4208" s="21">
        <f>ROUNDDOWN(ROUND(H4208*0.04,2),-2)</f>
        <v/>
      </c>
      <c r="L4208" s="21">
        <f>I4208+J4208+K4208</f>
        <v/>
      </c>
      <c r="M4208" s="21">
        <f>B4208-L4208</f>
        <v/>
      </c>
      <c r="N4208" s="21">
        <f>ROUNDDOWN(ROUND(B4208*0.2042,2),0)</f>
        <v/>
      </c>
    </row>
    <row r="4209">
      <c r="A4209" t="inlineStr">
        <is>
          <t>照合 役員</t>
        </is>
      </c>
      <c r="B4209" s="21" t="n">
        <v>30000000</v>
      </c>
      <c r="C4209" s="22" t="n">
        <v>2</v>
      </c>
      <c r="D4209" s="22" t="n">
        <v>3</v>
      </c>
      <c r="E4209" s="22" t="n">
        <v>0</v>
      </c>
      <c r="F4209" s="21">
        <f>(IF(C4209&lt;=20,MAX(800000,400000*C4209),8000000+700000*(C4209-20))+IF(E4209=1,1000000,0))</f>
        <v/>
      </c>
      <c r="G4209" s="21">
        <f>IF(AND(D4209=3,C4209&lt;=5),MAX(0,B4209-F4209),IF(AND(D4209=2,C4209&lt;=5,MAX(0,B4209-F4209)&gt;3000000),1500000+MAX(0,B4209-F4209)-3000000,MAX(0,B4209-F4209)/2))</f>
        <v/>
      </c>
      <c r="H4209" s="21">
        <f>ROUNDDOWN(G4209,-3)</f>
        <v/>
      </c>
      <c r="I4209" s="21">
        <f>IF(H4209&lt;=0,0,ROUNDDOWN(ROUND((H4209*LOOKUP(H4209,{0,1950001,3300001,6950001,9000001,18000001,40000001},{0.05,0.1,0.2,0.23,0.33,0.4,0.45})-LOOKUP(H4209,{0,1950001,3300001,6950001,9000001,18000001,40000001},{0,97500,427500,636000,1536000,2796000,4796000}))*1.021,3),0))</f>
        <v/>
      </c>
      <c r="J4209" s="21">
        <f>ROUNDDOWN(ROUND(H4209*0.06,2),-2)</f>
        <v/>
      </c>
      <c r="K4209" s="21">
        <f>ROUNDDOWN(ROUND(H4209*0.04,2),-2)</f>
        <v/>
      </c>
      <c r="L4209" s="21">
        <f>I4209+J4209+K4209</f>
        <v/>
      </c>
      <c r="M4209" s="21">
        <f>B4209-L4209</f>
        <v/>
      </c>
      <c r="N4209" s="21">
        <f>ROUNDDOWN(ROUND(B4209*0.2042,2),0)</f>
        <v/>
      </c>
    </row>
    <row r="4210">
      <c r="A4210" t="inlineStr">
        <is>
          <t>照合 短期 障害</t>
        </is>
      </c>
      <c r="B4210" s="21" t="n">
        <v>30000000</v>
      </c>
      <c r="C4210" s="22" t="n">
        <v>2</v>
      </c>
      <c r="D4210" s="22" t="n">
        <v>2</v>
      </c>
      <c r="E4210" s="22" t="n">
        <v>1</v>
      </c>
      <c r="F4210" s="21">
        <f>(IF(C4210&lt;=20,MAX(800000,400000*C4210),8000000+700000*(C4210-20))+IF(E4210=1,1000000,0))</f>
        <v/>
      </c>
      <c r="G4210" s="21">
        <f>IF(AND(D4210=3,C4210&lt;=5),MAX(0,B4210-F4210),IF(AND(D4210=2,C4210&lt;=5,MAX(0,B4210-F4210)&gt;3000000),1500000+MAX(0,B4210-F4210)-3000000,MAX(0,B4210-F4210)/2))</f>
        <v/>
      </c>
      <c r="H4210" s="21">
        <f>ROUNDDOWN(G4210,-3)</f>
        <v/>
      </c>
      <c r="I4210" s="21">
        <f>IF(H4210&lt;=0,0,ROUNDDOWN(ROUND((H4210*LOOKUP(H4210,{0,1950001,3300001,6950001,9000001,18000001,40000001},{0.05,0.1,0.2,0.23,0.33,0.4,0.45})-LOOKUP(H4210,{0,1950001,3300001,6950001,9000001,18000001,40000001},{0,97500,427500,636000,1536000,2796000,4796000}))*1.021,3),0))</f>
        <v/>
      </c>
      <c r="J4210" s="21">
        <f>ROUNDDOWN(ROUND(H4210*0.06,2),-2)</f>
        <v/>
      </c>
      <c r="K4210" s="21">
        <f>ROUNDDOWN(ROUND(H4210*0.04,2),-2)</f>
        <v/>
      </c>
      <c r="L4210" s="21">
        <f>I4210+J4210+K4210</f>
        <v/>
      </c>
      <c r="M4210" s="21">
        <f>B4210-L4210</f>
        <v/>
      </c>
      <c r="N4210" s="21">
        <f>ROUNDDOWN(ROUND(B4210*0.2042,2),0)</f>
        <v/>
      </c>
    </row>
    <row r="4211">
      <c r="A4211" t="inlineStr">
        <is>
          <t>照合 短期</t>
        </is>
      </c>
      <c r="B4211" s="21" t="n">
        <v>30000000</v>
      </c>
      <c r="C4211" s="22" t="n">
        <v>3</v>
      </c>
      <c r="D4211" s="22" t="n">
        <v>2</v>
      </c>
      <c r="E4211" s="22" t="n">
        <v>0</v>
      </c>
      <c r="F4211" s="21">
        <f>(IF(C4211&lt;=20,MAX(800000,400000*C4211),8000000+700000*(C4211-20))+IF(E4211=1,1000000,0))</f>
        <v/>
      </c>
      <c r="G4211" s="21">
        <f>IF(AND(D4211=3,C4211&lt;=5),MAX(0,B4211-F4211),IF(AND(D4211=2,C4211&lt;=5,MAX(0,B4211-F4211)&gt;3000000),1500000+MAX(0,B4211-F4211)-3000000,MAX(0,B4211-F4211)/2))</f>
        <v/>
      </c>
      <c r="H4211" s="21">
        <f>ROUNDDOWN(G4211,-3)</f>
        <v/>
      </c>
      <c r="I4211" s="21">
        <f>IF(H4211&lt;=0,0,ROUNDDOWN(ROUND((H4211*LOOKUP(H4211,{0,1950001,3300001,6950001,9000001,18000001,40000001},{0.05,0.1,0.2,0.23,0.33,0.4,0.45})-LOOKUP(H4211,{0,1950001,3300001,6950001,9000001,18000001,40000001},{0,97500,427500,636000,1536000,2796000,4796000}))*1.021,3),0))</f>
        <v/>
      </c>
      <c r="J4211" s="21">
        <f>ROUNDDOWN(ROUND(H4211*0.06,2),-2)</f>
        <v/>
      </c>
      <c r="K4211" s="21">
        <f>ROUNDDOWN(ROUND(H4211*0.04,2),-2)</f>
        <v/>
      </c>
      <c r="L4211" s="21">
        <f>I4211+J4211+K4211</f>
        <v/>
      </c>
      <c r="M4211" s="21">
        <f>B4211-L4211</f>
        <v/>
      </c>
      <c r="N4211" s="21">
        <f>ROUNDDOWN(ROUND(B4211*0.2042,2),0)</f>
        <v/>
      </c>
    </row>
    <row r="4212">
      <c r="A4212" t="inlineStr">
        <is>
          <t>照合 役員</t>
        </is>
      </c>
      <c r="B4212" s="21" t="n">
        <v>30000000</v>
      </c>
      <c r="C4212" s="22" t="n">
        <v>3</v>
      </c>
      <c r="D4212" s="22" t="n">
        <v>3</v>
      </c>
      <c r="E4212" s="22" t="n">
        <v>0</v>
      </c>
      <c r="F4212" s="21">
        <f>(IF(C4212&lt;=20,MAX(800000,400000*C4212),8000000+700000*(C4212-20))+IF(E4212=1,1000000,0))</f>
        <v/>
      </c>
      <c r="G4212" s="21">
        <f>IF(AND(D4212=3,C4212&lt;=5),MAX(0,B4212-F4212),IF(AND(D4212=2,C4212&lt;=5,MAX(0,B4212-F4212)&gt;3000000),1500000+MAX(0,B4212-F4212)-3000000,MAX(0,B4212-F4212)/2))</f>
        <v/>
      </c>
      <c r="H4212" s="21">
        <f>ROUNDDOWN(G4212,-3)</f>
        <v/>
      </c>
      <c r="I4212" s="21">
        <f>IF(H4212&lt;=0,0,ROUNDDOWN(ROUND((H4212*LOOKUP(H4212,{0,1950001,3300001,6950001,9000001,18000001,40000001},{0.05,0.1,0.2,0.23,0.33,0.4,0.45})-LOOKUP(H4212,{0,1950001,3300001,6950001,9000001,18000001,40000001},{0,97500,427500,636000,1536000,2796000,4796000}))*1.021,3),0))</f>
        <v/>
      </c>
      <c r="J4212" s="21">
        <f>ROUNDDOWN(ROUND(H4212*0.06,2),-2)</f>
        <v/>
      </c>
      <c r="K4212" s="21">
        <f>ROUNDDOWN(ROUND(H4212*0.04,2),-2)</f>
        <v/>
      </c>
      <c r="L4212" s="21">
        <f>I4212+J4212+K4212</f>
        <v/>
      </c>
      <c r="M4212" s="21">
        <f>B4212-L4212</f>
        <v/>
      </c>
      <c r="N4212" s="21">
        <f>ROUNDDOWN(ROUND(B4212*0.2042,2),0)</f>
        <v/>
      </c>
    </row>
    <row r="4213">
      <c r="A4213" t="inlineStr">
        <is>
          <t>照合 短期 障害</t>
        </is>
      </c>
      <c r="B4213" s="21" t="n">
        <v>30000000</v>
      </c>
      <c r="C4213" s="22" t="n">
        <v>3</v>
      </c>
      <c r="D4213" s="22" t="n">
        <v>2</v>
      </c>
      <c r="E4213" s="22" t="n">
        <v>1</v>
      </c>
      <c r="F4213" s="21">
        <f>(IF(C4213&lt;=20,MAX(800000,400000*C4213),8000000+700000*(C4213-20))+IF(E4213=1,1000000,0))</f>
        <v/>
      </c>
      <c r="G4213" s="21">
        <f>IF(AND(D4213=3,C4213&lt;=5),MAX(0,B4213-F4213),IF(AND(D4213=2,C4213&lt;=5,MAX(0,B4213-F4213)&gt;3000000),1500000+MAX(0,B4213-F4213)-3000000,MAX(0,B4213-F4213)/2))</f>
        <v/>
      </c>
      <c r="H4213" s="21">
        <f>ROUNDDOWN(G4213,-3)</f>
        <v/>
      </c>
      <c r="I4213" s="21">
        <f>IF(H4213&lt;=0,0,ROUNDDOWN(ROUND((H4213*LOOKUP(H4213,{0,1950001,3300001,6950001,9000001,18000001,40000001},{0.05,0.1,0.2,0.23,0.33,0.4,0.45})-LOOKUP(H4213,{0,1950001,3300001,6950001,9000001,18000001,40000001},{0,97500,427500,636000,1536000,2796000,4796000}))*1.021,3),0))</f>
        <v/>
      </c>
      <c r="J4213" s="21">
        <f>ROUNDDOWN(ROUND(H4213*0.06,2),-2)</f>
        <v/>
      </c>
      <c r="K4213" s="21">
        <f>ROUNDDOWN(ROUND(H4213*0.04,2),-2)</f>
        <v/>
      </c>
      <c r="L4213" s="21">
        <f>I4213+J4213+K4213</f>
        <v/>
      </c>
      <c r="M4213" s="21">
        <f>B4213-L4213</f>
        <v/>
      </c>
      <c r="N4213" s="21">
        <f>ROUNDDOWN(ROUND(B4213*0.2042,2),0)</f>
        <v/>
      </c>
    </row>
    <row r="4214">
      <c r="A4214" t="inlineStr">
        <is>
          <t>照合 短期</t>
        </is>
      </c>
      <c r="B4214" s="21" t="n">
        <v>30000000</v>
      </c>
      <c r="C4214" s="22" t="n">
        <v>4</v>
      </c>
      <c r="D4214" s="22" t="n">
        <v>2</v>
      </c>
      <c r="E4214" s="22" t="n">
        <v>0</v>
      </c>
      <c r="F4214" s="21">
        <f>(IF(C4214&lt;=20,MAX(800000,400000*C4214),8000000+700000*(C4214-20))+IF(E4214=1,1000000,0))</f>
        <v/>
      </c>
      <c r="G4214" s="21">
        <f>IF(AND(D4214=3,C4214&lt;=5),MAX(0,B4214-F4214),IF(AND(D4214=2,C4214&lt;=5,MAX(0,B4214-F4214)&gt;3000000),1500000+MAX(0,B4214-F4214)-3000000,MAX(0,B4214-F4214)/2))</f>
        <v/>
      </c>
      <c r="H4214" s="21">
        <f>ROUNDDOWN(G4214,-3)</f>
        <v/>
      </c>
      <c r="I4214" s="21">
        <f>IF(H4214&lt;=0,0,ROUNDDOWN(ROUND((H4214*LOOKUP(H4214,{0,1950001,3300001,6950001,9000001,18000001,40000001},{0.05,0.1,0.2,0.23,0.33,0.4,0.45})-LOOKUP(H4214,{0,1950001,3300001,6950001,9000001,18000001,40000001},{0,97500,427500,636000,1536000,2796000,4796000}))*1.021,3),0))</f>
        <v/>
      </c>
      <c r="J4214" s="21">
        <f>ROUNDDOWN(ROUND(H4214*0.06,2),-2)</f>
        <v/>
      </c>
      <c r="K4214" s="21">
        <f>ROUNDDOWN(ROUND(H4214*0.04,2),-2)</f>
        <v/>
      </c>
      <c r="L4214" s="21">
        <f>I4214+J4214+K4214</f>
        <v/>
      </c>
      <c r="M4214" s="21">
        <f>B4214-L4214</f>
        <v/>
      </c>
      <c r="N4214" s="21">
        <f>ROUNDDOWN(ROUND(B4214*0.2042,2),0)</f>
        <v/>
      </c>
    </row>
    <row r="4215">
      <c r="A4215" t="inlineStr">
        <is>
          <t>照合 役員</t>
        </is>
      </c>
      <c r="B4215" s="21" t="n">
        <v>30000000</v>
      </c>
      <c r="C4215" s="22" t="n">
        <v>4</v>
      </c>
      <c r="D4215" s="22" t="n">
        <v>3</v>
      </c>
      <c r="E4215" s="22" t="n">
        <v>0</v>
      </c>
      <c r="F4215" s="21">
        <f>(IF(C4215&lt;=20,MAX(800000,400000*C4215),8000000+700000*(C4215-20))+IF(E4215=1,1000000,0))</f>
        <v/>
      </c>
      <c r="G4215" s="21">
        <f>IF(AND(D4215=3,C4215&lt;=5),MAX(0,B4215-F4215),IF(AND(D4215=2,C4215&lt;=5,MAX(0,B4215-F4215)&gt;3000000),1500000+MAX(0,B4215-F4215)-3000000,MAX(0,B4215-F4215)/2))</f>
        <v/>
      </c>
      <c r="H4215" s="21">
        <f>ROUNDDOWN(G4215,-3)</f>
        <v/>
      </c>
      <c r="I4215" s="21">
        <f>IF(H4215&lt;=0,0,ROUNDDOWN(ROUND((H4215*LOOKUP(H4215,{0,1950001,3300001,6950001,9000001,18000001,40000001},{0.05,0.1,0.2,0.23,0.33,0.4,0.45})-LOOKUP(H4215,{0,1950001,3300001,6950001,9000001,18000001,40000001},{0,97500,427500,636000,1536000,2796000,4796000}))*1.021,3),0))</f>
        <v/>
      </c>
      <c r="J4215" s="21">
        <f>ROUNDDOWN(ROUND(H4215*0.06,2),-2)</f>
        <v/>
      </c>
      <c r="K4215" s="21">
        <f>ROUNDDOWN(ROUND(H4215*0.04,2),-2)</f>
        <v/>
      </c>
      <c r="L4215" s="21">
        <f>I4215+J4215+K4215</f>
        <v/>
      </c>
      <c r="M4215" s="21">
        <f>B4215-L4215</f>
        <v/>
      </c>
      <c r="N4215" s="21">
        <f>ROUNDDOWN(ROUND(B4215*0.2042,2),0)</f>
        <v/>
      </c>
    </row>
    <row r="4216">
      <c r="A4216" t="inlineStr">
        <is>
          <t>照合 短期 障害</t>
        </is>
      </c>
      <c r="B4216" s="21" t="n">
        <v>30000000</v>
      </c>
      <c r="C4216" s="22" t="n">
        <v>4</v>
      </c>
      <c r="D4216" s="22" t="n">
        <v>2</v>
      </c>
      <c r="E4216" s="22" t="n">
        <v>1</v>
      </c>
      <c r="F4216" s="21">
        <f>(IF(C4216&lt;=20,MAX(800000,400000*C4216),8000000+700000*(C4216-20))+IF(E4216=1,1000000,0))</f>
        <v/>
      </c>
      <c r="G4216" s="21">
        <f>IF(AND(D4216=3,C4216&lt;=5),MAX(0,B4216-F4216),IF(AND(D4216=2,C4216&lt;=5,MAX(0,B4216-F4216)&gt;3000000),1500000+MAX(0,B4216-F4216)-3000000,MAX(0,B4216-F4216)/2))</f>
        <v/>
      </c>
      <c r="H4216" s="21">
        <f>ROUNDDOWN(G4216,-3)</f>
        <v/>
      </c>
      <c r="I4216" s="21">
        <f>IF(H4216&lt;=0,0,ROUNDDOWN(ROUND((H4216*LOOKUP(H4216,{0,1950001,3300001,6950001,9000001,18000001,40000001},{0.05,0.1,0.2,0.23,0.33,0.4,0.45})-LOOKUP(H4216,{0,1950001,3300001,6950001,9000001,18000001,40000001},{0,97500,427500,636000,1536000,2796000,4796000}))*1.021,3),0))</f>
        <v/>
      </c>
      <c r="J4216" s="21">
        <f>ROUNDDOWN(ROUND(H4216*0.06,2),-2)</f>
        <v/>
      </c>
      <c r="K4216" s="21">
        <f>ROUNDDOWN(ROUND(H4216*0.04,2),-2)</f>
        <v/>
      </c>
      <c r="L4216" s="21">
        <f>I4216+J4216+K4216</f>
        <v/>
      </c>
      <c r="M4216" s="21">
        <f>B4216-L4216</f>
        <v/>
      </c>
      <c r="N4216" s="21">
        <f>ROUNDDOWN(ROUND(B4216*0.2042,2),0)</f>
        <v/>
      </c>
    </row>
    <row r="4217">
      <c r="A4217" t="inlineStr">
        <is>
          <t>照合 短期</t>
        </is>
      </c>
      <c r="B4217" s="21" t="n">
        <v>30000000</v>
      </c>
      <c r="C4217" s="22" t="n">
        <v>5</v>
      </c>
      <c r="D4217" s="22" t="n">
        <v>2</v>
      </c>
      <c r="E4217" s="22" t="n">
        <v>0</v>
      </c>
      <c r="F4217" s="21">
        <f>(IF(C4217&lt;=20,MAX(800000,400000*C4217),8000000+700000*(C4217-20))+IF(E4217=1,1000000,0))</f>
        <v/>
      </c>
      <c r="G4217" s="21">
        <f>IF(AND(D4217=3,C4217&lt;=5),MAX(0,B4217-F4217),IF(AND(D4217=2,C4217&lt;=5,MAX(0,B4217-F4217)&gt;3000000),1500000+MAX(0,B4217-F4217)-3000000,MAX(0,B4217-F4217)/2))</f>
        <v/>
      </c>
      <c r="H4217" s="21">
        <f>ROUNDDOWN(G4217,-3)</f>
        <v/>
      </c>
      <c r="I4217" s="21">
        <f>IF(H4217&lt;=0,0,ROUNDDOWN(ROUND((H4217*LOOKUP(H4217,{0,1950001,3300001,6950001,9000001,18000001,40000001},{0.05,0.1,0.2,0.23,0.33,0.4,0.45})-LOOKUP(H4217,{0,1950001,3300001,6950001,9000001,18000001,40000001},{0,97500,427500,636000,1536000,2796000,4796000}))*1.021,3),0))</f>
        <v/>
      </c>
      <c r="J4217" s="21">
        <f>ROUNDDOWN(ROUND(H4217*0.06,2),-2)</f>
        <v/>
      </c>
      <c r="K4217" s="21">
        <f>ROUNDDOWN(ROUND(H4217*0.04,2),-2)</f>
        <v/>
      </c>
      <c r="L4217" s="21">
        <f>I4217+J4217+K4217</f>
        <v/>
      </c>
      <c r="M4217" s="21">
        <f>B4217-L4217</f>
        <v/>
      </c>
      <c r="N4217" s="21">
        <f>ROUNDDOWN(ROUND(B4217*0.2042,2),0)</f>
        <v/>
      </c>
    </row>
    <row r="4218">
      <c r="A4218" t="inlineStr">
        <is>
          <t>照合 役員</t>
        </is>
      </c>
      <c r="B4218" s="21" t="n">
        <v>30000000</v>
      </c>
      <c r="C4218" s="22" t="n">
        <v>5</v>
      </c>
      <c r="D4218" s="22" t="n">
        <v>3</v>
      </c>
      <c r="E4218" s="22" t="n">
        <v>0</v>
      </c>
      <c r="F4218" s="21">
        <f>(IF(C4218&lt;=20,MAX(800000,400000*C4218),8000000+700000*(C4218-20))+IF(E4218=1,1000000,0))</f>
        <v/>
      </c>
      <c r="G4218" s="21">
        <f>IF(AND(D4218=3,C4218&lt;=5),MAX(0,B4218-F4218),IF(AND(D4218=2,C4218&lt;=5,MAX(0,B4218-F4218)&gt;3000000),1500000+MAX(0,B4218-F4218)-3000000,MAX(0,B4218-F4218)/2))</f>
        <v/>
      </c>
      <c r="H4218" s="21">
        <f>ROUNDDOWN(G4218,-3)</f>
        <v/>
      </c>
      <c r="I4218" s="21">
        <f>IF(H4218&lt;=0,0,ROUNDDOWN(ROUND((H4218*LOOKUP(H4218,{0,1950001,3300001,6950001,9000001,18000001,40000001},{0.05,0.1,0.2,0.23,0.33,0.4,0.45})-LOOKUP(H4218,{0,1950001,3300001,6950001,9000001,18000001,40000001},{0,97500,427500,636000,1536000,2796000,4796000}))*1.021,3),0))</f>
        <v/>
      </c>
      <c r="J4218" s="21">
        <f>ROUNDDOWN(ROUND(H4218*0.06,2),-2)</f>
        <v/>
      </c>
      <c r="K4218" s="21">
        <f>ROUNDDOWN(ROUND(H4218*0.04,2),-2)</f>
        <v/>
      </c>
      <c r="L4218" s="21">
        <f>I4218+J4218+K4218</f>
        <v/>
      </c>
      <c r="M4218" s="21">
        <f>B4218-L4218</f>
        <v/>
      </c>
      <c r="N4218" s="21">
        <f>ROUNDDOWN(ROUND(B4218*0.2042,2),0)</f>
        <v/>
      </c>
    </row>
    <row r="4219">
      <c r="A4219" t="inlineStr">
        <is>
          <t>照合 短期 障害</t>
        </is>
      </c>
      <c r="B4219" s="21" t="n">
        <v>30000000</v>
      </c>
      <c r="C4219" s="22" t="n">
        <v>5</v>
      </c>
      <c r="D4219" s="22" t="n">
        <v>2</v>
      </c>
      <c r="E4219" s="22" t="n">
        <v>1</v>
      </c>
      <c r="F4219" s="21">
        <f>(IF(C4219&lt;=20,MAX(800000,400000*C4219),8000000+700000*(C4219-20))+IF(E4219=1,1000000,0))</f>
        <v/>
      </c>
      <c r="G4219" s="21">
        <f>IF(AND(D4219=3,C4219&lt;=5),MAX(0,B4219-F4219),IF(AND(D4219=2,C4219&lt;=5,MAX(0,B4219-F4219)&gt;3000000),1500000+MAX(0,B4219-F4219)-3000000,MAX(0,B4219-F4219)/2))</f>
        <v/>
      </c>
      <c r="H4219" s="21">
        <f>ROUNDDOWN(G4219,-3)</f>
        <v/>
      </c>
      <c r="I4219" s="21">
        <f>IF(H4219&lt;=0,0,ROUNDDOWN(ROUND((H4219*LOOKUP(H4219,{0,1950001,3300001,6950001,9000001,18000001,40000001},{0.05,0.1,0.2,0.23,0.33,0.4,0.45})-LOOKUP(H4219,{0,1950001,3300001,6950001,9000001,18000001,40000001},{0,97500,427500,636000,1536000,2796000,4796000}))*1.021,3),0))</f>
        <v/>
      </c>
      <c r="J4219" s="21">
        <f>ROUNDDOWN(ROUND(H4219*0.06,2),-2)</f>
        <v/>
      </c>
      <c r="K4219" s="21">
        <f>ROUNDDOWN(ROUND(H4219*0.04,2),-2)</f>
        <v/>
      </c>
      <c r="L4219" s="21">
        <f>I4219+J4219+K4219</f>
        <v/>
      </c>
      <c r="M4219" s="21">
        <f>B4219-L4219</f>
        <v/>
      </c>
      <c r="N4219" s="21">
        <f>ROUNDDOWN(ROUND(B4219*0.2042,2),0)</f>
        <v/>
      </c>
    </row>
    <row r="4220">
      <c r="A4220" t="inlineStr">
        <is>
          <t>照合 障害</t>
        </is>
      </c>
      <c r="B4220" s="21" t="n">
        <v>30000000</v>
      </c>
      <c r="C4220" s="22" t="n">
        <v>25</v>
      </c>
      <c r="D4220" s="22" t="n">
        <v>1</v>
      </c>
      <c r="E4220" s="22" t="n">
        <v>1</v>
      </c>
      <c r="F4220" s="21">
        <f>(IF(C4220&lt;=20,MAX(800000,400000*C4220),8000000+700000*(C4220-20))+IF(E4220=1,1000000,0))</f>
        <v/>
      </c>
      <c r="G4220" s="21">
        <f>IF(AND(D4220=3,C4220&lt;=5),MAX(0,B4220-F4220),IF(AND(D4220=2,C4220&lt;=5,MAX(0,B4220-F4220)&gt;3000000),1500000+MAX(0,B4220-F4220)-3000000,MAX(0,B4220-F4220)/2))</f>
        <v/>
      </c>
      <c r="H4220" s="21">
        <f>ROUNDDOWN(G4220,-3)</f>
        <v/>
      </c>
      <c r="I4220" s="21">
        <f>IF(H4220&lt;=0,0,ROUNDDOWN(ROUND((H4220*LOOKUP(H4220,{0,1950001,3300001,6950001,9000001,18000001,40000001},{0.05,0.1,0.2,0.23,0.33,0.4,0.45})-LOOKUP(H4220,{0,1950001,3300001,6950001,9000001,18000001,40000001},{0,97500,427500,636000,1536000,2796000,4796000}))*1.021,3),0))</f>
        <v/>
      </c>
      <c r="J4220" s="21">
        <f>ROUNDDOWN(ROUND(H4220*0.06,2),-2)</f>
        <v/>
      </c>
      <c r="K4220" s="21">
        <f>ROUNDDOWN(ROUND(H4220*0.04,2),-2)</f>
        <v/>
      </c>
      <c r="L4220" s="21">
        <f>I4220+J4220+K4220</f>
        <v/>
      </c>
      <c r="M4220" s="21">
        <f>B4220-L4220</f>
        <v/>
      </c>
      <c r="N4220" s="21">
        <f>ROUNDDOWN(ROUND(B4220*0.2042,2),0)</f>
        <v/>
      </c>
    </row>
    <row r="4221">
      <c r="A4221" t="inlineStr">
        <is>
          <t>照合 一般</t>
        </is>
      </c>
      <c r="B4221" s="21" t="n">
        <v>30500000</v>
      </c>
      <c r="C4221" s="22" t="n">
        <v>1</v>
      </c>
      <c r="D4221" s="22" t="n">
        <v>1</v>
      </c>
      <c r="E4221" s="22" t="n">
        <v>0</v>
      </c>
      <c r="F4221" s="21">
        <f>(IF(C4221&lt;=20,MAX(800000,400000*C4221),8000000+700000*(C4221-20))+IF(E4221=1,1000000,0))</f>
        <v/>
      </c>
      <c r="G4221" s="21">
        <f>IF(AND(D4221=3,C4221&lt;=5),MAX(0,B4221-F4221),IF(AND(D4221=2,C4221&lt;=5,MAX(0,B4221-F4221)&gt;3000000),1500000+MAX(0,B4221-F4221)-3000000,MAX(0,B4221-F4221)/2))</f>
        <v/>
      </c>
      <c r="H4221" s="21">
        <f>ROUNDDOWN(G4221,-3)</f>
        <v/>
      </c>
      <c r="I4221" s="21">
        <f>IF(H4221&lt;=0,0,ROUNDDOWN(ROUND((H4221*LOOKUP(H4221,{0,1950001,3300001,6950001,9000001,18000001,40000001},{0.05,0.1,0.2,0.23,0.33,0.4,0.45})-LOOKUP(H4221,{0,1950001,3300001,6950001,9000001,18000001,40000001},{0,97500,427500,636000,1536000,2796000,4796000}))*1.021,3),0))</f>
        <v/>
      </c>
      <c r="J4221" s="21">
        <f>ROUNDDOWN(ROUND(H4221*0.06,2),-2)</f>
        <v/>
      </c>
      <c r="K4221" s="21">
        <f>ROUNDDOWN(ROUND(H4221*0.04,2),-2)</f>
        <v/>
      </c>
      <c r="L4221" s="21">
        <f>I4221+J4221+K4221</f>
        <v/>
      </c>
      <c r="M4221" s="21">
        <f>B4221-L4221</f>
        <v/>
      </c>
      <c r="N4221" s="21">
        <f>ROUNDDOWN(ROUND(B4221*0.2042,2),0)</f>
        <v/>
      </c>
    </row>
    <row r="4222">
      <c r="A4222" t="inlineStr">
        <is>
          <t>照合 一般</t>
        </is>
      </c>
      <c r="B4222" s="21" t="n">
        <v>30500000</v>
      </c>
      <c r="C4222" s="22" t="n">
        <v>2</v>
      </c>
      <c r="D4222" s="22" t="n">
        <v>1</v>
      </c>
      <c r="E4222" s="22" t="n">
        <v>0</v>
      </c>
      <c r="F4222" s="21">
        <f>(IF(C4222&lt;=20,MAX(800000,400000*C4222),8000000+700000*(C4222-20))+IF(E4222=1,1000000,0))</f>
        <v/>
      </c>
      <c r="G4222" s="21">
        <f>IF(AND(D4222=3,C4222&lt;=5),MAX(0,B4222-F4222),IF(AND(D4222=2,C4222&lt;=5,MAX(0,B4222-F4222)&gt;3000000),1500000+MAX(0,B4222-F4222)-3000000,MAX(0,B4222-F4222)/2))</f>
        <v/>
      </c>
      <c r="H4222" s="21">
        <f>ROUNDDOWN(G4222,-3)</f>
        <v/>
      </c>
      <c r="I4222" s="21">
        <f>IF(H4222&lt;=0,0,ROUNDDOWN(ROUND((H4222*LOOKUP(H4222,{0,1950001,3300001,6950001,9000001,18000001,40000001},{0.05,0.1,0.2,0.23,0.33,0.4,0.45})-LOOKUP(H4222,{0,1950001,3300001,6950001,9000001,18000001,40000001},{0,97500,427500,636000,1536000,2796000,4796000}))*1.021,3),0))</f>
        <v/>
      </c>
      <c r="J4222" s="21">
        <f>ROUNDDOWN(ROUND(H4222*0.06,2),-2)</f>
        <v/>
      </c>
      <c r="K4222" s="21">
        <f>ROUNDDOWN(ROUND(H4222*0.04,2),-2)</f>
        <v/>
      </c>
      <c r="L4222" s="21">
        <f>I4222+J4222+K4222</f>
        <v/>
      </c>
      <c r="M4222" s="21">
        <f>B4222-L4222</f>
        <v/>
      </c>
      <c r="N4222" s="21">
        <f>ROUNDDOWN(ROUND(B4222*0.2042,2),0)</f>
        <v/>
      </c>
    </row>
    <row r="4223">
      <c r="A4223" t="inlineStr">
        <is>
          <t>照合 一般</t>
        </is>
      </c>
      <c r="B4223" s="21" t="n">
        <v>30500000</v>
      </c>
      <c r="C4223" s="22" t="n">
        <v>3</v>
      </c>
      <c r="D4223" s="22" t="n">
        <v>1</v>
      </c>
      <c r="E4223" s="22" t="n">
        <v>0</v>
      </c>
      <c r="F4223" s="21">
        <f>(IF(C4223&lt;=20,MAX(800000,400000*C4223),8000000+700000*(C4223-20))+IF(E4223=1,1000000,0))</f>
        <v/>
      </c>
      <c r="G4223" s="21">
        <f>IF(AND(D4223=3,C4223&lt;=5),MAX(0,B4223-F4223),IF(AND(D4223=2,C4223&lt;=5,MAX(0,B4223-F4223)&gt;3000000),1500000+MAX(0,B4223-F4223)-3000000,MAX(0,B4223-F4223)/2))</f>
        <v/>
      </c>
      <c r="H4223" s="21">
        <f>ROUNDDOWN(G4223,-3)</f>
        <v/>
      </c>
      <c r="I4223" s="21">
        <f>IF(H4223&lt;=0,0,ROUNDDOWN(ROUND((H4223*LOOKUP(H4223,{0,1950001,3300001,6950001,9000001,18000001,40000001},{0.05,0.1,0.2,0.23,0.33,0.4,0.45})-LOOKUP(H4223,{0,1950001,3300001,6950001,9000001,18000001,40000001},{0,97500,427500,636000,1536000,2796000,4796000}))*1.021,3),0))</f>
        <v/>
      </c>
      <c r="J4223" s="21">
        <f>ROUNDDOWN(ROUND(H4223*0.06,2),-2)</f>
        <v/>
      </c>
      <c r="K4223" s="21">
        <f>ROUNDDOWN(ROUND(H4223*0.04,2),-2)</f>
        <v/>
      </c>
      <c r="L4223" s="21">
        <f>I4223+J4223+K4223</f>
        <v/>
      </c>
      <c r="M4223" s="21">
        <f>B4223-L4223</f>
        <v/>
      </c>
      <c r="N4223" s="21">
        <f>ROUNDDOWN(ROUND(B4223*0.2042,2),0)</f>
        <v/>
      </c>
    </row>
    <row r="4224">
      <c r="A4224" t="inlineStr">
        <is>
          <t>照合 一般</t>
        </is>
      </c>
      <c r="B4224" s="21" t="n">
        <v>30500000</v>
      </c>
      <c r="C4224" s="22" t="n">
        <v>4</v>
      </c>
      <c r="D4224" s="22" t="n">
        <v>1</v>
      </c>
      <c r="E4224" s="22" t="n">
        <v>0</v>
      </c>
      <c r="F4224" s="21">
        <f>(IF(C4224&lt;=20,MAX(800000,400000*C4224),8000000+700000*(C4224-20))+IF(E4224=1,1000000,0))</f>
        <v/>
      </c>
      <c r="G4224" s="21">
        <f>IF(AND(D4224=3,C4224&lt;=5),MAX(0,B4224-F4224),IF(AND(D4224=2,C4224&lt;=5,MAX(0,B4224-F4224)&gt;3000000),1500000+MAX(0,B4224-F4224)-3000000,MAX(0,B4224-F4224)/2))</f>
        <v/>
      </c>
      <c r="H4224" s="21">
        <f>ROUNDDOWN(G4224,-3)</f>
        <v/>
      </c>
      <c r="I4224" s="21">
        <f>IF(H4224&lt;=0,0,ROUNDDOWN(ROUND((H4224*LOOKUP(H4224,{0,1950001,3300001,6950001,9000001,18000001,40000001},{0.05,0.1,0.2,0.23,0.33,0.4,0.45})-LOOKUP(H4224,{0,1950001,3300001,6950001,9000001,18000001,40000001},{0,97500,427500,636000,1536000,2796000,4796000}))*1.021,3),0))</f>
        <v/>
      </c>
      <c r="J4224" s="21">
        <f>ROUNDDOWN(ROUND(H4224*0.06,2),-2)</f>
        <v/>
      </c>
      <c r="K4224" s="21">
        <f>ROUNDDOWN(ROUND(H4224*0.04,2),-2)</f>
        <v/>
      </c>
      <c r="L4224" s="21">
        <f>I4224+J4224+K4224</f>
        <v/>
      </c>
      <c r="M4224" s="21">
        <f>B4224-L4224</f>
        <v/>
      </c>
      <c r="N4224" s="21">
        <f>ROUNDDOWN(ROUND(B4224*0.2042,2),0)</f>
        <v/>
      </c>
    </row>
    <row r="4225">
      <c r="A4225" t="inlineStr">
        <is>
          <t>照合 一般</t>
        </is>
      </c>
      <c r="B4225" s="21" t="n">
        <v>30500000</v>
      </c>
      <c r="C4225" s="22" t="n">
        <v>5</v>
      </c>
      <c r="D4225" s="22" t="n">
        <v>1</v>
      </c>
      <c r="E4225" s="22" t="n">
        <v>0</v>
      </c>
      <c r="F4225" s="21">
        <f>(IF(C4225&lt;=20,MAX(800000,400000*C4225),8000000+700000*(C4225-20))+IF(E4225=1,1000000,0))</f>
        <v/>
      </c>
      <c r="G4225" s="21">
        <f>IF(AND(D4225=3,C4225&lt;=5),MAX(0,B4225-F4225),IF(AND(D4225=2,C4225&lt;=5,MAX(0,B4225-F4225)&gt;3000000),1500000+MAX(0,B4225-F4225)-3000000,MAX(0,B4225-F4225)/2))</f>
        <v/>
      </c>
      <c r="H4225" s="21">
        <f>ROUNDDOWN(G4225,-3)</f>
        <v/>
      </c>
      <c r="I4225" s="21">
        <f>IF(H4225&lt;=0,0,ROUNDDOWN(ROUND((H4225*LOOKUP(H4225,{0,1950001,3300001,6950001,9000001,18000001,40000001},{0.05,0.1,0.2,0.23,0.33,0.4,0.45})-LOOKUP(H4225,{0,1950001,3300001,6950001,9000001,18000001,40000001},{0,97500,427500,636000,1536000,2796000,4796000}))*1.021,3),0))</f>
        <v/>
      </c>
      <c r="J4225" s="21">
        <f>ROUNDDOWN(ROUND(H4225*0.06,2),-2)</f>
        <v/>
      </c>
      <c r="K4225" s="21">
        <f>ROUNDDOWN(ROUND(H4225*0.04,2),-2)</f>
        <v/>
      </c>
      <c r="L4225" s="21">
        <f>I4225+J4225+K4225</f>
        <v/>
      </c>
      <c r="M4225" s="21">
        <f>B4225-L4225</f>
        <v/>
      </c>
      <c r="N4225" s="21">
        <f>ROUNDDOWN(ROUND(B4225*0.2042,2),0)</f>
        <v/>
      </c>
    </row>
    <row r="4226">
      <c r="A4226" t="inlineStr">
        <is>
          <t>照合 一般</t>
        </is>
      </c>
      <c r="B4226" s="21" t="n">
        <v>30500000</v>
      </c>
      <c r="C4226" s="22" t="n">
        <v>6</v>
      </c>
      <c r="D4226" s="22" t="n">
        <v>1</v>
      </c>
      <c r="E4226" s="22" t="n">
        <v>0</v>
      </c>
      <c r="F4226" s="21">
        <f>(IF(C4226&lt;=20,MAX(800000,400000*C4226),8000000+700000*(C4226-20))+IF(E4226=1,1000000,0))</f>
        <v/>
      </c>
      <c r="G4226" s="21">
        <f>IF(AND(D4226=3,C4226&lt;=5),MAX(0,B4226-F4226),IF(AND(D4226=2,C4226&lt;=5,MAX(0,B4226-F4226)&gt;3000000),1500000+MAX(0,B4226-F4226)-3000000,MAX(0,B4226-F4226)/2))</f>
        <v/>
      </c>
      <c r="H4226" s="21">
        <f>ROUNDDOWN(G4226,-3)</f>
        <v/>
      </c>
      <c r="I4226" s="21">
        <f>IF(H4226&lt;=0,0,ROUNDDOWN(ROUND((H4226*LOOKUP(H4226,{0,1950001,3300001,6950001,9000001,18000001,40000001},{0.05,0.1,0.2,0.23,0.33,0.4,0.45})-LOOKUP(H4226,{0,1950001,3300001,6950001,9000001,18000001,40000001},{0,97500,427500,636000,1536000,2796000,4796000}))*1.021,3),0))</f>
        <v/>
      </c>
      <c r="J4226" s="21">
        <f>ROUNDDOWN(ROUND(H4226*0.06,2),-2)</f>
        <v/>
      </c>
      <c r="K4226" s="21">
        <f>ROUNDDOWN(ROUND(H4226*0.04,2),-2)</f>
        <v/>
      </c>
      <c r="L4226" s="21">
        <f>I4226+J4226+K4226</f>
        <v/>
      </c>
      <c r="M4226" s="21">
        <f>B4226-L4226</f>
        <v/>
      </c>
      <c r="N4226" s="21">
        <f>ROUNDDOWN(ROUND(B4226*0.2042,2),0)</f>
        <v/>
      </c>
    </row>
    <row r="4227">
      <c r="A4227" t="inlineStr">
        <is>
          <t>照合 一般</t>
        </is>
      </c>
      <c r="B4227" s="21" t="n">
        <v>30500000</v>
      </c>
      <c r="C4227" s="22" t="n">
        <v>7</v>
      </c>
      <c r="D4227" s="22" t="n">
        <v>1</v>
      </c>
      <c r="E4227" s="22" t="n">
        <v>0</v>
      </c>
      <c r="F4227" s="21">
        <f>(IF(C4227&lt;=20,MAX(800000,400000*C4227),8000000+700000*(C4227-20))+IF(E4227=1,1000000,0))</f>
        <v/>
      </c>
      <c r="G4227" s="21">
        <f>IF(AND(D4227=3,C4227&lt;=5),MAX(0,B4227-F4227),IF(AND(D4227=2,C4227&lt;=5,MAX(0,B4227-F4227)&gt;3000000),1500000+MAX(0,B4227-F4227)-3000000,MAX(0,B4227-F4227)/2))</f>
        <v/>
      </c>
      <c r="H4227" s="21">
        <f>ROUNDDOWN(G4227,-3)</f>
        <v/>
      </c>
      <c r="I4227" s="21">
        <f>IF(H4227&lt;=0,0,ROUNDDOWN(ROUND((H4227*LOOKUP(H4227,{0,1950001,3300001,6950001,9000001,18000001,40000001},{0.05,0.1,0.2,0.23,0.33,0.4,0.45})-LOOKUP(H4227,{0,1950001,3300001,6950001,9000001,18000001,40000001},{0,97500,427500,636000,1536000,2796000,4796000}))*1.021,3),0))</f>
        <v/>
      </c>
      <c r="J4227" s="21">
        <f>ROUNDDOWN(ROUND(H4227*0.06,2),-2)</f>
        <v/>
      </c>
      <c r="K4227" s="21">
        <f>ROUNDDOWN(ROUND(H4227*0.04,2),-2)</f>
        <v/>
      </c>
      <c r="L4227" s="21">
        <f>I4227+J4227+K4227</f>
        <v/>
      </c>
      <c r="M4227" s="21">
        <f>B4227-L4227</f>
        <v/>
      </c>
      <c r="N4227" s="21">
        <f>ROUNDDOWN(ROUND(B4227*0.2042,2),0)</f>
        <v/>
      </c>
    </row>
    <row r="4228">
      <c r="A4228" t="inlineStr">
        <is>
          <t>照合 一般</t>
        </is>
      </c>
      <c r="B4228" s="21" t="n">
        <v>30500000</v>
      </c>
      <c r="C4228" s="22" t="n">
        <v>8</v>
      </c>
      <c r="D4228" s="22" t="n">
        <v>1</v>
      </c>
      <c r="E4228" s="22" t="n">
        <v>0</v>
      </c>
      <c r="F4228" s="21">
        <f>(IF(C4228&lt;=20,MAX(800000,400000*C4228),8000000+700000*(C4228-20))+IF(E4228=1,1000000,0))</f>
        <v/>
      </c>
      <c r="G4228" s="21">
        <f>IF(AND(D4228=3,C4228&lt;=5),MAX(0,B4228-F4228),IF(AND(D4228=2,C4228&lt;=5,MAX(0,B4228-F4228)&gt;3000000),1500000+MAX(0,B4228-F4228)-3000000,MAX(0,B4228-F4228)/2))</f>
        <v/>
      </c>
      <c r="H4228" s="21">
        <f>ROUNDDOWN(G4228,-3)</f>
        <v/>
      </c>
      <c r="I4228" s="21">
        <f>IF(H4228&lt;=0,0,ROUNDDOWN(ROUND((H4228*LOOKUP(H4228,{0,1950001,3300001,6950001,9000001,18000001,40000001},{0.05,0.1,0.2,0.23,0.33,0.4,0.45})-LOOKUP(H4228,{0,1950001,3300001,6950001,9000001,18000001,40000001},{0,97500,427500,636000,1536000,2796000,4796000}))*1.021,3),0))</f>
        <v/>
      </c>
      <c r="J4228" s="21">
        <f>ROUNDDOWN(ROUND(H4228*0.06,2),-2)</f>
        <v/>
      </c>
      <c r="K4228" s="21">
        <f>ROUNDDOWN(ROUND(H4228*0.04,2),-2)</f>
        <v/>
      </c>
      <c r="L4228" s="21">
        <f>I4228+J4228+K4228</f>
        <v/>
      </c>
      <c r="M4228" s="21">
        <f>B4228-L4228</f>
        <v/>
      </c>
      <c r="N4228" s="21">
        <f>ROUNDDOWN(ROUND(B4228*0.2042,2),0)</f>
        <v/>
      </c>
    </row>
    <row r="4229">
      <c r="A4229" t="inlineStr">
        <is>
          <t>照合 一般</t>
        </is>
      </c>
      <c r="B4229" s="21" t="n">
        <v>30500000</v>
      </c>
      <c r="C4229" s="22" t="n">
        <v>9</v>
      </c>
      <c r="D4229" s="22" t="n">
        <v>1</v>
      </c>
      <c r="E4229" s="22" t="n">
        <v>0</v>
      </c>
      <c r="F4229" s="21">
        <f>(IF(C4229&lt;=20,MAX(800000,400000*C4229),8000000+700000*(C4229-20))+IF(E4229=1,1000000,0))</f>
        <v/>
      </c>
      <c r="G4229" s="21">
        <f>IF(AND(D4229=3,C4229&lt;=5),MAX(0,B4229-F4229),IF(AND(D4229=2,C4229&lt;=5,MAX(0,B4229-F4229)&gt;3000000),1500000+MAX(0,B4229-F4229)-3000000,MAX(0,B4229-F4229)/2))</f>
        <v/>
      </c>
      <c r="H4229" s="21">
        <f>ROUNDDOWN(G4229,-3)</f>
        <v/>
      </c>
      <c r="I4229" s="21">
        <f>IF(H4229&lt;=0,0,ROUNDDOWN(ROUND((H4229*LOOKUP(H4229,{0,1950001,3300001,6950001,9000001,18000001,40000001},{0.05,0.1,0.2,0.23,0.33,0.4,0.45})-LOOKUP(H4229,{0,1950001,3300001,6950001,9000001,18000001,40000001},{0,97500,427500,636000,1536000,2796000,4796000}))*1.021,3),0))</f>
        <v/>
      </c>
      <c r="J4229" s="21">
        <f>ROUNDDOWN(ROUND(H4229*0.06,2),-2)</f>
        <v/>
      </c>
      <c r="K4229" s="21">
        <f>ROUNDDOWN(ROUND(H4229*0.04,2),-2)</f>
        <v/>
      </c>
      <c r="L4229" s="21">
        <f>I4229+J4229+K4229</f>
        <v/>
      </c>
      <c r="M4229" s="21">
        <f>B4229-L4229</f>
        <v/>
      </c>
      <c r="N4229" s="21">
        <f>ROUNDDOWN(ROUND(B4229*0.2042,2),0)</f>
        <v/>
      </c>
    </row>
    <row r="4230">
      <c r="A4230" t="inlineStr">
        <is>
          <t>照合 一般</t>
        </is>
      </c>
      <c r="B4230" s="21" t="n">
        <v>30500000</v>
      </c>
      <c r="C4230" s="22" t="n">
        <v>10</v>
      </c>
      <c r="D4230" s="22" t="n">
        <v>1</v>
      </c>
      <c r="E4230" s="22" t="n">
        <v>0</v>
      </c>
      <c r="F4230" s="21">
        <f>(IF(C4230&lt;=20,MAX(800000,400000*C4230),8000000+700000*(C4230-20))+IF(E4230=1,1000000,0))</f>
        <v/>
      </c>
      <c r="G4230" s="21">
        <f>IF(AND(D4230=3,C4230&lt;=5),MAX(0,B4230-F4230),IF(AND(D4230=2,C4230&lt;=5,MAX(0,B4230-F4230)&gt;3000000),1500000+MAX(0,B4230-F4230)-3000000,MAX(0,B4230-F4230)/2))</f>
        <v/>
      </c>
      <c r="H4230" s="21">
        <f>ROUNDDOWN(G4230,-3)</f>
        <v/>
      </c>
      <c r="I4230" s="21">
        <f>IF(H4230&lt;=0,0,ROUNDDOWN(ROUND((H4230*LOOKUP(H4230,{0,1950001,3300001,6950001,9000001,18000001,40000001},{0.05,0.1,0.2,0.23,0.33,0.4,0.45})-LOOKUP(H4230,{0,1950001,3300001,6950001,9000001,18000001,40000001},{0,97500,427500,636000,1536000,2796000,4796000}))*1.021,3),0))</f>
        <v/>
      </c>
      <c r="J4230" s="21">
        <f>ROUNDDOWN(ROUND(H4230*0.06,2),-2)</f>
        <v/>
      </c>
      <c r="K4230" s="21">
        <f>ROUNDDOWN(ROUND(H4230*0.04,2),-2)</f>
        <v/>
      </c>
      <c r="L4230" s="21">
        <f>I4230+J4230+K4230</f>
        <v/>
      </c>
      <c r="M4230" s="21">
        <f>B4230-L4230</f>
        <v/>
      </c>
      <c r="N4230" s="21">
        <f>ROUNDDOWN(ROUND(B4230*0.2042,2),0)</f>
        <v/>
      </c>
    </row>
    <row r="4231">
      <c r="A4231" t="inlineStr">
        <is>
          <t>照合 一般</t>
        </is>
      </c>
      <c r="B4231" s="21" t="n">
        <v>30500000</v>
      </c>
      <c r="C4231" s="22" t="n">
        <v>11</v>
      </c>
      <c r="D4231" s="22" t="n">
        <v>1</v>
      </c>
      <c r="E4231" s="22" t="n">
        <v>0</v>
      </c>
      <c r="F4231" s="21">
        <f>(IF(C4231&lt;=20,MAX(800000,400000*C4231),8000000+700000*(C4231-20))+IF(E4231=1,1000000,0))</f>
        <v/>
      </c>
      <c r="G4231" s="21">
        <f>IF(AND(D4231=3,C4231&lt;=5),MAX(0,B4231-F4231),IF(AND(D4231=2,C4231&lt;=5,MAX(0,B4231-F4231)&gt;3000000),1500000+MAX(0,B4231-F4231)-3000000,MAX(0,B4231-F4231)/2))</f>
        <v/>
      </c>
      <c r="H4231" s="21">
        <f>ROUNDDOWN(G4231,-3)</f>
        <v/>
      </c>
      <c r="I4231" s="21">
        <f>IF(H4231&lt;=0,0,ROUNDDOWN(ROUND((H4231*LOOKUP(H4231,{0,1950001,3300001,6950001,9000001,18000001,40000001},{0.05,0.1,0.2,0.23,0.33,0.4,0.45})-LOOKUP(H4231,{0,1950001,3300001,6950001,9000001,18000001,40000001},{0,97500,427500,636000,1536000,2796000,4796000}))*1.021,3),0))</f>
        <v/>
      </c>
      <c r="J4231" s="21">
        <f>ROUNDDOWN(ROUND(H4231*0.06,2),-2)</f>
        <v/>
      </c>
      <c r="K4231" s="21">
        <f>ROUNDDOWN(ROUND(H4231*0.04,2),-2)</f>
        <v/>
      </c>
      <c r="L4231" s="21">
        <f>I4231+J4231+K4231</f>
        <v/>
      </c>
      <c r="M4231" s="21">
        <f>B4231-L4231</f>
        <v/>
      </c>
      <c r="N4231" s="21">
        <f>ROUNDDOWN(ROUND(B4231*0.2042,2),0)</f>
        <v/>
      </c>
    </row>
    <row r="4232">
      <c r="A4232" t="inlineStr">
        <is>
          <t>照合 一般</t>
        </is>
      </c>
      <c r="B4232" s="21" t="n">
        <v>30500000</v>
      </c>
      <c r="C4232" s="22" t="n">
        <v>12</v>
      </c>
      <c r="D4232" s="22" t="n">
        <v>1</v>
      </c>
      <c r="E4232" s="22" t="n">
        <v>0</v>
      </c>
      <c r="F4232" s="21">
        <f>(IF(C4232&lt;=20,MAX(800000,400000*C4232),8000000+700000*(C4232-20))+IF(E4232=1,1000000,0))</f>
        <v/>
      </c>
      <c r="G4232" s="21">
        <f>IF(AND(D4232=3,C4232&lt;=5),MAX(0,B4232-F4232),IF(AND(D4232=2,C4232&lt;=5,MAX(0,B4232-F4232)&gt;3000000),1500000+MAX(0,B4232-F4232)-3000000,MAX(0,B4232-F4232)/2))</f>
        <v/>
      </c>
      <c r="H4232" s="21">
        <f>ROUNDDOWN(G4232,-3)</f>
        <v/>
      </c>
      <c r="I4232" s="21">
        <f>IF(H4232&lt;=0,0,ROUNDDOWN(ROUND((H4232*LOOKUP(H4232,{0,1950001,3300001,6950001,9000001,18000001,40000001},{0.05,0.1,0.2,0.23,0.33,0.4,0.45})-LOOKUP(H4232,{0,1950001,3300001,6950001,9000001,18000001,40000001},{0,97500,427500,636000,1536000,2796000,4796000}))*1.021,3),0))</f>
        <v/>
      </c>
      <c r="J4232" s="21">
        <f>ROUNDDOWN(ROUND(H4232*0.06,2),-2)</f>
        <v/>
      </c>
      <c r="K4232" s="21">
        <f>ROUNDDOWN(ROUND(H4232*0.04,2),-2)</f>
        <v/>
      </c>
      <c r="L4232" s="21">
        <f>I4232+J4232+K4232</f>
        <v/>
      </c>
      <c r="M4232" s="21">
        <f>B4232-L4232</f>
        <v/>
      </c>
      <c r="N4232" s="21">
        <f>ROUNDDOWN(ROUND(B4232*0.2042,2),0)</f>
        <v/>
      </c>
    </row>
    <row r="4233">
      <c r="A4233" t="inlineStr">
        <is>
          <t>照合 一般</t>
        </is>
      </c>
      <c r="B4233" s="21" t="n">
        <v>30500000</v>
      </c>
      <c r="C4233" s="22" t="n">
        <v>13</v>
      </c>
      <c r="D4233" s="22" t="n">
        <v>1</v>
      </c>
      <c r="E4233" s="22" t="n">
        <v>0</v>
      </c>
      <c r="F4233" s="21">
        <f>(IF(C4233&lt;=20,MAX(800000,400000*C4233),8000000+700000*(C4233-20))+IF(E4233=1,1000000,0))</f>
        <v/>
      </c>
      <c r="G4233" s="21">
        <f>IF(AND(D4233=3,C4233&lt;=5),MAX(0,B4233-F4233),IF(AND(D4233=2,C4233&lt;=5,MAX(0,B4233-F4233)&gt;3000000),1500000+MAX(0,B4233-F4233)-3000000,MAX(0,B4233-F4233)/2))</f>
        <v/>
      </c>
      <c r="H4233" s="21">
        <f>ROUNDDOWN(G4233,-3)</f>
        <v/>
      </c>
      <c r="I4233" s="21">
        <f>IF(H4233&lt;=0,0,ROUNDDOWN(ROUND((H4233*LOOKUP(H4233,{0,1950001,3300001,6950001,9000001,18000001,40000001},{0.05,0.1,0.2,0.23,0.33,0.4,0.45})-LOOKUP(H4233,{0,1950001,3300001,6950001,9000001,18000001,40000001},{0,97500,427500,636000,1536000,2796000,4796000}))*1.021,3),0))</f>
        <v/>
      </c>
      <c r="J4233" s="21">
        <f>ROUNDDOWN(ROUND(H4233*0.06,2),-2)</f>
        <v/>
      </c>
      <c r="K4233" s="21">
        <f>ROUNDDOWN(ROUND(H4233*0.04,2),-2)</f>
        <v/>
      </c>
      <c r="L4233" s="21">
        <f>I4233+J4233+K4233</f>
        <v/>
      </c>
      <c r="M4233" s="21">
        <f>B4233-L4233</f>
        <v/>
      </c>
      <c r="N4233" s="21">
        <f>ROUNDDOWN(ROUND(B4233*0.2042,2),0)</f>
        <v/>
      </c>
    </row>
    <row r="4234">
      <c r="A4234" t="inlineStr">
        <is>
          <t>照合 一般</t>
        </is>
      </c>
      <c r="B4234" s="21" t="n">
        <v>30500000</v>
      </c>
      <c r="C4234" s="22" t="n">
        <v>14</v>
      </c>
      <c r="D4234" s="22" t="n">
        <v>1</v>
      </c>
      <c r="E4234" s="22" t="n">
        <v>0</v>
      </c>
      <c r="F4234" s="21">
        <f>(IF(C4234&lt;=20,MAX(800000,400000*C4234),8000000+700000*(C4234-20))+IF(E4234=1,1000000,0))</f>
        <v/>
      </c>
      <c r="G4234" s="21">
        <f>IF(AND(D4234=3,C4234&lt;=5),MAX(0,B4234-F4234),IF(AND(D4234=2,C4234&lt;=5,MAX(0,B4234-F4234)&gt;3000000),1500000+MAX(0,B4234-F4234)-3000000,MAX(0,B4234-F4234)/2))</f>
        <v/>
      </c>
      <c r="H4234" s="21">
        <f>ROUNDDOWN(G4234,-3)</f>
        <v/>
      </c>
      <c r="I4234" s="21">
        <f>IF(H4234&lt;=0,0,ROUNDDOWN(ROUND((H4234*LOOKUP(H4234,{0,1950001,3300001,6950001,9000001,18000001,40000001},{0.05,0.1,0.2,0.23,0.33,0.4,0.45})-LOOKUP(H4234,{0,1950001,3300001,6950001,9000001,18000001,40000001},{0,97500,427500,636000,1536000,2796000,4796000}))*1.021,3),0))</f>
        <v/>
      </c>
      <c r="J4234" s="21">
        <f>ROUNDDOWN(ROUND(H4234*0.06,2),-2)</f>
        <v/>
      </c>
      <c r="K4234" s="21">
        <f>ROUNDDOWN(ROUND(H4234*0.04,2),-2)</f>
        <v/>
      </c>
      <c r="L4234" s="21">
        <f>I4234+J4234+K4234</f>
        <v/>
      </c>
      <c r="M4234" s="21">
        <f>B4234-L4234</f>
        <v/>
      </c>
      <c r="N4234" s="21">
        <f>ROUNDDOWN(ROUND(B4234*0.2042,2),0)</f>
        <v/>
      </c>
    </row>
    <row r="4235">
      <c r="A4235" t="inlineStr">
        <is>
          <t>照合 一般</t>
        </is>
      </c>
      <c r="B4235" s="21" t="n">
        <v>30500000</v>
      </c>
      <c r="C4235" s="22" t="n">
        <v>15</v>
      </c>
      <c r="D4235" s="22" t="n">
        <v>1</v>
      </c>
      <c r="E4235" s="22" t="n">
        <v>0</v>
      </c>
      <c r="F4235" s="21">
        <f>(IF(C4235&lt;=20,MAX(800000,400000*C4235),8000000+700000*(C4235-20))+IF(E4235=1,1000000,0))</f>
        <v/>
      </c>
      <c r="G4235" s="21">
        <f>IF(AND(D4235=3,C4235&lt;=5),MAX(0,B4235-F4235),IF(AND(D4235=2,C4235&lt;=5,MAX(0,B4235-F4235)&gt;3000000),1500000+MAX(0,B4235-F4235)-3000000,MAX(0,B4235-F4235)/2))</f>
        <v/>
      </c>
      <c r="H4235" s="21">
        <f>ROUNDDOWN(G4235,-3)</f>
        <v/>
      </c>
      <c r="I4235" s="21">
        <f>IF(H4235&lt;=0,0,ROUNDDOWN(ROUND((H4235*LOOKUP(H4235,{0,1950001,3300001,6950001,9000001,18000001,40000001},{0.05,0.1,0.2,0.23,0.33,0.4,0.45})-LOOKUP(H4235,{0,1950001,3300001,6950001,9000001,18000001,40000001},{0,97500,427500,636000,1536000,2796000,4796000}))*1.021,3),0))</f>
        <v/>
      </c>
      <c r="J4235" s="21">
        <f>ROUNDDOWN(ROUND(H4235*0.06,2),-2)</f>
        <v/>
      </c>
      <c r="K4235" s="21">
        <f>ROUNDDOWN(ROUND(H4235*0.04,2),-2)</f>
        <v/>
      </c>
      <c r="L4235" s="21">
        <f>I4235+J4235+K4235</f>
        <v/>
      </c>
      <c r="M4235" s="21">
        <f>B4235-L4235</f>
        <v/>
      </c>
      <c r="N4235" s="21">
        <f>ROUNDDOWN(ROUND(B4235*0.2042,2),0)</f>
        <v/>
      </c>
    </row>
    <row r="4236">
      <c r="A4236" t="inlineStr">
        <is>
          <t>照合 一般</t>
        </is>
      </c>
      <c r="B4236" s="21" t="n">
        <v>30500000</v>
      </c>
      <c r="C4236" s="22" t="n">
        <v>16</v>
      </c>
      <c r="D4236" s="22" t="n">
        <v>1</v>
      </c>
      <c r="E4236" s="22" t="n">
        <v>0</v>
      </c>
      <c r="F4236" s="21">
        <f>(IF(C4236&lt;=20,MAX(800000,400000*C4236),8000000+700000*(C4236-20))+IF(E4236=1,1000000,0))</f>
        <v/>
      </c>
      <c r="G4236" s="21">
        <f>IF(AND(D4236=3,C4236&lt;=5),MAX(0,B4236-F4236),IF(AND(D4236=2,C4236&lt;=5,MAX(0,B4236-F4236)&gt;3000000),1500000+MAX(0,B4236-F4236)-3000000,MAX(0,B4236-F4236)/2))</f>
        <v/>
      </c>
      <c r="H4236" s="21">
        <f>ROUNDDOWN(G4236,-3)</f>
        <v/>
      </c>
      <c r="I4236" s="21">
        <f>IF(H4236&lt;=0,0,ROUNDDOWN(ROUND((H4236*LOOKUP(H4236,{0,1950001,3300001,6950001,9000001,18000001,40000001},{0.05,0.1,0.2,0.23,0.33,0.4,0.45})-LOOKUP(H4236,{0,1950001,3300001,6950001,9000001,18000001,40000001},{0,97500,427500,636000,1536000,2796000,4796000}))*1.021,3),0))</f>
        <v/>
      </c>
      <c r="J4236" s="21">
        <f>ROUNDDOWN(ROUND(H4236*0.06,2),-2)</f>
        <v/>
      </c>
      <c r="K4236" s="21">
        <f>ROUNDDOWN(ROUND(H4236*0.04,2),-2)</f>
        <v/>
      </c>
      <c r="L4236" s="21">
        <f>I4236+J4236+K4236</f>
        <v/>
      </c>
      <c r="M4236" s="21">
        <f>B4236-L4236</f>
        <v/>
      </c>
      <c r="N4236" s="21">
        <f>ROUNDDOWN(ROUND(B4236*0.2042,2),0)</f>
        <v/>
      </c>
    </row>
    <row r="4237">
      <c r="A4237" t="inlineStr">
        <is>
          <t>照合 一般</t>
        </is>
      </c>
      <c r="B4237" s="21" t="n">
        <v>30500000</v>
      </c>
      <c r="C4237" s="22" t="n">
        <v>17</v>
      </c>
      <c r="D4237" s="22" t="n">
        <v>1</v>
      </c>
      <c r="E4237" s="22" t="n">
        <v>0</v>
      </c>
      <c r="F4237" s="21">
        <f>(IF(C4237&lt;=20,MAX(800000,400000*C4237),8000000+700000*(C4237-20))+IF(E4237=1,1000000,0))</f>
        <v/>
      </c>
      <c r="G4237" s="21">
        <f>IF(AND(D4237=3,C4237&lt;=5),MAX(0,B4237-F4237),IF(AND(D4237=2,C4237&lt;=5,MAX(0,B4237-F4237)&gt;3000000),1500000+MAX(0,B4237-F4237)-3000000,MAX(0,B4237-F4237)/2))</f>
        <v/>
      </c>
      <c r="H4237" s="21">
        <f>ROUNDDOWN(G4237,-3)</f>
        <v/>
      </c>
      <c r="I4237" s="21">
        <f>IF(H4237&lt;=0,0,ROUNDDOWN(ROUND((H4237*LOOKUP(H4237,{0,1950001,3300001,6950001,9000001,18000001,40000001},{0.05,0.1,0.2,0.23,0.33,0.4,0.45})-LOOKUP(H4237,{0,1950001,3300001,6950001,9000001,18000001,40000001},{0,97500,427500,636000,1536000,2796000,4796000}))*1.021,3),0))</f>
        <v/>
      </c>
      <c r="J4237" s="21">
        <f>ROUNDDOWN(ROUND(H4237*0.06,2),-2)</f>
        <v/>
      </c>
      <c r="K4237" s="21">
        <f>ROUNDDOWN(ROUND(H4237*0.04,2),-2)</f>
        <v/>
      </c>
      <c r="L4237" s="21">
        <f>I4237+J4237+K4237</f>
        <v/>
      </c>
      <c r="M4237" s="21">
        <f>B4237-L4237</f>
        <v/>
      </c>
      <c r="N4237" s="21">
        <f>ROUNDDOWN(ROUND(B4237*0.2042,2),0)</f>
        <v/>
      </c>
    </row>
    <row r="4238">
      <c r="A4238" t="inlineStr">
        <is>
          <t>照合 一般</t>
        </is>
      </c>
      <c r="B4238" s="21" t="n">
        <v>30500000</v>
      </c>
      <c r="C4238" s="22" t="n">
        <v>18</v>
      </c>
      <c r="D4238" s="22" t="n">
        <v>1</v>
      </c>
      <c r="E4238" s="22" t="n">
        <v>0</v>
      </c>
      <c r="F4238" s="21">
        <f>(IF(C4238&lt;=20,MAX(800000,400000*C4238),8000000+700000*(C4238-20))+IF(E4238=1,1000000,0))</f>
        <v/>
      </c>
      <c r="G4238" s="21">
        <f>IF(AND(D4238=3,C4238&lt;=5),MAX(0,B4238-F4238),IF(AND(D4238=2,C4238&lt;=5,MAX(0,B4238-F4238)&gt;3000000),1500000+MAX(0,B4238-F4238)-3000000,MAX(0,B4238-F4238)/2))</f>
        <v/>
      </c>
      <c r="H4238" s="21">
        <f>ROUNDDOWN(G4238,-3)</f>
        <v/>
      </c>
      <c r="I4238" s="21">
        <f>IF(H4238&lt;=0,0,ROUNDDOWN(ROUND((H4238*LOOKUP(H4238,{0,1950001,3300001,6950001,9000001,18000001,40000001},{0.05,0.1,0.2,0.23,0.33,0.4,0.45})-LOOKUP(H4238,{0,1950001,3300001,6950001,9000001,18000001,40000001},{0,97500,427500,636000,1536000,2796000,4796000}))*1.021,3),0))</f>
        <v/>
      </c>
      <c r="J4238" s="21">
        <f>ROUNDDOWN(ROUND(H4238*0.06,2),-2)</f>
        <v/>
      </c>
      <c r="K4238" s="21">
        <f>ROUNDDOWN(ROUND(H4238*0.04,2),-2)</f>
        <v/>
      </c>
      <c r="L4238" s="21">
        <f>I4238+J4238+K4238</f>
        <v/>
      </c>
      <c r="M4238" s="21">
        <f>B4238-L4238</f>
        <v/>
      </c>
      <c r="N4238" s="21">
        <f>ROUNDDOWN(ROUND(B4238*0.2042,2),0)</f>
        <v/>
      </c>
    </row>
    <row r="4239">
      <c r="A4239" t="inlineStr">
        <is>
          <t>照合 一般</t>
        </is>
      </c>
      <c r="B4239" s="21" t="n">
        <v>30500000</v>
      </c>
      <c r="C4239" s="22" t="n">
        <v>19</v>
      </c>
      <c r="D4239" s="22" t="n">
        <v>1</v>
      </c>
      <c r="E4239" s="22" t="n">
        <v>0</v>
      </c>
      <c r="F4239" s="21">
        <f>(IF(C4239&lt;=20,MAX(800000,400000*C4239),8000000+700000*(C4239-20))+IF(E4239=1,1000000,0))</f>
        <v/>
      </c>
      <c r="G4239" s="21">
        <f>IF(AND(D4239=3,C4239&lt;=5),MAX(0,B4239-F4239),IF(AND(D4239=2,C4239&lt;=5,MAX(0,B4239-F4239)&gt;3000000),1500000+MAX(0,B4239-F4239)-3000000,MAX(0,B4239-F4239)/2))</f>
        <v/>
      </c>
      <c r="H4239" s="21">
        <f>ROUNDDOWN(G4239,-3)</f>
        <v/>
      </c>
      <c r="I4239" s="21">
        <f>IF(H4239&lt;=0,0,ROUNDDOWN(ROUND((H4239*LOOKUP(H4239,{0,1950001,3300001,6950001,9000001,18000001,40000001},{0.05,0.1,0.2,0.23,0.33,0.4,0.45})-LOOKUP(H4239,{0,1950001,3300001,6950001,9000001,18000001,40000001},{0,97500,427500,636000,1536000,2796000,4796000}))*1.021,3),0))</f>
        <v/>
      </c>
      <c r="J4239" s="21">
        <f>ROUNDDOWN(ROUND(H4239*0.06,2),-2)</f>
        <v/>
      </c>
      <c r="K4239" s="21">
        <f>ROUNDDOWN(ROUND(H4239*0.04,2),-2)</f>
        <v/>
      </c>
      <c r="L4239" s="21">
        <f>I4239+J4239+K4239</f>
        <v/>
      </c>
      <c r="M4239" s="21">
        <f>B4239-L4239</f>
        <v/>
      </c>
      <c r="N4239" s="21">
        <f>ROUNDDOWN(ROUND(B4239*0.2042,2),0)</f>
        <v/>
      </c>
    </row>
    <row r="4240">
      <c r="A4240" t="inlineStr">
        <is>
          <t>照合 一般</t>
        </is>
      </c>
      <c r="B4240" s="21" t="n">
        <v>30500000</v>
      </c>
      <c r="C4240" s="22" t="n">
        <v>20</v>
      </c>
      <c r="D4240" s="22" t="n">
        <v>1</v>
      </c>
      <c r="E4240" s="22" t="n">
        <v>0</v>
      </c>
      <c r="F4240" s="21">
        <f>(IF(C4240&lt;=20,MAX(800000,400000*C4240),8000000+700000*(C4240-20))+IF(E4240=1,1000000,0))</f>
        <v/>
      </c>
      <c r="G4240" s="21">
        <f>IF(AND(D4240=3,C4240&lt;=5),MAX(0,B4240-F4240),IF(AND(D4240=2,C4240&lt;=5,MAX(0,B4240-F4240)&gt;3000000),1500000+MAX(0,B4240-F4240)-3000000,MAX(0,B4240-F4240)/2))</f>
        <v/>
      </c>
      <c r="H4240" s="21">
        <f>ROUNDDOWN(G4240,-3)</f>
        <v/>
      </c>
      <c r="I4240" s="21">
        <f>IF(H4240&lt;=0,0,ROUNDDOWN(ROUND((H4240*LOOKUP(H4240,{0,1950001,3300001,6950001,9000001,18000001,40000001},{0.05,0.1,0.2,0.23,0.33,0.4,0.45})-LOOKUP(H4240,{0,1950001,3300001,6950001,9000001,18000001,40000001},{0,97500,427500,636000,1536000,2796000,4796000}))*1.021,3),0))</f>
        <v/>
      </c>
      <c r="J4240" s="21">
        <f>ROUNDDOWN(ROUND(H4240*0.06,2),-2)</f>
        <v/>
      </c>
      <c r="K4240" s="21">
        <f>ROUNDDOWN(ROUND(H4240*0.04,2),-2)</f>
        <v/>
      </c>
      <c r="L4240" s="21">
        <f>I4240+J4240+K4240</f>
        <v/>
      </c>
      <c r="M4240" s="21">
        <f>B4240-L4240</f>
        <v/>
      </c>
      <c r="N4240" s="21">
        <f>ROUNDDOWN(ROUND(B4240*0.2042,2),0)</f>
        <v/>
      </c>
    </row>
    <row r="4241">
      <c r="A4241" t="inlineStr">
        <is>
          <t>照合 一般</t>
        </is>
      </c>
      <c r="B4241" s="21" t="n">
        <v>30500000</v>
      </c>
      <c r="C4241" s="22" t="n">
        <v>21</v>
      </c>
      <c r="D4241" s="22" t="n">
        <v>1</v>
      </c>
      <c r="E4241" s="22" t="n">
        <v>0</v>
      </c>
      <c r="F4241" s="21">
        <f>(IF(C4241&lt;=20,MAX(800000,400000*C4241),8000000+700000*(C4241-20))+IF(E4241=1,1000000,0))</f>
        <v/>
      </c>
      <c r="G4241" s="21">
        <f>IF(AND(D4241=3,C4241&lt;=5),MAX(0,B4241-F4241),IF(AND(D4241=2,C4241&lt;=5,MAX(0,B4241-F4241)&gt;3000000),1500000+MAX(0,B4241-F4241)-3000000,MAX(0,B4241-F4241)/2))</f>
        <v/>
      </c>
      <c r="H4241" s="21">
        <f>ROUNDDOWN(G4241,-3)</f>
        <v/>
      </c>
      <c r="I4241" s="21">
        <f>IF(H4241&lt;=0,0,ROUNDDOWN(ROUND((H4241*LOOKUP(H4241,{0,1950001,3300001,6950001,9000001,18000001,40000001},{0.05,0.1,0.2,0.23,0.33,0.4,0.45})-LOOKUP(H4241,{0,1950001,3300001,6950001,9000001,18000001,40000001},{0,97500,427500,636000,1536000,2796000,4796000}))*1.021,3),0))</f>
        <v/>
      </c>
      <c r="J4241" s="21">
        <f>ROUNDDOWN(ROUND(H4241*0.06,2),-2)</f>
        <v/>
      </c>
      <c r="K4241" s="21">
        <f>ROUNDDOWN(ROUND(H4241*0.04,2),-2)</f>
        <v/>
      </c>
      <c r="L4241" s="21">
        <f>I4241+J4241+K4241</f>
        <v/>
      </c>
      <c r="M4241" s="21">
        <f>B4241-L4241</f>
        <v/>
      </c>
      <c r="N4241" s="21">
        <f>ROUNDDOWN(ROUND(B4241*0.2042,2),0)</f>
        <v/>
      </c>
    </row>
    <row r="4242">
      <c r="A4242" t="inlineStr">
        <is>
          <t>照合 一般</t>
        </is>
      </c>
      <c r="B4242" s="21" t="n">
        <v>30500000</v>
      </c>
      <c r="C4242" s="22" t="n">
        <v>22</v>
      </c>
      <c r="D4242" s="22" t="n">
        <v>1</v>
      </c>
      <c r="E4242" s="22" t="n">
        <v>0</v>
      </c>
      <c r="F4242" s="21">
        <f>(IF(C4242&lt;=20,MAX(800000,400000*C4242),8000000+700000*(C4242-20))+IF(E4242=1,1000000,0))</f>
        <v/>
      </c>
      <c r="G4242" s="21">
        <f>IF(AND(D4242=3,C4242&lt;=5),MAX(0,B4242-F4242),IF(AND(D4242=2,C4242&lt;=5,MAX(0,B4242-F4242)&gt;3000000),1500000+MAX(0,B4242-F4242)-3000000,MAX(0,B4242-F4242)/2))</f>
        <v/>
      </c>
      <c r="H4242" s="21">
        <f>ROUNDDOWN(G4242,-3)</f>
        <v/>
      </c>
      <c r="I4242" s="21">
        <f>IF(H4242&lt;=0,0,ROUNDDOWN(ROUND((H4242*LOOKUP(H4242,{0,1950001,3300001,6950001,9000001,18000001,40000001},{0.05,0.1,0.2,0.23,0.33,0.4,0.45})-LOOKUP(H4242,{0,1950001,3300001,6950001,9000001,18000001,40000001},{0,97500,427500,636000,1536000,2796000,4796000}))*1.021,3),0))</f>
        <v/>
      </c>
      <c r="J4242" s="21">
        <f>ROUNDDOWN(ROUND(H4242*0.06,2),-2)</f>
        <v/>
      </c>
      <c r="K4242" s="21">
        <f>ROUNDDOWN(ROUND(H4242*0.04,2),-2)</f>
        <v/>
      </c>
      <c r="L4242" s="21">
        <f>I4242+J4242+K4242</f>
        <v/>
      </c>
      <c r="M4242" s="21">
        <f>B4242-L4242</f>
        <v/>
      </c>
      <c r="N4242" s="21">
        <f>ROUNDDOWN(ROUND(B4242*0.2042,2),0)</f>
        <v/>
      </c>
    </row>
    <row r="4243">
      <c r="A4243" t="inlineStr">
        <is>
          <t>照合 一般</t>
        </is>
      </c>
      <c r="B4243" s="21" t="n">
        <v>30500000</v>
      </c>
      <c r="C4243" s="22" t="n">
        <v>23</v>
      </c>
      <c r="D4243" s="22" t="n">
        <v>1</v>
      </c>
      <c r="E4243" s="22" t="n">
        <v>0</v>
      </c>
      <c r="F4243" s="21">
        <f>(IF(C4243&lt;=20,MAX(800000,400000*C4243),8000000+700000*(C4243-20))+IF(E4243=1,1000000,0))</f>
        <v/>
      </c>
      <c r="G4243" s="21">
        <f>IF(AND(D4243=3,C4243&lt;=5),MAX(0,B4243-F4243),IF(AND(D4243=2,C4243&lt;=5,MAX(0,B4243-F4243)&gt;3000000),1500000+MAX(0,B4243-F4243)-3000000,MAX(0,B4243-F4243)/2))</f>
        <v/>
      </c>
      <c r="H4243" s="21">
        <f>ROUNDDOWN(G4243,-3)</f>
        <v/>
      </c>
      <c r="I4243" s="21">
        <f>IF(H4243&lt;=0,0,ROUNDDOWN(ROUND((H4243*LOOKUP(H4243,{0,1950001,3300001,6950001,9000001,18000001,40000001},{0.05,0.1,0.2,0.23,0.33,0.4,0.45})-LOOKUP(H4243,{0,1950001,3300001,6950001,9000001,18000001,40000001},{0,97500,427500,636000,1536000,2796000,4796000}))*1.021,3),0))</f>
        <v/>
      </c>
      <c r="J4243" s="21">
        <f>ROUNDDOWN(ROUND(H4243*0.06,2),-2)</f>
        <v/>
      </c>
      <c r="K4243" s="21">
        <f>ROUNDDOWN(ROUND(H4243*0.04,2),-2)</f>
        <v/>
      </c>
      <c r="L4243" s="21">
        <f>I4243+J4243+K4243</f>
        <v/>
      </c>
      <c r="M4243" s="21">
        <f>B4243-L4243</f>
        <v/>
      </c>
      <c r="N4243" s="21">
        <f>ROUNDDOWN(ROUND(B4243*0.2042,2),0)</f>
        <v/>
      </c>
    </row>
    <row r="4244">
      <c r="A4244" t="inlineStr">
        <is>
          <t>照合 一般</t>
        </is>
      </c>
      <c r="B4244" s="21" t="n">
        <v>30500000</v>
      </c>
      <c r="C4244" s="22" t="n">
        <v>24</v>
      </c>
      <c r="D4244" s="22" t="n">
        <v>1</v>
      </c>
      <c r="E4244" s="22" t="n">
        <v>0</v>
      </c>
      <c r="F4244" s="21">
        <f>(IF(C4244&lt;=20,MAX(800000,400000*C4244),8000000+700000*(C4244-20))+IF(E4244=1,1000000,0))</f>
        <v/>
      </c>
      <c r="G4244" s="21">
        <f>IF(AND(D4244=3,C4244&lt;=5),MAX(0,B4244-F4244),IF(AND(D4244=2,C4244&lt;=5,MAX(0,B4244-F4244)&gt;3000000),1500000+MAX(0,B4244-F4244)-3000000,MAX(0,B4244-F4244)/2))</f>
        <v/>
      </c>
      <c r="H4244" s="21">
        <f>ROUNDDOWN(G4244,-3)</f>
        <v/>
      </c>
      <c r="I4244" s="21">
        <f>IF(H4244&lt;=0,0,ROUNDDOWN(ROUND((H4244*LOOKUP(H4244,{0,1950001,3300001,6950001,9000001,18000001,40000001},{0.05,0.1,0.2,0.23,0.33,0.4,0.45})-LOOKUP(H4244,{0,1950001,3300001,6950001,9000001,18000001,40000001},{0,97500,427500,636000,1536000,2796000,4796000}))*1.021,3),0))</f>
        <v/>
      </c>
      <c r="J4244" s="21">
        <f>ROUNDDOWN(ROUND(H4244*0.06,2),-2)</f>
        <v/>
      </c>
      <c r="K4244" s="21">
        <f>ROUNDDOWN(ROUND(H4244*0.04,2),-2)</f>
        <v/>
      </c>
      <c r="L4244" s="21">
        <f>I4244+J4244+K4244</f>
        <v/>
      </c>
      <c r="M4244" s="21">
        <f>B4244-L4244</f>
        <v/>
      </c>
      <c r="N4244" s="21">
        <f>ROUNDDOWN(ROUND(B4244*0.2042,2),0)</f>
        <v/>
      </c>
    </row>
    <row r="4245">
      <c r="A4245" t="inlineStr">
        <is>
          <t>照合 一般</t>
        </is>
      </c>
      <c r="B4245" s="21" t="n">
        <v>30500000</v>
      </c>
      <c r="C4245" s="22" t="n">
        <v>25</v>
      </c>
      <c r="D4245" s="22" t="n">
        <v>1</v>
      </c>
      <c r="E4245" s="22" t="n">
        <v>0</v>
      </c>
      <c r="F4245" s="21">
        <f>(IF(C4245&lt;=20,MAX(800000,400000*C4245),8000000+700000*(C4245-20))+IF(E4245=1,1000000,0))</f>
        <v/>
      </c>
      <c r="G4245" s="21">
        <f>IF(AND(D4245=3,C4245&lt;=5),MAX(0,B4245-F4245),IF(AND(D4245=2,C4245&lt;=5,MAX(0,B4245-F4245)&gt;3000000),1500000+MAX(0,B4245-F4245)-3000000,MAX(0,B4245-F4245)/2))</f>
        <v/>
      </c>
      <c r="H4245" s="21">
        <f>ROUNDDOWN(G4245,-3)</f>
        <v/>
      </c>
      <c r="I4245" s="21">
        <f>IF(H4245&lt;=0,0,ROUNDDOWN(ROUND((H4245*LOOKUP(H4245,{0,1950001,3300001,6950001,9000001,18000001,40000001},{0.05,0.1,0.2,0.23,0.33,0.4,0.45})-LOOKUP(H4245,{0,1950001,3300001,6950001,9000001,18000001,40000001},{0,97500,427500,636000,1536000,2796000,4796000}))*1.021,3),0))</f>
        <v/>
      </c>
      <c r="J4245" s="21">
        <f>ROUNDDOWN(ROUND(H4245*0.06,2),-2)</f>
        <v/>
      </c>
      <c r="K4245" s="21">
        <f>ROUNDDOWN(ROUND(H4245*0.04,2),-2)</f>
        <v/>
      </c>
      <c r="L4245" s="21">
        <f>I4245+J4245+K4245</f>
        <v/>
      </c>
      <c r="M4245" s="21">
        <f>B4245-L4245</f>
        <v/>
      </c>
      <c r="N4245" s="21">
        <f>ROUNDDOWN(ROUND(B4245*0.2042,2),0)</f>
        <v/>
      </c>
    </row>
    <row r="4246">
      <c r="A4246" t="inlineStr">
        <is>
          <t>照合 一般</t>
        </is>
      </c>
      <c r="B4246" s="21" t="n">
        <v>30500000</v>
      </c>
      <c r="C4246" s="22" t="n">
        <v>26</v>
      </c>
      <c r="D4246" s="22" t="n">
        <v>1</v>
      </c>
      <c r="E4246" s="22" t="n">
        <v>0</v>
      </c>
      <c r="F4246" s="21">
        <f>(IF(C4246&lt;=20,MAX(800000,400000*C4246),8000000+700000*(C4246-20))+IF(E4246=1,1000000,0))</f>
        <v/>
      </c>
      <c r="G4246" s="21">
        <f>IF(AND(D4246=3,C4246&lt;=5),MAX(0,B4246-F4246),IF(AND(D4246=2,C4246&lt;=5,MAX(0,B4246-F4246)&gt;3000000),1500000+MAX(0,B4246-F4246)-3000000,MAX(0,B4246-F4246)/2))</f>
        <v/>
      </c>
      <c r="H4246" s="21">
        <f>ROUNDDOWN(G4246,-3)</f>
        <v/>
      </c>
      <c r="I4246" s="21">
        <f>IF(H4246&lt;=0,0,ROUNDDOWN(ROUND((H4246*LOOKUP(H4246,{0,1950001,3300001,6950001,9000001,18000001,40000001},{0.05,0.1,0.2,0.23,0.33,0.4,0.45})-LOOKUP(H4246,{0,1950001,3300001,6950001,9000001,18000001,40000001},{0,97500,427500,636000,1536000,2796000,4796000}))*1.021,3),0))</f>
        <v/>
      </c>
      <c r="J4246" s="21">
        <f>ROUNDDOWN(ROUND(H4246*0.06,2),-2)</f>
        <v/>
      </c>
      <c r="K4246" s="21">
        <f>ROUNDDOWN(ROUND(H4246*0.04,2),-2)</f>
        <v/>
      </c>
      <c r="L4246" s="21">
        <f>I4246+J4246+K4246</f>
        <v/>
      </c>
      <c r="M4246" s="21">
        <f>B4246-L4246</f>
        <v/>
      </c>
      <c r="N4246" s="21">
        <f>ROUNDDOWN(ROUND(B4246*0.2042,2),0)</f>
        <v/>
      </c>
    </row>
    <row r="4247">
      <c r="A4247" t="inlineStr">
        <is>
          <t>照合 一般</t>
        </is>
      </c>
      <c r="B4247" s="21" t="n">
        <v>30500000</v>
      </c>
      <c r="C4247" s="22" t="n">
        <v>27</v>
      </c>
      <c r="D4247" s="22" t="n">
        <v>1</v>
      </c>
      <c r="E4247" s="22" t="n">
        <v>0</v>
      </c>
      <c r="F4247" s="21">
        <f>(IF(C4247&lt;=20,MAX(800000,400000*C4247),8000000+700000*(C4247-20))+IF(E4247=1,1000000,0))</f>
        <v/>
      </c>
      <c r="G4247" s="21">
        <f>IF(AND(D4247=3,C4247&lt;=5),MAX(0,B4247-F4247),IF(AND(D4247=2,C4247&lt;=5,MAX(0,B4247-F4247)&gt;3000000),1500000+MAX(0,B4247-F4247)-3000000,MAX(0,B4247-F4247)/2))</f>
        <v/>
      </c>
      <c r="H4247" s="21">
        <f>ROUNDDOWN(G4247,-3)</f>
        <v/>
      </c>
      <c r="I4247" s="21">
        <f>IF(H4247&lt;=0,0,ROUNDDOWN(ROUND((H4247*LOOKUP(H4247,{0,1950001,3300001,6950001,9000001,18000001,40000001},{0.05,0.1,0.2,0.23,0.33,0.4,0.45})-LOOKUP(H4247,{0,1950001,3300001,6950001,9000001,18000001,40000001},{0,97500,427500,636000,1536000,2796000,4796000}))*1.021,3),0))</f>
        <v/>
      </c>
      <c r="J4247" s="21">
        <f>ROUNDDOWN(ROUND(H4247*0.06,2),-2)</f>
        <v/>
      </c>
      <c r="K4247" s="21">
        <f>ROUNDDOWN(ROUND(H4247*0.04,2),-2)</f>
        <v/>
      </c>
      <c r="L4247" s="21">
        <f>I4247+J4247+K4247</f>
        <v/>
      </c>
      <c r="M4247" s="21">
        <f>B4247-L4247</f>
        <v/>
      </c>
      <c r="N4247" s="21">
        <f>ROUNDDOWN(ROUND(B4247*0.2042,2),0)</f>
        <v/>
      </c>
    </row>
    <row r="4248">
      <c r="A4248" t="inlineStr">
        <is>
          <t>照合 一般</t>
        </is>
      </c>
      <c r="B4248" s="21" t="n">
        <v>30500000</v>
      </c>
      <c r="C4248" s="22" t="n">
        <v>28</v>
      </c>
      <c r="D4248" s="22" t="n">
        <v>1</v>
      </c>
      <c r="E4248" s="22" t="n">
        <v>0</v>
      </c>
      <c r="F4248" s="21">
        <f>(IF(C4248&lt;=20,MAX(800000,400000*C4248),8000000+700000*(C4248-20))+IF(E4248=1,1000000,0))</f>
        <v/>
      </c>
      <c r="G4248" s="21">
        <f>IF(AND(D4248=3,C4248&lt;=5),MAX(0,B4248-F4248),IF(AND(D4248=2,C4248&lt;=5,MAX(0,B4248-F4248)&gt;3000000),1500000+MAX(0,B4248-F4248)-3000000,MAX(0,B4248-F4248)/2))</f>
        <v/>
      </c>
      <c r="H4248" s="21">
        <f>ROUNDDOWN(G4248,-3)</f>
        <v/>
      </c>
      <c r="I4248" s="21">
        <f>IF(H4248&lt;=0,0,ROUNDDOWN(ROUND((H4248*LOOKUP(H4248,{0,1950001,3300001,6950001,9000001,18000001,40000001},{0.05,0.1,0.2,0.23,0.33,0.4,0.45})-LOOKUP(H4248,{0,1950001,3300001,6950001,9000001,18000001,40000001},{0,97500,427500,636000,1536000,2796000,4796000}))*1.021,3),0))</f>
        <v/>
      </c>
      <c r="J4248" s="21">
        <f>ROUNDDOWN(ROUND(H4248*0.06,2),-2)</f>
        <v/>
      </c>
      <c r="K4248" s="21">
        <f>ROUNDDOWN(ROUND(H4248*0.04,2),-2)</f>
        <v/>
      </c>
      <c r="L4248" s="21">
        <f>I4248+J4248+K4248</f>
        <v/>
      </c>
      <c r="M4248" s="21">
        <f>B4248-L4248</f>
        <v/>
      </c>
      <c r="N4248" s="21">
        <f>ROUNDDOWN(ROUND(B4248*0.2042,2),0)</f>
        <v/>
      </c>
    </row>
    <row r="4249">
      <c r="A4249" t="inlineStr">
        <is>
          <t>照合 一般</t>
        </is>
      </c>
      <c r="B4249" s="21" t="n">
        <v>30500000</v>
      </c>
      <c r="C4249" s="22" t="n">
        <v>29</v>
      </c>
      <c r="D4249" s="22" t="n">
        <v>1</v>
      </c>
      <c r="E4249" s="22" t="n">
        <v>0</v>
      </c>
      <c r="F4249" s="21">
        <f>(IF(C4249&lt;=20,MAX(800000,400000*C4249),8000000+700000*(C4249-20))+IF(E4249=1,1000000,0))</f>
        <v/>
      </c>
      <c r="G4249" s="21">
        <f>IF(AND(D4249=3,C4249&lt;=5),MAX(0,B4249-F4249),IF(AND(D4249=2,C4249&lt;=5,MAX(0,B4249-F4249)&gt;3000000),1500000+MAX(0,B4249-F4249)-3000000,MAX(0,B4249-F4249)/2))</f>
        <v/>
      </c>
      <c r="H4249" s="21">
        <f>ROUNDDOWN(G4249,-3)</f>
        <v/>
      </c>
      <c r="I4249" s="21">
        <f>IF(H4249&lt;=0,0,ROUNDDOWN(ROUND((H4249*LOOKUP(H4249,{0,1950001,3300001,6950001,9000001,18000001,40000001},{0.05,0.1,0.2,0.23,0.33,0.4,0.45})-LOOKUP(H4249,{0,1950001,3300001,6950001,9000001,18000001,40000001},{0,97500,427500,636000,1536000,2796000,4796000}))*1.021,3),0))</f>
        <v/>
      </c>
      <c r="J4249" s="21">
        <f>ROUNDDOWN(ROUND(H4249*0.06,2),-2)</f>
        <v/>
      </c>
      <c r="K4249" s="21">
        <f>ROUNDDOWN(ROUND(H4249*0.04,2),-2)</f>
        <v/>
      </c>
      <c r="L4249" s="21">
        <f>I4249+J4249+K4249</f>
        <v/>
      </c>
      <c r="M4249" s="21">
        <f>B4249-L4249</f>
        <v/>
      </c>
      <c r="N4249" s="21">
        <f>ROUNDDOWN(ROUND(B4249*0.2042,2),0)</f>
        <v/>
      </c>
    </row>
    <row r="4250">
      <c r="A4250" t="inlineStr">
        <is>
          <t>照合 一般</t>
        </is>
      </c>
      <c r="B4250" s="21" t="n">
        <v>30500000</v>
      </c>
      <c r="C4250" s="22" t="n">
        <v>30</v>
      </c>
      <c r="D4250" s="22" t="n">
        <v>1</v>
      </c>
      <c r="E4250" s="22" t="n">
        <v>0</v>
      </c>
      <c r="F4250" s="21">
        <f>(IF(C4250&lt;=20,MAX(800000,400000*C4250),8000000+700000*(C4250-20))+IF(E4250=1,1000000,0))</f>
        <v/>
      </c>
      <c r="G4250" s="21">
        <f>IF(AND(D4250=3,C4250&lt;=5),MAX(0,B4250-F4250),IF(AND(D4250=2,C4250&lt;=5,MAX(0,B4250-F4250)&gt;3000000),1500000+MAX(0,B4250-F4250)-3000000,MAX(0,B4250-F4250)/2))</f>
        <v/>
      </c>
      <c r="H4250" s="21">
        <f>ROUNDDOWN(G4250,-3)</f>
        <v/>
      </c>
      <c r="I4250" s="21">
        <f>IF(H4250&lt;=0,0,ROUNDDOWN(ROUND((H4250*LOOKUP(H4250,{0,1950001,3300001,6950001,9000001,18000001,40000001},{0.05,0.1,0.2,0.23,0.33,0.4,0.45})-LOOKUP(H4250,{0,1950001,3300001,6950001,9000001,18000001,40000001},{0,97500,427500,636000,1536000,2796000,4796000}))*1.021,3),0))</f>
        <v/>
      </c>
      <c r="J4250" s="21">
        <f>ROUNDDOWN(ROUND(H4250*0.06,2),-2)</f>
        <v/>
      </c>
      <c r="K4250" s="21">
        <f>ROUNDDOWN(ROUND(H4250*0.04,2),-2)</f>
        <v/>
      </c>
      <c r="L4250" s="21">
        <f>I4250+J4250+K4250</f>
        <v/>
      </c>
      <c r="M4250" s="21">
        <f>B4250-L4250</f>
        <v/>
      </c>
      <c r="N4250" s="21">
        <f>ROUNDDOWN(ROUND(B4250*0.2042,2),0)</f>
        <v/>
      </c>
    </row>
    <row r="4251">
      <c r="A4251" t="inlineStr">
        <is>
          <t>照合 一般</t>
        </is>
      </c>
      <c r="B4251" s="21" t="n">
        <v>30500000</v>
      </c>
      <c r="C4251" s="22" t="n">
        <v>31</v>
      </c>
      <c r="D4251" s="22" t="n">
        <v>1</v>
      </c>
      <c r="E4251" s="22" t="n">
        <v>0</v>
      </c>
      <c r="F4251" s="21">
        <f>(IF(C4251&lt;=20,MAX(800000,400000*C4251),8000000+700000*(C4251-20))+IF(E4251=1,1000000,0))</f>
        <v/>
      </c>
      <c r="G4251" s="21">
        <f>IF(AND(D4251=3,C4251&lt;=5),MAX(0,B4251-F4251),IF(AND(D4251=2,C4251&lt;=5,MAX(0,B4251-F4251)&gt;3000000),1500000+MAX(0,B4251-F4251)-3000000,MAX(0,B4251-F4251)/2))</f>
        <v/>
      </c>
      <c r="H4251" s="21">
        <f>ROUNDDOWN(G4251,-3)</f>
        <v/>
      </c>
      <c r="I4251" s="21">
        <f>IF(H4251&lt;=0,0,ROUNDDOWN(ROUND((H4251*LOOKUP(H4251,{0,1950001,3300001,6950001,9000001,18000001,40000001},{0.05,0.1,0.2,0.23,0.33,0.4,0.45})-LOOKUP(H4251,{0,1950001,3300001,6950001,9000001,18000001,40000001},{0,97500,427500,636000,1536000,2796000,4796000}))*1.021,3),0))</f>
        <v/>
      </c>
      <c r="J4251" s="21">
        <f>ROUNDDOWN(ROUND(H4251*0.06,2),-2)</f>
        <v/>
      </c>
      <c r="K4251" s="21">
        <f>ROUNDDOWN(ROUND(H4251*0.04,2),-2)</f>
        <v/>
      </c>
      <c r="L4251" s="21">
        <f>I4251+J4251+K4251</f>
        <v/>
      </c>
      <c r="M4251" s="21">
        <f>B4251-L4251</f>
        <v/>
      </c>
      <c r="N4251" s="21">
        <f>ROUNDDOWN(ROUND(B4251*0.2042,2),0)</f>
        <v/>
      </c>
    </row>
    <row r="4252">
      <c r="A4252" t="inlineStr">
        <is>
          <t>照合 一般</t>
        </is>
      </c>
      <c r="B4252" s="21" t="n">
        <v>30500000</v>
      </c>
      <c r="C4252" s="22" t="n">
        <v>32</v>
      </c>
      <c r="D4252" s="22" t="n">
        <v>1</v>
      </c>
      <c r="E4252" s="22" t="n">
        <v>0</v>
      </c>
      <c r="F4252" s="21">
        <f>(IF(C4252&lt;=20,MAX(800000,400000*C4252),8000000+700000*(C4252-20))+IF(E4252=1,1000000,0))</f>
        <v/>
      </c>
      <c r="G4252" s="21">
        <f>IF(AND(D4252=3,C4252&lt;=5),MAX(0,B4252-F4252),IF(AND(D4252=2,C4252&lt;=5,MAX(0,B4252-F4252)&gt;3000000),1500000+MAX(0,B4252-F4252)-3000000,MAX(0,B4252-F4252)/2))</f>
        <v/>
      </c>
      <c r="H4252" s="21">
        <f>ROUNDDOWN(G4252,-3)</f>
        <v/>
      </c>
      <c r="I4252" s="21">
        <f>IF(H4252&lt;=0,0,ROUNDDOWN(ROUND((H4252*LOOKUP(H4252,{0,1950001,3300001,6950001,9000001,18000001,40000001},{0.05,0.1,0.2,0.23,0.33,0.4,0.45})-LOOKUP(H4252,{0,1950001,3300001,6950001,9000001,18000001,40000001},{0,97500,427500,636000,1536000,2796000,4796000}))*1.021,3),0))</f>
        <v/>
      </c>
      <c r="J4252" s="21">
        <f>ROUNDDOWN(ROUND(H4252*0.06,2),-2)</f>
        <v/>
      </c>
      <c r="K4252" s="21">
        <f>ROUNDDOWN(ROUND(H4252*0.04,2),-2)</f>
        <v/>
      </c>
      <c r="L4252" s="21">
        <f>I4252+J4252+K4252</f>
        <v/>
      </c>
      <c r="M4252" s="21">
        <f>B4252-L4252</f>
        <v/>
      </c>
      <c r="N4252" s="21">
        <f>ROUNDDOWN(ROUND(B4252*0.2042,2),0)</f>
        <v/>
      </c>
    </row>
    <row r="4253">
      <c r="A4253" t="inlineStr">
        <is>
          <t>照合 一般</t>
        </is>
      </c>
      <c r="B4253" s="21" t="n">
        <v>30500000</v>
      </c>
      <c r="C4253" s="22" t="n">
        <v>33</v>
      </c>
      <c r="D4253" s="22" t="n">
        <v>1</v>
      </c>
      <c r="E4253" s="22" t="n">
        <v>0</v>
      </c>
      <c r="F4253" s="21">
        <f>(IF(C4253&lt;=20,MAX(800000,400000*C4253),8000000+700000*(C4253-20))+IF(E4253=1,1000000,0))</f>
        <v/>
      </c>
      <c r="G4253" s="21">
        <f>IF(AND(D4253=3,C4253&lt;=5),MAX(0,B4253-F4253),IF(AND(D4253=2,C4253&lt;=5,MAX(0,B4253-F4253)&gt;3000000),1500000+MAX(0,B4253-F4253)-3000000,MAX(0,B4253-F4253)/2))</f>
        <v/>
      </c>
      <c r="H4253" s="21">
        <f>ROUNDDOWN(G4253,-3)</f>
        <v/>
      </c>
      <c r="I4253" s="21">
        <f>IF(H4253&lt;=0,0,ROUNDDOWN(ROUND((H4253*LOOKUP(H4253,{0,1950001,3300001,6950001,9000001,18000001,40000001},{0.05,0.1,0.2,0.23,0.33,0.4,0.45})-LOOKUP(H4253,{0,1950001,3300001,6950001,9000001,18000001,40000001},{0,97500,427500,636000,1536000,2796000,4796000}))*1.021,3),0))</f>
        <v/>
      </c>
      <c r="J4253" s="21">
        <f>ROUNDDOWN(ROUND(H4253*0.06,2),-2)</f>
        <v/>
      </c>
      <c r="K4253" s="21">
        <f>ROUNDDOWN(ROUND(H4253*0.04,2),-2)</f>
        <v/>
      </c>
      <c r="L4253" s="21">
        <f>I4253+J4253+K4253</f>
        <v/>
      </c>
      <c r="M4253" s="21">
        <f>B4253-L4253</f>
        <v/>
      </c>
      <c r="N4253" s="21">
        <f>ROUNDDOWN(ROUND(B4253*0.2042,2),0)</f>
        <v/>
      </c>
    </row>
    <row r="4254">
      <c r="A4254" t="inlineStr">
        <is>
          <t>照合 一般</t>
        </is>
      </c>
      <c r="B4254" s="21" t="n">
        <v>30500000</v>
      </c>
      <c r="C4254" s="22" t="n">
        <v>34</v>
      </c>
      <c r="D4254" s="22" t="n">
        <v>1</v>
      </c>
      <c r="E4254" s="22" t="n">
        <v>0</v>
      </c>
      <c r="F4254" s="21">
        <f>(IF(C4254&lt;=20,MAX(800000,400000*C4254),8000000+700000*(C4254-20))+IF(E4254=1,1000000,0))</f>
        <v/>
      </c>
      <c r="G4254" s="21">
        <f>IF(AND(D4254=3,C4254&lt;=5),MAX(0,B4254-F4254),IF(AND(D4254=2,C4254&lt;=5,MAX(0,B4254-F4254)&gt;3000000),1500000+MAX(0,B4254-F4254)-3000000,MAX(0,B4254-F4254)/2))</f>
        <v/>
      </c>
      <c r="H4254" s="21">
        <f>ROUNDDOWN(G4254,-3)</f>
        <v/>
      </c>
      <c r="I4254" s="21">
        <f>IF(H4254&lt;=0,0,ROUNDDOWN(ROUND((H4254*LOOKUP(H4254,{0,1950001,3300001,6950001,9000001,18000001,40000001},{0.05,0.1,0.2,0.23,0.33,0.4,0.45})-LOOKUP(H4254,{0,1950001,3300001,6950001,9000001,18000001,40000001},{0,97500,427500,636000,1536000,2796000,4796000}))*1.021,3),0))</f>
        <v/>
      </c>
      <c r="J4254" s="21">
        <f>ROUNDDOWN(ROUND(H4254*0.06,2),-2)</f>
        <v/>
      </c>
      <c r="K4254" s="21">
        <f>ROUNDDOWN(ROUND(H4254*0.04,2),-2)</f>
        <v/>
      </c>
      <c r="L4254" s="21">
        <f>I4254+J4254+K4254</f>
        <v/>
      </c>
      <c r="M4254" s="21">
        <f>B4254-L4254</f>
        <v/>
      </c>
      <c r="N4254" s="21">
        <f>ROUNDDOWN(ROUND(B4254*0.2042,2),0)</f>
        <v/>
      </c>
    </row>
    <row r="4255">
      <c r="A4255" t="inlineStr">
        <is>
          <t>照合 一般</t>
        </is>
      </c>
      <c r="B4255" s="21" t="n">
        <v>30500000</v>
      </c>
      <c r="C4255" s="22" t="n">
        <v>35</v>
      </c>
      <c r="D4255" s="22" t="n">
        <v>1</v>
      </c>
      <c r="E4255" s="22" t="n">
        <v>0</v>
      </c>
      <c r="F4255" s="21">
        <f>(IF(C4255&lt;=20,MAX(800000,400000*C4255),8000000+700000*(C4255-20))+IF(E4255=1,1000000,0))</f>
        <v/>
      </c>
      <c r="G4255" s="21">
        <f>IF(AND(D4255=3,C4255&lt;=5),MAX(0,B4255-F4255),IF(AND(D4255=2,C4255&lt;=5,MAX(0,B4255-F4255)&gt;3000000),1500000+MAX(0,B4255-F4255)-3000000,MAX(0,B4255-F4255)/2))</f>
        <v/>
      </c>
      <c r="H4255" s="21">
        <f>ROUNDDOWN(G4255,-3)</f>
        <v/>
      </c>
      <c r="I4255" s="21">
        <f>IF(H4255&lt;=0,0,ROUNDDOWN(ROUND((H4255*LOOKUP(H4255,{0,1950001,3300001,6950001,9000001,18000001,40000001},{0.05,0.1,0.2,0.23,0.33,0.4,0.45})-LOOKUP(H4255,{0,1950001,3300001,6950001,9000001,18000001,40000001},{0,97500,427500,636000,1536000,2796000,4796000}))*1.021,3),0))</f>
        <v/>
      </c>
      <c r="J4255" s="21">
        <f>ROUNDDOWN(ROUND(H4255*0.06,2),-2)</f>
        <v/>
      </c>
      <c r="K4255" s="21">
        <f>ROUNDDOWN(ROUND(H4255*0.04,2),-2)</f>
        <v/>
      </c>
      <c r="L4255" s="21">
        <f>I4255+J4255+K4255</f>
        <v/>
      </c>
      <c r="M4255" s="21">
        <f>B4255-L4255</f>
        <v/>
      </c>
      <c r="N4255" s="21">
        <f>ROUNDDOWN(ROUND(B4255*0.2042,2),0)</f>
        <v/>
      </c>
    </row>
    <row r="4256">
      <c r="A4256" t="inlineStr">
        <is>
          <t>照合 一般</t>
        </is>
      </c>
      <c r="B4256" s="21" t="n">
        <v>30500000</v>
      </c>
      <c r="C4256" s="22" t="n">
        <v>36</v>
      </c>
      <c r="D4256" s="22" t="n">
        <v>1</v>
      </c>
      <c r="E4256" s="22" t="n">
        <v>0</v>
      </c>
      <c r="F4256" s="21">
        <f>(IF(C4256&lt;=20,MAX(800000,400000*C4256),8000000+700000*(C4256-20))+IF(E4256=1,1000000,0))</f>
        <v/>
      </c>
      <c r="G4256" s="21">
        <f>IF(AND(D4256=3,C4256&lt;=5),MAX(0,B4256-F4256),IF(AND(D4256=2,C4256&lt;=5,MAX(0,B4256-F4256)&gt;3000000),1500000+MAX(0,B4256-F4256)-3000000,MAX(0,B4256-F4256)/2))</f>
        <v/>
      </c>
      <c r="H4256" s="21">
        <f>ROUNDDOWN(G4256,-3)</f>
        <v/>
      </c>
      <c r="I4256" s="21">
        <f>IF(H4256&lt;=0,0,ROUNDDOWN(ROUND((H4256*LOOKUP(H4256,{0,1950001,3300001,6950001,9000001,18000001,40000001},{0.05,0.1,0.2,0.23,0.33,0.4,0.45})-LOOKUP(H4256,{0,1950001,3300001,6950001,9000001,18000001,40000001},{0,97500,427500,636000,1536000,2796000,4796000}))*1.021,3),0))</f>
        <v/>
      </c>
      <c r="J4256" s="21">
        <f>ROUNDDOWN(ROUND(H4256*0.06,2),-2)</f>
        <v/>
      </c>
      <c r="K4256" s="21">
        <f>ROUNDDOWN(ROUND(H4256*0.04,2),-2)</f>
        <v/>
      </c>
      <c r="L4256" s="21">
        <f>I4256+J4256+K4256</f>
        <v/>
      </c>
      <c r="M4256" s="21">
        <f>B4256-L4256</f>
        <v/>
      </c>
      <c r="N4256" s="21">
        <f>ROUNDDOWN(ROUND(B4256*0.2042,2),0)</f>
        <v/>
      </c>
    </row>
    <row r="4257">
      <c r="A4257" t="inlineStr">
        <is>
          <t>照合 一般</t>
        </is>
      </c>
      <c r="B4257" s="21" t="n">
        <v>30500000</v>
      </c>
      <c r="C4257" s="22" t="n">
        <v>37</v>
      </c>
      <c r="D4257" s="22" t="n">
        <v>1</v>
      </c>
      <c r="E4257" s="22" t="n">
        <v>0</v>
      </c>
      <c r="F4257" s="21">
        <f>(IF(C4257&lt;=20,MAX(800000,400000*C4257),8000000+700000*(C4257-20))+IF(E4257=1,1000000,0))</f>
        <v/>
      </c>
      <c r="G4257" s="21">
        <f>IF(AND(D4257=3,C4257&lt;=5),MAX(0,B4257-F4257),IF(AND(D4257=2,C4257&lt;=5,MAX(0,B4257-F4257)&gt;3000000),1500000+MAX(0,B4257-F4257)-3000000,MAX(0,B4257-F4257)/2))</f>
        <v/>
      </c>
      <c r="H4257" s="21">
        <f>ROUNDDOWN(G4257,-3)</f>
        <v/>
      </c>
      <c r="I4257" s="21">
        <f>IF(H4257&lt;=0,0,ROUNDDOWN(ROUND((H4257*LOOKUP(H4257,{0,1950001,3300001,6950001,9000001,18000001,40000001},{0.05,0.1,0.2,0.23,0.33,0.4,0.45})-LOOKUP(H4257,{0,1950001,3300001,6950001,9000001,18000001,40000001},{0,97500,427500,636000,1536000,2796000,4796000}))*1.021,3),0))</f>
        <v/>
      </c>
      <c r="J4257" s="21">
        <f>ROUNDDOWN(ROUND(H4257*0.06,2),-2)</f>
        <v/>
      </c>
      <c r="K4257" s="21">
        <f>ROUNDDOWN(ROUND(H4257*0.04,2),-2)</f>
        <v/>
      </c>
      <c r="L4257" s="21">
        <f>I4257+J4257+K4257</f>
        <v/>
      </c>
      <c r="M4257" s="21">
        <f>B4257-L4257</f>
        <v/>
      </c>
      <c r="N4257" s="21">
        <f>ROUNDDOWN(ROUND(B4257*0.2042,2),0)</f>
        <v/>
      </c>
    </row>
    <row r="4258">
      <c r="A4258" t="inlineStr">
        <is>
          <t>照合 一般</t>
        </is>
      </c>
      <c r="B4258" s="21" t="n">
        <v>30500000</v>
      </c>
      <c r="C4258" s="22" t="n">
        <v>38</v>
      </c>
      <c r="D4258" s="22" t="n">
        <v>1</v>
      </c>
      <c r="E4258" s="22" t="n">
        <v>0</v>
      </c>
      <c r="F4258" s="21">
        <f>(IF(C4258&lt;=20,MAX(800000,400000*C4258),8000000+700000*(C4258-20))+IF(E4258=1,1000000,0))</f>
        <v/>
      </c>
      <c r="G4258" s="21">
        <f>IF(AND(D4258=3,C4258&lt;=5),MAX(0,B4258-F4258),IF(AND(D4258=2,C4258&lt;=5,MAX(0,B4258-F4258)&gt;3000000),1500000+MAX(0,B4258-F4258)-3000000,MAX(0,B4258-F4258)/2))</f>
        <v/>
      </c>
      <c r="H4258" s="21">
        <f>ROUNDDOWN(G4258,-3)</f>
        <v/>
      </c>
      <c r="I4258" s="21">
        <f>IF(H4258&lt;=0,0,ROUNDDOWN(ROUND((H4258*LOOKUP(H4258,{0,1950001,3300001,6950001,9000001,18000001,40000001},{0.05,0.1,0.2,0.23,0.33,0.4,0.45})-LOOKUP(H4258,{0,1950001,3300001,6950001,9000001,18000001,40000001},{0,97500,427500,636000,1536000,2796000,4796000}))*1.021,3),0))</f>
        <v/>
      </c>
      <c r="J4258" s="21">
        <f>ROUNDDOWN(ROUND(H4258*0.06,2),-2)</f>
        <v/>
      </c>
      <c r="K4258" s="21">
        <f>ROUNDDOWN(ROUND(H4258*0.04,2),-2)</f>
        <v/>
      </c>
      <c r="L4258" s="21">
        <f>I4258+J4258+K4258</f>
        <v/>
      </c>
      <c r="M4258" s="21">
        <f>B4258-L4258</f>
        <v/>
      </c>
      <c r="N4258" s="21">
        <f>ROUNDDOWN(ROUND(B4258*0.2042,2),0)</f>
        <v/>
      </c>
    </row>
    <row r="4259">
      <c r="A4259" t="inlineStr">
        <is>
          <t>照合 一般</t>
        </is>
      </c>
      <c r="B4259" s="21" t="n">
        <v>30500000</v>
      </c>
      <c r="C4259" s="22" t="n">
        <v>39</v>
      </c>
      <c r="D4259" s="22" t="n">
        <v>1</v>
      </c>
      <c r="E4259" s="22" t="n">
        <v>0</v>
      </c>
      <c r="F4259" s="21">
        <f>(IF(C4259&lt;=20,MAX(800000,400000*C4259),8000000+700000*(C4259-20))+IF(E4259=1,1000000,0))</f>
        <v/>
      </c>
      <c r="G4259" s="21">
        <f>IF(AND(D4259=3,C4259&lt;=5),MAX(0,B4259-F4259),IF(AND(D4259=2,C4259&lt;=5,MAX(0,B4259-F4259)&gt;3000000),1500000+MAX(0,B4259-F4259)-3000000,MAX(0,B4259-F4259)/2))</f>
        <v/>
      </c>
      <c r="H4259" s="21">
        <f>ROUNDDOWN(G4259,-3)</f>
        <v/>
      </c>
      <c r="I4259" s="21">
        <f>IF(H4259&lt;=0,0,ROUNDDOWN(ROUND((H4259*LOOKUP(H4259,{0,1950001,3300001,6950001,9000001,18000001,40000001},{0.05,0.1,0.2,0.23,0.33,0.4,0.45})-LOOKUP(H4259,{0,1950001,3300001,6950001,9000001,18000001,40000001},{0,97500,427500,636000,1536000,2796000,4796000}))*1.021,3),0))</f>
        <v/>
      </c>
      <c r="J4259" s="21">
        <f>ROUNDDOWN(ROUND(H4259*0.06,2),-2)</f>
        <v/>
      </c>
      <c r="K4259" s="21">
        <f>ROUNDDOWN(ROUND(H4259*0.04,2),-2)</f>
        <v/>
      </c>
      <c r="L4259" s="21">
        <f>I4259+J4259+K4259</f>
        <v/>
      </c>
      <c r="M4259" s="21">
        <f>B4259-L4259</f>
        <v/>
      </c>
      <c r="N4259" s="21">
        <f>ROUNDDOWN(ROUND(B4259*0.2042,2),0)</f>
        <v/>
      </c>
    </row>
    <row r="4260">
      <c r="A4260" t="inlineStr">
        <is>
          <t>照合 一般</t>
        </is>
      </c>
      <c r="B4260" s="21" t="n">
        <v>30500000</v>
      </c>
      <c r="C4260" s="22" t="n">
        <v>40</v>
      </c>
      <c r="D4260" s="22" t="n">
        <v>1</v>
      </c>
      <c r="E4260" s="22" t="n">
        <v>0</v>
      </c>
      <c r="F4260" s="21">
        <f>(IF(C4260&lt;=20,MAX(800000,400000*C4260),8000000+700000*(C4260-20))+IF(E4260=1,1000000,0))</f>
        <v/>
      </c>
      <c r="G4260" s="21">
        <f>IF(AND(D4260=3,C4260&lt;=5),MAX(0,B4260-F4260),IF(AND(D4260=2,C4260&lt;=5,MAX(0,B4260-F4260)&gt;3000000),1500000+MAX(0,B4260-F4260)-3000000,MAX(0,B4260-F4260)/2))</f>
        <v/>
      </c>
      <c r="H4260" s="21">
        <f>ROUNDDOWN(G4260,-3)</f>
        <v/>
      </c>
      <c r="I4260" s="21">
        <f>IF(H4260&lt;=0,0,ROUNDDOWN(ROUND((H4260*LOOKUP(H4260,{0,1950001,3300001,6950001,9000001,18000001,40000001},{0.05,0.1,0.2,0.23,0.33,0.4,0.45})-LOOKUP(H4260,{0,1950001,3300001,6950001,9000001,18000001,40000001},{0,97500,427500,636000,1536000,2796000,4796000}))*1.021,3),0))</f>
        <v/>
      </c>
      <c r="J4260" s="21">
        <f>ROUNDDOWN(ROUND(H4260*0.06,2),-2)</f>
        <v/>
      </c>
      <c r="K4260" s="21">
        <f>ROUNDDOWN(ROUND(H4260*0.04,2),-2)</f>
        <v/>
      </c>
      <c r="L4260" s="21">
        <f>I4260+J4260+K4260</f>
        <v/>
      </c>
      <c r="M4260" s="21">
        <f>B4260-L4260</f>
        <v/>
      </c>
      <c r="N4260" s="21">
        <f>ROUNDDOWN(ROUND(B4260*0.2042,2),0)</f>
        <v/>
      </c>
    </row>
    <row r="4261">
      <c r="A4261" t="inlineStr">
        <is>
          <t>照合 一般</t>
        </is>
      </c>
      <c r="B4261" s="21" t="n">
        <v>30500000</v>
      </c>
      <c r="C4261" s="22" t="n">
        <v>41</v>
      </c>
      <c r="D4261" s="22" t="n">
        <v>1</v>
      </c>
      <c r="E4261" s="22" t="n">
        <v>0</v>
      </c>
      <c r="F4261" s="21">
        <f>(IF(C4261&lt;=20,MAX(800000,400000*C4261),8000000+700000*(C4261-20))+IF(E4261=1,1000000,0))</f>
        <v/>
      </c>
      <c r="G4261" s="21">
        <f>IF(AND(D4261=3,C4261&lt;=5),MAX(0,B4261-F4261),IF(AND(D4261=2,C4261&lt;=5,MAX(0,B4261-F4261)&gt;3000000),1500000+MAX(0,B4261-F4261)-3000000,MAX(0,B4261-F4261)/2))</f>
        <v/>
      </c>
      <c r="H4261" s="21">
        <f>ROUNDDOWN(G4261,-3)</f>
        <v/>
      </c>
      <c r="I4261" s="21">
        <f>IF(H4261&lt;=0,0,ROUNDDOWN(ROUND((H4261*LOOKUP(H4261,{0,1950001,3300001,6950001,9000001,18000001,40000001},{0.05,0.1,0.2,0.23,0.33,0.4,0.45})-LOOKUP(H4261,{0,1950001,3300001,6950001,9000001,18000001,40000001},{0,97500,427500,636000,1536000,2796000,4796000}))*1.021,3),0))</f>
        <v/>
      </c>
      <c r="J4261" s="21">
        <f>ROUNDDOWN(ROUND(H4261*0.06,2),-2)</f>
        <v/>
      </c>
      <c r="K4261" s="21">
        <f>ROUNDDOWN(ROUND(H4261*0.04,2),-2)</f>
        <v/>
      </c>
      <c r="L4261" s="21">
        <f>I4261+J4261+K4261</f>
        <v/>
      </c>
      <c r="M4261" s="21">
        <f>B4261-L4261</f>
        <v/>
      </c>
      <c r="N4261" s="21">
        <f>ROUNDDOWN(ROUND(B4261*0.2042,2),0)</f>
        <v/>
      </c>
    </row>
    <row r="4262">
      <c r="A4262" t="inlineStr">
        <is>
          <t>照合 一般</t>
        </is>
      </c>
      <c r="B4262" s="21" t="n">
        <v>30500000</v>
      </c>
      <c r="C4262" s="22" t="n">
        <v>42</v>
      </c>
      <c r="D4262" s="22" t="n">
        <v>1</v>
      </c>
      <c r="E4262" s="22" t="n">
        <v>0</v>
      </c>
      <c r="F4262" s="21">
        <f>(IF(C4262&lt;=20,MAX(800000,400000*C4262),8000000+700000*(C4262-20))+IF(E4262=1,1000000,0))</f>
        <v/>
      </c>
      <c r="G4262" s="21">
        <f>IF(AND(D4262=3,C4262&lt;=5),MAX(0,B4262-F4262),IF(AND(D4262=2,C4262&lt;=5,MAX(0,B4262-F4262)&gt;3000000),1500000+MAX(0,B4262-F4262)-3000000,MAX(0,B4262-F4262)/2))</f>
        <v/>
      </c>
      <c r="H4262" s="21">
        <f>ROUNDDOWN(G4262,-3)</f>
        <v/>
      </c>
      <c r="I4262" s="21">
        <f>IF(H4262&lt;=0,0,ROUNDDOWN(ROUND((H4262*LOOKUP(H4262,{0,1950001,3300001,6950001,9000001,18000001,40000001},{0.05,0.1,0.2,0.23,0.33,0.4,0.45})-LOOKUP(H4262,{0,1950001,3300001,6950001,9000001,18000001,40000001},{0,97500,427500,636000,1536000,2796000,4796000}))*1.021,3),0))</f>
        <v/>
      </c>
      <c r="J4262" s="21">
        <f>ROUNDDOWN(ROUND(H4262*0.06,2),-2)</f>
        <v/>
      </c>
      <c r="K4262" s="21">
        <f>ROUNDDOWN(ROUND(H4262*0.04,2),-2)</f>
        <v/>
      </c>
      <c r="L4262" s="21">
        <f>I4262+J4262+K4262</f>
        <v/>
      </c>
      <c r="M4262" s="21">
        <f>B4262-L4262</f>
        <v/>
      </c>
      <c r="N4262" s="21">
        <f>ROUNDDOWN(ROUND(B4262*0.2042,2),0)</f>
        <v/>
      </c>
    </row>
    <row r="4263">
      <c r="A4263" t="inlineStr">
        <is>
          <t>照合 一般</t>
        </is>
      </c>
      <c r="B4263" s="21" t="n">
        <v>30500000</v>
      </c>
      <c r="C4263" s="22" t="n">
        <v>43</v>
      </c>
      <c r="D4263" s="22" t="n">
        <v>1</v>
      </c>
      <c r="E4263" s="22" t="n">
        <v>0</v>
      </c>
      <c r="F4263" s="21">
        <f>(IF(C4263&lt;=20,MAX(800000,400000*C4263),8000000+700000*(C4263-20))+IF(E4263=1,1000000,0))</f>
        <v/>
      </c>
      <c r="G4263" s="21">
        <f>IF(AND(D4263=3,C4263&lt;=5),MAX(0,B4263-F4263),IF(AND(D4263=2,C4263&lt;=5,MAX(0,B4263-F4263)&gt;3000000),1500000+MAX(0,B4263-F4263)-3000000,MAX(0,B4263-F4263)/2))</f>
        <v/>
      </c>
      <c r="H4263" s="21">
        <f>ROUNDDOWN(G4263,-3)</f>
        <v/>
      </c>
      <c r="I4263" s="21">
        <f>IF(H4263&lt;=0,0,ROUNDDOWN(ROUND((H4263*LOOKUP(H4263,{0,1950001,3300001,6950001,9000001,18000001,40000001},{0.05,0.1,0.2,0.23,0.33,0.4,0.45})-LOOKUP(H4263,{0,1950001,3300001,6950001,9000001,18000001,40000001},{0,97500,427500,636000,1536000,2796000,4796000}))*1.021,3),0))</f>
        <v/>
      </c>
      <c r="J4263" s="21">
        <f>ROUNDDOWN(ROUND(H4263*0.06,2),-2)</f>
        <v/>
      </c>
      <c r="K4263" s="21">
        <f>ROUNDDOWN(ROUND(H4263*0.04,2),-2)</f>
        <v/>
      </c>
      <c r="L4263" s="21">
        <f>I4263+J4263+K4263</f>
        <v/>
      </c>
      <c r="M4263" s="21">
        <f>B4263-L4263</f>
        <v/>
      </c>
      <c r="N4263" s="21">
        <f>ROUNDDOWN(ROUND(B4263*0.2042,2),0)</f>
        <v/>
      </c>
    </row>
    <row r="4264">
      <c r="A4264" t="inlineStr">
        <is>
          <t>照合 一般</t>
        </is>
      </c>
      <c r="B4264" s="21" t="n">
        <v>30500000</v>
      </c>
      <c r="C4264" s="22" t="n">
        <v>44</v>
      </c>
      <c r="D4264" s="22" t="n">
        <v>1</v>
      </c>
      <c r="E4264" s="22" t="n">
        <v>0</v>
      </c>
      <c r="F4264" s="21">
        <f>(IF(C4264&lt;=20,MAX(800000,400000*C4264),8000000+700000*(C4264-20))+IF(E4264=1,1000000,0))</f>
        <v/>
      </c>
      <c r="G4264" s="21">
        <f>IF(AND(D4264=3,C4264&lt;=5),MAX(0,B4264-F4264),IF(AND(D4264=2,C4264&lt;=5,MAX(0,B4264-F4264)&gt;3000000),1500000+MAX(0,B4264-F4264)-3000000,MAX(0,B4264-F4264)/2))</f>
        <v/>
      </c>
      <c r="H4264" s="21">
        <f>ROUNDDOWN(G4264,-3)</f>
        <v/>
      </c>
      <c r="I4264" s="21">
        <f>IF(H4264&lt;=0,0,ROUNDDOWN(ROUND((H4264*LOOKUP(H4264,{0,1950001,3300001,6950001,9000001,18000001,40000001},{0.05,0.1,0.2,0.23,0.33,0.4,0.45})-LOOKUP(H4264,{0,1950001,3300001,6950001,9000001,18000001,40000001},{0,97500,427500,636000,1536000,2796000,4796000}))*1.021,3),0))</f>
        <v/>
      </c>
      <c r="J4264" s="21">
        <f>ROUNDDOWN(ROUND(H4264*0.06,2),-2)</f>
        <v/>
      </c>
      <c r="K4264" s="21">
        <f>ROUNDDOWN(ROUND(H4264*0.04,2),-2)</f>
        <v/>
      </c>
      <c r="L4264" s="21">
        <f>I4264+J4264+K4264</f>
        <v/>
      </c>
      <c r="M4264" s="21">
        <f>B4264-L4264</f>
        <v/>
      </c>
      <c r="N4264" s="21">
        <f>ROUNDDOWN(ROUND(B4264*0.2042,2),0)</f>
        <v/>
      </c>
    </row>
    <row r="4265">
      <c r="A4265" t="inlineStr">
        <is>
          <t>照合 一般</t>
        </is>
      </c>
      <c r="B4265" s="21" t="n">
        <v>30500000</v>
      </c>
      <c r="C4265" s="22" t="n">
        <v>45</v>
      </c>
      <c r="D4265" s="22" t="n">
        <v>1</v>
      </c>
      <c r="E4265" s="22" t="n">
        <v>0</v>
      </c>
      <c r="F4265" s="21">
        <f>(IF(C4265&lt;=20,MAX(800000,400000*C4265),8000000+700000*(C4265-20))+IF(E4265=1,1000000,0))</f>
        <v/>
      </c>
      <c r="G4265" s="21">
        <f>IF(AND(D4265=3,C4265&lt;=5),MAX(0,B4265-F4265),IF(AND(D4265=2,C4265&lt;=5,MAX(0,B4265-F4265)&gt;3000000),1500000+MAX(0,B4265-F4265)-3000000,MAX(0,B4265-F4265)/2))</f>
        <v/>
      </c>
      <c r="H4265" s="21">
        <f>ROUNDDOWN(G4265,-3)</f>
        <v/>
      </c>
      <c r="I4265" s="21">
        <f>IF(H4265&lt;=0,0,ROUNDDOWN(ROUND((H4265*LOOKUP(H4265,{0,1950001,3300001,6950001,9000001,18000001,40000001},{0.05,0.1,0.2,0.23,0.33,0.4,0.45})-LOOKUP(H4265,{0,1950001,3300001,6950001,9000001,18000001,40000001},{0,97500,427500,636000,1536000,2796000,4796000}))*1.021,3),0))</f>
        <v/>
      </c>
      <c r="J4265" s="21">
        <f>ROUNDDOWN(ROUND(H4265*0.06,2),-2)</f>
        <v/>
      </c>
      <c r="K4265" s="21">
        <f>ROUNDDOWN(ROUND(H4265*0.04,2),-2)</f>
        <v/>
      </c>
      <c r="L4265" s="21">
        <f>I4265+J4265+K4265</f>
        <v/>
      </c>
      <c r="M4265" s="21">
        <f>B4265-L4265</f>
        <v/>
      </c>
      <c r="N4265" s="21">
        <f>ROUNDDOWN(ROUND(B4265*0.2042,2),0)</f>
        <v/>
      </c>
    </row>
    <row r="4266">
      <c r="A4266" t="inlineStr">
        <is>
          <t>照合 短期</t>
        </is>
      </c>
      <c r="B4266" s="21" t="n">
        <v>30500000</v>
      </c>
      <c r="C4266" s="22" t="n">
        <v>1</v>
      </c>
      <c r="D4266" s="22" t="n">
        <v>2</v>
      </c>
      <c r="E4266" s="22" t="n">
        <v>0</v>
      </c>
      <c r="F4266" s="21">
        <f>(IF(C4266&lt;=20,MAX(800000,400000*C4266),8000000+700000*(C4266-20))+IF(E4266=1,1000000,0))</f>
        <v/>
      </c>
      <c r="G4266" s="21">
        <f>IF(AND(D4266=3,C4266&lt;=5),MAX(0,B4266-F4266),IF(AND(D4266=2,C4266&lt;=5,MAX(0,B4266-F4266)&gt;3000000),1500000+MAX(0,B4266-F4266)-3000000,MAX(0,B4266-F4266)/2))</f>
        <v/>
      </c>
      <c r="H4266" s="21">
        <f>ROUNDDOWN(G4266,-3)</f>
        <v/>
      </c>
      <c r="I4266" s="21">
        <f>IF(H4266&lt;=0,0,ROUNDDOWN(ROUND((H4266*LOOKUP(H4266,{0,1950001,3300001,6950001,9000001,18000001,40000001},{0.05,0.1,0.2,0.23,0.33,0.4,0.45})-LOOKUP(H4266,{0,1950001,3300001,6950001,9000001,18000001,40000001},{0,97500,427500,636000,1536000,2796000,4796000}))*1.021,3),0))</f>
        <v/>
      </c>
      <c r="J4266" s="21">
        <f>ROUNDDOWN(ROUND(H4266*0.06,2),-2)</f>
        <v/>
      </c>
      <c r="K4266" s="21">
        <f>ROUNDDOWN(ROUND(H4266*0.04,2),-2)</f>
        <v/>
      </c>
      <c r="L4266" s="21">
        <f>I4266+J4266+K4266</f>
        <v/>
      </c>
      <c r="M4266" s="21">
        <f>B4266-L4266</f>
        <v/>
      </c>
      <c r="N4266" s="21">
        <f>ROUNDDOWN(ROUND(B4266*0.2042,2),0)</f>
        <v/>
      </c>
    </row>
    <row r="4267">
      <c r="A4267" t="inlineStr">
        <is>
          <t>照合 役員</t>
        </is>
      </c>
      <c r="B4267" s="21" t="n">
        <v>30500000</v>
      </c>
      <c r="C4267" s="22" t="n">
        <v>1</v>
      </c>
      <c r="D4267" s="22" t="n">
        <v>3</v>
      </c>
      <c r="E4267" s="22" t="n">
        <v>0</v>
      </c>
      <c r="F4267" s="21">
        <f>(IF(C4267&lt;=20,MAX(800000,400000*C4267),8000000+700000*(C4267-20))+IF(E4267=1,1000000,0))</f>
        <v/>
      </c>
      <c r="G4267" s="21">
        <f>IF(AND(D4267=3,C4267&lt;=5),MAX(0,B4267-F4267),IF(AND(D4267=2,C4267&lt;=5,MAX(0,B4267-F4267)&gt;3000000),1500000+MAX(0,B4267-F4267)-3000000,MAX(0,B4267-F4267)/2))</f>
        <v/>
      </c>
      <c r="H4267" s="21">
        <f>ROUNDDOWN(G4267,-3)</f>
        <v/>
      </c>
      <c r="I4267" s="21">
        <f>IF(H4267&lt;=0,0,ROUNDDOWN(ROUND((H4267*LOOKUP(H4267,{0,1950001,3300001,6950001,9000001,18000001,40000001},{0.05,0.1,0.2,0.23,0.33,0.4,0.45})-LOOKUP(H4267,{0,1950001,3300001,6950001,9000001,18000001,40000001},{0,97500,427500,636000,1536000,2796000,4796000}))*1.021,3),0))</f>
        <v/>
      </c>
      <c r="J4267" s="21">
        <f>ROUNDDOWN(ROUND(H4267*0.06,2),-2)</f>
        <v/>
      </c>
      <c r="K4267" s="21">
        <f>ROUNDDOWN(ROUND(H4267*0.04,2),-2)</f>
        <v/>
      </c>
      <c r="L4267" s="21">
        <f>I4267+J4267+K4267</f>
        <v/>
      </c>
      <c r="M4267" s="21">
        <f>B4267-L4267</f>
        <v/>
      </c>
      <c r="N4267" s="21">
        <f>ROUNDDOWN(ROUND(B4267*0.2042,2),0)</f>
        <v/>
      </c>
    </row>
    <row r="4268">
      <c r="A4268" t="inlineStr">
        <is>
          <t>照合 短期 障害</t>
        </is>
      </c>
      <c r="B4268" s="21" t="n">
        <v>30500000</v>
      </c>
      <c r="C4268" s="22" t="n">
        <v>1</v>
      </c>
      <c r="D4268" s="22" t="n">
        <v>2</v>
      </c>
      <c r="E4268" s="22" t="n">
        <v>1</v>
      </c>
      <c r="F4268" s="21">
        <f>(IF(C4268&lt;=20,MAX(800000,400000*C4268),8000000+700000*(C4268-20))+IF(E4268=1,1000000,0))</f>
        <v/>
      </c>
      <c r="G4268" s="21">
        <f>IF(AND(D4268=3,C4268&lt;=5),MAX(0,B4268-F4268),IF(AND(D4268=2,C4268&lt;=5,MAX(0,B4268-F4268)&gt;3000000),1500000+MAX(0,B4268-F4268)-3000000,MAX(0,B4268-F4268)/2))</f>
        <v/>
      </c>
      <c r="H4268" s="21">
        <f>ROUNDDOWN(G4268,-3)</f>
        <v/>
      </c>
      <c r="I4268" s="21">
        <f>IF(H4268&lt;=0,0,ROUNDDOWN(ROUND((H4268*LOOKUP(H4268,{0,1950001,3300001,6950001,9000001,18000001,40000001},{0.05,0.1,0.2,0.23,0.33,0.4,0.45})-LOOKUP(H4268,{0,1950001,3300001,6950001,9000001,18000001,40000001},{0,97500,427500,636000,1536000,2796000,4796000}))*1.021,3),0))</f>
        <v/>
      </c>
      <c r="J4268" s="21">
        <f>ROUNDDOWN(ROUND(H4268*0.06,2),-2)</f>
        <v/>
      </c>
      <c r="K4268" s="21">
        <f>ROUNDDOWN(ROUND(H4268*0.04,2),-2)</f>
        <v/>
      </c>
      <c r="L4268" s="21">
        <f>I4268+J4268+K4268</f>
        <v/>
      </c>
      <c r="M4268" s="21">
        <f>B4268-L4268</f>
        <v/>
      </c>
      <c r="N4268" s="21">
        <f>ROUNDDOWN(ROUND(B4268*0.2042,2),0)</f>
        <v/>
      </c>
    </row>
    <row r="4269">
      <c r="A4269" t="inlineStr">
        <is>
          <t>照合 短期</t>
        </is>
      </c>
      <c r="B4269" s="21" t="n">
        <v>30500000</v>
      </c>
      <c r="C4269" s="22" t="n">
        <v>2</v>
      </c>
      <c r="D4269" s="22" t="n">
        <v>2</v>
      </c>
      <c r="E4269" s="22" t="n">
        <v>0</v>
      </c>
      <c r="F4269" s="21">
        <f>(IF(C4269&lt;=20,MAX(800000,400000*C4269),8000000+700000*(C4269-20))+IF(E4269=1,1000000,0))</f>
        <v/>
      </c>
      <c r="G4269" s="21">
        <f>IF(AND(D4269=3,C4269&lt;=5),MAX(0,B4269-F4269),IF(AND(D4269=2,C4269&lt;=5,MAX(0,B4269-F4269)&gt;3000000),1500000+MAX(0,B4269-F4269)-3000000,MAX(0,B4269-F4269)/2))</f>
        <v/>
      </c>
      <c r="H4269" s="21">
        <f>ROUNDDOWN(G4269,-3)</f>
        <v/>
      </c>
      <c r="I4269" s="21">
        <f>IF(H4269&lt;=0,0,ROUNDDOWN(ROUND((H4269*LOOKUP(H4269,{0,1950001,3300001,6950001,9000001,18000001,40000001},{0.05,0.1,0.2,0.23,0.33,0.4,0.45})-LOOKUP(H4269,{0,1950001,3300001,6950001,9000001,18000001,40000001},{0,97500,427500,636000,1536000,2796000,4796000}))*1.021,3),0))</f>
        <v/>
      </c>
      <c r="J4269" s="21">
        <f>ROUNDDOWN(ROUND(H4269*0.06,2),-2)</f>
        <v/>
      </c>
      <c r="K4269" s="21">
        <f>ROUNDDOWN(ROUND(H4269*0.04,2),-2)</f>
        <v/>
      </c>
      <c r="L4269" s="21">
        <f>I4269+J4269+K4269</f>
        <v/>
      </c>
      <c r="M4269" s="21">
        <f>B4269-L4269</f>
        <v/>
      </c>
      <c r="N4269" s="21">
        <f>ROUNDDOWN(ROUND(B4269*0.2042,2),0)</f>
        <v/>
      </c>
    </row>
    <row r="4270">
      <c r="A4270" t="inlineStr">
        <is>
          <t>照合 役員</t>
        </is>
      </c>
      <c r="B4270" s="21" t="n">
        <v>30500000</v>
      </c>
      <c r="C4270" s="22" t="n">
        <v>2</v>
      </c>
      <c r="D4270" s="22" t="n">
        <v>3</v>
      </c>
      <c r="E4270" s="22" t="n">
        <v>0</v>
      </c>
      <c r="F4270" s="21">
        <f>(IF(C4270&lt;=20,MAX(800000,400000*C4270),8000000+700000*(C4270-20))+IF(E4270=1,1000000,0))</f>
        <v/>
      </c>
      <c r="G4270" s="21">
        <f>IF(AND(D4270=3,C4270&lt;=5),MAX(0,B4270-F4270),IF(AND(D4270=2,C4270&lt;=5,MAX(0,B4270-F4270)&gt;3000000),1500000+MAX(0,B4270-F4270)-3000000,MAX(0,B4270-F4270)/2))</f>
        <v/>
      </c>
      <c r="H4270" s="21">
        <f>ROUNDDOWN(G4270,-3)</f>
        <v/>
      </c>
      <c r="I4270" s="21">
        <f>IF(H4270&lt;=0,0,ROUNDDOWN(ROUND((H4270*LOOKUP(H4270,{0,1950001,3300001,6950001,9000001,18000001,40000001},{0.05,0.1,0.2,0.23,0.33,0.4,0.45})-LOOKUP(H4270,{0,1950001,3300001,6950001,9000001,18000001,40000001},{0,97500,427500,636000,1536000,2796000,4796000}))*1.021,3),0))</f>
        <v/>
      </c>
      <c r="J4270" s="21">
        <f>ROUNDDOWN(ROUND(H4270*0.06,2),-2)</f>
        <v/>
      </c>
      <c r="K4270" s="21">
        <f>ROUNDDOWN(ROUND(H4270*0.04,2),-2)</f>
        <v/>
      </c>
      <c r="L4270" s="21">
        <f>I4270+J4270+K4270</f>
        <v/>
      </c>
      <c r="M4270" s="21">
        <f>B4270-L4270</f>
        <v/>
      </c>
      <c r="N4270" s="21">
        <f>ROUNDDOWN(ROUND(B4270*0.2042,2),0)</f>
        <v/>
      </c>
    </row>
    <row r="4271">
      <c r="A4271" t="inlineStr">
        <is>
          <t>照合 短期 障害</t>
        </is>
      </c>
      <c r="B4271" s="21" t="n">
        <v>30500000</v>
      </c>
      <c r="C4271" s="22" t="n">
        <v>2</v>
      </c>
      <c r="D4271" s="22" t="n">
        <v>2</v>
      </c>
      <c r="E4271" s="22" t="n">
        <v>1</v>
      </c>
      <c r="F4271" s="21">
        <f>(IF(C4271&lt;=20,MAX(800000,400000*C4271),8000000+700000*(C4271-20))+IF(E4271=1,1000000,0))</f>
        <v/>
      </c>
      <c r="G4271" s="21">
        <f>IF(AND(D4271=3,C4271&lt;=5),MAX(0,B4271-F4271),IF(AND(D4271=2,C4271&lt;=5,MAX(0,B4271-F4271)&gt;3000000),1500000+MAX(0,B4271-F4271)-3000000,MAX(0,B4271-F4271)/2))</f>
        <v/>
      </c>
      <c r="H4271" s="21">
        <f>ROUNDDOWN(G4271,-3)</f>
        <v/>
      </c>
      <c r="I4271" s="21">
        <f>IF(H4271&lt;=0,0,ROUNDDOWN(ROUND((H4271*LOOKUP(H4271,{0,1950001,3300001,6950001,9000001,18000001,40000001},{0.05,0.1,0.2,0.23,0.33,0.4,0.45})-LOOKUP(H4271,{0,1950001,3300001,6950001,9000001,18000001,40000001},{0,97500,427500,636000,1536000,2796000,4796000}))*1.021,3),0))</f>
        <v/>
      </c>
      <c r="J4271" s="21">
        <f>ROUNDDOWN(ROUND(H4271*0.06,2),-2)</f>
        <v/>
      </c>
      <c r="K4271" s="21">
        <f>ROUNDDOWN(ROUND(H4271*0.04,2),-2)</f>
        <v/>
      </c>
      <c r="L4271" s="21">
        <f>I4271+J4271+K4271</f>
        <v/>
      </c>
      <c r="M4271" s="21">
        <f>B4271-L4271</f>
        <v/>
      </c>
      <c r="N4271" s="21">
        <f>ROUNDDOWN(ROUND(B4271*0.2042,2),0)</f>
        <v/>
      </c>
    </row>
    <row r="4272">
      <c r="A4272" t="inlineStr">
        <is>
          <t>照合 短期</t>
        </is>
      </c>
      <c r="B4272" s="21" t="n">
        <v>30500000</v>
      </c>
      <c r="C4272" s="22" t="n">
        <v>3</v>
      </c>
      <c r="D4272" s="22" t="n">
        <v>2</v>
      </c>
      <c r="E4272" s="22" t="n">
        <v>0</v>
      </c>
      <c r="F4272" s="21">
        <f>(IF(C4272&lt;=20,MAX(800000,400000*C4272),8000000+700000*(C4272-20))+IF(E4272=1,1000000,0))</f>
        <v/>
      </c>
      <c r="G4272" s="21">
        <f>IF(AND(D4272=3,C4272&lt;=5),MAX(0,B4272-F4272),IF(AND(D4272=2,C4272&lt;=5,MAX(0,B4272-F4272)&gt;3000000),1500000+MAX(0,B4272-F4272)-3000000,MAX(0,B4272-F4272)/2))</f>
        <v/>
      </c>
      <c r="H4272" s="21">
        <f>ROUNDDOWN(G4272,-3)</f>
        <v/>
      </c>
      <c r="I4272" s="21">
        <f>IF(H4272&lt;=0,0,ROUNDDOWN(ROUND((H4272*LOOKUP(H4272,{0,1950001,3300001,6950001,9000001,18000001,40000001},{0.05,0.1,0.2,0.23,0.33,0.4,0.45})-LOOKUP(H4272,{0,1950001,3300001,6950001,9000001,18000001,40000001},{0,97500,427500,636000,1536000,2796000,4796000}))*1.021,3),0))</f>
        <v/>
      </c>
      <c r="J4272" s="21">
        <f>ROUNDDOWN(ROUND(H4272*0.06,2),-2)</f>
        <v/>
      </c>
      <c r="K4272" s="21">
        <f>ROUNDDOWN(ROUND(H4272*0.04,2),-2)</f>
        <v/>
      </c>
      <c r="L4272" s="21">
        <f>I4272+J4272+K4272</f>
        <v/>
      </c>
      <c r="M4272" s="21">
        <f>B4272-L4272</f>
        <v/>
      </c>
      <c r="N4272" s="21">
        <f>ROUNDDOWN(ROUND(B4272*0.2042,2),0)</f>
        <v/>
      </c>
    </row>
    <row r="4273">
      <c r="A4273" t="inlineStr">
        <is>
          <t>照合 役員</t>
        </is>
      </c>
      <c r="B4273" s="21" t="n">
        <v>30500000</v>
      </c>
      <c r="C4273" s="22" t="n">
        <v>3</v>
      </c>
      <c r="D4273" s="22" t="n">
        <v>3</v>
      </c>
      <c r="E4273" s="22" t="n">
        <v>0</v>
      </c>
      <c r="F4273" s="21">
        <f>(IF(C4273&lt;=20,MAX(800000,400000*C4273),8000000+700000*(C4273-20))+IF(E4273=1,1000000,0))</f>
        <v/>
      </c>
      <c r="G4273" s="21">
        <f>IF(AND(D4273=3,C4273&lt;=5),MAX(0,B4273-F4273),IF(AND(D4273=2,C4273&lt;=5,MAX(0,B4273-F4273)&gt;3000000),1500000+MAX(0,B4273-F4273)-3000000,MAX(0,B4273-F4273)/2))</f>
        <v/>
      </c>
      <c r="H4273" s="21">
        <f>ROUNDDOWN(G4273,-3)</f>
        <v/>
      </c>
      <c r="I4273" s="21">
        <f>IF(H4273&lt;=0,0,ROUNDDOWN(ROUND((H4273*LOOKUP(H4273,{0,1950001,3300001,6950001,9000001,18000001,40000001},{0.05,0.1,0.2,0.23,0.33,0.4,0.45})-LOOKUP(H4273,{0,1950001,3300001,6950001,9000001,18000001,40000001},{0,97500,427500,636000,1536000,2796000,4796000}))*1.021,3),0))</f>
        <v/>
      </c>
      <c r="J4273" s="21">
        <f>ROUNDDOWN(ROUND(H4273*0.06,2),-2)</f>
        <v/>
      </c>
      <c r="K4273" s="21">
        <f>ROUNDDOWN(ROUND(H4273*0.04,2),-2)</f>
        <v/>
      </c>
      <c r="L4273" s="21">
        <f>I4273+J4273+K4273</f>
        <v/>
      </c>
      <c r="M4273" s="21">
        <f>B4273-L4273</f>
        <v/>
      </c>
      <c r="N4273" s="21">
        <f>ROUNDDOWN(ROUND(B4273*0.2042,2),0)</f>
        <v/>
      </c>
    </row>
    <row r="4274">
      <c r="A4274" t="inlineStr">
        <is>
          <t>照合 短期 障害</t>
        </is>
      </c>
      <c r="B4274" s="21" t="n">
        <v>30500000</v>
      </c>
      <c r="C4274" s="22" t="n">
        <v>3</v>
      </c>
      <c r="D4274" s="22" t="n">
        <v>2</v>
      </c>
      <c r="E4274" s="22" t="n">
        <v>1</v>
      </c>
      <c r="F4274" s="21">
        <f>(IF(C4274&lt;=20,MAX(800000,400000*C4274),8000000+700000*(C4274-20))+IF(E4274=1,1000000,0))</f>
        <v/>
      </c>
      <c r="G4274" s="21">
        <f>IF(AND(D4274=3,C4274&lt;=5),MAX(0,B4274-F4274),IF(AND(D4274=2,C4274&lt;=5,MAX(0,B4274-F4274)&gt;3000000),1500000+MAX(0,B4274-F4274)-3000000,MAX(0,B4274-F4274)/2))</f>
        <v/>
      </c>
      <c r="H4274" s="21">
        <f>ROUNDDOWN(G4274,-3)</f>
        <v/>
      </c>
      <c r="I4274" s="21">
        <f>IF(H4274&lt;=0,0,ROUNDDOWN(ROUND((H4274*LOOKUP(H4274,{0,1950001,3300001,6950001,9000001,18000001,40000001},{0.05,0.1,0.2,0.23,0.33,0.4,0.45})-LOOKUP(H4274,{0,1950001,3300001,6950001,9000001,18000001,40000001},{0,97500,427500,636000,1536000,2796000,4796000}))*1.021,3),0))</f>
        <v/>
      </c>
      <c r="J4274" s="21">
        <f>ROUNDDOWN(ROUND(H4274*0.06,2),-2)</f>
        <v/>
      </c>
      <c r="K4274" s="21">
        <f>ROUNDDOWN(ROUND(H4274*0.04,2),-2)</f>
        <v/>
      </c>
      <c r="L4274" s="21">
        <f>I4274+J4274+K4274</f>
        <v/>
      </c>
      <c r="M4274" s="21">
        <f>B4274-L4274</f>
        <v/>
      </c>
      <c r="N4274" s="21">
        <f>ROUNDDOWN(ROUND(B4274*0.2042,2),0)</f>
        <v/>
      </c>
    </row>
    <row r="4275">
      <c r="A4275" t="inlineStr">
        <is>
          <t>照合 短期</t>
        </is>
      </c>
      <c r="B4275" s="21" t="n">
        <v>30500000</v>
      </c>
      <c r="C4275" s="22" t="n">
        <v>4</v>
      </c>
      <c r="D4275" s="22" t="n">
        <v>2</v>
      </c>
      <c r="E4275" s="22" t="n">
        <v>0</v>
      </c>
      <c r="F4275" s="21">
        <f>(IF(C4275&lt;=20,MAX(800000,400000*C4275),8000000+700000*(C4275-20))+IF(E4275=1,1000000,0))</f>
        <v/>
      </c>
      <c r="G4275" s="21">
        <f>IF(AND(D4275=3,C4275&lt;=5),MAX(0,B4275-F4275),IF(AND(D4275=2,C4275&lt;=5,MAX(0,B4275-F4275)&gt;3000000),1500000+MAX(0,B4275-F4275)-3000000,MAX(0,B4275-F4275)/2))</f>
        <v/>
      </c>
      <c r="H4275" s="21">
        <f>ROUNDDOWN(G4275,-3)</f>
        <v/>
      </c>
      <c r="I4275" s="21">
        <f>IF(H4275&lt;=0,0,ROUNDDOWN(ROUND((H4275*LOOKUP(H4275,{0,1950001,3300001,6950001,9000001,18000001,40000001},{0.05,0.1,0.2,0.23,0.33,0.4,0.45})-LOOKUP(H4275,{0,1950001,3300001,6950001,9000001,18000001,40000001},{0,97500,427500,636000,1536000,2796000,4796000}))*1.021,3),0))</f>
        <v/>
      </c>
      <c r="J4275" s="21">
        <f>ROUNDDOWN(ROUND(H4275*0.06,2),-2)</f>
        <v/>
      </c>
      <c r="K4275" s="21">
        <f>ROUNDDOWN(ROUND(H4275*0.04,2),-2)</f>
        <v/>
      </c>
      <c r="L4275" s="21">
        <f>I4275+J4275+K4275</f>
        <v/>
      </c>
      <c r="M4275" s="21">
        <f>B4275-L4275</f>
        <v/>
      </c>
      <c r="N4275" s="21">
        <f>ROUNDDOWN(ROUND(B4275*0.2042,2),0)</f>
        <v/>
      </c>
    </row>
    <row r="4276">
      <c r="A4276" t="inlineStr">
        <is>
          <t>照合 役員</t>
        </is>
      </c>
      <c r="B4276" s="21" t="n">
        <v>30500000</v>
      </c>
      <c r="C4276" s="22" t="n">
        <v>4</v>
      </c>
      <c r="D4276" s="22" t="n">
        <v>3</v>
      </c>
      <c r="E4276" s="22" t="n">
        <v>0</v>
      </c>
      <c r="F4276" s="21">
        <f>(IF(C4276&lt;=20,MAX(800000,400000*C4276),8000000+700000*(C4276-20))+IF(E4276=1,1000000,0))</f>
        <v/>
      </c>
      <c r="G4276" s="21">
        <f>IF(AND(D4276=3,C4276&lt;=5),MAX(0,B4276-F4276),IF(AND(D4276=2,C4276&lt;=5,MAX(0,B4276-F4276)&gt;3000000),1500000+MAX(0,B4276-F4276)-3000000,MAX(0,B4276-F4276)/2))</f>
        <v/>
      </c>
      <c r="H4276" s="21">
        <f>ROUNDDOWN(G4276,-3)</f>
        <v/>
      </c>
      <c r="I4276" s="21">
        <f>IF(H4276&lt;=0,0,ROUNDDOWN(ROUND((H4276*LOOKUP(H4276,{0,1950001,3300001,6950001,9000001,18000001,40000001},{0.05,0.1,0.2,0.23,0.33,0.4,0.45})-LOOKUP(H4276,{0,1950001,3300001,6950001,9000001,18000001,40000001},{0,97500,427500,636000,1536000,2796000,4796000}))*1.021,3),0))</f>
        <v/>
      </c>
      <c r="J4276" s="21">
        <f>ROUNDDOWN(ROUND(H4276*0.06,2),-2)</f>
        <v/>
      </c>
      <c r="K4276" s="21">
        <f>ROUNDDOWN(ROUND(H4276*0.04,2),-2)</f>
        <v/>
      </c>
      <c r="L4276" s="21">
        <f>I4276+J4276+K4276</f>
        <v/>
      </c>
      <c r="M4276" s="21">
        <f>B4276-L4276</f>
        <v/>
      </c>
      <c r="N4276" s="21">
        <f>ROUNDDOWN(ROUND(B4276*0.2042,2),0)</f>
        <v/>
      </c>
    </row>
    <row r="4277">
      <c r="A4277" t="inlineStr">
        <is>
          <t>照合 短期 障害</t>
        </is>
      </c>
      <c r="B4277" s="21" t="n">
        <v>30500000</v>
      </c>
      <c r="C4277" s="22" t="n">
        <v>4</v>
      </c>
      <c r="D4277" s="22" t="n">
        <v>2</v>
      </c>
      <c r="E4277" s="22" t="n">
        <v>1</v>
      </c>
      <c r="F4277" s="21">
        <f>(IF(C4277&lt;=20,MAX(800000,400000*C4277),8000000+700000*(C4277-20))+IF(E4277=1,1000000,0))</f>
        <v/>
      </c>
      <c r="G4277" s="21">
        <f>IF(AND(D4277=3,C4277&lt;=5),MAX(0,B4277-F4277),IF(AND(D4277=2,C4277&lt;=5,MAX(0,B4277-F4277)&gt;3000000),1500000+MAX(0,B4277-F4277)-3000000,MAX(0,B4277-F4277)/2))</f>
        <v/>
      </c>
      <c r="H4277" s="21">
        <f>ROUNDDOWN(G4277,-3)</f>
        <v/>
      </c>
      <c r="I4277" s="21">
        <f>IF(H4277&lt;=0,0,ROUNDDOWN(ROUND((H4277*LOOKUP(H4277,{0,1950001,3300001,6950001,9000001,18000001,40000001},{0.05,0.1,0.2,0.23,0.33,0.4,0.45})-LOOKUP(H4277,{0,1950001,3300001,6950001,9000001,18000001,40000001},{0,97500,427500,636000,1536000,2796000,4796000}))*1.021,3),0))</f>
        <v/>
      </c>
      <c r="J4277" s="21">
        <f>ROUNDDOWN(ROUND(H4277*0.06,2),-2)</f>
        <v/>
      </c>
      <c r="K4277" s="21">
        <f>ROUNDDOWN(ROUND(H4277*0.04,2),-2)</f>
        <v/>
      </c>
      <c r="L4277" s="21">
        <f>I4277+J4277+K4277</f>
        <v/>
      </c>
      <c r="M4277" s="21">
        <f>B4277-L4277</f>
        <v/>
      </c>
      <c r="N4277" s="21">
        <f>ROUNDDOWN(ROUND(B4277*0.2042,2),0)</f>
        <v/>
      </c>
    </row>
    <row r="4278">
      <c r="A4278" t="inlineStr">
        <is>
          <t>照合 短期</t>
        </is>
      </c>
      <c r="B4278" s="21" t="n">
        <v>30500000</v>
      </c>
      <c r="C4278" s="22" t="n">
        <v>5</v>
      </c>
      <c r="D4278" s="22" t="n">
        <v>2</v>
      </c>
      <c r="E4278" s="22" t="n">
        <v>0</v>
      </c>
      <c r="F4278" s="21">
        <f>(IF(C4278&lt;=20,MAX(800000,400000*C4278),8000000+700000*(C4278-20))+IF(E4278=1,1000000,0))</f>
        <v/>
      </c>
      <c r="G4278" s="21">
        <f>IF(AND(D4278=3,C4278&lt;=5),MAX(0,B4278-F4278),IF(AND(D4278=2,C4278&lt;=5,MAX(0,B4278-F4278)&gt;3000000),1500000+MAX(0,B4278-F4278)-3000000,MAX(0,B4278-F4278)/2))</f>
        <v/>
      </c>
      <c r="H4278" s="21">
        <f>ROUNDDOWN(G4278,-3)</f>
        <v/>
      </c>
      <c r="I4278" s="21">
        <f>IF(H4278&lt;=0,0,ROUNDDOWN(ROUND((H4278*LOOKUP(H4278,{0,1950001,3300001,6950001,9000001,18000001,40000001},{0.05,0.1,0.2,0.23,0.33,0.4,0.45})-LOOKUP(H4278,{0,1950001,3300001,6950001,9000001,18000001,40000001},{0,97500,427500,636000,1536000,2796000,4796000}))*1.021,3),0))</f>
        <v/>
      </c>
      <c r="J4278" s="21">
        <f>ROUNDDOWN(ROUND(H4278*0.06,2),-2)</f>
        <v/>
      </c>
      <c r="K4278" s="21">
        <f>ROUNDDOWN(ROUND(H4278*0.04,2),-2)</f>
        <v/>
      </c>
      <c r="L4278" s="21">
        <f>I4278+J4278+K4278</f>
        <v/>
      </c>
      <c r="M4278" s="21">
        <f>B4278-L4278</f>
        <v/>
      </c>
      <c r="N4278" s="21">
        <f>ROUNDDOWN(ROUND(B4278*0.2042,2),0)</f>
        <v/>
      </c>
    </row>
    <row r="4279">
      <c r="A4279" t="inlineStr">
        <is>
          <t>照合 役員</t>
        </is>
      </c>
      <c r="B4279" s="21" t="n">
        <v>30500000</v>
      </c>
      <c r="C4279" s="22" t="n">
        <v>5</v>
      </c>
      <c r="D4279" s="22" t="n">
        <v>3</v>
      </c>
      <c r="E4279" s="22" t="n">
        <v>0</v>
      </c>
      <c r="F4279" s="21">
        <f>(IF(C4279&lt;=20,MAX(800000,400000*C4279),8000000+700000*(C4279-20))+IF(E4279=1,1000000,0))</f>
        <v/>
      </c>
      <c r="G4279" s="21">
        <f>IF(AND(D4279=3,C4279&lt;=5),MAX(0,B4279-F4279),IF(AND(D4279=2,C4279&lt;=5,MAX(0,B4279-F4279)&gt;3000000),1500000+MAX(0,B4279-F4279)-3000000,MAX(0,B4279-F4279)/2))</f>
        <v/>
      </c>
      <c r="H4279" s="21">
        <f>ROUNDDOWN(G4279,-3)</f>
        <v/>
      </c>
      <c r="I4279" s="21">
        <f>IF(H4279&lt;=0,0,ROUNDDOWN(ROUND((H4279*LOOKUP(H4279,{0,1950001,3300001,6950001,9000001,18000001,40000001},{0.05,0.1,0.2,0.23,0.33,0.4,0.45})-LOOKUP(H4279,{0,1950001,3300001,6950001,9000001,18000001,40000001},{0,97500,427500,636000,1536000,2796000,4796000}))*1.021,3),0))</f>
        <v/>
      </c>
      <c r="J4279" s="21">
        <f>ROUNDDOWN(ROUND(H4279*0.06,2),-2)</f>
        <v/>
      </c>
      <c r="K4279" s="21">
        <f>ROUNDDOWN(ROUND(H4279*0.04,2),-2)</f>
        <v/>
      </c>
      <c r="L4279" s="21">
        <f>I4279+J4279+K4279</f>
        <v/>
      </c>
      <c r="M4279" s="21">
        <f>B4279-L4279</f>
        <v/>
      </c>
      <c r="N4279" s="21">
        <f>ROUNDDOWN(ROUND(B4279*0.2042,2),0)</f>
        <v/>
      </c>
    </row>
    <row r="4280">
      <c r="A4280" t="inlineStr">
        <is>
          <t>照合 短期 障害</t>
        </is>
      </c>
      <c r="B4280" s="21" t="n">
        <v>30500000</v>
      </c>
      <c r="C4280" s="22" t="n">
        <v>5</v>
      </c>
      <c r="D4280" s="22" t="n">
        <v>2</v>
      </c>
      <c r="E4280" s="22" t="n">
        <v>1</v>
      </c>
      <c r="F4280" s="21">
        <f>(IF(C4280&lt;=20,MAX(800000,400000*C4280),8000000+700000*(C4280-20))+IF(E4280=1,1000000,0))</f>
        <v/>
      </c>
      <c r="G4280" s="21">
        <f>IF(AND(D4280=3,C4280&lt;=5),MAX(0,B4280-F4280),IF(AND(D4280=2,C4280&lt;=5,MAX(0,B4280-F4280)&gt;3000000),1500000+MAX(0,B4280-F4280)-3000000,MAX(0,B4280-F4280)/2))</f>
        <v/>
      </c>
      <c r="H4280" s="21">
        <f>ROUNDDOWN(G4280,-3)</f>
        <v/>
      </c>
      <c r="I4280" s="21">
        <f>IF(H4280&lt;=0,0,ROUNDDOWN(ROUND((H4280*LOOKUP(H4280,{0,1950001,3300001,6950001,9000001,18000001,40000001},{0.05,0.1,0.2,0.23,0.33,0.4,0.45})-LOOKUP(H4280,{0,1950001,3300001,6950001,9000001,18000001,40000001},{0,97500,427500,636000,1536000,2796000,4796000}))*1.021,3),0))</f>
        <v/>
      </c>
      <c r="J4280" s="21">
        <f>ROUNDDOWN(ROUND(H4280*0.06,2),-2)</f>
        <v/>
      </c>
      <c r="K4280" s="21">
        <f>ROUNDDOWN(ROUND(H4280*0.04,2),-2)</f>
        <v/>
      </c>
      <c r="L4280" s="21">
        <f>I4280+J4280+K4280</f>
        <v/>
      </c>
      <c r="M4280" s="21">
        <f>B4280-L4280</f>
        <v/>
      </c>
      <c r="N4280" s="21">
        <f>ROUNDDOWN(ROUND(B4280*0.2042,2),0)</f>
        <v/>
      </c>
    </row>
    <row r="4281">
      <c r="A4281" t="inlineStr">
        <is>
          <t>照合 障害</t>
        </is>
      </c>
      <c r="B4281" s="21" t="n">
        <v>30500000</v>
      </c>
      <c r="C4281" s="22" t="n">
        <v>25</v>
      </c>
      <c r="D4281" s="22" t="n">
        <v>1</v>
      </c>
      <c r="E4281" s="22" t="n">
        <v>1</v>
      </c>
      <c r="F4281" s="21">
        <f>(IF(C4281&lt;=20,MAX(800000,400000*C4281),8000000+700000*(C4281-20))+IF(E4281=1,1000000,0))</f>
        <v/>
      </c>
      <c r="G4281" s="21">
        <f>IF(AND(D4281=3,C4281&lt;=5),MAX(0,B4281-F4281),IF(AND(D4281=2,C4281&lt;=5,MAX(0,B4281-F4281)&gt;3000000),1500000+MAX(0,B4281-F4281)-3000000,MAX(0,B4281-F4281)/2))</f>
        <v/>
      </c>
      <c r="H4281" s="21">
        <f>ROUNDDOWN(G4281,-3)</f>
        <v/>
      </c>
      <c r="I4281" s="21">
        <f>IF(H4281&lt;=0,0,ROUNDDOWN(ROUND((H4281*LOOKUP(H4281,{0,1950001,3300001,6950001,9000001,18000001,40000001},{0.05,0.1,0.2,0.23,0.33,0.4,0.45})-LOOKUP(H4281,{0,1950001,3300001,6950001,9000001,18000001,40000001},{0,97500,427500,636000,1536000,2796000,4796000}))*1.021,3),0))</f>
        <v/>
      </c>
      <c r="J4281" s="21">
        <f>ROUNDDOWN(ROUND(H4281*0.06,2),-2)</f>
        <v/>
      </c>
      <c r="K4281" s="21">
        <f>ROUNDDOWN(ROUND(H4281*0.04,2),-2)</f>
        <v/>
      </c>
      <c r="L4281" s="21">
        <f>I4281+J4281+K4281</f>
        <v/>
      </c>
      <c r="M4281" s="21">
        <f>B4281-L4281</f>
        <v/>
      </c>
      <c r="N4281" s="21">
        <f>ROUNDDOWN(ROUND(B4281*0.2042,2),0)</f>
        <v/>
      </c>
    </row>
    <row r="4282">
      <c r="A4282" t="inlineStr">
        <is>
          <t>照合 一般</t>
        </is>
      </c>
      <c r="B4282" s="21" t="n">
        <v>31000000</v>
      </c>
      <c r="C4282" s="22" t="n">
        <v>1</v>
      </c>
      <c r="D4282" s="22" t="n">
        <v>1</v>
      </c>
      <c r="E4282" s="22" t="n">
        <v>0</v>
      </c>
      <c r="F4282" s="21">
        <f>(IF(C4282&lt;=20,MAX(800000,400000*C4282),8000000+700000*(C4282-20))+IF(E4282=1,1000000,0))</f>
        <v/>
      </c>
      <c r="G4282" s="21">
        <f>IF(AND(D4282=3,C4282&lt;=5),MAX(0,B4282-F4282),IF(AND(D4282=2,C4282&lt;=5,MAX(0,B4282-F4282)&gt;3000000),1500000+MAX(0,B4282-F4282)-3000000,MAX(0,B4282-F4282)/2))</f>
        <v/>
      </c>
      <c r="H4282" s="21">
        <f>ROUNDDOWN(G4282,-3)</f>
        <v/>
      </c>
      <c r="I4282" s="21">
        <f>IF(H4282&lt;=0,0,ROUNDDOWN(ROUND((H4282*LOOKUP(H4282,{0,1950001,3300001,6950001,9000001,18000001,40000001},{0.05,0.1,0.2,0.23,0.33,0.4,0.45})-LOOKUP(H4282,{0,1950001,3300001,6950001,9000001,18000001,40000001},{0,97500,427500,636000,1536000,2796000,4796000}))*1.021,3),0))</f>
        <v/>
      </c>
      <c r="J4282" s="21">
        <f>ROUNDDOWN(ROUND(H4282*0.06,2),-2)</f>
        <v/>
      </c>
      <c r="K4282" s="21">
        <f>ROUNDDOWN(ROUND(H4282*0.04,2),-2)</f>
        <v/>
      </c>
      <c r="L4282" s="21">
        <f>I4282+J4282+K4282</f>
        <v/>
      </c>
      <c r="M4282" s="21">
        <f>B4282-L4282</f>
        <v/>
      </c>
      <c r="N4282" s="21">
        <f>ROUNDDOWN(ROUND(B4282*0.2042,2),0)</f>
        <v/>
      </c>
    </row>
    <row r="4283">
      <c r="A4283" t="inlineStr">
        <is>
          <t>照合 一般</t>
        </is>
      </c>
      <c r="B4283" s="21" t="n">
        <v>31000000</v>
      </c>
      <c r="C4283" s="22" t="n">
        <v>2</v>
      </c>
      <c r="D4283" s="22" t="n">
        <v>1</v>
      </c>
      <c r="E4283" s="22" t="n">
        <v>0</v>
      </c>
      <c r="F4283" s="21">
        <f>(IF(C4283&lt;=20,MAX(800000,400000*C4283),8000000+700000*(C4283-20))+IF(E4283=1,1000000,0))</f>
        <v/>
      </c>
      <c r="G4283" s="21">
        <f>IF(AND(D4283=3,C4283&lt;=5),MAX(0,B4283-F4283),IF(AND(D4283=2,C4283&lt;=5,MAX(0,B4283-F4283)&gt;3000000),1500000+MAX(0,B4283-F4283)-3000000,MAX(0,B4283-F4283)/2))</f>
        <v/>
      </c>
      <c r="H4283" s="21">
        <f>ROUNDDOWN(G4283,-3)</f>
        <v/>
      </c>
      <c r="I4283" s="21">
        <f>IF(H4283&lt;=0,0,ROUNDDOWN(ROUND((H4283*LOOKUP(H4283,{0,1950001,3300001,6950001,9000001,18000001,40000001},{0.05,0.1,0.2,0.23,0.33,0.4,0.45})-LOOKUP(H4283,{0,1950001,3300001,6950001,9000001,18000001,40000001},{0,97500,427500,636000,1536000,2796000,4796000}))*1.021,3),0))</f>
        <v/>
      </c>
      <c r="J4283" s="21">
        <f>ROUNDDOWN(ROUND(H4283*0.06,2),-2)</f>
        <v/>
      </c>
      <c r="K4283" s="21">
        <f>ROUNDDOWN(ROUND(H4283*0.04,2),-2)</f>
        <v/>
      </c>
      <c r="L4283" s="21">
        <f>I4283+J4283+K4283</f>
        <v/>
      </c>
      <c r="M4283" s="21">
        <f>B4283-L4283</f>
        <v/>
      </c>
      <c r="N4283" s="21">
        <f>ROUNDDOWN(ROUND(B4283*0.2042,2),0)</f>
        <v/>
      </c>
    </row>
    <row r="4284">
      <c r="A4284" t="inlineStr">
        <is>
          <t>照合 一般</t>
        </is>
      </c>
      <c r="B4284" s="21" t="n">
        <v>31000000</v>
      </c>
      <c r="C4284" s="22" t="n">
        <v>3</v>
      </c>
      <c r="D4284" s="22" t="n">
        <v>1</v>
      </c>
      <c r="E4284" s="22" t="n">
        <v>0</v>
      </c>
      <c r="F4284" s="21">
        <f>(IF(C4284&lt;=20,MAX(800000,400000*C4284),8000000+700000*(C4284-20))+IF(E4284=1,1000000,0))</f>
        <v/>
      </c>
      <c r="G4284" s="21">
        <f>IF(AND(D4284=3,C4284&lt;=5),MAX(0,B4284-F4284),IF(AND(D4284=2,C4284&lt;=5,MAX(0,B4284-F4284)&gt;3000000),1500000+MAX(0,B4284-F4284)-3000000,MAX(0,B4284-F4284)/2))</f>
        <v/>
      </c>
      <c r="H4284" s="21">
        <f>ROUNDDOWN(G4284,-3)</f>
        <v/>
      </c>
      <c r="I4284" s="21">
        <f>IF(H4284&lt;=0,0,ROUNDDOWN(ROUND((H4284*LOOKUP(H4284,{0,1950001,3300001,6950001,9000001,18000001,40000001},{0.05,0.1,0.2,0.23,0.33,0.4,0.45})-LOOKUP(H4284,{0,1950001,3300001,6950001,9000001,18000001,40000001},{0,97500,427500,636000,1536000,2796000,4796000}))*1.021,3),0))</f>
        <v/>
      </c>
      <c r="J4284" s="21">
        <f>ROUNDDOWN(ROUND(H4284*0.06,2),-2)</f>
        <v/>
      </c>
      <c r="K4284" s="21">
        <f>ROUNDDOWN(ROUND(H4284*0.04,2),-2)</f>
        <v/>
      </c>
      <c r="L4284" s="21">
        <f>I4284+J4284+K4284</f>
        <v/>
      </c>
      <c r="M4284" s="21">
        <f>B4284-L4284</f>
        <v/>
      </c>
      <c r="N4284" s="21">
        <f>ROUNDDOWN(ROUND(B4284*0.2042,2),0)</f>
        <v/>
      </c>
    </row>
    <row r="4285">
      <c r="A4285" t="inlineStr">
        <is>
          <t>照合 一般</t>
        </is>
      </c>
      <c r="B4285" s="21" t="n">
        <v>31000000</v>
      </c>
      <c r="C4285" s="22" t="n">
        <v>4</v>
      </c>
      <c r="D4285" s="22" t="n">
        <v>1</v>
      </c>
      <c r="E4285" s="22" t="n">
        <v>0</v>
      </c>
      <c r="F4285" s="21">
        <f>(IF(C4285&lt;=20,MAX(800000,400000*C4285),8000000+700000*(C4285-20))+IF(E4285=1,1000000,0))</f>
        <v/>
      </c>
      <c r="G4285" s="21">
        <f>IF(AND(D4285=3,C4285&lt;=5),MAX(0,B4285-F4285),IF(AND(D4285=2,C4285&lt;=5,MAX(0,B4285-F4285)&gt;3000000),1500000+MAX(0,B4285-F4285)-3000000,MAX(0,B4285-F4285)/2))</f>
        <v/>
      </c>
      <c r="H4285" s="21">
        <f>ROUNDDOWN(G4285,-3)</f>
        <v/>
      </c>
      <c r="I4285" s="21">
        <f>IF(H4285&lt;=0,0,ROUNDDOWN(ROUND((H4285*LOOKUP(H4285,{0,1950001,3300001,6950001,9000001,18000001,40000001},{0.05,0.1,0.2,0.23,0.33,0.4,0.45})-LOOKUP(H4285,{0,1950001,3300001,6950001,9000001,18000001,40000001},{0,97500,427500,636000,1536000,2796000,4796000}))*1.021,3),0))</f>
        <v/>
      </c>
      <c r="J4285" s="21">
        <f>ROUNDDOWN(ROUND(H4285*0.06,2),-2)</f>
        <v/>
      </c>
      <c r="K4285" s="21">
        <f>ROUNDDOWN(ROUND(H4285*0.04,2),-2)</f>
        <v/>
      </c>
      <c r="L4285" s="21">
        <f>I4285+J4285+K4285</f>
        <v/>
      </c>
      <c r="M4285" s="21">
        <f>B4285-L4285</f>
        <v/>
      </c>
      <c r="N4285" s="21">
        <f>ROUNDDOWN(ROUND(B4285*0.2042,2),0)</f>
        <v/>
      </c>
    </row>
    <row r="4286">
      <c r="A4286" t="inlineStr">
        <is>
          <t>照合 一般</t>
        </is>
      </c>
      <c r="B4286" s="21" t="n">
        <v>31000000</v>
      </c>
      <c r="C4286" s="22" t="n">
        <v>5</v>
      </c>
      <c r="D4286" s="22" t="n">
        <v>1</v>
      </c>
      <c r="E4286" s="22" t="n">
        <v>0</v>
      </c>
      <c r="F4286" s="21">
        <f>(IF(C4286&lt;=20,MAX(800000,400000*C4286),8000000+700000*(C4286-20))+IF(E4286=1,1000000,0))</f>
        <v/>
      </c>
      <c r="G4286" s="21">
        <f>IF(AND(D4286=3,C4286&lt;=5),MAX(0,B4286-F4286),IF(AND(D4286=2,C4286&lt;=5,MAX(0,B4286-F4286)&gt;3000000),1500000+MAX(0,B4286-F4286)-3000000,MAX(0,B4286-F4286)/2))</f>
        <v/>
      </c>
      <c r="H4286" s="21">
        <f>ROUNDDOWN(G4286,-3)</f>
        <v/>
      </c>
      <c r="I4286" s="21">
        <f>IF(H4286&lt;=0,0,ROUNDDOWN(ROUND((H4286*LOOKUP(H4286,{0,1950001,3300001,6950001,9000001,18000001,40000001},{0.05,0.1,0.2,0.23,0.33,0.4,0.45})-LOOKUP(H4286,{0,1950001,3300001,6950001,9000001,18000001,40000001},{0,97500,427500,636000,1536000,2796000,4796000}))*1.021,3),0))</f>
        <v/>
      </c>
      <c r="J4286" s="21">
        <f>ROUNDDOWN(ROUND(H4286*0.06,2),-2)</f>
        <v/>
      </c>
      <c r="K4286" s="21">
        <f>ROUNDDOWN(ROUND(H4286*0.04,2),-2)</f>
        <v/>
      </c>
      <c r="L4286" s="21">
        <f>I4286+J4286+K4286</f>
        <v/>
      </c>
      <c r="M4286" s="21">
        <f>B4286-L4286</f>
        <v/>
      </c>
      <c r="N4286" s="21">
        <f>ROUNDDOWN(ROUND(B4286*0.2042,2),0)</f>
        <v/>
      </c>
    </row>
    <row r="4287">
      <c r="A4287" t="inlineStr">
        <is>
          <t>照合 一般</t>
        </is>
      </c>
      <c r="B4287" s="21" t="n">
        <v>31000000</v>
      </c>
      <c r="C4287" s="22" t="n">
        <v>6</v>
      </c>
      <c r="D4287" s="22" t="n">
        <v>1</v>
      </c>
      <c r="E4287" s="22" t="n">
        <v>0</v>
      </c>
      <c r="F4287" s="21">
        <f>(IF(C4287&lt;=20,MAX(800000,400000*C4287),8000000+700000*(C4287-20))+IF(E4287=1,1000000,0))</f>
        <v/>
      </c>
      <c r="G4287" s="21">
        <f>IF(AND(D4287=3,C4287&lt;=5),MAX(0,B4287-F4287),IF(AND(D4287=2,C4287&lt;=5,MAX(0,B4287-F4287)&gt;3000000),1500000+MAX(0,B4287-F4287)-3000000,MAX(0,B4287-F4287)/2))</f>
        <v/>
      </c>
      <c r="H4287" s="21">
        <f>ROUNDDOWN(G4287,-3)</f>
        <v/>
      </c>
      <c r="I4287" s="21">
        <f>IF(H4287&lt;=0,0,ROUNDDOWN(ROUND((H4287*LOOKUP(H4287,{0,1950001,3300001,6950001,9000001,18000001,40000001},{0.05,0.1,0.2,0.23,0.33,0.4,0.45})-LOOKUP(H4287,{0,1950001,3300001,6950001,9000001,18000001,40000001},{0,97500,427500,636000,1536000,2796000,4796000}))*1.021,3),0))</f>
        <v/>
      </c>
      <c r="J4287" s="21">
        <f>ROUNDDOWN(ROUND(H4287*0.06,2),-2)</f>
        <v/>
      </c>
      <c r="K4287" s="21">
        <f>ROUNDDOWN(ROUND(H4287*0.04,2),-2)</f>
        <v/>
      </c>
      <c r="L4287" s="21">
        <f>I4287+J4287+K4287</f>
        <v/>
      </c>
      <c r="M4287" s="21">
        <f>B4287-L4287</f>
        <v/>
      </c>
      <c r="N4287" s="21">
        <f>ROUNDDOWN(ROUND(B4287*0.2042,2),0)</f>
        <v/>
      </c>
    </row>
    <row r="4288">
      <c r="A4288" t="inlineStr">
        <is>
          <t>照合 一般</t>
        </is>
      </c>
      <c r="B4288" s="21" t="n">
        <v>31000000</v>
      </c>
      <c r="C4288" s="22" t="n">
        <v>7</v>
      </c>
      <c r="D4288" s="22" t="n">
        <v>1</v>
      </c>
      <c r="E4288" s="22" t="n">
        <v>0</v>
      </c>
      <c r="F4288" s="21">
        <f>(IF(C4288&lt;=20,MAX(800000,400000*C4288),8000000+700000*(C4288-20))+IF(E4288=1,1000000,0))</f>
        <v/>
      </c>
      <c r="G4288" s="21">
        <f>IF(AND(D4288=3,C4288&lt;=5),MAX(0,B4288-F4288),IF(AND(D4288=2,C4288&lt;=5,MAX(0,B4288-F4288)&gt;3000000),1500000+MAX(0,B4288-F4288)-3000000,MAX(0,B4288-F4288)/2))</f>
        <v/>
      </c>
      <c r="H4288" s="21">
        <f>ROUNDDOWN(G4288,-3)</f>
        <v/>
      </c>
      <c r="I4288" s="21">
        <f>IF(H4288&lt;=0,0,ROUNDDOWN(ROUND((H4288*LOOKUP(H4288,{0,1950001,3300001,6950001,9000001,18000001,40000001},{0.05,0.1,0.2,0.23,0.33,0.4,0.45})-LOOKUP(H4288,{0,1950001,3300001,6950001,9000001,18000001,40000001},{0,97500,427500,636000,1536000,2796000,4796000}))*1.021,3),0))</f>
        <v/>
      </c>
      <c r="J4288" s="21">
        <f>ROUNDDOWN(ROUND(H4288*0.06,2),-2)</f>
        <v/>
      </c>
      <c r="K4288" s="21">
        <f>ROUNDDOWN(ROUND(H4288*0.04,2),-2)</f>
        <v/>
      </c>
      <c r="L4288" s="21">
        <f>I4288+J4288+K4288</f>
        <v/>
      </c>
      <c r="M4288" s="21">
        <f>B4288-L4288</f>
        <v/>
      </c>
      <c r="N4288" s="21">
        <f>ROUNDDOWN(ROUND(B4288*0.2042,2),0)</f>
        <v/>
      </c>
    </row>
    <row r="4289">
      <c r="A4289" t="inlineStr">
        <is>
          <t>照合 一般</t>
        </is>
      </c>
      <c r="B4289" s="21" t="n">
        <v>31000000</v>
      </c>
      <c r="C4289" s="22" t="n">
        <v>8</v>
      </c>
      <c r="D4289" s="22" t="n">
        <v>1</v>
      </c>
      <c r="E4289" s="22" t="n">
        <v>0</v>
      </c>
      <c r="F4289" s="21">
        <f>(IF(C4289&lt;=20,MAX(800000,400000*C4289),8000000+700000*(C4289-20))+IF(E4289=1,1000000,0))</f>
        <v/>
      </c>
      <c r="G4289" s="21">
        <f>IF(AND(D4289=3,C4289&lt;=5),MAX(0,B4289-F4289),IF(AND(D4289=2,C4289&lt;=5,MAX(0,B4289-F4289)&gt;3000000),1500000+MAX(0,B4289-F4289)-3000000,MAX(0,B4289-F4289)/2))</f>
        <v/>
      </c>
      <c r="H4289" s="21">
        <f>ROUNDDOWN(G4289,-3)</f>
        <v/>
      </c>
      <c r="I4289" s="21">
        <f>IF(H4289&lt;=0,0,ROUNDDOWN(ROUND((H4289*LOOKUP(H4289,{0,1950001,3300001,6950001,9000001,18000001,40000001},{0.05,0.1,0.2,0.23,0.33,0.4,0.45})-LOOKUP(H4289,{0,1950001,3300001,6950001,9000001,18000001,40000001},{0,97500,427500,636000,1536000,2796000,4796000}))*1.021,3),0))</f>
        <v/>
      </c>
      <c r="J4289" s="21">
        <f>ROUNDDOWN(ROUND(H4289*0.06,2),-2)</f>
        <v/>
      </c>
      <c r="K4289" s="21">
        <f>ROUNDDOWN(ROUND(H4289*0.04,2),-2)</f>
        <v/>
      </c>
      <c r="L4289" s="21">
        <f>I4289+J4289+K4289</f>
        <v/>
      </c>
      <c r="M4289" s="21">
        <f>B4289-L4289</f>
        <v/>
      </c>
      <c r="N4289" s="21">
        <f>ROUNDDOWN(ROUND(B4289*0.2042,2),0)</f>
        <v/>
      </c>
    </row>
    <row r="4290">
      <c r="A4290" t="inlineStr">
        <is>
          <t>照合 一般</t>
        </is>
      </c>
      <c r="B4290" s="21" t="n">
        <v>31000000</v>
      </c>
      <c r="C4290" s="22" t="n">
        <v>9</v>
      </c>
      <c r="D4290" s="22" t="n">
        <v>1</v>
      </c>
      <c r="E4290" s="22" t="n">
        <v>0</v>
      </c>
      <c r="F4290" s="21">
        <f>(IF(C4290&lt;=20,MAX(800000,400000*C4290),8000000+700000*(C4290-20))+IF(E4290=1,1000000,0))</f>
        <v/>
      </c>
      <c r="G4290" s="21">
        <f>IF(AND(D4290=3,C4290&lt;=5),MAX(0,B4290-F4290),IF(AND(D4290=2,C4290&lt;=5,MAX(0,B4290-F4290)&gt;3000000),1500000+MAX(0,B4290-F4290)-3000000,MAX(0,B4290-F4290)/2))</f>
        <v/>
      </c>
      <c r="H4290" s="21">
        <f>ROUNDDOWN(G4290,-3)</f>
        <v/>
      </c>
      <c r="I4290" s="21">
        <f>IF(H4290&lt;=0,0,ROUNDDOWN(ROUND((H4290*LOOKUP(H4290,{0,1950001,3300001,6950001,9000001,18000001,40000001},{0.05,0.1,0.2,0.23,0.33,0.4,0.45})-LOOKUP(H4290,{0,1950001,3300001,6950001,9000001,18000001,40000001},{0,97500,427500,636000,1536000,2796000,4796000}))*1.021,3),0))</f>
        <v/>
      </c>
      <c r="J4290" s="21">
        <f>ROUNDDOWN(ROUND(H4290*0.06,2),-2)</f>
        <v/>
      </c>
      <c r="K4290" s="21">
        <f>ROUNDDOWN(ROUND(H4290*0.04,2),-2)</f>
        <v/>
      </c>
      <c r="L4290" s="21">
        <f>I4290+J4290+K4290</f>
        <v/>
      </c>
      <c r="M4290" s="21">
        <f>B4290-L4290</f>
        <v/>
      </c>
      <c r="N4290" s="21">
        <f>ROUNDDOWN(ROUND(B4290*0.2042,2),0)</f>
        <v/>
      </c>
    </row>
    <row r="4291">
      <c r="A4291" t="inlineStr">
        <is>
          <t>照合 一般</t>
        </is>
      </c>
      <c r="B4291" s="21" t="n">
        <v>31000000</v>
      </c>
      <c r="C4291" s="22" t="n">
        <v>10</v>
      </c>
      <c r="D4291" s="22" t="n">
        <v>1</v>
      </c>
      <c r="E4291" s="22" t="n">
        <v>0</v>
      </c>
      <c r="F4291" s="21">
        <f>(IF(C4291&lt;=20,MAX(800000,400000*C4291),8000000+700000*(C4291-20))+IF(E4291=1,1000000,0))</f>
        <v/>
      </c>
      <c r="G4291" s="21">
        <f>IF(AND(D4291=3,C4291&lt;=5),MAX(0,B4291-F4291),IF(AND(D4291=2,C4291&lt;=5,MAX(0,B4291-F4291)&gt;3000000),1500000+MAX(0,B4291-F4291)-3000000,MAX(0,B4291-F4291)/2))</f>
        <v/>
      </c>
      <c r="H4291" s="21">
        <f>ROUNDDOWN(G4291,-3)</f>
        <v/>
      </c>
      <c r="I4291" s="21">
        <f>IF(H4291&lt;=0,0,ROUNDDOWN(ROUND((H4291*LOOKUP(H4291,{0,1950001,3300001,6950001,9000001,18000001,40000001},{0.05,0.1,0.2,0.23,0.33,0.4,0.45})-LOOKUP(H4291,{0,1950001,3300001,6950001,9000001,18000001,40000001},{0,97500,427500,636000,1536000,2796000,4796000}))*1.021,3),0))</f>
        <v/>
      </c>
      <c r="J4291" s="21">
        <f>ROUNDDOWN(ROUND(H4291*0.06,2),-2)</f>
        <v/>
      </c>
      <c r="K4291" s="21">
        <f>ROUNDDOWN(ROUND(H4291*0.04,2),-2)</f>
        <v/>
      </c>
      <c r="L4291" s="21">
        <f>I4291+J4291+K4291</f>
        <v/>
      </c>
      <c r="M4291" s="21">
        <f>B4291-L4291</f>
        <v/>
      </c>
      <c r="N4291" s="21">
        <f>ROUNDDOWN(ROUND(B4291*0.2042,2),0)</f>
        <v/>
      </c>
    </row>
    <row r="4292">
      <c r="A4292" t="inlineStr">
        <is>
          <t>照合 一般</t>
        </is>
      </c>
      <c r="B4292" s="21" t="n">
        <v>31000000</v>
      </c>
      <c r="C4292" s="22" t="n">
        <v>11</v>
      </c>
      <c r="D4292" s="22" t="n">
        <v>1</v>
      </c>
      <c r="E4292" s="22" t="n">
        <v>0</v>
      </c>
      <c r="F4292" s="21">
        <f>(IF(C4292&lt;=20,MAX(800000,400000*C4292),8000000+700000*(C4292-20))+IF(E4292=1,1000000,0))</f>
        <v/>
      </c>
      <c r="G4292" s="21">
        <f>IF(AND(D4292=3,C4292&lt;=5),MAX(0,B4292-F4292),IF(AND(D4292=2,C4292&lt;=5,MAX(0,B4292-F4292)&gt;3000000),1500000+MAX(0,B4292-F4292)-3000000,MAX(0,B4292-F4292)/2))</f>
        <v/>
      </c>
      <c r="H4292" s="21">
        <f>ROUNDDOWN(G4292,-3)</f>
        <v/>
      </c>
      <c r="I4292" s="21">
        <f>IF(H4292&lt;=0,0,ROUNDDOWN(ROUND((H4292*LOOKUP(H4292,{0,1950001,3300001,6950001,9000001,18000001,40000001},{0.05,0.1,0.2,0.23,0.33,0.4,0.45})-LOOKUP(H4292,{0,1950001,3300001,6950001,9000001,18000001,40000001},{0,97500,427500,636000,1536000,2796000,4796000}))*1.021,3),0))</f>
        <v/>
      </c>
      <c r="J4292" s="21">
        <f>ROUNDDOWN(ROUND(H4292*0.06,2),-2)</f>
        <v/>
      </c>
      <c r="K4292" s="21">
        <f>ROUNDDOWN(ROUND(H4292*0.04,2),-2)</f>
        <v/>
      </c>
      <c r="L4292" s="21">
        <f>I4292+J4292+K4292</f>
        <v/>
      </c>
      <c r="M4292" s="21">
        <f>B4292-L4292</f>
        <v/>
      </c>
      <c r="N4292" s="21">
        <f>ROUNDDOWN(ROUND(B4292*0.2042,2),0)</f>
        <v/>
      </c>
    </row>
    <row r="4293">
      <c r="A4293" t="inlineStr">
        <is>
          <t>照合 一般</t>
        </is>
      </c>
      <c r="B4293" s="21" t="n">
        <v>31000000</v>
      </c>
      <c r="C4293" s="22" t="n">
        <v>12</v>
      </c>
      <c r="D4293" s="22" t="n">
        <v>1</v>
      </c>
      <c r="E4293" s="22" t="n">
        <v>0</v>
      </c>
      <c r="F4293" s="21">
        <f>(IF(C4293&lt;=20,MAX(800000,400000*C4293),8000000+700000*(C4293-20))+IF(E4293=1,1000000,0))</f>
        <v/>
      </c>
      <c r="G4293" s="21">
        <f>IF(AND(D4293=3,C4293&lt;=5),MAX(0,B4293-F4293),IF(AND(D4293=2,C4293&lt;=5,MAX(0,B4293-F4293)&gt;3000000),1500000+MAX(0,B4293-F4293)-3000000,MAX(0,B4293-F4293)/2))</f>
        <v/>
      </c>
      <c r="H4293" s="21">
        <f>ROUNDDOWN(G4293,-3)</f>
        <v/>
      </c>
      <c r="I4293" s="21">
        <f>IF(H4293&lt;=0,0,ROUNDDOWN(ROUND((H4293*LOOKUP(H4293,{0,1950001,3300001,6950001,9000001,18000001,40000001},{0.05,0.1,0.2,0.23,0.33,0.4,0.45})-LOOKUP(H4293,{0,1950001,3300001,6950001,9000001,18000001,40000001},{0,97500,427500,636000,1536000,2796000,4796000}))*1.021,3),0))</f>
        <v/>
      </c>
      <c r="J4293" s="21">
        <f>ROUNDDOWN(ROUND(H4293*0.06,2),-2)</f>
        <v/>
      </c>
      <c r="K4293" s="21">
        <f>ROUNDDOWN(ROUND(H4293*0.04,2),-2)</f>
        <v/>
      </c>
      <c r="L4293" s="21">
        <f>I4293+J4293+K4293</f>
        <v/>
      </c>
      <c r="M4293" s="21">
        <f>B4293-L4293</f>
        <v/>
      </c>
      <c r="N4293" s="21">
        <f>ROUNDDOWN(ROUND(B4293*0.2042,2),0)</f>
        <v/>
      </c>
    </row>
    <row r="4294">
      <c r="A4294" t="inlineStr">
        <is>
          <t>照合 一般</t>
        </is>
      </c>
      <c r="B4294" s="21" t="n">
        <v>31000000</v>
      </c>
      <c r="C4294" s="22" t="n">
        <v>13</v>
      </c>
      <c r="D4294" s="22" t="n">
        <v>1</v>
      </c>
      <c r="E4294" s="22" t="n">
        <v>0</v>
      </c>
      <c r="F4294" s="21">
        <f>(IF(C4294&lt;=20,MAX(800000,400000*C4294),8000000+700000*(C4294-20))+IF(E4294=1,1000000,0))</f>
        <v/>
      </c>
      <c r="G4294" s="21">
        <f>IF(AND(D4294=3,C4294&lt;=5),MAX(0,B4294-F4294),IF(AND(D4294=2,C4294&lt;=5,MAX(0,B4294-F4294)&gt;3000000),1500000+MAX(0,B4294-F4294)-3000000,MAX(0,B4294-F4294)/2))</f>
        <v/>
      </c>
      <c r="H4294" s="21">
        <f>ROUNDDOWN(G4294,-3)</f>
        <v/>
      </c>
      <c r="I4294" s="21">
        <f>IF(H4294&lt;=0,0,ROUNDDOWN(ROUND((H4294*LOOKUP(H4294,{0,1950001,3300001,6950001,9000001,18000001,40000001},{0.05,0.1,0.2,0.23,0.33,0.4,0.45})-LOOKUP(H4294,{0,1950001,3300001,6950001,9000001,18000001,40000001},{0,97500,427500,636000,1536000,2796000,4796000}))*1.021,3),0))</f>
        <v/>
      </c>
      <c r="J4294" s="21">
        <f>ROUNDDOWN(ROUND(H4294*0.06,2),-2)</f>
        <v/>
      </c>
      <c r="K4294" s="21">
        <f>ROUNDDOWN(ROUND(H4294*0.04,2),-2)</f>
        <v/>
      </c>
      <c r="L4294" s="21">
        <f>I4294+J4294+K4294</f>
        <v/>
      </c>
      <c r="M4294" s="21">
        <f>B4294-L4294</f>
        <v/>
      </c>
      <c r="N4294" s="21">
        <f>ROUNDDOWN(ROUND(B4294*0.2042,2),0)</f>
        <v/>
      </c>
    </row>
    <row r="4295">
      <c r="A4295" t="inlineStr">
        <is>
          <t>照合 一般</t>
        </is>
      </c>
      <c r="B4295" s="21" t="n">
        <v>31000000</v>
      </c>
      <c r="C4295" s="22" t="n">
        <v>14</v>
      </c>
      <c r="D4295" s="22" t="n">
        <v>1</v>
      </c>
      <c r="E4295" s="22" t="n">
        <v>0</v>
      </c>
      <c r="F4295" s="21">
        <f>(IF(C4295&lt;=20,MAX(800000,400000*C4295),8000000+700000*(C4295-20))+IF(E4295=1,1000000,0))</f>
        <v/>
      </c>
      <c r="G4295" s="21">
        <f>IF(AND(D4295=3,C4295&lt;=5),MAX(0,B4295-F4295),IF(AND(D4295=2,C4295&lt;=5,MAX(0,B4295-F4295)&gt;3000000),1500000+MAX(0,B4295-F4295)-3000000,MAX(0,B4295-F4295)/2))</f>
        <v/>
      </c>
      <c r="H4295" s="21">
        <f>ROUNDDOWN(G4295,-3)</f>
        <v/>
      </c>
      <c r="I4295" s="21">
        <f>IF(H4295&lt;=0,0,ROUNDDOWN(ROUND((H4295*LOOKUP(H4295,{0,1950001,3300001,6950001,9000001,18000001,40000001},{0.05,0.1,0.2,0.23,0.33,0.4,0.45})-LOOKUP(H4295,{0,1950001,3300001,6950001,9000001,18000001,40000001},{0,97500,427500,636000,1536000,2796000,4796000}))*1.021,3),0))</f>
        <v/>
      </c>
      <c r="J4295" s="21">
        <f>ROUNDDOWN(ROUND(H4295*0.06,2),-2)</f>
        <v/>
      </c>
      <c r="K4295" s="21">
        <f>ROUNDDOWN(ROUND(H4295*0.04,2),-2)</f>
        <v/>
      </c>
      <c r="L4295" s="21">
        <f>I4295+J4295+K4295</f>
        <v/>
      </c>
      <c r="M4295" s="21">
        <f>B4295-L4295</f>
        <v/>
      </c>
      <c r="N4295" s="21">
        <f>ROUNDDOWN(ROUND(B4295*0.2042,2),0)</f>
        <v/>
      </c>
    </row>
    <row r="4296">
      <c r="A4296" t="inlineStr">
        <is>
          <t>照合 一般</t>
        </is>
      </c>
      <c r="B4296" s="21" t="n">
        <v>31000000</v>
      </c>
      <c r="C4296" s="22" t="n">
        <v>15</v>
      </c>
      <c r="D4296" s="22" t="n">
        <v>1</v>
      </c>
      <c r="E4296" s="22" t="n">
        <v>0</v>
      </c>
      <c r="F4296" s="21">
        <f>(IF(C4296&lt;=20,MAX(800000,400000*C4296),8000000+700000*(C4296-20))+IF(E4296=1,1000000,0))</f>
        <v/>
      </c>
      <c r="G4296" s="21">
        <f>IF(AND(D4296=3,C4296&lt;=5),MAX(0,B4296-F4296),IF(AND(D4296=2,C4296&lt;=5,MAX(0,B4296-F4296)&gt;3000000),1500000+MAX(0,B4296-F4296)-3000000,MAX(0,B4296-F4296)/2))</f>
        <v/>
      </c>
      <c r="H4296" s="21">
        <f>ROUNDDOWN(G4296,-3)</f>
        <v/>
      </c>
      <c r="I4296" s="21">
        <f>IF(H4296&lt;=0,0,ROUNDDOWN(ROUND((H4296*LOOKUP(H4296,{0,1950001,3300001,6950001,9000001,18000001,40000001},{0.05,0.1,0.2,0.23,0.33,0.4,0.45})-LOOKUP(H4296,{0,1950001,3300001,6950001,9000001,18000001,40000001},{0,97500,427500,636000,1536000,2796000,4796000}))*1.021,3),0))</f>
        <v/>
      </c>
      <c r="J4296" s="21">
        <f>ROUNDDOWN(ROUND(H4296*0.06,2),-2)</f>
        <v/>
      </c>
      <c r="K4296" s="21">
        <f>ROUNDDOWN(ROUND(H4296*0.04,2),-2)</f>
        <v/>
      </c>
      <c r="L4296" s="21">
        <f>I4296+J4296+K4296</f>
        <v/>
      </c>
      <c r="M4296" s="21">
        <f>B4296-L4296</f>
        <v/>
      </c>
      <c r="N4296" s="21">
        <f>ROUNDDOWN(ROUND(B4296*0.2042,2),0)</f>
        <v/>
      </c>
    </row>
    <row r="4297">
      <c r="A4297" t="inlineStr">
        <is>
          <t>照合 一般</t>
        </is>
      </c>
      <c r="B4297" s="21" t="n">
        <v>31000000</v>
      </c>
      <c r="C4297" s="22" t="n">
        <v>16</v>
      </c>
      <c r="D4297" s="22" t="n">
        <v>1</v>
      </c>
      <c r="E4297" s="22" t="n">
        <v>0</v>
      </c>
      <c r="F4297" s="21">
        <f>(IF(C4297&lt;=20,MAX(800000,400000*C4297),8000000+700000*(C4297-20))+IF(E4297=1,1000000,0))</f>
        <v/>
      </c>
      <c r="G4297" s="21">
        <f>IF(AND(D4297=3,C4297&lt;=5),MAX(0,B4297-F4297),IF(AND(D4297=2,C4297&lt;=5,MAX(0,B4297-F4297)&gt;3000000),1500000+MAX(0,B4297-F4297)-3000000,MAX(0,B4297-F4297)/2))</f>
        <v/>
      </c>
      <c r="H4297" s="21">
        <f>ROUNDDOWN(G4297,-3)</f>
        <v/>
      </c>
      <c r="I4297" s="21">
        <f>IF(H4297&lt;=0,0,ROUNDDOWN(ROUND((H4297*LOOKUP(H4297,{0,1950001,3300001,6950001,9000001,18000001,40000001},{0.05,0.1,0.2,0.23,0.33,0.4,0.45})-LOOKUP(H4297,{0,1950001,3300001,6950001,9000001,18000001,40000001},{0,97500,427500,636000,1536000,2796000,4796000}))*1.021,3),0))</f>
        <v/>
      </c>
      <c r="J4297" s="21">
        <f>ROUNDDOWN(ROUND(H4297*0.06,2),-2)</f>
        <v/>
      </c>
      <c r="K4297" s="21">
        <f>ROUNDDOWN(ROUND(H4297*0.04,2),-2)</f>
        <v/>
      </c>
      <c r="L4297" s="21">
        <f>I4297+J4297+K4297</f>
        <v/>
      </c>
      <c r="M4297" s="21">
        <f>B4297-L4297</f>
        <v/>
      </c>
      <c r="N4297" s="21">
        <f>ROUNDDOWN(ROUND(B4297*0.2042,2),0)</f>
        <v/>
      </c>
    </row>
    <row r="4298">
      <c r="A4298" t="inlineStr">
        <is>
          <t>照合 一般</t>
        </is>
      </c>
      <c r="B4298" s="21" t="n">
        <v>31000000</v>
      </c>
      <c r="C4298" s="22" t="n">
        <v>17</v>
      </c>
      <c r="D4298" s="22" t="n">
        <v>1</v>
      </c>
      <c r="E4298" s="22" t="n">
        <v>0</v>
      </c>
      <c r="F4298" s="21">
        <f>(IF(C4298&lt;=20,MAX(800000,400000*C4298),8000000+700000*(C4298-20))+IF(E4298=1,1000000,0))</f>
        <v/>
      </c>
      <c r="G4298" s="21">
        <f>IF(AND(D4298=3,C4298&lt;=5),MAX(0,B4298-F4298),IF(AND(D4298=2,C4298&lt;=5,MAX(0,B4298-F4298)&gt;3000000),1500000+MAX(0,B4298-F4298)-3000000,MAX(0,B4298-F4298)/2))</f>
        <v/>
      </c>
      <c r="H4298" s="21">
        <f>ROUNDDOWN(G4298,-3)</f>
        <v/>
      </c>
      <c r="I4298" s="21">
        <f>IF(H4298&lt;=0,0,ROUNDDOWN(ROUND((H4298*LOOKUP(H4298,{0,1950001,3300001,6950001,9000001,18000001,40000001},{0.05,0.1,0.2,0.23,0.33,0.4,0.45})-LOOKUP(H4298,{0,1950001,3300001,6950001,9000001,18000001,40000001},{0,97500,427500,636000,1536000,2796000,4796000}))*1.021,3),0))</f>
        <v/>
      </c>
      <c r="J4298" s="21">
        <f>ROUNDDOWN(ROUND(H4298*0.06,2),-2)</f>
        <v/>
      </c>
      <c r="K4298" s="21">
        <f>ROUNDDOWN(ROUND(H4298*0.04,2),-2)</f>
        <v/>
      </c>
      <c r="L4298" s="21">
        <f>I4298+J4298+K4298</f>
        <v/>
      </c>
      <c r="M4298" s="21">
        <f>B4298-L4298</f>
        <v/>
      </c>
      <c r="N4298" s="21">
        <f>ROUNDDOWN(ROUND(B4298*0.2042,2),0)</f>
        <v/>
      </c>
    </row>
    <row r="4299">
      <c r="A4299" t="inlineStr">
        <is>
          <t>照合 一般</t>
        </is>
      </c>
      <c r="B4299" s="21" t="n">
        <v>31000000</v>
      </c>
      <c r="C4299" s="22" t="n">
        <v>18</v>
      </c>
      <c r="D4299" s="22" t="n">
        <v>1</v>
      </c>
      <c r="E4299" s="22" t="n">
        <v>0</v>
      </c>
      <c r="F4299" s="21">
        <f>(IF(C4299&lt;=20,MAX(800000,400000*C4299),8000000+700000*(C4299-20))+IF(E4299=1,1000000,0))</f>
        <v/>
      </c>
      <c r="G4299" s="21">
        <f>IF(AND(D4299=3,C4299&lt;=5),MAX(0,B4299-F4299),IF(AND(D4299=2,C4299&lt;=5,MAX(0,B4299-F4299)&gt;3000000),1500000+MAX(0,B4299-F4299)-3000000,MAX(0,B4299-F4299)/2))</f>
        <v/>
      </c>
      <c r="H4299" s="21">
        <f>ROUNDDOWN(G4299,-3)</f>
        <v/>
      </c>
      <c r="I4299" s="21">
        <f>IF(H4299&lt;=0,0,ROUNDDOWN(ROUND((H4299*LOOKUP(H4299,{0,1950001,3300001,6950001,9000001,18000001,40000001},{0.05,0.1,0.2,0.23,0.33,0.4,0.45})-LOOKUP(H4299,{0,1950001,3300001,6950001,9000001,18000001,40000001},{0,97500,427500,636000,1536000,2796000,4796000}))*1.021,3),0))</f>
        <v/>
      </c>
      <c r="J4299" s="21">
        <f>ROUNDDOWN(ROUND(H4299*0.06,2),-2)</f>
        <v/>
      </c>
      <c r="K4299" s="21">
        <f>ROUNDDOWN(ROUND(H4299*0.04,2),-2)</f>
        <v/>
      </c>
      <c r="L4299" s="21">
        <f>I4299+J4299+K4299</f>
        <v/>
      </c>
      <c r="M4299" s="21">
        <f>B4299-L4299</f>
        <v/>
      </c>
      <c r="N4299" s="21">
        <f>ROUNDDOWN(ROUND(B4299*0.2042,2),0)</f>
        <v/>
      </c>
    </row>
    <row r="4300">
      <c r="A4300" t="inlineStr">
        <is>
          <t>照合 一般</t>
        </is>
      </c>
      <c r="B4300" s="21" t="n">
        <v>31000000</v>
      </c>
      <c r="C4300" s="22" t="n">
        <v>19</v>
      </c>
      <c r="D4300" s="22" t="n">
        <v>1</v>
      </c>
      <c r="E4300" s="22" t="n">
        <v>0</v>
      </c>
      <c r="F4300" s="21">
        <f>(IF(C4300&lt;=20,MAX(800000,400000*C4300),8000000+700000*(C4300-20))+IF(E4300=1,1000000,0))</f>
        <v/>
      </c>
      <c r="G4300" s="21">
        <f>IF(AND(D4300=3,C4300&lt;=5),MAX(0,B4300-F4300),IF(AND(D4300=2,C4300&lt;=5,MAX(0,B4300-F4300)&gt;3000000),1500000+MAX(0,B4300-F4300)-3000000,MAX(0,B4300-F4300)/2))</f>
        <v/>
      </c>
      <c r="H4300" s="21">
        <f>ROUNDDOWN(G4300,-3)</f>
        <v/>
      </c>
      <c r="I4300" s="21">
        <f>IF(H4300&lt;=0,0,ROUNDDOWN(ROUND((H4300*LOOKUP(H4300,{0,1950001,3300001,6950001,9000001,18000001,40000001},{0.05,0.1,0.2,0.23,0.33,0.4,0.45})-LOOKUP(H4300,{0,1950001,3300001,6950001,9000001,18000001,40000001},{0,97500,427500,636000,1536000,2796000,4796000}))*1.021,3),0))</f>
        <v/>
      </c>
      <c r="J4300" s="21">
        <f>ROUNDDOWN(ROUND(H4300*0.06,2),-2)</f>
        <v/>
      </c>
      <c r="K4300" s="21">
        <f>ROUNDDOWN(ROUND(H4300*0.04,2),-2)</f>
        <v/>
      </c>
      <c r="L4300" s="21">
        <f>I4300+J4300+K4300</f>
        <v/>
      </c>
      <c r="M4300" s="21">
        <f>B4300-L4300</f>
        <v/>
      </c>
      <c r="N4300" s="21">
        <f>ROUNDDOWN(ROUND(B4300*0.2042,2),0)</f>
        <v/>
      </c>
    </row>
    <row r="4301">
      <c r="A4301" t="inlineStr">
        <is>
          <t>照合 一般</t>
        </is>
      </c>
      <c r="B4301" s="21" t="n">
        <v>31000000</v>
      </c>
      <c r="C4301" s="22" t="n">
        <v>20</v>
      </c>
      <c r="D4301" s="22" t="n">
        <v>1</v>
      </c>
      <c r="E4301" s="22" t="n">
        <v>0</v>
      </c>
      <c r="F4301" s="21">
        <f>(IF(C4301&lt;=20,MAX(800000,400000*C4301),8000000+700000*(C4301-20))+IF(E4301=1,1000000,0))</f>
        <v/>
      </c>
      <c r="G4301" s="21">
        <f>IF(AND(D4301=3,C4301&lt;=5),MAX(0,B4301-F4301),IF(AND(D4301=2,C4301&lt;=5,MAX(0,B4301-F4301)&gt;3000000),1500000+MAX(0,B4301-F4301)-3000000,MAX(0,B4301-F4301)/2))</f>
        <v/>
      </c>
      <c r="H4301" s="21">
        <f>ROUNDDOWN(G4301,-3)</f>
        <v/>
      </c>
      <c r="I4301" s="21">
        <f>IF(H4301&lt;=0,0,ROUNDDOWN(ROUND((H4301*LOOKUP(H4301,{0,1950001,3300001,6950001,9000001,18000001,40000001},{0.05,0.1,0.2,0.23,0.33,0.4,0.45})-LOOKUP(H4301,{0,1950001,3300001,6950001,9000001,18000001,40000001},{0,97500,427500,636000,1536000,2796000,4796000}))*1.021,3),0))</f>
        <v/>
      </c>
      <c r="J4301" s="21">
        <f>ROUNDDOWN(ROUND(H4301*0.06,2),-2)</f>
        <v/>
      </c>
      <c r="K4301" s="21">
        <f>ROUNDDOWN(ROUND(H4301*0.04,2),-2)</f>
        <v/>
      </c>
      <c r="L4301" s="21">
        <f>I4301+J4301+K4301</f>
        <v/>
      </c>
      <c r="M4301" s="21">
        <f>B4301-L4301</f>
        <v/>
      </c>
      <c r="N4301" s="21">
        <f>ROUNDDOWN(ROUND(B4301*0.2042,2),0)</f>
        <v/>
      </c>
    </row>
    <row r="4302">
      <c r="A4302" t="inlineStr">
        <is>
          <t>照合 一般</t>
        </is>
      </c>
      <c r="B4302" s="21" t="n">
        <v>31000000</v>
      </c>
      <c r="C4302" s="22" t="n">
        <v>21</v>
      </c>
      <c r="D4302" s="22" t="n">
        <v>1</v>
      </c>
      <c r="E4302" s="22" t="n">
        <v>0</v>
      </c>
      <c r="F4302" s="21">
        <f>(IF(C4302&lt;=20,MAX(800000,400000*C4302),8000000+700000*(C4302-20))+IF(E4302=1,1000000,0))</f>
        <v/>
      </c>
      <c r="G4302" s="21">
        <f>IF(AND(D4302=3,C4302&lt;=5),MAX(0,B4302-F4302),IF(AND(D4302=2,C4302&lt;=5,MAX(0,B4302-F4302)&gt;3000000),1500000+MAX(0,B4302-F4302)-3000000,MAX(0,B4302-F4302)/2))</f>
        <v/>
      </c>
      <c r="H4302" s="21">
        <f>ROUNDDOWN(G4302,-3)</f>
        <v/>
      </c>
      <c r="I4302" s="21">
        <f>IF(H4302&lt;=0,0,ROUNDDOWN(ROUND((H4302*LOOKUP(H4302,{0,1950001,3300001,6950001,9000001,18000001,40000001},{0.05,0.1,0.2,0.23,0.33,0.4,0.45})-LOOKUP(H4302,{0,1950001,3300001,6950001,9000001,18000001,40000001},{0,97500,427500,636000,1536000,2796000,4796000}))*1.021,3),0))</f>
        <v/>
      </c>
      <c r="J4302" s="21">
        <f>ROUNDDOWN(ROUND(H4302*0.06,2),-2)</f>
        <v/>
      </c>
      <c r="K4302" s="21">
        <f>ROUNDDOWN(ROUND(H4302*0.04,2),-2)</f>
        <v/>
      </c>
      <c r="L4302" s="21">
        <f>I4302+J4302+K4302</f>
        <v/>
      </c>
      <c r="M4302" s="21">
        <f>B4302-L4302</f>
        <v/>
      </c>
      <c r="N4302" s="21">
        <f>ROUNDDOWN(ROUND(B4302*0.2042,2),0)</f>
        <v/>
      </c>
    </row>
    <row r="4303">
      <c r="A4303" t="inlineStr">
        <is>
          <t>照合 一般</t>
        </is>
      </c>
      <c r="B4303" s="21" t="n">
        <v>31000000</v>
      </c>
      <c r="C4303" s="22" t="n">
        <v>22</v>
      </c>
      <c r="D4303" s="22" t="n">
        <v>1</v>
      </c>
      <c r="E4303" s="22" t="n">
        <v>0</v>
      </c>
      <c r="F4303" s="21">
        <f>(IF(C4303&lt;=20,MAX(800000,400000*C4303),8000000+700000*(C4303-20))+IF(E4303=1,1000000,0))</f>
        <v/>
      </c>
      <c r="G4303" s="21">
        <f>IF(AND(D4303=3,C4303&lt;=5),MAX(0,B4303-F4303),IF(AND(D4303=2,C4303&lt;=5,MAX(0,B4303-F4303)&gt;3000000),1500000+MAX(0,B4303-F4303)-3000000,MAX(0,B4303-F4303)/2))</f>
        <v/>
      </c>
      <c r="H4303" s="21">
        <f>ROUNDDOWN(G4303,-3)</f>
        <v/>
      </c>
      <c r="I4303" s="21">
        <f>IF(H4303&lt;=0,0,ROUNDDOWN(ROUND((H4303*LOOKUP(H4303,{0,1950001,3300001,6950001,9000001,18000001,40000001},{0.05,0.1,0.2,0.23,0.33,0.4,0.45})-LOOKUP(H4303,{0,1950001,3300001,6950001,9000001,18000001,40000001},{0,97500,427500,636000,1536000,2796000,4796000}))*1.021,3),0))</f>
        <v/>
      </c>
      <c r="J4303" s="21">
        <f>ROUNDDOWN(ROUND(H4303*0.06,2),-2)</f>
        <v/>
      </c>
      <c r="K4303" s="21">
        <f>ROUNDDOWN(ROUND(H4303*0.04,2),-2)</f>
        <v/>
      </c>
      <c r="L4303" s="21">
        <f>I4303+J4303+K4303</f>
        <v/>
      </c>
      <c r="M4303" s="21">
        <f>B4303-L4303</f>
        <v/>
      </c>
      <c r="N4303" s="21">
        <f>ROUNDDOWN(ROUND(B4303*0.2042,2),0)</f>
        <v/>
      </c>
    </row>
    <row r="4304">
      <c r="A4304" t="inlineStr">
        <is>
          <t>照合 一般</t>
        </is>
      </c>
      <c r="B4304" s="21" t="n">
        <v>31000000</v>
      </c>
      <c r="C4304" s="22" t="n">
        <v>23</v>
      </c>
      <c r="D4304" s="22" t="n">
        <v>1</v>
      </c>
      <c r="E4304" s="22" t="n">
        <v>0</v>
      </c>
      <c r="F4304" s="21">
        <f>(IF(C4304&lt;=20,MAX(800000,400000*C4304),8000000+700000*(C4304-20))+IF(E4304=1,1000000,0))</f>
        <v/>
      </c>
      <c r="G4304" s="21">
        <f>IF(AND(D4304=3,C4304&lt;=5),MAX(0,B4304-F4304),IF(AND(D4304=2,C4304&lt;=5,MAX(0,B4304-F4304)&gt;3000000),1500000+MAX(0,B4304-F4304)-3000000,MAX(0,B4304-F4304)/2))</f>
        <v/>
      </c>
      <c r="H4304" s="21">
        <f>ROUNDDOWN(G4304,-3)</f>
        <v/>
      </c>
      <c r="I4304" s="21">
        <f>IF(H4304&lt;=0,0,ROUNDDOWN(ROUND((H4304*LOOKUP(H4304,{0,1950001,3300001,6950001,9000001,18000001,40000001},{0.05,0.1,0.2,0.23,0.33,0.4,0.45})-LOOKUP(H4304,{0,1950001,3300001,6950001,9000001,18000001,40000001},{0,97500,427500,636000,1536000,2796000,4796000}))*1.021,3),0))</f>
        <v/>
      </c>
      <c r="J4304" s="21">
        <f>ROUNDDOWN(ROUND(H4304*0.06,2),-2)</f>
        <v/>
      </c>
      <c r="K4304" s="21">
        <f>ROUNDDOWN(ROUND(H4304*0.04,2),-2)</f>
        <v/>
      </c>
      <c r="L4304" s="21">
        <f>I4304+J4304+K4304</f>
        <v/>
      </c>
      <c r="M4304" s="21">
        <f>B4304-L4304</f>
        <v/>
      </c>
      <c r="N4304" s="21">
        <f>ROUNDDOWN(ROUND(B4304*0.2042,2),0)</f>
        <v/>
      </c>
    </row>
    <row r="4305">
      <c r="A4305" t="inlineStr">
        <is>
          <t>照合 一般</t>
        </is>
      </c>
      <c r="B4305" s="21" t="n">
        <v>31000000</v>
      </c>
      <c r="C4305" s="22" t="n">
        <v>24</v>
      </c>
      <c r="D4305" s="22" t="n">
        <v>1</v>
      </c>
      <c r="E4305" s="22" t="n">
        <v>0</v>
      </c>
      <c r="F4305" s="21">
        <f>(IF(C4305&lt;=20,MAX(800000,400000*C4305),8000000+700000*(C4305-20))+IF(E4305=1,1000000,0))</f>
        <v/>
      </c>
      <c r="G4305" s="21">
        <f>IF(AND(D4305=3,C4305&lt;=5),MAX(0,B4305-F4305),IF(AND(D4305=2,C4305&lt;=5,MAX(0,B4305-F4305)&gt;3000000),1500000+MAX(0,B4305-F4305)-3000000,MAX(0,B4305-F4305)/2))</f>
        <v/>
      </c>
      <c r="H4305" s="21">
        <f>ROUNDDOWN(G4305,-3)</f>
        <v/>
      </c>
      <c r="I4305" s="21">
        <f>IF(H4305&lt;=0,0,ROUNDDOWN(ROUND((H4305*LOOKUP(H4305,{0,1950001,3300001,6950001,9000001,18000001,40000001},{0.05,0.1,0.2,0.23,0.33,0.4,0.45})-LOOKUP(H4305,{0,1950001,3300001,6950001,9000001,18000001,40000001},{0,97500,427500,636000,1536000,2796000,4796000}))*1.021,3),0))</f>
        <v/>
      </c>
      <c r="J4305" s="21">
        <f>ROUNDDOWN(ROUND(H4305*0.06,2),-2)</f>
        <v/>
      </c>
      <c r="K4305" s="21">
        <f>ROUNDDOWN(ROUND(H4305*0.04,2),-2)</f>
        <v/>
      </c>
      <c r="L4305" s="21">
        <f>I4305+J4305+K4305</f>
        <v/>
      </c>
      <c r="M4305" s="21">
        <f>B4305-L4305</f>
        <v/>
      </c>
      <c r="N4305" s="21">
        <f>ROUNDDOWN(ROUND(B4305*0.2042,2),0)</f>
        <v/>
      </c>
    </row>
    <row r="4306">
      <c r="A4306" t="inlineStr">
        <is>
          <t>照合 一般</t>
        </is>
      </c>
      <c r="B4306" s="21" t="n">
        <v>31000000</v>
      </c>
      <c r="C4306" s="22" t="n">
        <v>25</v>
      </c>
      <c r="D4306" s="22" t="n">
        <v>1</v>
      </c>
      <c r="E4306" s="22" t="n">
        <v>0</v>
      </c>
      <c r="F4306" s="21">
        <f>(IF(C4306&lt;=20,MAX(800000,400000*C4306),8000000+700000*(C4306-20))+IF(E4306=1,1000000,0))</f>
        <v/>
      </c>
      <c r="G4306" s="21">
        <f>IF(AND(D4306=3,C4306&lt;=5),MAX(0,B4306-F4306),IF(AND(D4306=2,C4306&lt;=5,MAX(0,B4306-F4306)&gt;3000000),1500000+MAX(0,B4306-F4306)-3000000,MAX(0,B4306-F4306)/2))</f>
        <v/>
      </c>
      <c r="H4306" s="21">
        <f>ROUNDDOWN(G4306,-3)</f>
        <v/>
      </c>
      <c r="I4306" s="21">
        <f>IF(H4306&lt;=0,0,ROUNDDOWN(ROUND((H4306*LOOKUP(H4306,{0,1950001,3300001,6950001,9000001,18000001,40000001},{0.05,0.1,0.2,0.23,0.33,0.4,0.45})-LOOKUP(H4306,{0,1950001,3300001,6950001,9000001,18000001,40000001},{0,97500,427500,636000,1536000,2796000,4796000}))*1.021,3),0))</f>
        <v/>
      </c>
      <c r="J4306" s="21">
        <f>ROUNDDOWN(ROUND(H4306*0.06,2),-2)</f>
        <v/>
      </c>
      <c r="K4306" s="21">
        <f>ROUNDDOWN(ROUND(H4306*0.04,2),-2)</f>
        <v/>
      </c>
      <c r="L4306" s="21">
        <f>I4306+J4306+K4306</f>
        <v/>
      </c>
      <c r="M4306" s="21">
        <f>B4306-L4306</f>
        <v/>
      </c>
      <c r="N4306" s="21">
        <f>ROUNDDOWN(ROUND(B4306*0.2042,2),0)</f>
        <v/>
      </c>
    </row>
    <row r="4307">
      <c r="A4307" t="inlineStr">
        <is>
          <t>照合 一般</t>
        </is>
      </c>
      <c r="B4307" s="21" t="n">
        <v>31000000</v>
      </c>
      <c r="C4307" s="22" t="n">
        <v>26</v>
      </c>
      <c r="D4307" s="22" t="n">
        <v>1</v>
      </c>
      <c r="E4307" s="22" t="n">
        <v>0</v>
      </c>
      <c r="F4307" s="21">
        <f>(IF(C4307&lt;=20,MAX(800000,400000*C4307),8000000+700000*(C4307-20))+IF(E4307=1,1000000,0))</f>
        <v/>
      </c>
      <c r="G4307" s="21">
        <f>IF(AND(D4307=3,C4307&lt;=5),MAX(0,B4307-F4307),IF(AND(D4307=2,C4307&lt;=5,MAX(0,B4307-F4307)&gt;3000000),1500000+MAX(0,B4307-F4307)-3000000,MAX(0,B4307-F4307)/2))</f>
        <v/>
      </c>
      <c r="H4307" s="21">
        <f>ROUNDDOWN(G4307,-3)</f>
        <v/>
      </c>
      <c r="I4307" s="21">
        <f>IF(H4307&lt;=0,0,ROUNDDOWN(ROUND((H4307*LOOKUP(H4307,{0,1950001,3300001,6950001,9000001,18000001,40000001},{0.05,0.1,0.2,0.23,0.33,0.4,0.45})-LOOKUP(H4307,{0,1950001,3300001,6950001,9000001,18000001,40000001},{0,97500,427500,636000,1536000,2796000,4796000}))*1.021,3),0))</f>
        <v/>
      </c>
      <c r="J4307" s="21">
        <f>ROUNDDOWN(ROUND(H4307*0.06,2),-2)</f>
        <v/>
      </c>
      <c r="K4307" s="21">
        <f>ROUNDDOWN(ROUND(H4307*0.04,2),-2)</f>
        <v/>
      </c>
      <c r="L4307" s="21">
        <f>I4307+J4307+K4307</f>
        <v/>
      </c>
      <c r="M4307" s="21">
        <f>B4307-L4307</f>
        <v/>
      </c>
      <c r="N4307" s="21">
        <f>ROUNDDOWN(ROUND(B4307*0.2042,2),0)</f>
        <v/>
      </c>
    </row>
    <row r="4308">
      <c r="A4308" t="inlineStr">
        <is>
          <t>照合 一般</t>
        </is>
      </c>
      <c r="B4308" s="21" t="n">
        <v>31000000</v>
      </c>
      <c r="C4308" s="22" t="n">
        <v>27</v>
      </c>
      <c r="D4308" s="22" t="n">
        <v>1</v>
      </c>
      <c r="E4308" s="22" t="n">
        <v>0</v>
      </c>
      <c r="F4308" s="21">
        <f>(IF(C4308&lt;=20,MAX(800000,400000*C4308),8000000+700000*(C4308-20))+IF(E4308=1,1000000,0))</f>
        <v/>
      </c>
      <c r="G4308" s="21">
        <f>IF(AND(D4308=3,C4308&lt;=5),MAX(0,B4308-F4308),IF(AND(D4308=2,C4308&lt;=5,MAX(0,B4308-F4308)&gt;3000000),1500000+MAX(0,B4308-F4308)-3000000,MAX(0,B4308-F4308)/2))</f>
        <v/>
      </c>
      <c r="H4308" s="21">
        <f>ROUNDDOWN(G4308,-3)</f>
        <v/>
      </c>
      <c r="I4308" s="21">
        <f>IF(H4308&lt;=0,0,ROUNDDOWN(ROUND((H4308*LOOKUP(H4308,{0,1950001,3300001,6950001,9000001,18000001,40000001},{0.05,0.1,0.2,0.23,0.33,0.4,0.45})-LOOKUP(H4308,{0,1950001,3300001,6950001,9000001,18000001,40000001},{0,97500,427500,636000,1536000,2796000,4796000}))*1.021,3),0))</f>
        <v/>
      </c>
      <c r="J4308" s="21">
        <f>ROUNDDOWN(ROUND(H4308*0.06,2),-2)</f>
        <v/>
      </c>
      <c r="K4308" s="21">
        <f>ROUNDDOWN(ROUND(H4308*0.04,2),-2)</f>
        <v/>
      </c>
      <c r="L4308" s="21">
        <f>I4308+J4308+K4308</f>
        <v/>
      </c>
      <c r="M4308" s="21">
        <f>B4308-L4308</f>
        <v/>
      </c>
      <c r="N4308" s="21">
        <f>ROUNDDOWN(ROUND(B4308*0.2042,2),0)</f>
        <v/>
      </c>
    </row>
    <row r="4309">
      <c r="A4309" t="inlineStr">
        <is>
          <t>照合 一般</t>
        </is>
      </c>
      <c r="B4309" s="21" t="n">
        <v>31000000</v>
      </c>
      <c r="C4309" s="22" t="n">
        <v>28</v>
      </c>
      <c r="D4309" s="22" t="n">
        <v>1</v>
      </c>
      <c r="E4309" s="22" t="n">
        <v>0</v>
      </c>
      <c r="F4309" s="21">
        <f>(IF(C4309&lt;=20,MAX(800000,400000*C4309),8000000+700000*(C4309-20))+IF(E4309=1,1000000,0))</f>
        <v/>
      </c>
      <c r="G4309" s="21">
        <f>IF(AND(D4309=3,C4309&lt;=5),MAX(0,B4309-F4309),IF(AND(D4309=2,C4309&lt;=5,MAX(0,B4309-F4309)&gt;3000000),1500000+MAX(0,B4309-F4309)-3000000,MAX(0,B4309-F4309)/2))</f>
        <v/>
      </c>
      <c r="H4309" s="21">
        <f>ROUNDDOWN(G4309,-3)</f>
        <v/>
      </c>
      <c r="I4309" s="21">
        <f>IF(H4309&lt;=0,0,ROUNDDOWN(ROUND((H4309*LOOKUP(H4309,{0,1950001,3300001,6950001,9000001,18000001,40000001},{0.05,0.1,0.2,0.23,0.33,0.4,0.45})-LOOKUP(H4309,{0,1950001,3300001,6950001,9000001,18000001,40000001},{0,97500,427500,636000,1536000,2796000,4796000}))*1.021,3),0))</f>
        <v/>
      </c>
      <c r="J4309" s="21">
        <f>ROUNDDOWN(ROUND(H4309*0.06,2),-2)</f>
        <v/>
      </c>
      <c r="K4309" s="21">
        <f>ROUNDDOWN(ROUND(H4309*0.04,2),-2)</f>
        <v/>
      </c>
      <c r="L4309" s="21">
        <f>I4309+J4309+K4309</f>
        <v/>
      </c>
      <c r="M4309" s="21">
        <f>B4309-L4309</f>
        <v/>
      </c>
      <c r="N4309" s="21">
        <f>ROUNDDOWN(ROUND(B4309*0.2042,2),0)</f>
        <v/>
      </c>
    </row>
    <row r="4310">
      <c r="A4310" t="inlineStr">
        <is>
          <t>照合 一般</t>
        </is>
      </c>
      <c r="B4310" s="21" t="n">
        <v>31000000</v>
      </c>
      <c r="C4310" s="22" t="n">
        <v>29</v>
      </c>
      <c r="D4310" s="22" t="n">
        <v>1</v>
      </c>
      <c r="E4310" s="22" t="n">
        <v>0</v>
      </c>
      <c r="F4310" s="21">
        <f>(IF(C4310&lt;=20,MAX(800000,400000*C4310),8000000+700000*(C4310-20))+IF(E4310=1,1000000,0))</f>
        <v/>
      </c>
      <c r="G4310" s="21">
        <f>IF(AND(D4310=3,C4310&lt;=5),MAX(0,B4310-F4310),IF(AND(D4310=2,C4310&lt;=5,MAX(0,B4310-F4310)&gt;3000000),1500000+MAX(0,B4310-F4310)-3000000,MAX(0,B4310-F4310)/2))</f>
        <v/>
      </c>
      <c r="H4310" s="21">
        <f>ROUNDDOWN(G4310,-3)</f>
        <v/>
      </c>
      <c r="I4310" s="21">
        <f>IF(H4310&lt;=0,0,ROUNDDOWN(ROUND((H4310*LOOKUP(H4310,{0,1950001,3300001,6950001,9000001,18000001,40000001},{0.05,0.1,0.2,0.23,0.33,0.4,0.45})-LOOKUP(H4310,{0,1950001,3300001,6950001,9000001,18000001,40000001},{0,97500,427500,636000,1536000,2796000,4796000}))*1.021,3),0))</f>
        <v/>
      </c>
      <c r="J4310" s="21">
        <f>ROUNDDOWN(ROUND(H4310*0.06,2),-2)</f>
        <v/>
      </c>
      <c r="K4310" s="21">
        <f>ROUNDDOWN(ROUND(H4310*0.04,2),-2)</f>
        <v/>
      </c>
      <c r="L4310" s="21">
        <f>I4310+J4310+K4310</f>
        <v/>
      </c>
      <c r="M4310" s="21">
        <f>B4310-L4310</f>
        <v/>
      </c>
      <c r="N4310" s="21">
        <f>ROUNDDOWN(ROUND(B4310*0.2042,2),0)</f>
        <v/>
      </c>
    </row>
    <row r="4311">
      <c r="A4311" t="inlineStr">
        <is>
          <t>照合 一般</t>
        </is>
      </c>
      <c r="B4311" s="21" t="n">
        <v>31000000</v>
      </c>
      <c r="C4311" s="22" t="n">
        <v>30</v>
      </c>
      <c r="D4311" s="22" t="n">
        <v>1</v>
      </c>
      <c r="E4311" s="22" t="n">
        <v>0</v>
      </c>
      <c r="F4311" s="21">
        <f>(IF(C4311&lt;=20,MAX(800000,400000*C4311),8000000+700000*(C4311-20))+IF(E4311=1,1000000,0))</f>
        <v/>
      </c>
      <c r="G4311" s="21">
        <f>IF(AND(D4311=3,C4311&lt;=5),MAX(0,B4311-F4311),IF(AND(D4311=2,C4311&lt;=5,MAX(0,B4311-F4311)&gt;3000000),1500000+MAX(0,B4311-F4311)-3000000,MAX(0,B4311-F4311)/2))</f>
        <v/>
      </c>
      <c r="H4311" s="21">
        <f>ROUNDDOWN(G4311,-3)</f>
        <v/>
      </c>
      <c r="I4311" s="21">
        <f>IF(H4311&lt;=0,0,ROUNDDOWN(ROUND((H4311*LOOKUP(H4311,{0,1950001,3300001,6950001,9000001,18000001,40000001},{0.05,0.1,0.2,0.23,0.33,0.4,0.45})-LOOKUP(H4311,{0,1950001,3300001,6950001,9000001,18000001,40000001},{0,97500,427500,636000,1536000,2796000,4796000}))*1.021,3),0))</f>
        <v/>
      </c>
      <c r="J4311" s="21">
        <f>ROUNDDOWN(ROUND(H4311*0.06,2),-2)</f>
        <v/>
      </c>
      <c r="K4311" s="21">
        <f>ROUNDDOWN(ROUND(H4311*0.04,2),-2)</f>
        <v/>
      </c>
      <c r="L4311" s="21">
        <f>I4311+J4311+K4311</f>
        <v/>
      </c>
      <c r="M4311" s="21">
        <f>B4311-L4311</f>
        <v/>
      </c>
      <c r="N4311" s="21">
        <f>ROUNDDOWN(ROUND(B4311*0.2042,2),0)</f>
        <v/>
      </c>
    </row>
    <row r="4312">
      <c r="A4312" t="inlineStr">
        <is>
          <t>照合 一般</t>
        </is>
      </c>
      <c r="B4312" s="21" t="n">
        <v>31000000</v>
      </c>
      <c r="C4312" s="22" t="n">
        <v>31</v>
      </c>
      <c r="D4312" s="22" t="n">
        <v>1</v>
      </c>
      <c r="E4312" s="22" t="n">
        <v>0</v>
      </c>
      <c r="F4312" s="21">
        <f>(IF(C4312&lt;=20,MAX(800000,400000*C4312),8000000+700000*(C4312-20))+IF(E4312=1,1000000,0))</f>
        <v/>
      </c>
      <c r="G4312" s="21">
        <f>IF(AND(D4312=3,C4312&lt;=5),MAX(0,B4312-F4312),IF(AND(D4312=2,C4312&lt;=5,MAX(0,B4312-F4312)&gt;3000000),1500000+MAX(0,B4312-F4312)-3000000,MAX(0,B4312-F4312)/2))</f>
        <v/>
      </c>
      <c r="H4312" s="21">
        <f>ROUNDDOWN(G4312,-3)</f>
        <v/>
      </c>
      <c r="I4312" s="21">
        <f>IF(H4312&lt;=0,0,ROUNDDOWN(ROUND((H4312*LOOKUP(H4312,{0,1950001,3300001,6950001,9000001,18000001,40000001},{0.05,0.1,0.2,0.23,0.33,0.4,0.45})-LOOKUP(H4312,{0,1950001,3300001,6950001,9000001,18000001,40000001},{0,97500,427500,636000,1536000,2796000,4796000}))*1.021,3),0))</f>
        <v/>
      </c>
      <c r="J4312" s="21">
        <f>ROUNDDOWN(ROUND(H4312*0.06,2),-2)</f>
        <v/>
      </c>
      <c r="K4312" s="21">
        <f>ROUNDDOWN(ROUND(H4312*0.04,2),-2)</f>
        <v/>
      </c>
      <c r="L4312" s="21">
        <f>I4312+J4312+K4312</f>
        <v/>
      </c>
      <c r="M4312" s="21">
        <f>B4312-L4312</f>
        <v/>
      </c>
      <c r="N4312" s="21">
        <f>ROUNDDOWN(ROUND(B4312*0.2042,2),0)</f>
        <v/>
      </c>
    </row>
    <row r="4313">
      <c r="A4313" t="inlineStr">
        <is>
          <t>照合 一般</t>
        </is>
      </c>
      <c r="B4313" s="21" t="n">
        <v>31000000</v>
      </c>
      <c r="C4313" s="22" t="n">
        <v>32</v>
      </c>
      <c r="D4313" s="22" t="n">
        <v>1</v>
      </c>
      <c r="E4313" s="22" t="n">
        <v>0</v>
      </c>
      <c r="F4313" s="21">
        <f>(IF(C4313&lt;=20,MAX(800000,400000*C4313),8000000+700000*(C4313-20))+IF(E4313=1,1000000,0))</f>
        <v/>
      </c>
      <c r="G4313" s="21">
        <f>IF(AND(D4313=3,C4313&lt;=5),MAX(0,B4313-F4313),IF(AND(D4313=2,C4313&lt;=5,MAX(0,B4313-F4313)&gt;3000000),1500000+MAX(0,B4313-F4313)-3000000,MAX(0,B4313-F4313)/2))</f>
        <v/>
      </c>
      <c r="H4313" s="21">
        <f>ROUNDDOWN(G4313,-3)</f>
        <v/>
      </c>
      <c r="I4313" s="21">
        <f>IF(H4313&lt;=0,0,ROUNDDOWN(ROUND((H4313*LOOKUP(H4313,{0,1950001,3300001,6950001,9000001,18000001,40000001},{0.05,0.1,0.2,0.23,0.33,0.4,0.45})-LOOKUP(H4313,{0,1950001,3300001,6950001,9000001,18000001,40000001},{0,97500,427500,636000,1536000,2796000,4796000}))*1.021,3),0))</f>
        <v/>
      </c>
      <c r="J4313" s="21">
        <f>ROUNDDOWN(ROUND(H4313*0.06,2),-2)</f>
        <v/>
      </c>
      <c r="K4313" s="21">
        <f>ROUNDDOWN(ROUND(H4313*0.04,2),-2)</f>
        <v/>
      </c>
      <c r="L4313" s="21">
        <f>I4313+J4313+K4313</f>
        <v/>
      </c>
      <c r="M4313" s="21">
        <f>B4313-L4313</f>
        <v/>
      </c>
      <c r="N4313" s="21">
        <f>ROUNDDOWN(ROUND(B4313*0.2042,2),0)</f>
        <v/>
      </c>
    </row>
    <row r="4314">
      <c r="A4314" t="inlineStr">
        <is>
          <t>照合 一般</t>
        </is>
      </c>
      <c r="B4314" s="21" t="n">
        <v>31000000</v>
      </c>
      <c r="C4314" s="22" t="n">
        <v>33</v>
      </c>
      <c r="D4314" s="22" t="n">
        <v>1</v>
      </c>
      <c r="E4314" s="22" t="n">
        <v>0</v>
      </c>
      <c r="F4314" s="21">
        <f>(IF(C4314&lt;=20,MAX(800000,400000*C4314),8000000+700000*(C4314-20))+IF(E4314=1,1000000,0))</f>
        <v/>
      </c>
      <c r="G4314" s="21">
        <f>IF(AND(D4314=3,C4314&lt;=5),MAX(0,B4314-F4314),IF(AND(D4314=2,C4314&lt;=5,MAX(0,B4314-F4314)&gt;3000000),1500000+MAX(0,B4314-F4314)-3000000,MAX(0,B4314-F4314)/2))</f>
        <v/>
      </c>
      <c r="H4314" s="21">
        <f>ROUNDDOWN(G4314,-3)</f>
        <v/>
      </c>
      <c r="I4314" s="21">
        <f>IF(H4314&lt;=0,0,ROUNDDOWN(ROUND((H4314*LOOKUP(H4314,{0,1950001,3300001,6950001,9000001,18000001,40000001},{0.05,0.1,0.2,0.23,0.33,0.4,0.45})-LOOKUP(H4314,{0,1950001,3300001,6950001,9000001,18000001,40000001},{0,97500,427500,636000,1536000,2796000,4796000}))*1.021,3),0))</f>
        <v/>
      </c>
      <c r="J4314" s="21">
        <f>ROUNDDOWN(ROUND(H4314*0.06,2),-2)</f>
        <v/>
      </c>
      <c r="K4314" s="21">
        <f>ROUNDDOWN(ROUND(H4314*0.04,2),-2)</f>
        <v/>
      </c>
      <c r="L4314" s="21">
        <f>I4314+J4314+K4314</f>
        <v/>
      </c>
      <c r="M4314" s="21">
        <f>B4314-L4314</f>
        <v/>
      </c>
      <c r="N4314" s="21">
        <f>ROUNDDOWN(ROUND(B4314*0.2042,2),0)</f>
        <v/>
      </c>
    </row>
    <row r="4315">
      <c r="A4315" t="inlineStr">
        <is>
          <t>照合 一般</t>
        </is>
      </c>
      <c r="B4315" s="21" t="n">
        <v>31000000</v>
      </c>
      <c r="C4315" s="22" t="n">
        <v>34</v>
      </c>
      <c r="D4315" s="22" t="n">
        <v>1</v>
      </c>
      <c r="E4315" s="22" t="n">
        <v>0</v>
      </c>
      <c r="F4315" s="21">
        <f>(IF(C4315&lt;=20,MAX(800000,400000*C4315),8000000+700000*(C4315-20))+IF(E4315=1,1000000,0))</f>
        <v/>
      </c>
      <c r="G4315" s="21">
        <f>IF(AND(D4315=3,C4315&lt;=5),MAX(0,B4315-F4315),IF(AND(D4315=2,C4315&lt;=5,MAX(0,B4315-F4315)&gt;3000000),1500000+MAX(0,B4315-F4315)-3000000,MAX(0,B4315-F4315)/2))</f>
        <v/>
      </c>
      <c r="H4315" s="21">
        <f>ROUNDDOWN(G4315,-3)</f>
        <v/>
      </c>
      <c r="I4315" s="21">
        <f>IF(H4315&lt;=0,0,ROUNDDOWN(ROUND((H4315*LOOKUP(H4315,{0,1950001,3300001,6950001,9000001,18000001,40000001},{0.05,0.1,0.2,0.23,0.33,0.4,0.45})-LOOKUP(H4315,{0,1950001,3300001,6950001,9000001,18000001,40000001},{0,97500,427500,636000,1536000,2796000,4796000}))*1.021,3),0))</f>
        <v/>
      </c>
      <c r="J4315" s="21">
        <f>ROUNDDOWN(ROUND(H4315*0.06,2),-2)</f>
        <v/>
      </c>
      <c r="K4315" s="21">
        <f>ROUNDDOWN(ROUND(H4315*0.04,2),-2)</f>
        <v/>
      </c>
      <c r="L4315" s="21">
        <f>I4315+J4315+K4315</f>
        <v/>
      </c>
      <c r="M4315" s="21">
        <f>B4315-L4315</f>
        <v/>
      </c>
      <c r="N4315" s="21">
        <f>ROUNDDOWN(ROUND(B4315*0.2042,2),0)</f>
        <v/>
      </c>
    </row>
    <row r="4316">
      <c r="A4316" t="inlineStr">
        <is>
          <t>照合 一般</t>
        </is>
      </c>
      <c r="B4316" s="21" t="n">
        <v>31000000</v>
      </c>
      <c r="C4316" s="22" t="n">
        <v>35</v>
      </c>
      <c r="D4316" s="22" t="n">
        <v>1</v>
      </c>
      <c r="E4316" s="22" t="n">
        <v>0</v>
      </c>
      <c r="F4316" s="21">
        <f>(IF(C4316&lt;=20,MAX(800000,400000*C4316),8000000+700000*(C4316-20))+IF(E4316=1,1000000,0))</f>
        <v/>
      </c>
      <c r="G4316" s="21">
        <f>IF(AND(D4316=3,C4316&lt;=5),MAX(0,B4316-F4316),IF(AND(D4316=2,C4316&lt;=5,MAX(0,B4316-F4316)&gt;3000000),1500000+MAX(0,B4316-F4316)-3000000,MAX(0,B4316-F4316)/2))</f>
        <v/>
      </c>
      <c r="H4316" s="21">
        <f>ROUNDDOWN(G4316,-3)</f>
        <v/>
      </c>
      <c r="I4316" s="21">
        <f>IF(H4316&lt;=0,0,ROUNDDOWN(ROUND((H4316*LOOKUP(H4316,{0,1950001,3300001,6950001,9000001,18000001,40000001},{0.05,0.1,0.2,0.23,0.33,0.4,0.45})-LOOKUP(H4316,{0,1950001,3300001,6950001,9000001,18000001,40000001},{0,97500,427500,636000,1536000,2796000,4796000}))*1.021,3),0))</f>
        <v/>
      </c>
      <c r="J4316" s="21">
        <f>ROUNDDOWN(ROUND(H4316*0.06,2),-2)</f>
        <v/>
      </c>
      <c r="K4316" s="21">
        <f>ROUNDDOWN(ROUND(H4316*0.04,2),-2)</f>
        <v/>
      </c>
      <c r="L4316" s="21">
        <f>I4316+J4316+K4316</f>
        <v/>
      </c>
      <c r="M4316" s="21">
        <f>B4316-L4316</f>
        <v/>
      </c>
      <c r="N4316" s="21">
        <f>ROUNDDOWN(ROUND(B4316*0.2042,2),0)</f>
        <v/>
      </c>
    </row>
    <row r="4317">
      <c r="A4317" t="inlineStr">
        <is>
          <t>照合 一般</t>
        </is>
      </c>
      <c r="B4317" s="21" t="n">
        <v>31000000</v>
      </c>
      <c r="C4317" s="22" t="n">
        <v>36</v>
      </c>
      <c r="D4317" s="22" t="n">
        <v>1</v>
      </c>
      <c r="E4317" s="22" t="n">
        <v>0</v>
      </c>
      <c r="F4317" s="21">
        <f>(IF(C4317&lt;=20,MAX(800000,400000*C4317),8000000+700000*(C4317-20))+IF(E4317=1,1000000,0))</f>
        <v/>
      </c>
      <c r="G4317" s="21">
        <f>IF(AND(D4317=3,C4317&lt;=5),MAX(0,B4317-F4317),IF(AND(D4317=2,C4317&lt;=5,MAX(0,B4317-F4317)&gt;3000000),1500000+MAX(0,B4317-F4317)-3000000,MAX(0,B4317-F4317)/2))</f>
        <v/>
      </c>
      <c r="H4317" s="21">
        <f>ROUNDDOWN(G4317,-3)</f>
        <v/>
      </c>
      <c r="I4317" s="21">
        <f>IF(H4317&lt;=0,0,ROUNDDOWN(ROUND((H4317*LOOKUP(H4317,{0,1950001,3300001,6950001,9000001,18000001,40000001},{0.05,0.1,0.2,0.23,0.33,0.4,0.45})-LOOKUP(H4317,{0,1950001,3300001,6950001,9000001,18000001,40000001},{0,97500,427500,636000,1536000,2796000,4796000}))*1.021,3),0))</f>
        <v/>
      </c>
      <c r="J4317" s="21">
        <f>ROUNDDOWN(ROUND(H4317*0.06,2),-2)</f>
        <v/>
      </c>
      <c r="K4317" s="21">
        <f>ROUNDDOWN(ROUND(H4317*0.04,2),-2)</f>
        <v/>
      </c>
      <c r="L4317" s="21">
        <f>I4317+J4317+K4317</f>
        <v/>
      </c>
      <c r="M4317" s="21">
        <f>B4317-L4317</f>
        <v/>
      </c>
      <c r="N4317" s="21">
        <f>ROUNDDOWN(ROUND(B4317*0.2042,2),0)</f>
        <v/>
      </c>
    </row>
    <row r="4318">
      <c r="A4318" t="inlineStr">
        <is>
          <t>照合 一般</t>
        </is>
      </c>
      <c r="B4318" s="21" t="n">
        <v>31000000</v>
      </c>
      <c r="C4318" s="22" t="n">
        <v>37</v>
      </c>
      <c r="D4318" s="22" t="n">
        <v>1</v>
      </c>
      <c r="E4318" s="22" t="n">
        <v>0</v>
      </c>
      <c r="F4318" s="21">
        <f>(IF(C4318&lt;=20,MAX(800000,400000*C4318),8000000+700000*(C4318-20))+IF(E4318=1,1000000,0))</f>
        <v/>
      </c>
      <c r="G4318" s="21">
        <f>IF(AND(D4318=3,C4318&lt;=5),MAX(0,B4318-F4318),IF(AND(D4318=2,C4318&lt;=5,MAX(0,B4318-F4318)&gt;3000000),1500000+MAX(0,B4318-F4318)-3000000,MAX(0,B4318-F4318)/2))</f>
        <v/>
      </c>
      <c r="H4318" s="21">
        <f>ROUNDDOWN(G4318,-3)</f>
        <v/>
      </c>
      <c r="I4318" s="21">
        <f>IF(H4318&lt;=0,0,ROUNDDOWN(ROUND((H4318*LOOKUP(H4318,{0,1950001,3300001,6950001,9000001,18000001,40000001},{0.05,0.1,0.2,0.23,0.33,0.4,0.45})-LOOKUP(H4318,{0,1950001,3300001,6950001,9000001,18000001,40000001},{0,97500,427500,636000,1536000,2796000,4796000}))*1.021,3),0))</f>
        <v/>
      </c>
      <c r="J4318" s="21">
        <f>ROUNDDOWN(ROUND(H4318*0.06,2),-2)</f>
        <v/>
      </c>
      <c r="K4318" s="21">
        <f>ROUNDDOWN(ROUND(H4318*0.04,2),-2)</f>
        <v/>
      </c>
      <c r="L4318" s="21">
        <f>I4318+J4318+K4318</f>
        <v/>
      </c>
      <c r="M4318" s="21">
        <f>B4318-L4318</f>
        <v/>
      </c>
      <c r="N4318" s="21">
        <f>ROUNDDOWN(ROUND(B4318*0.2042,2),0)</f>
        <v/>
      </c>
    </row>
    <row r="4319">
      <c r="A4319" t="inlineStr">
        <is>
          <t>照合 一般</t>
        </is>
      </c>
      <c r="B4319" s="21" t="n">
        <v>31000000</v>
      </c>
      <c r="C4319" s="22" t="n">
        <v>38</v>
      </c>
      <c r="D4319" s="22" t="n">
        <v>1</v>
      </c>
      <c r="E4319" s="22" t="n">
        <v>0</v>
      </c>
      <c r="F4319" s="21">
        <f>(IF(C4319&lt;=20,MAX(800000,400000*C4319),8000000+700000*(C4319-20))+IF(E4319=1,1000000,0))</f>
        <v/>
      </c>
      <c r="G4319" s="21">
        <f>IF(AND(D4319=3,C4319&lt;=5),MAX(0,B4319-F4319),IF(AND(D4319=2,C4319&lt;=5,MAX(0,B4319-F4319)&gt;3000000),1500000+MAX(0,B4319-F4319)-3000000,MAX(0,B4319-F4319)/2))</f>
        <v/>
      </c>
      <c r="H4319" s="21">
        <f>ROUNDDOWN(G4319,-3)</f>
        <v/>
      </c>
      <c r="I4319" s="21">
        <f>IF(H4319&lt;=0,0,ROUNDDOWN(ROUND((H4319*LOOKUP(H4319,{0,1950001,3300001,6950001,9000001,18000001,40000001},{0.05,0.1,0.2,0.23,0.33,0.4,0.45})-LOOKUP(H4319,{0,1950001,3300001,6950001,9000001,18000001,40000001},{0,97500,427500,636000,1536000,2796000,4796000}))*1.021,3),0))</f>
        <v/>
      </c>
      <c r="J4319" s="21">
        <f>ROUNDDOWN(ROUND(H4319*0.06,2),-2)</f>
        <v/>
      </c>
      <c r="K4319" s="21">
        <f>ROUNDDOWN(ROUND(H4319*0.04,2),-2)</f>
        <v/>
      </c>
      <c r="L4319" s="21">
        <f>I4319+J4319+K4319</f>
        <v/>
      </c>
      <c r="M4319" s="21">
        <f>B4319-L4319</f>
        <v/>
      </c>
      <c r="N4319" s="21">
        <f>ROUNDDOWN(ROUND(B4319*0.2042,2),0)</f>
        <v/>
      </c>
    </row>
    <row r="4320">
      <c r="A4320" t="inlineStr">
        <is>
          <t>照合 一般</t>
        </is>
      </c>
      <c r="B4320" s="21" t="n">
        <v>31000000</v>
      </c>
      <c r="C4320" s="22" t="n">
        <v>39</v>
      </c>
      <c r="D4320" s="22" t="n">
        <v>1</v>
      </c>
      <c r="E4320" s="22" t="n">
        <v>0</v>
      </c>
      <c r="F4320" s="21">
        <f>(IF(C4320&lt;=20,MAX(800000,400000*C4320),8000000+700000*(C4320-20))+IF(E4320=1,1000000,0))</f>
        <v/>
      </c>
      <c r="G4320" s="21">
        <f>IF(AND(D4320=3,C4320&lt;=5),MAX(0,B4320-F4320),IF(AND(D4320=2,C4320&lt;=5,MAX(0,B4320-F4320)&gt;3000000),1500000+MAX(0,B4320-F4320)-3000000,MAX(0,B4320-F4320)/2))</f>
        <v/>
      </c>
      <c r="H4320" s="21">
        <f>ROUNDDOWN(G4320,-3)</f>
        <v/>
      </c>
      <c r="I4320" s="21">
        <f>IF(H4320&lt;=0,0,ROUNDDOWN(ROUND((H4320*LOOKUP(H4320,{0,1950001,3300001,6950001,9000001,18000001,40000001},{0.05,0.1,0.2,0.23,0.33,0.4,0.45})-LOOKUP(H4320,{0,1950001,3300001,6950001,9000001,18000001,40000001},{0,97500,427500,636000,1536000,2796000,4796000}))*1.021,3),0))</f>
        <v/>
      </c>
      <c r="J4320" s="21">
        <f>ROUNDDOWN(ROUND(H4320*0.06,2),-2)</f>
        <v/>
      </c>
      <c r="K4320" s="21">
        <f>ROUNDDOWN(ROUND(H4320*0.04,2),-2)</f>
        <v/>
      </c>
      <c r="L4320" s="21">
        <f>I4320+J4320+K4320</f>
        <v/>
      </c>
      <c r="M4320" s="21">
        <f>B4320-L4320</f>
        <v/>
      </c>
      <c r="N4320" s="21">
        <f>ROUNDDOWN(ROUND(B4320*0.2042,2),0)</f>
        <v/>
      </c>
    </row>
    <row r="4321">
      <c r="A4321" t="inlineStr">
        <is>
          <t>照合 一般</t>
        </is>
      </c>
      <c r="B4321" s="21" t="n">
        <v>31000000</v>
      </c>
      <c r="C4321" s="22" t="n">
        <v>40</v>
      </c>
      <c r="D4321" s="22" t="n">
        <v>1</v>
      </c>
      <c r="E4321" s="22" t="n">
        <v>0</v>
      </c>
      <c r="F4321" s="21">
        <f>(IF(C4321&lt;=20,MAX(800000,400000*C4321),8000000+700000*(C4321-20))+IF(E4321=1,1000000,0))</f>
        <v/>
      </c>
      <c r="G4321" s="21">
        <f>IF(AND(D4321=3,C4321&lt;=5),MAX(0,B4321-F4321),IF(AND(D4321=2,C4321&lt;=5,MAX(0,B4321-F4321)&gt;3000000),1500000+MAX(0,B4321-F4321)-3000000,MAX(0,B4321-F4321)/2))</f>
        <v/>
      </c>
      <c r="H4321" s="21">
        <f>ROUNDDOWN(G4321,-3)</f>
        <v/>
      </c>
      <c r="I4321" s="21">
        <f>IF(H4321&lt;=0,0,ROUNDDOWN(ROUND((H4321*LOOKUP(H4321,{0,1950001,3300001,6950001,9000001,18000001,40000001},{0.05,0.1,0.2,0.23,0.33,0.4,0.45})-LOOKUP(H4321,{0,1950001,3300001,6950001,9000001,18000001,40000001},{0,97500,427500,636000,1536000,2796000,4796000}))*1.021,3),0))</f>
        <v/>
      </c>
      <c r="J4321" s="21">
        <f>ROUNDDOWN(ROUND(H4321*0.06,2),-2)</f>
        <v/>
      </c>
      <c r="K4321" s="21">
        <f>ROUNDDOWN(ROUND(H4321*0.04,2),-2)</f>
        <v/>
      </c>
      <c r="L4321" s="21">
        <f>I4321+J4321+K4321</f>
        <v/>
      </c>
      <c r="M4321" s="21">
        <f>B4321-L4321</f>
        <v/>
      </c>
      <c r="N4321" s="21">
        <f>ROUNDDOWN(ROUND(B4321*0.2042,2),0)</f>
        <v/>
      </c>
    </row>
    <row r="4322">
      <c r="A4322" t="inlineStr">
        <is>
          <t>照合 一般</t>
        </is>
      </c>
      <c r="B4322" s="21" t="n">
        <v>31000000</v>
      </c>
      <c r="C4322" s="22" t="n">
        <v>41</v>
      </c>
      <c r="D4322" s="22" t="n">
        <v>1</v>
      </c>
      <c r="E4322" s="22" t="n">
        <v>0</v>
      </c>
      <c r="F4322" s="21">
        <f>(IF(C4322&lt;=20,MAX(800000,400000*C4322),8000000+700000*(C4322-20))+IF(E4322=1,1000000,0))</f>
        <v/>
      </c>
      <c r="G4322" s="21">
        <f>IF(AND(D4322=3,C4322&lt;=5),MAX(0,B4322-F4322),IF(AND(D4322=2,C4322&lt;=5,MAX(0,B4322-F4322)&gt;3000000),1500000+MAX(0,B4322-F4322)-3000000,MAX(0,B4322-F4322)/2))</f>
        <v/>
      </c>
      <c r="H4322" s="21">
        <f>ROUNDDOWN(G4322,-3)</f>
        <v/>
      </c>
      <c r="I4322" s="21">
        <f>IF(H4322&lt;=0,0,ROUNDDOWN(ROUND((H4322*LOOKUP(H4322,{0,1950001,3300001,6950001,9000001,18000001,40000001},{0.05,0.1,0.2,0.23,0.33,0.4,0.45})-LOOKUP(H4322,{0,1950001,3300001,6950001,9000001,18000001,40000001},{0,97500,427500,636000,1536000,2796000,4796000}))*1.021,3),0))</f>
        <v/>
      </c>
      <c r="J4322" s="21">
        <f>ROUNDDOWN(ROUND(H4322*0.06,2),-2)</f>
        <v/>
      </c>
      <c r="K4322" s="21">
        <f>ROUNDDOWN(ROUND(H4322*0.04,2),-2)</f>
        <v/>
      </c>
      <c r="L4322" s="21">
        <f>I4322+J4322+K4322</f>
        <v/>
      </c>
      <c r="M4322" s="21">
        <f>B4322-L4322</f>
        <v/>
      </c>
      <c r="N4322" s="21">
        <f>ROUNDDOWN(ROUND(B4322*0.2042,2),0)</f>
        <v/>
      </c>
    </row>
    <row r="4323">
      <c r="A4323" t="inlineStr">
        <is>
          <t>照合 一般</t>
        </is>
      </c>
      <c r="B4323" s="21" t="n">
        <v>31000000</v>
      </c>
      <c r="C4323" s="22" t="n">
        <v>42</v>
      </c>
      <c r="D4323" s="22" t="n">
        <v>1</v>
      </c>
      <c r="E4323" s="22" t="n">
        <v>0</v>
      </c>
      <c r="F4323" s="21">
        <f>(IF(C4323&lt;=20,MAX(800000,400000*C4323),8000000+700000*(C4323-20))+IF(E4323=1,1000000,0))</f>
        <v/>
      </c>
      <c r="G4323" s="21">
        <f>IF(AND(D4323=3,C4323&lt;=5),MAX(0,B4323-F4323),IF(AND(D4323=2,C4323&lt;=5,MAX(0,B4323-F4323)&gt;3000000),1500000+MAX(0,B4323-F4323)-3000000,MAX(0,B4323-F4323)/2))</f>
        <v/>
      </c>
      <c r="H4323" s="21">
        <f>ROUNDDOWN(G4323,-3)</f>
        <v/>
      </c>
      <c r="I4323" s="21">
        <f>IF(H4323&lt;=0,0,ROUNDDOWN(ROUND((H4323*LOOKUP(H4323,{0,1950001,3300001,6950001,9000001,18000001,40000001},{0.05,0.1,0.2,0.23,0.33,0.4,0.45})-LOOKUP(H4323,{0,1950001,3300001,6950001,9000001,18000001,40000001},{0,97500,427500,636000,1536000,2796000,4796000}))*1.021,3),0))</f>
        <v/>
      </c>
      <c r="J4323" s="21">
        <f>ROUNDDOWN(ROUND(H4323*0.06,2),-2)</f>
        <v/>
      </c>
      <c r="K4323" s="21">
        <f>ROUNDDOWN(ROUND(H4323*0.04,2),-2)</f>
        <v/>
      </c>
      <c r="L4323" s="21">
        <f>I4323+J4323+K4323</f>
        <v/>
      </c>
      <c r="M4323" s="21">
        <f>B4323-L4323</f>
        <v/>
      </c>
      <c r="N4323" s="21">
        <f>ROUNDDOWN(ROUND(B4323*0.2042,2),0)</f>
        <v/>
      </c>
    </row>
    <row r="4324">
      <c r="A4324" t="inlineStr">
        <is>
          <t>照合 一般</t>
        </is>
      </c>
      <c r="B4324" s="21" t="n">
        <v>31000000</v>
      </c>
      <c r="C4324" s="22" t="n">
        <v>43</v>
      </c>
      <c r="D4324" s="22" t="n">
        <v>1</v>
      </c>
      <c r="E4324" s="22" t="n">
        <v>0</v>
      </c>
      <c r="F4324" s="21">
        <f>(IF(C4324&lt;=20,MAX(800000,400000*C4324),8000000+700000*(C4324-20))+IF(E4324=1,1000000,0))</f>
        <v/>
      </c>
      <c r="G4324" s="21">
        <f>IF(AND(D4324=3,C4324&lt;=5),MAX(0,B4324-F4324),IF(AND(D4324=2,C4324&lt;=5,MAX(0,B4324-F4324)&gt;3000000),1500000+MAX(0,B4324-F4324)-3000000,MAX(0,B4324-F4324)/2))</f>
        <v/>
      </c>
      <c r="H4324" s="21">
        <f>ROUNDDOWN(G4324,-3)</f>
        <v/>
      </c>
      <c r="I4324" s="21">
        <f>IF(H4324&lt;=0,0,ROUNDDOWN(ROUND((H4324*LOOKUP(H4324,{0,1950001,3300001,6950001,9000001,18000001,40000001},{0.05,0.1,0.2,0.23,0.33,0.4,0.45})-LOOKUP(H4324,{0,1950001,3300001,6950001,9000001,18000001,40000001},{0,97500,427500,636000,1536000,2796000,4796000}))*1.021,3),0))</f>
        <v/>
      </c>
      <c r="J4324" s="21">
        <f>ROUNDDOWN(ROUND(H4324*0.06,2),-2)</f>
        <v/>
      </c>
      <c r="K4324" s="21">
        <f>ROUNDDOWN(ROUND(H4324*0.04,2),-2)</f>
        <v/>
      </c>
      <c r="L4324" s="21">
        <f>I4324+J4324+K4324</f>
        <v/>
      </c>
      <c r="M4324" s="21">
        <f>B4324-L4324</f>
        <v/>
      </c>
      <c r="N4324" s="21">
        <f>ROUNDDOWN(ROUND(B4324*0.2042,2),0)</f>
        <v/>
      </c>
    </row>
    <row r="4325">
      <c r="A4325" t="inlineStr">
        <is>
          <t>照合 一般</t>
        </is>
      </c>
      <c r="B4325" s="21" t="n">
        <v>31000000</v>
      </c>
      <c r="C4325" s="22" t="n">
        <v>44</v>
      </c>
      <c r="D4325" s="22" t="n">
        <v>1</v>
      </c>
      <c r="E4325" s="22" t="n">
        <v>0</v>
      </c>
      <c r="F4325" s="21">
        <f>(IF(C4325&lt;=20,MAX(800000,400000*C4325),8000000+700000*(C4325-20))+IF(E4325=1,1000000,0))</f>
        <v/>
      </c>
      <c r="G4325" s="21">
        <f>IF(AND(D4325=3,C4325&lt;=5),MAX(0,B4325-F4325),IF(AND(D4325=2,C4325&lt;=5,MAX(0,B4325-F4325)&gt;3000000),1500000+MAX(0,B4325-F4325)-3000000,MAX(0,B4325-F4325)/2))</f>
        <v/>
      </c>
      <c r="H4325" s="21">
        <f>ROUNDDOWN(G4325,-3)</f>
        <v/>
      </c>
      <c r="I4325" s="21">
        <f>IF(H4325&lt;=0,0,ROUNDDOWN(ROUND((H4325*LOOKUP(H4325,{0,1950001,3300001,6950001,9000001,18000001,40000001},{0.05,0.1,0.2,0.23,0.33,0.4,0.45})-LOOKUP(H4325,{0,1950001,3300001,6950001,9000001,18000001,40000001},{0,97500,427500,636000,1536000,2796000,4796000}))*1.021,3),0))</f>
        <v/>
      </c>
      <c r="J4325" s="21">
        <f>ROUNDDOWN(ROUND(H4325*0.06,2),-2)</f>
        <v/>
      </c>
      <c r="K4325" s="21">
        <f>ROUNDDOWN(ROUND(H4325*0.04,2),-2)</f>
        <v/>
      </c>
      <c r="L4325" s="21">
        <f>I4325+J4325+K4325</f>
        <v/>
      </c>
      <c r="M4325" s="21">
        <f>B4325-L4325</f>
        <v/>
      </c>
      <c r="N4325" s="21">
        <f>ROUNDDOWN(ROUND(B4325*0.2042,2),0)</f>
        <v/>
      </c>
    </row>
    <row r="4326">
      <c r="A4326" t="inlineStr">
        <is>
          <t>照合 一般</t>
        </is>
      </c>
      <c r="B4326" s="21" t="n">
        <v>31000000</v>
      </c>
      <c r="C4326" s="22" t="n">
        <v>45</v>
      </c>
      <c r="D4326" s="22" t="n">
        <v>1</v>
      </c>
      <c r="E4326" s="22" t="n">
        <v>0</v>
      </c>
      <c r="F4326" s="21">
        <f>(IF(C4326&lt;=20,MAX(800000,400000*C4326),8000000+700000*(C4326-20))+IF(E4326=1,1000000,0))</f>
        <v/>
      </c>
      <c r="G4326" s="21">
        <f>IF(AND(D4326=3,C4326&lt;=5),MAX(0,B4326-F4326),IF(AND(D4326=2,C4326&lt;=5,MAX(0,B4326-F4326)&gt;3000000),1500000+MAX(0,B4326-F4326)-3000000,MAX(0,B4326-F4326)/2))</f>
        <v/>
      </c>
      <c r="H4326" s="21">
        <f>ROUNDDOWN(G4326,-3)</f>
        <v/>
      </c>
      <c r="I4326" s="21">
        <f>IF(H4326&lt;=0,0,ROUNDDOWN(ROUND((H4326*LOOKUP(H4326,{0,1950001,3300001,6950001,9000001,18000001,40000001},{0.05,0.1,0.2,0.23,0.33,0.4,0.45})-LOOKUP(H4326,{0,1950001,3300001,6950001,9000001,18000001,40000001},{0,97500,427500,636000,1536000,2796000,4796000}))*1.021,3),0))</f>
        <v/>
      </c>
      <c r="J4326" s="21">
        <f>ROUNDDOWN(ROUND(H4326*0.06,2),-2)</f>
        <v/>
      </c>
      <c r="K4326" s="21">
        <f>ROUNDDOWN(ROUND(H4326*0.04,2),-2)</f>
        <v/>
      </c>
      <c r="L4326" s="21">
        <f>I4326+J4326+K4326</f>
        <v/>
      </c>
      <c r="M4326" s="21">
        <f>B4326-L4326</f>
        <v/>
      </c>
      <c r="N4326" s="21">
        <f>ROUNDDOWN(ROUND(B4326*0.2042,2),0)</f>
        <v/>
      </c>
    </row>
    <row r="4327">
      <c r="A4327" t="inlineStr">
        <is>
          <t>照合 短期</t>
        </is>
      </c>
      <c r="B4327" s="21" t="n">
        <v>31000000</v>
      </c>
      <c r="C4327" s="22" t="n">
        <v>1</v>
      </c>
      <c r="D4327" s="22" t="n">
        <v>2</v>
      </c>
      <c r="E4327" s="22" t="n">
        <v>0</v>
      </c>
      <c r="F4327" s="21">
        <f>(IF(C4327&lt;=20,MAX(800000,400000*C4327),8000000+700000*(C4327-20))+IF(E4327=1,1000000,0))</f>
        <v/>
      </c>
      <c r="G4327" s="21">
        <f>IF(AND(D4327=3,C4327&lt;=5),MAX(0,B4327-F4327),IF(AND(D4327=2,C4327&lt;=5,MAX(0,B4327-F4327)&gt;3000000),1500000+MAX(0,B4327-F4327)-3000000,MAX(0,B4327-F4327)/2))</f>
        <v/>
      </c>
      <c r="H4327" s="21">
        <f>ROUNDDOWN(G4327,-3)</f>
        <v/>
      </c>
      <c r="I4327" s="21">
        <f>IF(H4327&lt;=0,0,ROUNDDOWN(ROUND((H4327*LOOKUP(H4327,{0,1950001,3300001,6950001,9000001,18000001,40000001},{0.05,0.1,0.2,0.23,0.33,0.4,0.45})-LOOKUP(H4327,{0,1950001,3300001,6950001,9000001,18000001,40000001},{0,97500,427500,636000,1536000,2796000,4796000}))*1.021,3),0))</f>
        <v/>
      </c>
      <c r="J4327" s="21">
        <f>ROUNDDOWN(ROUND(H4327*0.06,2),-2)</f>
        <v/>
      </c>
      <c r="K4327" s="21">
        <f>ROUNDDOWN(ROUND(H4327*0.04,2),-2)</f>
        <v/>
      </c>
      <c r="L4327" s="21">
        <f>I4327+J4327+K4327</f>
        <v/>
      </c>
      <c r="M4327" s="21">
        <f>B4327-L4327</f>
        <v/>
      </c>
      <c r="N4327" s="21">
        <f>ROUNDDOWN(ROUND(B4327*0.2042,2),0)</f>
        <v/>
      </c>
    </row>
    <row r="4328">
      <c r="A4328" t="inlineStr">
        <is>
          <t>照合 役員</t>
        </is>
      </c>
      <c r="B4328" s="21" t="n">
        <v>31000000</v>
      </c>
      <c r="C4328" s="22" t="n">
        <v>1</v>
      </c>
      <c r="D4328" s="22" t="n">
        <v>3</v>
      </c>
      <c r="E4328" s="22" t="n">
        <v>0</v>
      </c>
      <c r="F4328" s="21">
        <f>(IF(C4328&lt;=20,MAX(800000,400000*C4328),8000000+700000*(C4328-20))+IF(E4328=1,1000000,0))</f>
        <v/>
      </c>
      <c r="G4328" s="21">
        <f>IF(AND(D4328=3,C4328&lt;=5),MAX(0,B4328-F4328),IF(AND(D4328=2,C4328&lt;=5,MAX(0,B4328-F4328)&gt;3000000),1500000+MAX(0,B4328-F4328)-3000000,MAX(0,B4328-F4328)/2))</f>
        <v/>
      </c>
      <c r="H4328" s="21">
        <f>ROUNDDOWN(G4328,-3)</f>
        <v/>
      </c>
      <c r="I4328" s="21">
        <f>IF(H4328&lt;=0,0,ROUNDDOWN(ROUND((H4328*LOOKUP(H4328,{0,1950001,3300001,6950001,9000001,18000001,40000001},{0.05,0.1,0.2,0.23,0.33,0.4,0.45})-LOOKUP(H4328,{0,1950001,3300001,6950001,9000001,18000001,40000001},{0,97500,427500,636000,1536000,2796000,4796000}))*1.021,3),0))</f>
        <v/>
      </c>
      <c r="J4328" s="21">
        <f>ROUNDDOWN(ROUND(H4328*0.06,2),-2)</f>
        <v/>
      </c>
      <c r="K4328" s="21">
        <f>ROUNDDOWN(ROUND(H4328*0.04,2),-2)</f>
        <v/>
      </c>
      <c r="L4328" s="21">
        <f>I4328+J4328+K4328</f>
        <v/>
      </c>
      <c r="M4328" s="21">
        <f>B4328-L4328</f>
        <v/>
      </c>
      <c r="N4328" s="21">
        <f>ROUNDDOWN(ROUND(B4328*0.2042,2),0)</f>
        <v/>
      </c>
    </row>
    <row r="4329">
      <c r="A4329" t="inlineStr">
        <is>
          <t>照合 短期 障害</t>
        </is>
      </c>
      <c r="B4329" s="21" t="n">
        <v>31000000</v>
      </c>
      <c r="C4329" s="22" t="n">
        <v>1</v>
      </c>
      <c r="D4329" s="22" t="n">
        <v>2</v>
      </c>
      <c r="E4329" s="22" t="n">
        <v>1</v>
      </c>
      <c r="F4329" s="21">
        <f>(IF(C4329&lt;=20,MAX(800000,400000*C4329),8000000+700000*(C4329-20))+IF(E4329=1,1000000,0))</f>
        <v/>
      </c>
      <c r="G4329" s="21">
        <f>IF(AND(D4329=3,C4329&lt;=5),MAX(0,B4329-F4329),IF(AND(D4329=2,C4329&lt;=5,MAX(0,B4329-F4329)&gt;3000000),1500000+MAX(0,B4329-F4329)-3000000,MAX(0,B4329-F4329)/2))</f>
        <v/>
      </c>
      <c r="H4329" s="21">
        <f>ROUNDDOWN(G4329,-3)</f>
        <v/>
      </c>
      <c r="I4329" s="21">
        <f>IF(H4329&lt;=0,0,ROUNDDOWN(ROUND((H4329*LOOKUP(H4329,{0,1950001,3300001,6950001,9000001,18000001,40000001},{0.05,0.1,0.2,0.23,0.33,0.4,0.45})-LOOKUP(H4329,{0,1950001,3300001,6950001,9000001,18000001,40000001},{0,97500,427500,636000,1536000,2796000,4796000}))*1.021,3),0))</f>
        <v/>
      </c>
      <c r="J4329" s="21">
        <f>ROUNDDOWN(ROUND(H4329*0.06,2),-2)</f>
        <v/>
      </c>
      <c r="K4329" s="21">
        <f>ROUNDDOWN(ROUND(H4329*0.04,2),-2)</f>
        <v/>
      </c>
      <c r="L4329" s="21">
        <f>I4329+J4329+K4329</f>
        <v/>
      </c>
      <c r="M4329" s="21">
        <f>B4329-L4329</f>
        <v/>
      </c>
      <c r="N4329" s="21">
        <f>ROUNDDOWN(ROUND(B4329*0.2042,2),0)</f>
        <v/>
      </c>
    </row>
    <row r="4330">
      <c r="A4330" t="inlineStr">
        <is>
          <t>照合 短期</t>
        </is>
      </c>
      <c r="B4330" s="21" t="n">
        <v>31000000</v>
      </c>
      <c r="C4330" s="22" t="n">
        <v>2</v>
      </c>
      <c r="D4330" s="22" t="n">
        <v>2</v>
      </c>
      <c r="E4330" s="22" t="n">
        <v>0</v>
      </c>
      <c r="F4330" s="21">
        <f>(IF(C4330&lt;=20,MAX(800000,400000*C4330),8000000+700000*(C4330-20))+IF(E4330=1,1000000,0))</f>
        <v/>
      </c>
      <c r="G4330" s="21">
        <f>IF(AND(D4330=3,C4330&lt;=5),MAX(0,B4330-F4330),IF(AND(D4330=2,C4330&lt;=5,MAX(0,B4330-F4330)&gt;3000000),1500000+MAX(0,B4330-F4330)-3000000,MAX(0,B4330-F4330)/2))</f>
        <v/>
      </c>
      <c r="H4330" s="21">
        <f>ROUNDDOWN(G4330,-3)</f>
        <v/>
      </c>
      <c r="I4330" s="21">
        <f>IF(H4330&lt;=0,0,ROUNDDOWN(ROUND((H4330*LOOKUP(H4330,{0,1950001,3300001,6950001,9000001,18000001,40000001},{0.05,0.1,0.2,0.23,0.33,0.4,0.45})-LOOKUP(H4330,{0,1950001,3300001,6950001,9000001,18000001,40000001},{0,97500,427500,636000,1536000,2796000,4796000}))*1.021,3),0))</f>
        <v/>
      </c>
      <c r="J4330" s="21">
        <f>ROUNDDOWN(ROUND(H4330*0.06,2),-2)</f>
        <v/>
      </c>
      <c r="K4330" s="21">
        <f>ROUNDDOWN(ROUND(H4330*0.04,2),-2)</f>
        <v/>
      </c>
      <c r="L4330" s="21">
        <f>I4330+J4330+K4330</f>
        <v/>
      </c>
      <c r="M4330" s="21">
        <f>B4330-L4330</f>
        <v/>
      </c>
      <c r="N4330" s="21">
        <f>ROUNDDOWN(ROUND(B4330*0.2042,2),0)</f>
        <v/>
      </c>
    </row>
    <row r="4331">
      <c r="A4331" t="inlineStr">
        <is>
          <t>照合 役員</t>
        </is>
      </c>
      <c r="B4331" s="21" t="n">
        <v>31000000</v>
      </c>
      <c r="C4331" s="22" t="n">
        <v>2</v>
      </c>
      <c r="D4331" s="22" t="n">
        <v>3</v>
      </c>
      <c r="E4331" s="22" t="n">
        <v>0</v>
      </c>
      <c r="F4331" s="21">
        <f>(IF(C4331&lt;=20,MAX(800000,400000*C4331),8000000+700000*(C4331-20))+IF(E4331=1,1000000,0))</f>
        <v/>
      </c>
      <c r="G4331" s="21">
        <f>IF(AND(D4331=3,C4331&lt;=5),MAX(0,B4331-F4331),IF(AND(D4331=2,C4331&lt;=5,MAX(0,B4331-F4331)&gt;3000000),1500000+MAX(0,B4331-F4331)-3000000,MAX(0,B4331-F4331)/2))</f>
        <v/>
      </c>
      <c r="H4331" s="21">
        <f>ROUNDDOWN(G4331,-3)</f>
        <v/>
      </c>
      <c r="I4331" s="21">
        <f>IF(H4331&lt;=0,0,ROUNDDOWN(ROUND((H4331*LOOKUP(H4331,{0,1950001,3300001,6950001,9000001,18000001,40000001},{0.05,0.1,0.2,0.23,0.33,0.4,0.45})-LOOKUP(H4331,{0,1950001,3300001,6950001,9000001,18000001,40000001},{0,97500,427500,636000,1536000,2796000,4796000}))*1.021,3),0))</f>
        <v/>
      </c>
      <c r="J4331" s="21">
        <f>ROUNDDOWN(ROUND(H4331*0.06,2),-2)</f>
        <v/>
      </c>
      <c r="K4331" s="21">
        <f>ROUNDDOWN(ROUND(H4331*0.04,2),-2)</f>
        <v/>
      </c>
      <c r="L4331" s="21">
        <f>I4331+J4331+K4331</f>
        <v/>
      </c>
      <c r="M4331" s="21">
        <f>B4331-L4331</f>
        <v/>
      </c>
      <c r="N4331" s="21">
        <f>ROUNDDOWN(ROUND(B4331*0.2042,2),0)</f>
        <v/>
      </c>
    </row>
    <row r="4332">
      <c r="A4332" t="inlineStr">
        <is>
          <t>照合 短期 障害</t>
        </is>
      </c>
      <c r="B4332" s="21" t="n">
        <v>31000000</v>
      </c>
      <c r="C4332" s="22" t="n">
        <v>2</v>
      </c>
      <c r="D4332" s="22" t="n">
        <v>2</v>
      </c>
      <c r="E4332" s="22" t="n">
        <v>1</v>
      </c>
      <c r="F4332" s="21">
        <f>(IF(C4332&lt;=20,MAX(800000,400000*C4332),8000000+700000*(C4332-20))+IF(E4332=1,1000000,0))</f>
        <v/>
      </c>
      <c r="G4332" s="21">
        <f>IF(AND(D4332=3,C4332&lt;=5),MAX(0,B4332-F4332),IF(AND(D4332=2,C4332&lt;=5,MAX(0,B4332-F4332)&gt;3000000),1500000+MAX(0,B4332-F4332)-3000000,MAX(0,B4332-F4332)/2))</f>
        <v/>
      </c>
      <c r="H4332" s="21">
        <f>ROUNDDOWN(G4332,-3)</f>
        <v/>
      </c>
      <c r="I4332" s="21">
        <f>IF(H4332&lt;=0,0,ROUNDDOWN(ROUND((H4332*LOOKUP(H4332,{0,1950001,3300001,6950001,9000001,18000001,40000001},{0.05,0.1,0.2,0.23,0.33,0.4,0.45})-LOOKUP(H4332,{0,1950001,3300001,6950001,9000001,18000001,40000001},{0,97500,427500,636000,1536000,2796000,4796000}))*1.021,3),0))</f>
        <v/>
      </c>
      <c r="J4332" s="21">
        <f>ROUNDDOWN(ROUND(H4332*0.06,2),-2)</f>
        <v/>
      </c>
      <c r="K4332" s="21">
        <f>ROUNDDOWN(ROUND(H4332*0.04,2),-2)</f>
        <v/>
      </c>
      <c r="L4332" s="21">
        <f>I4332+J4332+K4332</f>
        <v/>
      </c>
      <c r="M4332" s="21">
        <f>B4332-L4332</f>
        <v/>
      </c>
      <c r="N4332" s="21">
        <f>ROUNDDOWN(ROUND(B4332*0.2042,2),0)</f>
        <v/>
      </c>
    </row>
    <row r="4333">
      <c r="A4333" t="inlineStr">
        <is>
          <t>照合 短期</t>
        </is>
      </c>
      <c r="B4333" s="21" t="n">
        <v>31000000</v>
      </c>
      <c r="C4333" s="22" t="n">
        <v>3</v>
      </c>
      <c r="D4333" s="22" t="n">
        <v>2</v>
      </c>
      <c r="E4333" s="22" t="n">
        <v>0</v>
      </c>
      <c r="F4333" s="21">
        <f>(IF(C4333&lt;=20,MAX(800000,400000*C4333),8000000+700000*(C4333-20))+IF(E4333=1,1000000,0))</f>
        <v/>
      </c>
      <c r="G4333" s="21">
        <f>IF(AND(D4333=3,C4333&lt;=5),MAX(0,B4333-F4333),IF(AND(D4333=2,C4333&lt;=5,MAX(0,B4333-F4333)&gt;3000000),1500000+MAX(0,B4333-F4333)-3000000,MAX(0,B4333-F4333)/2))</f>
        <v/>
      </c>
      <c r="H4333" s="21">
        <f>ROUNDDOWN(G4333,-3)</f>
        <v/>
      </c>
      <c r="I4333" s="21">
        <f>IF(H4333&lt;=0,0,ROUNDDOWN(ROUND((H4333*LOOKUP(H4333,{0,1950001,3300001,6950001,9000001,18000001,40000001},{0.05,0.1,0.2,0.23,0.33,0.4,0.45})-LOOKUP(H4333,{0,1950001,3300001,6950001,9000001,18000001,40000001},{0,97500,427500,636000,1536000,2796000,4796000}))*1.021,3),0))</f>
        <v/>
      </c>
      <c r="J4333" s="21">
        <f>ROUNDDOWN(ROUND(H4333*0.06,2),-2)</f>
        <v/>
      </c>
      <c r="K4333" s="21">
        <f>ROUNDDOWN(ROUND(H4333*0.04,2),-2)</f>
        <v/>
      </c>
      <c r="L4333" s="21">
        <f>I4333+J4333+K4333</f>
        <v/>
      </c>
      <c r="M4333" s="21">
        <f>B4333-L4333</f>
        <v/>
      </c>
      <c r="N4333" s="21">
        <f>ROUNDDOWN(ROUND(B4333*0.2042,2),0)</f>
        <v/>
      </c>
    </row>
    <row r="4334">
      <c r="A4334" t="inlineStr">
        <is>
          <t>照合 役員</t>
        </is>
      </c>
      <c r="B4334" s="21" t="n">
        <v>31000000</v>
      </c>
      <c r="C4334" s="22" t="n">
        <v>3</v>
      </c>
      <c r="D4334" s="22" t="n">
        <v>3</v>
      </c>
      <c r="E4334" s="22" t="n">
        <v>0</v>
      </c>
      <c r="F4334" s="21">
        <f>(IF(C4334&lt;=20,MAX(800000,400000*C4334),8000000+700000*(C4334-20))+IF(E4334=1,1000000,0))</f>
        <v/>
      </c>
      <c r="G4334" s="21">
        <f>IF(AND(D4334=3,C4334&lt;=5),MAX(0,B4334-F4334),IF(AND(D4334=2,C4334&lt;=5,MAX(0,B4334-F4334)&gt;3000000),1500000+MAX(0,B4334-F4334)-3000000,MAX(0,B4334-F4334)/2))</f>
        <v/>
      </c>
      <c r="H4334" s="21">
        <f>ROUNDDOWN(G4334,-3)</f>
        <v/>
      </c>
      <c r="I4334" s="21">
        <f>IF(H4334&lt;=0,0,ROUNDDOWN(ROUND((H4334*LOOKUP(H4334,{0,1950001,3300001,6950001,9000001,18000001,40000001},{0.05,0.1,0.2,0.23,0.33,0.4,0.45})-LOOKUP(H4334,{0,1950001,3300001,6950001,9000001,18000001,40000001},{0,97500,427500,636000,1536000,2796000,4796000}))*1.021,3),0))</f>
        <v/>
      </c>
      <c r="J4334" s="21">
        <f>ROUNDDOWN(ROUND(H4334*0.06,2),-2)</f>
        <v/>
      </c>
      <c r="K4334" s="21">
        <f>ROUNDDOWN(ROUND(H4334*0.04,2),-2)</f>
        <v/>
      </c>
      <c r="L4334" s="21">
        <f>I4334+J4334+K4334</f>
        <v/>
      </c>
      <c r="M4334" s="21">
        <f>B4334-L4334</f>
        <v/>
      </c>
      <c r="N4334" s="21">
        <f>ROUNDDOWN(ROUND(B4334*0.2042,2),0)</f>
        <v/>
      </c>
    </row>
    <row r="4335">
      <c r="A4335" t="inlineStr">
        <is>
          <t>照合 短期 障害</t>
        </is>
      </c>
      <c r="B4335" s="21" t="n">
        <v>31000000</v>
      </c>
      <c r="C4335" s="22" t="n">
        <v>3</v>
      </c>
      <c r="D4335" s="22" t="n">
        <v>2</v>
      </c>
      <c r="E4335" s="22" t="n">
        <v>1</v>
      </c>
      <c r="F4335" s="21">
        <f>(IF(C4335&lt;=20,MAX(800000,400000*C4335),8000000+700000*(C4335-20))+IF(E4335=1,1000000,0))</f>
        <v/>
      </c>
      <c r="G4335" s="21">
        <f>IF(AND(D4335=3,C4335&lt;=5),MAX(0,B4335-F4335),IF(AND(D4335=2,C4335&lt;=5,MAX(0,B4335-F4335)&gt;3000000),1500000+MAX(0,B4335-F4335)-3000000,MAX(0,B4335-F4335)/2))</f>
        <v/>
      </c>
      <c r="H4335" s="21">
        <f>ROUNDDOWN(G4335,-3)</f>
        <v/>
      </c>
      <c r="I4335" s="21">
        <f>IF(H4335&lt;=0,0,ROUNDDOWN(ROUND((H4335*LOOKUP(H4335,{0,1950001,3300001,6950001,9000001,18000001,40000001},{0.05,0.1,0.2,0.23,0.33,0.4,0.45})-LOOKUP(H4335,{0,1950001,3300001,6950001,9000001,18000001,40000001},{0,97500,427500,636000,1536000,2796000,4796000}))*1.021,3),0))</f>
        <v/>
      </c>
      <c r="J4335" s="21">
        <f>ROUNDDOWN(ROUND(H4335*0.06,2),-2)</f>
        <v/>
      </c>
      <c r="K4335" s="21">
        <f>ROUNDDOWN(ROUND(H4335*0.04,2),-2)</f>
        <v/>
      </c>
      <c r="L4335" s="21">
        <f>I4335+J4335+K4335</f>
        <v/>
      </c>
      <c r="M4335" s="21">
        <f>B4335-L4335</f>
        <v/>
      </c>
      <c r="N4335" s="21">
        <f>ROUNDDOWN(ROUND(B4335*0.2042,2),0)</f>
        <v/>
      </c>
    </row>
    <row r="4336">
      <c r="A4336" t="inlineStr">
        <is>
          <t>照合 短期</t>
        </is>
      </c>
      <c r="B4336" s="21" t="n">
        <v>31000000</v>
      </c>
      <c r="C4336" s="22" t="n">
        <v>4</v>
      </c>
      <c r="D4336" s="22" t="n">
        <v>2</v>
      </c>
      <c r="E4336" s="22" t="n">
        <v>0</v>
      </c>
      <c r="F4336" s="21">
        <f>(IF(C4336&lt;=20,MAX(800000,400000*C4336),8000000+700000*(C4336-20))+IF(E4336=1,1000000,0))</f>
        <v/>
      </c>
      <c r="G4336" s="21">
        <f>IF(AND(D4336=3,C4336&lt;=5),MAX(0,B4336-F4336),IF(AND(D4336=2,C4336&lt;=5,MAX(0,B4336-F4336)&gt;3000000),1500000+MAX(0,B4336-F4336)-3000000,MAX(0,B4336-F4336)/2))</f>
        <v/>
      </c>
      <c r="H4336" s="21">
        <f>ROUNDDOWN(G4336,-3)</f>
        <v/>
      </c>
      <c r="I4336" s="21">
        <f>IF(H4336&lt;=0,0,ROUNDDOWN(ROUND((H4336*LOOKUP(H4336,{0,1950001,3300001,6950001,9000001,18000001,40000001},{0.05,0.1,0.2,0.23,0.33,0.4,0.45})-LOOKUP(H4336,{0,1950001,3300001,6950001,9000001,18000001,40000001},{0,97500,427500,636000,1536000,2796000,4796000}))*1.021,3),0))</f>
        <v/>
      </c>
      <c r="J4336" s="21">
        <f>ROUNDDOWN(ROUND(H4336*0.06,2),-2)</f>
        <v/>
      </c>
      <c r="K4336" s="21">
        <f>ROUNDDOWN(ROUND(H4336*0.04,2),-2)</f>
        <v/>
      </c>
      <c r="L4336" s="21">
        <f>I4336+J4336+K4336</f>
        <v/>
      </c>
      <c r="M4336" s="21">
        <f>B4336-L4336</f>
        <v/>
      </c>
      <c r="N4336" s="21">
        <f>ROUNDDOWN(ROUND(B4336*0.2042,2),0)</f>
        <v/>
      </c>
    </row>
    <row r="4337">
      <c r="A4337" t="inlineStr">
        <is>
          <t>照合 役員</t>
        </is>
      </c>
      <c r="B4337" s="21" t="n">
        <v>31000000</v>
      </c>
      <c r="C4337" s="22" t="n">
        <v>4</v>
      </c>
      <c r="D4337" s="22" t="n">
        <v>3</v>
      </c>
      <c r="E4337" s="22" t="n">
        <v>0</v>
      </c>
      <c r="F4337" s="21">
        <f>(IF(C4337&lt;=20,MAX(800000,400000*C4337),8000000+700000*(C4337-20))+IF(E4337=1,1000000,0))</f>
        <v/>
      </c>
      <c r="G4337" s="21">
        <f>IF(AND(D4337=3,C4337&lt;=5),MAX(0,B4337-F4337),IF(AND(D4337=2,C4337&lt;=5,MAX(0,B4337-F4337)&gt;3000000),1500000+MAX(0,B4337-F4337)-3000000,MAX(0,B4337-F4337)/2))</f>
        <v/>
      </c>
      <c r="H4337" s="21">
        <f>ROUNDDOWN(G4337,-3)</f>
        <v/>
      </c>
      <c r="I4337" s="21">
        <f>IF(H4337&lt;=0,0,ROUNDDOWN(ROUND((H4337*LOOKUP(H4337,{0,1950001,3300001,6950001,9000001,18000001,40000001},{0.05,0.1,0.2,0.23,0.33,0.4,0.45})-LOOKUP(H4337,{0,1950001,3300001,6950001,9000001,18000001,40000001},{0,97500,427500,636000,1536000,2796000,4796000}))*1.021,3),0))</f>
        <v/>
      </c>
      <c r="J4337" s="21">
        <f>ROUNDDOWN(ROUND(H4337*0.06,2),-2)</f>
        <v/>
      </c>
      <c r="K4337" s="21">
        <f>ROUNDDOWN(ROUND(H4337*0.04,2),-2)</f>
        <v/>
      </c>
      <c r="L4337" s="21">
        <f>I4337+J4337+K4337</f>
        <v/>
      </c>
      <c r="M4337" s="21">
        <f>B4337-L4337</f>
        <v/>
      </c>
      <c r="N4337" s="21">
        <f>ROUNDDOWN(ROUND(B4337*0.2042,2),0)</f>
        <v/>
      </c>
    </row>
    <row r="4338">
      <c r="A4338" t="inlineStr">
        <is>
          <t>照合 短期 障害</t>
        </is>
      </c>
      <c r="B4338" s="21" t="n">
        <v>31000000</v>
      </c>
      <c r="C4338" s="22" t="n">
        <v>4</v>
      </c>
      <c r="D4338" s="22" t="n">
        <v>2</v>
      </c>
      <c r="E4338" s="22" t="n">
        <v>1</v>
      </c>
      <c r="F4338" s="21">
        <f>(IF(C4338&lt;=20,MAX(800000,400000*C4338),8000000+700000*(C4338-20))+IF(E4338=1,1000000,0))</f>
        <v/>
      </c>
      <c r="G4338" s="21">
        <f>IF(AND(D4338=3,C4338&lt;=5),MAX(0,B4338-F4338),IF(AND(D4338=2,C4338&lt;=5,MAX(0,B4338-F4338)&gt;3000000),1500000+MAX(0,B4338-F4338)-3000000,MAX(0,B4338-F4338)/2))</f>
        <v/>
      </c>
      <c r="H4338" s="21">
        <f>ROUNDDOWN(G4338,-3)</f>
        <v/>
      </c>
      <c r="I4338" s="21">
        <f>IF(H4338&lt;=0,0,ROUNDDOWN(ROUND((H4338*LOOKUP(H4338,{0,1950001,3300001,6950001,9000001,18000001,40000001},{0.05,0.1,0.2,0.23,0.33,0.4,0.45})-LOOKUP(H4338,{0,1950001,3300001,6950001,9000001,18000001,40000001},{0,97500,427500,636000,1536000,2796000,4796000}))*1.021,3),0))</f>
        <v/>
      </c>
      <c r="J4338" s="21">
        <f>ROUNDDOWN(ROUND(H4338*0.06,2),-2)</f>
        <v/>
      </c>
      <c r="K4338" s="21">
        <f>ROUNDDOWN(ROUND(H4338*0.04,2),-2)</f>
        <v/>
      </c>
      <c r="L4338" s="21">
        <f>I4338+J4338+K4338</f>
        <v/>
      </c>
      <c r="M4338" s="21">
        <f>B4338-L4338</f>
        <v/>
      </c>
      <c r="N4338" s="21">
        <f>ROUNDDOWN(ROUND(B4338*0.2042,2),0)</f>
        <v/>
      </c>
    </row>
    <row r="4339">
      <c r="A4339" t="inlineStr">
        <is>
          <t>照合 短期</t>
        </is>
      </c>
      <c r="B4339" s="21" t="n">
        <v>31000000</v>
      </c>
      <c r="C4339" s="22" t="n">
        <v>5</v>
      </c>
      <c r="D4339" s="22" t="n">
        <v>2</v>
      </c>
      <c r="E4339" s="22" t="n">
        <v>0</v>
      </c>
      <c r="F4339" s="21">
        <f>(IF(C4339&lt;=20,MAX(800000,400000*C4339),8000000+700000*(C4339-20))+IF(E4339=1,1000000,0))</f>
        <v/>
      </c>
      <c r="G4339" s="21">
        <f>IF(AND(D4339=3,C4339&lt;=5),MAX(0,B4339-F4339),IF(AND(D4339=2,C4339&lt;=5,MAX(0,B4339-F4339)&gt;3000000),1500000+MAX(0,B4339-F4339)-3000000,MAX(0,B4339-F4339)/2))</f>
        <v/>
      </c>
      <c r="H4339" s="21">
        <f>ROUNDDOWN(G4339,-3)</f>
        <v/>
      </c>
      <c r="I4339" s="21">
        <f>IF(H4339&lt;=0,0,ROUNDDOWN(ROUND((H4339*LOOKUP(H4339,{0,1950001,3300001,6950001,9000001,18000001,40000001},{0.05,0.1,0.2,0.23,0.33,0.4,0.45})-LOOKUP(H4339,{0,1950001,3300001,6950001,9000001,18000001,40000001},{0,97500,427500,636000,1536000,2796000,4796000}))*1.021,3),0))</f>
        <v/>
      </c>
      <c r="J4339" s="21">
        <f>ROUNDDOWN(ROUND(H4339*0.06,2),-2)</f>
        <v/>
      </c>
      <c r="K4339" s="21">
        <f>ROUNDDOWN(ROUND(H4339*0.04,2),-2)</f>
        <v/>
      </c>
      <c r="L4339" s="21">
        <f>I4339+J4339+K4339</f>
        <v/>
      </c>
      <c r="M4339" s="21">
        <f>B4339-L4339</f>
        <v/>
      </c>
      <c r="N4339" s="21">
        <f>ROUNDDOWN(ROUND(B4339*0.2042,2),0)</f>
        <v/>
      </c>
    </row>
    <row r="4340">
      <c r="A4340" t="inlineStr">
        <is>
          <t>照合 役員</t>
        </is>
      </c>
      <c r="B4340" s="21" t="n">
        <v>31000000</v>
      </c>
      <c r="C4340" s="22" t="n">
        <v>5</v>
      </c>
      <c r="D4340" s="22" t="n">
        <v>3</v>
      </c>
      <c r="E4340" s="22" t="n">
        <v>0</v>
      </c>
      <c r="F4340" s="21">
        <f>(IF(C4340&lt;=20,MAX(800000,400000*C4340),8000000+700000*(C4340-20))+IF(E4340=1,1000000,0))</f>
        <v/>
      </c>
      <c r="G4340" s="21">
        <f>IF(AND(D4340=3,C4340&lt;=5),MAX(0,B4340-F4340),IF(AND(D4340=2,C4340&lt;=5,MAX(0,B4340-F4340)&gt;3000000),1500000+MAX(0,B4340-F4340)-3000000,MAX(0,B4340-F4340)/2))</f>
        <v/>
      </c>
      <c r="H4340" s="21">
        <f>ROUNDDOWN(G4340,-3)</f>
        <v/>
      </c>
      <c r="I4340" s="21">
        <f>IF(H4340&lt;=0,0,ROUNDDOWN(ROUND((H4340*LOOKUP(H4340,{0,1950001,3300001,6950001,9000001,18000001,40000001},{0.05,0.1,0.2,0.23,0.33,0.4,0.45})-LOOKUP(H4340,{0,1950001,3300001,6950001,9000001,18000001,40000001},{0,97500,427500,636000,1536000,2796000,4796000}))*1.021,3),0))</f>
        <v/>
      </c>
      <c r="J4340" s="21">
        <f>ROUNDDOWN(ROUND(H4340*0.06,2),-2)</f>
        <v/>
      </c>
      <c r="K4340" s="21">
        <f>ROUNDDOWN(ROUND(H4340*0.04,2),-2)</f>
        <v/>
      </c>
      <c r="L4340" s="21">
        <f>I4340+J4340+K4340</f>
        <v/>
      </c>
      <c r="M4340" s="21">
        <f>B4340-L4340</f>
        <v/>
      </c>
      <c r="N4340" s="21">
        <f>ROUNDDOWN(ROUND(B4340*0.2042,2),0)</f>
        <v/>
      </c>
    </row>
    <row r="4341">
      <c r="A4341" t="inlineStr">
        <is>
          <t>照合 短期 障害</t>
        </is>
      </c>
      <c r="B4341" s="21" t="n">
        <v>31000000</v>
      </c>
      <c r="C4341" s="22" t="n">
        <v>5</v>
      </c>
      <c r="D4341" s="22" t="n">
        <v>2</v>
      </c>
      <c r="E4341" s="22" t="n">
        <v>1</v>
      </c>
      <c r="F4341" s="21">
        <f>(IF(C4341&lt;=20,MAX(800000,400000*C4341),8000000+700000*(C4341-20))+IF(E4341=1,1000000,0))</f>
        <v/>
      </c>
      <c r="G4341" s="21">
        <f>IF(AND(D4341=3,C4341&lt;=5),MAX(0,B4341-F4341),IF(AND(D4341=2,C4341&lt;=5,MAX(0,B4341-F4341)&gt;3000000),1500000+MAX(0,B4341-F4341)-3000000,MAX(0,B4341-F4341)/2))</f>
        <v/>
      </c>
      <c r="H4341" s="21">
        <f>ROUNDDOWN(G4341,-3)</f>
        <v/>
      </c>
      <c r="I4341" s="21">
        <f>IF(H4341&lt;=0,0,ROUNDDOWN(ROUND((H4341*LOOKUP(H4341,{0,1950001,3300001,6950001,9000001,18000001,40000001},{0.05,0.1,0.2,0.23,0.33,0.4,0.45})-LOOKUP(H4341,{0,1950001,3300001,6950001,9000001,18000001,40000001},{0,97500,427500,636000,1536000,2796000,4796000}))*1.021,3),0))</f>
        <v/>
      </c>
      <c r="J4341" s="21">
        <f>ROUNDDOWN(ROUND(H4341*0.06,2),-2)</f>
        <v/>
      </c>
      <c r="K4341" s="21">
        <f>ROUNDDOWN(ROUND(H4341*0.04,2),-2)</f>
        <v/>
      </c>
      <c r="L4341" s="21">
        <f>I4341+J4341+K4341</f>
        <v/>
      </c>
      <c r="M4341" s="21">
        <f>B4341-L4341</f>
        <v/>
      </c>
      <c r="N4341" s="21">
        <f>ROUNDDOWN(ROUND(B4341*0.2042,2),0)</f>
        <v/>
      </c>
    </row>
    <row r="4342">
      <c r="A4342" t="inlineStr">
        <is>
          <t>照合 障害</t>
        </is>
      </c>
      <c r="B4342" s="21" t="n">
        <v>31000000</v>
      </c>
      <c r="C4342" s="22" t="n">
        <v>25</v>
      </c>
      <c r="D4342" s="22" t="n">
        <v>1</v>
      </c>
      <c r="E4342" s="22" t="n">
        <v>1</v>
      </c>
      <c r="F4342" s="21">
        <f>(IF(C4342&lt;=20,MAX(800000,400000*C4342),8000000+700000*(C4342-20))+IF(E4342=1,1000000,0))</f>
        <v/>
      </c>
      <c r="G4342" s="21">
        <f>IF(AND(D4342=3,C4342&lt;=5),MAX(0,B4342-F4342),IF(AND(D4342=2,C4342&lt;=5,MAX(0,B4342-F4342)&gt;3000000),1500000+MAX(0,B4342-F4342)-3000000,MAX(0,B4342-F4342)/2))</f>
        <v/>
      </c>
      <c r="H4342" s="21">
        <f>ROUNDDOWN(G4342,-3)</f>
        <v/>
      </c>
      <c r="I4342" s="21">
        <f>IF(H4342&lt;=0,0,ROUNDDOWN(ROUND((H4342*LOOKUP(H4342,{0,1950001,3300001,6950001,9000001,18000001,40000001},{0.05,0.1,0.2,0.23,0.33,0.4,0.45})-LOOKUP(H4342,{0,1950001,3300001,6950001,9000001,18000001,40000001},{0,97500,427500,636000,1536000,2796000,4796000}))*1.021,3),0))</f>
        <v/>
      </c>
      <c r="J4342" s="21">
        <f>ROUNDDOWN(ROUND(H4342*0.06,2),-2)</f>
        <v/>
      </c>
      <c r="K4342" s="21">
        <f>ROUNDDOWN(ROUND(H4342*0.04,2),-2)</f>
        <v/>
      </c>
      <c r="L4342" s="21">
        <f>I4342+J4342+K4342</f>
        <v/>
      </c>
      <c r="M4342" s="21">
        <f>B4342-L4342</f>
        <v/>
      </c>
      <c r="N4342" s="21">
        <f>ROUNDDOWN(ROUND(B4342*0.2042,2),0)</f>
        <v/>
      </c>
    </row>
    <row r="4343">
      <c r="A4343" t="inlineStr">
        <is>
          <t>照合 一般</t>
        </is>
      </c>
      <c r="B4343" s="21" t="n">
        <v>31500000</v>
      </c>
      <c r="C4343" s="22" t="n">
        <v>1</v>
      </c>
      <c r="D4343" s="22" t="n">
        <v>1</v>
      </c>
      <c r="E4343" s="22" t="n">
        <v>0</v>
      </c>
      <c r="F4343" s="21">
        <f>(IF(C4343&lt;=20,MAX(800000,400000*C4343),8000000+700000*(C4343-20))+IF(E4343=1,1000000,0))</f>
        <v/>
      </c>
      <c r="G4343" s="21">
        <f>IF(AND(D4343=3,C4343&lt;=5),MAX(0,B4343-F4343),IF(AND(D4343=2,C4343&lt;=5,MAX(0,B4343-F4343)&gt;3000000),1500000+MAX(0,B4343-F4343)-3000000,MAX(0,B4343-F4343)/2))</f>
        <v/>
      </c>
      <c r="H4343" s="21">
        <f>ROUNDDOWN(G4343,-3)</f>
        <v/>
      </c>
      <c r="I4343" s="21">
        <f>IF(H4343&lt;=0,0,ROUNDDOWN(ROUND((H4343*LOOKUP(H4343,{0,1950001,3300001,6950001,9000001,18000001,40000001},{0.05,0.1,0.2,0.23,0.33,0.4,0.45})-LOOKUP(H4343,{0,1950001,3300001,6950001,9000001,18000001,40000001},{0,97500,427500,636000,1536000,2796000,4796000}))*1.021,3),0))</f>
        <v/>
      </c>
      <c r="J4343" s="21">
        <f>ROUNDDOWN(ROUND(H4343*0.06,2),-2)</f>
        <v/>
      </c>
      <c r="K4343" s="21">
        <f>ROUNDDOWN(ROUND(H4343*0.04,2),-2)</f>
        <v/>
      </c>
      <c r="L4343" s="21">
        <f>I4343+J4343+K4343</f>
        <v/>
      </c>
      <c r="M4343" s="21">
        <f>B4343-L4343</f>
        <v/>
      </c>
      <c r="N4343" s="21">
        <f>ROUNDDOWN(ROUND(B4343*0.2042,2),0)</f>
        <v/>
      </c>
    </row>
    <row r="4344">
      <c r="A4344" t="inlineStr">
        <is>
          <t>照合 一般</t>
        </is>
      </c>
      <c r="B4344" s="21" t="n">
        <v>31500000</v>
      </c>
      <c r="C4344" s="22" t="n">
        <v>2</v>
      </c>
      <c r="D4344" s="22" t="n">
        <v>1</v>
      </c>
      <c r="E4344" s="22" t="n">
        <v>0</v>
      </c>
      <c r="F4344" s="21">
        <f>(IF(C4344&lt;=20,MAX(800000,400000*C4344),8000000+700000*(C4344-20))+IF(E4344=1,1000000,0))</f>
        <v/>
      </c>
      <c r="G4344" s="21">
        <f>IF(AND(D4344=3,C4344&lt;=5),MAX(0,B4344-F4344),IF(AND(D4344=2,C4344&lt;=5,MAX(0,B4344-F4344)&gt;3000000),1500000+MAX(0,B4344-F4344)-3000000,MAX(0,B4344-F4344)/2))</f>
        <v/>
      </c>
      <c r="H4344" s="21">
        <f>ROUNDDOWN(G4344,-3)</f>
        <v/>
      </c>
      <c r="I4344" s="21">
        <f>IF(H4344&lt;=0,0,ROUNDDOWN(ROUND((H4344*LOOKUP(H4344,{0,1950001,3300001,6950001,9000001,18000001,40000001},{0.05,0.1,0.2,0.23,0.33,0.4,0.45})-LOOKUP(H4344,{0,1950001,3300001,6950001,9000001,18000001,40000001},{0,97500,427500,636000,1536000,2796000,4796000}))*1.021,3),0))</f>
        <v/>
      </c>
      <c r="J4344" s="21">
        <f>ROUNDDOWN(ROUND(H4344*0.06,2),-2)</f>
        <v/>
      </c>
      <c r="K4344" s="21">
        <f>ROUNDDOWN(ROUND(H4344*0.04,2),-2)</f>
        <v/>
      </c>
      <c r="L4344" s="21">
        <f>I4344+J4344+K4344</f>
        <v/>
      </c>
      <c r="M4344" s="21">
        <f>B4344-L4344</f>
        <v/>
      </c>
      <c r="N4344" s="21">
        <f>ROUNDDOWN(ROUND(B4344*0.2042,2),0)</f>
        <v/>
      </c>
    </row>
    <row r="4345">
      <c r="A4345" t="inlineStr">
        <is>
          <t>照合 一般</t>
        </is>
      </c>
      <c r="B4345" s="21" t="n">
        <v>31500000</v>
      </c>
      <c r="C4345" s="22" t="n">
        <v>3</v>
      </c>
      <c r="D4345" s="22" t="n">
        <v>1</v>
      </c>
      <c r="E4345" s="22" t="n">
        <v>0</v>
      </c>
      <c r="F4345" s="21">
        <f>(IF(C4345&lt;=20,MAX(800000,400000*C4345),8000000+700000*(C4345-20))+IF(E4345=1,1000000,0))</f>
        <v/>
      </c>
      <c r="G4345" s="21">
        <f>IF(AND(D4345=3,C4345&lt;=5),MAX(0,B4345-F4345),IF(AND(D4345=2,C4345&lt;=5,MAX(0,B4345-F4345)&gt;3000000),1500000+MAX(0,B4345-F4345)-3000000,MAX(0,B4345-F4345)/2))</f>
        <v/>
      </c>
      <c r="H4345" s="21">
        <f>ROUNDDOWN(G4345,-3)</f>
        <v/>
      </c>
      <c r="I4345" s="21">
        <f>IF(H4345&lt;=0,0,ROUNDDOWN(ROUND((H4345*LOOKUP(H4345,{0,1950001,3300001,6950001,9000001,18000001,40000001},{0.05,0.1,0.2,0.23,0.33,0.4,0.45})-LOOKUP(H4345,{0,1950001,3300001,6950001,9000001,18000001,40000001},{0,97500,427500,636000,1536000,2796000,4796000}))*1.021,3),0))</f>
        <v/>
      </c>
      <c r="J4345" s="21">
        <f>ROUNDDOWN(ROUND(H4345*0.06,2),-2)</f>
        <v/>
      </c>
      <c r="K4345" s="21">
        <f>ROUNDDOWN(ROUND(H4345*0.04,2),-2)</f>
        <v/>
      </c>
      <c r="L4345" s="21">
        <f>I4345+J4345+K4345</f>
        <v/>
      </c>
      <c r="M4345" s="21">
        <f>B4345-L4345</f>
        <v/>
      </c>
      <c r="N4345" s="21">
        <f>ROUNDDOWN(ROUND(B4345*0.2042,2),0)</f>
        <v/>
      </c>
    </row>
    <row r="4346">
      <c r="A4346" t="inlineStr">
        <is>
          <t>照合 一般</t>
        </is>
      </c>
      <c r="B4346" s="21" t="n">
        <v>31500000</v>
      </c>
      <c r="C4346" s="22" t="n">
        <v>4</v>
      </c>
      <c r="D4346" s="22" t="n">
        <v>1</v>
      </c>
      <c r="E4346" s="22" t="n">
        <v>0</v>
      </c>
      <c r="F4346" s="21">
        <f>(IF(C4346&lt;=20,MAX(800000,400000*C4346),8000000+700000*(C4346-20))+IF(E4346=1,1000000,0))</f>
        <v/>
      </c>
      <c r="G4346" s="21">
        <f>IF(AND(D4346=3,C4346&lt;=5),MAX(0,B4346-F4346),IF(AND(D4346=2,C4346&lt;=5,MAX(0,B4346-F4346)&gt;3000000),1500000+MAX(0,B4346-F4346)-3000000,MAX(0,B4346-F4346)/2))</f>
        <v/>
      </c>
      <c r="H4346" s="21">
        <f>ROUNDDOWN(G4346,-3)</f>
        <v/>
      </c>
      <c r="I4346" s="21">
        <f>IF(H4346&lt;=0,0,ROUNDDOWN(ROUND((H4346*LOOKUP(H4346,{0,1950001,3300001,6950001,9000001,18000001,40000001},{0.05,0.1,0.2,0.23,0.33,0.4,0.45})-LOOKUP(H4346,{0,1950001,3300001,6950001,9000001,18000001,40000001},{0,97500,427500,636000,1536000,2796000,4796000}))*1.021,3),0))</f>
        <v/>
      </c>
      <c r="J4346" s="21">
        <f>ROUNDDOWN(ROUND(H4346*0.06,2),-2)</f>
        <v/>
      </c>
      <c r="K4346" s="21">
        <f>ROUNDDOWN(ROUND(H4346*0.04,2),-2)</f>
        <v/>
      </c>
      <c r="L4346" s="21">
        <f>I4346+J4346+K4346</f>
        <v/>
      </c>
      <c r="M4346" s="21">
        <f>B4346-L4346</f>
        <v/>
      </c>
      <c r="N4346" s="21">
        <f>ROUNDDOWN(ROUND(B4346*0.2042,2),0)</f>
        <v/>
      </c>
    </row>
    <row r="4347">
      <c r="A4347" t="inlineStr">
        <is>
          <t>照合 一般</t>
        </is>
      </c>
      <c r="B4347" s="21" t="n">
        <v>31500000</v>
      </c>
      <c r="C4347" s="22" t="n">
        <v>5</v>
      </c>
      <c r="D4347" s="22" t="n">
        <v>1</v>
      </c>
      <c r="E4347" s="22" t="n">
        <v>0</v>
      </c>
      <c r="F4347" s="21">
        <f>(IF(C4347&lt;=20,MAX(800000,400000*C4347),8000000+700000*(C4347-20))+IF(E4347=1,1000000,0))</f>
        <v/>
      </c>
      <c r="G4347" s="21">
        <f>IF(AND(D4347=3,C4347&lt;=5),MAX(0,B4347-F4347),IF(AND(D4347=2,C4347&lt;=5,MAX(0,B4347-F4347)&gt;3000000),1500000+MAX(0,B4347-F4347)-3000000,MAX(0,B4347-F4347)/2))</f>
        <v/>
      </c>
      <c r="H4347" s="21">
        <f>ROUNDDOWN(G4347,-3)</f>
        <v/>
      </c>
      <c r="I4347" s="21">
        <f>IF(H4347&lt;=0,0,ROUNDDOWN(ROUND((H4347*LOOKUP(H4347,{0,1950001,3300001,6950001,9000001,18000001,40000001},{0.05,0.1,0.2,0.23,0.33,0.4,0.45})-LOOKUP(H4347,{0,1950001,3300001,6950001,9000001,18000001,40000001},{0,97500,427500,636000,1536000,2796000,4796000}))*1.021,3),0))</f>
        <v/>
      </c>
      <c r="J4347" s="21">
        <f>ROUNDDOWN(ROUND(H4347*0.06,2),-2)</f>
        <v/>
      </c>
      <c r="K4347" s="21">
        <f>ROUNDDOWN(ROUND(H4347*0.04,2),-2)</f>
        <v/>
      </c>
      <c r="L4347" s="21">
        <f>I4347+J4347+K4347</f>
        <v/>
      </c>
      <c r="M4347" s="21">
        <f>B4347-L4347</f>
        <v/>
      </c>
      <c r="N4347" s="21">
        <f>ROUNDDOWN(ROUND(B4347*0.2042,2),0)</f>
        <v/>
      </c>
    </row>
    <row r="4348">
      <c r="A4348" t="inlineStr">
        <is>
          <t>照合 一般</t>
        </is>
      </c>
      <c r="B4348" s="21" t="n">
        <v>31500000</v>
      </c>
      <c r="C4348" s="22" t="n">
        <v>6</v>
      </c>
      <c r="D4348" s="22" t="n">
        <v>1</v>
      </c>
      <c r="E4348" s="22" t="n">
        <v>0</v>
      </c>
      <c r="F4348" s="21">
        <f>(IF(C4348&lt;=20,MAX(800000,400000*C4348),8000000+700000*(C4348-20))+IF(E4348=1,1000000,0))</f>
        <v/>
      </c>
      <c r="G4348" s="21">
        <f>IF(AND(D4348=3,C4348&lt;=5),MAX(0,B4348-F4348),IF(AND(D4348=2,C4348&lt;=5,MAX(0,B4348-F4348)&gt;3000000),1500000+MAX(0,B4348-F4348)-3000000,MAX(0,B4348-F4348)/2))</f>
        <v/>
      </c>
      <c r="H4348" s="21">
        <f>ROUNDDOWN(G4348,-3)</f>
        <v/>
      </c>
      <c r="I4348" s="21">
        <f>IF(H4348&lt;=0,0,ROUNDDOWN(ROUND((H4348*LOOKUP(H4348,{0,1950001,3300001,6950001,9000001,18000001,40000001},{0.05,0.1,0.2,0.23,0.33,0.4,0.45})-LOOKUP(H4348,{0,1950001,3300001,6950001,9000001,18000001,40000001},{0,97500,427500,636000,1536000,2796000,4796000}))*1.021,3),0))</f>
        <v/>
      </c>
      <c r="J4348" s="21">
        <f>ROUNDDOWN(ROUND(H4348*0.06,2),-2)</f>
        <v/>
      </c>
      <c r="K4348" s="21">
        <f>ROUNDDOWN(ROUND(H4348*0.04,2),-2)</f>
        <v/>
      </c>
      <c r="L4348" s="21">
        <f>I4348+J4348+K4348</f>
        <v/>
      </c>
      <c r="M4348" s="21">
        <f>B4348-L4348</f>
        <v/>
      </c>
      <c r="N4348" s="21">
        <f>ROUNDDOWN(ROUND(B4348*0.2042,2),0)</f>
        <v/>
      </c>
    </row>
    <row r="4349">
      <c r="A4349" t="inlineStr">
        <is>
          <t>照合 一般</t>
        </is>
      </c>
      <c r="B4349" s="21" t="n">
        <v>31500000</v>
      </c>
      <c r="C4349" s="22" t="n">
        <v>7</v>
      </c>
      <c r="D4349" s="22" t="n">
        <v>1</v>
      </c>
      <c r="E4349" s="22" t="n">
        <v>0</v>
      </c>
      <c r="F4349" s="21">
        <f>(IF(C4349&lt;=20,MAX(800000,400000*C4349),8000000+700000*(C4349-20))+IF(E4349=1,1000000,0))</f>
        <v/>
      </c>
      <c r="G4349" s="21">
        <f>IF(AND(D4349=3,C4349&lt;=5),MAX(0,B4349-F4349),IF(AND(D4349=2,C4349&lt;=5,MAX(0,B4349-F4349)&gt;3000000),1500000+MAX(0,B4349-F4349)-3000000,MAX(0,B4349-F4349)/2))</f>
        <v/>
      </c>
      <c r="H4349" s="21">
        <f>ROUNDDOWN(G4349,-3)</f>
        <v/>
      </c>
      <c r="I4349" s="21">
        <f>IF(H4349&lt;=0,0,ROUNDDOWN(ROUND((H4349*LOOKUP(H4349,{0,1950001,3300001,6950001,9000001,18000001,40000001},{0.05,0.1,0.2,0.23,0.33,0.4,0.45})-LOOKUP(H4349,{0,1950001,3300001,6950001,9000001,18000001,40000001},{0,97500,427500,636000,1536000,2796000,4796000}))*1.021,3),0))</f>
        <v/>
      </c>
      <c r="J4349" s="21">
        <f>ROUNDDOWN(ROUND(H4349*0.06,2),-2)</f>
        <v/>
      </c>
      <c r="K4349" s="21">
        <f>ROUNDDOWN(ROUND(H4349*0.04,2),-2)</f>
        <v/>
      </c>
      <c r="L4349" s="21">
        <f>I4349+J4349+K4349</f>
        <v/>
      </c>
      <c r="M4349" s="21">
        <f>B4349-L4349</f>
        <v/>
      </c>
      <c r="N4349" s="21">
        <f>ROUNDDOWN(ROUND(B4349*0.2042,2),0)</f>
        <v/>
      </c>
    </row>
    <row r="4350">
      <c r="A4350" t="inlineStr">
        <is>
          <t>照合 一般</t>
        </is>
      </c>
      <c r="B4350" s="21" t="n">
        <v>31500000</v>
      </c>
      <c r="C4350" s="22" t="n">
        <v>8</v>
      </c>
      <c r="D4350" s="22" t="n">
        <v>1</v>
      </c>
      <c r="E4350" s="22" t="n">
        <v>0</v>
      </c>
      <c r="F4350" s="21">
        <f>(IF(C4350&lt;=20,MAX(800000,400000*C4350),8000000+700000*(C4350-20))+IF(E4350=1,1000000,0))</f>
        <v/>
      </c>
      <c r="G4350" s="21">
        <f>IF(AND(D4350=3,C4350&lt;=5),MAX(0,B4350-F4350),IF(AND(D4350=2,C4350&lt;=5,MAX(0,B4350-F4350)&gt;3000000),1500000+MAX(0,B4350-F4350)-3000000,MAX(0,B4350-F4350)/2))</f>
        <v/>
      </c>
      <c r="H4350" s="21">
        <f>ROUNDDOWN(G4350,-3)</f>
        <v/>
      </c>
      <c r="I4350" s="21">
        <f>IF(H4350&lt;=0,0,ROUNDDOWN(ROUND((H4350*LOOKUP(H4350,{0,1950001,3300001,6950001,9000001,18000001,40000001},{0.05,0.1,0.2,0.23,0.33,0.4,0.45})-LOOKUP(H4350,{0,1950001,3300001,6950001,9000001,18000001,40000001},{0,97500,427500,636000,1536000,2796000,4796000}))*1.021,3),0))</f>
        <v/>
      </c>
      <c r="J4350" s="21">
        <f>ROUNDDOWN(ROUND(H4350*0.06,2),-2)</f>
        <v/>
      </c>
      <c r="K4350" s="21">
        <f>ROUNDDOWN(ROUND(H4350*0.04,2),-2)</f>
        <v/>
      </c>
      <c r="L4350" s="21">
        <f>I4350+J4350+K4350</f>
        <v/>
      </c>
      <c r="M4350" s="21">
        <f>B4350-L4350</f>
        <v/>
      </c>
      <c r="N4350" s="21">
        <f>ROUNDDOWN(ROUND(B4350*0.2042,2),0)</f>
        <v/>
      </c>
    </row>
    <row r="4351">
      <c r="A4351" t="inlineStr">
        <is>
          <t>照合 一般</t>
        </is>
      </c>
      <c r="B4351" s="21" t="n">
        <v>31500000</v>
      </c>
      <c r="C4351" s="22" t="n">
        <v>9</v>
      </c>
      <c r="D4351" s="22" t="n">
        <v>1</v>
      </c>
      <c r="E4351" s="22" t="n">
        <v>0</v>
      </c>
      <c r="F4351" s="21">
        <f>(IF(C4351&lt;=20,MAX(800000,400000*C4351),8000000+700000*(C4351-20))+IF(E4351=1,1000000,0))</f>
        <v/>
      </c>
      <c r="G4351" s="21">
        <f>IF(AND(D4351=3,C4351&lt;=5),MAX(0,B4351-F4351),IF(AND(D4351=2,C4351&lt;=5,MAX(0,B4351-F4351)&gt;3000000),1500000+MAX(0,B4351-F4351)-3000000,MAX(0,B4351-F4351)/2))</f>
        <v/>
      </c>
      <c r="H4351" s="21">
        <f>ROUNDDOWN(G4351,-3)</f>
        <v/>
      </c>
      <c r="I4351" s="21">
        <f>IF(H4351&lt;=0,0,ROUNDDOWN(ROUND((H4351*LOOKUP(H4351,{0,1950001,3300001,6950001,9000001,18000001,40000001},{0.05,0.1,0.2,0.23,0.33,0.4,0.45})-LOOKUP(H4351,{0,1950001,3300001,6950001,9000001,18000001,40000001},{0,97500,427500,636000,1536000,2796000,4796000}))*1.021,3),0))</f>
        <v/>
      </c>
      <c r="J4351" s="21">
        <f>ROUNDDOWN(ROUND(H4351*0.06,2),-2)</f>
        <v/>
      </c>
      <c r="K4351" s="21">
        <f>ROUNDDOWN(ROUND(H4351*0.04,2),-2)</f>
        <v/>
      </c>
      <c r="L4351" s="21">
        <f>I4351+J4351+K4351</f>
        <v/>
      </c>
      <c r="M4351" s="21">
        <f>B4351-L4351</f>
        <v/>
      </c>
      <c r="N4351" s="21">
        <f>ROUNDDOWN(ROUND(B4351*0.2042,2),0)</f>
        <v/>
      </c>
    </row>
    <row r="4352">
      <c r="A4352" t="inlineStr">
        <is>
          <t>照合 一般</t>
        </is>
      </c>
      <c r="B4352" s="21" t="n">
        <v>31500000</v>
      </c>
      <c r="C4352" s="22" t="n">
        <v>10</v>
      </c>
      <c r="D4352" s="22" t="n">
        <v>1</v>
      </c>
      <c r="E4352" s="22" t="n">
        <v>0</v>
      </c>
      <c r="F4352" s="21">
        <f>(IF(C4352&lt;=20,MAX(800000,400000*C4352),8000000+700000*(C4352-20))+IF(E4352=1,1000000,0))</f>
        <v/>
      </c>
      <c r="G4352" s="21">
        <f>IF(AND(D4352=3,C4352&lt;=5),MAX(0,B4352-F4352),IF(AND(D4352=2,C4352&lt;=5,MAX(0,B4352-F4352)&gt;3000000),1500000+MAX(0,B4352-F4352)-3000000,MAX(0,B4352-F4352)/2))</f>
        <v/>
      </c>
      <c r="H4352" s="21">
        <f>ROUNDDOWN(G4352,-3)</f>
        <v/>
      </c>
      <c r="I4352" s="21">
        <f>IF(H4352&lt;=0,0,ROUNDDOWN(ROUND((H4352*LOOKUP(H4352,{0,1950001,3300001,6950001,9000001,18000001,40000001},{0.05,0.1,0.2,0.23,0.33,0.4,0.45})-LOOKUP(H4352,{0,1950001,3300001,6950001,9000001,18000001,40000001},{0,97500,427500,636000,1536000,2796000,4796000}))*1.021,3),0))</f>
        <v/>
      </c>
      <c r="J4352" s="21">
        <f>ROUNDDOWN(ROUND(H4352*0.06,2),-2)</f>
        <v/>
      </c>
      <c r="K4352" s="21">
        <f>ROUNDDOWN(ROUND(H4352*0.04,2),-2)</f>
        <v/>
      </c>
      <c r="L4352" s="21">
        <f>I4352+J4352+K4352</f>
        <v/>
      </c>
      <c r="M4352" s="21">
        <f>B4352-L4352</f>
        <v/>
      </c>
      <c r="N4352" s="21">
        <f>ROUNDDOWN(ROUND(B4352*0.2042,2),0)</f>
        <v/>
      </c>
    </row>
    <row r="4353">
      <c r="A4353" t="inlineStr">
        <is>
          <t>照合 一般</t>
        </is>
      </c>
      <c r="B4353" s="21" t="n">
        <v>31500000</v>
      </c>
      <c r="C4353" s="22" t="n">
        <v>11</v>
      </c>
      <c r="D4353" s="22" t="n">
        <v>1</v>
      </c>
      <c r="E4353" s="22" t="n">
        <v>0</v>
      </c>
      <c r="F4353" s="21">
        <f>(IF(C4353&lt;=20,MAX(800000,400000*C4353),8000000+700000*(C4353-20))+IF(E4353=1,1000000,0))</f>
        <v/>
      </c>
      <c r="G4353" s="21">
        <f>IF(AND(D4353=3,C4353&lt;=5),MAX(0,B4353-F4353),IF(AND(D4353=2,C4353&lt;=5,MAX(0,B4353-F4353)&gt;3000000),1500000+MAX(0,B4353-F4353)-3000000,MAX(0,B4353-F4353)/2))</f>
        <v/>
      </c>
      <c r="H4353" s="21">
        <f>ROUNDDOWN(G4353,-3)</f>
        <v/>
      </c>
      <c r="I4353" s="21">
        <f>IF(H4353&lt;=0,0,ROUNDDOWN(ROUND((H4353*LOOKUP(H4353,{0,1950001,3300001,6950001,9000001,18000001,40000001},{0.05,0.1,0.2,0.23,0.33,0.4,0.45})-LOOKUP(H4353,{0,1950001,3300001,6950001,9000001,18000001,40000001},{0,97500,427500,636000,1536000,2796000,4796000}))*1.021,3),0))</f>
        <v/>
      </c>
      <c r="J4353" s="21">
        <f>ROUNDDOWN(ROUND(H4353*0.06,2),-2)</f>
        <v/>
      </c>
      <c r="K4353" s="21">
        <f>ROUNDDOWN(ROUND(H4353*0.04,2),-2)</f>
        <v/>
      </c>
      <c r="L4353" s="21">
        <f>I4353+J4353+K4353</f>
        <v/>
      </c>
      <c r="M4353" s="21">
        <f>B4353-L4353</f>
        <v/>
      </c>
      <c r="N4353" s="21">
        <f>ROUNDDOWN(ROUND(B4353*0.2042,2),0)</f>
        <v/>
      </c>
    </row>
    <row r="4354">
      <c r="A4354" t="inlineStr">
        <is>
          <t>照合 一般</t>
        </is>
      </c>
      <c r="B4354" s="21" t="n">
        <v>31500000</v>
      </c>
      <c r="C4354" s="22" t="n">
        <v>12</v>
      </c>
      <c r="D4354" s="22" t="n">
        <v>1</v>
      </c>
      <c r="E4354" s="22" t="n">
        <v>0</v>
      </c>
      <c r="F4354" s="21">
        <f>(IF(C4354&lt;=20,MAX(800000,400000*C4354),8000000+700000*(C4354-20))+IF(E4354=1,1000000,0))</f>
        <v/>
      </c>
      <c r="G4354" s="21">
        <f>IF(AND(D4354=3,C4354&lt;=5),MAX(0,B4354-F4354),IF(AND(D4354=2,C4354&lt;=5,MAX(0,B4354-F4354)&gt;3000000),1500000+MAX(0,B4354-F4354)-3000000,MAX(0,B4354-F4354)/2))</f>
        <v/>
      </c>
      <c r="H4354" s="21">
        <f>ROUNDDOWN(G4354,-3)</f>
        <v/>
      </c>
      <c r="I4354" s="21">
        <f>IF(H4354&lt;=0,0,ROUNDDOWN(ROUND((H4354*LOOKUP(H4354,{0,1950001,3300001,6950001,9000001,18000001,40000001},{0.05,0.1,0.2,0.23,0.33,0.4,0.45})-LOOKUP(H4354,{0,1950001,3300001,6950001,9000001,18000001,40000001},{0,97500,427500,636000,1536000,2796000,4796000}))*1.021,3),0))</f>
        <v/>
      </c>
      <c r="J4354" s="21">
        <f>ROUNDDOWN(ROUND(H4354*0.06,2),-2)</f>
        <v/>
      </c>
      <c r="K4354" s="21">
        <f>ROUNDDOWN(ROUND(H4354*0.04,2),-2)</f>
        <v/>
      </c>
      <c r="L4354" s="21">
        <f>I4354+J4354+K4354</f>
        <v/>
      </c>
      <c r="M4354" s="21">
        <f>B4354-L4354</f>
        <v/>
      </c>
      <c r="N4354" s="21">
        <f>ROUNDDOWN(ROUND(B4354*0.2042,2),0)</f>
        <v/>
      </c>
    </row>
    <row r="4355">
      <c r="A4355" t="inlineStr">
        <is>
          <t>照合 一般</t>
        </is>
      </c>
      <c r="B4355" s="21" t="n">
        <v>31500000</v>
      </c>
      <c r="C4355" s="22" t="n">
        <v>13</v>
      </c>
      <c r="D4355" s="22" t="n">
        <v>1</v>
      </c>
      <c r="E4355" s="22" t="n">
        <v>0</v>
      </c>
      <c r="F4355" s="21">
        <f>(IF(C4355&lt;=20,MAX(800000,400000*C4355),8000000+700000*(C4355-20))+IF(E4355=1,1000000,0))</f>
        <v/>
      </c>
      <c r="G4355" s="21">
        <f>IF(AND(D4355=3,C4355&lt;=5),MAX(0,B4355-F4355),IF(AND(D4355=2,C4355&lt;=5,MAX(0,B4355-F4355)&gt;3000000),1500000+MAX(0,B4355-F4355)-3000000,MAX(0,B4355-F4355)/2))</f>
        <v/>
      </c>
      <c r="H4355" s="21">
        <f>ROUNDDOWN(G4355,-3)</f>
        <v/>
      </c>
      <c r="I4355" s="21">
        <f>IF(H4355&lt;=0,0,ROUNDDOWN(ROUND((H4355*LOOKUP(H4355,{0,1950001,3300001,6950001,9000001,18000001,40000001},{0.05,0.1,0.2,0.23,0.33,0.4,0.45})-LOOKUP(H4355,{0,1950001,3300001,6950001,9000001,18000001,40000001},{0,97500,427500,636000,1536000,2796000,4796000}))*1.021,3),0))</f>
        <v/>
      </c>
      <c r="J4355" s="21">
        <f>ROUNDDOWN(ROUND(H4355*0.06,2),-2)</f>
        <v/>
      </c>
      <c r="K4355" s="21">
        <f>ROUNDDOWN(ROUND(H4355*0.04,2),-2)</f>
        <v/>
      </c>
      <c r="L4355" s="21">
        <f>I4355+J4355+K4355</f>
        <v/>
      </c>
      <c r="M4355" s="21">
        <f>B4355-L4355</f>
        <v/>
      </c>
      <c r="N4355" s="21">
        <f>ROUNDDOWN(ROUND(B4355*0.2042,2),0)</f>
        <v/>
      </c>
    </row>
    <row r="4356">
      <c r="A4356" t="inlineStr">
        <is>
          <t>照合 一般</t>
        </is>
      </c>
      <c r="B4356" s="21" t="n">
        <v>31500000</v>
      </c>
      <c r="C4356" s="22" t="n">
        <v>14</v>
      </c>
      <c r="D4356" s="22" t="n">
        <v>1</v>
      </c>
      <c r="E4356" s="22" t="n">
        <v>0</v>
      </c>
      <c r="F4356" s="21">
        <f>(IF(C4356&lt;=20,MAX(800000,400000*C4356),8000000+700000*(C4356-20))+IF(E4356=1,1000000,0))</f>
        <v/>
      </c>
      <c r="G4356" s="21">
        <f>IF(AND(D4356=3,C4356&lt;=5),MAX(0,B4356-F4356),IF(AND(D4356=2,C4356&lt;=5,MAX(0,B4356-F4356)&gt;3000000),1500000+MAX(0,B4356-F4356)-3000000,MAX(0,B4356-F4356)/2))</f>
        <v/>
      </c>
      <c r="H4356" s="21">
        <f>ROUNDDOWN(G4356,-3)</f>
        <v/>
      </c>
      <c r="I4356" s="21">
        <f>IF(H4356&lt;=0,0,ROUNDDOWN(ROUND((H4356*LOOKUP(H4356,{0,1950001,3300001,6950001,9000001,18000001,40000001},{0.05,0.1,0.2,0.23,0.33,0.4,0.45})-LOOKUP(H4356,{0,1950001,3300001,6950001,9000001,18000001,40000001},{0,97500,427500,636000,1536000,2796000,4796000}))*1.021,3),0))</f>
        <v/>
      </c>
      <c r="J4356" s="21">
        <f>ROUNDDOWN(ROUND(H4356*0.06,2),-2)</f>
        <v/>
      </c>
      <c r="K4356" s="21">
        <f>ROUNDDOWN(ROUND(H4356*0.04,2),-2)</f>
        <v/>
      </c>
      <c r="L4356" s="21">
        <f>I4356+J4356+K4356</f>
        <v/>
      </c>
      <c r="M4356" s="21">
        <f>B4356-L4356</f>
        <v/>
      </c>
      <c r="N4356" s="21">
        <f>ROUNDDOWN(ROUND(B4356*0.2042,2),0)</f>
        <v/>
      </c>
    </row>
    <row r="4357">
      <c r="A4357" t="inlineStr">
        <is>
          <t>照合 一般</t>
        </is>
      </c>
      <c r="B4357" s="21" t="n">
        <v>31500000</v>
      </c>
      <c r="C4357" s="22" t="n">
        <v>15</v>
      </c>
      <c r="D4357" s="22" t="n">
        <v>1</v>
      </c>
      <c r="E4357" s="22" t="n">
        <v>0</v>
      </c>
      <c r="F4357" s="21">
        <f>(IF(C4357&lt;=20,MAX(800000,400000*C4357),8000000+700000*(C4357-20))+IF(E4357=1,1000000,0))</f>
        <v/>
      </c>
      <c r="G4357" s="21">
        <f>IF(AND(D4357=3,C4357&lt;=5),MAX(0,B4357-F4357),IF(AND(D4357=2,C4357&lt;=5,MAX(0,B4357-F4357)&gt;3000000),1500000+MAX(0,B4357-F4357)-3000000,MAX(0,B4357-F4357)/2))</f>
        <v/>
      </c>
      <c r="H4357" s="21">
        <f>ROUNDDOWN(G4357,-3)</f>
        <v/>
      </c>
      <c r="I4357" s="21">
        <f>IF(H4357&lt;=0,0,ROUNDDOWN(ROUND((H4357*LOOKUP(H4357,{0,1950001,3300001,6950001,9000001,18000001,40000001},{0.05,0.1,0.2,0.23,0.33,0.4,0.45})-LOOKUP(H4357,{0,1950001,3300001,6950001,9000001,18000001,40000001},{0,97500,427500,636000,1536000,2796000,4796000}))*1.021,3),0))</f>
        <v/>
      </c>
      <c r="J4357" s="21">
        <f>ROUNDDOWN(ROUND(H4357*0.06,2),-2)</f>
        <v/>
      </c>
      <c r="K4357" s="21">
        <f>ROUNDDOWN(ROUND(H4357*0.04,2),-2)</f>
        <v/>
      </c>
      <c r="L4357" s="21">
        <f>I4357+J4357+K4357</f>
        <v/>
      </c>
      <c r="M4357" s="21">
        <f>B4357-L4357</f>
        <v/>
      </c>
      <c r="N4357" s="21">
        <f>ROUNDDOWN(ROUND(B4357*0.2042,2),0)</f>
        <v/>
      </c>
    </row>
    <row r="4358">
      <c r="A4358" t="inlineStr">
        <is>
          <t>照合 一般</t>
        </is>
      </c>
      <c r="B4358" s="21" t="n">
        <v>31500000</v>
      </c>
      <c r="C4358" s="22" t="n">
        <v>16</v>
      </c>
      <c r="D4358" s="22" t="n">
        <v>1</v>
      </c>
      <c r="E4358" s="22" t="n">
        <v>0</v>
      </c>
      <c r="F4358" s="21">
        <f>(IF(C4358&lt;=20,MAX(800000,400000*C4358),8000000+700000*(C4358-20))+IF(E4358=1,1000000,0))</f>
        <v/>
      </c>
      <c r="G4358" s="21">
        <f>IF(AND(D4358=3,C4358&lt;=5),MAX(0,B4358-F4358),IF(AND(D4358=2,C4358&lt;=5,MAX(0,B4358-F4358)&gt;3000000),1500000+MAX(0,B4358-F4358)-3000000,MAX(0,B4358-F4358)/2))</f>
        <v/>
      </c>
      <c r="H4358" s="21">
        <f>ROUNDDOWN(G4358,-3)</f>
        <v/>
      </c>
      <c r="I4358" s="21">
        <f>IF(H4358&lt;=0,0,ROUNDDOWN(ROUND((H4358*LOOKUP(H4358,{0,1950001,3300001,6950001,9000001,18000001,40000001},{0.05,0.1,0.2,0.23,0.33,0.4,0.45})-LOOKUP(H4358,{0,1950001,3300001,6950001,9000001,18000001,40000001},{0,97500,427500,636000,1536000,2796000,4796000}))*1.021,3),0))</f>
        <v/>
      </c>
      <c r="J4358" s="21">
        <f>ROUNDDOWN(ROUND(H4358*0.06,2),-2)</f>
        <v/>
      </c>
      <c r="K4358" s="21">
        <f>ROUNDDOWN(ROUND(H4358*0.04,2),-2)</f>
        <v/>
      </c>
      <c r="L4358" s="21">
        <f>I4358+J4358+K4358</f>
        <v/>
      </c>
      <c r="M4358" s="21">
        <f>B4358-L4358</f>
        <v/>
      </c>
      <c r="N4358" s="21">
        <f>ROUNDDOWN(ROUND(B4358*0.2042,2),0)</f>
        <v/>
      </c>
    </row>
    <row r="4359">
      <c r="A4359" t="inlineStr">
        <is>
          <t>照合 一般</t>
        </is>
      </c>
      <c r="B4359" s="21" t="n">
        <v>31500000</v>
      </c>
      <c r="C4359" s="22" t="n">
        <v>17</v>
      </c>
      <c r="D4359" s="22" t="n">
        <v>1</v>
      </c>
      <c r="E4359" s="22" t="n">
        <v>0</v>
      </c>
      <c r="F4359" s="21">
        <f>(IF(C4359&lt;=20,MAX(800000,400000*C4359),8000000+700000*(C4359-20))+IF(E4359=1,1000000,0))</f>
        <v/>
      </c>
      <c r="G4359" s="21">
        <f>IF(AND(D4359=3,C4359&lt;=5),MAX(0,B4359-F4359),IF(AND(D4359=2,C4359&lt;=5,MAX(0,B4359-F4359)&gt;3000000),1500000+MAX(0,B4359-F4359)-3000000,MAX(0,B4359-F4359)/2))</f>
        <v/>
      </c>
      <c r="H4359" s="21">
        <f>ROUNDDOWN(G4359,-3)</f>
        <v/>
      </c>
      <c r="I4359" s="21">
        <f>IF(H4359&lt;=0,0,ROUNDDOWN(ROUND((H4359*LOOKUP(H4359,{0,1950001,3300001,6950001,9000001,18000001,40000001},{0.05,0.1,0.2,0.23,0.33,0.4,0.45})-LOOKUP(H4359,{0,1950001,3300001,6950001,9000001,18000001,40000001},{0,97500,427500,636000,1536000,2796000,4796000}))*1.021,3),0))</f>
        <v/>
      </c>
      <c r="J4359" s="21">
        <f>ROUNDDOWN(ROUND(H4359*0.06,2),-2)</f>
        <v/>
      </c>
      <c r="K4359" s="21">
        <f>ROUNDDOWN(ROUND(H4359*0.04,2),-2)</f>
        <v/>
      </c>
      <c r="L4359" s="21">
        <f>I4359+J4359+K4359</f>
        <v/>
      </c>
      <c r="M4359" s="21">
        <f>B4359-L4359</f>
        <v/>
      </c>
      <c r="N4359" s="21">
        <f>ROUNDDOWN(ROUND(B4359*0.2042,2),0)</f>
        <v/>
      </c>
    </row>
    <row r="4360">
      <c r="A4360" t="inlineStr">
        <is>
          <t>照合 一般</t>
        </is>
      </c>
      <c r="B4360" s="21" t="n">
        <v>31500000</v>
      </c>
      <c r="C4360" s="22" t="n">
        <v>18</v>
      </c>
      <c r="D4360" s="22" t="n">
        <v>1</v>
      </c>
      <c r="E4360" s="22" t="n">
        <v>0</v>
      </c>
      <c r="F4360" s="21">
        <f>(IF(C4360&lt;=20,MAX(800000,400000*C4360),8000000+700000*(C4360-20))+IF(E4360=1,1000000,0))</f>
        <v/>
      </c>
      <c r="G4360" s="21">
        <f>IF(AND(D4360=3,C4360&lt;=5),MAX(0,B4360-F4360),IF(AND(D4360=2,C4360&lt;=5,MAX(0,B4360-F4360)&gt;3000000),1500000+MAX(0,B4360-F4360)-3000000,MAX(0,B4360-F4360)/2))</f>
        <v/>
      </c>
      <c r="H4360" s="21">
        <f>ROUNDDOWN(G4360,-3)</f>
        <v/>
      </c>
      <c r="I4360" s="21">
        <f>IF(H4360&lt;=0,0,ROUNDDOWN(ROUND((H4360*LOOKUP(H4360,{0,1950001,3300001,6950001,9000001,18000001,40000001},{0.05,0.1,0.2,0.23,0.33,0.4,0.45})-LOOKUP(H4360,{0,1950001,3300001,6950001,9000001,18000001,40000001},{0,97500,427500,636000,1536000,2796000,4796000}))*1.021,3),0))</f>
        <v/>
      </c>
      <c r="J4360" s="21">
        <f>ROUNDDOWN(ROUND(H4360*0.06,2),-2)</f>
        <v/>
      </c>
      <c r="K4360" s="21">
        <f>ROUNDDOWN(ROUND(H4360*0.04,2),-2)</f>
        <v/>
      </c>
      <c r="L4360" s="21">
        <f>I4360+J4360+K4360</f>
        <v/>
      </c>
      <c r="M4360" s="21">
        <f>B4360-L4360</f>
        <v/>
      </c>
      <c r="N4360" s="21">
        <f>ROUNDDOWN(ROUND(B4360*0.2042,2),0)</f>
        <v/>
      </c>
    </row>
    <row r="4361">
      <c r="A4361" t="inlineStr">
        <is>
          <t>照合 一般</t>
        </is>
      </c>
      <c r="B4361" s="21" t="n">
        <v>31500000</v>
      </c>
      <c r="C4361" s="22" t="n">
        <v>19</v>
      </c>
      <c r="D4361" s="22" t="n">
        <v>1</v>
      </c>
      <c r="E4361" s="22" t="n">
        <v>0</v>
      </c>
      <c r="F4361" s="21">
        <f>(IF(C4361&lt;=20,MAX(800000,400000*C4361),8000000+700000*(C4361-20))+IF(E4361=1,1000000,0))</f>
        <v/>
      </c>
      <c r="G4361" s="21">
        <f>IF(AND(D4361=3,C4361&lt;=5),MAX(0,B4361-F4361),IF(AND(D4361=2,C4361&lt;=5,MAX(0,B4361-F4361)&gt;3000000),1500000+MAX(0,B4361-F4361)-3000000,MAX(0,B4361-F4361)/2))</f>
        <v/>
      </c>
      <c r="H4361" s="21">
        <f>ROUNDDOWN(G4361,-3)</f>
        <v/>
      </c>
      <c r="I4361" s="21">
        <f>IF(H4361&lt;=0,0,ROUNDDOWN(ROUND((H4361*LOOKUP(H4361,{0,1950001,3300001,6950001,9000001,18000001,40000001},{0.05,0.1,0.2,0.23,0.33,0.4,0.45})-LOOKUP(H4361,{0,1950001,3300001,6950001,9000001,18000001,40000001},{0,97500,427500,636000,1536000,2796000,4796000}))*1.021,3),0))</f>
        <v/>
      </c>
      <c r="J4361" s="21">
        <f>ROUNDDOWN(ROUND(H4361*0.06,2),-2)</f>
        <v/>
      </c>
      <c r="K4361" s="21">
        <f>ROUNDDOWN(ROUND(H4361*0.04,2),-2)</f>
        <v/>
      </c>
      <c r="L4361" s="21">
        <f>I4361+J4361+K4361</f>
        <v/>
      </c>
      <c r="M4361" s="21">
        <f>B4361-L4361</f>
        <v/>
      </c>
      <c r="N4361" s="21">
        <f>ROUNDDOWN(ROUND(B4361*0.2042,2),0)</f>
        <v/>
      </c>
    </row>
    <row r="4362">
      <c r="A4362" t="inlineStr">
        <is>
          <t>照合 一般</t>
        </is>
      </c>
      <c r="B4362" s="21" t="n">
        <v>31500000</v>
      </c>
      <c r="C4362" s="22" t="n">
        <v>20</v>
      </c>
      <c r="D4362" s="22" t="n">
        <v>1</v>
      </c>
      <c r="E4362" s="22" t="n">
        <v>0</v>
      </c>
      <c r="F4362" s="21">
        <f>(IF(C4362&lt;=20,MAX(800000,400000*C4362),8000000+700000*(C4362-20))+IF(E4362=1,1000000,0))</f>
        <v/>
      </c>
      <c r="G4362" s="21">
        <f>IF(AND(D4362=3,C4362&lt;=5),MAX(0,B4362-F4362),IF(AND(D4362=2,C4362&lt;=5,MAX(0,B4362-F4362)&gt;3000000),1500000+MAX(0,B4362-F4362)-3000000,MAX(0,B4362-F4362)/2))</f>
        <v/>
      </c>
      <c r="H4362" s="21">
        <f>ROUNDDOWN(G4362,-3)</f>
        <v/>
      </c>
      <c r="I4362" s="21">
        <f>IF(H4362&lt;=0,0,ROUNDDOWN(ROUND((H4362*LOOKUP(H4362,{0,1950001,3300001,6950001,9000001,18000001,40000001},{0.05,0.1,0.2,0.23,0.33,0.4,0.45})-LOOKUP(H4362,{0,1950001,3300001,6950001,9000001,18000001,40000001},{0,97500,427500,636000,1536000,2796000,4796000}))*1.021,3),0))</f>
        <v/>
      </c>
      <c r="J4362" s="21">
        <f>ROUNDDOWN(ROUND(H4362*0.06,2),-2)</f>
        <v/>
      </c>
      <c r="K4362" s="21">
        <f>ROUNDDOWN(ROUND(H4362*0.04,2),-2)</f>
        <v/>
      </c>
      <c r="L4362" s="21">
        <f>I4362+J4362+K4362</f>
        <v/>
      </c>
      <c r="M4362" s="21">
        <f>B4362-L4362</f>
        <v/>
      </c>
      <c r="N4362" s="21">
        <f>ROUNDDOWN(ROUND(B4362*0.2042,2),0)</f>
        <v/>
      </c>
    </row>
    <row r="4363">
      <c r="A4363" t="inlineStr">
        <is>
          <t>照合 一般</t>
        </is>
      </c>
      <c r="B4363" s="21" t="n">
        <v>31500000</v>
      </c>
      <c r="C4363" s="22" t="n">
        <v>21</v>
      </c>
      <c r="D4363" s="22" t="n">
        <v>1</v>
      </c>
      <c r="E4363" s="22" t="n">
        <v>0</v>
      </c>
      <c r="F4363" s="21">
        <f>(IF(C4363&lt;=20,MAX(800000,400000*C4363),8000000+700000*(C4363-20))+IF(E4363=1,1000000,0))</f>
        <v/>
      </c>
      <c r="G4363" s="21">
        <f>IF(AND(D4363=3,C4363&lt;=5),MAX(0,B4363-F4363),IF(AND(D4363=2,C4363&lt;=5,MAX(0,B4363-F4363)&gt;3000000),1500000+MAX(0,B4363-F4363)-3000000,MAX(0,B4363-F4363)/2))</f>
        <v/>
      </c>
      <c r="H4363" s="21">
        <f>ROUNDDOWN(G4363,-3)</f>
        <v/>
      </c>
      <c r="I4363" s="21">
        <f>IF(H4363&lt;=0,0,ROUNDDOWN(ROUND((H4363*LOOKUP(H4363,{0,1950001,3300001,6950001,9000001,18000001,40000001},{0.05,0.1,0.2,0.23,0.33,0.4,0.45})-LOOKUP(H4363,{0,1950001,3300001,6950001,9000001,18000001,40000001},{0,97500,427500,636000,1536000,2796000,4796000}))*1.021,3),0))</f>
        <v/>
      </c>
      <c r="J4363" s="21">
        <f>ROUNDDOWN(ROUND(H4363*0.06,2),-2)</f>
        <v/>
      </c>
      <c r="K4363" s="21">
        <f>ROUNDDOWN(ROUND(H4363*0.04,2),-2)</f>
        <v/>
      </c>
      <c r="L4363" s="21">
        <f>I4363+J4363+K4363</f>
        <v/>
      </c>
      <c r="M4363" s="21">
        <f>B4363-L4363</f>
        <v/>
      </c>
      <c r="N4363" s="21">
        <f>ROUNDDOWN(ROUND(B4363*0.2042,2),0)</f>
        <v/>
      </c>
    </row>
    <row r="4364">
      <c r="A4364" t="inlineStr">
        <is>
          <t>照合 一般</t>
        </is>
      </c>
      <c r="B4364" s="21" t="n">
        <v>31500000</v>
      </c>
      <c r="C4364" s="22" t="n">
        <v>22</v>
      </c>
      <c r="D4364" s="22" t="n">
        <v>1</v>
      </c>
      <c r="E4364" s="22" t="n">
        <v>0</v>
      </c>
      <c r="F4364" s="21">
        <f>(IF(C4364&lt;=20,MAX(800000,400000*C4364),8000000+700000*(C4364-20))+IF(E4364=1,1000000,0))</f>
        <v/>
      </c>
      <c r="G4364" s="21">
        <f>IF(AND(D4364=3,C4364&lt;=5),MAX(0,B4364-F4364),IF(AND(D4364=2,C4364&lt;=5,MAX(0,B4364-F4364)&gt;3000000),1500000+MAX(0,B4364-F4364)-3000000,MAX(0,B4364-F4364)/2))</f>
        <v/>
      </c>
      <c r="H4364" s="21">
        <f>ROUNDDOWN(G4364,-3)</f>
        <v/>
      </c>
      <c r="I4364" s="21">
        <f>IF(H4364&lt;=0,0,ROUNDDOWN(ROUND((H4364*LOOKUP(H4364,{0,1950001,3300001,6950001,9000001,18000001,40000001},{0.05,0.1,0.2,0.23,0.33,0.4,0.45})-LOOKUP(H4364,{0,1950001,3300001,6950001,9000001,18000001,40000001},{0,97500,427500,636000,1536000,2796000,4796000}))*1.021,3),0))</f>
        <v/>
      </c>
      <c r="J4364" s="21">
        <f>ROUNDDOWN(ROUND(H4364*0.06,2),-2)</f>
        <v/>
      </c>
      <c r="K4364" s="21">
        <f>ROUNDDOWN(ROUND(H4364*0.04,2),-2)</f>
        <v/>
      </c>
      <c r="L4364" s="21">
        <f>I4364+J4364+K4364</f>
        <v/>
      </c>
      <c r="M4364" s="21">
        <f>B4364-L4364</f>
        <v/>
      </c>
      <c r="N4364" s="21">
        <f>ROUNDDOWN(ROUND(B4364*0.2042,2),0)</f>
        <v/>
      </c>
    </row>
    <row r="4365">
      <c r="A4365" t="inlineStr">
        <is>
          <t>照合 一般</t>
        </is>
      </c>
      <c r="B4365" s="21" t="n">
        <v>31500000</v>
      </c>
      <c r="C4365" s="22" t="n">
        <v>23</v>
      </c>
      <c r="D4365" s="22" t="n">
        <v>1</v>
      </c>
      <c r="E4365" s="22" t="n">
        <v>0</v>
      </c>
      <c r="F4365" s="21">
        <f>(IF(C4365&lt;=20,MAX(800000,400000*C4365),8000000+700000*(C4365-20))+IF(E4365=1,1000000,0))</f>
        <v/>
      </c>
      <c r="G4365" s="21">
        <f>IF(AND(D4365=3,C4365&lt;=5),MAX(0,B4365-F4365),IF(AND(D4365=2,C4365&lt;=5,MAX(0,B4365-F4365)&gt;3000000),1500000+MAX(0,B4365-F4365)-3000000,MAX(0,B4365-F4365)/2))</f>
        <v/>
      </c>
      <c r="H4365" s="21">
        <f>ROUNDDOWN(G4365,-3)</f>
        <v/>
      </c>
      <c r="I4365" s="21">
        <f>IF(H4365&lt;=0,0,ROUNDDOWN(ROUND((H4365*LOOKUP(H4365,{0,1950001,3300001,6950001,9000001,18000001,40000001},{0.05,0.1,0.2,0.23,0.33,0.4,0.45})-LOOKUP(H4365,{0,1950001,3300001,6950001,9000001,18000001,40000001},{0,97500,427500,636000,1536000,2796000,4796000}))*1.021,3),0))</f>
        <v/>
      </c>
      <c r="J4365" s="21">
        <f>ROUNDDOWN(ROUND(H4365*0.06,2),-2)</f>
        <v/>
      </c>
      <c r="K4365" s="21">
        <f>ROUNDDOWN(ROUND(H4365*0.04,2),-2)</f>
        <v/>
      </c>
      <c r="L4365" s="21">
        <f>I4365+J4365+K4365</f>
        <v/>
      </c>
      <c r="M4365" s="21">
        <f>B4365-L4365</f>
        <v/>
      </c>
      <c r="N4365" s="21">
        <f>ROUNDDOWN(ROUND(B4365*0.2042,2),0)</f>
        <v/>
      </c>
    </row>
    <row r="4366">
      <c r="A4366" t="inlineStr">
        <is>
          <t>照合 一般</t>
        </is>
      </c>
      <c r="B4366" s="21" t="n">
        <v>31500000</v>
      </c>
      <c r="C4366" s="22" t="n">
        <v>24</v>
      </c>
      <c r="D4366" s="22" t="n">
        <v>1</v>
      </c>
      <c r="E4366" s="22" t="n">
        <v>0</v>
      </c>
      <c r="F4366" s="21">
        <f>(IF(C4366&lt;=20,MAX(800000,400000*C4366),8000000+700000*(C4366-20))+IF(E4366=1,1000000,0))</f>
        <v/>
      </c>
      <c r="G4366" s="21">
        <f>IF(AND(D4366=3,C4366&lt;=5),MAX(0,B4366-F4366),IF(AND(D4366=2,C4366&lt;=5,MAX(0,B4366-F4366)&gt;3000000),1500000+MAX(0,B4366-F4366)-3000000,MAX(0,B4366-F4366)/2))</f>
        <v/>
      </c>
      <c r="H4366" s="21">
        <f>ROUNDDOWN(G4366,-3)</f>
        <v/>
      </c>
      <c r="I4366" s="21">
        <f>IF(H4366&lt;=0,0,ROUNDDOWN(ROUND((H4366*LOOKUP(H4366,{0,1950001,3300001,6950001,9000001,18000001,40000001},{0.05,0.1,0.2,0.23,0.33,0.4,0.45})-LOOKUP(H4366,{0,1950001,3300001,6950001,9000001,18000001,40000001},{0,97500,427500,636000,1536000,2796000,4796000}))*1.021,3),0))</f>
        <v/>
      </c>
      <c r="J4366" s="21">
        <f>ROUNDDOWN(ROUND(H4366*0.06,2),-2)</f>
        <v/>
      </c>
      <c r="K4366" s="21">
        <f>ROUNDDOWN(ROUND(H4366*0.04,2),-2)</f>
        <v/>
      </c>
      <c r="L4366" s="21">
        <f>I4366+J4366+K4366</f>
        <v/>
      </c>
      <c r="M4366" s="21">
        <f>B4366-L4366</f>
        <v/>
      </c>
      <c r="N4366" s="21">
        <f>ROUNDDOWN(ROUND(B4366*0.2042,2),0)</f>
        <v/>
      </c>
    </row>
    <row r="4367">
      <c r="A4367" t="inlineStr">
        <is>
          <t>照合 一般</t>
        </is>
      </c>
      <c r="B4367" s="21" t="n">
        <v>31500000</v>
      </c>
      <c r="C4367" s="22" t="n">
        <v>25</v>
      </c>
      <c r="D4367" s="22" t="n">
        <v>1</v>
      </c>
      <c r="E4367" s="22" t="n">
        <v>0</v>
      </c>
      <c r="F4367" s="21">
        <f>(IF(C4367&lt;=20,MAX(800000,400000*C4367),8000000+700000*(C4367-20))+IF(E4367=1,1000000,0))</f>
        <v/>
      </c>
      <c r="G4367" s="21">
        <f>IF(AND(D4367=3,C4367&lt;=5),MAX(0,B4367-F4367),IF(AND(D4367=2,C4367&lt;=5,MAX(0,B4367-F4367)&gt;3000000),1500000+MAX(0,B4367-F4367)-3000000,MAX(0,B4367-F4367)/2))</f>
        <v/>
      </c>
      <c r="H4367" s="21">
        <f>ROUNDDOWN(G4367,-3)</f>
        <v/>
      </c>
      <c r="I4367" s="21">
        <f>IF(H4367&lt;=0,0,ROUNDDOWN(ROUND((H4367*LOOKUP(H4367,{0,1950001,3300001,6950001,9000001,18000001,40000001},{0.05,0.1,0.2,0.23,0.33,0.4,0.45})-LOOKUP(H4367,{0,1950001,3300001,6950001,9000001,18000001,40000001},{0,97500,427500,636000,1536000,2796000,4796000}))*1.021,3),0))</f>
        <v/>
      </c>
      <c r="J4367" s="21">
        <f>ROUNDDOWN(ROUND(H4367*0.06,2),-2)</f>
        <v/>
      </c>
      <c r="K4367" s="21">
        <f>ROUNDDOWN(ROUND(H4367*0.04,2),-2)</f>
        <v/>
      </c>
      <c r="L4367" s="21">
        <f>I4367+J4367+K4367</f>
        <v/>
      </c>
      <c r="M4367" s="21">
        <f>B4367-L4367</f>
        <v/>
      </c>
      <c r="N4367" s="21">
        <f>ROUNDDOWN(ROUND(B4367*0.2042,2),0)</f>
        <v/>
      </c>
    </row>
    <row r="4368">
      <c r="A4368" t="inlineStr">
        <is>
          <t>照合 一般</t>
        </is>
      </c>
      <c r="B4368" s="21" t="n">
        <v>31500000</v>
      </c>
      <c r="C4368" s="22" t="n">
        <v>26</v>
      </c>
      <c r="D4368" s="22" t="n">
        <v>1</v>
      </c>
      <c r="E4368" s="22" t="n">
        <v>0</v>
      </c>
      <c r="F4368" s="21">
        <f>(IF(C4368&lt;=20,MAX(800000,400000*C4368),8000000+700000*(C4368-20))+IF(E4368=1,1000000,0))</f>
        <v/>
      </c>
      <c r="G4368" s="21">
        <f>IF(AND(D4368=3,C4368&lt;=5),MAX(0,B4368-F4368),IF(AND(D4368=2,C4368&lt;=5,MAX(0,B4368-F4368)&gt;3000000),1500000+MAX(0,B4368-F4368)-3000000,MAX(0,B4368-F4368)/2))</f>
        <v/>
      </c>
      <c r="H4368" s="21">
        <f>ROUNDDOWN(G4368,-3)</f>
        <v/>
      </c>
      <c r="I4368" s="21">
        <f>IF(H4368&lt;=0,0,ROUNDDOWN(ROUND((H4368*LOOKUP(H4368,{0,1950001,3300001,6950001,9000001,18000001,40000001},{0.05,0.1,0.2,0.23,0.33,0.4,0.45})-LOOKUP(H4368,{0,1950001,3300001,6950001,9000001,18000001,40000001},{0,97500,427500,636000,1536000,2796000,4796000}))*1.021,3),0))</f>
        <v/>
      </c>
      <c r="J4368" s="21">
        <f>ROUNDDOWN(ROUND(H4368*0.06,2),-2)</f>
        <v/>
      </c>
      <c r="K4368" s="21">
        <f>ROUNDDOWN(ROUND(H4368*0.04,2),-2)</f>
        <v/>
      </c>
      <c r="L4368" s="21">
        <f>I4368+J4368+K4368</f>
        <v/>
      </c>
      <c r="M4368" s="21">
        <f>B4368-L4368</f>
        <v/>
      </c>
      <c r="N4368" s="21">
        <f>ROUNDDOWN(ROUND(B4368*0.2042,2),0)</f>
        <v/>
      </c>
    </row>
    <row r="4369">
      <c r="A4369" t="inlineStr">
        <is>
          <t>照合 一般</t>
        </is>
      </c>
      <c r="B4369" s="21" t="n">
        <v>31500000</v>
      </c>
      <c r="C4369" s="22" t="n">
        <v>27</v>
      </c>
      <c r="D4369" s="22" t="n">
        <v>1</v>
      </c>
      <c r="E4369" s="22" t="n">
        <v>0</v>
      </c>
      <c r="F4369" s="21">
        <f>(IF(C4369&lt;=20,MAX(800000,400000*C4369),8000000+700000*(C4369-20))+IF(E4369=1,1000000,0))</f>
        <v/>
      </c>
      <c r="G4369" s="21">
        <f>IF(AND(D4369=3,C4369&lt;=5),MAX(0,B4369-F4369),IF(AND(D4369=2,C4369&lt;=5,MAX(0,B4369-F4369)&gt;3000000),1500000+MAX(0,B4369-F4369)-3000000,MAX(0,B4369-F4369)/2))</f>
        <v/>
      </c>
      <c r="H4369" s="21">
        <f>ROUNDDOWN(G4369,-3)</f>
        <v/>
      </c>
      <c r="I4369" s="21">
        <f>IF(H4369&lt;=0,0,ROUNDDOWN(ROUND((H4369*LOOKUP(H4369,{0,1950001,3300001,6950001,9000001,18000001,40000001},{0.05,0.1,0.2,0.23,0.33,0.4,0.45})-LOOKUP(H4369,{0,1950001,3300001,6950001,9000001,18000001,40000001},{0,97500,427500,636000,1536000,2796000,4796000}))*1.021,3),0))</f>
        <v/>
      </c>
      <c r="J4369" s="21">
        <f>ROUNDDOWN(ROUND(H4369*0.06,2),-2)</f>
        <v/>
      </c>
      <c r="K4369" s="21">
        <f>ROUNDDOWN(ROUND(H4369*0.04,2),-2)</f>
        <v/>
      </c>
      <c r="L4369" s="21">
        <f>I4369+J4369+K4369</f>
        <v/>
      </c>
      <c r="M4369" s="21">
        <f>B4369-L4369</f>
        <v/>
      </c>
      <c r="N4369" s="21">
        <f>ROUNDDOWN(ROUND(B4369*0.2042,2),0)</f>
        <v/>
      </c>
    </row>
    <row r="4370">
      <c r="A4370" t="inlineStr">
        <is>
          <t>照合 一般</t>
        </is>
      </c>
      <c r="B4370" s="21" t="n">
        <v>31500000</v>
      </c>
      <c r="C4370" s="22" t="n">
        <v>28</v>
      </c>
      <c r="D4370" s="22" t="n">
        <v>1</v>
      </c>
      <c r="E4370" s="22" t="n">
        <v>0</v>
      </c>
      <c r="F4370" s="21">
        <f>(IF(C4370&lt;=20,MAX(800000,400000*C4370),8000000+700000*(C4370-20))+IF(E4370=1,1000000,0))</f>
        <v/>
      </c>
      <c r="G4370" s="21">
        <f>IF(AND(D4370=3,C4370&lt;=5),MAX(0,B4370-F4370),IF(AND(D4370=2,C4370&lt;=5,MAX(0,B4370-F4370)&gt;3000000),1500000+MAX(0,B4370-F4370)-3000000,MAX(0,B4370-F4370)/2))</f>
        <v/>
      </c>
      <c r="H4370" s="21">
        <f>ROUNDDOWN(G4370,-3)</f>
        <v/>
      </c>
      <c r="I4370" s="21">
        <f>IF(H4370&lt;=0,0,ROUNDDOWN(ROUND((H4370*LOOKUP(H4370,{0,1950001,3300001,6950001,9000001,18000001,40000001},{0.05,0.1,0.2,0.23,0.33,0.4,0.45})-LOOKUP(H4370,{0,1950001,3300001,6950001,9000001,18000001,40000001},{0,97500,427500,636000,1536000,2796000,4796000}))*1.021,3),0))</f>
        <v/>
      </c>
      <c r="J4370" s="21">
        <f>ROUNDDOWN(ROUND(H4370*0.06,2),-2)</f>
        <v/>
      </c>
      <c r="K4370" s="21">
        <f>ROUNDDOWN(ROUND(H4370*0.04,2),-2)</f>
        <v/>
      </c>
      <c r="L4370" s="21">
        <f>I4370+J4370+K4370</f>
        <v/>
      </c>
      <c r="M4370" s="21">
        <f>B4370-L4370</f>
        <v/>
      </c>
      <c r="N4370" s="21">
        <f>ROUNDDOWN(ROUND(B4370*0.2042,2),0)</f>
        <v/>
      </c>
    </row>
    <row r="4371">
      <c r="A4371" t="inlineStr">
        <is>
          <t>照合 一般</t>
        </is>
      </c>
      <c r="B4371" s="21" t="n">
        <v>31500000</v>
      </c>
      <c r="C4371" s="22" t="n">
        <v>29</v>
      </c>
      <c r="D4371" s="22" t="n">
        <v>1</v>
      </c>
      <c r="E4371" s="22" t="n">
        <v>0</v>
      </c>
      <c r="F4371" s="21">
        <f>(IF(C4371&lt;=20,MAX(800000,400000*C4371),8000000+700000*(C4371-20))+IF(E4371=1,1000000,0))</f>
        <v/>
      </c>
      <c r="G4371" s="21">
        <f>IF(AND(D4371=3,C4371&lt;=5),MAX(0,B4371-F4371),IF(AND(D4371=2,C4371&lt;=5,MAX(0,B4371-F4371)&gt;3000000),1500000+MAX(0,B4371-F4371)-3000000,MAX(0,B4371-F4371)/2))</f>
        <v/>
      </c>
      <c r="H4371" s="21">
        <f>ROUNDDOWN(G4371,-3)</f>
        <v/>
      </c>
      <c r="I4371" s="21">
        <f>IF(H4371&lt;=0,0,ROUNDDOWN(ROUND((H4371*LOOKUP(H4371,{0,1950001,3300001,6950001,9000001,18000001,40000001},{0.05,0.1,0.2,0.23,0.33,0.4,0.45})-LOOKUP(H4371,{0,1950001,3300001,6950001,9000001,18000001,40000001},{0,97500,427500,636000,1536000,2796000,4796000}))*1.021,3),0))</f>
        <v/>
      </c>
      <c r="J4371" s="21">
        <f>ROUNDDOWN(ROUND(H4371*0.06,2),-2)</f>
        <v/>
      </c>
      <c r="K4371" s="21">
        <f>ROUNDDOWN(ROUND(H4371*0.04,2),-2)</f>
        <v/>
      </c>
      <c r="L4371" s="21">
        <f>I4371+J4371+K4371</f>
        <v/>
      </c>
      <c r="M4371" s="21">
        <f>B4371-L4371</f>
        <v/>
      </c>
      <c r="N4371" s="21">
        <f>ROUNDDOWN(ROUND(B4371*0.2042,2),0)</f>
        <v/>
      </c>
    </row>
    <row r="4372">
      <c r="A4372" t="inlineStr">
        <is>
          <t>照合 一般</t>
        </is>
      </c>
      <c r="B4372" s="21" t="n">
        <v>31500000</v>
      </c>
      <c r="C4372" s="22" t="n">
        <v>30</v>
      </c>
      <c r="D4372" s="22" t="n">
        <v>1</v>
      </c>
      <c r="E4372" s="22" t="n">
        <v>0</v>
      </c>
      <c r="F4372" s="21">
        <f>(IF(C4372&lt;=20,MAX(800000,400000*C4372),8000000+700000*(C4372-20))+IF(E4372=1,1000000,0))</f>
        <v/>
      </c>
      <c r="G4372" s="21">
        <f>IF(AND(D4372=3,C4372&lt;=5),MAX(0,B4372-F4372),IF(AND(D4372=2,C4372&lt;=5,MAX(0,B4372-F4372)&gt;3000000),1500000+MAX(0,B4372-F4372)-3000000,MAX(0,B4372-F4372)/2))</f>
        <v/>
      </c>
      <c r="H4372" s="21">
        <f>ROUNDDOWN(G4372,-3)</f>
        <v/>
      </c>
      <c r="I4372" s="21">
        <f>IF(H4372&lt;=0,0,ROUNDDOWN(ROUND((H4372*LOOKUP(H4372,{0,1950001,3300001,6950001,9000001,18000001,40000001},{0.05,0.1,0.2,0.23,0.33,0.4,0.45})-LOOKUP(H4372,{0,1950001,3300001,6950001,9000001,18000001,40000001},{0,97500,427500,636000,1536000,2796000,4796000}))*1.021,3),0))</f>
        <v/>
      </c>
      <c r="J4372" s="21">
        <f>ROUNDDOWN(ROUND(H4372*0.06,2),-2)</f>
        <v/>
      </c>
      <c r="K4372" s="21">
        <f>ROUNDDOWN(ROUND(H4372*0.04,2),-2)</f>
        <v/>
      </c>
      <c r="L4372" s="21">
        <f>I4372+J4372+K4372</f>
        <v/>
      </c>
      <c r="M4372" s="21">
        <f>B4372-L4372</f>
        <v/>
      </c>
      <c r="N4372" s="21">
        <f>ROUNDDOWN(ROUND(B4372*0.2042,2),0)</f>
        <v/>
      </c>
    </row>
    <row r="4373">
      <c r="A4373" t="inlineStr">
        <is>
          <t>照合 一般</t>
        </is>
      </c>
      <c r="B4373" s="21" t="n">
        <v>31500000</v>
      </c>
      <c r="C4373" s="22" t="n">
        <v>31</v>
      </c>
      <c r="D4373" s="22" t="n">
        <v>1</v>
      </c>
      <c r="E4373" s="22" t="n">
        <v>0</v>
      </c>
      <c r="F4373" s="21">
        <f>(IF(C4373&lt;=20,MAX(800000,400000*C4373),8000000+700000*(C4373-20))+IF(E4373=1,1000000,0))</f>
        <v/>
      </c>
      <c r="G4373" s="21">
        <f>IF(AND(D4373=3,C4373&lt;=5),MAX(0,B4373-F4373),IF(AND(D4373=2,C4373&lt;=5,MAX(0,B4373-F4373)&gt;3000000),1500000+MAX(0,B4373-F4373)-3000000,MAX(0,B4373-F4373)/2))</f>
        <v/>
      </c>
      <c r="H4373" s="21">
        <f>ROUNDDOWN(G4373,-3)</f>
        <v/>
      </c>
      <c r="I4373" s="21">
        <f>IF(H4373&lt;=0,0,ROUNDDOWN(ROUND((H4373*LOOKUP(H4373,{0,1950001,3300001,6950001,9000001,18000001,40000001},{0.05,0.1,0.2,0.23,0.33,0.4,0.45})-LOOKUP(H4373,{0,1950001,3300001,6950001,9000001,18000001,40000001},{0,97500,427500,636000,1536000,2796000,4796000}))*1.021,3),0))</f>
        <v/>
      </c>
      <c r="J4373" s="21">
        <f>ROUNDDOWN(ROUND(H4373*0.06,2),-2)</f>
        <v/>
      </c>
      <c r="K4373" s="21">
        <f>ROUNDDOWN(ROUND(H4373*0.04,2),-2)</f>
        <v/>
      </c>
      <c r="L4373" s="21">
        <f>I4373+J4373+K4373</f>
        <v/>
      </c>
      <c r="M4373" s="21">
        <f>B4373-L4373</f>
        <v/>
      </c>
      <c r="N4373" s="21">
        <f>ROUNDDOWN(ROUND(B4373*0.2042,2),0)</f>
        <v/>
      </c>
    </row>
    <row r="4374">
      <c r="A4374" t="inlineStr">
        <is>
          <t>照合 一般</t>
        </is>
      </c>
      <c r="B4374" s="21" t="n">
        <v>31500000</v>
      </c>
      <c r="C4374" s="22" t="n">
        <v>32</v>
      </c>
      <c r="D4374" s="22" t="n">
        <v>1</v>
      </c>
      <c r="E4374" s="22" t="n">
        <v>0</v>
      </c>
      <c r="F4374" s="21">
        <f>(IF(C4374&lt;=20,MAX(800000,400000*C4374),8000000+700000*(C4374-20))+IF(E4374=1,1000000,0))</f>
        <v/>
      </c>
      <c r="G4374" s="21">
        <f>IF(AND(D4374=3,C4374&lt;=5),MAX(0,B4374-F4374),IF(AND(D4374=2,C4374&lt;=5,MAX(0,B4374-F4374)&gt;3000000),1500000+MAX(0,B4374-F4374)-3000000,MAX(0,B4374-F4374)/2))</f>
        <v/>
      </c>
      <c r="H4374" s="21">
        <f>ROUNDDOWN(G4374,-3)</f>
        <v/>
      </c>
      <c r="I4374" s="21">
        <f>IF(H4374&lt;=0,0,ROUNDDOWN(ROUND((H4374*LOOKUP(H4374,{0,1950001,3300001,6950001,9000001,18000001,40000001},{0.05,0.1,0.2,0.23,0.33,0.4,0.45})-LOOKUP(H4374,{0,1950001,3300001,6950001,9000001,18000001,40000001},{0,97500,427500,636000,1536000,2796000,4796000}))*1.021,3),0))</f>
        <v/>
      </c>
      <c r="J4374" s="21">
        <f>ROUNDDOWN(ROUND(H4374*0.06,2),-2)</f>
        <v/>
      </c>
      <c r="K4374" s="21">
        <f>ROUNDDOWN(ROUND(H4374*0.04,2),-2)</f>
        <v/>
      </c>
      <c r="L4374" s="21">
        <f>I4374+J4374+K4374</f>
        <v/>
      </c>
      <c r="M4374" s="21">
        <f>B4374-L4374</f>
        <v/>
      </c>
      <c r="N4374" s="21">
        <f>ROUNDDOWN(ROUND(B4374*0.2042,2),0)</f>
        <v/>
      </c>
    </row>
    <row r="4375">
      <c r="A4375" t="inlineStr">
        <is>
          <t>照合 一般</t>
        </is>
      </c>
      <c r="B4375" s="21" t="n">
        <v>31500000</v>
      </c>
      <c r="C4375" s="22" t="n">
        <v>33</v>
      </c>
      <c r="D4375" s="22" t="n">
        <v>1</v>
      </c>
      <c r="E4375" s="22" t="n">
        <v>0</v>
      </c>
      <c r="F4375" s="21">
        <f>(IF(C4375&lt;=20,MAX(800000,400000*C4375),8000000+700000*(C4375-20))+IF(E4375=1,1000000,0))</f>
        <v/>
      </c>
      <c r="G4375" s="21">
        <f>IF(AND(D4375=3,C4375&lt;=5),MAX(0,B4375-F4375),IF(AND(D4375=2,C4375&lt;=5,MAX(0,B4375-F4375)&gt;3000000),1500000+MAX(0,B4375-F4375)-3000000,MAX(0,B4375-F4375)/2))</f>
        <v/>
      </c>
      <c r="H4375" s="21">
        <f>ROUNDDOWN(G4375,-3)</f>
        <v/>
      </c>
      <c r="I4375" s="21">
        <f>IF(H4375&lt;=0,0,ROUNDDOWN(ROUND((H4375*LOOKUP(H4375,{0,1950001,3300001,6950001,9000001,18000001,40000001},{0.05,0.1,0.2,0.23,0.33,0.4,0.45})-LOOKUP(H4375,{0,1950001,3300001,6950001,9000001,18000001,40000001},{0,97500,427500,636000,1536000,2796000,4796000}))*1.021,3),0))</f>
        <v/>
      </c>
      <c r="J4375" s="21">
        <f>ROUNDDOWN(ROUND(H4375*0.06,2),-2)</f>
        <v/>
      </c>
      <c r="K4375" s="21">
        <f>ROUNDDOWN(ROUND(H4375*0.04,2),-2)</f>
        <v/>
      </c>
      <c r="L4375" s="21">
        <f>I4375+J4375+K4375</f>
        <v/>
      </c>
      <c r="M4375" s="21">
        <f>B4375-L4375</f>
        <v/>
      </c>
      <c r="N4375" s="21">
        <f>ROUNDDOWN(ROUND(B4375*0.2042,2),0)</f>
        <v/>
      </c>
    </row>
    <row r="4376">
      <c r="A4376" t="inlineStr">
        <is>
          <t>照合 一般</t>
        </is>
      </c>
      <c r="B4376" s="21" t="n">
        <v>31500000</v>
      </c>
      <c r="C4376" s="22" t="n">
        <v>34</v>
      </c>
      <c r="D4376" s="22" t="n">
        <v>1</v>
      </c>
      <c r="E4376" s="22" t="n">
        <v>0</v>
      </c>
      <c r="F4376" s="21">
        <f>(IF(C4376&lt;=20,MAX(800000,400000*C4376),8000000+700000*(C4376-20))+IF(E4376=1,1000000,0))</f>
        <v/>
      </c>
      <c r="G4376" s="21">
        <f>IF(AND(D4376=3,C4376&lt;=5),MAX(0,B4376-F4376),IF(AND(D4376=2,C4376&lt;=5,MAX(0,B4376-F4376)&gt;3000000),1500000+MAX(0,B4376-F4376)-3000000,MAX(0,B4376-F4376)/2))</f>
        <v/>
      </c>
      <c r="H4376" s="21">
        <f>ROUNDDOWN(G4376,-3)</f>
        <v/>
      </c>
      <c r="I4376" s="21">
        <f>IF(H4376&lt;=0,0,ROUNDDOWN(ROUND((H4376*LOOKUP(H4376,{0,1950001,3300001,6950001,9000001,18000001,40000001},{0.05,0.1,0.2,0.23,0.33,0.4,0.45})-LOOKUP(H4376,{0,1950001,3300001,6950001,9000001,18000001,40000001},{0,97500,427500,636000,1536000,2796000,4796000}))*1.021,3),0))</f>
        <v/>
      </c>
      <c r="J4376" s="21">
        <f>ROUNDDOWN(ROUND(H4376*0.06,2),-2)</f>
        <v/>
      </c>
      <c r="K4376" s="21">
        <f>ROUNDDOWN(ROUND(H4376*0.04,2),-2)</f>
        <v/>
      </c>
      <c r="L4376" s="21">
        <f>I4376+J4376+K4376</f>
        <v/>
      </c>
      <c r="M4376" s="21">
        <f>B4376-L4376</f>
        <v/>
      </c>
      <c r="N4376" s="21">
        <f>ROUNDDOWN(ROUND(B4376*0.2042,2),0)</f>
        <v/>
      </c>
    </row>
    <row r="4377">
      <c r="A4377" t="inlineStr">
        <is>
          <t>照合 一般</t>
        </is>
      </c>
      <c r="B4377" s="21" t="n">
        <v>31500000</v>
      </c>
      <c r="C4377" s="22" t="n">
        <v>35</v>
      </c>
      <c r="D4377" s="22" t="n">
        <v>1</v>
      </c>
      <c r="E4377" s="22" t="n">
        <v>0</v>
      </c>
      <c r="F4377" s="21">
        <f>(IF(C4377&lt;=20,MAX(800000,400000*C4377),8000000+700000*(C4377-20))+IF(E4377=1,1000000,0))</f>
        <v/>
      </c>
      <c r="G4377" s="21">
        <f>IF(AND(D4377=3,C4377&lt;=5),MAX(0,B4377-F4377),IF(AND(D4377=2,C4377&lt;=5,MAX(0,B4377-F4377)&gt;3000000),1500000+MAX(0,B4377-F4377)-3000000,MAX(0,B4377-F4377)/2))</f>
        <v/>
      </c>
      <c r="H4377" s="21">
        <f>ROUNDDOWN(G4377,-3)</f>
        <v/>
      </c>
      <c r="I4377" s="21">
        <f>IF(H4377&lt;=0,0,ROUNDDOWN(ROUND((H4377*LOOKUP(H4377,{0,1950001,3300001,6950001,9000001,18000001,40000001},{0.05,0.1,0.2,0.23,0.33,0.4,0.45})-LOOKUP(H4377,{0,1950001,3300001,6950001,9000001,18000001,40000001},{0,97500,427500,636000,1536000,2796000,4796000}))*1.021,3),0))</f>
        <v/>
      </c>
      <c r="J4377" s="21">
        <f>ROUNDDOWN(ROUND(H4377*0.06,2),-2)</f>
        <v/>
      </c>
      <c r="K4377" s="21">
        <f>ROUNDDOWN(ROUND(H4377*0.04,2),-2)</f>
        <v/>
      </c>
      <c r="L4377" s="21">
        <f>I4377+J4377+K4377</f>
        <v/>
      </c>
      <c r="M4377" s="21">
        <f>B4377-L4377</f>
        <v/>
      </c>
      <c r="N4377" s="21">
        <f>ROUNDDOWN(ROUND(B4377*0.2042,2),0)</f>
        <v/>
      </c>
    </row>
    <row r="4378">
      <c r="A4378" t="inlineStr">
        <is>
          <t>照合 一般</t>
        </is>
      </c>
      <c r="B4378" s="21" t="n">
        <v>31500000</v>
      </c>
      <c r="C4378" s="22" t="n">
        <v>36</v>
      </c>
      <c r="D4378" s="22" t="n">
        <v>1</v>
      </c>
      <c r="E4378" s="22" t="n">
        <v>0</v>
      </c>
      <c r="F4378" s="21">
        <f>(IF(C4378&lt;=20,MAX(800000,400000*C4378),8000000+700000*(C4378-20))+IF(E4378=1,1000000,0))</f>
        <v/>
      </c>
      <c r="G4378" s="21">
        <f>IF(AND(D4378=3,C4378&lt;=5),MAX(0,B4378-F4378),IF(AND(D4378=2,C4378&lt;=5,MAX(0,B4378-F4378)&gt;3000000),1500000+MAX(0,B4378-F4378)-3000000,MAX(0,B4378-F4378)/2))</f>
        <v/>
      </c>
      <c r="H4378" s="21">
        <f>ROUNDDOWN(G4378,-3)</f>
        <v/>
      </c>
      <c r="I4378" s="21">
        <f>IF(H4378&lt;=0,0,ROUNDDOWN(ROUND((H4378*LOOKUP(H4378,{0,1950001,3300001,6950001,9000001,18000001,40000001},{0.05,0.1,0.2,0.23,0.33,0.4,0.45})-LOOKUP(H4378,{0,1950001,3300001,6950001,9000001,18000001,40000001},{0,97500,427500,636000,1536000,2796000,4796000}))*1.021,3),0))</f>
        <v/>
      </c>
      <c r="J4378" s="21">
        <f>ROUNDDOWN(ROUND(H4378*0.06,2),-2)</f>
        <v/>
      </c>
      <c r="K4378" s="21">
        <f>ROUNDDOWN(ROUND(H4378*0.04,2),-2)</f>
        <v/>
      </c>
      <c r="L4378" s="21">
        <f>I4378+J4378+K4378</f>
        <v/>
      </c>
      <c r="M4378" s="21">
        <f>B4378-L4378</f>
        <v/>
      </c>
      <c r="N4378" s="21">
        <f>ROUNDDOWN(ROUND(B4378*0.2042,2),0)</f>
        <v/>
      </c>
    </row>
    <row r="4379">
      <c r="A4379" t="inlineStr">
        <is>
          <t>照合 一般</t>
        </is>
      </c>
      <c r="B4379" s="21" t="n">
        <v>31500000</v>
      </c>
      <c r="C4379" s="22" t="n">
        <v>37</v>
      </c>
      <c r="D4379" s="22" t="n">
        <v>1</v>
      </c>
      <c r="E4379" s="22" t="n">
        <v>0</v>
      </c>
      <c r="F4379" s="21">
        <f>(IF(C4379&lt;=20,MAX(800000,400000*C4379),8000000+700000*(C4379-20))+IF(E4379=1,1000000,0))</f>
        <v/>
      </c>
      <c r="G4379" s="21">
        <f>IF(AND(D4379=3,C4379&lt;=5),MAX(0,B4379-F4379),IF(AND(D4379=2,C4379&lt;=5,MAX(0,B4379-F4379)&gt;3000000),1500000+MAX(0,B4379-F4379)-3000000,MAX(0,B4379-F4379)/2))</f>
        <v/>
      </c>
      <c r="H4379" s="21">
        <f>ROUNDDOWN(G4379,-3)</f>
        <v/>
      </c>
      <c r="I4379" s="21">
        <f>IF(H4379&lt;=0,0,ROUNDDOWN(ROUND((H4379*LOOKUP(H4379,{0,1950001,3300001,6950001,9000001,18000001,40000001},{0.05,0.1,0.2,0.23,0.33,0.4,0.45})-LOOKUP(H4379,{0,1950001,3300001,6950001,9000001,18000001,40000001},{0,97500,427500,636000,1536000,2796000,4796000}))*1.021,3),0))</f>
        <v/>
      </c>
      <c r="J4379" s="21">
        <f>ROUNDDOWN(ROUND(H4379*0.06,2),-2)</f>
        <v/>
      </c>
      <c r="K4379" s="21">
        <f>ROUNDDOWN(ROUND(H4379*0.04,2),-2)</f>
        <v/>
      </c>
      <c r="L4379" s="21">
        <f>I4379+J4379+K4379</f>
        <v/>
      </c>
      <c r="M4379" s="21">
        <f>B4379-L4379</f>
        <v/>
      </c>
      <c r="N4379" s="21">
        <f>ROUNDDOWN(ROUND(B4379*0.2042,2),0)</f>
        <v/>
      </c>
    </row>
    <row r="4380">
      <c r="A4380" t="inlineStr">
        <is>
          <t>照合 一般</t>
        </is>
      </c>
      <c r="B4380" s="21" t="n">
        <v>31500000</v>
      </c>
      <c r="C4380" s="22" t="n">
        <v>38</v>
      </c>
      <c r="D4380" s="22" t="n">
        <v>1</v>
      </c>
      <c r="E4380" s="22" t="n">
        <v>0</v>
      </c>
      <c r="F4380" s="21">
        <f>(IF(C4380&lt;=20,MAX(800000,400000*C4380),8000000+700000*(C4380-20))+IF(E4380=1,1000000,0))</f>
        <v/>
      </c>
      <c r="G4380" s="21">
        <f>IF(AND(D4380=3,C4380&lt;=5),MAX(0,B4380-F4380),IF(AND(D4380=2,C4380&lt;=5,MAX(0,B4380-F4380)&gt;3000000),1500000+MAX(0,B4380-F4380)-3000000,MAX(0,B4380-F4380)/2))</f>
        <v/>
      </c>
      <c r="H4380" s="21">
        <f>ROUNDDOWN(G4380,-3)</f>
        <v/>
      </c>
      <c r="I4380" s="21">
        <f>IF(H4380&lt;=0,0,ROUNDDOWN(ROUND((H4380*LOOKUP(H4380,{0,1950001,3300001,6950001,9000001,18000001,40000001},{0.05,0.1,0.2,0.23,0.33,0.4,0.45})-LOOKUP(H4380,{0,1950001,3300001,6950001,9000001,18000001,40000001},{0,97500,427500,636000,1536000,2796000,4796000}))*1.021,3),0))</f>
        <v/>
      </c>
      <c r="J4380" s="21">
        <f>ROUNDDOWN(ROUND(H4380*0.06,2),-2)</f>
        <v/>
      </c>
      <c r="K4380" s="21">
        <f>ROUNDDOWN(ROUND(H4380*0.04,2),-2)</f>
        <v/>
      </c>
      <c r="L4380" s="21">
        <f>I4380+J4380+K4380</f>
        <v/>
      </c>
      <c r="M4380" s="21">
        <f>B4380-L4380</f>
        <v/>
      </c>
      <c r="N4380" s="21">
        <f>ROUNDDOWN(ROUND(B4380*0.2042,2),0)</f>
        <v/>
      </c>
    </row>
    <row r="4381">
      <c r="A4381" t="inlineStr">
        <is>
          <t>照合 一般</t>
        </is>
      </c>
      <c r="B4381" s="21" t="n">
        <v>31500000</v>
      </c>
      <c r="C4381" s="22" t="n">
        <v>39</v>
      </c>
      <c r="D4381" s="22" t="n">
        <v>1</v>
      </c>
      <c r="E4381" s="22" t="n">
        <v>0</v>
      </c>
      <c r="F4381" s="21">
        <f>(IF(C4381&lt;=20,MAX(800000,400000*C4381),8000000+700000*(C4381-20))+IF(E4381=1,1000000,0))</f>
        <v/>
      </c>
      <c r="G4381" s="21">
        <f>IF(AND(D4381=3,C4381&lt;=5),MAX(0,B4381-F4381),IF(AND(D4381=2,C4381&lt;=5,MAX(0,B4381-F4381)&gt;3000000),1500000+MAX(0,B4381-F4381)-3000000,MAX(0,B4381-F4381)/2))</f>
        <v/>
      </c>
      <c r="H4381" s="21">
        <f>ROUNDDOWN(G4381,-3)</f>
        <v/>
      </c>
      <c r="I4381" s="21">
        <f>IF(H4381&lt;=0,0,ROUNDDOWN(ROUND((H4381*LOOKUP(H4381,{0,1950001,3300001,6950001,9000001,18000001,40000001},{0.05,0.1,0.2,0.23,0.33,0.4,0.45})-LOOKUP(H4381,{0,1950001,3300001,6950001,9000001,18000001,40000001},{0,97500,427500,636000,1536000,2796000,4796000}))*1.021,3),0))</f>
        <v/>
      </c>
      <c r="J4381" s="21">
        <f>ROUNDDOWN(ROUND(H4381*0.06,2),-2)</f>
        <v/>
      </c>
      <c r="K4381" s="21">
        <f>ROUNDDOWN(ROUND(H4381*0.04,2),-2)</f>
        <v/>
      </c>
      <c r="L4381" s="21">
        <f>I4381+J4381+K4381</f>
        <v/>
      </c>
      <c r="M4381" s="21">
        <f>B4381-L4381</f>
        <v/>
      </c>
      <c r="N4381" s="21">
        <f>ROUNDDOWN(ROUND(B4381*0.2042,2),0)</f>
        <v/>
      </c>
    </row>
    <row r="4382">
      <c r="A4382" t="inlineStr">
        <is>
          <t>照合 一般</t>
        </is>
      </c>
      <c r="B4382" s="21" t="n">
        <v>31500000</v>
      </c>
      <c r="C4382" s="22" t="n">
        <v>40</v>
      </c>
      <c r="D4382" s="22" t="n">
        <v>1</v>
      </c>
      <c r="E4382" s="22" t="n">
        <v>0</v>
      </c>
      <c r="F4382" s="21">
        <f>(IF(C4382&lt;=20,MAX(800000,400000*C4382),8000000+700000*(C4382-20))+IF(E4382=1,1000000,0))</f>
        <v/>
      </c>
      <c r="G4382" s="21">
        <f>IF(AND(D4382=3,C4382&lt;=5),MAX(0,B4382-F4382),IF(AND(D4382=2,C4382&lt;=5,MAX(0,B4382-F4382)&gt;3000000),1500000+MAX(0,B4382-F4382)-3000000,MAX(0,B4382-F4382)/2))</f>
        <v/>
      </c>
      <c r="H4382" s="21">
        <f>ROUNDDOWN(G4382,-3)</f>
        <v/>
      </c>
      <c r="I4382" s="21">
        <f>IF(H4382&lt;=0,0,ROUNDDOWN(ROUND((H4382*LOOKUP(H4382,{0,1950001,3300001,6950001,9000001,18000001,40000001},{0.05,0.1,0.2,0.23,0.33,0.4,0.45})-LOOKUP(H4382,{0,1950001,3300001,6950001,9000001,18000001,40000001},{0,97500,427500,636000,1536000,2796000,4796000}))*1.021,3),0))</f>
        <v/>
      </c>
      <c r="J4382" s="21">
        <f>ROUNDDOWN(ROUND(H4382*0.06,2),-2)</f>
        <v/>
      </c>
      <c r="K4382" s="21">
        <f>ROUNDDOWN(ROUND(H4382*0.04,2),-2)</f>
        <v/>
      </c>
      <c r="L4382" s="21">
        <f>I4382+J4382+K4382</f>
        <v/>
      </c>
      <c r="M4382" s="21">
        <f>B4382-L4382</f>
        <v/>
      </c>
      <c r="N4382" s="21">
        <f>ROUNDDOWN(ROUND(B4382*0.2042,2),0)</f>
        <v/>
      </c>
    </row>
    <row r="4383">
      <c r="A4383" t="inlineStr">
        <is>
          <t>照合 一般</t>
        </is>
      </c>
      <c r="B4383" s="21" t="n">
        <v>31500000</v>
      </c>
      <c r="C4383" s="22" t="n">
        <v>41</v>
      </c>
      <c r="D4383" s="22" t="n">
        <v>1</v>
      </c>
      <c r="E4383" s="22" t="n">
        <v>0</v>
      </c>
      <c r="F4383" s="21">
        <f>(IF(C4383&lt;=20,MAX(800000,400000*C4383),8000000+700000*(C4383-20))+IF(E4383=1,1000000,0))</f>
        <v/>
      </c>
      <c r="G4383" s="21">
        <f>IF(AND(D4383=3,C4383&lt;=5),MAX(0,B4383-F4383),IF(AND(D4383=2,C4383&lt;=5,MAX(0,B4383-F4383)&gt;3000000),1500000+MAX(0,B4383-F4383)-3000000,MAX(0,B4383-F4383)/2))</f>
        <v/>
      </c>
      <c r="H4383" s="21">
        <f>ROUNDDOWN(G4383,-3)</f>
        <v/>
      </c>
      <c r="I4383" s="21">
        <f>IF(H4383&lt;=0,0,ROUNDDOWN(ROUND((H4383*LOOKUP(H4383,{0,1950001,3300001,6950001,9000001,18000001,40000001},{0.05,0.1,0.2,0.23,0.33,0.4,0.45})-LOOKUP(H4383,{0,1950001,3300001,6950001,9000001,18000001,40000001},{0,97500,427500,636000,1536000,2796000,4796000}))*1.021,3),0))</f>
        <v/>
      </c>
      <c r="J4383" s="21">
        <f>ROUNDDOWN(ROUND(H4383*0.06,2),-2)</f>
        <v/>
      </c>
      <c r="K4383" s="21">
        <f>ROUNDDOWN(ROUND(H4383*0.04,2),-2)</f>
        <v/>
      </c>
      <c r="L4383" s="21">
        <f>I4383+J4383+K4383</f>
        <v/>
      </c>
      <c r="M4383" s="21">
        <f>B4383-L4383</f>
        <v/>
      </c>
      <c r="N4383" s="21">
        <f>ROUNDDOWN(ROUND(B4383*0.2042,2),0)</f>
        <v/>
      </c>
    </row>
    <row r="4384">
      <c r="A4384" t="inlineStr">
        <is>
          <t>照合 一般</t>
        </is>
      </c>
      <c r="B4384" s="21" t="n">
        <v>31500000</v>
      </c>
      <c r="C4384" s="22" t="n">
        <v>42</v>
      </c>
      <c r="D4384" s="22" t="n">
        <v>1</v>
      </c>
      <c r="E4384" s="22" t="n">
        <v>0</v>
      </c>
      <c r="F4384" s="21">
        <f>(IF(C4384&lt;=20,MAX(800000,400000*C4384),8000000+700000*(C4384-20))+IF(E4384=1,1000000,0))</f>
        <v/>
      </c>
      <c r="G4384" s="21">
        <f>IF(AND(D4384=3,C4384&lt;=5),MAX(0,B4384-F4384),IF(AND(D4384=2,C4384&lt;=5,MAX(0,B4384-F4384)&gt;3000000),1500000+MAX(0,B4384-F4384)-3000000,MAX(0,B4384-F4384)/2))</f>
        <v/>
      </c>
      <c r="H4384" s="21">
        <f>ROUNDDOWN(G4384,-3)</f>
        <v/>
      </c>
      <c r="I4384" s="21">
        <f>IF(H4384&lt;=0,0,ROUNDDOWN(ROUND((H4384*LOOKUP(H4384,{0,1950001,3300001,6950001,9000001,18000001,40000001},{0.05,0.1,0.2,0.23,0.33,0.4,0.45})-LOOKUP(H4384,{0,1950001,3300001,6950001,9000001,18000001,40000001},{0,97500,427500,636000,1536000,2796000,4796000}))*1.021,3),0))</f>
        <v/>
      </c>
      <c r="J4384" s="21">
        <f>ROUNDDOWN(ROUND(H4384*0.06,2),-2)</f>
        <v/>
      </c>
      <c r="K4384" s="21">
        <f>ROUNDDOWN(ROUND(H4384*0.04,2),-2)</f>
        <v/>
      </c>
      <c r="L4384" s="21">
        <f>I4384+J4384+K4384</f>
        <v/>
      </c>
      <c r="M4384" s="21">
        <f>B4384-L4384</f>
        <v/>
      </c>
      <c r="N4384" s="21">
        <f>ROUNDDOWN(ROUND(B4384*0.2042,2),0)</f>
        <v/>
      </c>
    </row>
    <row r="4385">
      <c r="A4385" t="inlineStr">
        <is>
          <t>照合 一般</t>
        </is>
      </c>
      <c r="B4385" s="21" t="n">
        <v>31500000</v>
      </c>
      <c r="C4385" s="22" t="n">
        <v>43</v>
      </c>
      <c r="D4385" s="22" t="n">
        <v>1</v>
      </c>
      <c r="E4385" s="22" t="n">
        <v>0</v>
      </c>
      <c r="F4385" s="21">
        <f>(IF(C4385&lt;=20,MAX(800000,400000*C4385),8000000+700000*(C4385-20))+IF(E4385=1,1000000,0))</f>
        <v/>
      </c>
      <c r="G4385" s="21">
        <f>IF(AND(D4385=3,C4385&lt;=5),MAX(0,B4385-F4385),IF(AND(D4385=2,C4385&lt;=5,MAX(0,B4385-F4385)&gt;3000000),1500000+MAX(0,B4385-F4385)-3000000,MAX(0,B4385-F4385)/2))</f>
        <v/>
      </c>
      <c r="H4385" s="21">
        <f>ROUNDDOWN(G4385,-3)</f>
        <v/>
      </c>
      <c r="I4385" s="21">
        <f>IF(H4385&lt;=0,0,ROUNDDOWN(ROUND((H4385*LOOKUP(H4385,{0,1950001,3300001,6950001,9000001,18000001,40000001},{0.05,0.1,0.2,0.23,0.33,0.4,0.45})-LOOKUP(H4385,{0,1950001,3300001,6950001,9000001,18000001,40000001},{0,97500,427500,636000,1536000,2796000,4796000}))*1.021,3),0))</f>
        <v/>
      </c>
      <c r="J4385" s="21">
        <f>ROUNDDOWN(ROUND(H4385*0.06,2),-2)</f>
        <v/>
      </c>
      <c r="K4385" s="21">
        <f>ROUNDDOWN(ROUND(H4385*0.04,2),-2)</f>
        <v/>
      </c>
      <c r="L4385" s="21">
        <f>I4385+J4385+K4385</f>
        <v/>
      </c>
      <c r="M4385" s="21">
        <f>B4385-L4385</f>
        <v/>
      </c>
      <c r="N4385" s="21">
        <f>ROUNDDOWN(ROUND(B4385*0.2042,2),0)</f>
        <v/>
      </c>
    </row>
    <row r="4386">
      <c r="A4386" t="inlineStr">
        <is>
          <t>照合 一般</t>
        </is>
      </c>
      <c r="B4386" s="21" t="n">
        <v>31500000</v>
      </c>
      <c r="C4386" s="22" t="n">
        <v>44</v>
      </c>
      <c r="D4386" s="22" t="n">
        <v>1</v>
      </c>
      <c r="E4386" s="22" t="n">
        <v>0</v>
      </c>
      <c r="F4386" s="21">
        <f>(IF(C4386&lt;=20,MAX(800000,400000*C4386),8000000+700000*(C4386-20))+IF(E4386=1,1000000,0))</f>
        <v/>
      </c>
      <c r="G4386" s="21">
        <f>IF(AND(D4386=3,C4386&lt;=5),MAX(0,B4386-F4386),IF(AND(D4386=2,C4386&lt;=5,MAX(0,B4386-F4386)&gt;3000000),1500000+MAX(0,B4386-F4386)-3000000,MAX(0,B4386-F4386)/2))</f>
        <v/>
      </c>
      <c r="H4386" s="21">
        <f>ROUNDDOWN(G4386,-3)</f>
        <v/>
      </c>
      <c r="I4386" s="21">
        <f>IF(H4386&lt;=0,0,ROUNDDOWN(ROUND((H4386*LOOKUP(H4386,{0,1950001,3300001,6950001,9000001,18000001,40000001},{0.05,0.1,0.2,0.23,0.33,0.4,0.45})-LOOKUP(H4386,{0,1950001,3300001,6950001,9000001,18000001,40000001},{0,97500,427500,636000,1536000,2796000,4796000}))*1.021,3),0))</f>
        <v/>
      </c>
      <c r="J4386" s="21">
        <f>ROUNDDOWN(ROUND(H4386*0.06,2),-2)</f>
        <v/>
      </c>
      <c r="K4386" s="21">
        <f>ROUNDDOWN(ROUND(H4386*0.04,2),-2)</f>
        <v/>
      </c>
      <c r="L4386" s="21">
        <f>I4386+J4386+K4386</f>
        <v/>
      </c>
      <c r="M4386" s="21">
        <f>B4386-L4386</f>
        <v/>
      </c>
      <c r="N4386" s="21">
        <f>ROUNDDOWN(ROUND(B4386*0.2042,2),0)</f>
        <v/>
      </c>
    </row>
    <row r="4387">
      <c r="A4387" t="inlineStr">
        <is>
          <t>照合 一般</t>
        </is>
      </c>
      <c r="B4387" s="21" t="n">
        <v>31500000</v>
      </c>
      <c r="C4387" s="22" t="n">
        <v>45</v>
      </c>
      <c r="D4387" s="22" t="n">
        <v>1</v>
      </c>
      <c r="E4387" s="22" t="n">
        <v>0</v>
      </c>
      <c r="F4387" s="21">
        <f>(IF(C4387&lt;=20,MAX(800000,400000*C4387),8000000+700000*(C4387-20))+IF(E4387=1,1000000,0))</f>
        <v/>
      </c>
      <c r="G4387" s="21">
        <f>IF(AND(D4387=3,C4387&lt;=5),MAX(0,B4387-F4387),IF(AND(D4387=2,C4387&lt;=5,MAX(0,B4387-F4387)&gt;3000000),1500000+MAX(0,B4387-F4387)-3000000,MAX(0,B4387-F4387)/2))</f>
        <v/>
      </c>
      <c r="H4387" s="21">
        <f>ROUNDDOWN(G4387,-3)</f>
        <v/>
      </c>
      <c r="I4387" s="21">
        <f>IF(H4387&lt;=0,0,ROUNDDOWN(ROUND((H4387*LOOKUP(H4387,{0,1950001,3300001,6950001,9000001,18000001,40000001},{0.05,0.1,0.2,0.23,0.33,0.4,0.45})-LOOKUP(H4387,{0,1950001,3300001,6950001,9000001,18000001,40000001},{0,97500,427500,636000,1536000,2796000,4796000}))*1.021,3),0))</f>
        <v/>
      </c>
      <c r="J4387" s="21">
        <f>ROUNDDOWN(ROUND(H4387*0.06,2),-2)</f>
        <v/>
      </c>
      <c r="K4387" s="21">
        <f>ROUNDDOWN(ROUND(H4387*0.04,2),-2)</f>
        <v/>
      </c>
      <c r="L4387" s="21">
        <f>I4387+J4387+K4387</f>
        <v/>
      </c>
      <c r="M4387" s="21">
        <f>B4387-L4387</f>
        <v/>
      </c>
      <c r="N4387" s="21">
        <f>ROUNDDOWN(ROUND(B4387*0.2042,2),0)</f>
        <v/>
      </c>
    </row>
    <row r="4388">
      <c r="A4388" t="inlineStr">
        <is>
          <t>照合 短期</t>
        </is>
      </c>
      <c r="B4388" s="21" t="n">
        <v>31500000</v>
      </c>
      <c r="C4388" s="22" t="n">
        <v>1</v>
      </c>
      <c r="D4388" s="22" t="n">
        <v>2</v>
      </c>
      <c r="E4388" s="22" t="n">
        <v>0</v>
      </c>
      <c r="F4388" s="21">
        <f>(IF(C4388&lt;=20,MAX(800000,400000*C4388),8000000+700000*(C4388-20))+IF(E4388=1,1000000,0))</f>
        <v/>
      </c>
      <c r="G4388" s="21">
        <f>IF(AND(D4388=3,C4388&lt;=5),MAX(0,B4388-F4388),IF(AND(D4388=2,C4388&lt;=5,MAX(0,B4388-F4388)&gt;3000000),1500000+MAX(0,B4388-F4388)-3000000,MAX(0,B4388-F4388)/2))</f>
        <v/>
      </c>
      <c r="H4388" s="21">
        <f>ROUNDDOWN(G4388,-3)</f>
        <v/>
      </c>
      <c r="I4388" s="21">
        <f>IF(H4388&lt;=0,0,ROUNDDOWN(ROUND((H4388*LOOKUP(H4388,{0,1950001,3300001,6950001,9000001,18000001,40000001},{0.05,0.1,0.2,0.23,0.33,0.4,0.45})-LOOKUP(H4388,{0,1950001,3300001,6950001,9000001,18000001,40000001},{0,97500,427500,636000,1536000,2796000,4796000}))*1.021,3),0))</f>
        <v/>
      </c>
      <c r="J4388" s="21">
        <f>ROUNDDOWN(ROUND(H4388*0.06,2),-2)</f>
        <v/>
      </c>
      <c r="K4388" s="21">
        <f>ROUNDDOWN(ROUND(H4388*0.04,2),-2)</f>
        <v/>
      </c>
      <c r="L4388" s="21">
        <f>I4388+J4388+K4388</f>
        <v/>
      </c>
      <c r="M4388" s="21">
        <f>B4388-L4388</f>
        <v/>
      </c>
      <c r="N4388" s="21">
        <f>ROUNDDOWN(ROUND(B4388*0.2042,2),0)</f>
        <v/>
      </c>
    </row>
    <row r="4389">
      <c r="A4389" t="inlineStr">
        <is>
          <t>照合 役員</t>
        </is>
      </c>
      <c r="B4389" s="21" t="n">
        <v>31500000</v>
      </c>
      <c r="C4389" s="22" t="n">
        <v>1</v>
      </c>
      <c r="D4389" s="22" t="n">
        <v>3</v>
      </c>
      <c r="E4389" s="22" t="n">
        <v>0</v>
      </c>
      <c r="F4389" s="21">
        <f>(IF(C4389&lt;=20,MAX(800000,400000*C4389),8000000+700000*(C4389-20))+IF(E4389=1,1000000,0))</f>
        <v/>
      </c>
      <c r="G4389" s="21">
        <f>IF(AND(D4389=3,C4389&lt;=5),MAX(0,B4389-F4389),IF(AND(D4389=2,C4389&lt;=5,MAX(0,B4389-F4389)&gt;3000000),1500000+MAX(0,B4389-F4389)-3000000,MAX(0,B4389-F4389)/2))</f>
        <v/>
      </c>
      <c r="H4389" s="21">
        <f>ROUNDDOWN(G4389,-3)</f>
        <v/>
      </c>
      <c r="I4389" s="21">
        <f>IF(H4389&lt;=0,0,ROUNDDOWN(ROUND((H4389*LOOKUP(H4389,{0,1950001,3300001,6950001,9000001,18000001,40000001},{0.05,0.1,0.2,0.23,0.33,0.4,0.45})-LOOKUP(H4389,{0,1950001,3300001,6950001,9000001,18000001,40000001},{0,97500,427500,636000,1536000,2796000,4796000}))*1.021,3),0))</f>
        <v/>
      </c>
      <c r="J4389" s="21">
        <f>ROUNDDOWN(ROUND(H4389*0.06,2),-2)</f>
        <v/>
      </c>
      <c r="K4389" s="21">
        <f>ROUNDDOWN(ROUND(H4389*0.04,2),-2)</f>
        <v/>
      </c>
      <c r="L4389" s="21">
        <f>I4389+J4389+K4389</f>
        <v/>
      </c>
      <c r="M4389" s="21">
        <f>B4389-L4389</f>
        <v/>
      </c>
      <c r="N4389" s="21">
        <f>ROUNDDOWN(ROUND(B4389*0.2042,2),0)</f>
        <v/>
      </c>
    </row>
    <row r="4390">
      <c r="A4390" t="inlineStr">
        <is>
          <t>照合 短期 障害</t>
        </is>
      </c>
      <c r="B4390" s="21" t="n">
        <v>31500000</v>
      </c>
      <c r="C4390" s="22" t="n">
        <v>1</v>
      </c>
      <c r="D4390" s="22" t="n">
        <v>2</v>
      </c>
      <c r="E4390" s="22" t="n">
        <v>1</v>
      </c>
      <c r="F4390" s="21">
        <f>(IF(C4390&lt;=20,MAX(800000,400000*C4390),8000000+700000*(C4390-20))+IF(E4390=1,1000000,0))</f>
        <v/>
      </c>
      <c r="G4390" s="21">
        <f>IF(AND(D4390=3,C4390&lt;=5),MAX(0,B4390-F4390),IF(AND(D4390=2,C4390&lt;=5,MAX(0,B4390-F4390)&gt;3000000),1500000+MAX(0,B4390-F4390)-3000000,MAX(0,B4390-F4390)/2))</f>
        <v/>
      </c>
      <c r="H4390" s="21">
        <f>ROUNDDOWN(G4390,-3)</f>
        <v/>
      </c>
      <c r="I4390" s="21">
        <f>IF(H4390&lt;=0,0,ROUNDDOWN(ROUND((H4390*LOOKUP(H4390,{0,1950001,3300001,6950001,9000001,18000001,40000001},{0.05,0.1,0.2,0.23,0.33,0.4,0.45})-LOOKUP(H4390,{0,1950001,3300001,6950001,9000001,18000001,40000001},{0,97500,427500,636000,1536000,2796000,4796000}))*1.021,3),0))</f>
        <v/>
      </c>
      <c r="J4390" s="21">
        <f>ROUNDDOWN(ROUND(H4390*0.06,2),-2)</f>
        <v/>
      </c>
      <c r="K4390" s="21">
        <f>ROUNDDOWN(ROUND(H4390*0.04,2),-2)</f>
        <v/>
      </c>
      <c r="L4390" s="21">
        <f>I4390+J4390+K4390</f>
        <v/>
      </c>
      <c r="M4390" s="21">
        <f>B4390-L4390</f>
        <v/>
      </c>
      <c r="N4390" s="21">
        <f>ROUNDDOWN(ROUND(B4390*0.2042,2),0)</f>
        <v/>
      </c>
    </row>
    <row r="4391">
      <c r="A4391" t="inlineStr">
        <is>
          <t>照合 短期</t>
        </is>
      </c>
      <c r="B4391" s="21" t="n">
        <v>31500000</v>
      </c>
      <c r="C4391" s="22" t="n">
        <v>2</v>
      </c>
      <c r="D4391" s="22" t="n">
        <v>2</v>
      </c>
      <c r="E4391" s="22" t="n">
        <v>0</v>
      </c>
      <c r="F4391" s="21">
        <f>(IF(C4391&lt;=20,MAX(800000,400000*C4391),8000000+700000*(C4391-20))+IF(E4391=1,1000000,0))</f>
        <v/>
      </c>
      <c r="G4391" s="21">
        <f>IF(AND(D4391=3,C4391&lt;=5),MAX(0,B4391-F4391),IF(AND(D4391=2,C4391&lt;=5,MAX(0,B4391-F4391)&gt;3000000),1500000+MAX(0,B4391-F4391)-3000000,MAX(0,B4391-F4391)/2))</f>
        <v/>
      </c>
      <c r="H4391" s="21">
        <f>ROUNDDOWN(G4391,-3)</f>
        <v/>
      </c>
      <c r="I4391" s="21">
        <f>IF(H4391&lt;=0,0,ROUNDDOWN(ROUND((H4391*LOOKUP(H4391,{0,1950001,3300001,6950001,9000001,18000001,40000001},{0.05,0.1,0.2,0.23,0.33,0.4,0.45})-LOOKUP(H4391,{0,1950001,3300001,6950001,9000001,18000001,40000001},{0,97500,427500,636000,1536000,2796000,4796000}))*1.021,3),0))</f>
        <v/>
      </c>
      <c r="J4391" s="21">
        <f>ROUNDDOWN(ROUND(H4391*0.06,2),-2)</f>
        <v/>
      </c>
      <c r="K4391" s="21">
        <f>ROUNDDOWN(ROUND(H4391*0.04,2),-2)</f>
        <v/>
      </c>
      <c r="L4391" s="21">
        <f>I4391+J4391+K4391</f>
        <v/>
      </c>
      <c r="M4391" s="21">
        <f>B4391-L4391</f>
        <v/>
      </c>
      <c r="N4391" s="21">
        <f>ROUNDDOWN(ROUND(B4391*0.2042,2),0)</f>
        <v/>
      </c>
    </row>
    <row r="4392">
      <c r="A4392" t="inlineStr">
        <is>
          <t>照合 役員</t>
        </is>
      </c>
      <c r="B4392" s="21" t="n">
        <v>31500000</v>
      </c>
      <c r="C4392" s="22" t="n">
        <v>2</v>
      </c>
      <c r="D4392" s="22" t="n">
        <v>3</v>
      </c>
      <c r="E4392" s="22" t="n">
        <v>0</v>
      </c>
      <c r="F4392" s="21">
        <f>(IF(C4392&lt;=20,MAX(800000,400000*C4392),8000000+700000*(C4392-20))+IF(E4392=1,1000000,0))</f>
        <v/>
      </c>
      <c r="G4392" s="21">
        <f>IF(AND(D4392=3,C4392&lt;=5),MAX(0,B4392-F4392),IF(AND(D4392=2,C4392&lt;=5,MAX(0,B4392-F4392)&gt;3000000),1500000+MAX(0,B4392-F4392)-3000000,MAX(0,B4392-F4392)/2))</f>
        <v/>
      </c>
      <c r="H4392" s="21">
        <f>ROUNDDOWN(G4392,-3)</f>
        <v/>
      </c>
      <c r="I4392" s="21">
        <f>IF(H4392&lt;=0,0,ROUNDDOWN(ROUND((H4392*LOOKUP(H4392,{0,1950001,3300001,6950001,9000001,18000001,40000001},{0.05,0.1,0.2,0.23,0.33,0.4,0.45})-LOOKUP(H4392,{0,1950001,3300001,6950001,9000001,18000001,40000001},{0,97500,427500,636000,1536000,2796000,4796000}))*1.021,3),0))</f>
        <v/>
      </c>
      <c r="J4392" s="21">
        <f>ROUNDDOWN(ROUND(H4392*0.06,2),-2)</f>
        <v/>
      </c>
      <c r="K4392" s="21">
        <f>ROUNDDOWN(ROUND(H4392*0.04,2),-2)</f>
        <v/>
      </c>
      <c r="L4392" s="21">
        <f>I4392+J4392+K4392</f>
        <v/>
      </c>
      <c r="M4392" s="21">
        <f>B4392-L4392</f>
        <v/>
      </c>
      <c r="N4392" s="21">
        <f>ROUNDDOWN(ROUND(B4392*0.2042,2),0)</f>
        <v/>
      </c>
    </row>
    <row r="4393">
      <c r="A4393" t="inlineStr">
        <is>
          <t>照合 短期 障害</t>
        </is>
      </c>
      <c r="B4393" s="21" t="n">
        <v>31500000</v>
      </c>
      <c r="C4393" s="22" t="n">
        <v>2</v>
      </c>
      <c r="D4393" s="22" t="n">
        <v>2</v>
      </c>
      <c r="E4393" s="22" t="n">
        <v>1</v>
      </c>
      <c r="F4393" s="21">
        <f>(IF(C4393&lt;=20,MAX(800000,400000*C4393),8000000+700000*(C4393-20))+IF(E4393=1,1000000,0))</f>
        <v/>
      </c>
      <c r="G4393" s="21">
        <f>IF(AND(D4393=3,C4393&lt;=5),MAX(0,B4393-F4393),IF(AND(D4393=2,C4393&lt;=5,MAX(0,B4393-F4393)&gt;3000000),1500000+MAX(0,B4393-F4393)-3000000,MAX(0,B4393-F4393)/2))</f>
        <v/>
      </c>
      <c r="H4393" s="21">
        <f>ROUNDDOWN(G4393,-3)</f>
        <v/>
      </c>
      <c r="I4393" s="21">
        <f>IF(H4393&lt;=0,0,ROUNDDOWN(ROUND((H4393*LOOKUP(H4393,{0,1950001,3300001,6950001,9000001,18000001,40000001},{0.05,0.1,0.2,0.23,0.33,0.4,0.45})-LOOKUP(H4393,{0,1950001,3300001,6950001,9000001,18000001,40000001},{0,97500,427500,636000,1536000,2796000,4796000}))*1.021,3),0))</f>
        <v/>
      </c>
      <c r="J4393" s="21">
        <f>ROUNDDOWN(ROUND(H4393*0.06,2),-2)</f>
        <v/>
      </c>
      <c r="K4393" s="21">
        <f>ROUNDDOWN(ROUND(H4393*0.04,2),-2)</f>
        <v/>
      </c>
      <c r="L4393" s="21">
        <f>I4393+J4393+K4393</f>
        <v/>
      </c>
      <c r="M4393" s="21">
        <f>B4393-L4393</f>
        <v/>
      </c>
      <c r="N4393" s="21">
        <f>ROUNDDOWN(ROUND(B4393*0.2042,2),0)</f>
        <v/>
      </c>
    </row>
    <row r="4394">
      <c r="A4394" t="inlineStr">
        <is>
          <t>照合 短期</t>
        </is>
      </c>
      <c r="B4394" s="21" t="n">
        <v>31500000</v>
      </c>
      <c r="C4394" s="22" t="n">
        <v>3</v>
      </c>
      <c r="D4394" s="22" t="n">
        <v>2</v>
      </c>
      <c r="E4394" s="22" t="n">
        <v>0</v>
      </c>
      <c r="F4394" s="21">
        <f>(IF(C4394&lt;=20,MAX(800000,400000*C4394),8000000+700000*(C4394-20))+IF(E4394=1,1000000,0))</f>
        <v/>
      </c>
      <c r="G4394" s="21">
        <f>IF(AND(D4394=3,C4394&lt;=5),MAX(0,B4394-F4394),IF(AND(D4394=2,C4394&lt;=5,MAX(0,B4394-F4394)&gt;3000000),1500000+MAX(0,B4394-F4394)-3000000,MAX(0,B4394-F4394)/2))</f>
        <v/>
      </c>
      <c r="H4394" s="21">
        <f>ROUNDDOWN(G4394,-3)</f>
        <v/>
      </c>
      <c r="I4394" s="21">
        <f>IF(H4394&lt;=0,0,ROUNDDOWN(ROUND((H4394*LOOKUP(H4394,{0,1950001,3300001,6950001,9000001,18000001,40000001},{0.05,0.1,0.2,0.23,0.33,0.4,0.45})-LOOKUP(H4394,{0,1950001,3300001,6950001,9000001,18000001,40000001},{0,97500,427500,636000,1536000,2796000,4796000}))*1.021,3),0))</f>
        <v/>
      </c>
      <c r="J4394" s="21">
        <f>ROUNDDOWN(ROUND(H4394*0.06,2),-2)</f>
        <v/>
      </c>
      <c r="K4394" s="21">
        <f>ROUNDDOWN(ROUND(H4394*0.04,2),-2)</f>
        <v/>
      </c>
      <c r="L4394" s="21">
        <f>I4394+J4394+K4394</f>
        <v/>
      </c>
      <c r="M4394" s="21">
        <f>B4394-L4394</f>
        <v/>
      </c>
      <c r="N4394" s="21">
        <f>ROUNDDOWN(ROUND(B4394*0.2042,2),0)</f>
        <v/>
      </c>
    </row>
    <row r="4395">
      <c r="A4395" t="inlineStr">
        <is>
          <t>照合 役員</t>
        </is>
      </c>
      <c r="B4395" s="21" t="n">
        <v>31500000</v>
      </c>
      <c r="C4395" s="22" t="n">
        <v>3</v>
      </c>
      <c r="D4395" s="22" t="n">
        <v>3</v>
      </c>
      <c r="E4395" s="22" t="n">
        <v>0</v>
      </c>
      <c r="F4395" s="21">
        <f>(IF(C4395&lt;=20,MAX(800000,400000*C4395),8000000+700000*(C4395-20))+IF(E4395=1,1000000,0))</f>
        <v/>
      </c>
      <c r="G4395" s="21">
        <f>IF(AND(D4395=3,C4395&lt;=5),MAX(0,B4395-F4395),IF(AND(D4395=2,C4395&lt;=5,MAX(0,B4395-F4395)&gt;3000000),1500000+MAX(0,B4395-F4395)-3000000,MAX(0,B4395-F4395)/2))</f>
        <v/>
      </c>
      <c r="H4395" s="21">
        <f>ROUNDDOWN(G4395,-3)</f>
        <v/>
      </c>
      <c r="I4395" s="21">
        <f>IF(H4395&lt;=0,0,ROUNDDOWN(ROUND((H4395*LOOKUP(H4395,{0,1950001,3300001,6950001,9000001,18000001,40000001},{0.05,0.1,0.2,0.23,0.33,0.4,0.45})-LOOKUP(H4395,{0,1950001,3300001,6950001,9000001,18000001,40000001},{0,97500,427500,636000,1536000,2796000,4796000}))*1.021,3),0))</f>
        <v/>
      </c>
      <c r="J4395" s="21">
        <f>ROUNDDOWN(ROUND(H4395*0.06,2),-2)</f>
        <v/>
      </c>
      <c r="K4395" s="21">
        <f>ROUNDDOWN(ROUND(H4395*0.04,2),-2)</f>
        <v/>
      </c>
      <c r="L4395" s="21">
        <f>I4395+J4395+K4395</f>
        <v/>
      </c>
      <c r="M4395" s="21">
        <f>B4395-L4395</f>
        <v/>
      </c>
      <c r="N4395" s="21">
        <f>ROUNDDOWN(ROUND(B4395*0.2042,2),0)</f>
        <v/>
      </c>
    </row>
    <row r="4396">
      <c r="A4396" t="inlineStr">
        <is>
          <t>照合 短期 障害</t>
        </is>
      </c>
      <c r="B4396" s="21" t="n">
        <v>31500000</v>
      </c>
      <c r="C4396" s="22" t="n">
        <v>3</v>
      </c>
      <c r="D4396" s="22" t="n">
        <v>2</v>
      </c>
      <c r="E4396" s="22" t="n">
        <v>1</v>
      </c>
      <c r="F4396" s="21">
        <f>(IF(C4396&lt;=20,MAX(800000,400000*C4396),8000000+700000*(C4396-20))+IF(E4396=1,1000000,0))</f>
        <v/>
      </c>
      <c r="G4396" s="21">
        <f>IF(AND(D4396=3,C4396&lt;=5),MAX(0,B4396-F4396),IF(AND(D4396=2,C4396&lt;=5,MAX(0,B4396-F4396)&gt;3000000),1500000+MAX(0,B4396-F4396)-3000000,MAX(0,B4396-F4396)/2))</f>
        <v/>
      </c>
      <c r="H4396" s="21">
        <f>ROUNDDOWN(G4396,-3)</f>
        <v/>
      </c>
      <c r="I4396" s="21">
        <f>IF(H4396&lt;=0,0,ROUNDDOWN(ROUND((H4396*LOOKUP(H4396,{0,1950001,3300001,6950001,9000001,18000001,40000001},{0.05,0.1,0.2,0.23,0.33,0.4,0.45})-LOOKUP(H4396,{0,1950001,3300001,6950001,9000001,18000001,40000001},{0,97500,427500,636000,1536000,2796000,4796000}))*1.021,3),0))</f>
        <v/>
      </c>
      <c r="J4396" s="21">
        <f>ROUNDDOWN(ROUND(H4396*0.06,2),-2)</f>
        <v/>
      </c>
      <c r="K4396" s="21">
        <f>ROUNDDOWN(ROUND(H4396*0.04,2),-2)</f>
        <v/>
      </c>
      <c r="L4396" s="21">
        <f>I4396+J4396+K4396</f>
        <v/>
      </c>
      <c r="M4396" s="21">
        <f>B4396-L4396</f>
        <v/>
      </c>
      <c r="N4396" s="21">
        <f>ROUNDDOWN(ROUND(B4396*0.2042,2),0)</f>
        <v/>
      </c>
    </row>
    <row r="4397">
      <c r="A4397" t="inlineStr">
        <is>
          <t>照合 短期</t>
        </is>
      </c>
      <c r="B4397" s="21" t="n">
        <v>31500000</v>
      </c>
      <c r="C4397" s="22" t="n">
        <v>4</v>
      </c>
      <c r="D4397" s="22" t="n">
        <v>2</v>
      </c>
      <c r="E4397" s="22" t="n">
        <v>0</v>
      </c>
      <c r="F4397" s="21">
        <f>(IF(C4397&lt;=20,MAX(800000,400000*C4397),8000000+700000*(C4397-20))+IF(E4397=1,1000000,0))</f>
        <v/>
      </c>
      <c r="G4397" s="21">
        <f>IF(AND(D4397=3,C4397&lt;=5),MAX(0,B4397-F4397),IF(AND(D4397=2,C4397&lt;=5,MAX(0,B4397-F4397)&gt;3000000),1500000+MAX(0,B4397-F4397)-3000000,MAX(0,B4397-F4397)/2))</f>
        <v/>
      </c>
      <c r="H4397" s="21">
        <f>ROUNDDOWN(G4397,-3)</f>
        <v/>
      </c>
      <c r="I4397" s="21">
        <f>IF(H4397&lt;=0,0,ROUNDDOWN(ROUND((H4397*LOOKUP(H4397,{0,1950001,3300001,6950001,9000001,18000001,40000001},{0.05,0.1,0.2,0.23,0.33,0.4,0.45})-LOOKUP(H4397,{0,1950001,3300001,6950001,9000001,18000001,40000001},{0,97500,427500,636000,1536000,2796000,4796000}))*1.021,3),0))</f>
        <v/>
      </c>
      <c r="J4397" s="21">
        <f>ROUNDDOWN(ROUND(H4397*0.06,2),-2)</f>
        <v/>
      </c>
      <c r="K4397" s="21">
        <f>ROUNDDOWN(ROUND(H4397*0.04,2),-2)</f>
        <v/>
      </c>
      <c r="L4397" s="21">
        <f>I4397+J4397+K4397</f>
        <v/>
      </c>
      <c r="M4397" s="21">
        <f>B4397-L4397</f>
        <v/>
      </c>
      <c r="N4397" s="21">
        <f>ROUNDDOWN(ROUND(B4397*0.2042,2),0)</f>
        <v/>
      </c>
    </row>
    <row r="4398">
      <c r="A4398" t="inlineStr">
        <is>
          <t>照合 役員</t>
        </is>
      </c>
      <c r="B4398" s="21" t="n">
        <v>31500000</v>
      </c>
      <c r="C4398" s="22" t="n">
        <v>4</v>
      </c>
      <c r="D4398" s="22" t="n">
        <v>3</v>
      </c>
      <c r="E4398" s="22" t="n">
        <v>0</v>
      </c>
      <c r="F4398" s="21">
        <f>(IF(C4398&lt;=20,MAX(800000,400000*C4398),8000000+700000*(C4398-20))+IF(E4398=1,1000000,0))</f>
        <v/>
      </c>
      <c r="G4398" s="21">
        <f>IF(AND(D4398=3,C4398&lt;=5),MAX(0,B4398-F4398),IF(AND(D4398=2,C4398&lt;=5,MAX(0,B4398-F4398)&gt;3000000),1500000+MAX(0,B4398-F4398)-3000000,MAX(0,B4398-F4398)/2))</f>
        <v/>
      </c>
      <c r="H4398" s="21">
        <f>ROUNDDOWN(G4398,-3)</f>
        <v/>
      </c>
      <c r="I4398" s="21">
        <f>IF(H4398&lt;=0,0,ROUNDDOWN(ROUND((H4398*LOOKUP(H4398,{0,1950001,3300001,6950001,9000001,18000001,40000001},{0.05,0.1,0.2,0.23,0.33,0.4,0.45})-LOOKUP(H4398,{0,1950001,3300001,6950001,9000001,18000001,40000001},{0,97500,427500,636000,1536000,2796000,4796000}))*1.021,3),0))</f>
        <v/>
      </c>
      <c r="J4398" s="21">
        <f>ROUNDDOWN(ROUND(H4398*0.06,2),-2)</f>
        <v/>
      </c>
      <c r="K4398" s="21">
        <f>ROUNDDOWN(ROUND(H4398*0.04,2),-2)</f>
        <v/>
      </c>
      <c r="L4398" s="21">
        <f>I4398+J4398+K4398</f>
        <v/>
      </c>
      <c r="M4398" s="21">
        <f>B4398-L4398</f>
        <v/>
      </c>
      <c r="N4398" s="21">
        <f>ROUNDDOWN(ROUND(B4398*0.2042,2),0)</f>
        <v/>
      </c>
    </row>
    <row r="4399">
      <c r="A4399" t="inlineStr">
        <is>
          <t>照合 短期 障害</t>
        </is>
      </c>
      <c r="B4399" s="21" t="n">
        <v>31500000</v>
      </c>
      <c r="C4399" s="22" t="n">
        <v>4</v>
      </c>
      <c r="D4399" s="22" t="n">
        <v>2</v>
      </c>
      <c r="E4399" s="22" t="n">
        <v>1</v>
      </c>
      <c r="F4399" s="21">
        <f>(IF(C4399&lt;=20,MAX(800000,400000*C4399),8000000+700000*(C4399-20))+IF(E4399=1,1000000,0))</f>
        <v/>
      </c>
      <c r="G4399" s="21">
        <f>IF(AND(D4399=3,C4399&lt;=5),MAX(0,B4399-F4399),IF(AND(D4399=2,C4399&lt;=5,MAX(0,B4399-F4399)&gt;3000000),1500000+MAX(0,B4399-F4399)-3000000,MAX(0,B4399-F4399)/2))</f>
        <v/>
      </c>
      <c r="H4399" s="21">
        <f>ROUNDDOWN(G4399,-3)</f>
        <v/>
      </c>
      <c r="I4399" s="21">
        <f>IF(H4399&lt;=0,0,ROUNDDOWN(ROUND((H4399*LOOKUP(H4399,{0,1950001,3300001,6950001,9000001,18000001,40000001},{0.05,0.1,0.2,0.23,0.33,0.4,0.45})-LOOKUP(H4399,{0,1950001,3300001,6950001,9000001,18000001,40000001},{0,97500,427500,636000,1536000,2796000,4796000}))*1.021,3),0))</f>
        <v/>
      </c>
      <c r="J4399" s="21">
        <f>ROUNDDOWN(ROUND(H4399*0.06,2),-2)</f>
        <v/>
      </c>
      <c r="K4399" s="21">
        <f>ROUNDDOWN(ROUND(H4399*0.04,2),-2)</f>
        <v/>
      </c>
      <c r="L4399" s="21">
        <f>I4399+J4399+K4399</f>
        <v/>
      </c>
      <c r="M4399" s="21">
        <f>B4399-L4399</f>
        <v/>
      </c>
      <c r="N4399" s="21">
        <f>ROUNDDOWN(ROUND(B4399*0.2042,2),0)</f>
        <v/>
      </c>
    </row>
    <row r="4400">
      <c r="A4400" t="inlineStr">
        <is>
          <t>照合 短期</t>
        </is>
      </c>
      <c r="B4400" s="21" t="n">
        <v>31500000</v>
      </c>
      <c r="C4400" s="22" t="n">
        <v>5</v>
      </c>
      <c r="D4400" s="22" t="n">
        <v>2</v>
      </c>
      <c r="E4400" s="22" t="n">
        <v>0</v>
      </c>
      <c r="F4400" s="21">
        <f>(IF(C4400&lt;=20,MAX(800000,400000*C4400),8000000+700000*(C4400-20))+IF(E4400=1,1000000,0))</f>
        <v/>
      </c>
      <c r="G4400" s="21">
        <f>IF(AND(D4400=3,C4400&lt;=5),MAX(0,B4400-F4400),IF(AND(D4400=2,C4400&lt;=5,MAX(0,B4400-F4400)&gt;3000000),1500000+MAX(0,B4400-F4400)-3000000,MAX(0,B4400-F4400)/2))</f>
        <v/>
      </c>
      <c r="H4400" s="21">
        <f>ROUNDDOWN(G4400,-3)</f>
        <v/>
      </c>
      <c r="I4400" s="21">
        <f>IF(H4400&lt;=0,0,ROUNDDOWN(ROUND((H4400*LOOKUP(H4400,{0,1950001,3300001,6950001,9000001,18000001,40000001},{0.05,0.1,0.2,0.23,0.33,0.4,0.45})-LOOKUP(H4400,{0,1950001,3300001,6950001,9000001,18000001,40000001},{0,97500,427500,636000,1536000,2796000,4796000}))*1.021,3),0))</f>
        <v/>
      </c>
      <c r="J4400" s="21">
        <f>ROUNDDOWN(ROUND(H4400*0.06,2),-2)</f>
        <v/>
      </c>
      <c r="K4400" s="21">
        <f>ROUNDDOWN(ROUND(H4400*0.04,2),-2)</f>
        <v/>
      </c>
      <c r="L4400" s="21">
        <f>I4400+J4400+K4400</f>
        <v/>
      </c>
      <c r="M4400" s="21">
        <f>B4400-L4400</f>
        <v/>
      </c>
      <c r="N4400" s="21">
        <f>ROUNDDOWN(ROUND(B4400*0.2042,2),0)</f>
        <v/>
      </c>
    </row>
    <row r="4401">
      <c r="A4401" t="inlineStr">
        <is>
          <t>照合 役員</t>
        </is>
      </c>
      <c r="B4401" s="21" t="n">
        <v>31500000</v>
      </c>
      <c r="C4401" s="22" t="n">
        <v>5</v>
      </c>
      <c r="D4401" s="22" t="n">
        <v>3</v>
      </c>
      <c r="E4401" s="22" t="n">
        <v>0</v>
      </c>
      <c r="F4401" s="21">
        <f>(IF(C4401&lt;=20,MAX(800000,400000*C4401),8000000+700000*(C4401-20))+IF(E4401=1,1000000,0))</f>
        <v/>
      </c>
      <c r="G4401" s="21">
        <f>IF(AND(D4401=3,C4401&lt;=5),MAX(0,B4401-F4401),IF(AND(D4401=2,C4401&lt;=5,MAX(0,B4401-F4401)&gt;3000000),1500000+MAX(0,B4401-F4401)-3000000,MAX(0,B4401-F4401)/2))</f>
        <v/>
      </c>
      <c r="H4401" s="21">
        <f>ROUNDDOWN(G4401,-3)</f>
        <v/>
      </c>
      <c r="I4401" s="21">
        <f>IF(H4401&lt;=0,0,ROUNDDOWN(ROUND((H4401*LOOKUP(H4401,{0,1950001,3300001,6950001,9000001,18000001,40000001},{0.05,0.1,0.2,0.23,0.33,0.4,0.45})-LOOKUP(H4401,{0,1950001,3300001,6950001,9000001,18000001,40000001},{0,97500,427500,636000,1536000,2796000,4796000}))*1.021,3),0))</f>
        <v/>
      </c>
      <c r="J4401" s="21">
        <f>ROUNDDOWN(ROUND(H4401*0.06,2),-2)</f>
        <v/>
      </c>
      <c r="K4401" s="21">
        <f>ROUNDDOWN(ROUND(H4401*0.04,2),-2)</f>
        <v/>
      </c>
      <c r="L4401" s="21">
        <f>I4401+J4401+K4401</f>
        <v/>
      </c>
      <c r="M4401" s="21">
        <f>B4401-L4401</f>
        <v/>
      </c>
      <c r="N4401" s="21">
        <f>ROUNDDOWN(ROUND(B4401*0.2042,2),0)</f>
        <v/>
      </c>
    </row>
    <row r="4402">
      <c r="A4402" t="inlineStr">
        <is>
          <t>照合 短期 障害</t>
        </is>
      </c>
      <c r="B4402" s="21" t="n">
        <v>31500000</v>
      </c>
      <c r="C4402" s="22" t="n">
        <v>5</v>
      </c>
      <c r="D4402" s="22" t="n">
        <v>2</v>
      </c>
      <c r="E4402" s="22" t="n">
        <v>1</v>
      </c>
      <c r="F4402" s="21">
        <f>(IF(C4402&lt;=20,MAX(800000,400000*C4402),8000000+700000*(C4402-20))+IF(E4402=1,1000000,0))</f>
        <v/>
      </c>
      <c r="G4402" s="21">
        <f>IF(AND(D4402=3,C4402&lt;=5),MAX(0,B4402-F4402),IF(AND(D4402=2,C4402&lt;=5,MAX(0,B4402-F4402)&gt;3000000),1500000+MAX(0,B4402-F4402)-3000000,MAX(0,B4402-F4402)/2))</f>
        <v/>
      </c>
      <c r="H4402" s="21">
        <f>ROUNDDOWN(G4402,-3)</f>
        <v/>
      </c>
      <c r="I4402" s="21">
        <f>IF(H4402&lt;=0,0,ROUNDDOWN(ROUND((H4402*LOOKUP(H4402,{0,1950001,3300001,6950001,9000001,18000001,40000001},{0.05,0.1,0.2,0.23,0.33,0.4,0.45})-LOOKUP(H4402,{0,1950001,3300001,6950001,9000001,18000001,40000001},{0,97500,427500,636000,1536000,2796000,4796000}))*1.021,3),0))</f>
        <v/>
      </c>
      <c r="J4402" s="21">
        <f>ROUNDDOWN(ROUND(H4402*0.06,2),-2)</f>
        <v/>
      </c>
      <c r="K4402" s="21">
        <f>ROUNDDOWN(ROUND(H4402*0.04,2),-2)</f>
        <v/>
      </c>
      <c r="L4402" s="21">
        <f>I4402+J4402+K4402</f>
        <v/>
      </c>
      <c r="M4402" s="21">
        <f>B4402-L4402</f>
        <v/>
      </c>
      <c r="N4402" s="21">
        <f>ROUNDDOWN(ROUND(B4402*0.2042,2),0)</f>
        <v/>
      </c>
    </row>
    <row r="4403">
      <c r="A4403" t="inlineStr">
        <is>
          <t>照合 障害</t>
        </is>
      </c>
      <c r="B4403" s="21" t="n">
        <v>31500000</v>
      </c>
      <c r="C4403" s="22" t="n">
        <v>25</v>
      </c>
      <c r="D4403" s="22" t="n">
        <v>1</v>
      </c>
      <c r="E4403" s="22" t="n">
        <v>1</v>
      </c>
      <c r="F4403" s="21">
        <f>(IF(C4403&lt;=20,MAX(800000,400000*C4403),8000000+700000*(C4403-20))+IF(E4403=1,1000000,0))</f>
        <v/>
      </c>
      <c r="G4403" s="21">
        <f>IF(AND(D4403=3,C4403&lt;=5),MAX(0,B4403-F4403),IF(AND(D4403=2,C4403&lt;=5,MAX(0,B4403-F4403)&gt;3000000),1500000+MAX(0,B4403-F4403)-3000000,MAX(0,B4403-F4403)/2))</f>
        <v/>
      </c>
      <c r="H4403" s="21">
        <f>ROUNDDOWN(G4403,-3)</f>
        <v/>
      </c>
      <c r="I4403" s="21">
        <f>IF(H4403&lt;=0,0,ROUNDDOWN(ROUND((H4403*LOOKUP(H4403,{0,1950001,3300001,6950001,9000001,18000001,40000001},{0.05,0.1,0.2,0.23,0.33,0.4,0.45})-LOOKUP(H4403,{0,1950001,3300001,6950001,9000001,18000001,40000001},{0,97500,427500,636000,1536000,2796000,4796000}))*1.021,3),0))</f>
        <v/>
      </c>
      <c r="J4403" s="21">
        <f>ROUNDDOWN(ROUND(H4403*0.06,2),-2)</f>
        <v/>
      </c>
      <c r="K4403" s="21">
        <f>ROUNDDOWN(ROUND(H4403*0.04,2),-2)</f>
        <v/>
      </c>
      <c r="L4403" s="21">
        <f>I4403+J4403+K4403</f>
        <v/>
      </c>
      <c r="M4403" s="21">
        <f>B4403-L4403</f>
        <v/>
      </c>
      <c r="N4403" s="21">
        <f>ROUNDDOWN(ROUND(B4403*0.2042,2),0)</f>
        <v/>
      </c>
    </row>
    <row r="4404">
      <c r="A4404" t="inlineStr">
        <is>
          <t>照合 一般</t>
        </is>
      </c>
      <c r="B4404" s="21" t="n">
        <v>32000000</v>
      </c>
      <c r="C4404" s="22" t="n">
        <v>1</v>
      </c>
      <c r="D4404" s="22" t="n">
        <v>1</v>
      </c>
      <c r="E4404" s="22" t="n">
        <v>0</v>
      </c>
      <c r="F4404" s="21">
        <f>(IF(C4404&lt;=20,MAX(800000,400000*C4404),8000000+700000*(C4404-20))+IF(E4404=1,1000000,0))</f>
        <v/>
      </c>
      <c r="G4404" s="21">
        <f>IF(AND(D4404=3,C4404&lt;=5),MAX(0,B4404-F4404),IF(AND(D4404=2,C4404&lt;=5,MAX(0,B4404-F4404)&gt;3000000),1500000+MAX(0,B4404-F4404)-3000000,MAX(0,B4404-F4404)/2))</f>
        <v/>
      </c>
      <c r="H4404" s="21">
        <f>ROUNDDOWN(G4404,-3)</f>
        <v/>
      </c>
      <c r="I4404" s="21">
        <f>IF(H4404&lt;=0,0,ROUNDDOWN(ROUND((H4404*LOOKUP(H4404,{0,1950001,3300001,6950001,9000001,18000001,40000001},{0.05,0.1,0.2,0.23,0.33,0.4,0.45})-LOOKUP(H4404,{0,1950001,3300001,6950001,9000001,18000001,40000001},{0,97500,427500,636000,1536000,2796000,4796000}))*1.021,3),0))</f>
        <v/>
      </c>
      <c r="J4404" s="21">
        <f>ROUNDDOWN(ROUND(H4404*0.06,2),-2)</f>
        <v/>
      </c>
      <c r="K4404" s="21">
        <f>ROUNDDOWN(ROUND(H4404*0.04,2),-2)</f>
        <v/>
      </c>
      <c r="L4404" s="21">
        <f>I4404+J4404+K4404</f>
        <v/>
      </c>
      <c r="M4404" s="21">
        <f>B4404-L4404</f>
        <v/>
      </c>
      <c r="N4404" s="21">
        <f>ROUNDDOWN(ROUND(B4404*0.2042,2),0)</f>
        <v/>
      </c>
    </row>
    <row r="4405">
      <c r="A4405" t="inlineStr">
        <is>
          <t>照合 一般</t>
        </is>
      </c>
      <c r="B4405" s="21" t="n">
        <v>32000000</v>
      </c>
      <c r="C4405" s="22" t="n">
        <v>2</v>
      </c>
      <c r="D4405" s="22" t="n">
        <v>1</v>
      </c>
      <c r="E4405" s="22" t="n">
        <v>0</v>
      </c>
      <c r="F4405" s="21">
        <f>(IF(C4405&lt;=20,MAX(800000,400000*C4405),8000000+700000*(C4405-20))+IF(E4405=1,1000000,0))</f>
        <v/>
      </c>
      <c r="G4405" s="21">
        <f>IF(AND(D4405=3,C4405&lt;=5),MAX(0,B4405-F4405),IF(AND(D4405=2,C4405&lt;=5,MAX(0,B4405-F4405)&gt;3000000),1500000+MAX(0,B4405-F4405)-3000000,MAX(0,B4405-F4405)/2))</f>
        <v/>
      </c>
      <c r="H4405" s="21">
        <f>ROUNDDOWN(G4405,-3)</f>
        <v/>
      </c>
      <c r="I4405" s="21">
        <f>IF(H4405&lt;=0,0,ROUNDDOWN(ROUND((H4405*LOOKUP(H4405,{0,1950001,3300001,6950001,9000001,18000001,40000001},{0.05,0.1,0.2,0.23,0.33,0.4,0.45})-LOOKUP(H4405,{0,1950001,3300001,6950001,9000001,18000001,40000001},{0,97500,427500,636000,1536000,2796000,4796000}))*1.021,3),0))</f>
        <v/>
      </c>
      <c r="J4405" s="21">
        <f>ROUNDDOWN(ROUND(H4405*0.06,2),-2)</f>
        <v/>
      </c>
      <c r="K4405" s="21">
        <f>ROUNDDOWN(ROUND(H4405*0.04,2),-2)</f>
        <v/>
      </c>
      <c r="L4405" s="21">
        <f>I4405+J4405+K4405</f>
        <v/>
      </c>
      <c r="M4405" s="21">
        <f>B4405-L4405</f>
        <v/>
      </c>
      <c r="N4405" s="21">
        <f>ROUNDDOWN(ROUND(B4405*0.2042,2),0)</f>
        <v/>
      </c>
    </row>
    <row r="4406">
      <c r="A4406" t="inlineStr">
        <is>
          <t>照合 一般</t>
        </is>
      </c>
      <c r="B4406" s="21" t="n">
        <v>32000000</v>
      </c>
      <c r="C4406" s="22" t="n">
        <v>3</v>
      </c>
      <c r="D4406" s="22" t="n">
        <v>1</v>
      </c>
      <c r="E4406" s="22" t="n">
        <v>0</v>
      </c>
      <c r="F4406" s="21">
        <f>(IF(C4406&lt;=20,MAX(800000,400000*C4406),8000000+700000*(C4406-20))+IF(E4406=1,1000000,0))</f>
        <v/>
      </c>
      <c r="G4406" s="21">
        <f>IF(AND(D4406=3,C4406&lt;=5),MAX(0,B4406-F4406),IF(AND(D4406=2,C4406&lt;=5,MAX(0,B4406-F4406)&gt;3000000),1500000+MAX(0,B4406-F4406)-3000000,MAX(0,B4406-F4406)/2))</f>
        <v/>
      </c>
      <c r="H4406" s="21">
        <f>ROUNDDOWN(G4406,-3)</f>
        <v/>
      </c>
      <c r="I4406" s="21">
        <f>IF(H4406&lt;=0,0,ROUNDDOWN(ROUND((H4406*LOOKUP(H4406,{0,1950001,3300001,6950001,9000001,18000001,40000001},{0.05,0.1,0.2,0.23,0.33,0.4,0.45})-LOOKUP(H4406,{0,1950001,3300001,6950001,9000001,18000001,40000001},{0,97500,427500,636000,1536000,2796000,4796000}))*1.021,3),0))</f>
        <v/>
      </c>
      <c r="J4406" s="21">
        <f>ROUNDDOWN(ROUND(H4406*0.06,2),-2)</f>
        <v/>
      </c>
      <c r="K4406" s="21">
        <f>ROUNDDOWN(ROUND(H4406*0.04,2),-2)</f>
        <v/>
      </c>
      <c r="L4406" s="21">
        <f>I4406+J4406+K4406</f>
        <v/>
      </c>
      <c r="M4406" s="21">
        <f>B4406-L4406</f>
        <v/>
      </c>
      <c r="N4406" s="21">
        <f>ROUNDDOWN(ROUND(B4406*0.2042,2),0)</f>
        <v/>
      </c>
    </row>
    <row r="4407">
      <c r="A4407" t="inlineStr">
        <is>
          <t>照合 一般</t>
        </is>
      </c>
      <c r="B4407" s="21" t="n">
        <v>32000000</v>
      </c>
      <c r="C4407" s="22" t="n">
        <v>4</v>
      </c>
      <c r="D4407" s="22" t="n">
        <v>1</v>
      </c>
      <c r="E4407" s="22" t="n">
        <v>0</v>
      </c>
      <c r="F4407" s="21">
        <f>(IF(C4407&lt;=20,MAX(800000,400000*C4407),8000000+700000*(C4407-20))+IF(E4407=1,1000000,0))</f>
        <v/>
      </c>
      <c r="G4407" s="21">
        <f>IF(AND(D4407=3,C4407&lt;=5),MAX(0,B4407-F4407),IF(AND(D4407=2,C4407&lt;=5,MAX(0,B4407-F4407)&gt;3000000),1500000+MAX(0,B4407-F4407)-3000000,MAX(0,B4407-F4407)/2))</f>
        <v/>
      </c>
      <c r="H4407" s="21">
        <f>ROUNDDOWN(G4407,-3)</f>
        <v/>
      </c>
      <c r="I4407" s="21">
        <f>IF(H4407&lt;=0,0,ROUNDDOWN(ROUND((H4407*LOOKUP(H4407,{0,1950001,3300001,6950001,9000001,18000001,40000001},{0.05,0.1,0.2,0.23,0.33,0.4,0.45})-LOOKUP(H4407,{0,1950001,3300001,6950001,9000001,18000001,40000001},{0,97500,427500,636000,1536000,2796000,4796000}))*1.021,3),0))</f>
        <v/>
      </c>
      <c r="J4407" s="21">
        <f>ROUNDDOWN(ROUND(H4407*0.06,2),-2)</f>
        <v/>
      </c>
      <c r="K4407" s="21">
        <f>ROUNDDOWN(ROUND(H4407*0.04,2),-2)</f>
        <v/>
      </c>
      <c r="L4407" s="21">
        <f>I4407+J4407+K4407</f>
        <v/>
      </c>
      <c r="M4407" s="21">
        <f>B4407-L4407</f>
        <v/>
      </c>
      <c r="N4407" s="21">
        <f>ROUNDDOWN(ROUND(B4407*0.2042,2),0)</f>
        <v/>
      </c>
    </row>
    <row r="4408">
      <c r="A4408" t="inlineStr">
        <is>
          <t>照合 一般</t>
        </is>
      </c>
      <c r="B4408" s="21" t="n">
        <v>32000000</v>
      </c>
      <c r="C4408" s="22" t="n">
        <v>5</v>
      </c>
      <c r="D4408" s="22" t="n">
        <v>1</v>
      </c>
      <c r="E4408" s="22" t="n">
        <v>0</v>
      </c>
      <c r="F4408" s="21">
        <f>(IF(C4408&lt;=20,MAX(800000,400000*C4408),8000000+700000*(C4408-20))+IF(E4408=1,1000000,0))</f>
        <v/>
      </c>
      <c r="G4408" s="21">
        <f>IF(AND(D4408=3,C4408&lt;=5),MAX(0,B4408-F4408),IF(AND(D4408=2,C4408&lt;=5,MAX(0,B4408-F4408)&gt;3000000),1500000+MAX(0,B4408-F4408)-3000000,MAX(0,B4408-F4408)/2))</f>
        <v/>
      </c>
      <c r="H4408" s="21">
        <f>ROUNDDOWN(G4408,-3)</f>
        <v/>
      </c>
      <c r="I4408" s="21">
        <f>IF(H4408&lt;=0,0,ROUNDDOWN(ROUND((H4408*LOOKUP(H4408,{0,1950001,3300001,6950001,9000001,18000001,40000001},{0.05,0.1,0.2,0.23,0.33,0.4,0.45})-LOOKUP(H4408,{0,1950001,3300001,6950001,9000001,18000001,40000001},{0,97500,427500,636000,1536000,2796000,4796000}))*1.021,3),0))</f>
        <v/>
      </c>
      <c r="J4408" s="21">
        <f>ROUNDDOWN(ROUND(H4408*0.06,2),-2)</f>
        <v/>
      </c>
      <c r="K4408" s="21">
        <f>ROUNDDOWN(ROUND(H4408*0.04,2),-2)</f>
        <v/>
      </c>
      <c r="L4408" s="21">
        <f>I4408+J4408+K4408</f>
        <v/>
      </c>
      <c r="M4408" s="21">
        <f>B4408-L4408</f>
        <v/>
      </c>
      <c r="N4408" s="21">
        <f>ROUNDDOWN(ROUND(B4408*0.2042,2),0)</f>
        <v/>
      </c>
    </row>
    <row r="4409">
      <c r="A4409" t="inlineStr">
        <is>
          <t>照合 一般</t>
        </is>
      </c>
      <c r="B4409" s="21" t="n">
        <v>32000000</v>
      </c>
      <c r="C4409" s="22" t="n">
        <v>6</v>
      </c>
      <c r="D4409" s="22" t="n">
        <v>1</v>
      </c>
      <c r="E4409" s="22" t="n">
        <v>0</v>
      </c>
      <c r="F4409" s="21">
        <f>(IF(C4409&lt;=20,MAX(800000,400000*C4409),8000000+700000*(C4409-20))+IF(E4409=1,1000000,0))</f>
        <v/>
      </c>
      <c r="G4409" s="21">
        <f>IF(AND(D4409=3,C4409&lt;=5),MAX(0,B4409-F4409),IF(AND(D4409=2,C4409&lt;=5,MAX(0,B4409-F4409)&gt;3000000),1500000+MAX(0,B4409-F4409)-3000000,MAX(0,B4409-F4409)/2))</f>
        <v/>
      </c>
      <c r="H4409" s="21">
        <f>ROUNDDOWN(G4409,-3)</f>
        <v/>
      </c>
      <c r="I4409" s="21">
        <f>IF(H4409&lt;=0,0,ROUNDDOWN(ROUND((H4409*LOOKUP(H4409,{0,1950001,3300001,6950001,9000001,18000001,40000001},{0.05,0.1,0.2,0.23,0.33,0.4,0.45})-LOOKUP(H4409,{0,1950001,3300001,6950001,9000001,18000001,40000001},{0,97500,427500,636000,1536000,2796000,4796000}))*1.021,3),0))</f>
        <v/>
      </c>
      <c r="J4409" s="21">
        <f>ROUNDDOWN(ROUND(H4409*0.06,2),-2)</f>
        <v/>
      </c>
      <c r="K4409" s="21">
        <f>ROUNDDOWN(ROUND(H4409*0.04,2),-2)</f>
        <v/>
      </c>
      <c r="L4409" s="21">
        <f>I4409+J4409+K4409</f>
        <v/>
      </c>
      <c r="M4409" s="21">
        <f>B4409-L4409</f>
        <v/>
      </c>
      <c r="N4409" s="21">
        <f>ROUNDDOWN(ROUND(B4409*0.2042,2),0)</f>
        <v/>
      </c>
    </row>
    <row r="4410">
      <c r="A4410" t="inlineStr">
        <is>
          <t>照合 一般</t>
        </is>
      </c>
      <c r="B4410" s="21" t="n">
        <v>32000000</v>
      </c>
      <c r="C4410" s="22" t="n">
        <v>7</v>
      </c>
      <c r="D4410" s="22" t="n">
        <v>1</v>
      </c>
      <c r="E4410" s="22" t="n">
        <v>0</v>
      </c>
      <c r="F4410" s="21">
        <f>(IF(C4410&lt;=20,MAX(800000,400000*C4410),8000000+700000*(C4410-20))+IF(E4410=1,1000000,0))</f>
        <v/>
      </c>
      <c r="G4410" s="21">
        <f>IF(AND(D4410=3,C4410&lt;=5),MAX(0,B4410-F4410),IF(AND(D4410=2,C4410&lt;=5,MAX(0,B4410-F4410)&gt;3000000),1500000+MAX(0,B4410-F4410)-3000000,MAX(0,B4410-F4410)/2))</f>
        <v/>
      </c>
      <c r="H4410" s="21">
        <f>ROUNDDOWN(G4410,-3)</f>
        <v/>
      </c>
      <c r="I4410" s="21">
        <f>IF(H4410&lt;=0,0,ROUNDDOWN(ROUND((H4410*LOOKUP(H4410,{0,1950001,3300001,6950001,9000001,18000001,40000001},{0.05,0.1,0.2,0.23,0.33,0.4,0.45})-LOOKUP(H4410,{0,1950001,3300001,6950001,9000001,18000001,40000001},{0,97500,427500,636000,1536000,2796000,4796000}))*1.021,3),0))</f>
        <v/>
      </c>
      <c r="J4410" s="21">
        <f>ROUNDDOWN(ROUND(H4410*0.06,2),-2)</f>
        <v/>
      </c>
      <c r="K4410" s="21">
        <f>ROUNDDOWN(ROUND(H4410*0.04,2),-2)</f>
        <v/>
      </c>
      <c r="L4410" s="21">
        <f>I4410+J4410+K4410</f>
        <v/>
      </c>
      <c r="M4410" s="21">
        <f>B4410-L4410</f>
        <v/>
      </c>
      <c r="N4410" s="21">
        <f>ROUNDDOWN(ROUND(B4410*0.2042,2),0)</f>
        <v/>
      </c>
    </row>
    <row r="4411">
      <c r="A4411" t="inlineStr">
        <is>
          <t>照合 一般</t>
        </is>
      </c>
      <c r="B4411" s="21" t="n">
        <v>32000000</v>
      </c>
      <c r="C4411" s="22" t="n">
        <v>8</v>
      </c>
      <c r="D4411" s="22" t="n">
        <v>1</v>
      </c>
      <c r="E4411" s="22" t="n">
        <v>0</v>
      </c>
      <c r="F4411" s="21">
        <f>(IF(C4411&lt;=20,MAX(800000,400000*C4411),8000000+700000*(C4411-20))+IF(E4411=1,1000000,0))</f>
        <v/>
      </c>
      <c r="G4411" s="21">
        <f>IF(AND(D4411=3,C4411&lt;=5),MAX(0,B4411-F4411),IF(AND(D4411=2,C4411&lt;=5,MAX(0,B4411-F4411)&gt;3000000),1500000+MAX(0,B4411-F4411)-3000000,MAX(0,B4411-F4411)/2))</f>
        <v/>
      </c>
      <c r="H4411" s="21">
        <f>ROUNDDOWN(G4411,-3)</f>
        <v/>
      </c>
      <c r="I4411" s="21">
        <f>IF(H4411&lt;=0,0,ROUNDDOWN(ROUND((H4411*LOOKUP(H4411,{0,1950001,3300001,6950001,9000001,18000001,40000001},{0.05,0.1,0.2,0.23,0.33,0.4,0.45})-LOOKUP(H4411,{0,1950001,3300001,6950001,9000001,18000001,40000001},{0,97500,427500,636000,1536000,2796000,4796000}))*1.021,3),0))</f>
        <v/>
      </c>
      <c r="J4411" s="21">
        <f>ROUNDDOWN(ROUND(H4411*0.06,2),-2)</f>
        <v/>
      </c>
      <c r="K4411" s="21">
        <f>ROUNDDOWN(ROUND(H4411*0.04,2),-2)</f>
        <v/>
      </c>
      <c r="L4411" s="21">
        <f>I4411+J4411+K4411</f>
        <v/>
      </c>
      <c r="M4411" s="21">
        <f>B4411-L4411</f>
        <v/>
      </c>
      <c r="N4411" s="21">
        <f>ROUNDDOWN(ROUND(B4411*0.2042,2),0)</f>
        <v/>
      </c>
    </row>
    <row r="4412">
      <c r="A4412" t="inlineStr">
        <is>
          <t>照合 一般</t>
        </is>
      </c>
      <c r="B4412" s="21" t="n">
        <v>32000000</v>
      </c>
      <c r="C4412" s="22" t="n">
        <v>9</v>
      </c>
      <c r="D4412" s="22" t="n">
        <v>1</v>
      </c>
      <c r="E4412" s="22" t="n">
        <v>0</v>
      </c>
      <c r="F4412" s="21">
        <f>(IF(C4412&lt;=20,MAX(800000,400000*C4412),8000000+700000*(C4412-20))+IF(E4412=1,1000000,0))</f>
        <v/>
      </c>
      <c r="G4412" s="21">
        <f>IF(AND(D4412=3,C4412&lt;=5),MAX(0,B4412-F4412),IF(AND(D4412=2,C4412&lt;=5,MAX(0,B4412-F4412)&gt;3000000),1500000+MAX(0,B4412-F4412)-3000000,MAX(0,B4412-F4412)/2))</f>
        <v/>
      </c>
      <c r="H4412" s="21">
        <f>ROUNDDOWN(G4412,-3)</f>
        <v/>
      </c>
      <c r="I4412" s="21">
        <f>IF(H4412&lt;=0,0,ROUNDDOWN(ROUND((H4412*LOOKUP(H4412,{0,1950001,3300001,6950001,9000001,18000001,40000001},{0.05,0.1,0.2,0.23,0.33,0.4,0.45})-LOOKUP(H4412,{0,1950001,3300001,6950001,9000001,18000001,40000001},{0,97500,427500,636000,1536000,2796000,4796000}))*1.021,3),0))</f>
        <v/>
      </c>
      <c r="J4412" s="21">
        <f>ROUNDDOWN(ROUND(H4412*0.06,2),-2)</f>
        <v/>
      </c>
      <c r="K4412" s="21">
        <f>ROUNDDOWN(ROUND(H4412*0.04,2),-2)</f>
        <v/>
      </c>
      <c r="L4412" s="21">
        <f>I4412+J4412+K4412</f>
        <v/>
      </c>
      <c r="M4412" s="21">
        <f>B4412-L4412</f>
        <v/>
      </c>
      <c r="N4412" s="21">
        <f>ROUNDDOWN(ROUND(B4412*0.2042,2),0)</f>
        <v/>
      </c>
    </row>
    <row r="4413">
      <c r="A4413" t="inlineStr">
        <is>
          <t>照合 一般</t>
        </is>
      </c>
      <c r="B4413" s="21" t="n">
        <v>32000000</v>
      </c>
      <c r="C4413" s="22" t="n">
        <v>10</v>
      </c>
      <c r="D4413" s="22" t="n">
        <v>1</v>
      </c>
      <c r="E4413" s="22" t="n">
        <v>0</v>
      </c>
      <c r="F4413" s="21">
        <f>(IF(C4413&lt;=20,MAX(800000,400000*C4413),8000000+700000*(C4413-20))+IF(E4413=1,1000000,0))</f>
        <v/>
      </c>
      <c r="G4413" s="21">
        <f>IF(AND(D4413=3,C4413&lt;=5),MAX(0,B4413-F4413),IF(AND(D4413=2,C4413&lt;=5,MAX(0,B4413-F4413)&gt;3000000),1500000+MAX(0,B4413-F4413)-3000000,MAX(0,B4413-F4413)/2))</f>
        <v/>
      </c>
      <c r="H4413" s="21">
        <f>ROUNDDOWN(G4413,-3)</f>
        <v/>
      </c>
      <c r="I4413" s="21">
        <f>IF(H4413&lt;=0,0,ROUNDDOWN(ROUND((H4413*LOOKUP(H4413,{0,1950001,3300001,6950001,9000001,18000001,40000001},{0.05,0.1,0.2,0.23,0.33,0.4,0.45})-LOOKUP(H4413,{0,1950001,3300001,6950001,9000001,18000001,40000001},{0,97500,427500,636000,1536000,2796000,4796000}))*1.021,3),0))</f>
        <v/>
      </c>
      <c r="J4413" s="21">
        <f>ROUNDDOWN(ROUND(H4413*0.06,2),-2)</f>
        <v/>
      </c>
      <c r="K4413" s="21">
        <f>ROUNDDOWN(ROUND(H4413*0.04,2),-2)</f>
        <v/>
      </c>
      <c r="L4413" s="21">
        <f>I4413+J4413+K4413</f>
        <v/>
      </c>
      <c r="M4413" s="21">
        <f>B4413-L4413</f>
        <v/>
      </c>
      <c r="N4413" s="21">
        <f>ROUNDDOWN(ROUND(B4413*0.2042,2),0)</f>
        <v/>
      </c>
    </row>
    <row r="4414">
      <c r="A4414" t="inlineStr">
        <is>
          <t>照合 一般</t>
        </is>
      </c>
      <c r="B4414" s="21" t="n">
        <v>32000000</v>
      </c>
      <c r="C4414" s="22" t="n">
        <v>11</v>
      </c>
      <c r="D4414" s="22" t="n">
        <v>1</v>
      </c>
      <c r="E4414" s="22" t="n">
        <v>0</v>
      </c>
      <c r="F4414" s="21">
        <f>(IF(C4414&lt;=20,MAX(800000,400000*C4414),8000000+700000*(C4414-20))+IF(E4414=1,1000000,0))</f>
        <v/>
      </c>
      <c r="G4414" s="21">
        <f>IF(AND(D4414=3,C4414&lt;=5),MAX(0,B4414-F4414),IF(AND(D4414=2,C4414&lt;=5,MAX(0,B4414-F4414)&gt;3000000),1500000+MAX(0,B4414-F4414)-3000000,MAX(0,B4414-F4414)/2))</f>
        <v/>
      </c>
      <c r="H4414" s="21">
        <f>ROUNDDOWN(G4414,-3)</f>
        <v/>
      </c>
      <c r="I4414" s="21">
        <f>IF(H4414&lt;=0,0,ROUNDDOWN(ROUND((H4414*LOOKUP(H4414,{0,1950001,3300001,6950001,9000001,18000001,40000001},{0.05,0.1,0.2,0.23,0.33,0.4,0.45})-LOOKUP(H4414,{0,1950001,3300001,6950001,9000001,18000001,40000001},{0,97500,427500,636000,1536000,2796000,4796000}))*1.021,3),0))</f>
        <v/>
      </c>
      <c r="J4414" s="21">
        <f>ROUNDDOWN(ROUND(H4414*0.06,2),-2)</f>
        <v/>
      </c>
      <c r="K4414" s="21">
        <f>ROUNDDOWN(ROUND(H4414*0.04,2),-2)</f>
        <v/>
      </c>
      <c r="L4414" s="21">
        <f>I4414+J4414+K4414</f>
        <v/>
      </c>
      <c r="M4414" s="21">
        <f>B4414-L4414</f>
        <v/>
      </c>
      <c r="N4414" s="21">
        <f>ROUNDDOWN(ROUND(B4414*0.2042,2),0)</f>
        <v/>
      </c>
    </row>
    <row r="4415">
      <c r="A4415" t="inlineStr">
        <is>
          <t>照合 一般</t>
        </is>
      </c>
      <c r="B4415" s="21" t="n">
        <v>32000000</v>
      </c>
      <c r="C4415" s="22" t="n">
        <v>12</v>
      </c>
      <c r="D4415" s="22" t="n">
        <v>1</v>
      </c>
      <c r="E4415" s="22" t="n">
        <v>0</v>
      </c>
      <c r="F4415" s="21">
        <f>(IF(C4415&lt;=20,MAX(800000,400000*C4415),8000000+700000*(C4415-20))+IF(E4415=1,1000000,0))</f>
        <v/>
      </c>
      <c r="G4415" s="21">
        <f>IF(AND(D4415=3,C4415&lt;=5),MAX(0,B4415-F4415),IF(AND(D4415=2,C4415&lt;=5,MAX(0,B4415-F4415)&gt;3000000),1500000+MAX(0,B4415-F4415)-3000000,MAX(0,B4415-F4415)/2))</f>
        <v/>
      </c>
      <c r="H4415" s="21">
        <f>ROUNDDOWN(G4415,-3)</f>
        <v/>
      </c>
      <c r="I4415" s="21">
        <f>IF(H4415&lt;=0,0,ROUNDDOWN(ROUND((H4415*LOOKUP(H4415,{0,1950001,3300001,6950001,9000001,18000001,40000001},{0.05,0.1,0.2,0.23,0.33,0.4,0.45})-LOOKUP(H4415,{0,1950001,3300001,6950001,9000001,18000001,40000001},{0,97500,427500,636000,1536000,2796000,4796000}))*1.021,3),0))</f>
        <v/>
      </c>
      <c r="J4415" s="21">
        <f>ROUNDDOWN(ROUND(H4415*0.06,2),-2)</f>
        <v/>
      </c>
      <c r="K4415" s="21">
        <f>ROUNDDOWN(ROUND(H4415*0.04,2),-2)</f>
        <v/>
      </c>
      <c r="L4415" s="21">
        <f>I4415+J4415+K4415</f>
        <v/>
      </c>
      <c r="M4415" s="21">
        <f>B4415-L4415</f>
        <v/>
      </c>
      <c r="N4415" s="21">
        <f>ROUNDDOWN(ROUND(B4415*0.2042,2),0)</f>
        <v/>
      </c>
    </row>
    <row r="4416">
      <c r="A4416" t="inlineStr">
        <is>
          <t>照合 一般</t>
        </is>
      </c>
      <c r="B4416" s="21" t="n">
        <v>32000000</v>
      </c>
      <c r="C4416" s="22" t="n">
        <v>13</v>
      </c>
      <c r="D4416" s="22" t="n">
        <v>1</v>
      </c>
      <c r="E4416" s="22" t="n">
        <v>0</v>
      </c>
      <c r="F4416" s="21">
        <f>(IF(C4416&lt;=20,MAX(800000,400000*C4416),8000000+700000*(C4416-20))+IF(E4416=1,1000000,0))</f>
        <v/>
      </c>
      <c r="G4416" s="21">
        <f>IF(AND(D4416=3,C4416&lt;=5),MAX(0,B4416-F4416),IF(AND(D4416=2,C4416&lt;=5,MAX(0,B4416-F4416)&gt;3000000),1500000+MAX(0,B4416-F4416)-3000000,MAX(0,B4416-F4416)/2))</f>
        <v/>
      </c>
      <c r="H4416" s="21">
        <f>ROUNDDOWN(G4416,-3)</f>
        <v/>
      </c>
      <c r="I4416" s="21">
        <f>IF(H4416&lt;=0,0,ROUNDDOWN(ROUND((H4416*LOOKUP(H4416,{0,1950001,3300001,6950001,9000001,18000001,40000001},{0.05,0.1,0.2,0.23,0.33,0.4,0.45})-LOOKUP(H4416,{0,1950001,3300001,6950001,9000001,18000001,40000001},{0,97500,427500,636000,1536000,2796000,4796000}))*1.021,3),0))</f>
        <v/>
      </c>
      <c r="J4416" s="21">
        <f>ROUNDDOWN(ROUND(H4416*0.06,2),-2)</f>
        <v/>
      </c>
      <c r="K4416" s="21">
        <f>ROUNDDOWN(ROUND(H4416*0.04,2),-2)</f>
        <v/>
      </c>
      <c r="L4416" s="21">
        <f>I4416+J4416+K4416</f>
        <v/>
      </c>
      <c r="M4416" s="21">
        <f>B4416-L4416</f>
        <v/>
      </c>
      <c r="N4416" s="21">
        <f>ROUNDDOWN(ROUND(B4416*0.2042,2),0)</f>
        <v/>
      </c>
    </row>
    <row r="4417">
      <c r="A4417" t="inlineStr">
        <is>
          <t>照合 一般</t>
        </is>
      </c>
      <c r="B4417" s="21" t="n">
        <v>32000000</v>
      </c>
      <c r="C4417" s="22" t="n">
        <v>14</v>
      </c>
      <c r="D4417" s="22" t="n">
        <v>1</v>
      </c>
      <c r="E4417" s="22" t="n">
        <v>0</v>
      </c>
      <c r="F4417" s="21">
        <f>(IF(C4417&lt;=20,MAX(800000,400000*C4417),8000000+700000*(C4417-20))+IF(E4417=1,1000000,0))</f>
        <v/>
      </c>
      <c r="G4417" s="21">
        <f>IF(AND(D4417=3,C4417&lt;=5),MAX(0,B4417-F4417),IF(AND(D4417=2,C4417&lt;=5,MAX(0,B4417-F4417)&gt;3000000),1500000+MAX(0,B4417-F4417)-3000000,MAX(0,B4417-F4417)/2))</f>
        <v/>
      </c>
      <c r="H4417" s="21">
        <f>ROUNDDOWN(G4417,-3)</f>
        <v/>
      </c>
      <c r="I4417" s="21">
        <f>IF(H4417&lt;=0,0,ROUNDDOWN(ROUND((H4417*LOOKUP(H4417,{0,1950001,3300001,6950001,9000001,18000001,40000001},{0.05,0.1,0.2,0.23,0.33,0.4,0.45})-LOOKUP(H4417,{0,1950001,3300001,6950001,9000001,18000001,40000001},{0,97500,427500,636000,1536000,2796000,4796000}))*1.021,3),0))</f>
        <v/>
      </c>
      <c r="J4417" s="21">
        <f>ROUNDDOWN(ROUND(H4417*0.06,2),-2)</f>
        <v/>
      </c>
      <c r="K4417" s="21">
        <f>ROUNDDOWN(ROUND(H4417*0.04,2),-2)</f>
        <v/>
      </c>
      <c r="L4417" s="21">
        <f>I4417+J4417+K4417</f>
        <v/>
      </c>
      <c r="M4417" s="21">
        <f>B4417-L4417</f>
        <v/>
      </c>
      <c r="N4417" s="21">
        <f>ROUNDDOWN(ROUND(B4417*0.2042,2),0)</f>
        <v/>
      </c>
    </row>
    <row r="4418">
      <c r="A4418" t="inlineStr">
        <is>
          <t>照合 一般</t>
        </is>
      </c>
      <c r="B4418" s="21" t="n">
        <v>32000000</v>
      </c>
      <c r="C4418" s="22" t="n">
        <v>15</v>
      </c>
      <c r="D4418" s="22" t="n">
        <v>1</v>
      </c>
      <c r="E4418" s="22" t="n">
        <v>0</v>
      </c>
      <c r="F4418" s="21">
        <f>(IF(C4418&lt;=20,MAX(800000,400000*C4418),8000000+700000*(C4418-20))+IF(E4418=1,1000000,0))</f>
        <v/>
      </c>
      <c r="G4418" s="21">
        <f>IF(AND(D4418=3,C4418&lt;=5),MAX(0,B4418-F4418),IF(AND(D4418=2,C4418&lt;=5,MAX(0,B4418-F4418)&gt;3000000),1500000+MAX(0,B4418-F4418)-3000000,MAX(0,B4418-F4418)/2))</f>
        <v/>
      </c>
      <c r="H4418" s="21">
        <f>ROUNDDOWN(G4418,-3)</f>
        <v/>
      </c>
      <c r="I4418" s="21">
        <f>IF(H4418&lt;=0,0,ROUNDDOWN(ROUND((H4418*LOOKUP(H4418,{0,1950001,3300001,6950001,9000001,18000001,40000001},{0.05,0.1,0.2,0.23,0.33,0.4,0.45})-LOOKUP(H4418,{0,1950001,3300001,6950001,9000001,18000001,40000001},{0,97500,427500,636000,1536000,2796000,4796000}))*1.021,3),0))</f>
        <v/>
      </c>
      <c r="J4418" s="21">
        <f>ROUNDDOWN(ROUND(H4418*0.06,2),-2)</f>
        <v/>
      </c>
      <c r="K4418" s="21">
        <f>ROUNDDOWN(ROUND(H4418*0.04,2),-2)</f>
        <v/>
      </c>
      <c r="L4418" s="21">
        <f>I4418+J4418+K4418</f>
        <v/>
      </c>
      <c r="M4418" s="21">
        <f>B4418-L4418</f>
        <v/>
      </c>
      <c r="N4418" s="21">
        <f>ROUNDDOWN(ROUND(B4418*0.2042,2),0)</f>
        <v/>
      </c>
    </row>
    <row r="4419">
      <c r="A4419" t="inlineStr">
        <is>
          <t>照合 一般</t>
        </is>
      </c>
      <c r="B4419" s="21" t="n">
        <v>32000000</v>
      </c>
      <c r="C4419" s="22" t="n">
        <v>16</v>
      </c>
      <c r="D4419" s="22" t="n">
        <v>1</v>
      </c>
      <c r="E4419" s="22" t="n">
        <v>0</v>
      </c>
      <c r="F4419" s="21">
        <f>(IF(C4419&lt;=20,MAX(800000,400000*C4419),8000000+700000*(C4419-20))+IF(E4419=1,1000000,0))</f>
        <v/>
      </c>
      <c r="G4419" s="21">
        <f>IF(AND(D4419=3,C4419&lt;=5),MAX(0,B4419-F4419),IF(AND(D4419=2,C4419&lt;=5,MAX(0,B4419-F4419)&gt;3000000),1500000+MAX(0,B4419-F4419)-3000000,MAX(0,B4419-F4419)/2))</f>
        <v/>
      </c>
      <c r="H4419" s="21">
        <f>ROUNDDOWN(G4419,-3)</f>
        <v/>
      </c>
      <c r="I4419" s="21">
        <f>IF(H4419&lt;=0,0,ROUNDDOWN(ROUND((H4419*LOOKUP(H4419,{0,1950001,3300001,6950001,9000001,18000001,40000001},{0.05,0.1,0.2,0.23,0.33,0.4,0.45})-LOOKUP(H4419,{0,1950001,3300001,6950001,9000001,18000001,40000001},{0,97500,427500,636000,1536000,2796000,4796000}))*1.021,3),0))</f>
        <v/>
      </c>
      <c r="J4419" s="21">
        <f>ROUNDDOWN(ROUND(H4419*0.06,2),-2)</f>
        <v/>
      </c>
      <c r="K4419" s="21">
        <f>ROUNDDOWN(ROUND(H4419*0.04,2),-2)</f>
        <v/>
      </c>
      <c r="L4419" s="21">
        <f>I4419+J4419+K4419</f>
        <v/>
      </c>
      <c r="M4419" s="21">
        <f>B4419-L4419</f>
        <v/>
      </c>
      <c r="N4419" s="21">
        <f>ROUNDDOWN(ROUND(B4419*0.2042,2),0)</f>
        <v/>
      </c>
    </row>
    <row r="4420">
      <c r="A4420" t="inlineStr">
        <is>
          <t>照合 一般</t>
        </is>
      </c>
      <c r="B4420" s="21" t="n">
        <v>32000000</v>
      </c>
      <c r="C4420" s="22" t="n">
        <v>17</v>
      </c>
      <c r="D4420" s="22" t="n">
        <v>1</v>
      </c>
      <c r="E4420" s="22" t="n">
        <v>0</v>
      </c>
      <c r="F4420" s="21">
        <f>(IF(C4420&lt;=20,MAX(800000,400000*C4420),8000000+700000*(C4420-20))+IF(E4420=1,1000000,0))</f>
        <v/>
      </c>
      <c r="G4420" s="21">
        <f>IF(AND(D4420=3,C4420&lt;=5),MAX(0,B4420-F4420),IF(AND(D4420=2,C4420&lt;=5,MAX(0,B4420-F4420)&gt;3000000),1500000+MAX(0,B4420-F4420)-3000000,MAX(0,B4420-F4420)/2))</f>
        <v/>
      </c>
      <c r="H4420" s="21">
        <f>ROUNDDOWN(G4420,-3)</f>
        <v/>
      </c>
      <c r="I4420" s="21">
        <f>IF(H4420&lt;=0,0,ROUNDDOWN(ROUND((H4420*LOOKUP(H4420,{0,1950001,3300001,6950001,9000001,18000001,40000001},{0.05,0.1,0.2,0.23,0.33,0.4,0.45})-LOOKUP(H4420,{0,1950001,3300001,6950001,9000001,18000001,40000001},{0,97500,427500,636000,1536000,2796000,4796000}))*1.021,3),0))</f>
        <v/>
      </c>
      <c r="J4420" s="21">
        <f>ROUNDDOWN(ROUND(H4420*0.06,2),-2)</f>
        <v/>
      </c>
      <c r="K4420" s="21">
        <f>ROUNDDOWN(ROUND(H4420*0.04,2),-2)</f>
        <v/>
      </c>
      <c r="L4420" s="21">
        <f>I4420+J4420+K4420</f>
        <v/>
      </c>
      <c r="M4420" s="21">
        <f>B4420-L4420</f>
        <v/>
      </c>
      <c r="N4420" s="21">
        <f>ROUNDDOWN(ROUND(B4420*0.2042,2),0)</f>
        <v/>
      </c>
    </row>
    <row r="4421">
      <c r="A4421" t="inlineStr">
        <is>
          <t>照合 一般</t>
        </is>
      </c>
      <c r="B4421" s="21" t="n">
        <v>32000000</v>
      </c>
      <c r="C4421" s="22" t="n">
        <v>18</v>
      </c>
      <c r="D4421" s="22" t="n">
        <v>1</v>
      </c>
      <c r="E4421" s="22" t="n">
        <v>0</v>
      </c>
      <c r="F4421" s="21">
        <f>(IF(C4421&lt;=20,MAX(800000,400000*C4421),8000000+700000*(C4421-20))+IF(E4421=1,1000000,0))</f>
        <v/>
      </c>
      <c r="G4421" s="21">
        <f>IF(AND(D4421=3,C4421&lt;=5),MAX(0,B4421-F4421),IF(AND(D4421=2,C4421&lt;=5,MAX(0,B4421-F4421)&gt;3000000),1500000+MAX(0,B4421-F4421)-3000000,MAX(0,B4421-F4421)/2))</f>
        <v/>
      </c>
      <c r="H4421" s="21">
        <f>ROUNDDOWN(G4421,-3)</f>
        <v/>
      </c>
      <c r="I4421" s="21">
        <f>IF(H4421&lt;=0,0,ROUNDDOWN(ROUND((H4421*LOOKUP(H4421,{0,1950001,3300001,6950001,9000001,18000001,40000001},{0.05,0.1,0.2,0.23,0.33,0.4,0.45})-LOOKUP(H4421,{0,1950001,3300001,6950001,9000001,18000001,40000001},{0,97500,427500,636000,1536000,2796000,4796000}))*1.021,3),0))</f>
        <v/>
      </c>
      <c r="J4421" s="21">
        <f>ROUNDDOWN(ROUND(H4421*0.06,2),-2)</f>
        <v/>
      </c>
      <c r="K4421" s="21">
        <f>ROUNDDOWN(ROUND(H4421*0.04,2),-2)</f>
        <v/>
      </c>
      <c r="L4421" s="21">
        <f>I4421+J4421+K4421</f>
        <v/>
      </c>
      <c r="M4421" s="21">
        <f>B4421-L4421</f>
        <v/>
      </c>
      <c r="N4421" s="21">
        <f>ROUNDDOWN(ROUND(B4421*0.2042,2),0)</f>
        <v/>
      </c>
    </row>
    <row r="4422">
      <c r="A4422" t="inlineStr">
        <is>
          <t>照合 一般</t>
        </is>
      </c>
      <c r="B4422" s="21" t="n">
        <v>32000000</v>
      </c>
      <c r="C4422" s="22" t="n">
        <v>19</v>
      </c>
      <c r="D4422" s="22" t="n">
        <v>1</v>
      </c>
      <c r="E4422" s="22" t="n">
        <v>0</v>
      </c>
      <c r="F4422" s="21">
        <f>(IF(C4422&lt;=20,MAX(800000,400000*C4422),8000000+700000*(C4422-20))+IF(E4422=1,1000000,0))</f>
        <v/>
      </c>
      <c r="G4422" s="21">
        <f>IF(AND(D4422=3,C4422&lt;=5),MAX(0,B4422-F4422),IF(AND(D4422=2,C4422&lt;=5,MAX(0,B4422-F4422)&gt;3000000),1500000+MAX(0,B4422-F4422)-3000000,MAX(0,B4422-F4422)/2))</f>
        <v/>
      </c>
      <c r="H4422" s="21">
        <f>ROUNDDOWN(G4422,-3)</f>
        <v/>
      </c>
      <c r="I4422" s="21">
        <f>IF(H4422&lt;=0,0,ROUNDDOWN(ROUND((H4422*LOOKUP(H4422,{0,1950001,3300001,6950001,9000001,18000001,40000001},{0.05,0.1,0.2,0.23,0.33,0.4,0.45})-LOOKUP(H4422,{0,1950001,3300001,6950001,9000001,18000001,40000001},{0,97500,427500,636000,1536000,2796000,4796000}))*1.021,3),0))</f>
        <v/>
      </c>
      <c r="J4422" s="21">
        <f>ROUNDDOWN(ROUND(H4422*0.06,2),-2)</f>
        <v/>
      </c>
      <c r="K4422" s="21">
        <f>ROUNDDOWN(ROUND(H4422*0.04,2),-2)</f>
        <v/>
      </c>
      <c r="L4422" s="21">
        <f>I4422+J4422+K4422</f>
        <v/>
      </c>
      <c r="M4422" s="21">
        <f>B4422-L4422</f>
        <v/>
      </c>
      <c r="N4422" s="21">
        <f>ROUNDDOWN(ROUND(B4422*0.2042,2),0)</f>
        <v/>
      </c>
    </row>
    <row r="4423">
      <c r="A4423" t="inlineStr">
        <is>
          <t>照合 一般</t>
        </is>
      </c>
      <c r="B4423" s="21" t="n">
        <v>32000000</v>
      </c>
      <c r="C4423" s="22" t="n">
        <v>20</v>
      </c>
      <c r="D4423" s="22" t="n">
        <v>1</v>
      </c>
      <c r="E4423" s="22" t="n">
        <v>0</v>
      </c>
      <c r="F4423" s="21">
        <f>(IF(C4423&lt;=20,MAX(800000,400000*C4423),8000000+700000*(C4423-20))+IF(E4423=1,1000000,0))</f>
        <v/>
      </c>
      <c r="G4423" s="21">
        <f>IF(AND(D4423=3,C4423&lt;=5),MAX(0,B4423-F4423),IF(AND(D4423=2,C4423&lt;=5,MAX(0,B4423-F4423)&gt;3000000),1500000+MAX(0,B4423-F4423)-3000000,MAX(0,B4423-F4423)/2))</f>
        <v/>
      </c>
      <c r="H4423" s="21">
        <f>ROUNDDOWN(G4423,-3)</f>
        <v/>
      </c>
      <c r="I4423" s="21">
        <f>IF(H4423&lt;=0,0,ROUNDDOWN(ROUND((H4423*LOOKUP(H4423,{0,1950001,3300001,6950001,9000001,18000001,40000001},{0.05,0.1,0.2,0.23,0.33,0.4,0.45})-LOOKUP(H4423,{0,1950001,3300001,6950001,9000001,18000001,40000001},{0,97500,427500,636000,1536000,2796000,4796000}))*1.021,3),0))</f>
        <v/>
      </c>
      <c r="J4423" s="21">
        <f>ROUNDDOWN(ROUND(H4423*0.06,2),-2)</f>
        <v/>
      </c>
      <c r="K4423" s="21">
        <f>ROUNDDOWN(ROUND(H4423*0.04,2),-2)</f>
        <v/>
      </c>
      <c r="L4423" s="21">
        <f>I4423+J4423+K4423</f>
        <v/>
      </c>
      <c r="M4423" s="21">
        <f>B4423-L4423</f>
        <v/>
      </c>
      <c r="N4423" s="21">
        <f>ROUNDDOWN(ROUND(B4423*0.2042,2),0)</f>
        <v/>
      </c>
    </row>
    <row r="4424">
      <c r="A4424" t="inlineStr">
        <is>
          <t>照合 一般</t>
        </is>
      </c>
      <c r="B4424" s="21" t="n">
        <v>32000000</v>
      </c>
      <c r="C4424" s="22" t="n">
        <v>21</v>
      </c>
      <c r="D4424" s="22" t="n">
        <v>1</v>
      </c>
      <c r="E4424" s="22" t="n">
        <v>0</v>
      </c>
      <c r="F4424" s="21">
        <f>(IF(C4424&lt;=20,MAX(800000,400000*C4424),8000000+700000*(C4424-20))+IF(E4424=1,1000000,0))</f>
        <v/>
      </c>
      <c r="G4424" s="21">
        <f>IF(AND(D4424=3,C4424&lt;=5),MAX(0,B4424-F4424),IF(AND(D4424=2,C4424&lt;=5,MAX(0,B4424-F4424)&gt;3000000),1500000+MAX(0,B4424-F4424)-3000000,MAX(0,B4424-F4424)/2))</f>
        <v/>
      </c>
      <c r="H4424" s="21">
        <f>ROUNDDOWN(G4424,-3)</f>
        <v/>
      </c>
      <c r="I4424" s="21">
        <f>IF(H4424&lt;=0,0,ROUNDDOWN(ROUND((H4424*LOOKUP(H4424,{0,1950001,3300001,6950001,9000001,18000001,40000001},{0.05,0.1,0.2,0.23,0.33,0.4,0.45})-LOOKUP(H4424,{0,1950001,3300001,6950001,9000001,18000001,40000001},{0,97500,427500,636000,1536000,2796000,4796000}))*1.021,3),0))</f>
        <v/>
      </c>
      <c r="J4424" s="21">
        <f>ROUNDDOWN(ROUND(H4424*0.06,2),-2)</f>
        <v/>
      </c>
      <c r="K4424" s="21">
        <f>ROUNDDOWN(ROUND(H4424*0.04,2),-2)</f>
        <v/>
      </c>
      <c r="L4424" s="21">
        <f>I4424+J4424+K4424</f>
        <v/>
      </c>
      <c r="M4424" s="21">
        <f>B4424-L4424</f>
        <v/>
      </c>
      <c r="N4424" s="21">
        <f>ROUNDDOWN(ROUND(B4424*0.2042,2),0)</f>
        <v/>
      </c>
    </row>
    <row r="4425">
      <c r="A4425" t="inlineStr">
        <is>
          <t>照合 一般</t>
        </is>
      </c>
      <c r="B4425" s="21" t="n">
        <v>32000000</v>
      </c>
      <c r="C4425" s="22" t="n">
        <v>22</v>
      </c>
      <c r="D4425" s="22" t="n">
        <v>1</v>
      </c>
      <c r="E4425" s="22" t="n">
        <v>0</v>
      </c>
      <c r="F4425" s="21">
        <f>(IF(C4425&lt;=20,MAX(800000,400000*C4425),8000000+700000*(C4425-20))+IF(E4425=1,1000000,0))</f>
        <v/>
      </c>
      <c r="G4425" s="21">
        <f>IF(AND(D4425=3,C4425&lt;=5),MAX(0,B4425-F4425),IF(AND(D4425=2,C4425&lt;=5,MAX(0,B4425-F4425)&gt;3000000),1500000+MAX(0,B4425-F4425)-3000000,MAX(0,B4425-F4425)/2))</f>
        <v/>
      </c>
      <c r="H4425" s="21">
        <f>ROUNDDOWN(G4425,-3)</f>
        <v/>
      </c>
      <c r="I4425" s="21">
        <f>IF(H4425&lt;=0,0,ROUNDDOWN(ROUND((H4425*LOOKUP(H4425,{0,1950001,3300001,6950001,9000001,18000001,40000001},{0.05,0.1,0.2,0.23,0.33,0.4,0.45})-LOOKUP(H4425,{0,1950001,3300001,6950001,9000001,18000001,40000001},{0,97500,427500,636000,1536000,2796000,4796000}))*1.021,3),0))</f>
        <v/>
      </c>
      <c r="J4425" s="21">
        <f>ROUNDDOWN(ROUND(H4425*0.06,2),-2)</f>
        <v/>
      </c>
      <c r="K4425" s="21">
        <f>ROUNDDOWN(ROUND(H4425*0.04,2),-2)</f>
        <v/>
      </c>
      <c r="L4425" s="21">
        <f>I4425+J4425+K4425</f>
        <v/>
      </c>
      <c r="M4425" s="21">
        <f>B4425-L4425</f>
        <v/>
      </c>
      <c r="N4425" s="21">
        <f>ROUNDDOWN(ROUND(B4425*0.2042,2),0)</f>
        <v/>
      </c>
    </row>
    <row r="4426">
      <c r="A4426" t="inlineStr">
        <is>
          <t>照合 一般</t>
        </is>
      </c>
      <c r="B4426" s="21" t="n">
        <v>32000000</v>
      </c>
      <c r="C4426" s="22" t="n">
        <v>23</v>
      </c>
      <c r="D4426" s="22" t="n">
        <v>1</v>
      </c>
      <c r="E4426" s="22" t="n">
        <v>0</v>
      </c>
      <c r="F4426" s="21">
        <f>(IF(C4426&lt;=20,MAX(800000,400000*C4426),8000000+700000*(C4426-20))+IF(E4426=1,1000000,0))</f>
        <v/>
      </c>
      <c r="G4426" s="21">
        <f>IF(AND(D4426=3,C4426&lt;=5),MAX(0,B4426-F4426),IF(AND(D4426=2,C4426&lt;=5,MAX(0,B4426-F4426)&gt;3000000),1500000+MAX(0,B4426-F4426)-3000000,MAX(0,B4426-F4426)/2))</f>
        <v/>
      </c>
      <c r="H4426" s="21">
        <f>ROUNDDOWN(G4426,-3)</f>
        <v/>
      </c>
      <c r="I4426" s="21">
        <f>IF(H4426&lt;=0,0,ROUNDDOWN(ROUND((H4426*LOOKUP(H4426,{0,1950001,3300001,6950001,9000001,18000001,40000001},{0.05,0.1,0.2,0.23,0.33,0.4,0.45})-LOOKUP(H4426,{0,1950001,3300001,6950001,9000001,18000001,40000001},{0,97500,427500,636000,1536000,2796000,4796000}))*1.021,3),0))</f>
        <v/>
      </c>
      <c r="J4426" s="21">
        <f>ROUNDDOWN(ROUND(H4426*0.06,2),-2)</f>
        <v/>
      </c>
      <c r="K4426" s="21">
        <f>ROUNDDOWN(ROUND(H4426*0.04,2),-2)</f>
        <v/>
      </c>
      <c r="L4426" s="21">
        <f>I4426+J4426+K4426</f>
        <v/>
      </c>
      <c r="M4426" s="21">
        <f>B4426-L4426</f>
        <v/>
      </c>
      <c r="N4426" s="21">
        <f>ROUNDDOWN(ROUND(B4426*0.2042,2),0)</f>
        <v/>
      </c>
    </row>
    <row r="4427">
      <c r="A4427" t="inlineStr">
        <is>
          <t>照合 一般</t>
        </is>
      </c>
      <c r="B4427" s="21" t="n">
        <v>32000000</v>
      </c>
      <c r="C4427" s="22" t="n">
        <v>24</v>
      </c>
      <c r="D4427" s="22" t="n">
        <v>1</v>
      </c>
      <c r="E4427" s="22" t="n">
        <v>0</v>
      </c>
      <c r="F4427" s="21">
        <f>(IF(C4427&lt;=20,MAX(800000,400000*C4427),8000000+700000*(C4427-20))+IF(E4427=1,1000000,0))</f>
        <v/>
      </c>
      <c r="G4427" s="21">
        <f>IF(AND(D4427=3,C4427&lt;=5),MAX(0,B4427-F4427),IF(AND(D4427=2,C4427&lt;=5,MAX(0,B4427-F4427)&gt;3000000),1500000+MAX(0,B4427-F4427)-3000000,MAX(0,B4427-F4427)/2))</f>
        <v/>
      </c>
      <c r="H4427" s="21">
        <f>ROUNDDOWN(G4427,-3)</f>
        <v/>
      </c>
      <c r="I4427" s="21">
        <f>IF(H4427&lt;=0,0,ROUNDDOWN(ROUND((H4427*LOOKUP(H4427,{0,1950001,3300001,6950001,9000001,18000001,40000001},{0.05,0.1,0.2,0.23,0.33,0.4,0.45})-LOOKUP(H4427,{0,1950001,3300001,6950001,9000001,18000001,40000001},{0,97500,427500,636000,1536000,2796000,4796000}))*1.021,3),0))</f>
        <v/>
      </c>
      <c r="J4427" s="21">
        <f>ROUNDDOWN(ROUND(H4427*0.06,2),-2)</f>
        <v/>
      </c>
      <c r="K4427" s="21">
        <f>ROUNDDOWN(ROUND(H4427*0.04,2),-2)</f>
        <v/>
      </c>
      <c r="L4427" s="21">
        <f>I4427+J4427+K4427</f>
        <v/>
      </c>
      <c r="M4427" s="21">
        <f>B4427-L4427</f>
        <v/>
      </c>
      <c r="N4427" s="21">
        <f>ROUNDDOWN(ROUND(B4427*0.2042,2),0)</f>
        <v/>
      </c>
    </row>
    <row r="4428">
      <c r="A4428" t="inlineStr">
        <is>
          <t>照合 一般</t>
        </is>
      </c>
      <c r="B4428" s="21" t="n">
        <v>32000000</v>
      </c>
      <c r="C4428" s="22" t="n">
        <v>25</v>
      </c>
      <c r="D4428" s="22" t="n">
        <v>1</v>
      </c>
      <c r="E4428" s="22" t="n">
        <v>0</v>
      </c>
      <c r="F4428" s="21">
        <f>(IF(C4428&lt;=20,MAX(800000,400000*C4428),8000000+700000*(C4428-20))+IF(E4428=1,1000000,0))</f>
        <v/>
      </c>
      <c r="G4428" s="21">
        <f>IF(AND(D4428=3,C4428&lt;=5),MAX(0,B4428-F4428),IF(AND(D4428=2,C4428&lt;=5,MAX(0,B4428-F4428)&gt;3000000),1500000+MAX(0,B4428-F4428)-3000000,MAX(0,B4428-F4428)/2))</f>
        <v/>
      </c>
      <c r="H4428" s="21">
        <f>ROUNDDOWN(G4428,-3)</f>
        <v/>
      </c>
      <c r="I4428" s="21">
        <f>IF(H4428&lt;=0,0,ROUNDDOWN(ROUND((H4428*LOOKUP(H4428,{0,1950001,3300001,6950001,9000001,18000001,40000001},{0.05,0.1,0.2,0.23,0.33,0.4,0.45})-LOOKUP(H4428,{0,1950001,3300001,6950001,9000001,18000001,40000001},{0,97500,427500,636000,1536000,2796000,4796000}))*1.021,3),0))</f>
        <v/>
      </c>
      <c r="J4428" s="21">
        <f>ROUNDDOWN(ROUND(H4428*0.06,2),-2)</f>
        <v/>
      </c>
      <c r="K4428" s="21">
        <f>ROUNDDOWN(ROUND(H4428*0.04,2),-2)</f>
        <v/>
      </c>
      <c r="L4428" s="21">
        <f>I4428+J4428+K4428</f>
        <v/>
      </c>
      <c r="M4428" s="21">
        <f>B4428-L4428</f>
        <v/>
      </c>
      <c r="N4428" s="21">
        <f>ROUNDDOWN(ROUND(B4428*0.2042,2),0)</f>
        <v/>
      </c>
    </row>
    <row r="4429">
      <c r="A4429" t="inlineStr">
        <is>
          <t>照合 一般</t>
        </is>
      </c>
      <c r="B4429" s="21" t="n">
        <v>32000000</v>
      </c>
      <c r="C4429" s="22" t="n">
        <v>26</v>
      </c>
      <c r="D4429" s="22" t="n">
        <v>1</v>
      </c>
      <c r="E4429" s="22" t="n">
        <v>0</v>
      </c>
      <c r="F4429" s="21">
        <f>(IF(C4429&lt;=20,MAX(800000,400000*C4429),8000000+700000*(C4429-20))+IF(E4429=1,1000000,0))</f>
        <v/>
      </c>
      <c r="G4429" s="21">
        <f>IF(AND(D4429=3,C4429&lt;=5),MAX(0,B4429-F4429),IF(AND(D4429=2,C4429&lt;=5,MAX(0,B4429-F4429)&gt;3000000),1500000+MAX(0,B4429-F4429)-3000000,MAX(0,B4429-F4429)/2))</f>
        <v/>
      </c>
      <c r="H4429" s="21">
        <f>ROUNDDOWN(G4429,-3)</f>
        <v/>
      </c>
      <c r="I4429" s="21">
        <f>IF(H4429&lt;=0,0,ROUNDDOWN(ROUND((H4429*LOOKUP(H4429,{0,1950001,3300001,6950001,9000001,18000001,40000001},{0.05,0.1,0.2,0.23,0.33,0.4,0.45})-LOOKUP(H4429,{0,1950001,3300001,6950001,9000001,18000001,40000001},{0,97500,427500,636000,1536000,2796000,4796000}))*1.021,3),0))</f>
        <v/>
      </c>
      <c r="J4429" s="21">
        <f>ROUNDDOWN(ROUND(H4429*0.06,2),-2)</f>
        <v/>
      </c>
      <c r="K4429" s="21">
        <f>ROUNDDOWN(ROUND(H4429*0.04,2),-2)</f>
        <v/>
      </c>
      <c r="L4429" s="21">
        <f>I4429+J4429+K4429</f>
        <v/>
      </c>
      <c r="M4429" s="21">
        <f>B4429-L4429</f>
        <v/>
      </c>
      <c r="N4429" s="21">
        <f>ROUNDDOWN(ROUND(B4429*0.2042,2),0)</f>
        <v/>
      </c>
    </row>
    <row r="4430">
      <c r="A4430" t="inlineStr">
        <is>
          <t>照合 一般</t>
        </is>
      </c>
      <c r="B4430" s="21" t="n">
        <v>32000000</v>
      </c>
      <c r="C4430" s="22" t="n">
        <v>27</v>
      </c>
      <c r="D4430" s="22" t="n">
        <v>1</v>
      </c>
      <c r="E4430" s="22" t="n">
        <v>0</v>
      </c>
      <c r="F4430" s="21">
        <f>(IF(C4430&lt;=20,MAX(800000,400000*C4430),8000000+700000*(C4430-20))+IF(E4430=1,1000000,0))</f>
        <v/>
      </c>
      <c r="G4430" s="21">
        <f>IF(AND(D4430=3,C4430&lt;=5),MAX(0,B4430-F4430),IF(AND(D4430=2,C4430&lt;=5,MAX(0,B4430-F4430)&gt;3000000),1500000+MAX(0,B4430-F4430)-3000000,MAX(0,B4430-F4430)/2))</f>
        <v/>
      </c>
      <c r="H4430" s="21">
        <f>ROUNDDOWN(G4430,-3)</f>
        <v/>
      </c>
      <c r="I4430" s="21">
        <f>IF(H4430&lt;=0,0,ROUNDDOWN(ROUND((H4430*LOOKUP(H4430,{0,1950001,3300001,6950001,9000001,18000001,40000001},{0.05,0.1,0.2,0.23,0.33,0.4,0.45})-LOOKUP(H4430,{0,1950001,3300001,6950001,9000001,18000001,40000001},{0,97500,427500,636000,1536000,2796000,4796000}))*1.021,3),0))</f>
        <v/>
      </c>
      <c r="J4430" s="21">
        <f>ROUNDDOWN(ROUND(H4430*0.06,2),-2)</f>
        <v/>
      </c>
      <c r="K4430" s="21">
        <f>ROUNDDOWN(ROUND(H4430*0.04,2),-2)</f>
        <v/>
      </c>
      <c r="L4430" s="21">
        <f>I4430+J4430+K4430</f>
        <v/>
      </c>
      <c r="M4430" s="21">
        <f>B4430-L4430</f>
        <v/>
      </c>
      <c r="N4430" s="21">
        <f>ROUNDDOWN(ROUND(B4430*0.2042,2),0)</f>
        <v/>
      </c>
    </row>
    <row r="4431">
      <c r="A4431" t="inlineStr">
        <is>
          <t>照合 一般</t>
        </is>
      </c>
      <c r="B4431" s="21" t="n">
        <v>32000000</v>
      </c>
      <c r="C4431" s="22" t="n">
        <v>28</v>
      </c>
      <c r="D4431" s="22" t="n">
        <v>1</v>
      </c>
      <c r="E4431" s="22" t="n">
        <v>0</v>
      </c>
      <c r="F4431" s="21">
        <f>(IF(C4431&lt;=20,MAX(800000,400000*C4431),8000000+700000*(C4431-20))+IF(E4431=1,1000000,0))</f>
        <v/>
      </c>
      <c r="G4431" s="21">
        <f>IF(AND(D4431=3,C4431&lt;=5),MAX(0,B4431-F4431),IF(AND(D4431=2,C4431&lt;=5,MAX(0,B4431-F4431)&gt;3000000),1500000+MAX(0,B4431-F4431)-3000000,MAX(0,B4431-F4431)/2))</f>
        <v/>
      </c>
      <c r="H4431" s="21">
        <f>ROUNDDOWN(G4431,-3)</f>
        <v/>
      </c>
      <c r="I4431" s="21">
        <f>IF(H4431&lt;=0,0,ROUNDDOWN(ROUND((H4431*LOOKUP(H4431,{0,1950001,3300001,6950001,9000001,18000001,40000001},{0.05,0.1,0.2,0.23,0.33,0.4,0.45})-LOOKUP(H4431,{0,1950001,3300001,6950001,9000001,18000001,40000001},{0,97500,427500,636000,1536000,2796000,4796000}))*1.021,3),0))</f>
        <v/>
      </c>
      <c r="J4431" s="21">
        <f>ROUNDDOWN(ROUND(H4431*0.06,2),-2)</f>
        <v/>
      </c>
      <c r="K4431" s="21">
        <f>ROUNDDOWN(ROUND(H4431*0.04,2),-2)</f>
        <v/>
      </c>
      <c r="L4431" s="21">
        <f>I4431+J4431+K4431</f>
        <v/>
      </c>
      <c r="M4431" s="21">
        <f>B4431-L4431</f>
        <v/>
      </c>
      <c r="N4431" s="21">
        <f>ROUNDDOWN(ROUND(B4431*0.2042,2),0)</f>
        <v/>
      </c>
    </row>
    <row r="4432">
      <c r="A4432" t="inlineStr">
        <is>
          <t>照合 一般</t>
        </is>
      </c>
      <c r="B4432" s="21" t="n">
        <v>32000000</v>
      </c>
      <c r="C4432" s="22" t="n">
        <v>29</v>
      </c>
      <c r="D4432" s="22" t="n">
        <v>1</v>
      </c>
      <c r="E4432" s="22" t="n">
        <v>0</v>
      </c>
      <c r="F4432" s="21">
        <f>(IF(C4432&lt;=20,MAX(800000,400000*C4432),8000000+700000*(C4432-20))+IF(E4432=1,1000000,0))</f>
        <v/>
      </c>
      <c r="G4432" s="21">
        <f>IF(AND(D4432=3,C4432&lt;=5),MAX(0,B4432-F4432),IF(AND(D4432=2,C4432&lt;=5,MAX(0,B4432-F4432)&gt;3000000),1500000+MAX(0,B4432-F4432)-3000000,MAX(0,B4432-F4432)/2))</f>
        <v/>
      </c>
      <c r="H4432" s="21">
        <f>ROUNDDOWN(G4432,-3)</f>
        <v/>
      </c>
      <c r="I4432" s="21">
        <f>IF(H4432&lt;=0,0,ROUNDDOWN(ROUND((H4432*LOOKUP(H4432,{0,1950001,3300001,6950001,9000001,18000001,40000001},{0.05,0.1,0.2,0.23,0.33,0.4,0.45})-LOOKUP(H4432,{0,1950001,3300001,6950001,9000001,18000001,40000001},{0,97500,427500,636000,1536000,2796000,4796000}))*1.021,3),0))</f>
        <v/>
      </c>
      <c r="J4432" s="21">
        <f>ROUNDDOWN(ROUND(H4432*0.06,2),-2)</f>
        <v/>
      </c>
      <c r="K4432" s="21">
        <f>ROUNDDOWN(ROUND(H4432*0.04,2),-2)</f>
        <v/>
      </c>
      <c r="L4432" s="21">
        <f>I4432+J4432+K4432</f>
        <v/>
      </c>
      <c r="M4432" s="21">
        <f>B4432-L4432</f>
        <v/>
      </c>
      <c r="N4432" s="21">
        <f>ROUNDDOWN(ROUND(B4432*0.2042,2),0)</f>
        <v/>
      </c>
    </row>
    <row r="4433">
      <c r="A4433" t="inlineStr">
        <is>
          <t>照合 一般</t>
        </is>
      </c>
      <c r="B4433" s="21" t="n">
        <v>32000000</v>
      </c>
      <c r="C4433" s="22" t="n">
        <v>30</v>
      </c>
      <c r="D4433" s="22" t="n">
        <v>1</v>
      </c>
      <c r="E4433" s="22" t="n">
        <v>0</v>
      </c>
      <c r="F4433" s="21">
        <f>(IF(C4433&lt;=20,MAX(800000,400000*C4433),8000000+700000*(C4433-20))+IF(E4433=1,1000000,0))</f>
        <v/>
      </c>
      <c r="G4433" s="21">
        <f>IF(AND(D4433=3,C4433&lt;=5),MAX(0,B4433-F4433),IF(AND(D4433=2,C4433&lt;=5,MAX(0,B4433-F4433)&gt;3000000),1500000+MAX(0,B4433-F4433)-3000000,MAX(0,B4433-F4433)/2))</f>
        <v/>
      </c>
      <c r="H4433" s="21">
        <f>ROUNDDOWN(G4433,-3)</f>
        <v/>
      </c>
      <c r="I4433" s="21">
        <f>IF(H4433&lt;=0,0,ROUNDDOWN(ROUND((H4433*LOOKUP(H4433,{0,1950001,3300001,6950001,9000001,18000001,40000001},{0.05,0.1,0.2,0.23,0.33,0.4,0.45})-LOOKUP(H4433,{0,1950001,3300001,6950001,9000001,18000001,40000001},{0,97500,427500,636000,1536000,2796000,4796000}))*1.021,3),0))</f>
        <v/>
      </c>
      <c r="J4433" s="21">
        <f>ROUNDDOWN(ROUND(H4433*0.06,2),-2)</f>
        <v/>
      </c>
      <c r="K4433" s="21">
        <f>ROUNDDOWN(ROUND(H4433*0.04,2),-2)</f>
        <v/>
      </c>
      <c r="L4433" s="21">
        <f>I4433+J4433+K4433</f>
        <v/>
      </c>
      <c r="M4433" s="21">
        <f>B4433-L4433</f>
        <v/>
      </c>
      <c r="N4433" s="21">
        <f>ROUNDDOWN(ROUND(B4433*0.2042,2),0)</f>
        <v/>
      </c>
    </row>
    <row r="4434">
      <c r="A4434" t="inlineStr">
        <is>
          <t>照合 一般</t>
        </is>
      </c>
      <c r="B4434" s="21" t="n">
        <v>32000000</v>
      </c>
      <c r="C4434" s="22" t="n">
        <v>31</v>
      </c>
      <c r="D4434" s="22" t="n">
        <v>1</v>
      </c>
      <c r="E4434" s="22" t="n">
        <v>0</v>
      </c>
      <c r="F4434" s="21">
        <f>(IF(C4434&lt;=20,MAX(800000,400000*C4434),8000000+700000*(C4434-20))+IF(E4434=1,1000000,0))</f>
        <v/>
      </c>
      <c r="G4434" s="21">
        <f>IF(AND(D4434=3,C4434&lt;=5),MAX(0,B4434-F4434),IF(AND(D4434=2,C4434&lt;=5,MAX(0,B4434-F4434)&gt;3000000),1500000+MAX(0,B4434-F4434)-3000000,MAX(0,B4434-F4434)/2))</f>
        <v/>
      </c>
      <c r="H4434" s="21">
        <f>ROUNDDOWN(G4434,-3)</f>
        <v/>
      </c>
      <c r="I4434" s="21">
        <f>IF(H4434&lt;=0,0,ROUNDDOWN(ROUND((H4434*LOOKUP(H4434,{0,1950001,3300001,6950001,9000001,18000001,40000001},{0.05,0.1,0.2,0.23,0.33,0.4,0.45})-LOOKUP(H4434,{0,1950001,3300001,6950001,9000001,18000001,40000001},{0,97500,427500,636000,1536000,2796000,4796000}))*1.021,3),0))</f>
        <v/>
      </c>
      <c r="J4434" s="21">
        <f>ROUNDDOWN(ROUND(H4434*0.06,2),-2)</f>
        <v/>
      </c>
      <c r="K4434" s="21">
        <f>ROUNDDOWN(ROUND(H4434*0.04,2),-2)</f>
        <v/>
      </c>
      <c r="L4434" s="21">
        <f>I4434+J4434+K4434</f>
        <v/>
      </c>
      <c r="M4434" s="21">
        <f>B4434-L4434</f>
        <v/>
      </c>
      <c r="N4434" s="21">
        <f>ROUNDDOWN(ROUND(B4434*0.2042,2),0)</f>
        <v/>
      </c>
    </row>
    <row r="4435">
      <c r="A4435" t="inlineStr">
        <is>
          <t>照合 一般</t>
        </is>
      </c>
      <c r="B4435" s="21" t="n">
        <v>32000000</v>
      </c>
      <c r="C4435" s="22" t="n">
        <v>32</v>
      </c>
      <c r="D4435" s="22" t="n">
        <v>1</v>
      </c>
      <c r="E4435" s="22" t="n">
        <v>0</v>
      </c>
      <c r="F4435" s="21">
        <f>(IF(C4435&lt;=20,MAX(800000,400000*C4435),8000000+700000*(C4435-20))+IF(E4435=1,1000000,0))</f>
        <v/>
      </c>
      <c r="G4435" s="21">
        <f>IF(AND(D4435=3,C4435&lt;=5),MAX(0,B4435-F4435),IF(AND(D4435=2,C4435&lt;=5,MAX(0,B4435-F4435)&gt;3000000),1500000+MAX(0,B4435-F4435)-3000000,MAX(0,B4435-F4435)/2))</f>
        <v/>
      </c>
      <c r="H4435" s="21">
        <f>ROUNDDOWN(G4435,-3)</f>
        <v/>
      </c>
      <c r="I4435" s="21">
        <f>IF(H4435&lt;=0,0,ROUNDDOWN(ROUND((H4435*LOOKUP(H4435,{0,1950001,3300001,6950001,9000001,18000001,40000001},{0.05,0.1,0.2,0.23,0.33,0.4,0.45})-LOOKUP(H4435,{0,1950001,3300001,6950001,9000001,18000001,40000001},{0,97500,427500,636000,1536000,2796000,4796000}))*1.021,3),0))</f>
        <v/>
      </c>
      <c r="J4435" s="21">
        <f>ROUNDDOWN(ROUND(H4435*0.06,2),-2)</f>
        <v/>
      </c>
      <c r="K4435" s="21">
        <f>ROUNDDOWN(ROUND(H4435*0.04,2),-2)</f>
        <v/>
      </c>
      <c r="L4435" s="21">
        <f>I4435+J4435+K4435</f>
        <v/>
      </c>
      <c r="M4435" s="21">
        <f>B4435-L4435</f>
        <v/>
      </c>
      <c r="N4435" s="21">
        <f>ROUNDDOWN(ROUND(B4435*0.2042,2),0)</f>
        <v/>
      </c>
    </row>
    <row r="4436">
      <c r="A4436" t="inlineStr">
        <is>
          <t>照合 一般</t>
        </is>
      </c>
      <c r="B4436" s="21" t="n">
        <v>32000000</v>
      </c>
      <c r="C4436" s="22" t="n">
        <v>33</v>
      </c>
      <c r="D4436" s="22" t="n">
        <v>1</v>
      </c>
      <c r="E4436" s="22" t="n">
        <v>0</v>
      </c>
      <c r="F4436" s="21">
        <f>(IF(C4436&lt;=20,MAX(800000,400000*C4436),8000000+700000*(C4436-20))+IF(E4436=1,1000000,0))</f>
        <v/>
      </c>
      <c r="G4436" s="21">
        <f>IF(AND(D4436=3,C4436&lt;=5),MAX(0,B4436-F4436),IF(AND(D4436=2,C4436&lt;=5,MAX(0,B4436-F4436)&gt;3000000),1500000+MAX(0,B4436-F4436)-3000000,MAX(0,B4436-F4436)/2))</f>
        <v/>
      </c>
      <c r="H4436" s="21">
        <f>ROUNDDOWN(G4436,-3)</f>
        <v/>
      </c>
      <c r="I4436" s="21">
        <f>IF(H4436&lt;=0,0,ROUNDDOWN(ROUND((H4436*LOOKUP(H4436,{0,1950001,3300001,6950001,9000001,18000001,40000001},{0.05,0.1,0.2,0.23,0.33,0.4,0.45})-LOOKUP(H4436,{0,1950001,3300001,6950001,9000001,18000001,40000001},{0,97500,427500,636000,1536000,2796000,4796000}))*1.021,3),0))</f>
        <v/>
      </c>
      <c r="J4436" s="21">
        <f>ROUNDDOWN(ROUND(H4436*0.06,2),-2)</f>
        <v/>
      </c>
      <c r="K4436" s="21">
        <f>ROUNDDOWN(ROUND(H4436*0.04,2),-2)</f>
        <v/>
      </c>
      <c r="L4436" s="21">
        <f>I4436+J4436+K4436</f>
        <v/>
      </c>
      <c r="M4436" s="21">
        <f>B4436-L4436</f>
        <v/>
      </c>
      <c r="N4436" s="21">
        <f>ROUNDDOWN(ROUND(B4436*0.2042,2),0)</f>
        <v/>
      </c>
    </row>
    <row r="4437">
      <c r="A4437" t="inlineStr">
        <is>
          <t>照合 一般</t>
        </is>
      </c>
      <c r="B4437" s="21" t="n">
        <v>32000000</v>
      </c>
      <c r="C4437" s="22" t="n">
        <v>34</v>
      </c>
      <c r="D4437" s="22" t="n">
        <v>1</v>
      </c>
      <c r="E4437" s="22" t="n">
        <v>0</v>
      </c>
      <c r="F4437" s="21">
        <f>(IF(C4437&lt;=20,MAX(800000,400000*C4437),8000000+700000*(C4437-20))+IF(E4437=1,1000000,0))</f>
        <v/>
      </c>
      <c r="G4437" s="21">
        <f>IF(AND(D4437=3,C4437&lt;=5),MAX(0,B4437-F4437),IF(AND(D4437=2,C4437&lt;=5,MAX(0,B4437-F4437)&gt;3000000),1500000+MAX(0,B4437-F4437)-3000000,MAX(0,B4437-F4437)/2))</f>
        <v/>
      </c>
      <c r="H4437" s="21">
        <f>ROUNDDOWN(G4437,-3)</f>
        <v/>
      </c>
      <c r="I4437" s="21">
        <f>IF(H4437&lt;=0,0,ROUNDDOWN(ROUND((H4437*LOOKUP(H4437,{0,1950001,3300001,6950001,9000001,18000001,40000001},{0.05,0.1,0.2,0.23,0.33,0.4,0.45})-LOOKUP(H4437,{0,1950001,3300001,6950001,9000001,18000001,40000001},{0,97500,427500,636000,1536000,2796000,4796000}))*1.021,3),0))</f>
        <v/>
      </c>
      <c r="J4437" s="21">
        <f>ROUNDDOWN(ROUND(H4437*0.06,2),-2)</f>
        <v/>
      </c>
      <c r="K4437" s="21">
        <f>ROUNDDOWN(ROUND(H4437*0.04,2),-2)</f>
        <v/>
      </c>
      <c r="L4437" s="21">
        <f>I4437+J4437+K4437</f>
        <v/>
      </c>
      <c r="M4437" s="21">
        <f>B4437-L4437</f>
        <v/>
      </c>
      <c r="N4437" s="21">
        <f>ROUNDDOWN(ROUND(B4437*0.2042,2),0)</f>
        <v/>
      </c>
    </row>
    <row r="4438">
      <c r="A4438" t="inlineStr">
        <is>
          <t>照合 一般</t>
        </is>
      </c>
      <c r="B4438" s="21" t="n">
        <v>32000000</v>
      </c>
      <c r="C4438" s="22" t="n">
        <v>35</v>
      </c>
      <c r="D4438" s="22" t="n">
        <v>1</v>
      </c>
      <c r="E4438" s="22" t="n">
        <v>0</v>
      </c>
      <c r="F4438" s="21">
        <f>(IF(C4438&lt;=20,MAX(800000,400000*C4438),8000000+700000*(C4438-20))+IF(E4438=1,1000000,0))</f>
        <v/>
      </c>
      <c r="G4438" s="21">
        <f>IF(AND(D4438=3,C4438&lt;=5),MAX(0,B4438-F4438),IF(AND(D4438=2,C4438&lt;=5,MAX(0,B4438-F4438)&gt;3000000),1500000+MAX(0,B4438-F4438)-3000000,MAX(0,B4438-F4438)/2))</f>
        <v/>
      </c>
      <c r="H4438" s="21">
        <f>ROUNDDOWN(G4438,-3)</f>
        <v/>
      </c>
      <c r="I4438" s="21">
        <f>IF(H4438&lt;=0,0,ROUNDDOWN(ROUND((H4438*LOOKUP(H4438,{0,1950001,3300001,6950001,9000001,18000001,40000001},{0.05,0.1,0.2,0.23,0.33,0.4,0.45})-LOOKUP(H4438,{0,1950001,3300001,6950001,9000001,18000001,40000001},{0,97500,427500,636000,1536000,2796000,4796000}))*1.021,3),0))</f>
        <v/>
      </c>
      <c r="J4438" s="21">
        <f>ROUNDDOWN(ROUND(H4438*0.06,2),-2)</f>
        <v/>
      </c>
      <c r="K4438" s="21">
        <f>ROUNDDOWN(ROUND(H4438*0.04,2),-2)</f>
        <v/>
      </c>
      <c r="L4438" s="21">
        <f>I4438+J4438+K4438</f>
        <v/>
      </c>
      <c r="M4438" s="21">
        <f>B4438-L4438</f>
        <v/>
      </c>
      <c r="N4438" s="21">
        <f>ROUNDDOWN(ROUND(B4438*0.2042,2),0)</f>
        <v/>
      </c>
    </row>
    <row r="4439">
      <c r="A4439" t="inlineStr">
        <is>
          <t>照合 一般</t>
        </is>
      </c>
      <c r="B4439" s="21" t="n">
        <v>32000000</v>
      </c>
      <c r="C4439" s="22" t="n">
        <v>36</v>
      </c>
      <c r="D4439" s="22" t="n">
        <v>1</v>
      </c>
      <c r="E4439" s="22" t="n">
        <v>0</v>
      </c>
      <c r="F4439" s="21">
        <f>(IF(C4439&lt;=20,MAX(800000,400000*C4439),8000000+700000*(C4439-20))+IF(E4439=1,1000000,0))</f>
        <v/>
      </c>
      <c r="G4439" s="21">
        <f>IF(AND(D4439=3,C4439&lt;=5),MAX(0,B4439-F4439),IF(AND(D4439=2,C4439&lt;=5,MAX(0,B4439-F4439)&gt;3000000),1500000+MAX(0,B4439-F4439)-3000000,MAX(0,B4439-F4439)/2))</f>
        <v/>
      </c>
      <c r="H4439" s="21">
        <f>ROUNDDOWN(G4439,-3)</f>
        <v/>
      </c>
      <c r="I4439" s="21">
        <f>IF(H4439&lt;=0,0,ROUNDDOWN(ROUND((H4439*LOOKUP(H4439,{0,1950001,3300001,6950001,9000001,18000001,40000001},{0.05,0.1,0.2,0.23,0.33,0.4,0.45})-LOOKUP(H4439,{0,1950001,3300001,6950001,9000001,18000001,40000001},{0,97500,427500,636000,1536000,2796000,4796000}))*1.021,3),0))</f>
        <v/>
      </c>
      <c r="J4439" s="21">
        <f>ROUNDDOWN(ROUND(H4439*0.06,2),-2)</f>
        <v/>
      </c>
      <c r="K4439" s="21">
        <f>ROUNDDOWN(ROUND(H4439*0.04,2),-2)</f>
        <v/>
      </c>
      <c r="L4439" s="21">
        <f>I4439+J4439+K4439</f>
        <v/>
      </c>
      <c r="M4439" s="21">
        <f>B4439-L4439</f>
        <v/>
      </c>
      <c r="N4439" s="21">
        <f>ROUNDDOWN(ROUND(B4439*0.2042,2),0)</f>
        <v/>
      </c>
    </row>
    <row r="4440">
      <c r="A4440" t="inlineStr">
        <is>
          <t>照合 一般</t>
        </is>
      </c>
      <c r="B4440" s="21" t="n">
        <v>32000000</v>
      </c>
      <c r="C4440" s="22" t="n">
        <v>37</v>
      </c>
      <c r="D4440" s="22" t="n">
        <v>1</v>
      </c>
      <c r="E4440" s="22" t="n">
        <v>0</v>
      </c>
      <c r="F4440" s="21">
        <f>(IF(C4440&lt;=20,MAX(800000,400000*C4440),8000000+700000*(C4440-20))+IF(E4440=1,1000000,0))</f>
        <v/>
      </c>
      <c r="G4440" s="21">
        <f>IF(AND(D4440=3,C4440&lt;=5),MAX(0,B4440-F4440),IF(AND(D4440=2,C4440&lt;=5,MAX(0,B4440-F4440)&gt;3000000),1500000+MAX(0,B4440-F4440)-3000000,MAX(0,B4440-F4440)/2))</f>
        <v/>
      </c>
      <c r="H4440" s="21">
        <f>ROUNDDOWN(G4440,-3)</f>
        <v/>
      </c>
      <c r="I4440" s="21">
        <f>IF(H4440&lt;=0,0,ROUNDDOWN(ROUND((H4440*LOOKUP(H4440,{0,1950001,3300001,6950001,9000001,18000001,40000001},{0.05,0.1,0.2,0.23,0.33,0.4,0.45})-LOOKUP(H4440,{0,1950001,3300001,6950001,9000001,18000001,40000001},{0,97500,427500,636000,1536000,2796000,4796000}))*1.021,3),0))</f>
        <v/>
      </c>
      <c r="J4440" s="21">
        <f>ROUNDDOWN(ROUND(H4440*0.06,2),-2)</f>
        <v/>
      </c>
      <c r="K4440" s="21">
        <f>ROUNDDOWN(ROUND(H4440*0.04,2),-2)</f>
        <v/>
      </c>
      <c r="L4440" s="21">
        <f>I4440+J4440+K4440</f>
        <v/>
      </c>
      <c r="M4440" s="21">
        <f>B4440-L4440</f>
        <v/>
      </c>
      <c r="N4440" s="21">
        <f>ROUNDDOWN(ROUND(B4440*0.2042,2),0)</f>
        <v/>
      </c>
    </row>
    <row r="4441">
      <c r="A4441" t="inlineStr">
        <is>
          <t>照合 一般</t>
        </is>
      </c>
      <c r="B4441" s="21" t="n">
        <v>32000000</v>
      </c>
      <c r="C4441" s="22" t="n">
        <v>38</v>
      </c>
      <c r="D4441" s="22" t="n">
        <v>1</v>
      </c>
      <c r="E4441" s="22" t="n">
        <v>0</v>
      </c>
      <c r="F4441" s="21">
        <f>(IF(C4441&lt;=20,MAX(800000,400000*C4441),8000000+700000*(C4441-20))+IF(E4441=1,1000000,0))</f>
        <v/>
      </c>
      <c r="G4441" s="21">
        <f>IF(AND(D4441=3,C4441&lt;=5),MAX(0,B4441-F4441),IF(AND(D4441=2,C4441&lt;=5,MAX(0,B4441-F4441)&gt;3000000),1500000+MAX(0,B4441-F4441)-3000000,MAX(0,B4441-F4441)/2))</f>
        <v/>
      </c>
      <c r="H4441" s="21">
        <f>ROUNDDOWN(G4441,-3)</f>
        <v/>
      </c>
      <c r="I4441" s="21">
        <f>IF(H4441&lt;=0,0,ROUNDDOWN(ROUND((H4441*LOOKUP(H4441,{0,1950001,3300001,6950001,9000001,18000001,40000001},{0.05,0.1,0.2,0.23,0.33,0.4,0.45})-LOOKUP(H4441,{0,1950001,3300001,6950001,9000001,18000001,40000001},{0,97500,427500,636000,1536000,2796000,4796000}))*1.021,3),0))</f>
        <v/>
      </c>
      <c r="J4441" s="21">
        <f>ROUNDDOWN(ROUND(H4441*0.06,2),-2)</f>
        <v/>
      </c>
      <c r="K4441" s="21">
        <f>ROUNDDOWN(ROUND(H4441*0.04,2),-2)</f>
        <v/>
      </c>
      <c r="L4441" s="21">
        <f>I4441+J4441+K4441</f>
        <v/>
      </c>
      <c r="M4441" s="21">
        <f>B4441-L4441</f>
        <v/>
      </c>
      <c r="N4441" s="21">
        <f>ROUNDDOWN(ROUND(B4441*0.2042,2),0)</f>
        <v/>
      </c>
    </row>
    <row r="4442">
      <c r="A4442" t="inlineStr">
        <is>
          <t>照合 一般</t>
        </is>
      </c>
      <c r="B4442" s="21" t="n">
        <v>32000000</v>
      </c>
      <c r="C4442" s="22" t="n">
        <v>39</v>
      </c>
      <c r="D4442" s="22" t="n">
        <v>1</v>
      </c>
      <c r="E4442" s="22" t="n">
        <v>0</v>
      </c>
      <c r="F4442" s="21">
        <f>(IF(C4442&lt;=20,MAX(800000,400000*C4442),8000000+700000*(C4442-20))+IF(E4442=1,1000000,0))</f>
        <v/>
      </c>
      <c r="G4442" s="21">
        <f>IF(AND(D4442=3,C4442&lt;=5),MAX(0,B4442-F4442),IF(AND(D4442=2,C4442&lt;=5,MAX(0,B4442-F4442)&gt;3000000),1500000+MAX(0,B4442-F4442)-3000000,MAX(0,B4442-F4442)/2))</f>
        <v/>
      </c>
      <c r="H4442" s="21">
        <f>ROUNDDOWN(G4442,-3)</f>
        <v/>
      </c>
      <c r="I4442" s="21">
        <f>IF(H4442&lt;=0,0,ROUNDDOWN(ROUND((H4442*LOOKUP(H4442,{0,1950001,3300001,6950001,9000001,18000001,40000001},{0.05,0.1,0.2,0.23,0.33,0.4,0.45})-LOOKUP(H4442,{0,1950001,3300001,6950001,9000001,18000001,40000001},{0,97500,427500,636000,1536000,2796000,4796000}))*1.021,3),0))</f>
        <v/>
      </c>
      <c r="J4442" s="21">
        <f>ROUNDDOWN(ROUND(H4442*0.06,2),-2)</f>
        <v/>
      </c>
      <c r="K4442" s="21">
        <f>ROUNDDOWN(ROUND(H4442*0.04,2),-2)</f>
        <v/>
      </c>
      <c r="L4442" s="21">
        <f>I4442+J4442+K4442</f>
        <v/>
      </c>
      <c r="M4442" s="21">
        <f>B4442-L4442</f>
        <v/>
      </c>
      <c r="N4442" s="21">
        <f>ROUNDDOWN(ROUND(B4442*0.2042,2),0)</f>
        <v/>
      </c>
    </row>
    <row r="4443">
      <c r="A4443" t="inlineStr">
        <is>
          <t>照合 一般</t>
        </is>
      </c>
      <c r="B4443" s="21" t="n">
        <v>32000000</v>
      </c>
      <c r="C4443" s="22" t="n">
        <v>40</v>
      </c>
      <c r="D4443" s="22" t="n">
        <v>1</v>
      </c>
      <c r="E4443" s="22" t="n">
        <v>0</v>
      </c>
      <c r="F4443" s="21">
        <f>(IF(C4443&lt;=20,MAX(800000,400000*C4443),8000000+700000*(C4443-20))+IF(E4443=1,1000000,0))</f>
        <v/>
      </c>
      <c r="G4443" s="21">
        <f>IF(AND(D4443=3,C4443&lt;=5),MAX(0,B4443-F4443),IF(AND(D4443=2,C4443&lt;=5,MAX(0,B4443-F4443)&gt;3000000),1500000+MAX(0,B4443-F4443)-3000000,MAX(0,B4443-F4443)/2))</f>
        <v/>
      </c>
      <c r="H4443" s="21">
        <f>ROUNDDOWN(G4443,-3)</f>
        <v/>
      </c>
      <c r="I4443" s="21">
        <f>IF(H4443&lt;=0,0,ROUNDDOWN(ROUND((H4443*LOOKUP(H4443,{0,1950001,3300001,6950001,9000001,18000001,40000001},{0.05,0.1,0.2,0.23,0.33,0.4,0.45})-LOOKUP(H4443,{0,1950001,3300001,6950001,9000001,18000001,40000001},{0,97500,427500,636000,1536000,2796000,4796000}))*1.021,3),0))</f>
        <v/>
      </c>
      <c r="J4443" s="21">
        <f>ROUNDDOWN(ROUND(H4443*0.06,2),-2)</f>
        <v/>
      </c>
      <c r="K4443" s="21">
        <f>ROUNDDOWN(ROUND(H4443*0.04,2),-2)</f>
        <v/>
      </c>
      <c r="L4443" s="21">
        <f>I4443+J4443+K4443</f>
        <v/>
      </c>
      <c r="M4443" s="21">
        <f>B4443-L4443</f>
        <v/>
      </c>
      <c r="N4443" s="21">
        <f>ROUNDDOWN(ROUND(B4443*0.2042,2),0)</f>
        <v/>
      </c>
    </row>
    <row r="4444">
      <c r="A4444" t="inlineStr">
        <is>
          <t>照合 一般</t>
        </is>
      </c>
      <c r="B4444" s="21" t="n">
        <v>32000000</v>
      </c>
      <c r="C4444" s="22" t="n">
        <v>41</v>
      </c>
      <c r="D4444" s="22" t="n">
        <v>1</v>
      </c>
      <c r="E4444" s="22" t="n">
        <v>0</v>
      </c>
      <c r="F4444" s="21">
        <f>(IF(C4444&lt;=20,MAX(800000,400000*C4444),8000000+700000*(C4444-20))+IF(E4444=1,1000000,0))</f>
        <v/>
      </c>
      <c r="G4444" s="21">
        <f>IF(AND(D4444=3,C4444&lt;=5),MAX(0,B4444-F4444),IF(AND(D4444=2,C4444&lt;=5,MAX(0,B4444-F4444)&gt;3000000),1500000+MAX(0,B4444-F4444)-3000000,MAX(0,B4444-F4444)/2))</f>
        <v/>
      </c>
      <c r="H4444" s="21">
        <f>ROUNDDOWN(G4444,-3)</f>
        <v/>
      </c>
      <c r="I4444" s="21">
        <f>IF(H4444&lt;=0,0,ROUNDDOWN(ROUND((H4444*LOOKUP(H4444,{0,1950001,3300001,6950001,9000001,18000001,40000001},{0.05,0.1,0.2,0.23,0.33,0.4,0.45})-LOOKUP(H4444,{0,1950001,3300001,6950001,9000001,18000001,40000001},{0,97500,427500,636000,1536000,2796000,4796000}))*1.021,3),0))</f>
        <v/>
      </c>
      <c r="J4444" s="21">
        <f>ROUNDDOWN(ROUND(H4444*0.06,2),-2)</f>
        <v/>
      </c>
      <c r="K4444" s="21">
        <f>ROUNDDOWN(ROUND(H4444*0.04,2),-2)</f>
        <v/>
      </c>
      <c r="L4444" s="21">
        <f>I4444+J4444+K4444</f>
        <v/>
      </c>
      <c r="M4444" s="21">
        <f>B4444-L4444</f>
        <v/>
      </c>
      <c r="N4444" s="21">
        <f>ROUNDDOWN(ROUND(B4444*0.2042,2),0)</f>
        <v/>
      </c>
    </row>
    <row r="4445">
      <c r="A4445" t="inlineStr">
        <is>
          <t>照合 一般</t>
        </is>
      </c>
      <c r="B4445" s="21" t="n">
        <v>32000000</v>
      </c>
      <c r="C4445" s="22" t="n">
        <v>42</v>
      </c>
      <c r="D4445" s="22" t="n">
        <v>1</v>
      </c>
      <c r="E4445" s="22" t="n">
        <v>0</v>
      </c>
      <c r="F4445" s="21">
        <f>(IF(C4445&lt;=20,MAX(800000,400000*C4445),8000000+700000*(C4445-20))+IF(E4445=1,1000000,0))</f>
        <v/>
      </c>
      <c r="G4445" s="21">
        <f>IF(AND(D4445=3,C4445&lt;=5),MAX(0,B4445-F4445),IF(AND(D4445=2,C4445&lt;=5,MAX(0,B4445-F4445)&gt;3000000),1500000+MAX(0,B4445-F4445)-3000000,MAX(0,B4445-F4445)/2))</f>
        <v/>
      </c>
      <c r="H4445" s="21">
        <f>ROUNDDOWN(G4445,-3)</f>
        <v/>
      </c>
      <c r="I4445" s="21">
        <f>IF(H4445&lt;=0,0,ROUNDDOWN(ROUND((H4445*LOOKUP(H4445,{0,1950001,3300001,6950001,9000001,18000001,40000001},{0.05,0.1,0.2,0.23,0.33,0.4,0.45})-LOOKUP(H4445,{0,1950001,3300001,6950001,9000001,18000001,40000001},{0,97500,427500,636000,1536000,2796000,4796000}))*1.021,3),0))</f>
        <v/>
      </c>
      <c r="J4445" s="21">
        <f>ROUNDDOWN(ROUND(H4445*0.06,2),-2)</f>
        <v/>
      </c>
      <c r="K4445" s="21">
        <f>ROUNDDOWN(ROUND(H4445*0.04,2),-2)</f>
        <v/>
      </c>
      <c r="L4445" s="21">
        <f>I4445+J4445+K4445</f>
        <v/>
      </c>
      <c r="M4445" s="21">
        <f>B4445-L4445</f>
        <v/>
      </c>
      <c r="N4445" s="21">
        <f>ROUNDDOWN(ROUND(B4445*0.2042,2),0)</f>
        <v/>
      </c>
    </row>
    <row r="4446">
      <c r="A4446" t="inlineStr">
        <is>
          <t>照合 一般</t>
        </is>
      </c>
      <c r="B4446" s="21" t="n">
        <v>32000000</v>
      </c>
      <c r="C4446" s="22" t="n">
        <v>43</v>
      </c>
      <c r="D4446" s="22" t="n">
        <v>1</v>
      </c>
      <c r="E4446" s="22" t="n">
        <v>0</v>
      </c>
      <c r="F4446" s="21">
        <f>(IF(C4446&lt;=20,MAX(800000,400000*C4446),8000000+700000*(C4446-20))+IF(E4446=1,1000000,0))</f>
        <v/>
      </c>
      <c r="G4446" s="21">
        <f>IF(AND(D4446=3,C4446&lt;=5),MAX(0,B4446-F4446),IF(AND(D4446=2,C4446&lt;=5,MAX(0,B4446-F4446)&gt;3000000),1500000+MAX(0,B4446-F4446)-3000000,MAX(0,B4446-F4446)/2))</f>
        <v/>
      </c>
      <c r="H4446" s="21">
        <f>ROUNDDOWN(G4446,-3)</f>
        <v/>
      </c>
      <c r="I4446" s="21">
        <f>IF(H4446&lt;=0,0,ROUNDDOWN(ROUND((H4446*LOOKUP(H4446,{0,1950001,3300001,6950001,9000001,18000001,40000001},{0.05,0.1,0.2,0.23,0.33,0.4,0.45})-LOOKUP(H4446,{0,1950001,3300001,6950001,9000001,18000001,40000001},{0,97500,427500,636000,1536000,2796000,4796000}))*1.021,3),0))</f>
        <v/>
      </c>
      <c r="J4446" s="21">
        <f>ROUNDDOWN(ROUND(H4446*0.06,2),-2)</f>
        <v/>
      </c>
      <c r="K4446" s="21">
        <f>ROUNDDOWN(ROUND(H4446*0.04,2),-2)</f>
        <v/>
      </c>
      <c r="L4446" s="21">
        <f>I4446+J4446+K4446</f>
        <v/>
      </c>
      <c r="M4446" s="21">
        <f>B4446-L4446</f>
        <v/>
      </c>
      <c r="N4446" s="21">
        <f>ROUNDDOWN(ROUND(B4446*0.2042,2),0)</f>
        <v/>
      </c>
    </row>
    <row r="4447">
      <c r="A4447" t="inlineStr">
        <is>
          <t>照合 一般</t>
        </is>
      </c>
      <c r="B4447" s="21" t="n">
        <v>32000000</v>
      </c>
      <c r="C4447" s="22" t="n">
        <v>44</v>
      </c>
      <c r="D4447" s="22" t="n">
        <v>1</v>
      </c>
      <c r="E4447" s="22" t="n">
        <v>0</v>
      </c>
      <c r="F4447" s="21">
        <f>(IF(C4447&lt;=20,MAX(800000,400000*C4447),8000000+700000*(C4447-20))+IF(E4447=1,1000000,0))</f>
        <v/>
      </c>
      <c r="G4447" s="21">
        <f>IF(AND(D4447=3,C4447&lt;=5),MAX(0,B4447-F4447),IF(AND(D4447=2,C4447&lt;=5,MAX(0,B4447-F4447)&gt;3000000),1500000+MAX(0,B4447-F4447)-3000000,MAX(0,B4447-F4447)/2))</f>
        <v/>
      </c>
      <c r="H4447" s="21">
        <f>ROUNDDOWN(G4447,-3)</f>
        <v/>
      </c>
      <c r="I4447" s="21">
        <f>IF(H4447&lt;=0,0,ROUNDDOWN(ROUND((H4447*LOOKUP(H4447,{0,1950001,3300001,6950001,9000001,18000001,40000001},{0.05,0.1,0.2,0.23,0.33,0.4,0.45})-LOOKUP(H4447,{0,1950001,3300001,6950001,9000001,18000001,40000001},{0,97500,427500,636000,1536000,2796000,4796000}))*1.021,3),0))</f>
        <v/>
      </c>
      <c r="J4447" s="21">
        <f>ROUNDDOWN(ROUND(H4447*0.06,2),-2)</f>
        <v/>
      </c>
      <c r="K4447" s="21">
        <f>ROUNDDOWN(ROUND(H4447*0.04,2),-2)</f>
        <v/>
      </c>
      <c r="L4447" s="21">
        <f>I4447+J4447+K4447</f>
        <v/>
      </c>
      <c r="M4447" s="21">
        <f>B4447-L4447</f>
        <v/>
      </c>
      <c r="N4447" s="21">
        <f>ROUNDDOWN(ROUND(B4447*0.2042,2),0)</f>
        <v/>
      </c>
    </row>
    <row r="4448">
      <c r="A4448" t="inlineStr">
        <is>
          <t>照合 一般</t>
        </is>
      </c>
      <c r="B4448" s="21" t="n">
        <v>32000000</v>
      </c>
      <c r="C4448" s="22" t="n">
        <v>45</v>
      </c>
      <c r="D4448" s="22" t="n">
        <v>1</v>
      </c>
      <c r="E4448" s="22" t="n">
        <v>0</v>
      </c>
      <c r="F4448" s="21">
        <f>(IF(C4448&lt;=20,MAX(800000,400000*C4448),8000000+700000*(C4448-20))+IF(E4448=1,1000000,0))</f>
        <v/>
      </c>
      <c r="G4448" s="21">
        <f>IF(AND(D4448=3,C4448&lt;=5),MAX(0,B4448-F4448),IF(AND(D4448=2,C4448&lt;=5,MAX(0,B4448-F4448)&gt;3000000),1500000+MAX(0,B4448-F4448)-3000000,MAX(0,B4448-F4448)/2))</f>
        <v/>
      </c>
      <c r="H4448" s="21">
        <f>ROUNDDOWN(G4448,-3)</f>
        <v/>
      </c>
      <c r="I4448" s="21">
        <f>IF(H4448&lt;=0,0,ROUNDDOWN(ROUND((H4448*LOOKUP(H4448,{0,1950001,3300001,6950001,9000001,18000001,40000001},{0.05,0.1,0.2,0.23,0.33,0.4,0.45})-LOOKUP(H4448,{0,1950001,3300001,6950001,9000001,18000001,40000001},{0,97500,427500,636000,1536000,2796000,4796000}))*1.021,3),0))</f>
        <v/>
      </c>
      <c r="J4448" s="21">
        <f>ROUNDDOWN(ROUND(H4448*0.06,2),-2)</f>
        <v/>
      </c>
      <c r="K4448" s="21">
        <f>ROUNDDOWN(ROUND(H4448*0.04,2),-2)</f>
        <v/>
      </c>
      <c r="L4448" s="21">
        <f>I4448+J4448+K4448</f>
        <v/>
      </c>
      <c r="M4448" s="21">
        <f>B4448-L4448</f>
        <v/>
      </c>
      <c r="N4448" s="21">
        <f>ROUNDDOWN(ROUND(B4448*0.2042,2),0)</f>
        <v/>
      </c>
    </row>
    <row r="4449">
      <c r="A4449" t="inlineStr">
        <is>
          <t>照合 短期</t>
        </is>
      </c>
      <c r="B4449" s="21" t="n">
        <v>32000000</v>
      </c>
      <c r="C4449" s="22" t="n">
        <v>1</v>
      </c>
      <c r="D4449" s="22" t="n">
        <v>2</v>
      </c>
      <c r="E4449" s="22" t="n">
        <v>0</v>
      </c>
      <c r="F4449" s="21">
        <f>(IF(C4449&lt;=20,MAX(800000,400000*C4449),8000000+700000*(C4449-20))+IF(E4449=1,1000000,0))</f>
        <v/>
      </c>
      <c r="G4449" s="21">
        <f>IF(AND(D4449=3,C4449&lt;=5),MAX(0,B4449-F4449),IF(AND(D4449=2,C4449&lt;=5,MAX(0,B4449-F4449)&gt;3000000),1500000+MAX(0,B4449-F4449)-3000000,MAX(0,B4449-F4449)/2))</f>
        <v/>
      </c>
      <c r="H4449" s="21">
        <f>ROUNDDOWN(G4449,-3)</f>
        <v/>
      </c>
      <c r="I4449" s="21">
        <f>IF(H4449&lt;=0,0,ROUNDDOWN(ROUND((H4449*LOOKUP(H4449,{0,1950001,3300001,6950001,9000001,18000001,40000001},{0.05,0.1,0.2,0.23,0.33,0.4,0.45})-LOOKUP(H4449,{0,1950001,3300001,6950001,9000001,18000001,40000001},{0,97500,427500,636000,1536000,2796000,4796000}))*1.021,3),0))</f>
        <v/>
      </c>
      <c r="J4449" s="21">
        <f>ROUNDDOWN(ROUND(H4449*0.06,2),-2)</f>
        <v/>
      </c>
      <c r="K4449" s="21">
        <f>ROUNDDOWN(ROUND(H4449*0.04,2),-2)</f>
        <v/>
      </c>
      <c r="L4449" s="21">
        <f>I4449+J4449+K4449</f>
        <v/>
      </c>
      <c r="M4449" s="21">
        <f>B4449-L4449</f>
        <v/>
      </c>
      <c r="N4449" s="21">
        <f>ROUNDDOWN(ROUND(B4449*0.2042,2),0)</f>
        <v/>
      </c>
    </row>
    <row r="4450">
      <c r="A4450" t="inlineStr">
        <is>
          <t>照合 役員</t>
        </is>
      </c>
      <c r="B4450" s="21" t="n">
        <v>32000000</v>
      </c>
      <c r="C4450" s="22" t="n">
        <v>1</v>
      </c>
      <c r="D4450" s="22" t="n">
        <v>3</v>
      </c>
      <c r="E4450" s="22" t="n">
        <v>0</v>
      </c>
      <c r="F4450" s="21">
        <f>(IF(C4450&lt;=20,MAX(800000,400000*C4450),8000000+700000*(C4450-20))+IF(E4450=1,1000000,0))</f>
        <v/>
      </c>
      <c r="G4450" s="21">
        <f>IF(AND(D4450=3,C4450&lt;=5),MAX(0,B4450-F4450),IF(AND(D4450=2,C4450&lt;=5,MAX(0,B4450-F4450)&gt;3000000),1500000+MAX(0,B4450-F4450)-3000000,MAX(0,B4450-F4450)/2))</f>
        <v/>
      </c>
      <c r="H4450" s="21">
        <f>ROUNDDOWN(G4450,-3)</f>
        <v/>
      </c>
      <c r="I4450" s="21">
        <f>IF(H4450&lt;=0,0,ROUNDDOWN(ROUND((H4450*LOOKUP(H4450,{0,1950001,3300001,6950001,9000001,18000001,40000001},{0.05,0.1,0.2,0.23,0.33,0.4,0.45})-LOOKUP(H4450,{0,1950001,3300001,6950001,9000001,18000001,40000001},{0,97500,427500,636000,1536000,2796000,4796000}))*1.021,3),0))</f>
        <v/>
      </c>
      <c r="J4450" s="21">
        <f>ROUNDDOWN(ROUND(H4450*0.06,2),-2)</f>
        <v/>
      </c>
      <c r="K4450" s="21">
        <f>ROUNDDOWN(ROUND(H4450*0.04,2),-2)</f>
        <v/>
      </c>
      <c r="L4450" s="21">
        <f>I4450+J4450+K4450</f>
        <v/>
      </c>
      <c r="M4450" s="21">
        <f>B4450-L4450</f>
        <v/>
      </c>
      <c r="N4450" s="21">
        <f>ROUNDDOWN(ROUND(B4450*0.2042,2),0)</f>
        <v/>
      </c>
    </row>
    <row r="4451">
      <c r="A4451" t="inlineStr">
        <is>
          <t>照合 短期 障害</t>
        </is>
      </c>
      <c r="B4451" s="21" t="n">
        <v>32000000</v>
      </c>
      <c r="C4451" s="22" t="n">
        <v>1</v>
      </c>
      <c r="D4451" s="22" t="n">
        <v>2</v>
      </c>
      <c r="E4451" s="22" t="n">
        <v>1</v>
      </c>
      <c r="F4451" s="21">
        <f>(IF(C4451&lt;=20,MAX(800000,400000*C4451),8000000+700000*(C4451-20))+IF(E4451=1,1000000,0))</f>
        <v/>
      </c>
      <c r="G4451" s="21">
        <f>IF(AND(D4451=3,C4451&lt;=5),MAX(0,B4451-F4451),IF(AND(D4451=2,C4451&lt;=5,MAX(0,B4451-F4451)&gt;3000000),1500000+MAX(0,B4451-F4451)-3000000,MAX(0,B4451-F4451)/2))</f>
        <v/>
      </c>
      <c r="H4451" s="21">
        <f>ROUNDDOWN(G4451,-3)</f>
        <v/>
      </c>
      <c r="I4451" s="21">
        <f>IF(H4451&lt;=0,0,ROUNDDOWN(ROUND((H4451*LOOKUP(H4451,{0,1950001,3300001,6950001,9000001,18000001,40000001},{0.05,0.1,0.2,0.23,0.33,0.4,0.45})-LOOKUP(H4451,{0,1950001,3300001,6950001,9000001,18000001,40000001},{0,97500,427500,636000,1536000,2796000,4796000}))*1.021,3),0))</f>
        <v/>
      </c>
      <c r="J4451" s="21">
        <f>ROUNDDOWN(ROUND(H4451*0.06,2),-2)</f>
        <v/>
      </c>
      <c r="K4451" s="21">
        <f>ROUNDDOWN(ROUND(H4451*0.04,2),-2)</f>
        <v/>
      </c>
      <c r="L4451" s="21">
        <f>I4451+J4451+K4451</f>
        <v/>
      </c>
      <c r="M4451" s="21">
        <f>B4451-L4451</f>
        <v/>
      </c>
      <c r="N4451" s="21">
        <f>ROUNDDOWN(ROUND(B4451*0.2042,2),0)</f>
        <v/>
      </c>
    </row>
    <row r="4452">
      <c r="A4452" t="inlineStr">
        <is>
          <t>照合 短期</t>
        </is>
      </c>
      <c r="B4452" s="21" t="n">
        <v>32000000</v>
      </c>
      <c r="C4452" s="22" t="n">
        <v>2</v>
      </c>
      <c r="D4452" s="22" t="n">
        <v>2</v>
      </c>
      <c r="E4452" s="22" t="n">
        <v>0</v>
      </c>
      <c r="F4452" s="21">
        <f>(IF(C4452&lt;=20,MAX(800000,400000*C4452),8000000+700000*(C4452-20))+IF(E4452=1,1000000,0))</f>
        <v/>
      </c>
      <c r="G4452" s="21">
        <f>IF(AND(D4452=3,C4452&lt;=5),MAX(0,B4452-F4452),IF(AND(D4452=2,C4452&lt;=5,MAX(0,B4452-F4452)&gt;3000000),1500000+MAX(0,B4452-F4452)-3000000,MAX(0,B4452-F4452)/2))</f>
        <v/>
      </c>
      <c r="H4452" s="21">
        <f>ROUNDDOWN(G4452,-3)</f>
        <v/>
      </c>
      <c r="I4452" s="21">
        <f>IF(H4452&lt;=0,0,ROUNDDOWN(ROUND((H4452*LOOKUP(H4452,{0,1950001,3300001,6950001,9000001,18000001,40000001},{0.05,0.1,0.2,0.23,0.33,0.4,0.45})-LOOKUP(H4452,{0,1950001,3300001,6950001,9000001,18000001,40000001},{0,97500,427500,636000,1536000,2796000,4796000}))*1.021,3),0))</f>
        <v/>
      </c>
      <c r="J4452" s="21">
        <f>ROUNDDOWN(ROUND(H4452*0.06,2),-2)</f>
        <v/>
      </c>
      <c r="K4452" s="21">
        <f>ROUNDDOWN(ROUND(H4452*0.04,2),-2)</f>
        <v/>
      </c>
      <c r="L4452" s="21">
        <f>I4452+J4452+K4452</f>
        <v/>
      </c>
      <c r="M4452" s="21">
        <f>B4452-L4452</f>
        <v/>
      </c>
      <c r="N4452" s="21">
        <f>ROUNDDOWN(ROUND(B4452*0.2042,2),0)</f>
        <v/>
      </c>
    </row>
    <row r="4453">
      <c r="A4453" t="inlineStr">
        <is>
          <t>照合 役員</t>
        </is>
      </c>
      <c r="B4453" s="21" t="n">
        <v>32000000</v>
      </c>
      <c r="C4453" s="22" t="n">
        <v>2</v>
      </c>
      <c r="D4453" s="22" t="n">
        <v>3</v>
      </c>
      <c r="E4453" s="22" t="n">
        <v>0</v>
      </c>
      <c r="F4453" s="21">
        <f>(IF(C4453&lt;=20,MAX(800000,400000*C4453),8000000+700000*(C4453-20))+IF(E4453=1,1000000,0))</f>
        <v/>
      </c>
      <c r="G4453" s="21">
        <f>IF(AND(D4453=3,C4453&lt;=5),MAX(0,B4453-F4453),IF(AND(D4453=2,C4453&lt;=5,MAX(0,B4453-F4453)&gt;3000000),1500000+MAX(0,B4453-F4453)-3000000,MAX(0,B4453-F4453)/2))</f>
        <v/>
      </c>
      <c r="H4453" s="21">
        <f>ROUNDDOWN(G4453,-3)</f>
        <v/>
      </c>
      <c r="I4453" s="21">
        <f>IF(H4453&lt;=0,0,ROUNDDOWN(ROUND((H4453*LOOKUP(H4453,{0,1950001,3300001,6950001,9000001,18000001,40000001},{0.05,0.1,0.2,0.23,0.33,0.4,0.45})-LOOKUP(H4453,{0,1950001,3300001,6950001,9000001,18000001,40000001},{0,97500,427500,636000,1536000,2796000,4796000}))*1.021,3),0))</f>
        <v/>
      </c>
      <c r="J4453" s="21">
        <f>ROUNDDOWN(ROUND(H4453*0.06,2),-2)</f>
        <v/>
      </c>
      <c r="K4453" s="21">
        <f>ROUNDDOWN(ROUND(H4453*0.04,2),-2)</f>
        <v/>
      </c>
      <c r="L4453" s="21">
        <f>I4453+J4453+K4453</f>
        <v/>
      </c>
      <c r="M4453" s="21">
        <f>B4453-L4453</f>
        <v/>
      </c>
      <c r="N4453" s="21">
        <f>ROUNDDOWN(ROUND(B4453*0.2042,2),0)</f>
        <v/>
      </c>
    </row>
    <row r="4454">
      <c r="A4454" t="inlineStr">
        <is>
          <t>照合 短期 障害</t>
        </is>
      </c>
      <c r="B4454" s="21" t="n">
        <v>32000000</v>
      </c>
      <c r="C4454" s="22" t="n">
        <v>2</v>
      </c>
      <c r="D4454" s="22" t="n">
        <v>2</v>
      </c>
      <c r="E4454" s="22" t="n">
        <v>1</v>
      </c>
      <c r="F4454" s="21">
        <f>(IF(C4454&lt;=20,MAX(800000,400000*C4454),8000000+700000*(C4454-20))+IF(E4454=1,1000000,0))</f>
        <v/>
      </c>
      <c r="G4454" s="21">
        <f>IF(AND(D4454=3,C4454&lt;=5),MAX(0,B4454-F4454),IF(AND(D4454=2,C4454&lt;=5,MAX(0,B4454-F4454)&gt;3000000),1500000+MAX(0,B4454-F4454)-3000000,MAX(0,B4454-F4454)/2))</f>
        <v/>
      </c>
      <c r="H4454" s="21">
        <f>ROUNDDOWN(G4454,-3)</f>
        <v/>
      </c>
      <c r="I4454" s="21">
        <f>IF(H4454&lt;=0,0,ROUNDDOWN(ROUND((H4454*LOOKUP(H4454,{0,1950001,3300001,6950001,9000001,18000001,40000001},{0.05,0.1,0.2,0.23,0.33,0.4,0.45})-LOOKUP(H4454,{0,1950001,3300001,6950001,9000001,18000001,40000001},{0,97500,427500,636000,1536000,2796000,4796000}))*1.021,3),0))</f>
        <v/>
      </c>
      <c r="J4454" s="21">
        <f>ROUNDDOWN(ROUND(H4454*0.06,2),-2)</f>
        <v/>
      </c>
      <c r="K4454" s="21">
        <f>ROUNDDOWN(ROUND(H4454*0.04,2),-2)</f>
        <v/>
      </c>
      <c r="L4454" s="21">
        <f>I4454+J4454+K4454</f>
        <v/>
      </c>
      <c r="M4454" s="21">
        <f>B4454-L4454</f>
        <v/>
      </c>
      <c r="N4454" s="21">
        <f>ROUNDDOWN(ROUND(B4454*0.2042,2),0)</f>
        <v/>
      </c>
    </row>
    <row r="4455">
      <c r="A4455" t="inlineStr">
        <is>
          <t>照合 短期</t>
        </is>
      </c>
      <c r="B4455" s="21" t="n">
        <v>32000000</v>
      </c>
      <c r="C4455" s="22" t="n">
        <v>3</v>
      </c>
      <c r="D4455" s="22" t="n">
        <v>2</v>
      </c>
      <c r="E4455" s="22" t="n">
        <v>0</v>
      </c>
      <c r="F4455" s="21">
        <f>(IF(C4455&lt;=20,MAX(800000,400000*C4455),8000000+700000*(C4455-20))+IF(E4455=1,1000000,0))</f>
        <v/>
      </c>
      <c r="G4455" s="21">
        <f>IF(AND(D4455=3,C4455&lt;=5),MAX(0,B4455-F4455),IF(AND(D4455=2,C4455&lt;=5,MAX(0,B4455-F4455)&gt;3000000),1500000+MAX(0,B4455-F4455)-3000000,MAX(0,B4455-F4455)/2))</f>
        <v/>
      </c>
      <c r="H4455" s="21">
        <f>ROUNDDOWN(G4455,-3)</f>
        <v/>
      </c>
      <c r="I4455" s="21">
        <f>IF(H4455&lt;=0,0,ROUNDDOWN(ROUND((H4455*LOOKUP(H4455,{0,1950001,3300001,6950001,9000001,18000001,40000001},{0.05,0.1,0.2,0.23,0.33,0.4,0.45})-LOOKUP(H4455,{0,1950001,3300001,6950001,9000001,18000001,40000001},{0,97500,427500,636000,1536000,2796000,4796000}))*1.021,3),0))</f>
        <v/>
      </c>
      <c r="J4455" s="21">
        <f>ROUNDDOWN(ROUND(H4455*0.06,2),-2)</f>
        <v/>
      </c>
      <c r="K4455" s="21">
        <f>ROUNDDOWN(ROUND(H4455*0.04,2),-2)</f>
        <v/>
      </c>
      <c r="L4455" s="21">
        <f>I4455+J4455+K4455</f>
        <v/>
      </c>
      <c r="M4455" s="21">
        <f>B4455-L4455</f>
        <v/>
      </c>
      <c r="N4455" s="21">
        <f>ROUNDDOWN(ROUND(B4455*0.2042,2),0)</f>
        <v/>
      </c>
    </row>
    <row r="4456">
      <c r="A4456" t="inlineStr">
        <is>
          <t>照合 役員</t>
        </is>
      </c>
      <c r="B4456" s="21" t="n">
        <v>32000000</v>
      </c>
      <c r="C4456" s="22" t="n">
        <v>3</v>
      </c>
      <c r="D4456" s="22" t="n">
        <v>3</v>
      </c>
      <c r="E4456" s="22" t="n">
        <v>0</v>
      </c>
      <c r="F4456" s="21">
        <f>(IF(C4456&lt;=20,MAX(800000,400000*C4456),8000000+700000*(C4456-20))+IF(E4456=1,1000000,0))</f>
        <v/>
      </c>
      <c r="G4456" s="21">
        <f>IF(AND(D4456=3,C4456&lt;=5),MAX(0,B4456-F4456),IF(AND(D4456=2,C4456&lt;=5,MAX(0,B4456-F4456)&gt;3000000),1500000+MAX(0,B4456-F4456)-3000000,MAX(0,B4456-F4456)/2))</f>
        <v/>
      </c>
      <c r="H4456" s="21">
        <f>ROUNDDOWN(G4456,-3)</f>
        <v/>
      </c>
      <c r="I4456" s="21">
        <f>IF(H4456&lt;=0,0,ROUNDDOWN(ROUND((H4456*LOOKUP(H4456,{0,1950001,3300001,6950001,9000001,18000001,40000001},{0.05,0.1,0.2,0.23,0.33,0.4,0.45})-LOOKUP(H4456,{0,1950001,3300001,6950001,9000001,18000001,40000001},{0,97500,427500,636000,1536000,2796000,4796000}))*1.021,3),0))</f>
        <v/>
      </c>
      <c r="J4456" s="21">
        <f>ROUNDDOWN(ROUND(H4456*0.06,2),-2)</f>
        <v/>
      </c>
      <c r="K4456" s="21">
        <f>ROUNDDOWN(ROUND(H4456*0.04,2),-2)</f>
        <v/>
      </c>
      <c r="L4456" s="21">
        <f>I4456+J4456+K4456</f>
        <v/>
      </c>
      <c r="M4456" s="21">
        <f>B4456-L4456</f>
        <v/>
      </c>
      <c r="N4456" s="21">
        <f>ROUNDDOWN(ROUND(B4456*0.2042,2),0)</f>
        <v/>
      </c>
    </row>
    <row r="4457">
      <c r="A4457" t="inlineStr">
        <is>
          <t>照合 短期 障害</t>
        </is>
      </c>
      <c r="B4457" s="21" t="n">
        <v>32000000</v>
      </c>
      <c r="C4457" s="22" t="n">
        <v>3</v>
      </c>
      <c r="D4457" s="22" t="n">
        <v>2</v>
      </c>
      <c r="E4457" s="22" t="n">
        <v>1</v>
      </c>
      <c r="F4457" s="21">
        <f>(IF(C4457&lt;=20,MAX(800000,400000*C4457),8000000+700000*(C4457-20))+IF(E4457=1,1000000,0))</f>
        <v/>
      </c>
      <c r="G4457" s="21">
        <f>IF(AND(D4457=3,C4457&lt;=5),MAX(0,B4457-F4457),IF(AND(D4457=2,C4457&lt;=5,MAX(0,B4457-F4457)&gt;3000000),1500000+MAX(0,B4457-F4457)-3000000,MAX(0,B4457-F4457)/2))</f>
        <v/>
      </c>
      <c r="H4457" s="21">
        <f>ROUNDDOWN(G4457,-3)</f>
        <v/>
      </c>
      <c r="I4457" s="21">
        <f>IF(H4457&lt;=0,0,ROUNDDOWN(ROUND((H4457*LOOKUP(H4457,{0,1950001,3300001,6950001,9000001,18000001,40000001},{0.05,0.1,0.2,0.23,0.33,0.4,0.45})-LOOKUP(H4457,{0,1950001,3300001,6950001,9000001,18000001,40000001},{0,97500,427500,636000,1536000,2796000,4796000}))*1.021,3),0))</f>
        <v/>
      </c>
      <c r="J4457" s="21">
        <f>ROUNDDOWN(ROUND(H4457*0.06,2),-2)</f>
        <v/>
      </c>
      <c r="K4457" s="21">
        <f>ROUNDDOWN(ROUND(H4457*0.04,2),-2)</f>
        <v/>
      </c>
      <c r="L4457" s="21">
        <f>I4457+J4457+K4457</f>
        <v/>
      </c>
      <c r="M4457" s="21">
        <f>B4457-L4457</f>
        <v/>
      </c>
      <c r="N4457" s="21">
        <f>ROUNDDOWN(ROUND(B4457*0.2042,2),0)</f>
        <v/>
      </c>
    </row>
    <row r="4458">
      <c r="A4458" t="inlineStr">
        <is>
          <t>照合 短期</t>
        </is>
      </c>
      <c r="B4458" s="21" t="n">
        <v>32000000</v>
      </c>
      <c r="C4458" s="22" t="n">
        <v>4</v>
      </c>
      <c r="D4458" s="22" t="n">
        <v>2</v>
      </c>
      <c r="E4458" s="22" t="n">
        <v>0</v>
      </c>
      <c r="F4458" s="21">
        <f>(IF(C4458&lt;=20,MAX(800000,400000*C4458),8000000+700000*(C4458-20))+IF(E4458=1,1000000,0))</f>
        <v/>
      </c>
      <c r="G4458" s="21">
        <f>IF(AND(D4458=3,C4458&lt;=5),MAX(0,B4458-F4458),IF(AND(D4458=2,C4458&lt;=5,MAX(0,B4458-F4458)&gt;3000000),1500000+MAX(0,B4458-F4458)-3000000,MAX(0,B4458-F4458)/2))</f>
        <v/>
      </c>
      <c r="H4458" s="21">
        <f>ROUNDDOWN(G4458,-3)</f>
        <v/>
      </c>
      <c r="I4458" s="21">
        <f>IF(H4458&lt;=0,0,ROUNDDOWN(ROUND((H4458*LOOKUP(H4458,{0,1950001,3300001,6950001,9000001,18000001,40000001},{0.05,0.1,0.2,0.23,0.33,0.4,0.45})-LOOKUP(H4458,{0,1950001,3300001,6950001,9000001,18000001,40000001},{0,97500,427500,636000,1536000,2796000,4796000}))*1.021,3),0))</f>
        <v/>
      </c>
      <c r="J4458" s="21">
        <f>ROUNDDOWN(ROUND(H4458*0.06,2),-2)</f>
        <v/>
      </c>
      <c r="K4458" s="21">
        <f>ROUNDDOWN(ROUND(H4458*0.04,2),-2)</f>
        <v/>
      </c>
      <c r="L4458" s="21">
        <f>I4458+J4458+K4458</f>
        <v/>
      </c>
      <c r="M4458" s="21">
        <f>B4458-L4458</f>
        <v/>
      </c>
      <c r="N4458" s="21">
        <f>ROUNDDOWN(ROUND(B4458*0.2042,2),0)</f>
        <v/>
      </c>
    </row>
    <row r="4459">
      <c r="A4459" t="inlineStr">
        <is>
          <t>照合 役員</t>
        </is>
      </c>
      <c r="B4459" s="21" t="n">
        <v>32000000</v>
      </c>
      <c r="C4459" s="22" t="n">
        <v>4</v>
      </c>
      <c r="D4459" s="22" t="n">
        <v>3</v>
      </c>
      <c r="E4459" s="22" t="n">
        <v>0</v>
      </c>
      <c r="F4459" s="21">
        <f>(IF(C4459&lt;=20,MAX(800000,400000*C4459),8000000+700000*(C4459-20))+IF(E4459=1,1000000,0))</f>
        <v/>
      </c>
      <c r="G4459" s="21">
        <f>IF(AND(D4459=3,C4459&lt;=5),MAX(0,B4459-F4459),IF(AND(D4459=2,C4459&lt;=5,MAX(0,B4459-F4459)&gt;3000000),1500000+MAX(0,B4459-F4459)-3000000,MAX(0,B4459-F4459)/2))</f>
        <v/>
      </c>
      <c r="H4459" s="21">
        <f>ROUNDDOWN(G4459,-3)</f>
        <v/>
      </c>
      <c r="I4459" s="21">
        <f>IF(H4459&lt;=0,0,ROUNDDOWN(ROUND((H4459*LOOKUP(H4459,{0,1950001,3300001,6950001,9000001,18000001,40000001},{0.05,0.1,0.2,0.23,0.33,0.4,0.45})-LOOKUP(H4459,{0,1950001,3300001,6950001,9000001,18000001,40000001},{0,97500,427500,636000,1536000,2796000,4796000}))*1.021,3),0))</f>
        <v/>
      </c>
      <c r="J4459" s="21">
        <f>ROUNDDOWN(ROUND(H4459*0.06,2),-2)</f>
        <v/>
      </c>
      <c r="K4459" s="21">
        <f>ROUNDDOWN(ROUND(H4459*0.04,2),-2)</f>
        <v/>
      </c>
      <c r="L4459" s="21">
        <f>I4459+J4459+K4459</f>
        <v/>
      </c>
      <c r="M4459" s="21">
        <f>B4459-L4459</f>
        <v/>
      </c>
      <c r="N4459" s="21">
        <f>ROUNDDOWN(ROUND(B4459*0.2042,2),0)</f>
        <v/>
      </c>
    </row>
    <row r="4460">
      <c r="A4460" t="inlineStr">
        <is>
          <t>照合 短期 障害</t>
        </is>
      </c>
      <c r="B4460" s="21" t="n">
        <v>32000000</v>
      </c>
      <c r="C4460" s="22" t="n">
        <v>4</v>
      </c>
      <c r="D4460" s="22" t="n">
        <v>2</v>
      </c>
      <c r="E4460" s="22" t="n">
        <v>1</v>
      </c>
      <c r="F4460" s="21">
        <f>(IF(C4460&lt;=20,MAX(800000,400000*C4460),8000000+700000*(C4460-20))+IF(E4460=1,1000000,0))</f>
        <v/>
      </c>
      <c r="G4460" s="21">
        <f>IF(AND(D4460=3,C4460&lt;=5),MAX(0,B4460-F4460),IF(AND(D4460=2,C4460&lt;=5,MAX(0,B4460-F4460)&gt;3000000),1500000+MAX(0,B4460-F4460)-3000000,MAX(0,B4460-F4460)/2))</f>
        <v/>
      </c>
      <c r="H4460" s="21">
        <f>ROUNDDOWN(G4460,-3)</f>
        <v/>
      </c>
      <c r="I4460" s="21">
        <f>IF(H4460&lt;=0,0,ROUNDDOWN(ROUND((H4460*LOOKUP(H4460,{0,1950001,3300001,6950001,9000001,18000001,40000001},{0.05,0.1,0.2,0.23,0.33,0.4,0.45})-LOOKUP(H4460,{0,1950001,3300001,6950001,9000001,18000001,40000001},{0,97500,427500,636000,1536000,2796000,4796000}))*1.021,3),0))</f>
        <v/>
      </c>
      <c r="J4460" s="21">
        <f>ROUNDDOWN(ROUND(H4460*0.06,2),-2)</f>
        <v/>
      </c>
      <c r="K4460" s="21">
        <f>ROUNDDOWN(ROUND(H4460*0.04,2),-2)</f>
        <v/>
      </c>
      <c r="L4460" s="21">
        <f>I4460+J4460+K4460</f>
        <v/>
      </c>
      <c r="M4460" s="21">
        <f>B4460-L4460</f>
        <v/>
      </c>
      <c r="N4460" s="21">
        <f>ROUNDDOWN(ROUND(B4460*0.2042,2),0)</f>
        <v/>
      </c>
    </row>
    <row r="4461">
      <c r="A4461" t="inlineStr">
        <is>
          <t>照合 短期</t>
        </is>
      </c>
      <c r="B4461" s="21" t="n">
        <v>32000000</v>
      </c>
      <c r="C4461" s="22" t="n">
        <v>5</v>
      </c>
      <c r="D4461" s="22" t="n">
        <v>2</v>
      </c>
      <c r="E4461" s="22" t="n">
        <v>0</v>
      </c>
      <c r="F4461" s="21">
        <f>(IF(C4461&lt;=20,MAX(800000,400000*C4461),8000000+700000*(C4461-20))+IF(E4461=1,1000000,0))</f>
        <v/>
      </c>
      <c r="G4461" s="21">
        <f>IF(AND(D4461=3,C4461&lt;=5),MAX(0,B4461-F4461),IF(AND(D4461=2,C4461&lt;=5,MAX(0,B4461-F4461)&gt;3000000),1500000+MAX(0,B4461-F4461)-3000000,MAX(0,B4461-F4461)/2))</f>
        <v/>
      </c>
      <c r="H4461" s="21">
        <f>ROUNDDOWN(G4461,-3)</f>
        <v/>
      </c>
      <c r="I4461" s="21">
        <f>IF(H4461&lt;=0,0,ROUNDDOWN(ROUND((H4461*LOOKUP(H4461,{0,1950001,3300001,6950001,9000001,18000001,40000001},{0.05,0.1,0.2,0.23,0.33,0.4,0.45})-LOOKUP(H4461,{0,1950001,3300001,6950001,9000001,18000001,40000001},{0,97500,427500,636000,1536000,2796000,4796000}))*1.021,3),0))</f>
        <v/>
      </c>
      <c r="J4461" s="21">
        <f>ROUNDDOWN(ROUND(H4461*0.06,2),-2)</f>
        <v/>
      </c>
      <c r="K4461" s="21">
        <f>ROUNDDOWN(ROUND(H4461*0.04,2),-2)</f>
        <v/>
      </c>
      <c r="L4461" s="21">
        <f>I4461+J4461+K4461</f>
        <v/>
      </c>
      <c r="M4461" s="21">
        <f>B4461-L4461</f>
        <v/>
      </c>
      <c r="N4461" s="21">
        <f>ROUNDDOWN(ROUND(B4461*0.2042,2),0)</f>
        <v/>
      </c>
    </row>
    <row r="4462">
      <c r="A4462" t="inlineStr">
        <is>
          <t>照合 役員</t>
        </is>
      </c>
      <c r="B4462" s="21" t="n">
        <v>32000000</v>
      </c>
      <c r="C4462" s="22" t="n">
        <v>5</v>
      </c>
      <c r="D4462" s="22" t="n">
        <v>3</v>
      </c>
      <c r="E4462" s="22" t="n">
        <v>0</v>
      </c>
      <c r="F4462" s="21">
        <f>(IF(C4462&lt;=20,MAX(800000,400000*C4462),8000000+700000*(C4462-20))+IF(E4462=1,1000000,0))</f>
        <v/>
      </c>
      <c r="G4462" s="21">
        <f>IF(AND(D4462=3,C4462&lt;=5),MAX(0,B4462-F4462),IF(AND(D4462=2,C4462&lt;=5,MAX(0,B4462-F4462)&gt;3000000),1500000+MAX(0,B4462-F4462)-3000000,MAX(0,B4462-F4462)/2))</f>
        <v/>
      </c>
      <c r="H4462" s="21">
        <f>ROUNDDOWN(G4462,-3)</f>
        <v/>
      </c>
      <c r="I4462" s="21">
        <f>IF(H4462&lt;=0,0,ROUNDDOWN(ROUND((H4462*LOOKUP(H4462,{0,1950001,3300001,6950001,9000001,18000001,40000001},{0.05,0.1,0.2,0.23,0.33,0.4,0.45})-LOOKUP(H4462,{0,1950001,3300001,6950001,9000001,18000001,40000001},{0,97500,427500,636000,1536000,2796000,4796000}))*1.021,3),0))</f>
        <v/>
      </c>
      <c r="J4462" s="21">
        <f>ROUNDDOWN(ROUND(H4462*0.06,2),-2)</f>
        <v/>
      </c>
      <c r="K4462" s="21">
        <f>ROUNDDOWN(ROUND(H4462*0.04,2),-2)</f>
        <v/>
      </c>
      <c r="L4462" s="21">
        <f>I4462+J4462+K4462</f>
        <v/>
      </c>
      <c r="M4462" s="21">
        <f>B4462-L4462</f>
        <v/>
      </c>
      <c r="N4462" s="21">
        <f>ROUNDDOWN(ROUND(B4462*0.2042,2),0)</f>
        <v/>
      </c>
    </row>
    <row r="4463">
      <c r="A4463" t="inlineStr">
        <is>
          <t>照合 短期 障害</t>
        </is>
      </c>
      <c r="B4463" s="21" t="n">
        <v>32000000</v>
      </c>
      <c r="C4463" s="22" t="n">
        <v>5</v>
      </c>
      <c r="D4463" s="22" t="n">
        <v>2</v>
      </c>
      <c r="E4463" s="22" t="n">
        <v>1</v>
      </c>
      <c r="F4463" s="21">
        <f>(IF(C4463&lt;=20,MAX(800000,400000*C4463),8000000+700000*(C4463-20))+IF(E4463=1,1000000,0))</f>
        <v/>
      </c>
      <c r="G4463" s="21">
        <f>IF(AND(D4463=3,C4463&lt;=5),MAX(0,B4463-F4463),IF(AND(D4463=2,C4463&lt;=5,MAX(0,B4463-F4463)&gt;3000000),1500000+MAX(0,B4463-F4463)-3000000,MAX(0,B4463-F4463)/2))</f>
        <v/>
      </c>
      <c r="H4463" s="21">
        <f>ROUNDDOWN(G4463,-3)</f>
        <v/>
      </c>
      <c r="I4463" s="21">
        <f>IF(H4463&lt;=0,0,ROUNDDOWN(ROUND((H4463*LOOKUP(H4463,{0,1950001,3300001,6950001,9000001,18000001,40000001},{0.05,0.1,0.2,0.23,0.33,0.4,0.45})-LOOKUP(H4463,{0,1950001,3300001,6950001,9000001,18000001,40000001},{0,97500,427500,636000,1536000,2796000,4796000}))*1.021,3),0))</f>
        <v/>
      </c>
      <c r="J4463" s="21">
        <f>ROUNDDOWN(ROUND(H4463*0.06,2),-2)</f>
        <v/>
      </c>
      <c r="K4463" s="21">
        <f>ROUNDDOWN(ROUND(H4463*0.04,2),-2)</f>
        <v/>
      </c>
      <c r="L4463" s="21">
        <f>I4463+J4463+K4463</f>
        <v/>
      </c>
      <c r="M4463" s="21">
        <f>B4463-L4463</f>
        <v/>
      </c>
      <c r="N4463" s="21">
        <f>ROUNDDOWN(ROUND(B4463*0.2042,2),0)</f>
        <v/>
      </c>
    </row>
    <row r="4464">
      <c r="A4464" t="inlineStr">
        <is>
          <t>照合 障害</t>
        </is>
      </c>
      <c r="B4464" s="21" t="n">
        <v>32000000</v>
      </c>
      <c r="C4464" s="22" t="n">
        <v>25</v>
      </c>
      <c r="D4464" s="22" t="n">
        <v>1</v>
      </c>
      <c r="E4464" s="22" t="n">
        <v>1</v>
      </c>
      <c r="F4464" s="21">
        <f>(IF(C4464&lt;=20,MAX(800000,400000*C4464),8000000+700000*(C4464-20))+IF(E4464=1,1000000,0))</f>
        <v/>
      </c>
      <c r="G4464" s="21">
        <f>IF(AND(D4464=3,C4464&lt;=5),MAX(0,B4464-F4464),IF(AND(D4464=2,C4464&lt;=5,MAX(0,B4464-F4464)&gt;3000000),1500000+MAX(0,B4464-F4464)-3000000,MAX(0,B4464-F4464)/2))</f>
        <v/>
      </c>
      <c r="H4464" s="21">
        <f>ROUNDDOWN(G4464,-3)</f>
        <v/>
      </c>
      <c r="I4464" s="21">
        <f>IF(H4464&lt;=0,0,ROUNDDOWN(ROUND((H4464*LOOKUP(H4464,{0,1950001,3300001,6950001,9000001,18000001,40000001},{0.05,0.1,0.2,0.23,0.33,0.4,0.45})-LOOKUP(H4464,{0,1950001,3300001,6950001,9000001,18000001,40000001},{0,97500,427500,636000,1536000,2796000,4796000}))*1.021,3),0))</f>
        <v/>
      </c>
      <c r="J4464" s="21">
        <f>ROUNDDOWN(ROUND(H4464*0.06,2),-2)</f>
        <v/>
      </c>
      <c r="K4464" s="21">
        <f>ROUNDDOWN(ROUND(H4464*0.04,2),-2)</f>
        <v/>
      </c>
      <c r="L4464" s="21">
        <f>I4464+J4464+K4464</f>
        <v/>
      </c>
      <c r="M4464" s="21">
        <f>B4464-L4464</f>
        <v/>
      </c>
      <c r="N4464" s="21">
        <f>ROUNDDOWN(ROUND(B4464*0.2042,2),0)</f>
        <v/>
      </c>
    </row>
    <row r="4465">
      <c r="A4465" t="inlineStr">
        <is>
          <t>照合 一般</t>
        </is>
      </c>
      <c r="B4465" s="21" t="n">
        <v>32500000</v>
      </c>
      <c r="C4465" s="22" t="n">
        <v>1</v>
      </c>
      <c r="D4465" s="22" t="n">
        <v>1</v>
      </c>
      <c r="E4465" s="22" t="n">
        <v>0</v>
      </c>
      <c r="F4465" s="21">
        <f>(IF(C4465&lt;=20,MAX(800000,400000*C4465),8000000+700000*(C4465-20))+IF(E4465=1,1000000,0))</f>
        <v/>
      </c>
      <c r="G4465" s="21">
        <f>IF(AND(D4465=3,C4465&lt;=5),MAX(0,B4465-F4465),IF(AND(D4465=2,C4465&lt;=5,MAX(0,B4465-F4465)&gt;3000000),1500000+MAX(0,B4465-F4465)-3000000,MAX(0,B4465-F4465)/2))</f>
        <v/>
      </c>
      <c r="H4465" s="21">
        <f>ROUNDDOWN(G4465,-3)</f>
        <v/>
      </c>
      <c r="I4465" s="21">
        <f>IF(H4465&lt;=0,0,ROUNDDOWN(ROUND((H4465*LOOKUP(H4465,{0,1950001,3300001,6950001,9000001,18000001,40000001},{0.05,0.1,0.2,0.23,0.33,0.4,0.45})-LOOKUP(H4465,{0,1950001,3300001,6950001,9000001,18000001,40000001},{0,97500,427500,636000,1536000,2796000,4796000}))*1.021,3),0))</f>
        <v/>
      </c>
      <c r="J4465" s="21">
        <f>ROUNDDOWN(ROUND(H4465*0.06,2),-2)</f>
        <v/>
      </c>
      <c r="K4465" s="21">
        <f>ROUNDDOWN(ROUND(H4465*0.04,2),-2)</f>
        <v/>
      </c>
      <c r="L4465" s="21">
        <f>I4465+J4465+K4465</f>
        <v/>
      </c>
      <c r="M4465" s="21">
        <f>B4465-L4465</f>
        <v/>
      </c>
      <c r="N4465" s="21">
        <f>ROUNDDOWN(ROUND(B4465*0.2042,2),0)</f>
        <v/>
      </c>
    </row>
    <row r="4466">
      <c r="A4466" t="inlineStr">
        <is>
          <t>照合 一般</t>
        </is>
      </c>
      <c r="B4466" s="21" t="n">
        <v>32500000</v>
      </c>
      <c r="C4466" s="22" t="n">
        <v>2</v>
      </c>
      <c r="D4466" s="22" t="n">
        <v>1</v>
      </c>
      <c r="E4466" s="22" t="n">
        <v>0</v>
      </c>
      <c r="F4466" s="21">
        <f>(IF(C4466&lt;=20,MAX(800000,400000*C4466),8000000+700000*(C4466-20))+IF(E4466=1,1000000,0))</f>
        <v/>
      </c>
      <c r="G4466" s="21">
        <f>IF(AND(D4466=3,C4466&lt;=5),MAX(0,B4466-F4466),IF(AND(D4466=2,C4466&lt;=5,MAX(0,B4466-F4466)&gt;3000000),1500000+MAX(0,B4466-F4466)-3000000,MAX(0,B4466-F4466)/2))</f>
        <v/>
      </c>
      <c r="H4466" s="21">
        <f>ROUNDDOWN(G4466,-3)</f>
        <v/>
      </c>
      <c r="I4466" s="21">
        <f>IF(H4466&lt;=0,0,ROUNDDOWN(ROUND((H4466*LOOKUP(H4466,{0,1950001,3300001,6950001,9000001,18000001,40000001},{0.05,0.1,0.2,0.23,0.33,0.4,0.45})-LOOKUP(H4466,{0,1950001,3300001,6950001,9000001,18000001,40000001},{0,97500,427500,636000,1536000,2796000,4796000}))*1.021,3),0))</f>
        <v/>
      </c>
      <c r="J4466" s="21">
        <f>ROUNDDOWN(ROUND(H4466*0.06,2),-2)</f>
        <v/>
      </c>
      <c r="K4466" s="21">
        <f>ROUNDDOWN(ROUND(H4466*0.04,2),-2)</f>
        <v/>
      </c>
      <c r="L4466" s="21">
        <f>I4466+J4466+K4466</f>
        <v/>
      </c>
      <c r="M4466" s="21">
        <f>B4466-L4466</f>
        <v/>
      </c>
      <c r="N4466" s="21">
        <f>ROUNDDOWN(ROUND(B4466*0.2042,2),0)</f>
        <v/>
      </c>
    </row>
    <row r="4467">
      <c r="A4467" t="inlineStr">
        <is>
          <t>照合 一般</t>
        </is>
      </c>
      <c r="B4467" s="21" t="n">
        <v>32500000</v>
      </c>
      <c r="C4467" s="22" t="n">
        <v>3</v>
      </c>
      <c r="D4467" s="22" t="n">
        <v>1</v>
      </c>
      <c r="E4467" s="22" t="n">
        <v>0</v>
      </c>
      <c r="F4467" s="21">
        <f>(IF(C4467&lt;=20,MAX(800000,400000*C4467),8000000+700000*(C4467-20))+IF(E4467=1,1000000,0))</f>
        <v/>
      </c>
      <c r="G4467" s="21">
        <f>IF(AND(D4467=3,C4467&lt;=5),MAX(0,B4467-F4467),IF(AND(D4467=2,C4467&lt;=5,MAX(0,B4467-F4467)&gt;3000000),1500000+MAX(0,B4467-F4467)-3000000,MAX(0,B4467-F4467)/2))</f>
        <v/>
      </c>
      <c r="H4467" s="21">
        <f>ROUNDDOWN(G4467,-3)</f>
        <v/>
      </c>
      <c r="I4467" s="21">
        <f>IF(H4467&lt;=0,0,ROUNDDOWN(ROUND((H4467*LOOKUP(H4467,{0,1950001,3300001,6950001,9000001,18000001,40000001},{0.05,0.1,0.2,0.23,0.33,0.4,0.45})-LOOKUP(H4467,{0,1950001,3300001,6950001,9000001,18000001,40000001},{0,97500,427500,636000,1536000,2796000,4796000}))*1.021,3),0))</f>
        <v/>
      </c>
      <c r="J4467" s="21">
        <f>ROUNDDOWN(ROUND(H4467*0.06,2),-2)</f>
        <v/>
      </c>
      <c r="K4467" s="21">
        <f>ROUNDDOWN(ROUND(H4467*0.04,2),-2)</f>
        <v/>
      </c>
      <c r="L4467" s="21">
        <f>I4467+J4467+K4467</f>
        <v/>
      </c>
      <c r="M4467" s="21">
        <f>B4467-L4467</f>
        <v/>
      </c>
      <c r="N4467" s="21">
        <f>ROUNDDOWN(ROUND(B4467*0.2042,2),0)</f>
        <v/>
      </c>
    </row>
    <row r="4468">
      <c r="A4468" t="inlineStr">
        <is>
          <t>照合 一般</t>
        </is>
      </c>
      <c r="B4468" s="21" t="n">
        <v>32500000</v>
      </c>
      <c r="C4468" s="22" t="n">
        <v>4</v>
      </c>
      <c r="D4468" s="22" t="n">
        <v>1</v>
      </c>
      <c r="E4468" s="22" t="n">
        <v>0</v>
      </c>
      <c r="F4468" s="21">
        <f>(IF(C4468&lt;=20,MAX(800000,400000*C4468),8000000+700000*(C4468-20))+IF(E4468=1,1000000,0))</f>
        <v/>
      </c>
      <c r="G4468" s="21">
        <f>IF(AND(D4468=3,C4468&lt;=5),MAX(0,B4468-F4468),IF(AND(D4468=2,C4468&lt;=5,MAX(0,B4468-F4468)&gt;3000000),1500000+MAX(0,B4468-F4468)-3000000,MAX(0,B4468-F4468)/2))</f>
        <v/>
      </c>
      <c r="H4468" s="21">
        <f>ROUNDDOWN(G4468,-3)</f>
        <v/>
      </c>
      <c r="I4468" s="21">
        <f>IF(H4468&lt;=0,0,ROUNDDOWN(ROUND((H4468*LOOKUP(H4468,{0,1950001,3300001,6950001,9000001,18000001,40000001},{0.05,0.1,0.2,0.23,0.33,0.4,0.45})-LOOKUP(H4468,{0,1950001,3300001,6950001,9000001,18000001,40000001},{0,97500,427500,636000,1536000,2796000,4796000}))*1.021,3),0))</f>
        <v/>
      </c>
      <c r="J4468" s="21">
        <f>ROUNDDOWN(ROUND(H4468*0.06,2),-2)</f>
        <v/>
      </c>
      <c r="K4468" s="21">
        <f>ROUNDDOWN(ROUND(H4468*0.04,2),-2)</f>
        <v/>
      </c>
      <c r="L4468" s="21">
        <f>I4468+J4468+K4468</f>
        <v/>
      </c>
      <c r="M4468" s="21">
        <f>B4468-L4468</f>
        <v/>
      </c>
      <c r="N4468" s="21">
        <f>ROUNDDOWN(ROUND(B4468*0.2042,2),0)</f>
        <v/>
      </c>
    </row>
    <row r="4469">
      <c r="A4469" t="inlineStr">
        <is>
          <t>照合 一般</t>
        </is>
      </c>
      <c r="B4469" s="21" t="n">
        <v>32500000</v>
      </c>
      <c r="C4469" s="22" t="n">
        <v>5</v>
      </c>
      <c r="D4469" s="22" t="n">
        <v>1</v>
      </c>
      <c r="E4469" s="22" t="n">
        <v>0</v>
      </c>
      <c r="F4469" s="21">
        <f>(IF(C4469&lt;=20,MAX(800000,400000*C4469),8000000+700000*(C4469-20))+IF(E4469=1,1000000,0))</f>
        <v/>
      </c>
      <c r="G4469" s="21">
        <f>IF(AND(D4469=3,C4469&lt;=5),MAX(0,B4469-F4469),IF(AND(D4469=2,C4469&lt;=5,MAX(0,B4469-F4469)&gt;3000000),1500000+MAX(0,B4469-F4469)-3000000,MAX(0,B4469-F4469)/2))</f>
        <v/>
      </c>
      <c r="H4469" s="21">
        <f>ROUNDDOWN(G4469,-3)</f>
        <v/>
      </c>
      <c r="I4469" s="21">
        <f>IF(H4469&lt;=0,0,ROUNDDOWN(ROUND((H4469*LOOKUP(H4469,{0,1950001,3300001,6950001,9000001,18000001,40000001},{0.05,0.1,0.2,0.23,0.33,0.4,0.45})-LOOKUP(H4469,{0,1950001,3300001,6950001,9000001,18000001,40000001},{0,97500,427500,636000,1536000,2796000,4796000}))*1.021,3),0))</f>
        <v/>
      </c>
      <c r="J4469" s="21">
        <f>ROUNDDOWN(ROUND(H4469*0.06,2),-2)</f>
        <v/>
      </c>
      <c r="K4469" s="21">
        <f>ROUNDDOWN(ROUND(H4469*0.04,2),-2)</f>
        <v/>
      </c>
      <c r="L4469" s="21">
        <f>I4469+J4469+K4469</f>
        <v/>
      </c>
      <c r="M4469" s="21">
        <f>B4469-L4469</f>
        <v/>
      </c>
      <c r="N4469" s="21">
        <f>ROUNDDOWN(ROUND(B4469*0.2042,2),0)</f>
        <v/>
      </c>
    </row>
    <row r="4470">
      <c r="A4470" t="inlineStr">
        <is>
          <t>照合 一般</t>
        </is>
      </c>
      <c r="B4470" s="21" t="n">
        <v>32500000</v>
      </c>
      <c r="C4470" s="22" t="n">
        <v>6</v>
      </c>
      <c r="D4470" s="22" t="n">
        <v>1</v>
      </c>
      <c r="E4470" s="22" t="n">
        <v>0</v>
      </c>
      <c r="F4470" s="21">
        <f>(IF(C4470&lt;=20,MAX(800000,400000*C4470),8000000+700000*(C4470-20))+IF(E4470=1,1000000,0))</f>
        <v/>
      </c>
      <c r="G4470" s="21">
        <f>IF(AND(D4470=3,C4470&lt;=5),MAX(0,B4470-F4470),IF(AND(D4470=2,C4470&lt;=5,MAX(0,B4470-F4470)&gt;3000000),1500000+MAX(0,B4470-F4470)-3000000,MAX(0,B4470-F4470)/2))</f>
        <v/>
      </c>
      <c r="H4470" s="21">
        <f>ROUNDDOWN(G4470,-3)</f>
        <v/>
      </c>
      <c r="I4470" s="21">
        <f>IF(H4470&lt;=0,0,ROUNDDOWN(ROUND((H4470*LOOKUP(H4470,{0,1950001,3300001,6950001,9000001,18000001,40000001},{0.05,0.1,0.2,0.23,0.33,0.4,0.45})-LOOKUP(H4470,{0,1950001,3300001,6950001,9000001,18000001,40000001},{0,97500,427500,636000,1536000,2796000,4796000}))*1.021,3),0))</f>
        <v/>
      </c>
      <c r="J4470" s="21">
        <f>ROUNDDOWN(ROUND(H4470*0.06,2),-2)</f>
        <v/>
      </c>
      <c r="K4470" s="21">
        <f>ROUNDDOWN(ROUND(H4470*0.04,2),-2)</f>
        <v/>
      </c>
      <c r="L4470" s="21">
        <f>I4470+J4470+K4470</f>
        <v/>
      </c>
      <c r="M4470" s="21">
        <f>B4470-L4470</f>
        <v/>
      </c>
      <c r="N4470" s="21">
        <f>ROUNDDOWN(ROUND(B4470*0.2042,2),0)</f>
        <v/>
      </c>
    </row>
    <row r="4471">
      <c r="A4471" t="inlineStr">
        <is>
          <t>照合 一般</t>
        </is>
      </c>
      <c r="B4471" s="21" t="n">
        <v>32500000</v>
      </c>
      <c r="C4471" s="22" t="n">
        <v>7</v>
      </c>
      <c r="D4471" s="22" t="n">
        <v>1</v>
      </c>
      <c r="E4471" s="22" t="n">
        <v>0</v>
      </c>
      <c r="F4471" s="21">
        <f>(IF(C4471&lt;=20,MAX(800000,400000*C4471),8000000+700000*(C4471-20))+IF(E4471=1,1000000,0))</f>
        <v/>
      </c>
      <c r="G4471" s="21">
        <f>IF(AND(D4471=3,C4471&lt;=5),MAX(0,B4471-F4471),IF(AND(D4471=2,C4471&lt;=5,MAX(0,B4471-F4471)&gt;3000000),1500000+MAX(0,B4471-F4471)-3000000,MAX(0,B4471-F4471)/2))</f>
        <v/>
      </c>
      <c r="H4471" s="21">
        <f>ROUNDDOWN(G4471,-3)</f>
        <v/>
      </c>
      <c r="I4471" s="21">
        <f>IF(H4471&lt;=0,0,ROUNDDOWN(ROUND((H4471*LOOKUP(H4471,{0,1950001,3300001,6950001,9000001,18000001,40000001},{0.05,0.1,0.2,0.23,0.33,0.4,0.45})-LOOKUP(H4471,{0,1950001,3300001,6950001,9000001,18000001,40000001},{0,97500,427500,636000,1536000,2796000,4796000}))*1.021,3),0))</f>
        <v/>
      </c>
      <c r="J4471" s="21">
        <f>ROUNDDOWN(ROUND(H4471*0.06,2),-2)</f>
        <v/>
      </c>
      <c r="K4471" s="21">
        <f>ROUNDDOWN(ROUND(H4471*0.04,2),-2)</f>
        <v/>
      </c>
      <c r="L4471" s="21">
        <f>I4471+J4471+K4471</f>
        <v/>
      </c>
      <c r="M4471" s="21">
        <f>B4471-L4471</f>
        <v/>
      </c>
      <c r="N4471" s="21">
        <f>ROUNDDOWN(ROUND(B4471*0.2042,2),0)</f>
        <v/>
      </c>
    </row>
    <row r="4472">
      <c r="A4472" t="inlineStr">
        <is>
          <t>照合 一般</t>
        </is>
      </c>
      <c r="B4472" s="21" t="n">
        <v>32500000</v>
      </c>
      <c r="C4472" s="22" t="n">
        <v>8</v>
      </c>
      <c r="D4472" s="22" t="n">
        <v>1</v>
      </c>
      <c r="E4472" s="22" t="n">
        <v>0</v>
      </c>
      <c r="F4472" s="21">
        <f>(IF(C4472&lt;=20,MAX(800000,400000*C4472),8000000+700000*(C4472-20))+IF(E4472=1,1000000,0))</f>
        <v/>
      </c>
      <c r="G4472" s="21">
        <f>IF(AND(D4472=3,C4472&lt;=5),MAX(0,B4472-F4472),IF(AND(D4472=2,C4472&lt;=5,MAX(0,B4472-F4472)&gt;3000000),1500000+MAX(0,B4472-F4472)-3000000,MAX(0,B4472-F4472)/2))</f>
        <v/>
      </c>
      <c r="H4472" s="21">
        <f>ROUNDDOWN(G4472,-3)</f>
        <v/>
      </c>
      <c r="I4472" s="21">
        <f>IF(H4472&lt;=0,0,ROUNDDOWN(ROUND((H4472*LOOKUP(H4472,{0,1950001,3300001,6950001,9000001,18000001,40000001},{0.05,0.1,0.2,0.23,0.33,0.4,0.45})-LOOKUP(H4472,{0,1950001,3300001,6950001,9000001,18000001,40000001},{0,97500,427500,636000,1536000,2796000,4796000}))*1.021,3),0))</f>
        <v/>
      </c>
      <c r="J4472" s="21">
        <f>ROUNDDOWN(ROUND(H4472*0.06,2),-2)</f>
        <v/>
      </c>
      <c r="K4472" s="21">
        <f>ROUNDDOWN(ROUND(H4472*0.04,2),-2)</f>
        <v/>
      </c>
      <c r="L4472" s="21">
        <f>I4472+J4472+K4472</f>
        <v/>
      </c>
      <c r="M4472" s="21">
        <f>B4472-L4472</f>
        <v/>
      </c>
      <c r="N4472" s="21">
        <f>ROUNDDOWN(ROUND(B4472*0.2042,2),0)</f>
        <v/>
      </c>
    </row>
    <row r="4473">
      <c r="A4473" t="inlineStr">
        <is>
          <t>照合 一般</t>
        </is>
      </c>
      <c r="B4473" s="21" t="n">
        <v>32500000</v>
      </c>
      <c r="C4473" s="22" t="n">
        <v>9</v>
      </c>
      <c r="D4473" s="22" t="n">
        <v>1</v>
      </c>
      <c r="E4473" s="22" t="n">
        <v>0</v>
      </c>
      <c r="F4473" s="21">
        <f>(IF(C4473&lt;=20,MAX(800000,400000*C4473),8000000+700000*(C4473-20))+IF(E4473=1,1000000,0))</f>
        <v/>
      </c>
      <c r="G4473" s="21">
        <f>IF(AND(D4473=3,C4473&lt;=5),MAX(0,B4473-F4473),IF(AND(D4473=2,C4473&lt;=5,MAX(0,B4473-F4473)&gt;3000000),1500000+MAX(0,B4473-F4473)-3000000,MAX(0,B4473-F4473)/2))</f>
        <v/>
      </c>
      <c r="H4473" s="21">
        <f>ROUNDDOWN(G4473,-3)</f>
        <v/>
      </c>
      <c r="I4473" s="21">
        <f>IF(H4473&lt;=0,0,ROUNDDOWN(ROUND((H4473*LOOKUP(H4473,{0,1950001,3300001,6950001,9000001,18000001,40000001},{0.05,0.1,0.2,0.23,0.33,0.4,0.45})-LOOKUP(H4473,{0,1950001,3300001,6950001,9000001,18000001,40000001},{0,97500,427500,636000,1536000,2796000,4796000}))*1.021,3),0))</f>
        <v/>
      </c>
      <c r="J4473" s="21">
        <f>ROUNDDOWN(ROUND(H4473*0.06,2),-2)</f>
        <v/>
      </c>
      <c r="K4473" s="21">
        <f>ROUNDDOWN(ROUND(H4473*0.04,2),-2)</f>
        <v/>
      </c>
      <c r="L4473" s="21">
        <f>I4473+J4473+K4473</f>
        <v/>
      </c>
      <c r="M4473" s="21">
        <f>B4473-L4473</f>
        <v/>
      </c>
      <c r="N4473" s="21">
        <f>ROUNDDOWN(ROUND(B4473*0.2042,2),0)</f>
        <v/>
      </c>
    </row>
    <row r="4474">
      <c r="A4474" t="inlineStr">
        <is>
          <t>照合 一般</t>
        </is>
      </c>
      <c r="B4474" s="21" t="n">
        <v>32500000</v>
      </c>
      <c r="C4474" s="22" t="n">
        <v>10</v>
      </c>
      <c r="D4474" s="22" t="n">
        <v>1</v>
      </c>
      <c r="E4474" s="22" t="n">
        <v>0</v>
      </c>
      <c r="F4474" s="21">
        <f>(IF(C4474&lt;=20,MAX(800000,400000*C4474),8000000+700000*(C4474-20))+IF(E4474=1,1000000,0))</f>
        <v/>
      </c>
      <c r="G4474" s="21">
        <f>IF(AND(D4474=3,C4474&lt;=5),MAX(0,B4474-F4474),IF(AND(D4474=2,C4474&lt;=5,MAX(0,B4474-F4474)&gt;3000000),1500000+MAX(0,B4474-F4474)-3000000,MAX(0,B4474-F4474)/2))</f>
        <v/>
      </c>
      <c r="H4474" s="21">
        <f>ROUNDDOWN(G4474,-3)</f>
        <v/>
      </c>
      <c r="I4474" s="21">
        <f>IF(H4474&lt;=0,0,ROUNDDOWN(ROUND((H4474*LOOKUP(H4474,{0,1950001,3300001,6950001,9000001,18000001,40000001},{0.05,0.1,0.2,0.23,0.33,0.4,0.45})-LOOKUP(H4474,{0,1950001,3300001,6950001,9000001,18000001,40000001},{0,97500,427500,636000,1536000,2796000,4796000}))*1.021,3),0))</f>
        <v/>
      </c>
      <c r="J4474" s="21">
        <f>ROUNDDOWN(ROUND(H4474*0.06,2),-2)</f>
        <v/>
      </c>
      <c r="K4474" s="21">
        <f>ROUNDDOWN(ROUND(H4474*0.04,2),-2)</f>
        <v/>
      </c>
      <c r="L4474" s="21">
        <f>I4474+J4474+K4474</f>
        <v/>
      </c>
      <c r="M4474" s="21">
        <f>B4474-L4474</f>
        <v/>
      </c>
      <c r="N4474" s="21">
        <f>ROUNDDOWN(ROUND(B4474*0.2042,2),0)</f>
        <v/>
      </c>
    </row>
    <row r="4475">
      <c r="A4475" t="inlineStr">
        <is>
          <t>照合 一般</t>
        </is>
      </c>
      <c r="B4475" s="21" t="n">
        <v>32500000</v>
      </c>
      <c r="C4475" s="22" t="n">
        <v>11</v>
      </c>
      <c r="D4475" s="22" t="n">
        <v>1</v>
      </c>
      <c r="E4475" s="22" t="n">
        <v>0</v>
      </c>
      <c r="F4475" s="21">
        <f>(IF(C4475&lt;=20,MAX(800000,400000*C4475),8000000+700000*(C4475-20))+IF(E4475=1,1000000,0))</f>
        <v/>
      </c>
      <c r="G4475" s="21">
        <f>IF(AND(D4475=3,C4475&lt;=5),MAX(0,B4475-F4475),IF(AND(D4475=2,C4475&lt;=5,MAX(0,B4475-F4475)&gt;3000000),1500000+MAX(0,B4475-F4475)-3000000,MAX(0,B4475-F4475)/2))</f>
        <v/>
      </c>
      <c r="H4475" s="21">
        <f>ROUNDDOWN(G4475,-3)</f>
        <v/>
      </c>
      <c r="I4475" s="21">
        <f>IF(H4475&lt;=0,0,ROUNDDOWN(ROUND((H4475*LOOKUP(H4475,{0,1950001,3300001,6950001,9000001,18000001,40000001},{0.05,0.1,0.2,0.23,0.33,0.4,0.45})-LOOKUP(H4475,{0,1950001,3300001,6950001,9000001,18000001,40000001},{0,97500,427500,636000,1536000,2796000,4796000}))*1.021,3),0))</f>
        <v/>
      </c>
      <c r="J4475" s="21">
        <f>ROUNDDOWN(ROUND(H4475*0.06,2),-2)</f>
        <v/>
      </c>
      <c r="K4475" s="21">
        <f>ROUNDDOWN(ROUND(H4475*0.04,2),-2)</f>
        <v/>
      </c>
      <c r="L4475" s="21">
        <f>I4475+J4475+K4475</f>
        <v/>
      </c>
      <c r="M4475" s="21">
        <f>B4475-L4475</f>
        <v/>
      </c>
      <c r="N4475" s="21">
        <f>ROUNDDOWN(ROUND(B4475*0.2042,2),0)</f>
        <v/>
      </c>
    </row>
    <row r="4476">
      <c r="A4476" t="inlineStr">
        <is>
          <t>照合 一般</t>
        </is>
      </c>
      <c r="B4476" s="21" t="n">
        <v>32500000</v>
      </c>
      <c r="C4476" s="22" t="n">
        <v>12</v>
      </c>
      <c r="D4476" s="22" t="n">
        <v>1</v>
      </c>
      <c r="E4476" s="22" t="n">
        <v>0</v>
      </c>
      <c r="F4476" s="21">
        <f>(IF(C4476&lt;=20,MAX(800000,400000*C4476),8000000+700000*(C4476-20))+IF(E4476=1,1000000,0))</f>
        <v/>
      </c>
      <c r="G4476" s="21">
        <f>IF(AND(D4476=3,C4476&lt;=5),MAX(0,B4476-F4476),IF(AND(D4476=2,C4476&lt;=5,MAX(0,B4476-F4476)&gt;3000000),1500000+MAX(0,B4476-F4476)-3000000,MAX(0,B4476-F4476)/2))</f>
        <v/>
      </c>
      <c r="H4476" s="21">
        <f>ROUNDDOWN(G4476,-3)</f>
        <v/>
      </c>
      <c r="I4476" s="21">
        <f>IF(H4476&lt;=0,0,ROUNDDOWN(ROUND((H4476*LOOKUP(H4476,{0,1950001,3300001,6950001,9000001,18000001,40000001},{0.05,0.1,0.2,0.23,0.33,0.4,0.45})-LOOKUP(H4476,{0,1950001,3300001,6950001,9000001,18000001,40000001},{0,97500,427500,636000,1536000,2796000,4796000}))*1.021,3),0))</f>
        <v/>
      </c>
      <c r="J4476" s="21">
        <f>ROUNDDOWN(ROUND(H4476*0.06,2),-2)</f>
        <v/>
      </c>
      <c r="K4476" s="21">
        <f>ROUNDDOWN(ROUND(H4476*0.04,2),-2)</f>
        <v/>
      </c>
      <c r="L4476" s="21">
        <f>I4476+J4476+K4476</f>
        <v/>
      </c>
      <c r="M4476" s="21">
        <f>B4476-L4476</f>
        <v/>
      </c>
      <c r="N4476" s="21">
        <f>ROUNDDOWN(ROUND(B4476*0.2042,2),0)</f>
        <v/>
      </c>
    </row>
    <row r="4477">
      <c r="A4477" t="inlineStr">
        <is>
          <t>照合 一般</t>
        </is>
      </c>
      <c r="B4477" s="21" t="n">
        <v>32500000</v>
      </c>
      <c r="C4477" s="22" t="n">
        <v>13</v>
      </c>
      <c r="D4477" s="22" t="n">
        <v>1</v>
      </c>
      <c r="E4477" s="22" t="n">
        <v>0</v>
      </c>
      <c r="F4477" s="21">
        <f>(IF(C4477&lt;=20,MAX(800000,400000*C4477),8000000+700000*(C4477-20))+IF(E4477=1,1000000,0))</f>
        <v/>
      </c>
      <c r="G4477" s="21">
        <f>IF(AND(D4477=3,C4477&lt;=5),MAX(0,B4477-F4477),IF(AND(D4477=2,C4477&lt;=5,MAX(0,B4477-F4477)&gt;3000000),1500000+MAX(0,B4477-F4477)-3000000,MAX(0,B4477-F4477)/2))</f>
        <v/>
      </c>
      <c r="H4477" s="21">
        <f>ROUNDDOWN(G4477,-3)</f>
        <v/>
      </c>
      <c r="I4477" s="21">
        <f>IF(H4477&lt;=0,0,ROUNDDOWN(ROUND((H4477*LOOKUP(H4477,{0,1950001,3300001,6950001,9000001,18000001,40000001},{0.05,0.1,0.2,0.23,0.33,0.4,0.45})-LOOKUP(H4477,{0,1950001,3300001,6950001,9000001,18000001,40000001},{0,97500,427500,636000,1536000,2796000,4796000}))*1.021,3),0))</f>
        <v/>
      </c>
      <c r="J4477" s="21">
        <f>ROUNDDOWN(ROUND(H4477*0.06,2),-2)</f>
        <v/>
      </c>
      <c r="K4477" s="21">
        <f>ROUNDDOWN(ROUND(H4477*0.04,2),-2)</f>
        <v/>
      </c>
      <c r="L4477" s="21">
        <f>I4477+J4477+K4477</f>
        <v/>
      </c>
      <c r="M4477" s="21">
        <f>B4477-L4477</f>
        <v/>
      </c>
      <c r="N4477" s="21">
        <f>ROUNDDOWN(ROUND(B4477*0.2042,2),0)</f>
        <v/>
      </c>
    </row>
    <row r="4478">
      <c r="A4478" t="inlineStr">
        <is>
          <t>照合 一般</t>
        </is>
      </c>
      <c r="B4478" s="21" t="n">
        <v>32500000</v>
      </c>
      <c r="C4478" s="22" t="n">
        <v>14</v>
      </c>
      <c r="D4478" s="22" t="n">
        <v>1</v>
      </c>
      <c r="E4478" s="22" t="n">
        <v>0</v>
      </c>
      <c r="F4478" s="21">
        <f>(IF(C4478&lt;=20,MAX(800000,400000*C4478),8000000+700000*(C4478-20))+IF(E4478=1,1000000,0))</f>
        <v/>
      </c>
      <c r="G4478" s="21">
        <f>IF(AND(D4478=3,C4478&lt;=5),MAX(0,B4478-F4478),IF(AND(D4478=2,C4478&lt;=5,MAX(0,B4478-F4478)&gt;3000000),1500000+MAX(0,B4478-F4478)-3000000,MAX(0,B4478-F4478)/2))</f>
        <v/>
      </c>
      <c r="H4478" s="21">
        <f>ROUNDDOWN(G4478,-3)</f>
        <v/>
      </c>
      <c r="I4478" s="21">
        <f>IF(H4478&lt;=0,0,ROUNDDOWN(ROUND((H4478*LOOKUP(H4478,{0,1950001,3300001,6950001,9000001,18000001,40000001},{0.05,0.1,0.2,0.23,0.33,0.4,0.45})-LOOKUP(H4478,{0,1950001,3300001,6950001,9000001,18000001,40000001},{0,97500,427500,636000,1536000,2796000,4796000}))*1.021,3),0))</f>
        <v/>
      </c>
      <c r="J4478" s="21">
        <f>ROUNDDOWN(ROUND(H4478*0.06,2),-2)</f>
        <v/>
      </c>
      <c r="K4478" s="21">
        <f>ROUNDDOWN(ROUND(H4478*0.04,2),-2)</f>
        <v/>
      </c>
      <c r="L4478" s="21">
        <f>I4478+J4478+K4478</f>
        <v/>
      </c>
      <c r="M4478" s="21">
        <f>B4478-L4478</f>
        <v/>
      </c>
      <c r="N4478" s="21">
        <f>ROUNDDOWN(ROUND(B4478*0.2042,2),0)</f>
        <v/>
      </c>
    </row>
    <row r="4479">
      <c r="A4479" t="inlineStr">
        <is>
          <t>照合 一般</t>
        </is>
      </c>
      <c r="B4479" s="21" t="n">
        <v>32500000</v>
      </c>
      <c r="C4479" s="22" t="n">
        <v>15</v>
      </c>
      <c r="D4479" s="22" t="n">
        <v>1</v>
      </c>
      <c r="E4479" s="22" t="n">
        <v>0</v>
      </c>
      <c r="F4479" s="21">
        <f>(IF(C4479&lt;=20,MAX(800000,400000*C4479),8000000+700000*(C4479-20))+IF(E4479=1,1000000,0))</f>
        <v/>
      </c>
      <c r="G4479" s="21">
        <f>IF(AND(D4479=3,C4479&lt;=5),MAX(0,B4479-F4479),IF(AND(D4479=2,C4479&lt;=5,MAX(0,B4479-F4479)&gt;3000000),1500000+MAX(0,B4479-F4479)-3000000,MAX(0,B4479-F4479)/2))</f>
        <v/>
      </c>
      <c r="H4479" s="21">
        <f>ROUNDDOWN(G4479,-3)</f>
        <v/>
      </c>
      <c r="I4479" s="21">
        <f>IF(H4479&lt;=0,0,ROUNDDOWN(ROUND((H4479*LOOKUP(H4479,{0,1950001,3300001,6950001,9000001,18000001,40000001},{0.05,0.1,0.2,0.23,0.33,0.4,0.45})-LOOKUP(H4479,{0,1950001,3300001,6950001,9000001,18000001,40000001},{0,97500,427500,636000,1536000,2796000,4796000}))*1.021,3),0))</f>
        <v/>
      </c>
      <c r="J4479" s="21">
        <f>ROUNDDOWN(ROUND(H4479*0.06,2),-2)</f>
        <v/>
      </c>
      <c r="K4479" s="21">
        <f>ROUNDDOWN(ROUND(H4479*0.04,2),-2)</f>
        <v/>
      </c>
      <c r="L4479" s="21">
        <f>I4479+J4479+K4479</f>
        <v/>
      </c>
      <c r="M4479" s="21">
        <f>B4479-L4479</f>
        <v/>
      </c>
      <c r="N4479" s="21">
        <f>ROUNDDOWN(ROUND(B4479*0.2042,2),0)</f>
        <v/>
      </c>
    </row>
    <row r="4480">
      <c r="A4480" t="inlineStr">
        <is>
          <t>照合 一般</t>
        </is>
      </c>
      <c r="B4480" s="21" t="n">
        <v>32500000</v>
      </c>
      <c r="C4480" s="22" t="n">
        <v>16</v>
      </c>
      <c r="D4480" s="22" t="n">
        <v>1</v>
      </c>
      <c r="E4480" s="22" t="n">
        <v>0</v>
      </c>
      <c r="F4480" s="21">
        <f>(IF(C4480&lt;=20,MAX(800000,400000*C4480),8000000+700000*(C4480-20))+IF(E4480=1,1000000,0))</f>
        <v/>
      </c>
      <c r="G4480" s="21">
        <f>IF(AND(D4480=3,C4480&lt;=5),MAX(0,B4480-F4480),IF(AND(D4480=2,C4480&lt;=5,MAX(0,B4480-F4480)&gt;3000000),1500000+MAX(0,B4480-F4480)-3000000,MAX(0,B4480-F4480)/2))</f>
        <v/>
      </c>
      <c r="H4480" s="21">
        <f>ROUNDDOWN(G4480,-3)</f>
        <v/>
      </c>
      <c r="I4480" s="21">
        <f>IF(H4480&lt;=0,0,ROUNDDOWN(ROUND((H4480*LOOKUP(H4480,{0,1950001,3300001,6950001,9000001,18000001,40000001},{0.05,0.1,0.2,0.23,0.33,0.4,0.45})-LOOKUP(H4480,{0,1950001,3300001,6950001,9000001,18000001,40000001},{0,97500,427500,636000,1536000,2796000,4796000}))*1.021,3),0))</f>
        <v/>
      </c>
      <c r="J4480" s="21">
        <f>ROUNDDOWN(ROUND(H4480*0.06,2),-2)</f>
        <v/>
      </c>
      <c r="K4480" s="21">
        <f>ROUNDDOWN(ROUND(H4480*0.04,2),-2)</f>
        <v/>
      </c>
      <c r="L4480" s="21">
        <f>I4480+J4480+K4480</f>
        <v/>
      </c>
      <c r="M4480" s="21">
        <f>B4480-L4480</f>
        <v/>
      </c>
      <c r="N4480" s="21">
        <f>ROUNDDOWN(ROUND(B4480*0.2042,2),0)</f>
        <v/>
      </c>
    </row>
    <row r="4481">
      <c r="A4481" t="inlineStr">
        <is>
          <t>照合 一般</t>
        </is>
      </c>
      <c r="B4481" s="21" t="n">
        <v>32500000</v>
      </c>
      <c r="C4481" s="22" t="n">
        <v>17</v>
      </c>
      <c r="D4481" s="22" t="n">
        <v>1</v>
      </c>
      <c r="E4481" s="22" t="n">
        <v>0</v>
      </c>
      <c r="F4481" s="21">
        <f>(IF(C4481&lt;=20,MAX(800000,400000*C4481),8000000+700000*(C4481-20))+IF(E4481=1,1000000,0))</f>
        <v/>
      </c>
      <c r="G4481" s="21">
        <f>IF(AND(D4481=3,C4481&lt;=5),MAX(0,B4481-F4481),IF(AND(D4481=2,C4481&lt;=5,MAX(0,B4481-F4481)&gt;3000000),1500000+MAX(0,B4481-F4481)-3000000,MAX(0,B4481-F4481)/2))</f>
        <v/>
      </c>
      <c r="H4481" s="21">
        <f>ROUNDDOWN(G4481,-3)</f>
        <v/>
      </c>
      <c r="I4481" s="21">
        <f>IF(H4481&lt;=0,0,ROUNDDOWN(ROUND((H4481*LOOKUP(H4481,{0,1950001,3300001,6950001,9000001,18000001,40000001},{0.05,0.1,0.2,0.23,0.33,0.4,0.45})-LOOKUP(H4481,{0,1950001,3300001,6950001,9000001,18000001,40000001},{0,97500,427500,636000,1536000,2796000,4796000}))*1.021,3),0))</f>
        <v/>
      </c>
      <c r="J4481" s="21">
        <f>ROUNDDOWN(ROUND(H4481*0.06,2),-2)</f>
        <v/>
      </c>
      <c r="K4481" s="21">
        <f>ROUNDDOWN(ROUND(H4481*0.04,2),-2)</f>
        <v/>
      </c>
      <c r="L4481" s="21">
        <f>I4481+J4481+K4481</f>
        <v/>
      </c>
      <c r="M4481" s="21">
        <f>B4481-L4481</f>
        <v/>
      </c>
      <c r="N4481" s="21">
        <f>ROUNDDOWN(ROUND(B4481*0.2042,2),0)</f>
        <v/>
      </c>
    </row>
    <row r="4482">
      <c r="A4482" t="inlineStr">
        <is>
          <t>照合 一般</t>
        </is>
      </c>
      <c r="B4482" s="21" t="n">
        <v>32500000</v>
      </c>
      <c r="C4482" s="22" t="n">
        <v>18</v>
      </c>
      <c r="D4482" s="22" t="n">
        <v>1</v>
      </c>
      <c r="E4482" s="22" t="n">
        <v>0</v>
      </c>
      <c r="F4482" s="21">
        <f>(IF(C4482&lt;=20,MAX(800000,400000*C4482),8000000+700000*(C4482-20))+IF(E4482=1,1000000,0))</f>
        <v/>
      </c>
      <c r="G4482" s="21">
        <f>IF(AND(D4482=3,C4482&lt;=5),MAX(0,B4482-F4482),IF(AND(D4482=2,C4482&lt;=5,MAX(0,B4482-F4482)&gt;3000000),1500000+MAX(0,B4482-F4482)-3000000,MAX(0,B4482-F4482)/2))</f>
        <v/>
      </c>
      <c r="H4482" s="21">
        <f>ROUNDDOWN(G4482,-3)</f>
        <v/>
      </c>
      <c r="I4482" s="21">
        <f>IF(H4482&lt;=0,0,ROUNDDOWN(ROUND((H4482*LOOKUP(H4482,{0,1950001,3300001,6950001,9000001,18000001,40000001},{0.05,0.1,0.2,0.23,0.33,0.4,0.45})-LOOKUP(H4482,{0,1950001,3300001,6950001,9000001,18000001,40000001},{0,97500,427500,636000,1536000,2796000,4796000}))*1.021,3),0))</f>
        <v/>
      </c>
      <c r="J4482" s="21">
        <f>ROUNDDOWN(ROUND(H4482*0.06,2),-2)</f>
        <v/>
      </c>
      <c r="K4482" s="21">
        <f>ROUNDDOWN(ROUND(H4482*0.04,2),-2)</f>
        <v/>
      </c>
      <c r="L4482" s="21">
        <f>I4482+J4482+K4482</f>
        <v/>
      </c>
      <c r="M4482" s="21">
        <f>B4482-L4482</f>
        <v/>
      </c>
      <c r="N4482" s="21">
        <f>ROUNDDOWN(ROUND(B4482*0.2042,2),0)</f>
        <v/>
      </c>
    </row>
    <row r="4483">
      <c r="A4483" t="inlineStr">
        <is>
          <t>照合 一般</t>
        </is>
      </c>
      <c r="B4483" s="21" t="n">
        <v>32500000</v>
      </c>
      <c r="C4483" s="22" t="n">
        <v>19</v>
      </c>
      <c r="D4483" s="22" t="n">
        <v>1</v>
      </c>
      <c r="E4483" s="22" t="n">
        <v>0</v>
      </c>
      <c r="F4483" s="21">
        <f>(IF(C4483&lt;=20,MAX(800000,400000*C4483),8000000+700000*(C4483-20))+IF(E4483=1,1000000,0))</f>
        <v/>
      </c>
      <c r="G4483" s="21">
        <f>IF(AND(D4483=3,C4483&lt;=5),MAX(0,B4483-F4483),IF(AND(D4483=2,C4483&lt;=5,MAX(0,B4483-F4483)&gt;3000000),1500000+MAX(0,B4483-F4483)-3000000,MAX(0,B4483-F4483)/2))</f>
        <v/>
      </c>
      <c r="H4483" s="21">
        <f>ROUNDDOWN(G4483,-3)</f>
        <v/>
      </c>
      <c r="I4483" s="21">
        <f>IF(H4483&lt;=0,0,ROUNDDOWN(ROUND((H4483*LOOKUP(H4483,{0,1950001,3300001,6950001,9000001,18000001,40000001},{0.05,0.1,0.2,0.23,0.33,0.4,0.45})-LOOKUP(H4483,{0,1950001,3300001,6950001,9000001,18000001,40000001},{0,97500,427500,636000,1536000,2796000,4796000}))*1.021,3),0))</f>
        <v/>
      </c>
      <c r="J4483" s="21">
        <f>ROUNDDOWN(ROUND(H4483*0.06,2),-2)</f>
        <v/>
      </c>
      <c r="K4483" s="21">
        <f>ROUNDDOWN(ROUND(H4483*0.04,2),-2)</f>
        <v/>
      </c>
      <c r="L4483" s="21">
        <f>I4483+J4483+K4483</f>
        <v/>
      </c>
      <c r="M4483" s="21">
        <f>B4483-L4483</f>
        <v/>
      </c>
      <c r="N4483" s="21">
        <f>ROUNDDOWN(ROUND(B4483*0.2042,2),0)</f>
        <v/>
      </c>
    </row>
    <row r="4484">
      <c r="A4484" t="inlineStr">
        <is>
          <t>照合 一般</t>
        </is>
      </c>
      <c r="B4484" s="21" t="n">
        <v>32500000</v>
      </c>
      <c r="C4484" s="22" t="n">
        <v>20</v>
      </c>
      <c r="D4484" s="22" t="n">
        <v>1</v>
      </c>
      <c r="E4484" s="22" t="n">
        <v>0</v>
      </c>
      <c r="F4484" s="21">
        <f>(IF(C4484&lt;=20,MAX(800000,400000*C4484),8000000+700000*(C4484-20))+IF(E4484=1,1000000,0))</f>
        <v/>
      </c>
      <c r="G4484" s="21">
        <f>IF(AND(D4484=3,C4484&lt;=5),MAX(0,B4484-F4484),IF(AND(D4484=2,C4484&lt;=5,MAX(0,B4484-F4484)&gt;3000000),1500000+MAX(0,B4484-F4484)-3000000,MAX(0,B4484-F4484)/2))</f>
        <v/>
      </c>
      <c r="H4484" s="21">
        <f>ROUNDDOWN(G4484,-3)</f>
        <v/>
      </c>
      <c r="I4484" s="21">
        <f>IF(H4484&lt;=0,0,ROUNDDOWN(ROUND((H4484*LOOKUP(H4484,{0,1950001,3300001,6950001,9000001,18000001,40000001},{0.05,0.1,0.2,0.23,0.33,0.4,0.45})-LOOKUP(H4484,{0,1950001,3300001,6950001,9000001,18000001,40000001},{0,97500,427500,636000,1536000,2796000,4796000}))*1.021,3),0))</f>
        <v/>
      </c>
      <c r="J4484" s="21">
        <f>ROUNDDOWN(ROUND(H4484*0.06,2),-2)</f>
        <v/>
      </c>
      <c r="K4484" s="21">
        <f>ROUNDDOWN(ROUND(H4484*0.04,2),-2)</f>
        <v/>
      </c>
      <c r="L4484" s="21">
        <f>I4484+J4484+K4484</f>
        <v/>
      </c>
      <c r="M4484" s="21">
        <f>B4484-L4484</f>
        <v/>
      </c>
      <c r="N4484" s="21">
        <f>ROUNDDOWN(ROUND(B4484*0.2042,2),0)</f>
        <v/>
      </c>
    </row>
    <row r="4485">
      <c r="A4485" t="inlineStr">
        <is>
          <t>照合 一般</t>
        </is>
      </c>
      <c r="B4485" s="21" t="n">
        <v>32500000</v>
      </c>
      <c r="C4485" s="22" t="n">
        <v>21</v>
      </c>
      <c r="D4485" s="22" t="n">
        <v>1</v>
      </c>
      <c r="E4485" s="22" t="n">
        <v>0</v>
      </c>
      <c r="F4485" s="21">
        <f>(IF(C4485&lt;=20,MAX(800000,400000*C4485),8000000+700000*(C4485-20))+IF(E4485=1,1000000,0))</f>
        <v/>
      </c>
      <c r="G4485" s="21">
        <f>IF(AND(D4485=3,C4485&lt;=5),MAX(0,B4485-F4485),IF(AND(D4485=2,C4485&lt;=5,MAX(0,B4485-F4485)&gt;3000000),1500000+MAX(0,B4485-F4485)-3000000,MAX(0,B4485-F4485)/2))</f>
        <v/>
      </c>
      <c r="H4485" s="21">
        <f>ROUNDDOWN(G4485,-3)</f>
        <v/>
      </c>
      <c r="I4485" s="21">
        <f>IF(H4485&lt;=0,0,ROUNDDOWN(ROUND((H4485*LOOKUP(H4485,{0,1950001,3300001,6950001,9000001,18000001,40000001},{0.05,0.1,0.2,0.23,0.33,0.4,0.45})-LOOKUP(H4485,{0,1950001,3300001,6950001,9000001,18000001,40000001},{0,97500,427500,636000,1536000,2796000,4796000}))*1.021,3),0))</f>
        <v/>
      </c>
      <c r="J4485" s="21">
        <f>ROUNDDOWN(ROUND(H4485*0.06,2),-2)</f>
        <v/>
      </c>
      <c r="K4485" s="21">
        <f>ROUNDDOWN(ROUND(H4485*0.04,2),-2)</f>
        <v/>
      </c>
      <c r="L4485" s="21">
        <f>I4485+J4485+K4485</f>
        <v/>
      </c>
      <c r="M4485" s="21">
        <f>B4485-L4485</f>
        <v/>
      </c>
      <c r="N4485" s="21">
        <f>ROUNDDOWN(ROUND(B4485*0.2042,2),0)</f>
        <v/>
      </c>
    </row>
    <row r="4486">
      <c r="A4486" t="inlineStr">
        <is>
          <t>照合 一般</t>
        </is>
      </c>
      <c r="B4486" s="21" t="n">
        <v>32500000</v>
      </c>
      <c r="C4486" s="22" t="n">
        <v>22</v>
      </c>
      <c r="D4486" s="22" t="n">
        <v>1</v>
      </c>
      <c r="E4486" s="22" t="n">
        <v>0</v>
      </c>
      <c r="F4486" s="21">
        <f>(IF(C4486&lt;=20,MAX(800000,400000*C4486),8000000+700000*(C4486-20))+IF(E4486=1,1000000,0))</f>
        <v/>
      </c>
      <c r="G4486" s="21">
        <f>IF(AND(D4486=3,C4486&lt;=5),MAX(0,B4486-F4486),IF(AND(D4486=2,C4486&lt;=5,MAX(0,B4486-F4486)&gt;3000000),1500000+MAX(0,B4486-F4486)-3000000,MAX(0,B4486-F4486)/2))</f>
        <v/>
      </c>
      <c r="H4486" s="21">
        <f>ROUNDDOWN(G4486,-3)</f>
        <v/>
      </c>
      <c r="I4486" s="21">
        <f>IF(H4486&lt;=0,0,ROUNDDOWN(ROUND((H4486*LOOKUP(H4486,{0,1950001,3300001,6950001,9000001,18000001,40000001},{0.05,0.1,0.2,0.23,0.33,0.4,0.45})-LOOKUP(H4486,{0,1950001,3300001,6950001,9000001,18000001,40000001},{0,97500,427500,636000,1536000,2796000,4796000}))*1.021,3),0))</f>
        <v/>
      </c>
      <c r="J4486" s="21">
        <f>ROUNDDOWN(ROUND(H4486*0.06,2),-2)</f>
        <v/>
      </c>
      <c r="K4486" s="21">
        <f>ROUNDDOWN(ROUND(H4486*0.04,2),-2)</f>
        <v/>
      </c>
      <c r="L4486" s="21">
        <f>I4486+J4486+K4486</f>
        <v/>
      </c>
      <c r="M4486" s="21">
        <f>B4486-L4486</f>
        <v/>
      </c>
      <c r="N4486" s="21">
        <f>ROUNDDOWN(ROUND(B4486*0.2042,2),0)</f>
        <v/>
      </c>
    </row>
    <row r="4487">
      <c r="A4487" t="inlineStr">
        <is>
          <t>照合 一般</t>
        </is>
      </c>
      <c r="B4487" s="21" t="n">
        <v>32500000</v>
      </c>
      <c r="C4487" s="22" t="n">
        <v>23</v>
      </c>
      <c r="D4487" s="22" t="n">
        <v>1</v>
      </c>
      <c r="E4487" s="22" t="n">
        <v>0</v>
      </c>
      <c r="F4487" s="21">
        <f>(IF(C4487&lt;=20,MAX(800000,400000*C4487),8000000+700000*(C4487-20))+IF(E4487=1,1000000,0))</f>
        <v/>
      </c>
      <c r="G4487" s="21">
        <f>IF(AND(D4487=3,C4487&lt;=5),MAX(0,B4487-F4487),IF(AND(D4487=2,C4487&lt;=5,MAX(0,B4487-F4487)&gt;3000000),1500000+MAX(0,B4487-F4487)-3000000,MAX(0,B4487-F4487)/2))</f>
        <v/>
      </c>
      <c r="H4487" s="21">
        <f>ROUNDDOWN(G4487,-3)</f>
        <v/>
      </c>
      <c r="I4487" s="21">
        <f>IF(H4487&lt;=0,0,ROUNDDOWN(ROUND((H4487*LOOKUP(H4487,{0,1950001,3300001,6950001,9000001,18000001,40000001},{0.05,0.1,0.2,0.23,0.33,0.4,0.45})-LOOKUP(H4487,{0,1950001,3300001,6950001,9000001,18000001,40000001},{0,97500,427500,636000,1536000,2796000,4796000}))*1.021,3),0))</f>
        <v/>
      </c>
      <c r="J4487" s="21">
        <f>ROUNDDOWN(ROUND(H4487*0.06,2),-2)</f>
        <v/>
      </c>
      <c r="K4487" s="21">
        <f>ROUNDDOWN(ROUND(H4487*0.04,2),-2)</f>
        <v/>
      </c>
      <c r="L4487" s="21">
        <f>I4487+J4487+K4487</f>
        <v/>
      </c>
      <c r="M4487" s="21">
        <f>B4487-L4487</f>
        <v/>
      </c>
      <c r="N4487" s="21">
        <f>ROUNDDOWN(ROUND(B4487*0.2042,2),0)</f>
        <v/>
      </c>
    </row>
    <row r="4488">
      <c r="A4488" t="inlineStr">
        <is>
          <t>照合 一般</t>
        </is>
      </c>
      <c r="B4488" s="21" t="n">
        <v>32500000</v>
      </c>
      <c r="C4488" s="22" t="n">
        <v>24</v>
      </c>
      <c r="D4488" s="22" t="n">
        <v>1</v>
      </c>
      <c r="E4488" s="22" t="n">
        <v>0</v>
      </c>
      <c r="F4488" s="21">
        <f>(IF(C4488&lt;=20,MAX(800000,400000*C4488),8000000+700000*(C4488-20))+IF(E4488=1,1000000,0))</f>
        <v/>
      </c>
      <c r="G4488" s="21">
        <f>IF(AND(D4488=3,C4488&lt;=5),MAX(0,B4488-F4488),IF(AND(D4488=2,C4488&lt;=5,MAX(0,B4488-F4488)&gt;3000000),1500000+MAX(0,B4488-F4488)-3000000,MAX(0,B4488-F4488)/2))</f>
        <v/>
      </c>
      <c r="H4488" s="21">
        <f>ROUNDDOWN(G4488,-3)</f>
        <v/>
      </c>
      <c r="I4488" s="21">
        <f>IF(H4488&lt;=0,0,ROUNDDOWN(ROUND((H4488*LOOKUP(H4488,{0,1950001,3300001,6950001,9000001,18000001,40000001},{0.05,0.1,0.2,0.23,0.33,0.4,0.45})-LOOKUP(H4488,{0,1950001,3300001,6950001,9000001,18000001,40000001},{0,97500,427500,636000,1536000,2796000,4796000}))*1.021,3),0))</f>
        <v/>
      </c>
      <c r="J4488" s="21">
        <f>ROUNDDOWN(ROUND(H4488*0.06,2),-2)</f>
        <v/>
      </c>
      <c r="K4488" s="21">
        <f>ROUNDDOWN(ROUND(H4488*0.04,2),-2)</f>
        <v/>
      </c>
      <c r="L4488" s="21">
        <f>I4488+J4488+K4488</f>
        <v/>
      </c>
      <c r="M4488" s="21">
        <f>B4488-L4488</f>
        <v/>
      </c>
      <c r="N4488" s="21">
        <f>ROUNDDOWN(ROUND(B4488*0.2042,2),0)</f>
        <v/>
      </c>
    </row>
    <row r="4489">
      <c r="A4489" t="inlineStr">
        <is>
          <t>照合 一般</t>
        </is>
      </c>
      <c r="B4489" s="21" t="n">
        <v>32500000</v>
      </c>
      <c r="C4489" s="22" t="n">
        <v>25</v>
      </c>
      <c r="D4489" s="22" t="n">
        <v>1</v>
      </c>
      <c r="E4489" s="22" t="n">
        <v>0</v>
      </c>
      <c r="F4489" s="21">
        <f>(IF(C4489&lt;=20,MAX(800000,400000*C4489),8000000+700000*(C4489-20))+IF(E4489=1,1000000,0))</f>
        <v/>
      </c>
      <c r="G4489" s="21">
        <f>IF(AND(D4489=3,C4489&lt;=5),MAX(0,B4489-F4489),IF(AND(D4489=2,C4489&lt;=5,MAX(0,B4489-F4489)&gt;3000000),1500000+MAX(0,B4489-F4489)-3000000,MAX(0,B4489-F4489)/2))</f>
        <v/>
      </c>
      <c r="H4489" s="21">
        <f>ROUNDDOWN(G4489,-3)</f>
        <v/>
      </c>
      <c r="I4489" s="21">
        <f>IF(H4489&lt;=0,0,ROUNDDOWN(ROUND((H4489*LOOKUP(H4489,{0,1950001,3300001,6950001,9000001,18000001,40000001},{0.05,0.1,0.2,0.23,0.33,0.4,0.45})-LOOKUP(H4489,{0,1950001,3300001,6950001,9000001,18000001,40000001},{0,97500,427500,636000,1536000,2796000,4796000}))*1.021,3),0))</f>
        <v/>
      </c>
      <c r="J4489" s="21">
        <f>ROUNDDOWN(ROUND(H4489*0.06,2),-2)</f>
        <v/>
      </c>
      <c r="K4489" s="21">
        <f>ROUNDDOWN(ROUND(H4489*0.04,2),-2)</f>
        <v/>
      </c>
      <c r="L4489" s="21">
        <f>I4489+J4489+K4489</f>
        <v/>
      </c>
      <c r="M4489" s="21">
        <f>B4489-L4489</f>
        <v/>
      </c>
      <c r="N4489" s="21">
        <f>ROUNDDOWN(ROUND(B4489*0.2042,2),0)</f>
        <v/>
      </c>
    </row>
    <row r="4490">
      <c r="A4490" t="inlineStr">
        <is>
          <t>照合 一般</t>
        </is>
      </c>
      <c r="B4490" s="21" t="n">
        <v>32500000</v>
      </c>
      <c r="C4490" s="22" t="n">
        <v>26</v>
      </c>
      <c r="D4490" s="22" t="n">
        <v>1</v>
      </c>
      <c r="E4490" s="22" t="n">
        <v>0</v>
      </c>
      <c r="F4490" s="21">
        <f>(IF(C4490&lt;=20,MAX(800000,400000*C4490),8000000+700000*(C4490-20))+IF(E4490=1,1000000,0))</f>
        <v/>
      </c>
      <c r="G4490" s="21">
        <f>IF(AND(D4490=3,C4490&lt;=5),MAX(0,B4490-F4490),IF(AND(D4490=2,C4490&lt;=5,MAX(0,B4490-F4490)&gt;3000000),1500000+MAX(0,B4490-F4490)-3000000,MAX(0,B4490-F4490)/2))</f>
        <v/>
      </c>
      <c r="H4490" s="21">
        <f>ROUNDDOWN(G4490,-3)</f>
        <v/>
      </c>
      <c r="I4490" s="21">
        <f>IF(H4490&lt;=0,0,ROUNDDOWN(ROUND((H4490*LOOKUP(H4490,{0,1950001,3300001,6950001,9000001,18000001,40000001},{0.05,0.1,0.2,0.23,0.33,0.4,0.45})-LOOKUP(H4490,{0,1950001,3300001,6950001,9000001,18000001,40000001},{0,97500,427500,636000,1536000,2796000,4796000}))*1.021,3),0))</f>
        <v/>
      </c>
      <c r="J4490" s="21">
        <f>ROUNDDOWN(ROUND(H4490*0.06,2),-2)</f>
        <v/>
      </c>
      <c r="K4490" s="21">
        <f>ROUNDDOWN(ROUND(H4490*0.04,2),-2)</f>
        <v/>
      </c>
      <c r="L4490" s="21">
        <f>I4490+J4490+K4490</f>
        <v/>
      </c>
      <c r="M4490" s="21">
        <f>B4490-L4490</f>
        <v/>
      </c>
      <c r="N4490" s="21">
        <f>ROUNDDOWN(ROUND(B4490*0.2042,2),0)</f>
        <v/>
      </c>
    </row>
    <row r="4491">
      <c r="A4491" t="inlineStr">
        <is>
          <t>照合 一般</t>
        </is>
      </c>
      <c r="B4491" s="21" t="n">
        <v>32500000</v>
      </c>
      <c r="C4491" s="22" t="n">
        <v>27</v>
      </c>
      <c r="D4491" s="22" t="n">
        <v>1</v>
      </c>
      <c r="E4491" s="22" t="n">
        <v>0</v>
      </c>
      <c r="F4491" s="21">
        <f>(IF(C4491&lt;=20,MAX(800000,400000*C4491),8000000+700000*(C4491-20))+IF(E4491=1,1000000,0))</f>
        <v/>
      </c>
      <c r="G4491" s="21">
        <f>IF(AND(D4491=3,C4491&lt;=5),MAX(0,B4491-F4491),IF(AND(D4491=2,C4491&lt;=5,MAX(0,B4491-F4491)&gt;3000000),1500000+MAX(0,B4491-F4491)-3000000,MAX(0,B4491-F4491)/2))</f>
        <v/>
      </c>
      <c r="H4491" s="21">
        <f>ROUNDDOWN(G4491,-3)</f>
        <v/>
      </c>
      <c r="I4491" s="21">
        <f>IF(H4491&lt;=0,0,ROUNDDOWN(ROUND((H4491*LOOKUP(H4491,{0,1950001,3300001,6950001,9000001,18000001,40000001},{0.05,0.1,0.2,0.23,0.33,0.4,0.45})-LOOKUP(H4491,{0,1950001,3300001,6950001,9000001,18000001,40000001},{0,97500,427500,636000,1536000,2796000,4796000}))*1.021,3),0))</f>
        <v/>
      </c>
      <c r="J4491" s="21">
        <f>ROUNDDOWN(ROUND(H4491*0.06,2),-2)</f>
        <v/>
      </c>
      <c r="K4491" s="21">
        <f>ROUNDDOWN(ROUND(H4491*0.04,2),-2)</f>
        <v/>
      </c>
      <c r="L4491" s="21">
        <f>I4491+J4491+K4491</f>
        <v/>
      </c>
      <c r="M4491" s="21">
        <f>B4491-L4491</f>
        <v/>
      </c>
      <c r="N4491" s="21">
        <f>ROUNDDOWN(ROUND(B4491*0.2042,2),0)</f>
        <v/>
      </c>
    </row>
    <row r="4492">
      <c r="A4492" t="inlineStr">
        <is>
          <t>照合 一般</t>
        </is>
      </c>
      <c r="B4492" s="21" t="n">
        <v>32500000</v>
      </c>
      <c r="C4492" s="22" t="n">
        <v>28</v>
      </c>
      <c r="D4492" s="22" t="n">
        <v>1</v>
      </c>
      <c r="E4492" s="22" t="n">
        <v>0</v>
      </c>
      <c r="F4492" s="21">
        <f>(IF(C4492&lt;=20,MAX(800000,400000*C4492),8000000+700000*(C4492-20))+IF(E4492=1,1000000,0))</f>
        <v/>
      </c>
      <c r="G4492" s="21">
        <f>IF(AND(D4492=3,C4492&lt;=5),MAX(0,B4492-F4492),IF(AND(D4492=2,C4492&lt;=5,MAX(0,B4492-F4492)&gt;3000000),1500000+MAX(0,B4492-F4492)-3000000,MAX(0,B4492-F4492)/2))</f>
        <v/>
      </c>
      <c r="H4492" s="21">
        <f>ROUNDDOWN(G4492,-3)</f>
        <v/>
      </c>
      <c r="I4492" s="21">
        <f>IF(H4492&lt;=0,0,ROUNDDOWN(ROUND((H4492*LOOKUP(H4492,{0,1950001,3300001,6950001,9000001,18000001,40000001},{0.05,0.1,0.2,0.23,0.33,0.4,0.45})-LOOKUP(H4492,{0,1950001,3300001,6950001,9000001,18000001,40000001},{0,97500,427500,636000,1536000,2796000,4796000}))*1.021,3),0))</f>
        <v/>
      </c>
      <c r="J4492" s="21">
        <f>ROUNDDOWN(ROUND(H4492*0.06,2),-2)</f>
        <v/>
      </c>
      <c r="K4492" s="21">
        <f>ROUNDDOWN(ROUND(H4492*0.04,2),-2)</f>
        <v/>
      </c>
      <c r="L4492" s="21">
        <f>I4492+J4492+K4492</f>
        <v/>
      </c>
      <c r="M4492" s="21">
        <f>B4492-L4492</f>
        <v/>
      </c>
      <c r="N4492" s="21">
        <f>ROUNDDOWN(ROUND(B4492*0.2042,2),0)</f>
        <v/>
      </c>
    </row>
    <row r="4493">
      <c r="A4493" t="inlineStr">
        <is>
          <t>照合 一般</t>
        </is>
      </c>
      <c r="B4493" s="21" t="n">
        <v>32500000</v>
      </c>
      <c r="C4493" s="22" t="n">
        <v>29</v>
      </c>
      <c r="D4493" s="22" t="n">
        <v>1</v>
      </c>
      <c r="E4493" s="22" t="n">
        <v>0</v>
      </c>
      <c r="F4493" s="21">
        <f>(IF(C4493&lt;=20,MAX(800000,400000*C4493),8000000+700000*(C4493-20))+IF(E4493=1,1000000,0))</f>
        <v/>
      </c>
      <c r="G4493" s="21">
        <f>IF(AND(D4493=3,C4493&lt;=5),MAX(0,B4493-F4493),IF(AND(D4493=2,C4493&lt;=5,MAX(0,B4493-F4493)&gt;3000000),1500000+MAX(0,B4493-F4493)-3000000,MAX(0,B4493-F4493)/2))</f>
        <v/>
      </c>
      <c r="H4493" s="21">
        <f>ROUNDDOWN(G4493,-3)</f>
        <v/>
      </c>
      <c r="I4493" s="21">
        <f>IF(H4493&lt;=0,0,ROUNDDOWN(ROUND((H4493*LOOKUP(H4493,{0,1950001,3300001,6950001,9000001,18000001,40000001},{0.05,0.1,0.2,0.23,0.33,0.4,0.45})-LOOKUP(H4493,{0,1950001,3300001,6950001,9000001,18000001,40000001},{0,97500,427500,636000,1536000,2796000,4796000}))*1.021,3),0))</f>
        <v/>
      </c>
      <c r="J4493" s="21">
        <f>ROUNDDOWN(ROUND(H4493*0.06,2),-2)</f>
        <v/>
      </c>
      <c r="K4493" s="21">
        <f>ROUNDDOWN(ROUND(H4493*0.04,2),-2)</f>
        <v/>
      </c>
      <c r="L4493" s="21">
        <f>I4493+J4493+K4493</f>
        <v/>
      </c>
      <c r="M4493" s="21">
        <f>B4493-L4493</f>
        <v/>
      </c>
      <c r="N4493" s="21">
        <f>ROUNDDOWN(ROUND(B4493*0.2042,2),0)</f>
        <v/>
      </c>
    </row>
    <row r="4494">
      <c r="A4494" t="inlineStr">
        <is>
          <t>照合 一般</t>
        </is>
      </c>
      <c r="B4494" s="21" t="n">
        <v>32500000</v>
      </c>
      <c r="C4494" s="22" t="n">
        <v>30</v>
      </c>
      <c r="D4494" s="22" t="n">
        <v>1</v>
      </c>
      <c r="E4494" s="22" t="n">
        <v>0</v>
      </c>
      <c r="F4494" s="21">
        <f>(IF(C4494&lt;=20,MAX(800000,400000*C4494),8000000+700000*(C4494-20))+IF(E4494=1,1000000,0))</f>
        <v/>
      </c>
      <c r="G4494" s="21">
        <f>IF(AND(D4494=3,C4494&lt;=5),MAX(0,B4494-F4494),IF(AND(D4494=2,C4494&lt;=5,MAX(0,B4494-F4494)&gt;3000000),1500000+MAX(0,B4494-F4494)-3000000,MAX(0,B4494-F4494)/2))</f>
        <v/>
      </c>
      <c r="H4494" s="21">
        <f>ROUNDDOWN(G4494,-3)</f>
        <v/>
      </c>
      <c r="I4494" s="21">
        <f>IF(H4494&lt;=0,0,ROUNDDOWN(ROUND((H4494*LOOKUP(H4494,{0,1950001,3300001,6950001,9000001,18000001,40000001},{0.05,0.1,0.2,0.23,0.33,0.4,0.45})-LOOKUP(H4494,{0,1950001,3300001,6950001,9000001,18000001,40000001},{0,97500,427500,636000,1536000,2796000,4796000}))*1.021,3),0))</f>
        <v/>
      </c>
      <c r="J4494" s="21">
        <f>ROUNDDOWN(ROUND(H4494*0.06,2),-2)</f>
        <v/>
      </c>
      <c r="K4494" s="21">
        <f>ROUNDDOWN(ROUND(H4494*0.04,2),-2)</f>
        <v/>
      </c>
      <c r="L4494" s="21">
        <f>I4494+J4494+K4494</f>
        <v/>
      </c>
      <c r="M4494" s="21">
        <f>B4494-L4494</f>
        <v/>
      </c>
      <c r="N4494" s="21">
        <f>ROUNDDOWN(ROUND(B4494*0.2042,2),0)</f>
        <v/>
      </c>
    </row>
    <row r="4495">
      <c r="A4495" t="inlineStr">
        <is>
          <t>照合 一般</t>
        </is>
      </c>
      <c r="B4495" s="21" t="n">
        <v>32500000</v>
      </c>
      <c r="C4495" s="22" t="n">
        <v>31</v>
      </c>
      <c r="D4495" s="22" t="n">
        <v>1</v>
      </c>
      <c r="E4495" s="22" t="n">
        <v>0</v>
      </c>
      <c r="F4495" s="21">
        <f>(IF(C4495&lt;=20,MAX(800000,400000*C4495),8000000+700000*(C4495-20))+IF(E4495=1,1000000,0))</f>
        <v/>
      </c>
      <c r="G4495" s="21">
        <f>IF(AND(D4495=3,C4495&lt;=5),MAX(0,B4495-F4495),IF(AND(D4495=2,C4495&lt;=5,MAX(0,B4495-F4495)&gt;3000000),1500000+MAX(0,B4495-F4495)-3000000,MAX(0,B4495-F4495)/2))</f>
        <v/>
      </c>
      <c r="H4495" s="21">
        <f>ROUNDDOWN(G4495,-3)</f>
        <v/>
      </c>
      <c r="I4495" s="21">
        <f>IF(H4495&lt;=0,0,ROUNDDOWN(ROUND((H4495*LOOKUP(H4495,{0,1950001,3300001,6950001,9000001,18000001,40000001},{0.05,0.1,0.2,0.23,0.33,0.4,0.45})-LOOKUP(H4495,{0,1950001,3300001,6950001,9000001,18000001,40000001},{0,97500,427500,636000,1536000,2796000,4796000}))*1.021,3),0))</f>
        <v/>
      </c>
      <c r="J4495" s="21">
        <f>ROUNDDOWN(ROUND(H4495*0.06,2),-2)</f>
        <v/>
      </c>
      <c r="K4495" s="21">
        <f>ROUNDDOWN(ROUND(H4495*0.04,2),-2)</f>
        <v/>
      </c>
      <c r="L4495" s="21">
        <f>I4495+J4495+K4495</f>
        <v/>
      </c>
      <c r="M4495" s="21">
        <f>B4495-L4495</f>
        <v/>
      </c>
      <c r="N4495" s="21">
        <f>ROUNDDOWN(ROUND(B4495*0.2042,2),0)</f>
        <v/>
      </c>
    </row>
    <row r="4496">
      <c r="A4496" t="inlineStr">
        <is>
          <t>照合 一般</t>
        </is>
      </c>
      <c r="B4496" s="21" t="n">
        <v>32500000</v>
      </c>
      <c r="C4496" s="22" t="n">
        <v>32</v>
      </c>
      <c r="D4496" s="22" t="n">
        <v>1</v>
      </c>
      <c r="E4496" s="22" t="n">
        <v>0</v>
      </c>
      <c r="F4496" s="21">
        <f>(IF(C4496&lt;=20,MAX(800000,400000*C4496),8000000+700000*(C4496-20))+IF(E4496=1,1000000,0))</f>
        <v/>
      </c>
      <c r="G4496" s="21">
        <f>IF(AND(D4496=3,C4496&lt;=5),MAX(0,B4496-F4496),IF(AND(D4496=2,C4496&lt;=5,MAX(0,B4496-F4496)&gt;3000000),1500000+MAX(0,B4496-F4496)-3000000,MAX(0,B4496-F4496)/2))</f>
        <v/>
      </c>
      <c r="H4496" s="21">
        <f>ROUNDDOWN(G4496,-3)</f>
        <v/>
      </c>
      <c r="I4496" s="21">
        <f>IF(H4496&lt;=0,0,ROUNDDOWN(ROUND((H4496*LOOKUP(H4496,{0,1950001,3300001,6950001,9000001,18000001,40000001},{0.05,0.1,0.2,0.23,0.33,0.4,0.45})-LOOKUP(H4496,{0,1950001,3300001,6950001,9000001,18000001,40000001},{0,97500,427500,636000,1536000,2796000,4796000}))*1.021,3),0))</f>
        <v/>
      </c>
      <c r="J4496" s="21">
        <f>ROUNDDOWN(ROUND(H4496*0.06,2),-2)</f>
        <v/>
      </c>
      <c r="K4496" s="21">
        <f>ROUNDDOWN(ROUND(H4496*0.04,2),-2)</f>
        <v/>
      </c>
      <c r="L4496" s="21">
        <f>I4496+J4496+K4496</f>
        <v/>
      </c>
      <c r="M4496" s="21">
        <f>B4496-L4496</f>
        <v/>
      </c>
      <c r="N4496" s="21">
        <f>ROUNDDOWN(ROUND(B4496*0.2042,2),0)</f>
        <v/>
      </c>
    </row>
    <row r="4497">
      <c r="A4497" t="inlineStr">
        <is>
          <t>照合 一般</t>
        </is>
      </c>
      <c r="B4497" s="21" t="n">
        <v>32500000</v>
      </c>
      <c r="C4497" s="22" t="n">
        <v>33</v>
      </c>
      <c r="D4497" s="22" t="n">
        <v>1</v>
      </c>
      <c r="E4497" s="22" t="n">
        <v>0</v>
      </c>
      <c r="F4497" s="21">
        <f>(IF(C4497&lt;=20,MAX(800000,400000*C4497),8000000+700000*(C4497-20))+IF(E4497=1,1000000,0))</f>
        <v/>
      </c>
      <c r="G4497" s="21">
        <f>IF(AND(D4497=3,C4497&lt;=5),MAX(0,B4497-F4497),IF(AND(D4497=2,C4497&lt;=5,MAX(0,B4497-F4497)&gt;3000000),1500000+MAX(0,B4497-F4497)-3000000,MAX(0,B4497-F4497)/2))</f>
        <v/>
      </c>
      <c r="H4497" s="21">
        <f>ROUNDDOWN(G4497,-3)</f>
        <v/>
      </c>
      <c r="I4497" s="21">
        <f>IF(H4497&lt;=0,0,ROUNDDOWN(ROUND((H4497*LOOKUP(H4497,{0,1950001,3300001,6950001,9000001,18000001,40000001},{0.05,0.1,0.2,0.23,0.33,0.4,0.45})-LOOKUP(H4497,{0,1950001,3300001,6950001,9000001,18000001,40000001},{0,97500,427500,636000,1536000,2796000,4796000}))*1.021,3),0))</f>
        <v/>
      </c>
      <c r="J4497" s="21">
        <f>ROUNDDOWN(ROUND(H4497*0.06,2),-2)</f>
        <v/>
      </c>
      <c r="K4497" s="21">
        <f>ROUNDDOWN(ROUND(H4497*0.04,2),-2)</f>
        <v/>
      </c>
      <c r="L4497" s="21">
        <f>I4497+J4497+K4497</f>
        <v/>
      </c>
      <c r="M4497" s="21">
        <f>B4497-L4497</f>
        <v/>
      </c>
      <c r="N4497" s="21">
        <f>ROUNDDOWN(ROUND(B4497*0.2042,2),0)</f>
        <v/>
      </c>
    </row>
    <row r="4498">
      <c r="A4498" t="inlineStr">
        <is>
          <t>照合 一般</t>
        </is>
      </c>
      <c r="B4498" s="21" t="n">
        <v>32500000</v>
      </c>
      <c r="C4498" s="22" t="n">
        <v>34</v>
      </c>
      <c r="D4498" s="22" t="n">
        <v>1</v>
      </c>
      <c r="E4498" s="22" t="n">
        <v>0</v>
      </c>
      <c r="F4498" s="21">
        <f>(IF(C4498&lt;=20,MAX(800000,400000*C4498),8000000+700000*(C4498-20))+IF(E4498=1,1000000,0))</f>
        <v/>
      </c>
      <c r="G4498" s="21">
        <f>IF(AND(D4498=3,C4498&lt;=5),MAX(0,B4498-F4498),IF(AND(D4498=2,C4498&lt;=5,MAX(0,B4498-F4498)&gt;3000000),1500000+MAX(0,B4498-F4498)-3000000,MAX(0,B4498-F4498)/2))</f>
        <v/>
      </c>
      <c r="H4498" s="21">
        <f>ROUNDDOWN(G4498,-3)</f>
        <v/>
      </c>
      <c r="I4498" s="21">
        <f>IF(H4498&lt;=0,0,ROUNDDOWN(ROUND((H4498*LOOKUP(H4498,{0,1950001,3300001,6950001,9000001,18000001,40000001},{0.05,0.1,0.2,0.23,0.33,0.4,0.45})-LOOKUP(H4498,{0,1950001,3300001,6950001,9000001,18000001,40000001},{0,97500,427500,636000,1536000,2796000,4796000}))*1.021,3),0))</f>
        <v/>
      </c>
      <c r="J4498" s="21">
        <f>ROUNDDOWN(ROUND(H4498*0.06,2),-2)</f>
        <v/>
      </c>
      <c r="K4498" s="21">
        <f>ROUNDDOWN(ROUND(H4498*0.04,2),-2)</f>
        <v/>
      </c>
      <c r="L4498" s="21">
        <f>I4498+J4498+K4498</f>
        <v/>
      </c>
      <c r="M4498" s="21">
        <f>B4498-L4498</f>
        <v/>
      </c>
      <c r="N4498" s="21">
        <f>ROUNDDOWN(ROUND(B4498*0.2042,2),0)</f>
        <v/>
      </c>
    </row>
    <row r="4499">
      <c r="A4499" t="inlineStr">
        <is>
          <t>照合 一般</t>
        </is>
      </c>
      <c r="B4499" s="21" t="n">
        <v>32500000</v>
      </c>
      <c r="C4499" s="22" t="n">
        <v>35</v>
      </c>
      <c r="D4499" s="22" t="n">
        <v>1</v>
      </c>
      <c r="E4499" s="22" t="n">
        <v>0</v>
      </c>
      <c r="F4499" s="21">
        <f>(IF(C4499&lt;=20,MAX(800000,400000*C4499),8000000+700000*(C4499-20))+IF(E4499=1,1000000,0))</f>
        <v/>
      </c>
      <c r="G4499" s="21">
        <f>IF(AND(D4499=3,C4499&lt;=5),MAX(0,B4499-F4499),IF(AND(D4499=2,C4499&lt;=5,MAX(0,B4499-F4499)&gt;3000000),1500000+MAX(0,B4499-F4499)-3000000,MAX(0,B4499-F4499)/2))</f>
        <v/>
      </c>
      <c r="H4499" s="21">
        <f>ROUNDDOWN(G4499,-3)</f>
        <v/>
      </c>
      <c r="I4499" s="21">
        <f>IF(H4499&lt;=0,0,ROUNDDOWN(ROUND((H4499*LOOKUP(H4499,{0,1950001,3300001,6950001,9000001,18000001,40000001},{0.05,0.1,0.2,0.23,0.33,0.4,0.45})-LOOKUP(H4499,{0,1950001,3300001,6950001,9000001,18000001,40000001},{0,97500,427500,636000,1536000,2796000,4796000}))*1.021,3),0))</f>
        <v/>
      </c>
      <c r="J4499" s="21">
        <f>ROUNDDOWN(ROUND(H4499*0.06,2),-2)</f>
        <v/>
      </c>
      <c r="K4499" s="21">
        <f>ROUNDDOWN(ROUND(H4499*0.04,2),-2)</f>
        <v/>
      </c>
      <c r="L4499" s="21">
        <f>I4499+J4499+K4499</f>
        <v/>
      </c>
      <c r="M4499" s="21">
        <f>B4499-L4499</f>
        <v/>
      </c>
      <c r="N4499" s="21">
        <f>ROUNDDOWN(ROUND(B4499*0.2042,2),0)</f>
        <v/>
      </c>
    </row>
    <row r="4500">
      <c r="A4500" t="inlineStr">
        <is>
          <t>照合 一般</t>
        </is>
      </c>
      <c r="B4500" s="21" t="n">
        <v>32500000</v>
      </c>
      <c r="C4500" s="22" t="n">
        <v>36</v>
      </c>
      <c r="D4500" s="22" t="n">
        <v>1</v>
      </c>
      <c r="E4500" s="22" t="n">
        <v>0</v>
      </c>
      <c r="F4500" s="21">
        <f>(IF(C4500&lt;=20,MAX(800000,400000*C4500),8000000+700000*(C4500-20))+IF(E4500=1,1000000,0))</f>
        <v/>
      </c>
      <c r="G4500" s="21">
        <f>IF(AND(D4500=3,C4500&lt;=5),MAX(0,B4500-F4500),IF(AND(D4500=2,C4500&lt;=5,MAX(0,B4500-F4500)&gt;3000000),1500000+MAX(0,B4500-F4500)-3000000,MAX(0,B4500-F4500)/2))</f>
        <v/>
      </c>
      <c r="H4500" s="21">
        <f>ROUNDDOWN(G4500,-3)</f>
        <v/>
      </c>
      <c r="I4500" s="21">
        <f>IF(H4500&lt;=0,0,ROUNDDOWN(ROUND((H4500*LOOKUP(H4500,{0,1950001,3300001,6950001,9000001,18000001,40000001},{0.05,0.1,0.2,0.23,0.33,0.4,0.45})-LOOKUP(H4500,{0,1950001,3300001,6950001,9000001,18000001,40000001},{0,97500,427500,636000,1536000,2796000,4796000}))*1.021,3),0))</f>
        <v/>
      </c>
      <c r="J4500" s="21">
        <f>ROUNDDOWN(ROUND(H4500*0.06,2),-2)</f>
        <v/>
      </c>
      <c r="K4500" s="21">
        <f>ROUNDDOWN(ROUND(H4500*0.04,2),-2)</f>
        <v/>
      </c>
      <c r="L4500" s="21">
        <f>I4500+J4500+K4500</f>
        <v/>
      </c>
      <c r="M4500" s="21">
        <f>B4500-L4500</f>
        <v/>
      </c>
      <c r="N4500" s="21">
        <f>ROUNDDOWN(ROUND(B4500*0.2042,2),0)</f>
        <v/>
      </c>
    </row>
    <row r="4501">
      <c r="A4501" t="inlineStr">
        <is>
          <t>照合 一般</t>
        </is>
      </c>
      <c r="B4501" s="21" t="n">
        <v>32500000</v>
      </c>
      <c r="C4501" s="22" t="n">
        <v>37</v>
      </c>
      <c r="D4501" s="22" t="n">
        <v>1</v>
      </c>
      <c r="E4501" s="22" t="n">
        <v>0</v>
      </c>
      <c r="F4501" s="21">
        <f>(IF(C4501&lt;=20,MAX(800000,400000*C4501),8000000+700000*(C4501-20))+IF(E4501=1,1000000,0))</f>
        <v/>
      </c>
      <c r="G4501" s="21">
        <f>IF(AND(D4501=3,C4501&lt;=5),MAX(0,B4501-F4501),IF(AND(D4501=2,C4501&lt;=5,MAX(0,B4501-F4501)&gt;3000000),1500000+MAX(0,B4501-F4501)-3000000,MAX(0,B4501-F4501)/2))</f>
        <v/>
      </c>
      <c r="H4501" s="21">
        <f>ROUNDDOWN(G4501,-3)</f>
        <v/>
      </c>
      <c r="I4501" s="21">
        <f>IF(H4501&lt;=0,0,ROUNDDOWN(ROUND((H4501*LOOKUP(H4501,{0,1950001,3300001,6950001,9000001,18000001,40000001},{0.05,0.1,0.2,0.23,0.33,0.4,0.45})-LOOKUP(H4501,{0,1950001,3300001,6950001,9000001,18000001,40000001},{0,97500,427500,636000,1536000,2796000,4796000}))*1.021,3),0))</f>
        <v/>
      </c>
      <c r="J4501" s="21">
        <f>ROUNDDOWN(ROUND(H4501*0.06,2),-2)</f>
        <v/>
      </c>
      <c r="K4501" s="21">
        <f>ROUNDDOWN(ROUND(H4501*0.04,2),-2)</f>
        <v/>
      </c>
      <c r="L4501" s="21">
        <f>I4501+J4501+K4501</f>
        <v/>
      </c>
      <c r="M4501" s="21">
        <f>B4501-L4501</f>
        <v/>
      </c>
      <c r="N4501" s="21">
        <f>ROUNDDOWN(ROUND(B4501*0.2042,2),0)</f>
        <v/>
      </c>
    </row>
    <row r="4502">
      <c r="A4502" t="inlineStr">
        <is>
          <t>照合 一般</t>
        </is>
      </c>
      <c r="B4502" s="21" t="n">
        <v>32500000</v>
      </c>
      <c r="C4502" s="22" t="n">
        <v>38</v>
      </c>
      <c r="D4502" s="22" t="n">
        <v>1</v>
      </c>
      <c r="E4502" s="22" t="n">
        <v>0</v>
      </c>
      <c r="F4502" s="21">
        <f>(IF(C4502&lt;=20,MAX(800000,400000*C4502),8000000+700000*(C4502-20))+IF(E4502=1,1000000,0))</f>
        <v/>
      </c>
      <c r="G4502" s="21">
        <f>IF(AND(D4502=3,C4502&lt;=5),MAX(0,B4502-F4502),IF(AND(D4502=2,C4502&lt;=5,MAX(0,B4502-F4502)&gt;3000000),1500000+MAX(0,B4502-F4502)-3000000,MAX(0,B4502-F4502)/2))</f>
        <v/>
      </c>
      <c r="H4502" s="21">
        <f>ROUNDDOWN(G4502,-3)</f>
        <v/>
      </c>
      <c r="I4502" s="21">
        <f>IF(H4502&lt;=0,0,ROUNDDOWN(ROUND((H4502*LOOKUP(H4502,{0,1950001,3300001,6950001,9000001,18000001,40000001},{0.05,0.1,0.2,0.23,0.33,0.4,0.45})-LOOKUP(H4502,{0,1950001,3300001,6950001,9000001,18000001,40000001},{0,97500,427500,636000,1536000,2796000,4796000}))*1.021,3),0))</f>
        <v/>
      </c>
      <c r="J4502" s="21">
        <f>ROUNDDOWN(ROUND(H4502*0.06,2),-2)</f>
        <v/>
      </c>
      <c r="K4502" s="21">
        <f>ROUNDDOWN(ROUND(H4502*0.04,2),-2)</f>
        <v/>
      </c>
      <c r="L4502" s="21">
        <f>I4502+J4502+K4502</f>
        <v/>
      </c>
      <c r="M4502" s="21">
        <f>B4502-L4502</f>
        <v/>
      </c>
      <c r="N4502" s="21">
        <f>ROUNDDOWN(ROUND(B4502*0.2042,2),0)</f>
        <v/>
      </c>
    </row>
    <row r="4503">
      <c r="A4503" t="inlineStr">
        <is>
          <t>照合 一般</t>
        </is>
      </c>
      <c r="B4503" s="21" t="n">
        <v>32500000</v>
      </c>
      <c r="C4503" s="22" t="n">
        <v>39</v>
      </c>
      <c r="D4503" s="22" t="n">
        <v>1</v>
      </c>
      <c r="E4503" s="22" t="n">
        <v>0</v>
      </c>
      <c r="F4503" s="21">
        <f>(IF(C4503&lt;=20,MAX(800000,400000*C4503),8000000+700000*(C4503-20))+IF(E4503=1,1000000,0))</f>
        <v/>
      </c>
      <c r="G4503" s="21">
        <f>IF(AND(D4503=3,C4503&lt;=5),MAX(0,B4503-F4503),IF(AND(D4503=2,C4503&lt;=5,MAX(0,B4503-F4503)&gt;3000000),1500000+MAX(0,B4503-F4503)-3000000,MAX(0,B4503-F4503)/2))</f>
        <v/>
      </c>
      <c r="H4503" s="21">
        <f>ROUNDDOWN(G4503,-3)</f>
        <v/>
      </c>
      <c r="I4503" s="21">
        <f>IF(H4503&lt;=0,0,ROUNDDOWN(ROUND((H4503*LOOKUP(H4503,{0,1950001,3300001,6950001,9000001,18000001,40000001},{0.05,0.1,0.2,0.23,0.33,0.4,0.45})-LOOKUP(H4503,{0,1950001,3300001,6950001,9000001,18000001,40000001},{0,97500,427500,636000,1536000,2796000,4796000}))*1.021,3),0))</f>
        <v/>
      </c>
      <c r="J4503" s="21">
        <f>ROUNDDOWN(ROUND(H4503*0.06,2),-2)</f>
        <v/>
      </c>
      <c r="K4503" s="21">
        <f>ROUNDDOWN(ROUND(H4503*0.04,2),-2)</f>
        <v/>
      </c>
      <c r="L4503" s="21">
        <f>I4503+J4503+K4503</f>
        <v/>
      </c>
      <c r="M4503" s="21">
        <f>B4503-L4503</f>
        <v/>
      </c>
      <c r="N4503" s="21">
        <f>ROUNDDOWN(ROUND(B4503*0.2042,2),0)</f>
        <v/>
      </c>
    </row>
    <row r="4504">
      <c r="A4504" t="inlineStr">
        <is>
          <t>照合 一般</t>
        </is>
      </c>
      <c r="B4504" s="21" t="n">
        <v>32500000</v>
      </c>
      <c r="C4504" s="22" t="n">
        <v>40</v>
      </c>
      <c r="D4504" s="22" t="n">
        <v>1</v>
      </c>
      <c r="E4504" s="22" t="n">
        <v>0</v>
      </c>
      <c r="F4504" s="21">
        <f>(IF(C4504&lt;=20,MAX(800000,400000*C4504),8000000+700000*(C4504-20))+IF(E4504=1,1000000,0))</f>
        <v/>
      </c>
      <c r="G4504" s="21">
        <f>IF(AND(D4504=3,C4504&lt;=5),MAX(0,B4504-F4504),IF(AND(D4504=2,C4504&lt;=5,MAX(0,B4504-F4504)&gt;3000000),1500000+MAX(0,B4504-F4504)-3000000,MAX(0,B4504-F4504)/2))</f>
        <v/>
      </c>
      <c r="H4504" s="21">
        <f>ROUNDDOWN(G4504,-3)</f>
        <v/>
      </c>
      <c r="I4504" s="21">
        <f>IF(H4504&lt;=0,0,ROUNDDOWN(ROUND((H4504*LOOKUP(H4504,{0,1950001,3300001,6950001,9000001,18000001,40000001},{0.05,0.1,0.2,0.23,0.33,0.4,0.45})-LOOKUP(H4504,{0,1950001,3300001,6950001,9000001,18000001,40000001},{0,97500,427500,636000,1536000,2796000,4796000}))*1.021,3),0))</f>
        <v/>
      </c>
      <c r="J4504" s="21">
        <f>ROUNDDOWN(ROUND(H4504*0.06,2),-2)</f>
        <v/>
      </c>
      <c r="K4504" s="21">
        <f>ROUNDDOWN(ROUND(H4504*0.04,2),-2)</f>
        <v/>
      </c>
      <c r="L4504" s="21">
        <f>I4504+J4504+K4504</f>
        <v/>
      </c>
      <c r="M4504" s="21">
        <f>B4504-L4504</f>
        <v/>
      </c>
      <c r="N4504" s="21">
        <f>ROUNDDOWN(ROUND(B4504*0.2042,2),0)</f>
        <v/>
      </c>
    </row>
    <row r="4505">
      <c r="A4505" t="inlineStr">
        <is>
          <t>照合 一般</t>
        </is>
      </c>
      <c r="B4505" s="21" t="n">
        <v>32500000</v>
      </c>
      <c r="C4505" s="22" t="n">
        <v>41</v>
      </c>
      <c r="D4505" s="22" t="n">
        <v>1</v>
      </c>
      <c r="E4505" s="22" t="n">
        <v>0</v>
      </c>
      <c r="F4505" s="21">
        <f>(IF(C4505&lt;=20,MAX(800000,400000*C4505),8000000+700000*(C4505-20))+IF(E4505=1,1000000,0))</f>
        <v/>
      </c>
      <c r="G4505" s="21">
        <f>IF(AND(D4505=3,C4505&lt;=5),MAX(0,B4505-F4505),IF(AND(D4505=2,C4505&lt;=5,MAX(0,B4505-F4505)&gt;3000000),1500000+MAX(0,B4505-F4505)-3000000,MAX(0,B4505-F4505)/2))</f>
        <v/>
      </c>
      <c r="H4505" s="21">
        <f>ROUNDDOWN(G4505,-3)</f>
        <v/>
      </c>
      <c r="I4505" s="21">
        <f>IF(H4505&lt;=0,0,ROUNDDOWN(ROUND((H4505*LOOKUP(H4505,{0,1950001,3300001,6950001,9000001,18000001,40000001},{0.05,0.1,0.2,0.23,0.33,0.4,0.45})-LOOKUP(H4505,{0,1950001,3300001,6950001,9000001,18000001,40000001},{0,97500,427500,636000,1536000,2796000,4796000}))*1.021,3),0))</f>
        <v/>
      </c>
      <c r="J4505" s="21">
        <f>ROUNDDOWN(ROUND(H4505*0.06,2),-2)</f>
        <v/>
      </c>
      <c r="K4505" s="21">
        <f>ROUNDDOWN(ROUND(H4505*0.04,2),-2)</f>
        <v/>
      </c>
      <c r="L4505" s="21">
        <f>I4505+J4505+K4505</f>
        <v/>
      </c>
      <c r="M4505" s="21">
        <f>B4505-L4505</f>
        <v/>
      </c>
      <c r="N4505" s="21">
        <f>ROUNDDOWN(ROUND(B4505*0.2042,2),0)</f>
        <v/>
      </c>
    </row>
    <row r="4506">
      <c r="A4506" t="inlineStr">
        <is>
          <t>照合 一般</t>
        </is>
      </c>
      <c r="B4506" s="21" t="n">
        <v>32500000</v>
      </c>
      <c r="C4506" s="22" t="n">
        <v>42</v>
      </c>
      <c r="D4506" s="22" t="n">
        <v>1</v>
      </c>
      <c r="E4506" s="22" t="n">
        <v>0</v>
      </c>
      <c r="F4506" s="21">
        <f>(IF(C4506&lt;=20,MAX(800000,400000*C4506),8000000+700000*(C4506-20))+IF(E4506=1,1000000,0))</f>
        <v/>
      </c>
      <c r="G4506" s="21">
        <f>IF(AND(D4506=3,C4506&lt;=5),MAX(0,B4506-F4506),IF(AND(D4506=2,C4506&lt;=5,MAX(0,B4506-F4506)&gt;3000000),1500000+MAX(0,B4506-F4506)-3000000,MAX(0,B4506-F4506)/2))</f>
        <v/>
      </c>
      <c r="H4506" s="21">
        <f>ROUNDDOWN(G4506,-3)</f>
        <v/>
      </c>
      <c r="I4506" s="21">
        <f>IF(H4506&lt;=0,0,ROUNDDOWN(ROUND((H4506*LOOKUP(H4506,{0,1950001,3300001,6950001,9000001,18000001,40000001},{0.05,0.1,0.2,0.23,0.33,0.4,0.45})-LOOKUP(H4506,{0,1950001,3300001,6950001,9000001,18000001,40000001},{0,97500,427500,636000,1536000,2796000,4796000}))*1.021,3),0))</f>
        <v/>
      </c>
      <c r="J4506" s="21">
        <f>ROUNDDOWN(ROUND(H4506*0.06,2),-2)</f>
        <v/>
      </c>
      <c r="K4506" s="21">
        <f>ROUNDDOWN(ROUND(H4506*0.04,2),-2)</f>
        <v/>
      </c>
      <c r="L4506" s="21">
        <f>I4506+J4506+K4506</f>
        <v/>
      </c>
      <c r="M4506" s="21">
        <f>B4506-L4506</f>
        <v/>
      </c>
      <c r="N4506" s="21">
        <f>ROUNDDOWN(ROUND(B4506*0.2042,2),0)</f>
        <v/>
      </c>
    </row>
    <row r="4507">
      <c r="A4507" t="inlineStr">
        <is>
          <t>照合 一般</t>
        </is>
      </c>
      <c r="B4507" s="21" t="n">
        <v>32500000</v>
      </c>
      <c r="C4507" s="22" t="n">
        <v>43</v>
      </c>
      <c r="D4507" s="22" t="n">
        <v>1</v>
      </c>
      <c r="E4507" s="22" t="n">
        <v>0</v>
      </c>
      <c r="F4507" s="21">
        <f>(IF(C4507&lt;=20,MAX(800000,400000*C4507),8000000+700000*(C4507-20))+IF(E4507=1,1000000,0))</f>
        <v/>
      </c>
      <c r="G4507" s="21">
        <f>IF(AND(D4507=3,C4507&lt;=5),MAX(0,B4507-F4507),IF(AND(D4507=2,C4507&lt;=5,MAX(0,B4507-F4507)&gt;3000000),1500000+MAX(0,B4507-F4507)-3000000,MAX(0,B4507-F4507)/2))</f>
        <v/>
      </c>
      <c r="H4507" s="21">
        <f>ROUNDDOWN(G4507,-3)</f>
        <v/>
      </c>
      <c r="I4507" s="21">
        <f>IF(H4507&lt;=0,0,ROUNDDOWN(ROUND((H4507*LOOKUP(H4507,{0,1950001,3300001,6950001,9000001,18000001,40000001},{0.05,0.1,0.2,0.23,0.33,0.4,0.45})-LOOKUP(H4507,{0,1950001,3300001,6950001,9000001,18000001,40000001},{0,97500,427500,636000,1536000,2796000,4796000}))*1.021,3),0))</f>
        <v/>
      </c>
      <c r="J4507" s="21">
        <f>ROUNDDOWN(ROUND(H4507*0.06,2),-2)</f>
        <v/>
      </c>
      <c r="K4507" s="21">
        <f>ROUNDDOWN(ROUND(H4507*0.04,2),-2)</f>
        <v/>
      </c>
      <c r="L4507" s="21">
        <f>I4507+J4507+K4507</f>
        <v/>
      </c>
      <c r="M4507" s="21">
        <f>B4507-L4507</f>
        <v/>
      </c>
      <c r="N4507" s="21">
        <f>ROUNDDOWN(ROUND(B4507*0.2042,2),0)</f>
        <v/>
      </c>
    </row>
    <row r="4508">
      <c r="A4508" t="inlineStr">
        <is>
          <t>照合 一般</t>
        </is>
      </c>
      <c r="B4508" s="21" t="n">
        <v>32500000</v>
      </c>
      <c r="C4508" s="22" t="n">
        <v>44</v>
      </c>
      <c r="D4508" s="22" t="n">
        <v>1</v>
      </c>
      <c r="E4508" s="22" t="n">
        <v>0</v>
      </c>
      <c r="F4508" s="21">
        <f>(IF(C4508&lt;=20,MAX(800000,400000*C4508),8000000+700000*(C4508-20))+IF(E4508=1,1000000,0))</f>
        <v/>
      </c>
      <c r="G4508" s="21">
        <f>IF(AND(D4508=3,C4508&lt;=5),MAX(0,B4508-F4508),IF(AND(D4508=2,C4508&lt;=5,MAX(0,B4508-F4508)&gt;3000000),1500000+MAX(0,B4508-F4508)-3000000,MAX(0,B4508-F4508)/2))</f>
        <v/>
      </c>
      <c r="H4508" s="21">
        <f>ROUNDDOWN(G4508,-3)</f>
        <v/>
      </c>
      <c r="I4508" s="21">
        <f>IF(H4508&lt;=0,0,ROUNDDOWN(ROUND((H4508*LOOKUP(H4508,{0,1950001,3300001,6950001,9000001,18000001,40000001},{0.05,0.1,0.2,0.23,0.33,0.4,0.45})-LOOKUP(H4508,{0,1950001,3300001,6950001,9000001,18000001,40000001},{0,97500,427500,636000,1536000,2796000,4796000}))*1.021,3),0))</f>
        <v/>
      </c>
      <c r="J4508" s="21">
        <f>ROUNDDOWN(ROUND(H4508*0.06,2),-2)</f>
        <v/>
      </c>
      <c r="K4508" s="21">
        <f>ROUNDDOWN(ROUND(H4508*0.04,2),-2)</f>
        <v/>
      </c>
      <c r="L4508" s="21">
        <f>I4508+J4508+K4508</f>
        <v/>
      </c>
      <c r="M4508" s="21">
        <f>B4508-L4508</f>
        <v/>
      </c>
      <c r="N4508" s="21">
        <f>ROUNDDOWN(ROUND(B4508*0.2042,2),0)</f>
        <v/>
      </c>
    </row>
    <row r="4509">
      <c r="A4509" t="inlineStr">
        <is>
          <t>照合 一般</t>
        </is>
      </c>
      <c r="B4509" s="21" t="n">
        <v>32500000</v>
      </c>
      <c r="C4509" s="22" t="n">
        <v>45</v>
      </c>
      <c r="D4509" s="22" t="n">
        <v>1</v>
      </c>
      <c r="E4509" s="22" t="n">
        <v>0</v>
      </c>
      <c r="F4509" s="21">
        <f>(IF(C4509&lt;=20,MAX(800000,400000*C4509),8000000+700000*(C4509-20))+IF(E4509=1,1000000,0))</f>
        <v/>
      </c>
      <c r="G4509" s="21">
        <f>IF(AND(D4509=3,C4509&lt;=5),MAX(0,B4509-F4509),IF(AND(D4509=2,C4509&lt;=5,MAX(0,B4509-F4509)&gt;3000000),1500000+MAX(0,B4509-F4509)-3000000,MAX(0,B4509-F4509)/2))</f>
        <v/>
      </c>
      <c r="H4509" s="21">
        <f>ROUNDDOWN(G4509,-3)</f>
        <v/>
      </c>
      <c r="I4509" s="21">
        <f>IF(H4509&lt;=0,0,ROUNDDOWN(ROUND((H4509*LOOKUP(H4509,{0,1950001,3300001,6950001,9000001,18000001,40000001},{0.05,0.1,0.2,0.23,0.33,0.4,0.45})-LOOKUP(H4509,{0,1950001,3300001,6950001,9000001,18000001,40000001},{0,97500,427500,636000,1536000,2796000,4796000}))*1.021,3),0))</f>
        <v/>
      </c>
      <c r="J4509" s="21">
        <f>ROUNDDOWN(ROUND(H4509*0.06,2),-2)</f>
        <v/>
      </c>
      <c r="K4509" s="21">
        <f>ROUNDDOWN(ROUND(H4509*0.04,2),-2)</f>
        <v/>
      </c>
      <c r="L4509" s="21">
        <f>I4509+J4509+K4509</f>
        <v/>
      </c>
      <c r="M4509" s="21">
        <f>B4509-L4509</f>
        <v/>
      </c>
      <c r="N4509" s="21">
        <f>ROUNDDOWN(ROUND(B4509*0.2042,2),0)</f>
        <v/>
      </c>
    </row>
    <row r="4510">
      <c r="A4510" t="inlineStr">
        <is>
          <t>照合 短期</t>
        </is>
      </c>
      <c r="B4510" s="21" t="n">
        <v>32500000</v>
      </c>
      <c r="C4510" s="22" t="n">
        <v>1</v>
      </c>
      <c r="D4510" s="22" t="n">
        <v>2</v>
      </c>
      <c r="E4510" s="22" t="n">
        <v>0</v>
      </c>
      <c r="F4510" s="21">
        <f>(IF(C4510&lt;=20,MAX(800000,400000*C4510),8000000+700000*(C4510-20))+IF(E4510=1,1000000,0))</f>
        <v/>
      </c>
      <c r="G4510" s="21">
        <f>IF(AND(D4510=3,C4510&lt;=5),MAX(0,B4510-F4510),IF(AND(D4510=2,C4510&lt;=5,MAX(0,B4510-F4510)&gt;3000000),1500000+MAX(0,B4510-F4510)-3000000,MAX(0,B4510-F4510)/2))</f>
        <v/>
      </c>
      <c r="H4510" s="21">
        <f>ROUNDDOWN(G4510,-3)</f>
        <v/>
      </c>
      <c r="I4510" s="21">
        <f>IF(H4510&lt;=0,0,ROUNDDOWN(ROUND((H4510*LOOKUP(H4510,{0,1950001,3300001,6950001,9000001,18000001,40000001},{0.05,0.1,0.2,0.23,0.33,0.4,0.45})-LOOKUP(H4510,{0,1950001,3300001,6950001,9000001,18000001,40000001},{0,97500,427500,636000,1536000,2796000,4796000}))*1.021,3),0))</f>
        <v/>
      </c>
      <c r="J4510" s="21">
        <f>ROUNDDOWN(ROUND(H4510*0.06,2),-2)</f>
        <v/>
      </c>
      <c r="K4510" s="21">
        <f>ROUNDDOWN(ROUND(H4510*0.04,2),-2)</f>
        <v/>
      </c>
      <c r="L4510" s="21">
        <f>I4510+J4510+K4510</f>
        <v/>
      </c>
      <c r="M4510" s="21">
        <f>B4510-L4510</f>
        <v/>
      </c>
      <c r="N4510" s="21">
        <f>ROUNDDOWN(ROUND(B4510*0.2042,2),0)</f>
        <v/>
      </c>
    </row>
    <row r="4511">
      <c r="A4511" t="inlineStr">
        <is>
          <t>照合 役員</t>
        </is>
      </c>
      <c r="B4511" s="21" t="n">
        <v>32500000</v>
      </c>
      <c r="C4511" s="22" t="n">
        <v>1</v>
      </c>
      <c r="D4511" s="22" t="n">
        <v>3</v>
      </c>
      <c r="E4511" s="22" t="n">
        <v>0</v>
      </c>
      <c r="F4511" s="21">
        <f>(IF(C4511&lt;=20,MAX(800000,400000*C4511),8000000+700000*(C4511-20))+IF(E4511=1,1000000,0))</f>
        <v/>
      </c>
      <c r="G4511" s="21">
        <f>IF(AND(D4511=3,C4511&lt;=5),MAX(0,B4511-F4511),IF(AND(D4511=2,C4511&lt;=5,MAX(0,B4511-F4511)&gt;3000000),1500000+MAX(0,B4511-F4511)-3000000,MAX(0,B4511-F4511)/2))</f>
        <v/>
      </c>
      <c r="H4511" s="21">
        <f>ROUNDDOWN(G4511,-3)</f>
        <v/>
      </c>
      <c r="I4511" s="21">
        <f>IF(H4511&lt;=0,0,ROUNDDOWN(ROUND((H4511*LOOKUP(H4511,{0,1950001,3300001,6950001,9000001,18000001,40000001},{0.05,0.1,0.2,0.23,0.33,0.4,0.45})-LOOKUP(H4511,{0,1950001,3300001,6950001,9000001,18000001,40000001},{0,97500,427500,636000,1536000,2796000,4796000}))*1.021,3),0))</f>
        <v/>
      </c>
      <c r="J4511" s="21">
        <f>ROUNDDOWN(ROUND(H4511*0.06,2),-2)</f>
        <v/>
      </c>
      <c r="K4511" s="21">
        <f>ROUNDDOWN(ROUND(H4511*0.04,2),-2)</f>
        <v/>
      </c>
      <c r="L4511" s="21">
        <f>I4511+J4511+K4511</f>
        <v/>
      </c>
      <c r="M4511" s="21">
        <f>B4511-L4511</f>
        <v/>
      </c>
      <c r="N4511" s="21">
        <f>ROUNDDOWN(ROUND(B4511*0.2042,2),0)</f>
        <v/>
      </c>
    </row>
    <row r="4512">
      <c r="A4512" t="inlineStr">
        <is>
          <t>照合 短期 障害</t>
        </is>
      </c>
      <c r="B4512" s="21" t="n">
        <v>32500000</v>
      </c>
      <c r="C4512" s="22" t="n">
        <v>1</v>
      </c>
      <c r="D4512" s="22" t="n">
        <v>2</v>
      </c>
      <c r="E4512" s="22" t="n">
        <v>1</v>
      </c>
      <c r="F4512" s="21">
        <f>(IF(C4512&lt;=20,MAX(800000,400000*C4512),8000000+700000*(C4512-20))+IF(E4512=1,1000000,0))</f>
        <v/>
      </c>
      <c r="G4512" s="21">
        <f>IF(AND(D4512=3,C4512&lt;=5),MAX(0,B4512-F4512),IF(AND(D4512=2,C4512&lt;=5,MAX(0,B4512-F4512)&gt;3000000),1500000+MAX(0,B4512-F4512)-3000000,MAX(0,B4512-F4512)/2))</f>
        <v/>
      </c>
      <c r="H4512" s="21">
        <f>ROUNDDOWN(G4512,-3)</f>
        <v/>
      </c>
      <c r="I4512" s="21">
        <f>IF(H4512&lt;=0,0,ROUNDDOWN(ROUND((H4512*LOOKUP(H4512,{0,1950001,3300001,6950001,9000001,18000001,40000001},{0.05,0.1,0.2,0.23,0.33,0.4,0.45})-LOOKUP(H4512,{0,1950001,3300001,6950001,9000001,18000001,40000001},{0,97500,427500,636000,1536000,2796000,4796000}))*1.021,3),0))</f>
        <v/>
      </c>
      <c r="J4512" s="21">
        <f>ROUNDDOWN(ROUND(H4512*0.06,2),-2)</f>
        <v/>
      </c>
      <c r="K4512" s="21">
        <f>ROUNDDOWN(ROUND(H4512*0.04,2),-2)</f>
        <v/>
      </c>
      <c r="L4512" s="21">
        <f>I4512+J4512+K4512</f>
        <v/>
      </c>
      <c r="M4512" s="21">
        <f>B4512-L4512</f>
        <v/>
      </c>
      <c r="N4512" s="21">
        <f>ROUNDDOWN(ROUND(B4512*0.2042,2),0)</f>
        <v/>
      </c>
    </row>
    <row r="4513">
      <c r="A4513" t="inlineStr">
        <is>
          <t>照合 短期</t>
        </is>
      </c>
      <c r="B4513" s="21" t="n">
        <v>32500000</v>
      </c>
      <c r="C4513" s="22" t="n">
        <v>2</v>
      </c>
      <c r="D4513" s="22" t="n">
        <v>2</v>
      </c>
      <c r="E4513" s="22" t="n">
        <v>0</v>
      </c>
      <c r="F4513" s="21">
        <f>(IF(C4513&lt;=20,MAX(800000,400000*C4513),8000000+700000*(C4513-20))+IF(E4513=1,1000000,0))</f>
        <v/>
      </c>
      <c r="G4513" s="21">
        <f>IF(AND(D4513=3,C4513&lt;=5),MAX(0,B4513-F4513),IF(AND(D4513=2,C4513&lt;=5,MAX(0,B4513-F4513)&gt;3000000),1500000+MAX(0,B4513-F4513)-3000000,MAX(0,B4513-F4513)/2))</f>
        <v/>
      </c>
      <c r="H4513" s="21">
        <f>ROUNDDOWN(G4513,-3)</f>
        <v/>
      </c>
      <c r="I4513" s="21">
        <f>IF(H4513&lt;=0,0,ROUNDDOWN(ROUND((H4513*LOOKUP(H4513,{0,1950001,3300001,6950001,9000001,18000001,40000001},{0.05,0.1,0.2,0.23,0.33,0.4,0.45})-LOOKUP(H4513,{0,1950001,3300001,6950001,9000001,18000001,40000001},{0,97500,427500,636000,1536000,2796000,4796000}))*1.021,3),0))</f>
        <v/>
      </c>
      <c r="J4513" s="21">
        <f>ROUNDDOWN(ROUND(H4513*0.06,2),-2)</f>
        <v/>
      </c>
      <c r="K4513" s="21">
        <f>ROUNDDOWN(ROUND(H4513*0.04,2),-2)</f>
        <v/>
      </c>
      <c r="L4513" s="21">
        <f>I4513+J4513+K4513</f>
        <v/>
      </c>
      <c r="M4513" s="21">
        <f>B4513-L4513</f>
        <v/>
      </c>
      <c r="N4513" s="21">
        <f>ROUNDDOWN(ROUND(B4513*0.2042,2),0)</f>
        <v/>
      </c>
    </row>
    <row r="4514">
      <c r="A4514" t="inlineStr">
        <is>
          <t>照合 役員</t>
        </is>
      </c>
      <c r="B4514" s="21" t="n">
        <v>32500000</v>
      </c>
      <c r="C4514" s="22" t="n">
        <v>2</v>
      </c>
      <c r="D4514" s="22" t="n">
        <v>3</v>
      </c>
      <c r="E4514" s="22" t="n">
        <v>0</v>
      </c>
      <c r="F4514" s="21">
        <f>(IF(C4514&lt;=20,MAX(800000,400000*C4514),8000000+700000*(C4514-20))+IF(E4514=1,1000000,0))</f>
        <v/>
      </c>
      <c r="G4514" s="21">
        <f>IF(AND(D4514=3,C4514&lt;=5),MAX(0,B4514-F4514),IF(AND(D4514=2,C4514&lt;=5,MAX(0,B4514-F4514)&gt;3000000),1500000+MAX(0,B4514-F4514)-3000000,MAX(0,B4514-F4514)/2))</f>
        <v/>
      </c>
      <c r="H4514" s="21">
        <f>ROUNDDOWN(G4514,-3)</f>
        <v/>
      </c>
      <c r="I4514" s="21">
        <f>IF(H4514&lt;=0,0,ROUNDDOWN(ROUND((H4514*LOOKUP(H4514,{0,1950001,3300001,6950001,9000001,18000001,40000001},{0.05,0.1,0.2,0.23,0.33,0.4,0.45})-LOOKUP(H4514,{0,1950001,3300001,6950001,9000001,18000001,40000001},{0,97500,427500,636000,1536000,2796000,4796000}))*1.021,3),0))</f>
        <v/>
      </c>
      <c r="J4514" s="21">
        <f>ROUNDDOWN(ROUND(H4514*0.06,2),-2)</f>
        <v/>
      </c>
      <c r="K4514" s="21">
        <f>ROUNDDOWN(ROUND(H4514*0.04,2),-2)</f>
        <v/>
      </c>
      <c r="L4514" s="21">
        <f>I4514+J4514+K4514</f>
        <v/>
      </c>
      <c r="M4514" s="21">
        <f>B4514-L4514</f>
        <v/>
      </c>
      <c r="N4514" s="21">
        <f>ROUNDDOWN(ROUND(B4514*0.2042,2),0)</f>
        <v/>
      </c>
    </row>
    <row r="4515">
      <c r="A4515" t="inlineStr">
        <is>
          <t>照合 短期 障害</t>
        </is>
      </c>
      <c r="B4515" s="21" t="n">
        <v>32500000</v>
      </c>
      <c r="C4515" s="22" t="n">
        <v>2</v>
      </c>
      <c r="D4515" s="22" t="n">
        <v>2</v>
      </c>
      <c r="E4515" s="22" t="n">
        <v>1</v>
      </c>
      <c r="F4515" s="21">
        <f>(IF(C4515&lt;=20,MAX(800000,400000*C4515),8000000+700000*(C4515-20))+IF(E4515=1,1000000,0))</f>
        <v/>
      </c>
      <c r="G4515" s="21">
        <f>IF(AND(D4515=3,C4515&lt;=5),MAX(0,B4515-F4515),IF(AND(D4515=2,C4515&lt;=5,MAX(0,B4515-F4515)&gt;3000000),1500000+MAX(0,B4515-F4515)-3000000,MAX(0,B4515-F4515)/2))</f>
        <v/>
      </c>
      <c r="H4515" s="21">
        <f>ROUNDDOWN(G4515,-3)</f>
        <v/>
      </c>
      <c r="I4515" s="21">
        <f>IF(H4515&lt;=0,0,ROUNDDOWN(ROUND((H4515*LOOKUP(H4515,{0,1950001,3300001,6950001,9000001,18000001,40000001},{0.05,0.1,0.2,0.23,0.33,0.4,0.45})-LOOKUP(H4515,{0,1950001,3300001,6950001,9000001,18000001,40000001},{0,97500,427500,636000,1536000,2796000,4796000}))*1.021,3),0))</f>
        <v/>
      </c>
      <c r="J4515" s="21">
        <f>ROUNDDOWN(ROUND(H4515*0.06,2),-2)</f>
        <v/>
      </c>
      <c r="K4515" s="21">
        <f>ROUNDDOWN(ROUND(H4515*0.04,2),-2)</f>
        <v/>
      </c>
      <c r="L4515" s="21">
        <f>I4515+J4515+K4515</f>
        <v/>
      </c>
      <c r="M4515" s="21">
        <f>B4515-L4515</f>
        <v/>
      </c>
      <c r="N4515" s="21">
        <f>ROUNDDOWN(ROUND(B4515*0.2042,2),0)</f>
        <v/>
      </c>
    </row>
    <row r="4516">
      <c r="A4516" t="inlineStr">
        <is>
          <t>照合 短期</t>
        </is>
      </c>
      <c r="B4516" s="21" t="n">
        <v>32500000</v>
      </c>
      <c r="C4516" s="22" t="n">
        <v>3</v>
      </c>
      <c r="D4516" s="22" t="n">
        <v>2</v>
      </c>
      <c r="E4516" s="22" t="n">
        <v>0</v>
      </c>
      <c r="F4516" s="21">
        <f>(IF(C4516&lt;=20,MAX(800000,400000*C4516),8000000+700000*(C4516-20))+IF(E4516=1,1000000,0))</f>
        <v/>
      </c>
      <c r="G4516" s="21">
        <f>IF(AND(D4516=3,C4516&lt;=5),MAX(0,B4516-F4516),IF(AND(D4516=2,C4516&lt;=5,MAX(0,B4516-F4516)&gt;3000000),1500000+MAX(0,B4516-F4516)-3000000,MAX(0,B4516-F4516)/2))</f>
        <v/>
      </c>
      <c r="H4516" s="21">
        <f>ROUNDDOWN(G4516,-3)</f>
        <v/>
      </c>
      <c r="I4516" s="21">
        <f>IF(H4516&lt;=0,0,ROUNDDOWN(ROUND((H4516*LOOKUP(H4516,{0,1950001,3300001,6950001,9000001,18000001,40000001},{0.05,0.1,0.2,0.23,0.33,0.4,0.45})-LOOKUP(H4516,{0,1950001,3300001,6950001,9000001,18000001,40000001},{0,97500,427500,636000,1536000,2796000,4796000}))*1.021,3),0))</f>
        <v/>
      </c>
      <c r="J4516" s="21">
        <f>ROUNDDOWN(ROUND(H4516*0.06,2),-2)</f>
        <v/>
      </c>
      <c r="K4516" s="21">
        <f>ROUNDDOWN(ROUND(H4516*0.04,2),-2)</f>
        <v/>
      </c>
      <c r="L4516" s="21">
        <f>I4516+J4516+K4516</f>
        <v/>
      </c>
      <c r="M4516" s="21">
        <f>B4516-L4516</f>
        <v/>
      </c>
      <c r="N4516" s="21">
        <f>ROUNDDOWN(ROUND(B4516*0.2042,2),0)</f>
        <v/>
      </c>
    </row>
    <row r="4517">
      <c r="A4517" t="inlineStr">
        <is>
          <t>照合 役員</t>
        </is>
      </c>
      <c r="B4517" s="21" t="n">
        <v>32500000</v>
      </c>
      <c r="C4517" s="22" t="n">
        <v>3</v>
      </c>
      <c r="D4517" s="22" t="n">
        <v>3</v>
      </c>
      <c r="E4517" s="22" t="n">
        <v>0</v>
      </c>
      <c r="F4517" s="21">
        <f>(IF(C4517&lt;=20,MAX(800000,400000*C4517),8000000+700000*(C4517-20))+IF(E4517=1,1000000,0))</f>
        <v/>
      </c>
      <c r="G4517" s="21">
        <f>IF(AND(D4517=3,C4517&lt;=5),MAX(0,B4517-F4517),IF(AND(D4517=2,C4517&lt;=5,MAX(0,B4517-F4517)&gt;3000000),1500000+MAX(0,B4517-F4517)-3000000,MAX(0,B4517-F4517)/2))</f>
        <v/>
      </c>
      <c r="H4517" s="21">
        <f>ROUNDDOWN(G4517,-3)</f>
        <v/>
      </c>
      <c r="I4517" s="21">
        <f>IF(H4517&lt;=0,0,ROUNDDOWN(ROUND((H4517*LOOKUP(H4517,{0,1950001,3300001,6950001,9000001,18000001,40000001},{0.05,0.1,0.2,0.23,0.33,0.4,0.45})-LOOKUP(H4517,{0,1950001,3300001,6950001,9000001,18000001,40000001},{0,97500,427500,636000,1536000,2796000,4796000}))*1.021,3),0))</f>
        <v/>
      </c>
      <c r="J4517" s="21">
        <f>ROUNDDOWN(ROUND(H4517*0.06,2),-2)</f>
        <v/>
      </c>
      <c r="K4517" s="21">
        <f>ROUNDDOWN(ROUND(H4517*0.04,2),-2)</f>
        <v/>
      </c>
      <c r="L4517" s="21">
        <f>I4517+J4517+K4517</f>
        <v/>
      </c>
      <c r="M4517" s="21">
        <f>B4517-L4517</f>
        <v/>
      </c>
      <c r="N4517" s="21">
        <f>ROUNDDOWN(ROUND(B4517*0.2042,2),0)</f>
        <v/>
      </c>
    </row>
    <row r="4518">
      <c r="A4518" t="inlineStr">
        <is>
          <t>照合 短期 障害</t>
        </is>
      </c>
      <c r="B4518" s="21" t="n">
        <v>32500000</v>
      </c>
      <c r="C4518" s="22" t="n">
        <v>3</v>
      </c>
      <c r="D4518" s="22" t="n">
        <v>2</v>
      </c>
      <c r="E4518" s="22" t="n">
        <v>1</v>
      </c>
      <c r="F4518" s="21">
        <f>(IF(C4518&lt;=20,MAX(800000,400000*C4518),8000000+700000*(C4518-20))+IF(E4518=1,1000000,0))</f>
        <v/>
      </c>
      <c r="G4518" s="21">
        <f>IF(AND(D4518=3,C4518&lt;=5),MAX(0,B4518-F4518),IF(AND(D4518=2,C4518&lt;=5,MAX(0,B4518-F4518)&gt;3000000),1500000+MAX(0,B4518-F4518)-3000000,MAX(0,B4518-F4518)/2))</f>
        <v/>
      </c>
      <c r="H4518" s="21">
        <f>ROUNDDOWN(G4518,-3)</f>
        <v/>
      </c>
      <c r="I4518" s="21">
        <f>IF(H4518&lt;=0,0,ROUNDDOWN(ROUND((H4518*LOOKUP(H4518,{0,1950001,3300001,6950001,9000001,18000001,40000001},{0.05,0.1,0.2,0.23,0.33,0.4,0.45})-LOOKUP(H4518,{0,1950001,3300001,6950001,9000001,18000001,40000001},{0,97500,427500,636000,1536000,2796000,4796000}))*1.021,3),0))</f>
        <v/>
      </c>
      <c r="J4518" s="21">
        <f>ROUNDDOWN(ROUND(H4518*0.06,2),-2)</f>
        <v/>
      </c>
      <c r="K4518" s="21">
        <f>ROUNDDOWN(ROUND(H4518*0.04,2),-2)</f>
        <v/>
      </c>
      <c r="L4518" s="21">
        <f>I4518+J4518+K4518</f>
        <v/>
      </c>
      <c r="M4518" s="21">
        <f>B4518-L4518</f>
        <v/>
      </c>
      <c r="N4518" s="21">
        <f>ROUNDDOWN(ROUND(B4518*0.2042,2),0)</f>
        <v/>
      </c>
    </row>
    <row r="4519">
      <c r="A4519" t="inlineStr">
        <is>
          <t>照合 短期</t>
        </is>
      </c>
      <c r="B4519" s="21" t="n">
        <v>32500000</v>
      </c>
      <c r="C4519" s="22" t="n">
        <v>4</v>
      </c>
      <c r="D4519" s="22" t="n">
        <v>2</v>
      </c>
      <c r="E4519" s="22" t="n">
        <v>0</v>
      </c>
      <c r="F4519" s="21">
        <f>(IF(C4519&lt;=20,MAX(800000,400000*C4519),8000000+700000*(C4519-20))+IF(E4519=1,1000000,0))</f>
        <v/>
      </c>
      <c r="G4519" s="21">
        <f>IF(AND(D4519=3,C4519&lt;=5),MAX(0,B4519-F4519),IF(AND(D4519=2,C4519&lt;=5,MAX(0,B4519-F4519)&gt;3000000),1500000+MAX(0,B4519-F4519)-3000000,MAX(0,B4519-F4519)/2))</f>
        <v/>
      </c>
      <c r="H4519" s="21">
        <f>ROUNDDOWN(G4519,-3)</f>
        <v/>
      </c>
      <c r="I4519" s="21">
        <f>IF(H4519&lt;=0,0,ROUNDDOWN(ROUND((H4519*LOOKUP(H4519,{0,1950001,3300001,6950001,9000001,18000001,40000001},{0.05,0.1,0.2,0.23,0.33,0.4,0.45})-LOOKUP(H4519,{0,1950001,3300001,6950001,9000001,18000001,40000001},{0,97500,427500,636000,1536000,2796000,4796000}))*1.021,3),0))</f>
        <v/>
      </c>
      <c r="J4519" s="21">
        <f>ROUNDDOWN(ROUND(H4519*0.06,2),-2)</f>
        <v/>
      </c>
      <c r="K4519" s="21">
        <f>ROUNDDOWN(ROUND(H4519*0.04,2),-2)</f>
        <v/>
      </c>
      <c r="L4519" s="21">
        <f>I4519+J4519+K4519</f>
        <v/>
      </c>
      <c r="M4519" s="21">
        <f>B4519-L4519</f>
        <v/>
      </c>
      <c r="N4519" s="21">
        <f>ROUNDDOWN(ROUND(B4519*0.2042,2),0)</f>
        <v/>
      </c>
    </row>
    <row r="4520">
      <c r="A4520" t="inlineStr">
        <is>
          <t>照合 役員</t>
        </is>
      </c>
      <c r="B4520" s="21" t="n">
        <v>32500000</v>
      </c>
      <c r="C4520" s="22" t="n">
        <v>4</v>
      </c>
      <c r="D4520" s="22" t="n">
        <v>3</v>
      </c>
      <c r="E4520" s="22" t="n">
        <v>0</v>
      </c>
      <c r="F4520" s="21">
        <f>(IF(C4520&lt;=20,MAX(800000,400000*C4520),8000000+700000*(C4520-20))+IF(E4520=1,1000000,0))</f>
        <v/>
      </c>
      <c r="G4520" s="21">
        <f>IF(AND(D4520=3,C4520&lt;=5),MAX(0,B4520-F4520),IF(AND(D4520=2,C4520&lt;=5,MAX(0,B4520-F4520)&gt;3000000),1500000+MAX(0,B4520-F4520)-3000000,MAX(0,B4520-F4520)/2))</f>
        <v/>
      </c>
      <c r="H4520" s="21">
        <f>ROUNDDOWN(G4520,-3)</f>
        <v/>
      </c>
      <c r="I4520" s="21">
        <f>IF(H4520&lt;=0,0,ROUNDDOWN(ROUND((H4520*LOOKUP(H4520,{0,1950001,3300001,6950001,9000001,18000001,40000001},{0.05,0.1,0.2,0.23,0.33,0.4,0.45})-LOOKUP(H4520,{0,1950001,3300001,6950001,9000001,18000001,40000001},{0,97500,427500,636000,1536000,2796000,4796000}))*1.021,3),0))</f>
        <v/>
      </c>
      <c r="J4520" s="21">
        <f>ROUNDDOWN(ROUND(H4520*0.06,2),-2)</f>
        <v/>
      </c>
      <c r="K4520" s="21">
        <f>ROUNDDOWN(ROUND(H4520*0.04,2),-2)</f>
        <v/>
      </c>
      <c r="L4520" s="21">
        <f>I4520+J4520+K4520</f>
        <v/>
      </c>
      <c r="M4520" s="21">
        <f>B4520-L4520</f>
        <v/>
      </c>
      <c r="N4520" s="21">
        <f>ROUNDDOWN(ROUND(B4520*0.2042,2),0)</f>
        <v/>
      </c>
    </row>
    <row r="4521">
      <c r="A4521" t="inlineStr">
        <is>
          <t>照合 短期 障害</t>
        </is>
      </c>
      <c r="B4521" s="21" t="n">
        <v>32500000</v>
      </c>
      <c r="C4521" s="22" t="n">
        <v>4</v>
      </c>
      <c r="D4521" s="22" t="n">
        <v>2</v>
      </c>
      <c r="E4521" s="22" t="n">
        <v>1</v>
      </c>
      <c r="F4521" s="21">
        <f>(IF(C4521&lt;=20,MAX(800000,400000*C4521),8000000+700000*(C4521-20))+IF(E4521=1,1000000,0))</f>
        <v/>
      </c>
      <c r="G4521" s="21">
        <f>IF(AND(D4521=3,C4521&lt;=5),MAX(0,B4521-F4521),IF(AND(D4521=2,C4521&lt;=5,MAX(0,B4521-F4521)&gt;3000000),1500000+MAX(0,B4521-F4521)-3000000,MAX(0,B4521-F4521)/2))</f>
        <v/>
      </c>
      <c r="H4521" s="21">
        <f>ROUNDDOWN(G4521,-3)</f>
        <v/>
      </c>
      <c r="I4521" s="21">
        <f>IF(H4521&lt;=0,0,ROUNDDOWN(ROUND((H4521*LOOKUP(H4521,{0,1950001,3300001,6950001,9000001,18000001,40000001},{0.05,0.1,0.2,0.23,0.33,0.4,0.45})-LOOKUP(H4521,{0,1950001,3300001,6950001,9000001,18000001,40000001},{0,97500,427500,636000,1536000,2796000,4796000}))*1.021,3),0))</f>
        <v/>
      </c>
      <c r="J4521" s="21">
        <f>ROUNDDOWN(ROUND(H4521*0.06,2),-2)</f>
        <v/>
      </c>
      <c r="K4521" s="21">
        <f>ROUNDDOWN(ROUND(H4521*0.04,2),-2)</f>
        <v/>
      </c>
      <c r="L4521" s="21">
        <f>I4521+J4521+K4521</f>
        <v/>
      </c>
      <c r="M4521" s="21">
        <f>B4521-L4521</f>
        <v/>
      </c>
      <c r="N4521" s="21">
        <f>ROUNDDOWN(ROUND(B4521*0.2042,2),0)</f>
        <v/>
      </c>
    </row>
    <row r="4522">
      <c r="A4522" t="inlineStr">
        <is>
          <t>照合 短期</t>
        </is>
      </c>
      <c r="B4522" s="21" t="n">
        <v>32500000</v>
      </c>
      <c r="C4522" s="22" t="n">
        <v>5</v>
      </c>
      <c r="D4522" s="22" t="n">
        <v>2</v>
      </c>
      <c r="E4522" s="22" t="n">
        <v>0</v>
      </c>
      <c r="F4522" s="21">
        <f>(IF(C4522&lt;=20,MAX(800000,400000*C4522),8000000+700000*(C4522-20))+IF(E4522=1,1000000,0))</f>
        <v/>
      </c>
      <c r="G4522" s="21">
        <f>IF(AND(D4522=3,C4522&lt;=5),MAX(0,B4522-F4522),IF(AND(D4522=2,C4522&lt;=5,MAX(0,B4522-F4522)&gt;3000000),1500000+MAX(0,B4522-F4522)-3000000,MAX(0,B4522-F4522)/2))</f>
        <v/>
      </c>
      <c r="H4522" s="21">
        <f>ROUNDDOWN(G4522,-3)</f>
        <v/>
      </c>
      <c r="I4522" s="21">
        <f>IF(H4522&lt;=0,0,ROUNDDOWN(ROUND((H4522*LOOKUP(H4522,{0,1950001,3300001,6950001,9000001,18000001,40000001},{0.05,0.1,0.2,0.23,0.33,0.4,0.45})-LOOKUP(H4522,{0,1950001,3300001,6950001,9000001,18000001,40000001},{0,97500,427500,636000,1536000,2796000,4796000}))*1.021,3),0))</f>
        <v/>
      </c>
      <c r="J4522" s="21">
        <f>ROUNDDOWN(ROUND(H4522*0.06,2),-2)</f>
        <v/>
      </c>
      <c r="K4522" s="21">
        <f>ROUNDDOWN(ROUND(H4522*0.04,2),-2)</f>
        <v/>
      </c>
      <c r="L4522" s="21">
        <f>I4522+J4522+K4522</f>
        <v/>
      </c>
      <c r="M4522" s="21">
        <f>B4522-L4522</f>
        <v/>
      </c>
      <c r="N4522" s="21">
        <f>ROUNDDOWN(ROUND(B4522*0.2042,2),0)</f>
        <v/>
      </c>
    </row>
    <row r="4523">
      <c r="A4523" t="inlineStr">
        <is>
          <t>照合 役員</t>
        </is>
      </c>
      <c r="B4523" s="21" t="n">
        <v>32500000</v>
      </c>
      <c r="C4523" s="22" t="n">
        <v>5</v>
      </c>
      <c r="D4523" s="22" t="n">
        <v>3</v>
      </c>
      <c r="E4523" s="22" t="n">
        <v>0</v>
      </c>
      <c r="F4523" s="21">
        <f>(IF(C4523&lt;=20,MAX(800000,400000*C4523),8000000+700000*(C4523-20))+IF(E4523=1,1000000,0))</f>
        <v/>
      </c>
      <c r="G4523" s="21">
        <f>IF(AND(D4523=3,C4523&lt;=5),MAX(0,B4523-F4523),IF(AND(D4523=2,C4523&lt;=5,MAX(0,B4523-F4523)&gt;3000000),1500000+MAX(0,B4523-F4523)-3000000,MAX(0,B4523-F4523)/2))</f>
        <v/>
      </c>
      <c r="H4523" s="21">
        <f>ROUNDDOWN(G4523,-3)</f>
        <v/>
      </c>
      <c r="I4523" s="21">
        <f>IF(H4523&lt;=0,0,ROUNDDOWN(ROUND((H4523*LOOKUP(H4523,{0,1950001,3300001,6950001,9000001,18000001,40000001},{0.05,0.1,0.2,0.23,0.33,0.4,0.45})-LOOKUP(H4523,{0,1950001,3300001,6950001,9000001,18000001,40000001},{0,97500,427500,636000,1536000,2796000,4796000}))*1.021,3),0))</f>
        <v/>
      </c>
      <c r="J4523" s="21">
        <f>ROUNDDOWN(ROUND(H4523*0.06,2),-2)</f>
        <v/>
      </c>
      <c r="K4523" s="21">
        <f>ROUNDDOWN(ROUND(H4523*0.04,2),-2)</f>
        <v/>
      </c>
      <c r="L4523" s="21">
        <f>I4523+J4523+K4523</f>
        <v/>
      </c>
      <c r="M4523" s="21">
        <f>B4523-L4523</f>
        <v/>
      </c>
      <c r="N4523" s="21">
        <f>ROUNDDOWN(ROUND(B4523*0.2042,2),0)</f>
        <v/>
      </c>
    </row>
    <row r="4524">
      <c r="A4524" t="inlineStr">
        <is>
          <t>照合 短期 障害</t>
        </is>
      </c>
      <c r="B4524" s="21" t="n">
        <v>32500000</v>
      </c>
      <c r="C4524" s="22" t="n">
        <v>5</v>
      </c>
      <c r="D4524" s="22" t="n">
        <v>2</v>
      </c>
      <c r="E4524" s="22" t="n">
        <v>1</v>
      </c>
      <c r="F4524" s="21">
        <f>(IF(C4524&lt;=20,MAX(800000,400000*C4524),8000000+700000*(C4524-20))+IF(E4524=1,1000000,0))</f>
        <v/>
      </c>
      <c r="G4524" s="21">
        <f>IF(AND(D4524=3,C4524&lt;=5),MAX(0,B4524-F4524),IF(AND(D4524=2,C4524&lt;=5,MAX(0,B4524-F4524)&gt;3000000),1500000+MAX(0,B4524-F4524)-3000000,MAX(0,B4524-F4524)/2))</f>
        <v/>
      </c>
      <c r="H4524" s="21">
        <f>ROUNDDOWN(G4524,-3)</f>
        <v/>
      </c>
      <c r="I4524" s="21">
        <f>IF(H4524&lt;=0,0,ROUNDDOWN(ROUND((H4524*LOOKUP(H4524,{0,1950001,3300001,6950001,9000001,18000001,40000001},{0.05,0.1,0.2,0.23,0.33,0.4,0.45})-LOOKUP(H4524,{0,1950001,3300001,6950001,9000001,18000001,40000001},{0,97500,427500,636000,1536000,2796000,4796000}))*1.021,3),0))</f>
        <v/>
      </c>
      <c r="J4524" s="21">
        <f>ROUNDDOWN(ROUND(H4524*0.06,2),-2)</f>
        <v/>
      </c>
      <c r="K4524" s="21">
        <f>ROUNDDOWN(ROUND(H4524*0.04,2),-2)</f>
        <v/>
      </c>
      <c r="L4524" s="21">
        <f>I4524+J4524+K4524</f>
        <v/>
      </c>
      <c r="M4524" s="21">
        <f>B4524-L4524</f>
        <v/>
      </c>
      <c r="N4524" s="21">
        <f>ROUNDDOWN(ROUND(B4524*0.2042,2),0)</f>
        <v/>
      </c>
    </row>
    <row r="4525">
      <c r="A4525" t="inlineStr">
        <is>
          <t>照合 障害</t>
        </is>
      </c>
      <c r="B4525" s="21" t="n">
        <v>32500000</v>
      </c>
      <c r="C4525" s="22" t="n">
        <v>25</v>
      </c>
      <c r="D4525" s="22" t="n">
        <v>1</v>
      </c>
      <c r="E4525" s="22" t="n">
        <v>1</v>
      </c>
      <c r="F4525" s="21">
        <f>(IF(C4525&lt;=20,MAX(800000,400000*C4525),8000000+700000*(C4525-20))+IF(E4525=1,1000000,0))</f>
        <v/>
      </c>
      <c r="G4525" s="21">
        <f>IF(AND(D4525=3,C4525&lt;=5),MAX(0,B4525-F4525),IF(AND(D4525=2,C4525&lt;=5,MAX(0,B4525-F4525)&gt;3000000),1500000+MAX(0,B4525-F4525)-3000000,MAX(0,B4525-F4525)/2))</f>
        <v/>
      </c>
      <c r="H4525" s="21">
        <f>ROUNDDOWN(G4525,-3)</f>
        <v/>
      </c>
      <c r="I4525" s="21">
        <f>IF(H4525&lt;=0,0,ROUNDDOWN(ROUND((H4525*LOOKUP(H4525,{0,1950001,3300001,6950001,9000001,18000001,40000001},{0.05,0.1,0.2,0.23,0.33,0.4,0.45})-LOOKUP(H4525,{0,1950001,3300001,6950001,9000001,18000001,40000001},{0,97500,427500,636000,1536000,2796000,4796000}))*1.021,3),0))</f>
        <v/>
      </c>
      <c r="J4525" s="21">
        <f>ROUNDDOWN(ROUND(H4525*0.06,2),-2)</f>
        <v/>
      </c>
      <c r="K4525" s="21">
        <f>ROUNDDOWN(ROUND(H4525*0.04,2),-2)</f>
        <v/>
      </c>
      <c r="L4525" s="21">
        <f>I4525+J4525+K4525</f>
        <v/>
      </c>
      <c r="M4525" s="21">
        <f>B4525-L4525</f>
        <v/>
      </c>
      <c r="N4525" s="21">
        <f>ROUNDDOWN(ROUND(B4525*0.2042,2),0)</f>
        <v/>
      </c>
    </row>
    <row r="4526">
      <c r="A4526" t="inlineStr">
        <is>
          <t>照合 一般</t>
        </is>
      </c>
      <c r="B4526" s="21" t="n">
        <v>33000000</v>
      </c>
      <c r="C4526" s="22" t="n">
        <v>1</v>
      </c>
      <c r="D4526" s="22" t="n">
        <v>1</v>
      </c>
      <c r="E4526" s="22" t="n">
        <v>0</v>
      </c>
      <c r="F4526" s="21">
        <f>(IF(C4526&lt;=20,MAX(800000,400000*C4526),8000000+700000*(C4526-20))+IF(E4526=1,1000000,0))</f>
        <v/>
      </c>
      <c r="G4526" s="21">
        <f>IF(AND(D4526=3,C4526&lt;=5),MAX(0,B4526-F4526),IF(AND(D4526=2,C4526&lt;=5,MAX(0,B4526-F4526)&gt;3000000),1500000+MAX(0,B4526-F4526)-3000000,MAX(0,B4526-F4526)/2))</f>
        <v/>
      </c>
      <c r="H4526" s="21">
        <f>ROUNDDOWN(G4526,-3)</f>
        <v/>
      </c>
      <c r="I4526" s="21">
        <f>IF(H4526&lt;=0,0,ROUNDDOWN(ROUND((H4526*LOOKUP(H4526,{0,1950001,3300001,6950001,9000001,18000001,40000001},{0.05,0.1,0.2,0.23,0.33,0.4,0.45})-LOOKUP(H4526,{0,1950001,3300001,6950001,9000001,18000001,40000001},{0,97500,427500,636000,1536000,2796000,4796000}))*1.021,3),0))</f>
        <v/>
      </c>
      <c r="J4526" s="21">
        <f>ROUNDDOWN(ROUND(H4526*0.06,2),-2)</f>
        <v/>
      </c>
      <c r="K4526" s="21">
        <f>ROUNDDOWN(ROUND(H4526*0.04,2),-2)</f>
        <v/>
      </c>
      <c r="L4526" s="21">
        <f>I4526+J4526+K4526</f>
        <v/>
      </c>
      <c r="M4526" s="21">
        <f>B4526-L4526</f>
        <v/>
      </c>
      <c r="N4526" s="21">
        <f>ROUNDDOWN(ROUND(B4526*0.2042,2),0)</f>
        <v/>
      </c>
    </row>
    <row r="4527">
      <c r="A4527" t="inlineStr">
        <is>
          <t>照合 一般</t>
        </is>
      </c>
      <c r="B4527" s="21" t="n">
        <v>33000000</v>
      </c>
      <c r="C4527" s="22" t="n">
        <v>2</v>
      </c>
      <c r="D4527" s="22" t="n">
        <v>1</v>
      </c>
      <c r="E4527" s="22" t="n">
        <v>0</v>
      </c>
      <c r="F4527" s="21">
        <f>(IF(C4527&lt;=20,MAX(800000,400000*C4527),8000000+700000*(C4527-20))+IF(E4527=1,1000000,0))</f>
        <v/>
      </c>
      <c r="G4527" s="21">
        <f>IF(AND(D4527=3,C4527&lt;=5),MAX(0,B4527-F4527),IF(AND(D4527=2,C4527&lt;=5,MAX(0,B4527-F4527)&gt;3000000),1500000+MAX(0,B4527-F4527)-3000000,MAX(0,B4527-F4527)/2))</f>
        <v/>
      </c>
      <c r="H4527" s="21">
        <f>ROUNDDOWN(G4527,-3)</f>
        <v/>
      </c>
      <c r="I4527" s="21">
        <f>IF(H4527&lt;=0,0,ROUNDDOWN(ROUND((H4527*LOOKUP(H4527,{0,1950001,3300001,6950001,9000001,18000001,40000001},{0.05,0.1,0.2,0.23,0.33,0.4,0.45})-LOOKUP(H4527,{0,1950001,3300001,6950001,9000001,18000001,40000001},{0,97500,427500,636000,1536000,2796000,4796000}))*1.021,3),0))</f>
        <v/>
      </c>
      <c r="J4527" s="21">
        <f>ROUNDDOWN(ROUND(H4527*0.06,2),-2)</f>
        <v/>
      </c>
      <c r="K4527" s="21">
        <f>ROUNDDOWN(ROUND(H4527*0.04,2),-2)</f>
        <v/>
      </c>
      <c r="L4527" s="21">
        <f>I4527+J4527+K4527</f>
        <v/>
      </c>
      <c r="M4527" s="21">
        <f>B4527-L4527</f>
        <v/>
      </c>
      <c r="N4527" s="21">
        <f>ROUNDDOWN(ROUND(B4527*0.2042,2),0)</f>
        <v/>
      </c>
    </row>
    <row r="4528">
      <c r="A4528" t="inlineStr">
        <is>
          <t>照合 一般</t>
        </is>
      </c>
      <c r="B4528" s="21" t="n">
        <v>33000000</v>
      </c>
      <c r="C4528" s="22" t="n">
        <v>3</v>
      </c>
      <c r="D4528" s="22" t="n">
        <v>1</v>
      </c>
      <c r="E4528" s="22" t="n">
        <v>0</v>
      </c>
      <c r="F4528" s="21">
        <f>(IF(C4528&lt;=20,MAX(800000,400000*C4528),8000000+700000*(C4528-20))+IF(E4528=1,1000000,0))</f>
        <v/>
      </c>
      <c r="G4528" s="21">
        <f>IF(AND(D4528=3,C4528&lt;=5),MAX(0,B4528-F4528),IF(AND(D4528=2,C4528&lt;=5,MAX(0,B4528-F4528)&gt;3000000),1500000+MAX(0,B4528-F4528)-3000000,MAX(0,B4528-F4528)/2))</f>
        <v/>
      </c>
      <c r="H4528" s="21">
        <f>ROUNDDOWN(G4528,-3)</f>
        <v/>
      </c>
      <c r="I4528" s="21">
        <f>IF(H4528&lt;=0,0,ROUNDDOWN(ROUND((H4528*LOOKUP(H4528,{0,1950001,3300001,6950001,9000001,18000001,40000001},{0.05,0.1,0.2,0.23,0.33,0.4,0.45})-LOOKUP(H4528,{0,1950001,3300001,6950001,9000001,18000001,40000001},{0,97500,427500,636000,1536000,2796000,4796000}))*1.021,3),0))</f>
        <v/>
      </c>
      <c r="J4528" s="21">
        <f>ROUNDDOWN(ROUND(H4528*0.06,2),-2)</f>
        <v/>
      </c>
      <c r="K4528" s="21">
        <f>ROUNDDOWN(ROUND(H4528*0.04,2),-2)</f>
        <v/>
      </c>
      <c r="L4528" s="21">
        <f>I4528+J4528+K4528</f>
        <v/>
      </c>
      <c r="M4528" s="21">
        <f>B4528-L4528</f>
        <v/>
      </c>
      <c r="N4528" s="21">
        <f>ROUNDDOWN(ROUND(B4528*0.2042,2),0)</f>
        <v/>
      </c>
    </row>
    <row r="4529">
      <c r="A4529" t="inlineStr">
        <is>
          <t>照合 一般</t>
        </is>
      </c>
      <c r="B4529" s="21" t="n">
        <v>33000000</v>
      </c>
      <c r="C4529" s="22" t="n">
        <v>4</v>
      </c>
      <c r="D4529" s="22" t="n">
        <v>1</v>
      </c>
      <c r="E4529" s="22" t="n">
        <v>0</v>
      </c>
      <c r="F4529" s="21">
        <f>(IF(C4529&lt;=20,MAX(800000,400000*C4529),8000000+700000*(C4529-20))+IF(E4529=1,1000000,0))</f>
        <v/>
      </c>
      <c r="G4529" s="21">
        <f>IF(AND(D4529=3,C4529&lt;=5),MAX(0,B4529-F4529),IF(AND(D4529=2,C4529&lt;=5,MAX(0,B4529-F4529)&gt;3000000),1500000+MAX(0,B4529-F4529)-3000000,MAX(0,B4529-F4529)/2))</f>
        <v/>
      </c>
      <c r="H4529" s="21">
        <f>ROUNDDOWN(G4529,-3)</f>
        <v/>
      </c>
      <c r="I4529" s="21">
        <f>IF(H4529&lt;=0,0,ROUNDDOWN(ROUND((H4529*LOOKUP(H4529,{0,1950001,3300001,6950001,9000001,18000001,40000001},{0.05,0.1,0.2,0.23,0.33,0.4,0.45})-LOOKUP(H4529,{0,1950001,3300001,6950001,9000001,18000001,40000001},{0,97500,427500,636000,1536000,2796000,4796000}))*1.021,3),0))</f>
        <v/>
      </c>
      <c r="J4529" s="21">
        <f>ROUNDDOWN(ROUND(H4529*0.06,2),-2)</f>
        <v/>
      </c>
      <c r="K4529" s="21">
        <f>ROUNDDOWN(ROUND(H4529*0.04,2),-2)</f>
        <v/>
      </c>
      <c r="L4529" s="21">
        <f>I4529+J4529+K4529</f>
        <v/>
      </c>
      <c r="M4529" s="21">
        <f>B4529-L4529</f>
        <v/>
      </c>
      <c r="N4529" s="21">
        <f>ROUNDDOWN(ROUND(B4529*0.2042,2),0)</f>
        <v/>
      </c>
    </row>
    <row r="4530">
      <c r="A4530" t="inlineStr">
        <is>
          <t>照合 一般</t>
        </is>
      </c>
      <c r="B4530" s="21" t="n">
        <v>33000000</v>
      </c>
      <c r="C4530" s="22" t="n">
        <v>5</v>
      </c>
      <c r="D4530" s="22" t="n">
        <v>1</v>
      </c>
      <c r="E4530" s="22" t="n">
        <v>0</v>
      </c>
      <c r="F4530" s="21">
        <f>(IF(C4530&lt;=20,MAX(800000,400000*C4530),8000000+700000*(C4530-20))+IF(E4530=1,1000000,0))</f>
        <v/>
      </c>
      <c r="G4530" s="21">
        <f>IF(AND(D4530=3,C4530&lt;=5),MAX(0,B4530-F4530),IF(AND(D4530=2,C4530&lt;=5,MAX(0,B4530-F4530)&gt;3000000),1500000+MAX(0,B4530-F4530)-3000000,MAX(0,B4530-F4530)/2))</f>
        <v/>
      </c>
      <c r="H4530" s="21">
        <f>ROUNDDOWN(G4530,-3)</f>
        <v/>
      </c>
      <c r="I4530" s="21">
        <f>IF(H4530&lt;=0,0,ROUNDDOWN(ROUND((H4530*LOOKUP(H4530,{0,1950001,3300001,6950001,9000001,18000001,40000001},{0.05,0.1,0.2,0.23,0.33,0.4,0.45})-LOOKUP(H4530,{0,1950001,3300001,6950001,9000001,18000001,40000001},{0,97500,427500,636000,1536000,2796000,4796000}))*1.021,3),0))</f>
        <v/>
      </c>
      <c r="J4530" s="21">
        <f>ROUNDDOWN(ROUND(H4530*0.06,2),-2)</f>
        <v/>
      </c>
      <c r="K4530" s="21">
        <f>ROUNDDOWN(ROUND(H4530*0.04,2),-2)</f>
        <v/>
      </c>
      <c r="L4530" s="21">
        <f>I4530+J4530+K4530</f>
        <v/>
      </c>
      <c r="M4530" s="21">
        <f>B4530-L4530</f>
        <v/>
      </c>
      <c r="N4530" s="21">
        <f>ROUNDDOWN(ROUND(B4530*0.2042,2),0)</f>
        <v/>
      </c>
    </row>
    <row r="4531">
      <c r="A4531" t="inlineStr">
        <is>
          <t>照合 一般</t>
        </is>
      </c>
      <c r="B4531" s="21" t="n">
        <v>33000000</v>
      </c>
      <c r="C4531" s="22" t="n">
        <v>6</v>
      </c>
      <c r="D4531" s="22" t="n">
        <v>1</v>
      </c>
      <c r="E4531" s="22" t="n">
        <v>0</v>
      </c>
      <c r="F4531" s="21">
        <f>(IF(C4531&lt;=20,MAX(800000,400000*C4531),8000000+700000*(C4531-20))+IF(E4531=1,1000000,0))</f>
        <v/>
      </c>
      <c r="G4531" s="21">
        <f>IF(AND(D4531=3,C4531&lt;=5),MAX(0,B4531-F4531),IF(AND(D4531=2,C4531&lt;=5,MAX(0,B4531-F4531)&gt;3000000),1500000+MAX(0,B4531-F4531)-3000000,MAX(0,B4531-F4531)/2))</f>
        <v/>
      </c>
      <c r="H4531" s="21">
        <f>ROUNDDOWN(G4531,-3)</f>
        <v/>
      </c>
      <c r="I4531" s="21">
        <f>IF(H4531&lt;=0,0,ROUNDDOWN(ROUND((H4531*LOOKUP(H4531,{0,1950001,3300001,6950001,9000001,18000001,40000001},{0.05,0.1,0.2,0.23,0.33,0.4,0.45})-LOOKUP(H4531,{0,1950001,3300001,6950001,9000001,18000001,40000001},{0,97500,427500,636000,1536000,2796000,4796000}))*1.021,3),0))</f>
        <v/>
      </c>
      <c r="J4531" s="21">
        <f>ROUNDDOWN(ROUND(H4531*0.06,2),-2)</f>
        <v/>
      </c>
      <c r="K4531" s="21">
        <f>ROUNDDOWN(ROUND(H4531*0.04,2),-2)</f>
        <v/>
      </c>
      <c r="L4531" s="21">
        <f>I4531+J4531+K4531</f>
        <v/>
      </c>
      <c r="M4531" s="21">
        <f>B4531-L4531</f>
        <v/>
      </c>
      <c r="N4531" s="21">
        <f>ROUNDDOWN(ROUND(B4531*0.2042,2),0)</f>
        <v/>
      </c>
    </row>
    <row r="4532">
      <c r="A4532" t="inlineStr">
        <is>
          <t>照合 一般</t>
        </is>
      </c>
      <c r="B4532" s="21" t="n">
        <v>33000000</v>
      </c>
      <c r="C4532" s="22" t="n">
        <v>7</v>
      </c>
      <c r="D4532" s="22" t="n">
        <v>1</v>
      </c>
      <c r="E4532" s="22" t="n">
        <v>0</v>
      </c>
      <c r="F4532" s="21">
        <f>(IF(C4532&lt;=20,MAX(800000,400000*C4532),8000000+700000*(C4532-20))+IF(E4532=1,1000000,0))</f>
        <v/>
      </c>
      <c r="G4532" s="21">
        <f>IF(AND(D4532=3,C4532&lt;=5),MAX(0,B4532-F4532),IF(AND(D4532=2,C4532&lt;=5,MAX(0,B4532-F4532)&gt;3000000),1500000+MAX(0,B4532-F4532)-3000000,MAX(0,B4532-F4532)/2))</f>
        <v/>
      </c>
      <c r="H4532" s="21">
        <f>ROUNDDOWN(G4532,-3)</f>
        <v/>
      </c>
      <c r="I4532" s="21">
        <f>IF(H4532&lt;=0,0,ROUNDDOWN(ROUND((H4532*LOOKUP(H4532,{0,1950001,3300001,6950001,9000001,18000001,40000001},{0.05,0.1,0.2,0.23,0.33,0.4,0.45})-LOOKUP(H4532,{0,1950001,3300001,6950001,9000001,18000001,40000001},{0,97500,427500,636000,1536000,2796000,4796000}))*1.021,3),0))</f>
        <v/>
      </c>
      <c r="J4532" s="21">
        <f>ROUNDDOWN(ROUND(H4532*0.06,2),-2)</f>
        <v/>
      </c>
      <c r="K4532" s="21">
        <f>ROUNDDOWN(ROUND(H4532*0.04,2),-2)</f>
        <v/>
      </c>
      <c r="L4532" s="21">
        <f>I4532+J4532+K4532</f>
        <v/>
      </c>
      <c r="M4532" s="21">
        <f>B4532-L4532</f>
        <v/>
      </c>
      <c r="N4532" s="21">
        <f>ROUNDDOWN(ROUND(B4532*0.2042,2),0)</f>
        <v/>
      </c>
    </row>
    <row r="4533">
      <c r="A4533" t="inlineStr">
        <is>
          <t>照合 一般</t>
        </is>
      </c>
      <c r="B4533" s="21" t="n">
        <v>33000000</v>
      </c>
      <c r="C4533" s="22" t="n">
        <v>8</v>
      </c>
      <c r="D4533" s="22" t="n">
        <v>1</v>
      </c>
      <c r="E4533" s="22" t="n">
        <v>0</v>
      </c>
      <c r="F4533" s="21">
        <f>(IF(C4533&lt;=20,MAX(800000,400000*C4533),8000000+700000*(C4533-20))+IF(E4533=1,1000000,0))</f>
        <v/>
      </c>
      <c r="G4533" s="21">
        <f>IF(AND(D4533=3,C4533&lt;=5),MAX(0,B4533-F4533),IF(AND(D4533=2,C4533&lt;=5,MAX(0,B4533-F4533)&gt;3000000),1500000+MAX(0,B4533-F4533)-3000000,MAX(0,B4533-F4533)/2))</f>
        <v/>
      </c>
      <c r="H4533" s="21">
        <f>ROUNDDOWN(G4533,-3)</f>
        <v/>
      </c>
      <c r="I4533" s="21">
        <f>IF(H4533&lt;=0,0,ROUNDDOWN(ROUND((H4533*LOOKUP(H4533,{0,1950001,3300001,6950001,9000001,18000001,40000001},{0.05,0.1,0.2,0.23,0.33,0.4,0.45})-LOOKUP(H4533,{0,1950001,3300001,6950001,9000001,18000001,40000001},{0,97500,427500,636000,1536000,2796000,4796000}))*1.021,3),0))</f>
        <v/>
      </c>
      <c r="J4533" s="21">
        <f>ROUNDDOWN(ROUND(H4533*0.06,2),-2)</f>
        <v/>
      </c>
      <c r="K4533" s="21">
        <f>ROUNDDOWN(ROUND(H4533*0.04,2),-2)</f>
        <v/>
      </c>
      <c r="L4533" s="21">
        <f>I4533+J4533+K4533</f>
        <v/>
      </c>
      <c r="M4533" s="21">
        <f>B4533-L4533</f>
        <v/>
      </c>
      <c r="N4533" s="21">
        <f>ROUNDDOWN(ROUND(B4533*0.2042,2),0)</f>
        <v/>
      </c>
    </row>
    <row r="4534">
      <c r="A4534" t="inlineStr">
        <is>
          <t>照合 一般</t>
        </is>
      </c>
      <c r="B4534" s="21" t="n">
        <v>33000000</v>
      </c>
      <c r="C4534" s="22" t="n">
        <v>9</v>
      </c>
      <c r="D4534" s="22" t="n">
        <v>1</v>
      </c>
      <c r="E4534" s="22" t="n">
        <v>0</v>
      </c>
      <c r="F4534" s="21">
        <f>(IF(C4534&lt;=20,MAX(800000,400000*C4534),8000000+700000*(C4534-20))+IF(E4534=1,1000000,0))</f>
        <v/>
      </c>
      <c r="G4534" s="21">
        <f>IF(AND(D4534=3,C4534&lt;=5),MAX(0,B4534-F4534),IF(AND(D4534=2,C4534&lt;=5,MAX(0,B4534-F4534)&gt;3000000),1500000+MAX(0,B4534-F4534)-3000000,MAX(0,B4534-F4534)/2))</f>
        <v/>
      </c>
      <c r="H4534" s="21">
        <f>ROUNDDOWN(G4534,-3)</f>
        <v/>
      </c>
      <c r="I4534" s="21">
        <f>IF(H4534&lt;=0,0,ROUNDDOWN(ROUND((H4534*LOOKUP(H4534,{0,1950001,3300001,6950001,9000001,18000001,40000001},{0.05,0.1,0.2,0.23,0.33,0.4,0.45})-LOOKUP(H4534,{0,1950001,3300001,6950001,9000001,18000001,40000001},{0,97500,427500,636000,1536000,2796000,4796000}))*1.021,3),0))</f>
        <v/>
      </c>
      <c r="J4534" s="21">
        <f>ROUNDDOWN(ROUND(H4534*0.06,2),-2)</f>
        <v/>
      </c>
      <c r="K4534" s="21">
        <f>ROUNDDOWN(ROUND(H4534*0.04,2),-2)</f>
        <v/>
      </c>
      <c r="L4534" s="21">
        <f>I4534+J4534+K4534</f>
        <v/>
      </c>
      <c r="M4534" s="21">
        <f>B4534-L4534</f>
        <v/>
      </c>
      <c r="N4534" s="21">
        <f>ROUNDDOWN(ROUND(B4534*0.2042,2),0)</f>
        <v/>
      </c>
    </row>
    <row r="4535">
      <c r="A4535" t="inlineStr">
        <is>
          <t>照合 一般</t>
        </is>
      </c>
      <c r="B4535" s="21" t="n">
        <v>33000000</v>
      </c>
      <c r="C4535" s="22" t="n">
        <v>10</v>
      </c>
      <c r="D4535" s="22" t="n">
        <v>1</v>
      </c>
      <c r="E4535" s="22" t="n">
        <v>0</v>
      </c>
      <c r="F4535" s="21">
        <f>(IF(C4535&lt;=20,MAX(800000,400000*C4535),8000000+700000*(C4535-20))+IF(E4535=1,1000000,0))</f>
        <v/>
      </c>
      <c r="G4535" s="21">
        <f>IF(AND(D4535=3,C4535&lt;=5),MAX(0,B4535-F4535),IF(AND(D4535=2,C4535&lt;=5,MAX(0,B4535-F4535)&gt;3000000),1500000+MAX(0,B4535-F4535)-3000000,MAX(0,B4535-F4535)/2))</f>
        <v/>
      </c>
      <c r="H4535" s="21">
        <f>ROUNDDOWN(G4535,-3)</f>
        <v/>
      </c>
      <c r="I4535" s="21">
        <f>IF(H4535&lt;=0,0,ROUNDDOWN(ROUND((H4535*LOOKUP(H4535,{0,1950001,3300001,6950001,9000001,18000001,40000001},{0.05,0.1,0.2,0.23,0.33,0.4,0.45})-LOOKUP(H4535,{0,1950001,3300001,6950001,9000001,18000001,40000001},{0,97500,427500,636000,1536000,2796000,4796000}))*1.021,3),0))</f>
        <v/>
      </c>
      <c r="J4535" s="21">
        <f>ROUNDDOWN(ROUND(H4535*0.06,2),-2)</f>
        <v/>
      </c>
      <c r="K4535" s="21">
        <f>ROUNDDOWN(ROUND(H4535*0.04,2),-2)</f>
        <v/>
      </c>
      <c r="L4535" s="21">
        <f>I4535+J4535+K4535</f>
        <v/>
      </c>
      <c r="M4535" s="21">
        <f>B4535-L4535</f>
        <v/>
      </c>
      <c r="N4535" s="21">
        <f>ROUNDDOWN(ROUND(B4535*0.2042,2),0)</f>
        <v/>
      </c>
    </row>
    <row r="4536">
      <c r="A4536" t="inlineStr">
        <is>
          <t>照合 一般</t>
        </is>
      </c>
      <c r="B4536" s="21" t="n">
        <v>33000000</v>
      </c>
      <c r="C4536" s="22" t="n">
        <v>11</v>
      </c>
      <c r="D4536" s="22" t="n">
        <v>1</v>
      </c>
      <c r="E4536" s="22" t="n">
        <v>0</v>
      </c>
      <c r="F4536" s="21">
        <f>(IF(C4536&lt;=20,MAX(800000,400000*C4536),8000000+700000*(C4536-20))+IF(E4536=1,1000000,0))</f>
        <v/>
      </c>
      <c r="G4536" s="21">
        <f>IF(AND(D4536=3,C4536&lt;=5),MAX(0,B4536-F4536),IF(AND(D4536=2,C4536&lt;=5,MAX(0,B4536-F4536)&gt;3000000),1500000+MAX(0,B4536-F4536)-3000000,MAX(0,B4536-F4536)/2))</f>
        <v/>
      </c>
      <c r="H4536" s="21">
        <f>ROUNDDOWN(G4536,-3)</f>
        <v/>
      </c>
      <c r="I4536" s="21">
        <f>IF(H4536&lt;=0,0,ROUNDDOWN(ROUND((H4536*LOOKUP(H4536,{0,1950001,3300001,6950001,9000001,18000001,40000001},{0.05,0.1,0.2,0.23,0.33,0.4,0.45})-LOOKUP(H4536,{0,1950001,3300001,6950001,9000001,18000001,40000001},{0,97500,427500,636000,1536000,2796000,4796000}))*1.021,3),0))</f>
        <v/>
      </c>
      <c r="J4536" s="21">
        <f>ROUNDDOWN(ROUND(H4536*0.06,2),-2)</f>
        <v/>
      </c>
      <c r="K4536" s="21">
        <f>ROUNDDOWN(ROUND(H4536*0.04,2),-2)</f>
        <v/>
      </c>
      <c r="L4536" s="21">
        <f>I4536+J4536+K4536</f>
        <v/>
      </c>
      <c r="M4536" s="21">
        <f>B4536-L4536</f>
        <v/>
      </c>
      <c r="N4536" s="21">
        <f>ROUNDDOWN(ROUND(B4536*0.2042,2),0)</f>
        <v/>
      </c>
    </row>
    <row r="4537">
      <c r="A4537" t="inlineStr">
        <is>
          <t>照合 一般</t>
        </is>
      </c>
      <c r="B4537" s="21" t="n">
        <v>33000000</v>
      </c>
      <c r="C4537" s="22" t="n">
        <v>12</v>
      </c>
      <c r="D4537" s="22" t="n">
        <v>1</v>
      </c>
      <c r="E4537" s="22" t="n">
        <v>0</v>
      </c>
      <c r="F4537" s="21">
        <f>(IF(C4537&lt;=20,MAX(800000,400000*C4537),8000000+700000*(C4537-20))+IF(E4537=1,1000000,0))</f>
        <v/>
      </c>
      <c r="G4537" s="21">
        <f>IF(AND(D4537=3,C4537&lt;=5),MAX(0,B4537-F4537),IF(AND(D4537=2,C4537&lt;=5,MAX(0,B4537-F4537)&gt;3000000),1500000+MAX(0,B4537-F4537)-3000000,MAX(0,B4537-F4537)/2))</f>
        <v/>
      </c>
      <c r="H4537" s="21">
        <f>ROUNDDOWN(G4537,-3)</f>
        <v/>
      </c>
      <c r="I4537" s="21">
        <f>IF(H4537&lt;=0,0,ROUNDDOWN(ROUND((H4537*LOOKUP(H4537,{0,1950001,3300001,6950001,9000001,18000001,40000001},{0.05,0.1,0.2,0.23,0.33,0.4,0.45})-LOOKUP(H4537,{0,1950001,3300001,6950001,9000001,18000001,40000001},{0,97500,427500,636000,1536000,2796000,4796000}))*1.021,3),0))</f>
        <v/>
      </c>
      <c r="J4537" s="21">
        <f>ROUNDDOWN(ROUND(H4537*0.06,2),-2)</f>
        <v/>
      </c>
      <c r="K4537" s="21">
        <f>ROUNDDOWN(ROUND(H4537*0.04,2),-2)</f>
        <v/>
      </c>
      <c r="L4537" s="21">
        <f>I4537+J4537+K4537</f>
        <v/>
      </c>
      <c r="M4537" s="21">
        <f>B4537-L4537</f>
        <v/>
      </c>
      <c r="N4537" s="21">
        <f>ROUNDDOWN(ROUND(B4537*0.2042,2),0)</f>
        <v/>
      </c>
    </row>
    <row r="4538">
      <c r="A4538" t="inlineStr">
        <is>
          <t>照合 一般</t>
        </is>
      </c>
      <c r="B4538" s="21" t="n">
        <v>33000000</v>
      </c>
      <c r="C4538" s="22" t="n">
        <v>13</v>
      </c>
      <c r="D4538" s="22" t="n">
        <v>1</v>
      </c>
      <c r="E4538" s="22" t="n">
        <v>0</v>
      </c>
      <c r="F4538" s="21">
        <f>(IF(C4538&lt;=20,MAX(800000,400000*C4538),8000000+700000*(C4538-20))+IF(E4538=1,1000000,0))</f>
        <v/>
      </c>
      <c r="G4538" s="21">
        <f>IF(AND(D4538=3,C4538&lt;=5),MAX(0,B4538-F4538),IF(AND(D4538=2,C4538&lt;=5,MAX(0,B4538-F4538)&gt;3000000),1500000+MAX(0,B4538-F4538)-3000000,MAX(0,B4538-F4538)/2))</f>
        <v/>
      </c>
      <c r="H4538" s="21">
        <f>ROUNDDOWN(G4538,-3)</f>
        <v/>
      </c>
      <c r="I4538" s="21">
        <f>IF(H4538&lt;=0,0,ROUNDDOWN(ROUND((H4538*LOOKUP(H4538,{0,1950001,3300001,6950001,9000001,18000001,40000001},{0.05,0.1,0.2,0.23,0.33,0.4,0.45})-LOOKUP(H4538,{0,1950001,3300001,6950001,9000001,18000001,40000001},{0,97500,427500,636000,1536000,2796000,4796000}))*1.021,3),0))</f>
        <v/>
      </c>
      <c r="J4538" s="21">
        <f>ROUNDDOWN(ROUND(H4538*0.06,2),-2)</f>
        <v/>
      </c>
      <c r="K4538" s="21">
        <f>ROUNDDOWN(ROUND(H4538*0.04,2),-2)</f>
        <v/>
      </c>
      <c r="L4538" s="21">
        <f>I4538+J4538+K4538</f>
        <v/>
      </c>
      <c r="M4538" s="21">
        <f>B4538-L4538</f>
        <v/>
      </c>
      <c r="N4538" s="21">
        <f>ROUNDDOWN(ROUND(B4538*0.2042,2),0)</f>
        <v/>
      </c>
    </row>
    <row r="4539">
      <c r="A4539" t="inlineStr">
        <is>
          <t>照合 一般</t>
        </is>
      </c>
      <c r="B4539" s="21" t="n">
        <v>33000000</v>
      </c>
      <c r="C4539" s="22" t="n">
        <v>14</v>
      </c>
      <c r="D4539" s="22" t="n">
        <v>1</v>
      </c>
      <c r="E4539" s="22" t="n">
        <v>0</v>
      </c>
      <c r="F4539" s="21">
        <f>(IF(C4539&lt;=20,MAX(800000,400000*C4539),8000000+700000*(C4539-20))+IF(E4539=1,1000000,0))</f>
        <v/>
      </c>
      <c r="G4539" s="21">
        <f>IF(AND(D4539=3,C4539&lt;=5),MAX(0,B4539-F4539),IF(AND(D4539=2,C4539&lt;=5,MAX(0,B4539-F4539)&gt;3000000),1500000+MAX(0,B4539-F4539)-3000000,MAX(0,B4539-F4539)/2))</f>
        <v/>
      </c>
      <c r="H4539" s="21">
        <f>ROUNDDOWN(G4539,-3)</f>
        <v/>
      </c>
      <c r="I4539" s="21">
        <f>IF(H4539&lt;=0,0,ROUNDDOWN(ROUND((H4539*LOOKUP(H4539,{0,1950001,3300001,6950001,9000001,18000001,40000001},{0.05,0.1,0.2,0.23,0.33,0.4,0.45})-LOOKUP(H4539,{0,1950001,3300001,6950001,9000001,18000001,40000001},{0,97500,427500,636000,1536000,2796000,4796000}))*1.021,3),0))</f>
        <v/>
      </c>
      <c r="J4539" s="21">
        <f>ROUNDDOWN(ROUND(H4539*0.06,2),-2)</f>
        <v/>
      </c>
      <c r="K4539" s="21">
        <f>ROUNDDOWN(ROUND(H4539*0.04,2),-2)</f>
        <v/>
      </c>
      <c r="L4539" s="21">
        <f>I4539+J4539+K4539</f>
        <v/>
      </c>
      <c r="M4539" s="21">
        <f>B4539-L4539</f>
        <v/>
      </c>
      <c r="N4539" s="21">
        <f>ROUNDDOWN(ROUND(B4539*0.2042,2),0)</f>
        <v/>
      </c>
    </row>
    <row r="4540">
      <c r="A4540" t="inlineStr">
        <is>
          <t>照合 一般</t>
        </is>
      </c>
      <c r="B4540" s="21" t="n">
        <v>33000000</v>
      </c>
      <c r="C4540" s="22" t="n">
        <v>15</v>
      </c>
      <c r="D4540" s="22" t="n">
        <v>1</v>
      </c>
      <c r="E4540" s="22" t="n">
        <v>0</v>
      </c>
      <c r="F4540" s="21">
        <f>(IF(C4540&lt;=20,MAX(800000,400000*C4540),8000000+700000*(C4540-20))+IF(E4540=1,1000000,0))</f>
        <v/>
      </c>
      <c r="G4540" s="21">
        <f>IF(AND(D4540=3,C4540&lt;=5),MAX(0,B4540-F4540),IF(AND(D4540=2,C4540&lt;=5,MAX(0,B4540-F4540)&gt;3000000),1500000+MAX(0,B4540-F4540)-3000000,MAX(0,B4540-F4540)/2))</f>
        <v/>
      </c>
      <c r="H4540" s="21">
        <f>ROUNDDOWN(G4540,-3)</f>
        <v/>
      </c>
      <c r="I4540" s="21">
        <f>IF(H4540&lt;=0,0,ROUNDDOWN(ROUND((H4540*LOOKUP(H4540,{0,1950001,3300001,6950001,9000001,18000001,40000001},{0.05,0.1,0.2,0.23,0.33,0.4,0.45})-LOOKUP(H4540,{0,1950001,3300001,6950001,9000001,18000001,40000001},{0,97500,427500,636000,1536000,2796000,4796000}))*1.021,3),0))</f>
        <v/>
      </c>
      <c r="J4540" s="21">
        <f>ROUNDDOWN(ROUND(H4540*0.06,2),-2)</f>
        <v/>
      </c>
      <c r="K4540" s="21">
        <f>ROUNDDOWN(ROUND(H4540*0.04,2),-2)</f>
        <v/>
      </c>
      <c r="L4540" s="21">
        <f>I4540+J4540+K4540</f>
        <v/>
      </c>
      <c r="M4540" s="21">
        <f>B4540-L4540</f>
        <v/>
      </c>
      <c r="N4540" s="21">
        <f>ROUNDDOWN(ROUND(B4540*0.2042,2),0)</f>
        <v/>
      </c>
    </row>
    <row r="4541">
      <c r="A4541" t="inlineStr">
        <is>
          <t>照合 一般</t>
        </is>
      </c>
      <c r="B4541" s="21" t="n">
        <v>33000000</v>
      </c>
      <c r="C4541" s="22" t="n">
        <v>16</v>
      </c>
      <c r="D4541" s="22" t="n">
        <v>1</v>
      </c>
      <c r="E4541" s="22" t="n">
        <v>0</v>
      </c>
      <c r="F4541" s="21">
        <f>(IF(C4541&lt;=20,MAX(800000,400000*C4541),8000000+700000*(C4541-20))+IF(E4541=1,1000000,0))</f>
        <v/>
      </c>
      <c r="G4541" s="21">
        <f>IF(AND(D4541=3,C4541&lt;=5),MAX(0,B4541-F4541),IF(AND(D4541=2,C4541&lt;=5,MAX(0,B4541-F4541)&gt;3000000),1500000+MAX(0,B4541-F4541)-3000000,MAX(0,B4541-F4541)/2))</f>
        <v/>
      </c>
      <c r="H4541" s="21">
        <f>ROUNDDOWN(G4541,-3)</f>
        <v/>
      </c>
      <c r="I4541" s="21">
        <f>IF(H4541&lt;=0,0,ROUNDDOWN(ROUND((H4541*LOOKUP(H4541,{0,1950001,3300001,6950001,9000001,18000001,40000001},{0.05,0.1,0.2,0.23,0.33,0.4,0.45})-LOOKUP(H4541,{0,1950001,3300001,6950001,9000001,18000001,40000001},{0,97500,427500,636000,1536000,2796000,4796000}))*1.021,3),0))</f>
        <v/>
      </c>
      <c r="J4541" s="21">
        <f>ROUNDDOWN(ROUND(H4541*0.06,2),-2)</f>
        <v/>
      </c>
      <c r="K4541" s="21">
        <f>ROUNDDOWN(ROUND(H4541*0.04,2),-2)</f>
        <v/>
      </c>
      <c r="L4541" s="21">
        <f>I4541+J4541+K4541</f>
        <v/>
      </c>
      <c r="M4541" s="21">
        <f>B4541-L4541</f>
        <v/>
      </c>
      <c r="N4541" s="21">
        <f>ROUNDDOWN(ROUND(B4541*0.2042,2),0)</f>
        <v/>
      </c>
    </row>
    <row r="4542">
      <c r="A4542" t="inlineStr">
        <is>
          <t>照合 一般</t>
        </is>
      </c>
      <c r="B4542" s="21" t="n">
        <v>33000000</v>
      </c>
      <c r="C4542" s="22" t="n">
        <v>17</v>
      </c>
      <c r="D4542" s="22" t="n">
        <v>1</v>
      </c>
      <c r="E4542" s="22" t="n">
        <v>0</v>
      </c>
      <c r="F4542" s="21">
        <f>(IF(C4542&lt;=20,MAX(800000,400000*C4542),8000000+700000*(C4542-20))+IF(E4542=1,1000000,0))</f>
        <v/>
      </c>
      <c r="G4542" s="21">
        <f>IF(AND(D4542=3,C4542&lt;=5),MAX(0,B4542-F4542),IF(AND(D4542=2,C4542&lt;=5,MAX(0,B4542-F4542)&gt;3000000),1500000+MAX(0,B4542-F4542)-3000000,MAX(0,B4542-F4542)/2))</f>
        <v/>
      </c>
      <c r="H4542" s="21">
        <f>ROUNDDOWN(G4542,-3)</f>
        <v/>
      </c>
      <c r="I4542" s="21">
        <f>IF(H4542&lt;=0,0,ROUNDDOWN(ROUND((H4542*LOOKUP(H4542,{0,1950001,3300001,6950001,9000001,18000001,40000001},{0.05,0.1,0.2,0.23,0.33,0.4,0.45})-LOOKUP(H4542,{0,1950001,3300001,6950001,9000001,18000001,40000001},{0,97500,427500,636000,1536000,2796000,4796000}))*1.021,3),0))</f>
        <v/>
      </c>
      <c r="J4542" s="21">
        <f>ROUNDDOWN(ROUND(H4542*0.06,2),-2)</f>
        <v/>
      </c>
      <c r="K4542" s="21">
        <f>ROUNDDOWN(ROUND(H4542*0.04,2),-2)</f>
        <v/>
      </c>
      <c r="L4542" s="21">
        <f>I4542+J4542+K4542</f>
        <v/>
      </c>
      <c r="M4542" s="21">
        <f>B4542-L4542</f>
        <v/>
      </c>
      <c r="N4542" s="21">
        <f>ROUNDDOWN(ROUND(B4542*0.2042,2),0)</f>
        <v/>
      </c>
    </row>
    <row r="4543">
      <c r="A4543" t="inlineStr">
        <is>
          <t>照合 一般</t>
        </is>
      </c>
      <c r="B4543" s="21" t="n">
        <v>33000000</v>
      </c>
      <c r="C4543" s="22" t="n">
        <v>18</v>
      </c>
      <c r="D4543" s="22" t="n">
        <v>1</v>
      </c>
      <c r="E4543" s="22" t="n">
        <v>0</v>
      </c>
      <c r="F4543" s="21">
        <f>(IF(C4543&lt;=20,MAX(800000,400000*C4543),8000000+700000*(C4543-20))+IF(E4543=1,1000000,0))</f>
        <v/>
      </c>
      <c r="G4543" s="21">
        <f>IF(AND(D4543=3,C4543&lt;=5),MAX(0,B4543-F4543),IF(AND(D4543=2,C4543&lt;=5,MAX(0,B4543-F4543)&gt;3000000),1500000+MAX(0,B4543-F4543)-3000000,MAX(0,B4543-F4543)/2))</f>
        <v/>
      </c>
      <c r="H4543" s="21">
        <f>ROUNDDOWN(G4543,-3)</f>
        <v/>
      </c>
      <c r="I4543" s="21">
        <f>IF(H4543&lt;=0,0,ROUNDDOWN(ROUND((H4543*LOOKUP(H4543,{0,1950001,3300001,6950001,9000001,18000001,40000001},{0.05,0.1,0.2,0.23,0.33,0.4,0.45})-LOOKUP(H4543,{0,1950001,3300001,6950001,9000001,18000001,40000001},{0,97500,427500,636000,1536000,2796000,4796000}))*1.021,3),0))</f>
        <v/>
      </c>
      <c r="J4543" s="21">
        <f>ROUNDDOWN(ROUND(H4543*0.06,2),-2)</f>
        <v/>
      </c>
      <c r="K4543" s="21">
        <f>ROUNDDOWN(ROUND(H4543*0.04,2),-2)</f>
        <v/>
      </c>
      <c r="L4543" s="21">
        <f>I4543+J4543+K4543</f>
        <v/>
      </c>
      <c r="M4543" s="21">
        <f>B4543-L4543</f>
        <v/>
      </c>
      <c r="N4543" s="21">
        <f>ROUNDDOWN(ROUND(B4543*0.2042,2),0)</f>
        <v/>
      </c>
    </row>
    <row r="4544">
      <c r="A4544" t="inlineStr">
        <is>
          <t>照合 一般</t>
        </is>
      </c>
      <c r="B4544" s="21" t="n">
        <v>33000000</v>
      </c>
      <c r="C4544" s="22" t="n">
        <v>19</v>
      </c>
      <c r="D4544" s="22" t="n">
        <v>1</v>
      </c>
      <c r="E4544" s="22" t="n">
        <v>0</v>
      </c>
      <c r="F4544" s="21">
        <f>(IF(C4544&lt;=20,MAX(800000,400000*C4544),8000000+700000*(C4544-20))+IF(E4544=1,1000000,0))</f>
        <v/>
      </c>
      <c r="G4544" s="21">
        <f>IF(AND(D4544=3,C4544&lt;=5),MAX(0,B4544-F4544),IF(AND(D4544=2,C4544&lt;=5,MAX(0,B4544-F4544)&gt;3000000),1500000+MAX(0,B4544-F4544)-3000000,MAX(0,B4544-F4544)/2))</f>
        <v/>
      </c>
      <c r="H4544" s="21">
        <f>ROUNDDOWN(G4544,-3)</f>
        <v/>
      </c>
      <c r="I4544" s="21">
        <f>IF(H4544&lt;=0,0,ROUNDDOWN(ROUND((H4544*LOOKUP(H4544,{0,1950001,3300001,6950001,9000001,18000001,40000001},{0.05,0.1,0.2,0.23,0.33,0.4,0.45})-LOOKUP(H4544,{0,1950001,3300001,6950001,9000001,18000001,40000001},{0,97500,427500,636000,1536000,2796000,4796000}))*1.021,3),0))</f>
        <v/>
      </c>
      <c r="J4544" s="21">
        <f>ROUNDDOWN(ROUND(H4544*0.06,2),-2)</f>
        <v/>
      </c>
      <c r="K4544" s="21">
        <f>ROUNDDOWN(ROUND(H4544*0.04,2),-2)</f>
        <v/>
      </c>
      <c r="L4544" s="21">
        <f>I4544+J4544+K4544</f>
        <v/>
      </c>
      <c r="M4544" s="21">
        <f>B4544-L4544</f>
        <v/>
      </c>
      <c r="N4544" s="21">
        <f>ROUNDDOWN(ROUND(B4544*0.2042,2),0)</f>
        <v/>
      </c>
    </row>
    <row r="4545">
      <c r="A4545" t="inlineStr">
        <is>
          <t>照合 一般</t>
        </is>
      </c>
      <c r="B4545" s="21" t="n">
        <v>33000000</v>
      </c>
      <c r="C4545" s="22" t="n">
        <v>20</v>
      </c>
      <c r="D4545" s="22" t="n">
        <v>1</v>
      </c>
      <c r="E4545" s="22" t="n">
        <v>0</v>
      </c>
      <c r="F4545" s="21">
        <f>(IF(C4545&lt;=20,MAX(800000,400000*C4545),8000000+700000*(C4545-20))+IF(E4545=1,1000000,0))</f>
        <v/>
      </c>
      <c r="G4545" s="21">
        <f>IF(AND(D4545=3,C4545&lt;=5),MAX(0,B4545-F4545),IF(AND(D4545=2,C4545&lt;=5,MAX(0,B4545-F4545)&gt;3000000),1500000+MAX(0,B4545-F4545)-3000000,MAX(0,B4545-F4545)/2))</f>
        <v/>
      </c>
      <c r="H4545" s="21">
        <f>ROUNDDOWN(G4545,-3)</f>
        <v/>
      </c>
      <c r="I4545" s="21">
        <f>IF(H4545&lt;=0,0,ROUNDDOWN(ROUND((H4545*LOOKUP(H4545,{0,1950001,3300001,6950001,9000001,18000001,40000001},{0.05,0.1,0.2,0.23,0.33,0.4,0.45})-LOOKUP(H4545,{0,1950001,3300001,6950001,9000001,18000001,40000001},{0,97500,427500,636000,1536000,2796000,4796000}))*1.021,3),0))</f>
        <v/>
      </c>
      <c r="J4545" s="21">
        <f>ROUNDDOWN(ROUND(H4545*0.06,2),-2)</f>
        <v/>
      </c>
      <c r="K4545" s="21">
        <f>ROUNDDOWN(ROUND(H4545*0.04,2),-2)</f>
        <v/>
      </c>
      <c r="L4545" s="21">
        <f>I4545+J4545+K4545</f>
        <v/>
      </c>
      <c r="M4545" s="21">
        <f>B4545-L4545</f>
        <v/>
      </c>
      <c r="N4545" s="21">
        <f>ROUNDDOWN(ROUND(B4545*0.2042,2),0)</f>
        <v/>
      </c>
    </row>
    <row r="4546">
      <c r="A4546" t="inlineStr">
        <is>
          <t>照合 一般</t>
        </is>
      </c>
      <c r="B4546" s="21" t="n">
        <v>33000000</v>
      </c>
      <c r="C4546" s="22" t="n">
        <v>21</v>
      </c>
      <c r="D4546" s="22" t="n">
        <v>1</v>
      </c>
      <c r="E4546" s="22" t="n">
        <v>0</v>
      </c>
      <c r="F4546" s="21">
        <f>(IF(C4546&lt;=20,MAX(800000,400000*C4546),8000000+700000*(C4546-20))+IF(E4546=1,1000000,0))</f>
        <v/>
      </c>
      <c r="G4546" s="21">
        <f>IF(AND(D4546=3,C4546&lt;=5),MAX(0,B4546-F4546),IF(AND(D4546=2,C4546&lt;=5,MAX(0,B4546-F4546)&gt;3000000),1500000+MAX(0,B4546-F4546)-3000000,MAX(0,B4546-F4546)/2))</f>
        <v/>
      </c>
      <c r="H4546" s="21">
        <f>ROUNDDOWN(G4546,-3)</f>
        <v/>
      </c>
      <c r="I4546" s="21">
        <f>IF(H4546&lt;=0,0,ROUNDDOWN(ROUND((H4546*LOOKUP(H4546,{0,1950001,3300001,6950001,9000001,18000001,40000001},{0.05,0.1,0.2,0.23,0.33,0.4,0.45})-LOOKUP(H4546,{0,1950001,3300001,6950001,9000001,18000001,40000001},{0,97500,427500,636000,1536000,2796000,4796000}))*1.021,3),0))</f>
        <v/>
      </c>
      <c r="J4546" s="21">
        <f>ROUNDDOWN(ROUND(H4546*0.06,2),-2)</f>
        <v/>
      </c>
      <c r="K4546" s="21">
        <f>ROUNDDOWN(ROUND(H4546*0.04,2),-2)</f>
        <v/>
      </c>
      <c r="L4546" s="21">
        <f>I4546+J4546+K4546</f>
        <v/>
      </c>
      <c r="M4546" s="21">
        <f>B4546-L4546</f>
        <v/>
      </c>
      <c r="N4546" s="21">
        <f>ROUNDDOWN(ROUND(B4546*0.2042,2),0)</f>
        <v/>
      </c>
    </row>
    <row r="4547">
      <c r="A4547" t="inlineStr">
        <is>
          <t>照合 一般</t>
        </is>
      </c>
      <c r="B4547" s="21" t="n">
        <v>33000000</v>
      </c>
      <c r="C4547" s="22" t="n">
        <v>22</v>
      </c>
      <c r="D4547" s="22" t="n">
        <v>1</v>
      </c>
      <c r="E4547" s="22" t="n">
        <v>0</v>
      </c>
      <c r="F4547" s="21">
        <f>(IF(C4547&lt;=20,MAX(800000,400000*C4547),8000000+700000*(C4547-20))+IF(E4547=1,1000000,0))</f>
        <v/>
      </c>
      <c r="G4547" s="21">
        <f>IF(AND(D4547=3,C4547&lt;=5),MAX(0,B4547-F4547),IF(AND(D4547=2,C4547&lt;=5,MAX(0,B4547-F4547)&gt;3000000),1500000+MAX(0,B4547-F4547)-3000000,MAX(0,B4547-F4547)/2))</f>
        <v/>
      </c>
      <c r="H4547" s="21">
        <f>ROUNDDOWN(G4547,-3)</f>
        <v/>
      </c>
      <c r="I4547" s="21">
        <f>IF(H4547&lt;=0,0,ROUNDDOWN(ROUND((H4547*LOOKUP(H4547,{0,1950001,3300001,6950001,9000001,18000001,40000001},{0.05,0.1,0.2,0.23,0.33,0.4,0.45})-LOOKUP(H4547,{0,1950001,3300001,6950001,9000001,18000001,40000001},{0,97500,427500,636000,1536000,2796000,4796000}))*1.021,3),0))</f>
        <v/>
      </c>
      <c r="J4547" s="21">
        <f>ROUNDDOWN(ROUND(H4547*0.06,2),-2)</f>
        <v/>
      </c>
      <c r="K4547" s="21">
        <f>ROUNDDOWN(ROUND(H4547*0.04,2),-2)</f>
        <v/>
      </c>
      <c r="L4547" s="21">
        <f>I4547+J4547+K4547</f>
        <v/>
      </c>
      <c r="M4547" s="21">
        <f>B4547-L4547</f>
        <v/>
      </c>
      <c r="N4547" s="21">
        <f>ROUNDDOWN(ROUND(B4547*0.2042,2),0)</f>
        <v/>
      </c>
    </row>
    <row r="4548">
      <c r="A4548" t="inlineStr">
        <is>
          <t>照合 一般</t>
        </is>
      </c>
      <c r="B4548" s="21" t="n">
        <v>33000000</v>
      </c>
      <c r="C4548" s="22" t="n">
        <v>23</v>
      </c>
      <c r="D4548" s="22" t="n">
        <v>1</v>
      </c>
      <c r="E4548" s="22" t="n">
        <v>0</v>
      </c>
      <c r="F4548" s="21">
        <f>(IF(C4548&lt;=20,MAX(800000,400000*C4548),8000000+700000*(C4548-20))+IF(E4548=1,1000000,0))</f>
        <v/>
      </c>
      <c r="G4548" s="21">
        <f>IF(AND(D4548=3,C4548&lt;=5),MAX(0,B4548-F4548),IF(AND(D4548=2,C4548&lt;=5,MAX(0,B4548-F4548)&gt;3000000),1500000+MAX(0,B4548-F4548)-3000000,MAX(0,B4548-F4548)/2))</f>
        <v/>
      </c>
      <c r="H4548" s="21">
        <f>ROUNDDOWN(G4548,-3)</f>
        <v/>
      </c>
      <c r="I4548" s="21">
        <f>IF(H4548&lt;=0,0,ROUNDDOWN(ROUND((H4548*LOOKUP(H4548,{0,1950001,3300001,6950001,9000001,18000001,40000001},{0.05,0.1,0.2,0.23,0.33,0.4,0.45})-LOOKUP(H4548,{0,1950001,3300001,6950001,9000001,18000001,40000001},{0,97500,427500,636000,1536000,2796000,4796000}))*1.021,3),0))</f>
        <v/>
      </c>
      <c r="J4548" s="21">
        <f>ROUNDDOWN(ROUND(H4548*0.06,2),-2)</f>
        <v/>
      </c>
      <c r="K4548" s="21">
        <f>ROUNDDOWN(ROUND(H4548*0.04,2),-2)</f>
        <v/>
      </c>
      <c r="L4548" s="21">
        <f>I4548+J4548+K4548</f>
        <v/>
      </c>
      <c r="M4548" s="21">
        <f>B4548-L4548</f>
        <v/>
      </c>
      <c r="N4548" s="21">
        <f>ROUNDDOWN(ROUND(B4548*0.2042,2),0)</f>
        <v/>
      </c>
    </row>
    <row r="4549">
      <c r="A4549" t="inlineStr">
        <is>
          <t>照合 一般</t>
        </is>
      </c>
      <c r="B4549" s="21" t="n">
        <v>33000000</v>
      </c>
      <c r="C4549" s="22" t="n">
        <v>24</v>
      </c>
      <c r="D4549" s="22" t="n">
        <v>1</v>
      </c>
      <c r="E4549" s="22" t="n">
        <v>0</v>
      </c>
      <c r="F4549" s="21">
        <f>(IF(C4549&lt;=20,MAX(800000,400000*C4549),8000000+700000*(C4549-20))+IF(E4549=1,1000000,0))</f>
        <v/>
      </c>
      <c r="G4549" s="21">
        <f>IF(AND(D4549=3,C4549&lt;=5),MAX(0,B4549-F4549),IF(AND(D4549=2,C4549&lt;=5,MAX(0,B4549-F4549)&gt;3000000),1500000+MAX(0,B4549-F4549)-3000000,MAX(0,B4549-F4549)/2))</f>
        <v/>
      </c>
      <c r="H4549" s="21">
        <f>ROUNDDOWN(G4549,-3)</f>
        <v/>
      </c>
      <c r="I4549" s="21">
        <f>IF(H4549&lt;=0,0,ROUNDDOWN(ROUND((H4549*LOOKUP(H4549,{0,1950001,3300001,6950001,9000001,18000001,40000001},{0.05,0.1,0.2,0.23,0.33,0.4,0.45})-LOOKUP(H4549,{0,1950001,3300001,6950001,9000001,18000001,40000001},{0,97500,427500,636000,1536000,2796000,4796000}))*1.021,3),0))</f>
        <v/>
      </c>
      <c r="J4549" s="21">
        <f>ROUNDDOWN(ROUND(H4549*0.06,2),-2)</f>
        <v/>
      </c>
      <c r="K4549" s="21">
        <f>ROUNDDOWN(ROUND(H4549*0.04,2),-2)</f>
        <v/>
      </c>
      <c r="L4549" s="21">
        <f>I4549+J4549+K4549</f>
        <v/>
      </c>
      <c r="M4549" s="21">
        <f>B4549-L4549</f>
        <v/>
      </c>
      <c r="N4549" s="21">
        <f>ROUNDDOWN(ROUND(B4549*0.2042,2),0)</f>
        <v/>
      </c>
    </row>
    <row r="4550">
      <c r="A4550" t="inlineStr">
        <is>
          <t>照合 一般</t>
        </is>
      </c>
      <c r="B4550" s="21" t="n">
        <v>33000000</v>
      </c>
      <c r="C4550" s="22" t="n">
        <v>25</v>
      </c>
      <c r="D4550" s="22" t="n">
        <v>1</v>
      </c>
      <c r="E4550" s="22" t="n">
        <v>0</v>
      </c>
      <c r="F4550" s="21">
        <f>(IF(C4550&lt;=20,MAX(800000,400000*C4550),8000000+700000*(C4550-20))+IF(E4550=1,1000000,0))</f>
        <v/>
      </c>
      <c r="G4550" s="21">
        <f>IF(AND(D4550=3,C4550&lt;=5),MAX(0,B4550-F4550),IF(AND(D4550=2,C4550&lt;=5,MAX(0,B4550-F4550)&gt;3000000),1500000+MAX(0,B4550-F4550)-3000000,MAX(0,B4550-F4550)/2))</f>
        <v/>
      </c>
      <c r="H4550" s="21">
        <f>ROUNDDOWN(G4550,-3)</f>
        <v/>
      </c>
      <c r="I4550" s="21">
        <f>IF(H4550&lt;=0,0,ROUNDDOWN(ROUND((H4550*LOOKUP(H4550,{0,1950001,3300001,6950001,9000001,18000001,40000001},{0.05,0.1,0.2,0.23,0.33,0.4,0.45})-LOOKUP(H4550,{0,1950001,3300001,6950001,9000001,18000001,40000001},{0,97500,427500,636000,1536000,2796000,4796000}))*1.021,3),0))</f>
        <v/>
      </c>
      <c r="J4550" s="21">
        <f>ROUNDDOWN(ROUND(H4550*0.06,2),-2)</f>
        <v/>
      </c>
      <c r="K4550" s="21">
        <f>ROUNDDOWN(ROUND(H4550*0.04,2),-2)</f>
        <v/>
      </c>
      <c r="L4550" s="21">
        <f>I4550+J4550+K4550</f>
        <v/>
      </c>
      <c r="M4550" s="21">
        <f>B4550-L4550</f>
        <v/>
      </c>
      <c r="N4550" s="21">
        <f>ROUNDDOWN(ROUND(B4550*0.2042,2),0)</f>
        <v/>
      </c>
    </row>
    <row r="4551">
      <c r="A4551" t="inlineStr">
        <is>
          <t>照合 一般</t>
        </is>
      </c>
      <c r="B4551" s="21" t="n">
        <v>33000000</v>
      </c>
      <c r="C4551" s="22" t="n">
        <v>26</v>
      </c>
      <c r="D4551" s="22" t="n">
        <v>1</v>
      </c>
      <c r="E4551" s="22" t="n">
        <v>0</v>
      </c>
      <c r="F4551" s="21">
        <f>(IF(C4551&lt;=20,MAX(800000,400000*C4551),8000000+700000*(C4551-20))+IF(E4551=1,1000000,0))</f>
        <v/>
      </c>
      <c r="G4551" s="21">
        <f>IF(AND(D4551=3,C4551&lt;=5),MAX(0,B4551-F4551),IF(AND(D4551=2,C4551&lt;=5,MAX(0,B4551-F4551)&gt;3000000),1500000+MAX(0,B4551-F4551)-3000000,MAX(0,B4551-F4551)/2))</f>
        <v/>
      </c>
      <c r="H4551" s="21">
        <f>ROUNDDOWN(G4551,-3)</f>
        <v/>
      </c>
      <c r="I4551" s="21">
        <f>IF(H4551&lt;=0,0,ROUNDDOWN(ROUND((H4551*LOOKUP(H4551,{0,1950001,3300001,6950001,9000001,18000001,40000001},{0.05,0.1,0.2,0.23,0.33,0.4,0.45})-LOOKUP(H4551,{0,1950001,3300001,6950001,9000001,18000001,40000001},{0,97500,427500,636000,1536000,2796000,4796000}))*1.021,3),0))</f>
        <v/>
      </c>
      <c r="J4551" s="21">
        <f>ROUNDDOWN(ROUND(H4551*0.06,2),-2)</f>
        <v/>
      </c>
      <c r="K4551" s="21">
        <f>ROUNDDOWN(ROUND(H4551*0.04,2),-2)</f>
        <v/>
      </c>
      <c r="L4551" s="21">
        <f>I4551+J4551+K4551</f>
        <v/>
      </c>
      <c r="M4551" s="21">
        <f>B4551-L4551</f>
        <v/>
      </c>
      <c r="N4551" s="21">
        <f>ROUNDDOWN(ROUND(B4551*0.2042,2),0)</f>
        <v/>
      </c>
    </row>
    <row r="4552">
      <c r="A4552" t="inlineStr">
        <is>
          <t>照合 一般</t>
        </is>
      </c>
      <c r="B4552" s="21" t="n">
        <v>33000000</v>
      </c>
      <c r="C4552" s="22" t="n">
        <v>27</v>
      </c>
      <c r="D4552" s="22" t="n">
        <v>1</v>
      </c>
      <c r="E4552" s="22" t="n">
        <v>0</v>
      </c>
      <c r="F4552" s="21">
        <f>(IF(C4552&lt;=20,MAX(800000,400000*C4552),8000000+700000*(C4552-20))+IF(E4552=1,1000000,0))</f>
        <v/>
      </c>
      <c r="G4552" s="21">
        <f>IF(AND(D4552=3,C4552&lt;=5),MAX(0,B4552-F4552),IF(AND(D4552=2,C4552&lt;=5,MAX(0,B4552-F4552)&gt;3000000),1500000+MAX(0,B4552-F4552)-3000000,MAX(0,B4552-F4552)/2))</f>
        <v/>
      </c>
      <c r="H4552" s="21">
        <f>ROUNDDOWN(G4552,-3)</f>
        <v/>
      </c>
      <c r="I4552" s="21">
        <f>IF(H4552&lt;=0,0,ROUNDDOWN(ROUND((H4552*LOOKUP(H4552,{0,1950001,3300001,6950001,9000001,18000001,40000001},{0.05,0.1,0.2,0.23,0.33,0.4,0.45})-LOOKUP(H4552,{0,1950001,3300001,6950001,9000001,18000001,40000001},{0,97500,427500,636000,1536000,2796000,4796000}))*1.021,3),0))</f>
        <v/>
      </c>
      <c r="J4552" s="21">
        <f>ROUNDDOWN(ROUND(H4552*0.06,2),-2)</f>
        <v/>
      </c>
      <c r="K4552" s="21">
        <f>ROUNDDOWN(ROUND(H4552*0.04,2),-2)</f>
        <v/>
      </c>
      <c r="L4552" s="21">
        <f>I4552+J4552+K4552</f>
        <v/>
      </c>
      <c r="M4552" s="21">
        <f>B4552-L4552</f>
        <v/>
      </c>
      <c r="N4552" s="21">
        <f>ROUNDDOWN(ROUND(B4552*0.2042,2),0)</f>
        <v/>
      </c>
    </row>
    <row r="4553">
      <c r="A4553" t="inlineStr">
        <is>
          <t>照合 一般</t>
        </is>
      </c>
      <c r="B4553" s="21" t="n">
        <v>33000000</v>
      </c>
      <c r="C4553" s="22" t="n">
        <v>28</v>
      </c>
      <c r="D4553" s="22" t="n">
        <v>1</v>
      </c>
      <c r="E4553" s="22" t="n">
        <v>0</v>
      </c>
      <c r="F4553" s="21">
        <f>(IF(C4553&lt;=20,MAX(800000,400000*C4553),8000000+700000*(C4553-20))+IF(E4553=1,1000000,0))</f>
        <v/>
      </c>
      <c r="G4553" s="21">
        <f>IF(AND(D4553=3,C4553&lt;=5),MAX(0,B4553-F4553),IF(AND(D4553=2,C4553&lt;=5,MAX(0,B4553-F4553)&gt;3000000),1500000+MAX(0,B4553-F4553)-3000000,MAX(0,B4553-F4553)/2))</f>
        <v/>
      </c>
      <c r="H4553" s="21">
        <f>ROUNDDOWN(G4553,-3)</f>
        <v/>
      </c>
      <c r="I4553" s="21">
        <f>IF(H4553&lt;=0,0,ROUNDDOWN(ROUND((H4553*LOOKUP(H4553,{0,1950001,3300001,6950001,9000001,18000001,40000001},{0.05,0.1,0.2,0.23,0.33,0.4,0.45})-LOOKUP(H4553,{0,1950001,3300001,6950001,9000001,18000001,40000001},{0,97500,427500,636000,1536000,2796000,4796000}))*1.021,3),0))</f>
        <v/>
      </c>
      <c r="J4553" s="21">
        <f>ROUNDDOWN(ROUND(H4553*0.06,2),-2)</f>
        <v/>
      </c>
      <c r="K4553" s="21">
        <f>ROUNDDOWN(ROUND(H4553*0.04,2),-2)</f>
        <v/>
      </c>
      <c r="L4553" s="21">
        <f>I4553+J4553+K4553</f>
        <v/>
      </c>
      <c r="M4553" s="21">
        <f>B4553-L4553</f>
        <v/>
      </c>
      <c r="N4553" s="21">
        <f>ROUNDDOWN(ROUND(B4553*0.2042,2),0)</f>
        <v/>
      </c>
    </row>
    <row r="4554">
      <c r="A4554" t="inlineStr">
        <is>
          <t>照合 一般</t>
        </is>
      </c>
      <c r="B4554" s="21" t="n">
        <v>33000000</v>
      </c>
      <c r="C4554" s="22" t="n">
        <v>29</v>
      </c>
      <c r="D4554" s="22" t="n">
        <v>1</v>
      </c>
      <c r="E4554" s="22" t="n">
        <v>0</v>
      </c>
      <c r="F4554" s="21">
        <f>(IF(C4554&lt;=20,MAX(800000,400000*C4554),8000000+700000*(C4554-20))+IF(E4554=1,1000000,0))</f>
        <v/>
      </c>
      <c r="G4554" s="21">
        <f>IF(AND(D4554=3,C4554&lt;=5),MAX(0,B4554-F4554),IF(AND(D4554=2,C4554&lt;=5,MAX(0,B4554-F4554)&gt;3000000),1500000+MAX(0,B4554-F4554)-3000000,MAX(0,B4554-F4554)/2))</f>
        <v/>
      </c>
      <c r="H4554" s="21">
        <f>ROUNDDOWN(G4554,-3)</f>
        <v/>
      </c>
      <c r="I4554" s="21">
        <f>IF(H4554&lt;=0,0,ROUNDDOWN(ROUND((H4554*LOOKUP(H4554,{0,1950001,3300001,6950001,9000001,18000001,40000001},{0.05,0.1,0.2,0.23,0.33,0.4,0.45})-LOOKUP(H4554,{0,1950001,3300001,6950001,9000001,18000001,40000001},{0,97500,427500,636000,1536000,2796000,4796000}))*1.021,3),0))</f>
        <v/>
      </c>
      <c r="J4554" s="21">
        <f>ROUNDDOWN(ROUND(H4554*0.06,2),-2)</f>
        <v/>
      </c>
      <c r="K4554" s="21">
        <f>ROUNDDOWN(ROUND(H4554*0.04,2),-2)</f>
        <v/>
      </c>
      <c r="L4554" s="21">
        <f>I4554+J4554+K4554</f>
        <v/>
      </c>
      <c r="M4554" s="21">
        <f>B4554-L4554</f>
        <v/>
      </c>
      <c r="N4554" s="21">
        <f>ROUNDDOWN(ROUND(B4554*0.2042,2),0)</f>
        <v/>
      </c>
    </row>
    <row r="4555">
      <c r="A4555" t="inlineStr">
        <is>
          <t>照合 一般</t>
        </is>
      </c>
      <c r="B4555" s="21" t="n">
        <v>33000000</v>
      </c>
      <c r="C4555" s="22" t="n">
        <v>30</v>
      </c>
      <c r="D4555" s="22" t="n">
        <v>1</v>
      </c>
      <c r="E4555" s="22" t="n">
        <v>0</v>
      </c>
      <c r="F4555" s="21">
        <f>(IF(C4555&lt;=20,MAX(800000,400000*C4555),8000000+700000*(C4555-20))+IF(E4555=1,1000000,0))</f>
        <v/>
      </c>
      <c r="G4555" s="21">
        <f>IF(AND(D4555=3,C4555&lt;=5),MAX(0,B4555-F4555),IF(AND(D4555=2,C4555&lt;=5,MAX(0,B4555-F4555)&gt;3000000),1500000+MAX(0,B4555-F4555)-3000000,MAX(0,B4555-F4555)/2))</f>
        <v/>
      </c>
      <c r="H4555" s="21">
        <f>ROUNDDOWN(G4555,-3)</f>
        <v/>
      </c>
      <c r="I4555" s="21">
        <f>IF(H4555&lt;=0,0,ROUNDDOWN(ROUND((H4555*LOOKUP(H4555,{0,1950001,3300001,6950001,9000001,18000001,40000001},{0.05,0.1,0.2,0.23,0.33,0.4,0.45})-LOOKUP(H4555,{0,1950001,3300001,6950001,9000001,18000001,40000001},{0,97500,427500,636000,1536000,2796000,4796000}))*1.021,3),0))</f>
        <v/>
      </c>
      <c r="J4555" s="21">
        <f>ROUNDDOWN(ROUND(H4555*0.06,2),-2)</f>
        <v/>
      </c>
      <c r="K4555" s="21">
        <f>ROUNDDOWN(ROUND(H4555*0.04,2),-2)</f>
        <v/>
      </c>
      <c r="L4555" s="21">
        <f>I4555+J4555+K4555</f>
        <v/>
      </c>
      <c r="M4555" s="21">
        <f>B4555-L4555</f>
        <v/>
      </c>
      <c r="N4555" s="21">
        <f>ROUNDDOWN(ROUND(B4555*0.2042,2),0)</f>
        <v/>
      </c>
    </row>
    <row r="4556">
      <c r="A4556" t="inlineStr">
        <is>
          <t>照合 一般</t>
        </is>
      </c>
      <c r="B4556" s="21" t="n">
        <v>33000000</v>
      </c>
      <c r="C4556" s="22" t="n">
        <v>31</v>
      </c>
      <c r="D4556" s="22" t="n">
        <v>1</v>
      </c>
      <c r="E4556" s="22" t="n">
        <v>0</v>
      </c>
      <c r="F4556" s="21">
        <f>(IF(C4556&lt;=20,MAX(800000,400000*C4556),8000000+700000*(C4556-20))+IF(E4556=1,1000000,0))</f>
        <v/>
      </c>
      <c r="G4556" s="21">
        <f>IF(AND(D4556=3,C4556&lt;=5),MAX(0,B4556-F4556),IF(AND(D4556=2,C4556&lt;=5,MAX(0,B4556-F4556)&gt;3000000),1500000+MAX(0,B4556-F4556)-3000000,MAX(0,B4556-F4556)/2))</f>
        <v/>
      </c>
      <c r="H4556" s="21">
        <f>ROUNDDOWN(G4556,-3)</f>
        <v/>
      </c>
      <c r="I4556" s="21">
        <f>IF(H4556&lt;=0,0,ROUNDDOWN(ROUND((H4556*LOOKUP(H4556,{0,1950001,3300001,6950001,9000001,18000001,40000001},{0.05,0.1,0.2,0.23,0.33,0.4,0.45})-LOOKUP(H4556,{0,1950001,3300001,6950001,9000001,18000001,40000001},{0,97500,427500,636000,1536000,2796000,4796000}))*1.021,3),0))</f>
        <v/>
      </c>
      <c r="J4556" s="21">
        <f>ROUNDDOWN(ROUND(H4556*0.06,2),-2)</f>
        <v/>
      </c>
      <c r="K4556" s="21">
        <f>ROUNDDOWN(ROUND(H4556*0.04,2),-2)</f>
        <v/>
      </c>
      <c r="L4556" s="21">
        <f>I4556+J4556+K4556</f>
        <v/>
      </c>
      <c r="M4556" s="21">
        <f>B4556-L4556</f>
        <v/>
      </c>
      <c r="N4556" s="21">
        <f>ROUNDDOWN(ROUND(B4556*0.2042,2),0)</f>
        <v/>
      </c>
    </row>
    <row r="4557">
      <c r="A4557" t="inlineStr">
        <is>
          <t>照合 一般</t>
        </is>
      </c>
      <c r="B4557" s="21" t="n">
        <v>33000000</v>
      </c>
      <c r="C4557" s="22" t="n">
        <v>32</v>
      </c>
      <c r="D4557" s="22" t="n">
        <v>1</v>
      </c>
      <c r="E4557" s="22" t="n">
        <v>0</v>
      </c>
      <c r="F4557" s="21">
        <f>(IF(C4557&lt;=20,MAX(800000,400000*C4557),8000000+700000*(C4557-20))+IF(E4557=1,1000000,0))</f>
        <v/>
      </c>
      <c r="G4557" s="21">
        <f>IF(AND(D4557=3,C4557&lt;=5),MAX(0,B4557-F4557),IF(AND(D4557=2,C4557&lt;=5,MAX(0,B4557-F4557)&gt;3000000),1500000+MAX(0,B4557-F4557)-3000000,MAX(0,B4557-F4557)/2))</f>
        <v/>
      </c>
      <c r="H4557" s="21">
        <f>ROUNDDOWN(G4557,-3)</f>
        <v/>
      </c>
      <c r="I4557" s="21">
        <f>IF(H4557&lt;=0,0,ROUNDDOWN(ROUND((H4557*LOOKUP(H4557,{0,1950001,3300001,6950001,9000001,18000001,40000001},{0.05,0.1,0.2,0.23,0.33,0.4,0.45})-LOOKUP(H4557,{0,1950001,3300001,6950001,9000001,18000001,40000001},{0,97500,427500,636000,1536000,2796000,4796000}))*1.021,3),0))</f>
        <v/>
      </c>
      <c r="J4557" s="21">
        <f>ROUNDDOWN(ROUND(H4557*0.06,2),-2)</f>
        <v/>
      </c>
      <c r="K4557" s="21">
        <f>ROUNDDOWN(ROUND(H4557*0.04,2),-2)</f>
        <v/>
      </c>
      <c r="L4557" s="21">
        <f>I4557+J4557+K4557</f>
        <v/>
      </c>
      <c r="M4557" s="21">
        <f>B4557-L4557</f>
        <v/>
      </c>
      <c r="N4557" s="21">
        <f>ROUNDDOWN(ROUND(B4557*0.2042,2),0)</f>
        <v/>
      </c>
    </row>
    <row r="4558">
      <c r="A4558" t="inlineStr">
        <is>
          <t>照合 一般</t>
        </is>
      </c>
      <c r="B4558" s="21" t="n">
        <v>33000000</v>
      </c>
      <c r="C4558" s="22" t="n">
        <v>33</v>
      </c>
      <c r="D4558" s="22" t="n">
        <v>1</v>
      </c>
      <c r="E4558" s="22" t="n">
        <v>0</v>
      </c>
      <c r="F4558" s="21">
        <f>(IF(C4558&lt;=20,MAX(800000,400000*C4558),8000000+700000*(C4558-20))+IF(E4558=1,1000000,0))</f>
        <v/>
      </c>
      <c r="G4558" s="21">
        <f>IF(AND(D4558=3,C4558&lt;=5),MAX(0,B4558-F4558),IF(AND(D4558=2,C4558&lt;=5,MAX(0,B4558-F4558)&gt;3000000),1500000+MAX(0,B4558-F4558)-3000000,MAX(0,B4558-F4558)/2))</f>
        <v/>
      </c>
      <c r="H4558" s="21">
        <f>ROUNDDOWN(G4558,-3)</f>
        <v/>
      </c>
      <c r="I4558" s="21">
        <f>IF(H4558&lt;=0,0,ROUNDDOWN(ROUND((H4558*LOOKUP(H4558,{0,1950001,3300001,6950001,9000001,18000001,40000001},{0.05,0.1,0.2,0.23,0.33,0.4,0.45})-LOOKUP(H4558,{0,1950001,3300001,6950001,9000001,18000001,40000001},{0,97500,427500,636000,1536000,2796000,4796000}))*1.021,3),0))</f>
        <v/>
      </c>
      <c r="J4558" s="21">
        <f>ROUNDDOWN(ROUND(H4558*0.06,2),-2)</f>
        <v/>
      </c>
      <c r="K4558" s="21">
        <f>ROUNDDOWN(ROUND(H4558*0.04,2),-2)</f>
        <v/>
      </c>
      <c r="L4558" s="21">
        <f>I4558+J4558+K4558</f>
        <v/>
      </c>
      <c r="M4558" s="21">
        <f>B4558-L4558</f>
        <v/>
      </c>
      <c r="N4558" s="21">
        <f>ROUNDDOWN(ROUND(B4558*0.2042,2),0)</f>
        <v/>
      </c>
    </row>
    <row r="4559">
      <c r="A4559" t="inlineStr">
        <is>
          <t>照合 一般</t>
        </is>
      </c>
      <c r="B4559" s="21" t="n">
        <v>33000000</v>
      </c>
      <c r="C4559" s="22" t="n">
        <v>34</v>
      </c>
      <c r="D4559" s="22" t="n">
        <v>1</v>
      </c>
      <c r="E4559" s="22" t="n">
        <v>0</v>
      </c>
      <c r="F4559" s="21">
        <f>(IF(C4559&lt;=20,MAX(800000,400000*C4559),8000000+700000*(C4559-20))+IF(E4559=1,1000000,0))</f>
        <v/>
      </c>
      <c r="G4559" s="21">
        <f>IF(AND(D4559=3,C4559&lt;=5),MAX(0,B4559-F4559),IF(AND(D4559=2,C4559&lt;=5,MAX(0,B4559-F4559)&gt;3000000),1500000+MAX(0,B4559-F4559)-3000000,MAX(0,B4559-F4559)/2))</f>
        <v/>
      </c>
      <c r="H4559" s="21">
        <f>ROUNDDOWN(G4559,-3)</f>
        <v/>
      </c>
      <c r="I4559" s="21">
        <f>IF(H4559&lt;=0,0,ROUNDDOWN(ROUND((H4559*LOOKUP(H4559,{0,1950001,3300001,6950001,9000001,18000001,40000001},{0.05,0.1,0.2,0.23,0.33,0.4,0.45})-LOOKUP(H4559,{0,1950001,3300001,6950001,9000001,18000001,40000001},{0,97500,427500,636000,1536000,2796000,4796000}))*1.021,3),0))</f>
        <v/>
      </c>
      <c r="J4559" s="21">
        <f>ROUNDDOWN(ROUND(H4559*0.06,2),-2)</f>
        <v/>
      </c>
      <c r="K4559" s="21">
        <f>ROUNDDOWN(ROUND(H4559*0.04,2),-2)</f>
        <v/>
      </c>
      <c r="L4559" s="21">
        <f>I4559+J4559+K4559</f>
        <v/>
      </c>
      <c r="M4559" s="21">
        <f>B4559-L4559</f>
        <v/>
      </c>
      <c r="N4559" s="21">
        <f>ROUNDDOWN(ROUND(B4559*0.2042,2),0)</f>
        <v/>
      </c>
    </row>
    <row r="4560">
      <c r="A4560" t="inlineStr">
        <is>
          <t>照合 一般</t>
        </is>
      </c>
      <c r="B4560" s="21" t="n">
        <v>33000000</v>
      </c>
      <c r="C4560" s="22" t="n">
        <v>35</v>
      </c>
      <c r="D4560" s="22" t="n">
        <v>1</v>
      </c>
      <c r="E4560" s="22" t="n">
        <v>0</v>
      </c>
      <c r="F4560" s="21">
        <f>(IF(C4560&lt;=20,MAX(800000,400000*C4560),8000000+700000*(C4560-20))+IF(E4560=1,1000000,0))</f>
        <v/>
      </c>
      <c r="G4560" s="21">
        <f>IF(AND(D4560=3,C4560&lt;=5),MAX(0,B4560-F4560),IF(AND(D4560=2,C4560&lt;=5,MAX(0,B4560-F4560)&gt;3000000),1500000+MAX(0,B4560-F4560)-3000000,MAX(0,B4560-F4560)/2))</f>
        <v/>
      </c>
      <c r="H4560" s="21">
        <f>ROUNDDOWN(G4560,-3)</f>
        <v/>
      </c>
      <c r="I4560" s="21">
        <f>IF(H4560&lt;=0,0,ROUNDDOWN(ROUND((H4560*LOOKUP(H4560,{0,1950001,3300001,6950001,9000001,18000001,40000001},{0.05,0.1,0.2,0.23,0.33,0.4,0.45})-LOOKUP(H4560,{0,1950001,3300001,6950001,9000001,18000001,40000001},{0,97500,427500,636000,1536000,2796000,4796000}))*1.021,3),0))</f>
        <v/>
      </c>
      <c r="J4560" s="21">
        <f>ROUNDDOWN(ROUND(H4560*0.06,2),-2)</f>
        <v/>
      </c>
      <c r="K4560" s="21">
        <f>ROUNDDOWN(ROUND(H4560*0.04,2),-2)</f>
        <v/>
      </c>
      <c r="L4560" s="21">
        <f>I4560+J4560+K4560</f>
        <v/>
      </c>
      <c r="M4560" s="21">
        <f>B4560-L4560</f>
        <v/>
      </c>
      <c r="N4560" s="21">
        <f>ROUNDDOWN(ROUND(B4560*0.2042,2),0)</f>
        <v/>
      </c>
    </row>
    <row r="4561">
      <c r="A4561" t="inlineStr">
        <is>
          <t>照合 一般</t>
        </is>
      </c>
      <c r="B4561" s="21" t="n">
        <v>33000000</v>
      </c>
      <c r="C4561" s="22" t="n">
        <v>36</v>
      </c>
      <c r="D4561" s="22" t="n">
        <v>1</v>
      </c>
      <c r="E4561" s="22" t="n">
        <v>0</v>
      </c>
      <c r="F4561" s="21">
        <f>(IF(C4561&lt;=20,MAX(800000,400000*C4561),8000000+700000*(C4561-20))+IF(E4561=1,1000000,0))</f>
        <v/>
      </c>
      <c r="G4561" s="21">
        <f>IF(AND(D4561=3,C4561&lt;=5),MAX(0,B4561-F4561),IF(AND(D4561=2,C4561&lt;=5,MAX(0,B4561-F4561)&gt;3000000),1500000+MAX(0,B4561-F4561)-3000000,MAX(0,B4561-F4561)/2))</f>
        <v/>
      </c>
      <c r="H4561" s="21">
        <f>ROUNDDOWN(G4561,-3)</f>
        <v/>
      </c>
      <c r="I4561" s="21">
        <f>IF(H4561&lt;=0,0,ROUNDDOWN(ROUND((H4561*LOOKUP(H4561,{0,1950001,3300001,6950001,9000001,18000001,40000001},{0.05,0.1,0.2,0.23,0.33,0.4,0.45})-LOOKUP(H4561,{0,1950001,3300001,6950001,9000001,18000001,40000001},{0,97500,427500,636000,1536000,2796000,4796000}))*1.021,3),0))</f>
        <v/>
      </c>
      <c r="J4561" s="21">
        <f>ROUNDDOWN(ROUND(H4561*0.06,2),-2)</f>
        <v/>
      </c>
      <c r="K4561" s="21">
        <f>ROUNDDOWN(ROUND(H4561*0.04,2),-2)</f>
        <v/>
      </c>
      <c r="L4561" s="21">
        <f>I4561+J4561+K4561</f>
        <v/>
      </c>
      <c r="M4561" s="21">
        <f>B4561-L4561</f>
        <v/>
      </c>
      <c r="N4561" s="21">
        <f>ROUNDDOWN(ROUND(B4561*0.2042,2),0)</f>
        <v/>
      </c>
    </row>
    <row r="4562">
      <c r="A4562" t="inlineStr">
        <is>
          <t>照合 一般</t>
        </is>
      </c>
      <c r="B4562" s="21" t="n">
        <v>33000000</v>
      </c>
      <c r="C4562" s="22" t="n">
        <v>37</v>
      </c>
      <c r="D4562" s="22" t="n">
        <v>1</v>
      </c>
      <c r="E4562" s="22" t="n">
        <v>0</v>
      </c>
      <c r="F4562" s="21">
        <f>(IF(C4562&lt;=20,MAX(800000,400000*C4562),8000000+700000*(C4562-20))+IF(E4562=1,1000000,0))</f>
        <v/>
      </c>
      <c r="G4562" s="21">
        <f>IF(AND(D4562=3,C4562&lt;=5),MAX(0,B4562-F4562),IF(AND(D4562=2,C4562&lt;=5,MAX(0,B4562-F4562)&gt;3000000),1500000+MAX(0,B4562-F4562)-3000000,MAX(0,B4562-F4562)/2))</f>
        <v/>
      </c>
      <c r="H4562" s="21">
        <f>ROUNDDOWN(G4562,-3)</f>
        <v/>
      </c>
      <c r="I4562" s="21">
        <f>IF(H4562&lt;=0,0,ROUNDDOWN(ROUND((H4562*LOOKUP(H4562,{0,1950001,3300001,6950001,9000001,18000001,40000001},{0.05,0.1,0.2,0.23,0.33,0.4,0.45})-LOOKUP(H4562,{0,1950001,3300001,6950001,9000001,18000001,40000001},{0,97500,427500,636000,1536000,2796000,4796000}))*1.021,3),0))</f>
        <v/>
      </c>
      <c r="J4562" s="21">
        <f>ROUNDDOWN(ROUND(H4562*0.06,2),-2)</f>
        <v/>
      </c>
      <c r="K4562" s="21">
        <f>ROUNDDOWN(ROUND(H4562*0.04,2),-2)</f>
        <v/>
      </c>
      <c r="L4562" s="21">
        <f>I4562+J4562+K4562</f>
        <v/>
      </c>
      <c r="M4562" s="21">
        <f>B4562-L4562</f>
        <v/>
      </c>
      <c r="N4562" s="21">
        <f>ROUNDDOWN(ROUND(B4562*0.2042,2),0)</f>
        <v/>
      </c>
    </row>
    <row r="4563">
      <c r="A4563" t="inlineStr">
        <is>
          <t>照合 一般</t>
        </is>
      </c>
      <c r="B4563" s="21" t="n">
        <v>33000000</v>
      </c>
      <c r="C4563" s="22" t="n">
        <v>38</v>
      </c>
      <c r="D4563" s="22" t="n">
        <v>1</v>
      </c>
      <c r="E4563" s="22" t="n">
        <v>0</v>
      </c>
      <c r="F4563" s="21">
        <f>(IF(C4563&lt;=20,MAX(800000,400000*C4563),8000000+700000*(C4563-20))+IF(E4563=1,1000000,0))</f>
        <v/>
      </c>
      <c r="G4563" s="21">
        <f>IF(AND(D4563=3,C4563&lt;=5),MAX(0,B4563-F4563),IF(AND(D4563=2,C4563&lt;=5,MAX(0,B4563-F4563)&gt;3000000),1500000+MAX(0,B4563-F4563)-3000000,MAX(0,B4563-F4563)/2))</f>
        <v/>
      </c>
      <c r="H4563" s="21">
        <f>ROUNDDOWN(G4563,-3)</f>
        <v/>
      </c>
      <c r="I4563" s="21">
        <f>IF(H4563&lt;=0,0,ROUNDDOWN(ROUND((H4563*LOOKUP(H4563,{0,1950001,3300001,6950001,9000001,18000001,40000001},{0.05,0.1,0.2,0.23,0.33,0.4,0.45})-LOOKUP(H4563,{0,1950001,3300001,6950001,9000001,18000001,40000001},{0,97500,427500,636000,1536000,2796000,4796000}))*1.021,3),0))</f>
        <v/>
      </c>
      <c r="J4563" s="21">
        <f>ROUNDDOWN(ROUND(H4563*0.06,2),-2)</f>
        <v/>
      </c>
      <c r="K4563" s="21">
        <f>ROUNDDOWN(ROUND(H4563*0.04,2),-2)</f>
        <v/>
      </c>
      <c r="L4563" s="21">
        <f>I4563+J4563+K4563</f>
        <v/>
      </c>
      <c r="M4563" s="21">
        <f>B4563-L4563</f>
        <v/>
      </c>
      <c r="N4563" s="21">
        <f>ROUNDDOWN(ROUND(B4563*0.2042,2),0)</f>
        <v/>
      </c>
    </row>
    <row r="4564">
      <c r="A4564" t="inlineStr">
        <is>
          <t>照合 一般</t>
        </is>
      </c>
      <c r="B4564" s="21" t="n">
        <v>33000000</v>
      </c>
      <c r="C4564" s="22" t="n">
        <v>39</v>
      </c>
      <c r="D4564" s="22" t="n">
        <v>1</v>
      </c>
      <c r="E4564" s="22" t="n">
        <v>0</v>
      </c>
      <c r="F4564" s="21">
        <f>(IF(C4564&lt;=20,MAX(800000,400000*C4564),8000000+700000*(C4564-20))+IF(E4564=1,1000000,0))</f>
        <v/>
      </c>
      <c r="G4564" s="21">
        <f>IF(AND(D4564=3,C4564&lt;=5),MAX(0,B4564-F4564),IF(AND(D4564=2,C4564&lt;=5,MAX(0,B4564-F4564)&gt;3000000),1500000+MAX(0,B4564-F4564)-3000000,MAX(0,B4564-F4564)/2))</f>
        <v/>
      </c>
      <c r="H4564" s="21">
        <f>ROUNDDOWN(G4564,-3)</f>
        <v/>
      </c>
      <c r="I4564" s="21">
        <f>IF(H4564&lt;=0,0,ROUNDDOWN(ROUND((H4564*LOOKUP(H4564,{0,1950001,3300001,6950001,9000001,18000001,40000001},{0.05,0.1,0.2,0.23,0.33,0.4,0.45})-LOOKUP(H4564,{0,1950001,3300001,6950001,9000001,18000001,40000001},{0,97500,427500,636000,1536000,2796000,4796000}))*1.021,3),0))</f>
        <v/>
      </c>
      <c r="J4564" s="21">
        <f>ROUNDDOWN(ROUND(H4564*0.06,2),-2)</f>
        <v/>
      </c>
      <c r="K4564" s="21">
        <f>ROUNDDOWN(ROUND(H4564*0.04,2),-2)</f>
        <v/>
      </c>
      <c r="L4564" s="21">
        <f>I4564+J4564+K4564</f>
        <v/>
      </c>
      <c r="M4564" s="21">
        <f>B4564-L4564</f>
        <v/>
      </c>
      <c r="N4564" s="21">
        <f>ROUNDDOWN(ROUND(B4564*0.2042,2),0)</f>
        <v/>
      </c>
    </row>
    <row r="4565">
      <c r="A4565" t="inlineStr">
        <is>
          <t>照合 一般</t>
        </is>
      </c>
      <c r="B4565" s="21" t="n">
        <v>33000000</v>
      </c>
      <c r="C4565" s="22" t="n">
        <v>40</v>
      </c>
      <c r="D4565" s="22" t="n">
        <v>1</v>
      </c>
      <c r="E4565" s="22" t="n">
        <v>0</v>
      </c>
      <c r="F4565" s="21">
        <f>(IF(C4565&lt;=20,MAX(800000,400000*C4565),8000000+700000*(C4565-20))+IF(E4565=1,1000000,0))</f>
        <v/>
      </c>
      <c r="G4565" s="21">
        <f>IF(AND(D4565=3,C4565&lt;=5),MAX(0,B4565-F4565),IF(AND(D4565=2,C4565&lt;=5,MAX(0,B4565-F4565)&gt;3000000),1500000+MAX(0,B4565-F4565)-3000000,MAX(0,B4565-F4565)/2))</f>
        <v/>
      </c>
      <c r="H4565" s="21">
        <f>ROUNDDOWN(G4565,-3)</f>
        <v/>
      </c>
      <c r="I4565" s="21">
        <f>IF(H4565&lt;=0,0,ROUNDDOWN(ROUND((H4565*LOOKUP(H4565,{0,1950001,3300001,6950001,9000001,18000001,40000001},{0.05,0.1,0.2,0.23,0.33,0.4,0.45})-LOOKUP(H4565,{0,1950001,3300001,6950001,9000001,18000001,40000001},{0,97500,427500,636000,1536000,2796000,4796000}))*1.021,3),0))</f>
        <v/>
      </c>
      <c r="J4565" s="21">
        <f>ROUNDDOWN(ROUND(H4565*0.06,2),-2)</f>
        <v/>
      </c>
      <c r="K4565" s="21">
        <f>ROUNDDOWN(ROUND(H4565*0.04,2),-2)</f>
        <v/>
      </c>
      <c r="L4565" s="21">
        <f>I4565+J4565+K4565</f>
        <v/>
      </c>
      <c r="M4565" s="21">
        <f>B4565-L4565</f>
        <v/>
      </c>
      <c r="N4565" s="21">
        <f>ROUNDDOWN(ROUND(B4565*0.2042,2),0)</f>
        <v/>
      </c>
    </row>
    <row r="4566">
      <c r="A4566" t="inlineStr">
        <is>
          <t>照合 一般</t>
        </is>
      </c>
      <c r="B4566" s="21" t="n">
        <v>33000000</v>
      </c>
      <c r="C4566" s="22" t="n">
        <v>41</v>
      </c>
      <c r="D4566" s="22" t="n">
        <v>1</v>
      </c>
      <c r="E4566" s="22" t="n">
        <v>0</v>
      </c>
      <c r="F4566" s="21">
        <f>(IF(C4566&lt;=20,MAX(800000,400000*C4566),8000000+700000*(C4566-20))+IF(E4566=1,1000000,0))</f>
        <v/>
      </c>
      <c r="G4566" s="21">
        <f>IF(AND(D4566=3,C4566&lt;=5),MAX(0,B4566-F4566),IF(AND(D4566=2,C4566&lt;=5,MAX(0,B4566-F4566)&gt;3000000),1500000+MAX(0,B4566-F4566)-3000000,MAX(0,B4566-F4566)/2))</f>
        <v/>
      </c>
      <c r="H4566" s="21">
        <f>ROUNDDOWN(G4566,-3)</f>
        <v/>
      </c>
      <c r="I4566" s="21">
        <f>IF(H4566&lt;=0,0,ROUNDDOWN(ROUND((H4566*LOOKUP(H4566,{0,1950001,3300001,6950001,9000001,18000001,40000001},{0.05,0.1,0.2,0.23,0.33,0.4,0.45})-LOOKUP(H4566,{0,1950001,3300001,6950001,9000001,18000001,40000001},{0,97500,427500,636000,1536000,2796000,4796000}))*1.021,3),0))</f>
        <v/>
      </c>
      <c r="J4566" s="21">
        <f>ROUNDDOWN(ROUND(H4566*0.06,2),-2)</f>
        <v/>
      </c>
      <c r="K4566" s="21">
        <f>ROUNDDOWN(ROUND(H4566*0.04,2),-2)</f>
        <v/>
      </c>
      <c r="L4566" s="21">
        <f>I4566+J4566+K4566</f>
        <v/>
      </c>
      <c r="M4566" s="21">
        <f>B4566-L4566</f>
        <v/>
      </c>
      <c r="N4566" s="21">
        <f>ROUNDDOWN(ROUND(B4566*0.2042,2),0)</f>
        <v/>
      </c>
    </row>
    <row r="4567">
      <c r="A4567" t="inlineStr">
        <is>
          <t>照合 一般</t>
        </is>
      </c>
      <c r="B4567" s="21" t="n">
        <v>33000000</v>
      </c>
      <c r="C4567" s="22" t="n">
        <v>42</v>
      </c>
      <c r="D4567" s="22" t="n">
        <v>1</v>
      </c>
      <c r="E4567" s="22" t="n">
        <v>0</v>
      </c>
      <c r="F4567" s="21">
        <f>(IF(C4567&lt;=20,MAX(800000,400000*C4567),8000000+700000*(C4567-20))+IF(E4567=1,1000000,0))</f>
        <v/>
      </c>
      <c r="G4567" s="21">
        <f>IF(AND(D4567=3,C4567&lt;=5),MAX(0,B4567-F4567),IF(AND(D4567=2,C4567&lt;=5,MAX(0,B4567-F4567)&gt;3000000),1500000+MAX(0,B4567-F4567)-3000000,MAX(0,B4567-F4567)/2))</f>
        <v/>
      </c>
      <c r="H4567" s="21">
        <f>ROUNDDOWN(G4567,-3)</f>
        <v/>
      </c>
      <c r="I4567" s="21">
        <f>IF(H4567&lt;=0,0,ROUNDDOWN(ROUND((H4567*LOOKUP(H4567,{0,1950001,3300001,6950001,9000001,18000001,40000001},{0.05,0.1,0.2,0.23,0.33,0.4,0.45})-LOOKUP(H4567,{0,1950001,3300001,6950001,9000001,18000001,40000001},{0,97500,427500,636000,1536000,2796000,4796000}))*1.021,3),0))</f>
        <v/>
      </c>
      <c r="J4567" s="21">
        <f>ROUNDDOWN(ROUND(H4567*0.06,2),-2)</f>
        <v/>
      </c>
      <c r="K4567" s="21">
        <f>ROUNDDOWN(ROUND(H4567*0.04,2),-2)</f>
        <v/>
      </c>
      <c r="L4567" s="21">
        <f>I4567+J4567+K4567</f>
        <v/>
      </c>
      <c r="M4567" s="21">
        <f>B4567-L4567</f>
        <v/>
      </c>
      <c r="N4567" s="21">
        <f>ROUNDDOWN(ROUND(B4567*0.2042,2),0)</f>
        <v/>
      </c>
    </row>
    <row r="4568">
      <c r="A4568" t="inlineStr">
        <is>
          <t>照合 一般</t>
        </is>
      </c>
      <c r="B4568" s="21" t="n">
        <v>33000000</v>
      </c>
      <c r="C4568" s="22" t="n">
        <v>43</v>
      </c>
      <c r="D4568" s="22" t="n">
        <v>1</v>
      </c>
      <c r="E4568" s="22" t="n">
        <v>0</v>
      </c>
      <c r="F4568" s="21">
        <f>(IF(C4568&lt;=20,MAX(800000,400000*C4568),8000000+700000*(C4568-20))+IF(E4568=1,1000000,0))</f>
        <v/>
      </c>
      <c r="G4568" s="21">
        <f>IF(AND(D4568=3,C4568&lt;=5),MAX(0,B4568-F4568),IF(AND(D4568=2,C4568&lt;=5,MAX(0,B4568-F4568)&gt;3000000),1500000+MAX(0,B4568-F4568)-3000000,MAX(0,B4568-F4568)/2))</f>
        <v/>
      </c>
      <c r="H4568" s="21">
        <f>ROUNDDOWN(G4568,-3)</f>
        <v/>
      </c>
      <c r="I4568" s="21">
        <f>IF(H4568&lt;=0,0,ROUNDDOWN(ROUND((H4568*LOOKUP(H4568,{0,1950001,3300001,6950001,9000001,18000001,40000001},{0.05,0.1,0.2,0.23,0.33,0.4,0.45})-LOOKUP(H4568,{0,1950001,3300001,6950001,9000001,18000001,40000001},{0,97500,427500,636000,1536000,2796000,4796000}))*1.021,3),0))</f>
        <v/>
      </c>
      <c r="J4568" s="21">
        <f>ROUNDDOWN(ROUND(H4568*0.06,2),-2)</f>
        <v/>
      </c>
      <c r="K4568" s="21">
        <f>ROUNDDOWN(ROUND(H4568*0.04,2),-2)</f>
        <v/>
      </c>
      <c r="L4568" s="21">
        <f>I4568+J4568+K4568</f>
        <v/>
      </c>
      <c r="M4568" s="21">
        <f>B4568-L4568</f>
        <v/>
      </c>
      <c r="N4568" s="21">
        <f>ROUNDDOWN(ROUND(B4568*0.2042,2),0)</f>
        <v/>
      </c>
    </row>
    <row r="4569">
      <c r="A4569" t="inlineStr">
        <is>
          <t>照合 一般</t>
        </is>
      </c>
      <c r="B4569" s="21" t="n">
        <v>33000000</v>
      </c>
      <c r="C4569" s="22" t="n">
        <v>44</v>
      </c>
      <c r="D4569" s="22" t="n">
        <v>1</v>
      </c>
      <c r="E4569" s="22" t="n">
        <v>0</v>
      </c>
      <c r="F4569" s="21">
        <f>(IF(C4569&lt;=20,MAX(800000,400000*C4569),8000000+700000*(C4569-20))+IF(E4569=1,1000000,0))</f>
        <v/>
      </c>
      <c r="G4569" s="21">
        <f>IF(AND(D4569=3,C4569&lt;=5),MAX(0,B4569-F4569),IF(AND(D4569=2,C4569&lt;=5,MAX(0,B4569-F4569)&gt;3000000),1500000+MAX(0,B4569-F4569)-3000000,MAX(0,B4569-F4569)/2))</f>
        <v/>
      </c>
      <c r="H4569" s="21">
        <f>ROUNDDOWN(G4569,-3)</f>
        <v/>
      </c>
      <c r="I4569" s="21">
        <f>IF(H4569&lt;=0,0,ROUNDDOWN(ROUND((H4569*LOOKUP(H4569,{0,1950001,3300001,6950001,9000001,18000001,40000001},{0.05,0.1,0.2,0.23,0.33,0.4,0.45})-LOOKUP(H4569,{0,1950001,3300001,6950001,9000001,18000001,40000001},{0,97500,427500,636000,1536000,2796000,4796000}))*1.021,3),0))</f>
        <v/>
      </c>
      <c r="J4569" s="21">
        <f>ROUNDDOWN(ROUND(H4569*0.06,2),-2)</f>
        <v/>
      </c>
      <c r="K4569" s="21">
        <f>ROUNDDOWN(ROUND(H4569*0.04,2),-2)</f>
        <v/>
      </c>
      <c r="L4569" s="21">
        <f>I4569+J4569+K4569</f>
        <v/>
      </c>
      <c r="M4569" s="21">
        <f>B4569-L4569</f>
        <v/>
      </c>
      <c r="N4569" s="21">
        <f>ROUNDDOWN(ROUND(B4569*0.2042,2),0)</f>
        <v/>
      </c>
    </row>
    <row r="4570">
      <c r="A4570" t="inlineStr">
        <is>
          <t>照合 一般</t>
        </is>
      </c>
      <c r="B4570" s="21" t="n">
        <v>33000000</v>
      </c>
      <c r="C4570" s="22" t="n">
        <v>45</v>
      </c>
      <c r="D4570" s="22" t="n">
        <v>1</v>
      </c>
      <c r="E4570" s="22" t="n">
        <v>0</v>
      </c>
      <c r="F4570" s="21">
        <f>(IF(C4570&lt;=20,MAX(800000,400000*C4570),8000000+700000*(C4570-20))+IF(E4570=1,1000000,0))</f>
        <v/>
      </c>
      <c r="G4570" s="21">
        <f>IF(AND(D4570=3,C4570&lt;=5),MAX(0,B4570-F4570),IF(AND(D4570=2,C4570&lt;=5,MAX(0,B4570-F4570)&gt;3000000),1500000+MAX(0,B4570-F4570)-3000000,MAX(0,B4570-F4570)/2))</f>
        <v/>
      </c>
      <c r="H4570" s="21">
        <f>ROUNDDOWN(G4570,-3)</f>
        <v/>
      </c>
      <c r="I4570" s="21">
        <f>IF(H4570&lt;=0,0,ROUNDDOWN(ROUND((H4570*LOOKUP(H4570,{0,1950001,3300001,6950001,9000001,18000001,40000001},{0.05,0.1,0.2,0.23,0.33,0.4,0.45})-LOOKUP(H4570,{0,1950001,3300001,6950001,9000001,18000001,40000001},{0,97500,427500,636000,1536000,2796000,4796000}))*1.021,3),0))</f>
        <v/>
      </c>
      <c r="J4570" s="21">
        <f>ROUNDDOWN(ROUND(H4570*0.06,2),-2)</f>
        <v/>
      </c>
      <c r="K4570" s="21">
        <f>ROUNDDOWN(ROUND(H4570*0.04,2),-2)</f>
        <v/>
      </c>
      <c r="L4570" s="21">
        <f>I4570+J4570+K4570</f>
        <v/>
      </c>
      <c r="M4570" s="21">
        <f>B4570-L4570</f>
        <v/>
      </c>
      <c r="N4570" s="21">
        <f>ROUNDDOWN(ROUND(B4570*0.2042,2),0)</f>
        <v/>
      </c>
    </row>
    <row r="4571">
      <c r="A4571" t="inlineStr">
        <is>
          <t>照合 短期</t>
        </is>
      </c>
      <c r="B4571" s="21" t="n">
        <v>33000000</v>
      </c>
      <c r="C4571" s="22" t="n">
        <v>1</v>
      </c>
      <c r="D4571" s="22" t="n">
        <v>2</v>
      </c>
      <c r="E4571" s="22" t="n">
        <v>0</v>
      </c>
      <c r="F4571" s="21">
        <f>(IF(C4571&lt;=20,MAX(800000,400000*C4571),8000000+700000*(C4571-20))+IF(E4571=1,1000000,0))</f>
        <v/>
      </c>
      <c r="G4571" s="21">
        <f>IF(AND(D4571=3,C4571&lt;=5),MAX(0,B4571-F4571),IF(AND(D4571=2,C4571&lt;=5,MAX(0,B4571-F4571)&gt;3000000),1500000+MAX(0,B4571-F4571)-3000000,MAX(0,B4571-F4571)/2))</f>
        <v/>
      </c>
      <c r="H4571" s="21">
        <f>ROUNDDOWN(G4571,-3)</f>
        <v/>
      </c>
      <c r="I4571" s="21">
        <f>IF(H4571&lt;=0,0,ROUNDDOWN(ROUND((H4571*LOOKUP(H4571,{0,1950001,3300001,6950001,9000001,18000001,40000001},{0.05,0.1,0.2,0.23,0.33,0.4,0.45})-LOOKUP(H4571,{0,1950001,3300001,6950001,9000001,18000001,40000001},{0,97500,427500,636000,1536000,2796000,4796000}))*1.021,3),0))</f>
        <v/>
      </c>
      <c r="J4571" s="21">
        <f>ROUNDDOWN(ROUND(H4571*0.06,2),-2)</f>
        <v/>
      </c>
      <c r="K4571" s="21">
        <f>ROUNDDOWN(ROUND(H4571*0.04,2),-2)</f>
        <v/>
      </c>
      <c r="L4571" s="21">
        <f>I4571+J4571+K4571</f>
        <v/>
      </c>
      <c r="M4571" s="21">
        <f>B4571-L4571</f>
        <v/>
      </c>
      <c r="N4571" s="21">
        <f>ROUNDDOWN(ROUND(B4571*0.2042,2),0)</f>
        <v/>
      </c>
    </row>
    <row r="4572">
      <c r="A4572" t="inlineStr">
        <is>
          <t>照合 役員</t>
        </is>
      </c>
      <c r="B4572" s="21" t="n">
        <v>33000000</v>
      </c>
      <c r="C4572" s="22" t="n">
        <v>1</v>
      </c>
      <c r="D4572" s="22" t="n">
        <v>3</v>
      </c>
      <c r="E4572" s="22" t="n">
        <v>0</v>
      </c>
      <c r="F4572" s="21">
        <f>(IF(C4572&lt;=20,MAX(800000,400000*C4572),8000000+700000*(C4572-20))+IF(E4572=1,1000000,0))</f>
        <v/>
      </c>
      <c r="G4572" s="21">
        <f>IF(AND(D4572=3,C4572&lt;=5),MAX(0,B4572-F4572),IF(AND(D4572=2,C4572&lt;=5,MAX(0,B4572-F4572)&gt;3000000),1500000+MAX(0,B4572-F4572)-3000000,MAX(0,B4572-F4572)/2))</f>
        <v/>
      </c>
      <c r="H4572" s="21">
        <f>ROUNDDOWN(G4572,-3)</f>
        <v/>
      </c>
      <c r="I4572" s="21">
        <f>IF(H4572&lt;=0,0,ROUNDDOWN(ROUND((H4572*LOOKUP(H4572,{0,1950001,3300001,6950001,9000001,18000001,40000001},{0.05,0.1,0.2,0.23,0.33,0.4,0.45})-LOOKUP(H4572,{0,1950001,3300001,6950001,9000001,18000001,40000001},{0,97500,427500,636000,1536000,2796000,4796000}))*1.021,3),0))</f>
        <v/>
      </c>
      <c r="J4572" s="21">
        <f>ROUNDDOWN(ROUND(H4572*0.06,2),-2)</f>
        <v/>
      </c>
      <c r="K4572" s="21">
        <f>ROUNDDOWN(ROUND(H4572*0.04,2),-2)</f>
        <v/>
      </c>
      <c r="L4572" s="21">
        <f>I4572+J4572+K4572</f>
        <v/>
      </c>
      <c r="M4572" s="21">
        <f>B4572-L4572</f>
        <v/>
      </c>
      <c r="N4572" s="21">
        <f>ROUNDDOWN(ROUND(B4572*0.2042,2),0)</f>
        <v/>
      </c>
    </row>
    <row r="4573">
      <c r="A4573" t="inlineStr">
        <is>
          <t>照合 短期 障害</t>
        </is>
      </c>
      <c r="B4573" s="21" t="n">
        <v>33000000</v>
      </c>
      <c r="C4573" s="22" t="n">
        <v>1</v>
      </c>
      <c r="D4573" s="22" t="n">
        <v>2</v>
      </c>
      <c r="E4573" s="22" t="n">
        <v>1</v>
      </c>
      <c r="F4573" s="21">
        <f>(IF(C4573&lt;=20,MAX(800000,400000*C4573),8000000+700000*(C4573-20))+IF(E4573=1,1000000,0))</f>
        <v/>
      </c>
      <c r="G4573" s="21">
        <f>IF(AND(D4573=3,C4573&lt;=5),MAX(0,B4573-F4573),IF(AND(D4573=2,C4573&lt;=5,MAX(0,B4573-F4573)&gt;3000000),1500000+MAX(0,B4573-F4573)-3000000,MAX(0,B4573-F4573)/2))</f>
        <v/>
      </c>
      <c r="H4573" s="21">
        <f>ROUNDDOWN(G4573,-3)</f>
        <v/>
      </c>
      <c r="I4573" s="21">
        <f>IF(H4573&lt;=0,0,ROUNDDOWN(ROUND((H4573*LOOKUP(H4573,{0,1950001,3300001,6950001,9000001,18000001,40000001},{0.05,0.1,0.2,0.23,0.33,0.4,0.45})-LOOKUP(H4573,{0,1950001,3300001,6950001,9000001,18000001,40000001},{0,97500,427500,636000,1536000,2796000,4796000}))*1.021,3),0))</f>
        <v/>
      </c>
      <c r="J4573" s="21">
        <f>ROUNDDOWN(ROUND(H4573*0.06,2),-2)</f>
        <v/>
      </c>
      <c r="K4573" s="21">
        <f>ROUNDDOWN(ROUND(H4573*0.04,2),-2)</f>
        <v/>
      </c>
      <c r="L4573" s="21">
        <f>I4573+J4573+K4573</f>
        <v/>
      </c>
      <c r="M4573" s="21">
        <f>B4573-L4573</f>
        <v/>
      </c>
      <c r="N4573" s="21">
        <f>ROUNDDOWN(ROUND(B4573*0.2042,2),0)</f>
        <v/>
      </c>
    </row>
    <row r="4574">
      <c r="A4574" t="inlineStr">
        <is>
          <t>照合 短期</t>
        </is>
      </c>
      <c r="B4574" s="21" t="n">
        <v>33000000</v>
      </c>
      <c r="C4574" s="22" t="n">
        <v>2</v>
      </c>
      <c r="D4574" s="22" t="n">
        <v>2</v>
      </c>
      <c r="E4574" s="22" t="n">
        <v>0</v>
      </c>
      <c r="F4574" s="21">
        <f>(IF(C4574&lt;=20,MAX(800000,400000*C4574),8000000+700000*(C4574-20))+IF(E4574=1,1000000,0))</f>
        <v/>
      </c>
      <c r="G4574" s="21">
        <f>IF(AND(D4574=3,C4574&lt;=5),MAX(0,B4574-F4574),IF(AND(D4574=2,C4574&lt;=5,MAX(0,B4574-F4574)&gt;3000000),1500000+MAX(0,B4574-F4574)-3000000,MAX(0,B4574-F4574)/2))</f>
        <v/>
      </c>
      <c r="H4574" s="21">
        <f>ROUNDDOWN(G4574,-3)</f>
        <v/>
      </c>
      <c r="I4574" s="21">
        <f>IF(H4574&lt;=0,0,ROUNDDOWN(ROUND((H4574*LOOKUP(H4574,{0,1950001,3300001,6950001,9000001,18000001,40000001},{0.05,0.1,0.2,0.23,0.33,0.4,0.45})-LOOKUP(H4574,{0,1950001,3300001,6950001,9000001,18000001,40000001},{0,97500,427500,636000,1536000,2796000,4796000}))*1.021,3),0))</f>
        <v/>
      </c>
      <c r="J4574" s="21">
        <f>ROUNDDOWN(ROUND(H4574*0.06,2),-2)</f>
        <v/>
      </c>
      <c r="K4574" s="21">
        <f>ROUNDDOWN(ROUND(H4574*0.04,2),-2)</f>
        <v/>
      </c>
      <c r="L4574" s="21">
        <f>I4574+J4574+K4574</f>
        <v/>
      </c>
      <c r="M4574" s="21">
        <f>B4574-L4574</f>
        <v/>
      </c>
      <c r="N4574" s="21">
        <f>ROUNDDOWN(ROUND(B4574*0.2042,2),0)</f>
        <v/>
      </c>
    </row>
    <row r="4575">
      <c r="A4575" t="inlineStr">
        <is>
          <t>照合 役員</t>
        </is>
      </c>
      <c r="B4575" s="21" t="n">
        <v>33000000</v>
      </c>
      <c r="C4575" s="22" t="n">
        <v>2</v>
      </c>
      <c r="D4575" s="22" t="n">
        <v>3</v>
      </c>
      <c r="E4575" s="22" t="n">
        <v>0</v>
      </c>
      <c r="F4575" s="21">
        <f>(IF(C4575&lt;=20,MAX(800000,400000*C4575),8000000+700000*(C4575-20))+IF(E4575=1,1000000,0))</f>
        <v/>
      </c>
      <c r="G4575" s="21">
        <f>IF(AND(D4575=3,C4575&lt;=5),MAX(0,B4575-F4575),IF(AND(D4575=2,C4575&lt;=5,MAX(0,B4575-F4575)&gt;3000000),1500000+MAX(0,B4575-F4575)-3000000,MAX(0,B4575-F4575)/2))</f>
        <v/>
      </c>
      <c r="H4575" s="21">
        <f>ROUNDDOWN(G4575,-3)</f>
        <v/>
      </c>
      <c r="I4575" s="21">
        <f>IF(H4575&lt;=0,0,ROUNDDOWN(ROUND((H4575*LOOKUP(H4575,{0,1950001,3300001,6950001,9000001,18000001,40000001},{0.05,0.1,0.2,0.23,0.33,0.4,0.45})-LOOKUP(H4575,{0,1950001,3300001,6950001,9000001,18000001,40000001},{0,97500,427500,636000,1536000,2796000,4796000}))*1.021,3),0))</f>
        <v/>
      </c>
      <c r="J4575" s="21">
        <f>ROUNDDOWN(ROUND(H4575*0.06,2),-2)</f>
        <v/>
      </c>
      <c r="K4575" s="21">
        <f>ROUNDDOWN(ROUND(H4575*0.04,2),-2)</f>
        <v/>
      </c>
      <c r="L4575" s="21">
        <f>I4575+J4575+K4575</f>
        <v/>
      </c>
      <c r="M4575" s="21">
        <f>B4575-L4575</f>
        <v/>
      </c>
      <c r="N4575" s="21">
        <f>ROUNDDOWN(ROUND(B4575*0.2042,2),0)</f>
        <v/>
      </c>
    </row>
    <row r="4576">
      <c r="A4576" t="inlineStr">
        <is>
          <t>照合 短期 障害</t>
        </is>
      </c>
      <c r="B4576" s="21" t="n">
        <v>33000000</v>
      </c>
      <c r="C4576" s="22" t="n">
        <v>2</v>
      </c>
      <c r="D4576" s="22" t="n">
        <v>2</v>
      </c>
      <c r="E4576" s="22" t="n">
        <v>1</v>
      </c>
      <c r="F4576" s="21">
        <f>(IF(C4576&lt;=20,MAX(800000,400000*C4576),8000000+700000*(C4576-20))+IF(E4576=1,1000000,0))</f>
        <v/>
      </c>
      <c r="G4576" s="21">
        <f>IF(AND(D4576=3,C4576&lt;=5),MAX(0,B4576-F4576),IF(AND(D4576=2,C4576&lt;=5,MAX(0,B4576-F4576)&gt;3000000),1500000+MAX(0,B4576-F4576)-3000000,MAX(0,B4576-F4576)/2))</f>
        <v/>
      </c>
      <c r="H4576" s="21">
        <f>ROUNDDOWN(G4576,-3)</f>
        <v/>
      </c>
      <c r="I4576" s="21">
        <f>IF(H4576&lt;=0,0,ROUNDDOWN(ROUND((H4576*LOOKUP(H4576,{0,1950001,3300001,6950001,9000001,18000001,40000001},{0.05,0.1,0.2,0.23,0.33,0.4,0.45})-LOOKUP(H4576,{0,1950001,3300001,6950001,9000001,18000001,40000001},{0,97500,427500,636000,1536000,2796000,4796000}))*1.021,3),0))</f>
        <v/>
      </c>
      <c r="J4576" s="21">
        <f>ROUNDDOWN(ROUND(H4576*0.06,2),-2)</f>
        <v/>
      </c>
      <c r="K4576" s="21">
        <f>ROUNDDOWN(ROUND(H4576*0.04,2),-2)</f>
        <v/>
      </c>
      <c r="L4576" s="21">
        <f>I4576+J4576+K4576</f>
        <v/>
      </c>
      <c r="M4576" s="21">
        <f>B4576-L4576</f>
        <v/>
      </c>
      <c r="N4576" s="21">
        <f>ROUNDDOWN(ROUND(B4576*0.2042,2),0)</f>
        <v/>
      </c>
    </row>
    <row r="4577">
      <c r="A4577" t="inlineStr">
        <is>
          <t>照合 短期</t>
        </is>
      </c>
      <c r="B4577" s="21" t="n">
        <v>33000000</v>
      </c>
      <c r="C4577" s="22" t="n">
        <v>3</v>
      </c>
      <c r="D4577" s="22" t="n">
        <v>2</v>
      </c>
      <c r="E4577" s="22" t="n">
        <v>0</v>
      </c>
      <c r="F4577" s="21">
        <f>(IF(C4577&lt;=20,MAX(800000,400000*C4577),8000000+700000*(C4577-20))+IF(E4577=1,1000000,0))</f>
        <v/>
      </c>
      <c r="G4577" s="21">
        <f>IF(AND(D4577=3,C4577&lt;=5),MAX(0,B4577-F4577),IF(AND(D4577=2,C4577&lt;=5,MAX(0,B4577-F4577)&gt;3000000),1500000+MAX(0,B4577-F4577)-3000000,MAX(0,B4577-F4577)/2))</f>
        <v/>
      </c>
      <c r="H4577" s="21">
        <f>ROUNDDOWN(G4577,-3)</f>
        <v/>
      </c>
      <c r="I4577" s="21">
        <f>IF(H4577&lt;=0,0,ROUNDDOWN(ROUND((H4577*LOOKUP(H4577,{0,1950001,3300001,6950001,9000001,18000001,40000001},{0.05,0.1,0.2,0.23,0.33,0.4,0.45})-LOOKUP(H4577,{0,1950001,3300001,6950001,9000001,18000001,40000001},{0,97500,427500,636000,1536000,2796000,4796000}))*1.021,3),0))</f>
        <v/>
      </c>
      <c r="J4577" s="21">
        <f>ROUNDDOWN(ROUND(H4577*0.06,2),-2)</f>
        <v/>
      </c>
      <c r="K4577" s="21">
        <f>ROUNDDOWN(ROUND(H4577*0.04,2),-2)</f>
        <v/>
      </c>
      <c r="L4577" s="21">
        <f>I4577+J4577+K4577</f>
        <v/>
      </c>
      <c r="M4577" s="21">
        <f>B4577-L4577</f>
        <v/>
      </c>
      <c r="N4577" s="21">
        <f>ROUNDDOWN(ROUND(B4577*0.2042,2),0)</f>
        <v/>
      </c>
    </row>
    <row r="4578">
      <c r="A4578" t="inlineStr">
        <is>
          <t>照合 役員</t>
        </is>
      </c>
      <c r="B4578" s="21" t="n">
        <v>33000000</v>
      </c>
      <c r="C4578" s="22" t="n">
        <v>3</v>
      </c>
      <c r="D4578" s="22" t="n">
        <v>3</v>
      </c>
      <c r="E4578" s="22" t="n">
        <v>0</v>
      </c>
      <c r="F4578" s="21">
        <f>(IF(C4578&lt;=20,MAX(800000,400000*C4578),8000000+700000*(C4578-20))+IF(E4578=1,1000000,0))</f>
        <v/>
      </c>
      <c r="G4578" s="21">
        <f>IF(AND(D4578=3,C4578&lt;=5),MAX(0,B4578-F4578),IF(AND(D4578=2,C4578&lt;=5,MAX(0,B4578-F4578)&gt;3000000),1500000+MAX(0,B4578-F4578)-3000000,MAX(0,B4578-F4578)/2))</f>
        <v/>
      </c>
      <c r="H4578" s="21">
        <f>ROUNDDOWN(G4578,-3)</f>
        <v/>
      </c>
      <c r="I4578" s="21">
        <f>IF(H4578&lt;=0,0,ROUNDDOWN(ROUND((H4578*LOOKUP(H4578,{0,1950001,3300001,6950001,9000001,18000001,40000001},{0.05,0.1,0.2,0.23,0.33,0.4,0.45})-LOOKUP(H4578,{0,1950001,3300001,6950001,9000001,18000001,40000001},{0,97500,427500,636000,1536000,2796000,4796000}))*1.021,3),0))</f>
        <v/>
      </c>
      <c r="J4578" s="21">
        <f>ROUNDDOWN(ROUND(H4578*0.06,2),-2)</f>
        <v/>
      </c>
      <c r="K4578" s="21">
        <f>ROUNDDOWN(ROUND(H4578*0.04,2),-2)</f>
        <v/>
      </c>
      <c r="L4578" s="21">
        <f>I4578+J4578+K4578</f>
        <v/>
      </c>
      <c r="M4578" s="21">
        <f>B4578-L4578</f>
        <v/>
      </c>
      <c r="N4578" s="21">
        <f>ROUNDDOWN(ROUND(B4578*0.2042,2),0)</f>
        <v/>
      </c>
    </row>
    <row r="4579">
      <c r="A4579" t="inlineStr">
        <is>
          <t>照合 短期 障害</t>
        </is>
      </c>
      <c r="B4579" s="21" t="n">
        <v>33000000</v>
      </c>
      <c r="C4579" s="22" t="n">
        <v>3</v>
      </c>
      <c r="D4579" s="22" t="n">
        <v>2</v>
      </c>
      <c r="E4579" s="22" t="n">
        <v>1</v>
      </c>
      <c r="F4579" s="21">
        <f>(IF(C4579&lt;=20,MAX(800000,400000*C4579),8000000+700000*(C4579-20))+IF(E4579=1,1000000,0))</f>
        <v/>
      </c>
      <c r="G4579" s="21">
        <f>IF(AND(D4579=3,C4579&lt;=5),MAX(0,B4579-F4579),IF(AND(D4579=2,C4579&lt;=5,MAX(0,B4579-F4579)&gt;3000000),1500000+MAX(0,B4579-F4579)-3000000,MAX(0,B4579-F4579)/2))</f>
        <v/>
      </c>
      <c r="H4579" s="21">
        <f>ROUNDDOWN(G4579,-3)</f>
        <v/>
      </c>
      <c r="I4579" s="21">
        <f>IF(H4579&lt;=0,0,ROUNDDOWN(ROUND((H4579*LOOKUP(H4579,{0,1950001,3300001,6950001,9000001,18000001,40000001},{0.05,0.1,0.2,0.23,0.33,0.4,0.45})-LOOKUP(H4579,{0,1950001,3300001,6950001,9000001,18000001,40000001},{0,97500,427500,636000,1536000,2796000,4796000}))*1.021,3),0))</f>
        <v/>
      </c>
      <c r="J4579" s="21">
        <f>ROUNDDOWN(ROUND(H4579*0.06,2),-2)</f>
        <v/>
      </c>
      <c r="K4579" s="21">
        <f>ROUNDDOWN(ROUND(H4579*0.04,2),-2)</f>
        <v/>
      </c>
      <c r="L4579" s="21">
        <f>I4579+J4579+K4579</f>
        <v/>
      </c>
      <c r="M4579" s="21">
        <f>B4579-L4579</f>
        <v/>
      </c>
      <c r="N4579" s="21">
        <f>ROUNDDOWN(ROUND(B4579*0.2042,2),0)</f>
        <v/>
      </c>
    </row>
    <row r="4580">
      <c r="A4580" t="inlineStr">
        <is>
          <t>照合 短期</t>
        </is>
      </c>
      <c r="B4580" s="21" t="n">
        <v>33000000</v>
      </c>
      <c r="C4580" s="22" t="n">
        <v>4</v>
      </c>
      <c r="D4580" s="22" t="n">
        <v>2</v>
      </c>
      <c r="E4580" s="22" t="n">
        <v>0</v>
      </c>
      <c r="F4580" s="21">
        <f>(IF(C4580&lt;=20,MAX(800000,400000*C4580),8000000+700000*(C4580-20))+IF(E4580=1,1000000,0))</f>
        <v/>
      </c>
      <c r="G4580" s="21">
        <f>IF(AND(D4580=3,C4580&lt;=5),MAX(0,B4580-F4580),IF(AND(D4580=2,C4580&lt;=5,MAX(0,B4580-F4580)&gt;3000000),1500000+MAX(0,B4580-F4580)-3000000,MAX(0,B4580-F4580)/2))</f>
        <v/>
      </c>
      <c r="H4580" s="21">
        <f>ROUNDDOWN(G4580,-3)</f>
        <v/>
      </c>
      <c r="I4580" s="21">
        <f>IF(H4580&lt;=0,0,ROUNDDOWN(ROUND((H4580*LOOKUP(H4580,{0,1950001,3300001,6950001,9000001,18000001,40000001},{0.05,0.1,0.2,0.23,0.33,0.4,0.45})-LOOKUP(H4580,{0,1950001,3300001,6950001,9000001,18000001,40000001},{0,97500,427500,636000,1536000,2796000,4796000}))*1.021,3),0))</f>
        <v/>
      </c>
      <c r="J4580" s="21">
        <f>ROUNDDOWN(ROUND(H4580*0.06,2),-2)</f>
        <v/>
      </c>
      <c r="K4580" s="21">
        <f>ROUNDDOWN(ROUND(H4580*0.04,2),-2)</f>
        <v/>
      </c>
      <c r="L4580" s="21">
        <f>I4580+J4580+K4580</f>
        <v/>
      </c>
      <c r="M4580" s="21">
        <f>B4580-L4580</f>
        <v/>
      </c>
      <c r="N4580" s="21">
        <f>ROUNDDOWN(ROUND(B4580*0.2042,2),0)</f>
        <v/>
      </c>
    </row>
    <row r="4581">
      <c r="A4581" t="inlineStr">
        <is>
          <t>照合 役員</t>
        </is>
      </c>
      <c r="B4581" s="21" t="n">
        <v>33000000</v>
      </c>
      <c r="C4581" s="22" t="n">
        <v>4</v>
      </c>
      <c r="D4581" s="22" t="n">
        <v>3</v>
      </c>
      <c r="E4581" s="22" t="n">
        <v>0</v>
      </c>
      <c r="F4581" s="21">
        <f>(IF(C4581&lt;=20,MAX(800000,400000*C4581),8000000+700000*(C4581-20))+IF(E4581=1,1000000,0))</f>
        <v/>
      </c>
      <c r="G4581" s="21">
        <f>IF(AND(D4581=3,C4581&lt;=5),MAX(0,B4581-F4581),IF(AND(D4581=2,C4581&lt;=5,MAX(0,B4581-F4581)&gt;3000000),1500000+MAX(0,B4581-F4581)-3000000,MAX(0,B4581-F4581)/2))</f>
        <v/>
      </c>
      <c r="H4581" s="21">
        <f>ROUNDDOWN(G4581,-3)</f>
        <v/>
      </c>
      <c r="I4581" s="21">
        <f>IF(H4581&lt;=0,0,ROUNDDOWN(ROUND((H4581*LOOKUP(H4581,{0,1950001,3300001,6950001,9000001,18000001,40000001},{0.05,0.1,0.2,0.23,0.33,0.4,0.45})-LOOKUP(H4581,{0,1950001,3300001,6950001,9000001,18000001,40000001},{0,97500,427500,636000,1536000,2796000,4796000}))*1.021,3),0))</f>
        <v/>
      </c>
      <c r="J4581" s="21">
        <f>ROUNDDOWN(ROUND(H4581*0.06,2),-2)</f>
        <v/>
      </c>
      <c r="K4581" s="21">
        <f>ROUNDDOWN(ROUND(H4581*0.04,2),-2)</f>
        <v/>
      </c>
      <c r="L4581" s="21">
        <f>I4581+J4581+K4581</f>
        <v/>
      </c>
      <c r="M4581" s="21">
        <f>B4581-L4581</f>
        <v/>
      </c>
      <c r="N4581" s="21">
        <f>ROUNDDOWN(ROUND(B4581*0.2042,2),0)</f>
        <v/>
      </c>
    </row>
    <row r="4582">
      <c r="A4582" t="inlineStr">
        <is>
          <t>照合 短期 障害</t>
        </is>
      </c>
      <c r="B4582" s="21" t="n">
        <v>33000000</v>
      </c>
      <c r="C4582" s="22" t="n">
        <v>4</v>
      </c>
      <c r="D4582" s="22" t="n">
        <v>2</v>
      </c>
      <c r="E4582" s="22" t="n">
        <v>1</v>
      </c>
      <c r="F4582" s="21">
        <f>(IF(C4582&lt;=20,MAX(800000,400000*C4582),8000000+700000*(C4582-20))+IF(E4582=1,1000000,0))</f>
        <v/>
      </c>
      <c r="G4582" s="21">
        <f>IF(AND(D4582=3,C4582&lt;=5),MAX(0,B4582-F4582),IF(AND(D4582=2,C4582&lt;=5,MAX(0,B4582-F4582)&gt;3000000),1500000+MAX(0,B4582-F4582)-3000000,MAX(0,B4582-F4582)/2))</f>
        <v/>
      </c>
      <c r="H4582" s="21">
        <f>ROUNDDOWN(G4582,-3)</f>
        <v/>
      </c>
      <c r="I4582" s="21">
        <f>IF(H4582&lt;=0,0,ROUNDDOWN(ROUND((H4582*LOOKUP(H4582,{0,1950001,3300001,6950001,9000001,18000001,40000001},{0.05,0.1,0.2,0.23,0.33,0.4,0.45})-LOOKUP(H4582,{0,1950001,3300001,6950001,9000001,18000001,40000001},{0,97500,427500,636000,1536000,2796000,4796000}))*1.021,3),0))</f>
        <v/>
      </c>
      <c r="J4582" s="21">
        <f>ROUNDDOWN(ROUND(H4582*0.06,2),-2)</f>
        <v/>
      </c>
      <c r="K4582" s="21">
        <f>ROUNDDOWN(ROUND(H4582*0.04,2),-2)</f>
        <v/>
      </c>
      <c r="L4582" s="21">
        <f>I4582+J4582+K4582</f>
        <v/>
      </c>
      <c r="M4582" s="21">
        <f>B4582-L4582</f>
        <v/>
      </c>
      <c r="N4582" s="21">
        <f>ROUNDDOWN(ROUND(B4582*0.2042,2),0)</f>
        <v/>
      </c>
    </row>
    <row r="4583">
      <c r="A4583" t="inlineStr">
        <is>
          <t>照合 短期</t>
        </is>
      </c>
      <c r="B4583" s="21" t="n">
        <v>33000000</v>
      </c>
      <c r="C4583" s="22" t="n">
        <v>5</v>
      </c>
      <c r="D4583" s="22" t="n">
        <v>2</v>
      </c>
      <c r="E4583" s="22" t="n">
        <v>0</v>
      </c>
      <c r="F4583" s="21">
        <f>(IF(C4583&lt;=20,MAX(800000,400000*C4583),8000000+700000*(C4583-20))+IF(E4583=1,1000000,0))</f>
        <v/>
      </c>
      <c r="G4583" s="21">
        <f>IF(AND(D4583=3,C4583&lt;=5),MAX(0,B4583-F4583),IF(AND(D4583=2,C4583&lt;=5,MAX(0,B4583-F4583)&gt;3000000),1500000+MAX(0,B4583-F4583)-3000000,MAX(0,B4583-F4583)/2))</f>
        <v/>
      </c>
      <c r="H4583" s="21">
        <f>ROUNDDOWN(G4583,-3)</f>
        <v/>
      </c>
      <c r="I4583" s="21">
        <f>IF(H4583&lt;=0,0,ROUNDDOWN(ROUND((H4583*LOOKUP(H4583,{0,1950001,3300001,6950001,9000001,18000001,40000001},{0.05,0.1,0.2,0.23,0.33,0.4,0.45})-LOOKUP(H4583,{0,1950001,3300001,6950001,9000001,18000001,40000001},{0,97500,427500,636000,1536000,2796000,4796000}))*1.021,3),0))</f>
        <v/>
      </c>
      <c r="J4583" s="21">
        <f>ROUNDDOWN(ROUND(H4583*0.06,2),-2)</f>
        <v/>
      </c>
      <c r="K4583" s="21">
        <f>ROUNDDOWN(ROUND(H4583*0.04,2),-2)</f>
        <v/>
      </c>
      <c r="L4583" s="21">
        <f>I4583+J4583+K4583</f>
        <v/>
      </c>
      <c r="M4583" s="21">
        <f>B4583-L4583</f>
        <v/>
      </c>
      <c r="N4583" s="21">
        <f>ROUNDDOWN(ROUND(B4583*0.2042,2),0)</f>
        <v/>
      </c>
    </row>
    <row r="4584">
      <c r="A4584" t="inlineStr">
        <is>
          <t>照合 役員</t>
        </is>
      </c>
      <c r="B4584" s="21" t="n">
        <v>33000000</v>
      </c>
      <c r="C4584" s="22" t="n">
        <v>5</v>
      </c>
      <c r="D4584" s="22" t="n">
        <v>3</v>
      </c>
      <c r="E4584" s="22" t="n">
        <v>0</v>
      </c>
      <c r="F4584" s="21">
        <f>(IF(C4584&lt;=20,MAX(800000,400000*C4584),8000000+700000*(C4584-20))+IF(E4584=1,1000000,0))</f>
        <v/>
      </c>
      <c r="G4584" s="21">
        <f>IF(AND(D4584=3,C4584&lt;=5),MAX(0,B4584-F4584),IF(AND(D4584=2,C4584&lt;=5,MAX(0,B4584-F4584)&gt;3000000),1500000+MAX(0,B4584-F4584)-3000000,MAX(0,B4584-F4584)/2))</f>
        <v/>
      </c>
      <c r="H4584" s="21">
        <f>ROUNDDOWN(G4584,-3)</f>
        <v/>
      </c>
      <c r="I4584" s="21">
        <f>IF(H4584&lt;=0,0,ROUNDDOWN(ROUND((H4584*LOOKUP(H4584,{0,1950001,3300001,6950001,9000001,18000001,40000001},{0.05,0.1,0.2,0.23,0.33,0.4,0.45})-LOOKUP(H4584,{0,1950001,3300001,6950001,9000001,18000001,40000001},{0,97500,427500,636000,1536000,2796000,4796000}))*1.021,3),0))</f>
        <v/>
      </c>
      <c r="J4584" s="21">
        <f>ROUNDDOWN(ROUND(H4584*0.06,2),-2)</f>
        <v/>
      </c>
      <c r="K4584" s="21">
        <f>ROUNDDOWN(ROUND(H4584*0.04,2),-2)</f>
        <v/>
      </c>
      <c r="L4584" s="21">
        <f>I4584+J4584+K4584</f>
        <v/>
      </c>
      <c r="M4584" s="21">
        <f>B4584-L4584</f>
        <v/>
      </c>
      <c r="N4584" s="21">
        <f>ROUNDDOWN(ROUND(B4584*0.2042,2),0)</f>
        <v/>
      </c>
    </row>
    <row r="4585">
      <c r="A4585" t="inlineStr">
        <is>
          <t>照合 短期 障害</t>
        </is>
      </c>
      <c r="B4585" s="21" t="n">
        <v>33000000</v>
      </c>
      <c r="C4585" s="22" t="n">
        <v>5</v>
      </c>
      <c r="D4585" s="22" t="n">
        <v>2</v>
      </c>
      <c r="E4585" s="22" t="n">
        <v>1</v>
      </c>
      <c r="F4585" s="21">
        <f>(IF(C4585&lt;=20,MAX(800000,400000*C4585),8000000+700000*(C4585-20))+IF(E4585=1,1000000,0))</f>
        <v/>
      </c>
      <c r="G4585" s="21">
        <f>IF(AND(D4585=3,C4585&lt;=5),MAX(0,B4585-F4585),IF(AND(D4585=2,C4585&lt;=5,MAX(0,B4585-F4585)&gt;3000000),1500000+MAX(0,B4585-F4585)-3000000,MAX(0,B4585-F4585)/2))</f>
        <v/>
      </c>
      <c r="H4585" s="21">
        <f>ROUNDDOWN(G4585,-3)</f>
        <v/>
      </c>
      <c r="I4585" s="21">
        <f>IF(H4585&lt;=0,0,ROUNDDOWN(ROUND((H4585*LOOKUP(H4585,{0,1950001,3300001,6950001,9000001,18000001,40000001},{0.05,0.1,0.2,0.23,0.33,0.4,0.45})-LOOKUP(H4585,{0,1950001,3300001,6950001,9000001,18000001,40000001},{0,97500,427500,636000,1536000,2796000,4796000}))*1.021,3),0))</f>
        <v/>
      </c>
      <c r="J4585" s="21">
        <f>ROUNDDOWN(ROUND(H4585*0.06,2),-2)</f>
        <v/>
      </c>
      <c r="K4585" s="21">
        <f>ROUNDDOWN(ROUND(H4585*0.04,2),-2)</f>
        <v/>
      </c>
      <c r="L4585" s="21">
        <f>I4585+J4585+K4585</f>
        <v/>
      </c>
      <c r="M4585" s="21">
        <f>B4585-L4585</f>
        <v/>
      </c>
      <c r="N4585" s="21">
        <f>ROUNDDOWN(ROUND(B4585*0.2042,2),0)</f>
        <v/>
      </c>
    </row>
    <row r="4586">
      <c r="A4586" t="inlineStr">
        <is>
          <t>照合 障害</t>
        </is>
      </c>
      <c r="B4586" s="21" t="n">
        <v>33000000</v>
      </c>
      <c r="C4586" s="22" t="n">
        <v>25</v>
      </c>
      <c r="D4586" s="22" t="n">
        <v>1</v>
      </c>
      <c r="E4586" s="22" t="n">
        <v>1</v>
      </c>
      <c r="F4586" s="21">
        <f>(IF(C4586&lt;=20,MAX(800000,400000*C4586),8000000+700000*(C4586-20))+IF(E4586=1,1000000,0))</f>
        <v/>
      </c>
      <c r="G4586" s="21">
        <f>IF(AND(D4586=3,C4586&lt;=5),MAX(0,B4586-F4586),IF(AND(D4586=2,C4586&lt;=5,MAX(0,B4586-F4586)&gt;3000000),1500000+MAX(0,B4586-F4586)-3000000,MAX(0,B4586-F4586)/2))</f>
        <v/>
      </c>
      <c r="H4586" s="21">
        <f>ROUNDDOWN(G4586,-3)</f>
        <v/>
      </c>
      <c r="I4586" s="21">
        <f>IF(H4586&lt;=0,0,ROUNDDOWN(ROUND((H4586*LOOKUP(H4586,{0,1950001,3300001,6950001,9000001,18000001,40000001},{0.05,0.1,0.2,0.23,0.33,0.4,0.45})-LOOKUP(H4586,{0,1950001,3300001,6950001,9000001,18000001,40000001},{0,97500,427500,636000,1536000,2796000,4796000}))*1.021,3),0))</f>
        <v/>
      </c>
      <c r="J4586" s="21">
        <f>ROUNDDOWN(ROUND(H4586*0.06,2),-2)</f>
        <v/>
      </c>
      <c r="K4586" s="21">
        <f>ROUNDDOWN(ROUND(H4586*0.04,2),-2)</f>
        <v/>
      </c>
      <c r="L4586" s="21">
        <f>I4586+J4586+K4586</f>
        <v/>
      </c>
      <c r="M4586" s="21">
        <f>B4586-L4586</f>
        <v/>
      </c>
      <c r="N4586" s="21">
        <f>ROUNDDOWN(ROUND(B4586*0.2042,2),0)</f>
        <v/>
      </c>
    </row>
    <row r="4587">
      <c r="A4587" t="inlineStr">
        <is>
          <t>照合 一般</t>
        </is>
      </c>
      <c r="B4587" s="21" t="n">
        <v>33500000</v>
      </c>
      <c r="C4587" s="22" t="n">
        <v>1</v>
      </c>
      <c r="D4587" s="22" t="n">
        <v>1</v>
      </c>
      <c r="E4587" s="22" t="n">
        <v>0</v>
      </c>
      <c r="F4587" s="21">
        <f>(IF(C4587&lt;=20,MAX(800000,400000*C4587),8000000+700000*(C4587-20))+IF(E4587=1,1000000,0))</f>
        <v/>
      </c>
      <c r="G4587" s="21">
        <f>IF(AND(D4587=3,C4587&lt;=5),MAX(0,B4587-F4587),IF(AND(D4587=2,C4587&lt;=5,MAX(0,B4587-F4587)&gt;3000000),1500000+MAX(0,B4587-F4587)-3000000,MAX(0,B4587-F4587)/2))</f>
        <v/>
      </c>
      <c r="H4587" s="21">
        <f>ROUNDDOWN(G4587,-3)</f>
        <v/>
      </c>
      <c r="I4587" s="21">
        <f>IF(H4587&lt;=0,0,ROUNDDOWN(ROUND((H4587*LOOKUP(H4587,{0,1950001,3300001,6950001,9000001,18000001,40000001},{0.05,0.1,0.2,0.23,0.33,0.4,0.45})-LOOKUP(H4587,{0,1950001,3300001,6950001,9000001,18000001,40000001},{0,97500,427500,636000,1536000,2796000,4796000}))*1.021,3),0))</f>
        <v/>
      </c>
      <c r="J4587" s="21">
        <f>ROUNDDOWN(ROUND(H4587*0.06,2),-2)</f>
        <v/>
      </c>
      <c r="K4587" s="21">
        <f>ROUNDDOWN(ROUND(H4587*0.04,2),-2)</f>
        <v/>
      </c>
      <c r="L4587" s="21">
        <f>I4587+J4587+K4587</f>
        <v/>
      </c>
      <c r="M4587" s="21">
        <f>B4587-L4587</f>
        <v/>
      </c>
      <c r="N4587" s="21">
        <f>ROUNDDOWN(ROUND(B4587*0.2042,2),0)</f>
        <v/>
      </c>
    </row>
    <row r="4588">
      <c r="A4588" t="inlineStr">
        <is>
          <t>照合 一般</t>
        </is>
      </c>
      <c r="B4588" s="21" t="n">
        <v>33500000</v>
      </c>
      <c r="C4588" s="22" t="n">
        <v>2</v>
      </c>
      <c r="D4588" s="22" t="n">
        <v>1</v>
      </c>
      <c r="E4588" s="22" t="n">
        <v>0</v>
      </c>
      <c r="F4588" s="21">
        <f>(IF(C4588&lt;=20,MAX(800000,400000*C4588),8000000+700000*(C4588-20))+IF(E4588=1,1000000,0))</f>
        <v/>
      </c>
      <c r="G4588" s="21">
        <f>IF(AND(D4588=3,C4588&lt;=5),MAX(0,B4588-F4588),IF(AND(D4588=2,C4588&lt;=5,MAX(0,B4588-F4588)&gt;3000000),1500000+MAX(0,B4588-F4588)-3000000,MAX(0,B4588-F4588)/2))</f>
        <v/>
      </c>
      <c r="H4588" s="21">
        <f>ROUNDDOWN(G4588,-3)</f>
        <v/>
      </c>
      <c r="I4588" s="21">
        <f>IF(H4588&lt;=0,0,ROUNDDOWN(ROUND((H4588*LOOKUP(H4588,{0,1950001,3300001,6950001,9000001,18000001,40000001},{0.05,0.1,0.2,0.23,0.33,0.4,0.45})-LOOKUP(H4588,{0,1950001,3300001,6950001,9000001,18000001,40000001},{0,97500,427500,636000,1536000,2796000,4796000}))*1.021,3),0))</f>
        <v/>
      </c>
      <c r="J4588" s="21">
        <f>ROUNDDOWN(ROUND(H4588*0.06,2),-2)</f>
        <v/>
      </c>
      <c r="K4588" s="21">
        <f>ROUNDDOWN(ROUND(H4588*0.04,2),-2)</f>
        <v/>
      </c>
      <c r="L4588" s="21">
        <f>I4588+J4588+K4588</f>
        <v/>
      </c>
      <c r="M4588" s="21">
        <f>B4588-L4588</f>
        <v/>
      </c>
      <c r="N4588" s="21">
        <f>ROUNDDOWN(ROUND(B4588*0.2042,2),0)</f>
        <v/>
      </c>
    </row>
    <row r="4589">
      <c r="A4589" t="inlineStr">
        <is>
          <t>照合 一般</t>
        </is>
      </c>
      <c r="B4589" s="21" t="n">
        <v>33500000</v>
      </c>
      <c r="C4589" s="22" t="n">
        <v>3</v>
      </c>
      <c r="D4589" s="22" t="n">
        <v>1</v>
      </c>
      <c r="E4589" s="22" t="n">
        <v>0</v>
      </c>
      <c r="F4589" s="21">
        <f>(IF(C4589&lt;=20,MAX(800000,400000*C4589),8000000+700000*(C4589-20))+IF(E4589=1,1000000,0))</f>
        <v/>
      </c>
      <c r="G4589" s="21">
        <f>IF(AND(D4589=3,C4589&lt;=5),MAX(0,B4589-F4589),IF(AND(D4589=2,C4589&lt;=5,MAX(0,B4589-F4589)&gt;3000000),1500000+MAX(0,B4589-F4589)-3000000,MAX(0,B4589-F4589)/2))</f>
        <v/>
      </c>
      <c r="H4589" s="21">
        <f>ROUNDDOWN(G4589,-3)</f>
        <v/>
      </c>
      <c r="I4589" s="21">
        <f>IF(H4589&lt;=0,0,ROUNDDOWN(ROUND((H4589*LOOKUP(H4589,{0,1950001,3300001,6950001,9000001,18000001,40000001},{0.05,0.1,0.2,0.23,0.33,0.4,0.45})-LOOKUP(H4589,{0,1950001,3300001,6950001,9000001,18000001,40000001},{0,97500,427500,636000,1536000,2796000,4796000}))*1.021,3),0))</f>
        <v/>
      </c>
      <c r="J4589" s="21">
        <f>ROUNDDOWN(ROUND(H4589*0.06,2),-2)</f>
        <v/>
      </c>
      <c r="K4589" s="21">
        <f>ROUNDDOWN(ROUND(H4589*0.04,2),-2)</f>
        <v/>
      </c>
      <c r="L4589" s="21">
        <f>I4589+J4589+K4589</f>
        <v/>
      </c>
      <c r="M4589" s="21">
        <f>B4589-L4589</f>
        <v/>
      </c>
      <c r="N4589" s="21">
        <f>ROUNDDOWN(ROUND(B4589*0.2042,2),0)</f>
        <v/>
      </c>
    </row>
    <row r="4590">
      <c r="A4590" t="inlineStr">
        <is>
          <t>照合 一般</t>
        </is>
      </c>
      <c r="B4590" s="21" t="n">
        <v>33500000</v>
      </c>
      <c r="C4590" s="22" t="n">
        <v>4</v>
      </c>
      <c r="D4590" s="22" t="n">
        <v>1</v>
      </c>
      <c r="E4590" s="22" t="n">
        <v>0</v>
      </c>
      <c r="F4590" s="21">
        <f>(IF(C4590&lt;=20,MAX(800000,400000*C4590),8000000+700000*(C4590-20))+IF(E4590=1,1000000,0))</f>
        <v/>
      </c>
      <c r="G4590" s="21">
        <f>IF(AND(D4590=3,C4590&lt;=5),MAX(0,B4590-F4590),IF(AND(D4590=2,C4590&lt;=5,MAX(0,B4590-F4590)&gt;3000000),1500000+MAX(0,B4590-F4590)-3000000,MAX(0,B4590-F4590)/2))</f>
        <v/>
      </c>
      <c r="H4590" s="21">
        <f>ROUNDDOWN(G4590,-3)</f>
        <v/>
      </c>
      <c r="I4590" s="21">
        <f>IF(H4590&lt;=0,0,ROUNDDOWN(ROUND((H4590*LOOKUP(H4590,{0,1950001,3300001,6950001,9000001,18000001,40000001},{0.05,0.1,0.2,0.23,0.33,0.4,0.45})-LOOKUP(H4590,{0,1950001,3300001,6950001,9000001,18000001,40000001},{0,97500,427500,636000,1536000,2796000,4796000}))*1.021,3),0))</f>
        <v/>
      </c>
      <c r="J4590" s="21">
        <f>ROUNDDOWN(ROUND(H4590*0.06,2),-2)</f>
        <v/>
      </c>
      <c r="K4590" s="21">
        <f>ROUNDDOWN(ROUND(H4590*0.04,2),-2)</f>
        <v/>
      </c>
      <c r="L4590" s="21">
        <f>I4590+J4590+K4590</f>
        <v/>
      </c>
      <c r="M4590" s="21">
        <f>B4590-L4590</f>
        <v/>
      </c>
      <c r="N4590" s="21">
        <f>ROUNDDOWN(ROUND(B4590*0.2042,2),0)</f>
        <v/>
      </c>
    </row>
    <row r="4591">
      <c r="A4591" t="inlineStr">
        <is>
          <t>照合 一般</t>
        </is>
      </c>
      <c r="B4591" s="21" t="n">
        <v>33500000</v>
      </c>
      <c r="C4591" s="22" t="n">
        <v>5</v>
      </c>
      <c r="D4591" s="22" t="n">
        <v>1</v>
      </c>
      <c r="E4591" s="22" t="n">
        <v>0</v>
      </c>
      <c r="F4591" s="21">
        <f>(IF(C4591&lt;=20,MAX(800000,400000*C4591),8000000+700000*(C4591-20))+IF(E4591=1,1000000,0))</f>
        <v/>
      </c>
      <c r="G4591" s="21">
        <f>IF(AND(D4591=3,C4591&lt;=5),MAX(0,B4591-F4591),IF(AND(D4591=2,C4591&lt;=5,MAX(0,B4591-F4591)&gt;3000000),1500000+MAX(0,B4591-F4591)-3000000,MAX(0,B4591-F4591)/2))</f>
        <v/>
      </c>
      <c r="H4591" s="21">
        <f>ROUNDDOWN(G4591,-3)</f>
        <v/>
      </c>
      <c r="I4591" s="21">
        <f>IF(H4591&lt;=0,0,ROUNDDOWN(ROUND((H4591*LOOKUP(H4591,{0,1950001,3300001,6950001,9000001,18000001,40000001},{0.05,0.1,0.2,0.23,0.33,0.4,0.45})-LOOKUP(H4591,{0,1950001,3300001,6950001,9000001,18000001,40000001},{0,97500,427500,636000,1536000,2796000,4796000}))*1.021,3),0))</f>
        <v/>
      </c>
      <c r="J4591" s="21">
        <f>ROUNDDOWN(ROUND(H4591*0.06,2),-2)</f>
        <v/>
      </c>
      <c r="K4591" s="21">
        <f>ROUNDDOWN(ROUND(H4591*0.04,2),-2)</f>
        <v/>
      </c>
      <c r="L4591" s="21">
        <f>I4591+J4591+K4591</f>
        <v/>
      </c>
      <c r="M4591" s="21">
        <f>B4591-L4591</f>
        <v/>
      </c>
      <c r="N4591" s="21">
        <f>ROUNDDOWN(ROUND(B4591*0.2042,2),0)</f>
        <v/>
      </c>
    </row>
    <row r="4592">
      <c r="A4592" t="inlineStr">
        <is>
          <t>照合 一般</t>
        </is>
      </c>
      <c r="B4592" s="21" t="n">
        <v>33500000</v>
      </c>
      <c r="C4592" s="22" t="n">
        <v>6</v>
      </c>
      <c r="D4592" s="22" t="n">
        <v>1</v>
      </c>
      <c r="E4592" s="22" t="n">
        <v>0</v>
      </c>
      <c r="F4592" s="21">
        <f>(IF(C4592&lt;=20,MAX(800000,400000*C4592),8000000+700000*(C4592-20))+IF(E4592=1,1000000,0))</f>
        <v/>
      </c>
      <c r="G4592" s="21">
        <f>IF(AND(D4592=3,C4592&lt;=5),MAX(0,B4592-F4592),IF(AND(D4592=2,C4592&lt;=5,MAX(0,B4592-F4592)&gt;3000000),1500000+MAX(0,B4592-F4592)-3000000,MAX(0,B4592-F4592)/2))</f>
        <v/>
      </c>
      <c r="H4592" s="21">
        <f>ROUNDDOWN(G4592,-3)</f>
        <v/>
      </c>
      <c r="I4592" s="21">
        <f>IF(H4592&lt;=0,0,ROUNDDOWN(ROUND((H4592*LOOKUP(H4592,{0,1950001,3300001,6950001,9000001,18000001,40000001},{0.05,0.1,0.2,0.23,0.33,0.4,0.45})-LOOKUP(H4592,{0,1950001,3300001,6950001,9000001,18000001,40000001},{0,97500,427500,636000,1536000,2796000,4796000}))*1.021,3),0))</f>
        <v/>
      </c>
      <c r="J4592" s="21">
        <f>ROUNDDOWN(ROUND(H4592*0.06,2),-2)</f>
        <v/>
      </c>
      <c r="K4592" s="21">
        <f>ROUNDDOWN(ROUND(H4592*0.04,2),-2)</f>
        <v/>
      </c>
      <c r="L4592" s="21">
        <f>I4592+J4592+K4592</f>
        <v/>
      </c>
      <c r="M4592" s="21">
        <f>B4592-L4592</f>
        <v/>
      </c>
      <c r="N4592" s="21">
        <f>ROUNDDOWN(ROUND(B4592*0.2042,2),0)</f>
        <v/>
      </c>
    </row>
    <row r="4593">
      <c r="A4593" t="inlineStr">
        <is>
          <t>照合 一般</t>
        </is>
      </c>
      <c r="B4593" s="21" t="n">
        <v>33500000</v>
      </c>
      <c r="C4593" s="22" t="n">
        <v>7</v>
      </c>
      <c r="D4593" s="22" t="n">
        <v>1</v>
      </c>
      <c r="E4593" s="22" t="n">
        <v>0</v>
      </c>
      <c r="F4593" s="21">
        <f>(IF(C4593&lt;=20,MAX(800000,400000*C4593),8000000+700000*(C4593-20))+IF(E4593=1,1000000,0))</f>
        <v/>
      </c>
      <c r="G4593" s="21">
        <f>IF(AND(D4593=3,C4593&lt;=5),MAX(0,B4593-F4593),IF(AND(D4593=2,C4593&lt;=5,MAX(0,B4593-F4593)&gt;3000000),1500000+MAX(0,B4593-F4593)-3000000,MAX(0,B4593-F4593)/2))</f>
        <v/>
      </c>
      <c r="H4593" s="21">
        <f>ROUNDDOWN(G4593,-3)</f>
        <v/>
      </c>
      <c r="I4593" s="21">
        <f>IF(H4593&lt;=0,0,ROUNDDOWN(ROUND((H4593*LOOKUP(H4593,{0,1950001,3300001,6950001,9000001,18000001,40000001},{0.05,0.1,0.2,0.23,0.33,0.4,0.45})-LOOKUP(H4593,{0,1950001,3300001,6950001,9000001,18000001,40000001},{0,97500,427500,636000,1536000,2796000,4796000}))*1.021,3),0))</f>
        <v/>
      </c>
      <c r="J4593" s="21">
        <f>ROUNDDOWN(ROUND(H4593*0.06,2),-2)</f>
        <v/>
      </c>
      <c r="K4593" s="21">
        <f>ROUNDDOWN(ROUND(H4593*0.04,2),-2)</f>
        <v/>
      </c>
      <c r="L4593" s="21">
        <f>I4593+J4593+K4593</f>
        <v/>
      </c>
      <c r="M4593" s="21">
        <f>B4593-L4593</f>
        <v/>
      </c>
      <c r="N4593" s="21">
        <f>ROUNDDOWN(ROUND(B4593*0.2042,2),0)</f>
        <v/>
      </c>
    </row>
    <row r="4594">
      <c r="A4594" t="inlineStr">
        <is>
          <t>照合 一般</t>
        </is>
      </c>
      <c r="B4594" s="21" t="n">
        <v>33500000</v>
      </c>
      <c r="C4594" s="22" t="n">
        <v>8</v>
      </c>
      <c r="D4594" s="22" t="n">
        <v>1</v>
      </c>
      <c r="E4594" s="22" t="n">
        <v>0</v>
      </c>
      <c r="F4594" s="21">
        <f>(IF(C4594&lt;=20,MAX(800000,400000*C4594),8000000+700000*(C4594-20))+IF(E4594=1,1000000,0))</f>
        <v/>
      </c>
      <c r="G4594" s="21">
        <f>IF(AND(D4594=3,C4594&lt;=5),MAX(0,B4594-F4594),IF(AND(D4594=2,C4594&lt;=5,MAX(0,B4594-F4594)&gt;3000000),1500000+MAX(0,B4594-F4594)-3000000,MAX(0,B4594-F4594)/2))</f>
        <v/>
      </c>
      <c r="H4594" s="21">
        <f>ROUNDDOWN(G4594,-3)</f>
        <v/>
      </c>
      <c r="I4594" s="21">
        <f>IF(H4594&lt;=0,0,ROUNDDOWN(ROUND((H4594*LOOKUP(H4594,{0,1950001,3300001,6950001,9000001,18000001,40000001},{0.05,0.1,0.2,0.23,0.33,0.4,0.45})-LOOKUP(H4594,{0,1950001,3300001,6950001,9000001,18000001,40000001},{0,97500,427500,636000,1536000,2796000,4796000}))*1.021,3),0))</f>
        <v/>
      </c>
      <c r="J4594" s="21">
        <f>ROUNDDOWN(ROUND(H4594*0.06,2),-2)</f>
        <v/>
      </c>
      <c r="K4594" s="21">
        <f>ROUNDDOWN(ROUND(H4594*0.04,2),-2)</f>
        <v/>
      </c>
      <c r="L4594" s="21">
        <f>I4594+J4594+K4594</f>
        <v/>
      </c>
      <c r="M4594" s="21">
        <f>B4594-L4594</f>
        <v/>
      </c>
      <c r="N4594" s="21">
        <f>ROUNDDOWN(ROUND(B4594*0.2042,2),0)</f>
        <v/>
      </c>
    </row>
    <row r="4595">
      <c r="A4595" t="inlineStr">
        <is>
          <t>照合 一般</t>
        </is>
      </c>
      <c r="B4595" s="21" t="n">
        <v>33500000</v>
      </c>
      <c r="C4595" s="22" t="n">
        <v>9</v>
      </c>
      <c r="D4595" s="22" t="n">
        <v>1</v>
      </c>
      <c r="E4595" s="22" t="n">
        <v>0</v>
      </c>
      <c r="F4595" s="21">
        <f>(IF(C4595&lt;=20,MAX(800000,400000*C4595),8000000+700000*(C4595-20))+IF(E4595=1,1000000,0))</f>
        <v/>
      </c>
      <c r="G4595" s="21">
        <f>IF(AND(D4595=3,C4595&lt;=5),MAX(0,B4595-F4595),IF(AND(D4595=2,C4595&lt;=5,MAX(0,B4595-F4595)&gt;3000000),1500000+MAX(0,B4595-F4595)-3000000,MAX(0,B4595-F4595)/2))</f>
        <v/>
      </c>
      <c r="H4595" s="21">
        <f>ROUNDDOWN(G4595,-3)</f>
        <v/>
      </c>
      <c r="I4595" s="21">
        <f>IF(H4595&lt;=0,0,ROUNDDOWN(ROUND((H4595*LOOKUP(H4595,{0,1950001,3300001,6950001,9000001,18000001,40000001},{0.05,0.1,0.2,0.23,0.33,0.4,0.45})-LOOKUP(H4595,{0,1950001,3300001,6950001,9000001,18000001,40000001},{0,97500,427500,636000,1536000,2796000,4796000}))*1.021,3),0))</f>
        <v/>
      </c>
      <c r="J4595" s="21">
        <f>ROUNDDOWN(ROUND(H4595*0.06,2),-2)</f>
        <v/>
      </c>
      <c r="K4595" s="21">
        <f>ROUNDDOWN(ROUND(H4595*0.04,2),-2)</f>
        <v/>
      </c>
      <c r="L4595" s="21">
        <f>I4595+J4595+K4595</f>
        <v/>
      </c>
      <c r="M4595" s="21">
        <f>B4595-L4595</f>
        <v/>
      </c>
      <c r="N4595" s="21">
        <f>ROUNDDOWN(ROUND(B4595*0.2042,2),0)</f>
        <v/>
      </c>
    </row>
    <row r="4596">
      <c r="A4596" t="inlineStr">
        <is>
          <t>照合 一般</t>
        </is>
      </c>
      <c r="B4596" s="21" t="n">
        <v>33500000</v>
      </c>
      <c r="C4596" s="22" t="n">
        <v>10</v>
      </c>
      <c r="D4596" s="22" t="n">
        <v>1</v>
      </c>
      <c r="E4596" s="22" t="n">
        <v>0</v>
      </c>
      <c r="F4596" s="21">
        <f>(IF(C4596&lt;=20,MAX(800000,400000*C4596),8000000+700000*(C4596-20))+IF(E4596=1,1000000,0))</f>
        <v/>
      </c>
      <c r="G4596" s="21">
        <f>IF(AND(D4596=3,C4596&lt;=5),MAX(0,B4596-F4596),IF(AND(D4596=2,C4596&lt;=5,MAX(0,B4596-F4596)&gt;3000000),1500000+MAX(0,B4596-F4596)-3000000,MAX(0,B4596-F4596)/2))</f>
        <v/>
      </c>
      <c r="H4596" s="21">
        <f>ROUNDDOWN(G4596,-3)</f>
        <v/>
      </c>
      <c r="I4596" s="21">
        <f>IF(H4596&lt;=0,0,ROUNDDOWN(ROUND((H4596*LOOKUP(H4596,{0,1950001,3300001,6950001,9000001,18000001,40000001},{0.05,0.1,0.2,0.23,0.33,0.4,0.45})-LOOKUP(H4596,{0,1950001,3300001,6950001,9000001,18000001,40000001},{0,97500,427500,636000,1536000,2796000,4796000}))*1.021,3),0))</f>
        <v/>
      </c>
      <c r="J4596" s="21">
        <f>ROUNDDOWN(ROUND(H4596*0.06,2),-2)</f>
        <v/>
      </c>
      <c r="K4596" s="21">
        <f>ROUNDDOWN(ROUND(H4596*0.04,2),-2)</f>
        <v/>
      </c>
      <c r="L4596" s="21">
        <f>I4596+J4596+K4596</f>
        <v/>
      </c>
      <c r="M4596" s="21">
        <f>B4596-L4596</f>
        <v/>
      </c>
      <c r="N4596" s="21">
        <f>ROUNDDOWN(ROUND(B4596*0.2042,2),0)</f>
        <v/>
      </c>
    </row>
    <row r="4597">
      <c r="A4597" t="inlineStr">
        <is>
          <t>照合 一般</t>
        </is>
      </c>
      <c r="B4597" s="21" t="n">
        <v>33500000</v>
      </c>
      <c r="C4597" s="22" t="n">
        <v>11</v>
      </c>
      <c r="D4597" s="22" t="n">
        <v>1</v>
      </c>
      <c r="E4597" s="22" t="n">
        <v>0</v>
      </c>
      <c r="F4597" s="21">
        <f>(IF(C4597&lt;=20,MAX(800000,400000*C4597),8000000+700000*(C4597-20))+IF(E4597=1,1000000,0))</f>
        <v/>
      </c>
      <c r="G4597" s="21">
        <f>IF(AND(D4597=3,C4597&lt;=5),MAX(0,B4597-F4597),IF(AND(D4597=2,C4597&lt;=5,MAX(0,B4597-F4597)&gt;3000000),1500000+MAX(0,B4597-F4597)-3000000,MAX(0,B4597-F4597)/2))</f>
        <v/>
      </c>
      <c r="H4597" s="21">
        <f>ROUNDDOWN(G4597,-3)</f>
        <v/>
      </c>
      <c r="I4597" s="21">
        <f>IF(H4597&lt;=0,0,ROUNDDOWN(ROUND((H4597*LOOKUP(H4597,{0,1950001,3300001,6950001,9000001,18000001,40000001},{0.05,0.1,0.2,0.23,0.33,0.4,0.45})-LOOKUP(H4597,{0,1950001,3300001,6950001,9000001,18000001,40000001},{0,97500,427500,636000,1536000,2796000,4796000}))*1.021,3),0))</f>
        <v/>
      </c>
      <c r="J4597" s="21">
        <f>ROUNDDOWN(ROUND(H4597*0.06,2),-2)</f>
        <v/>
      </c>
      <c r="K4597" s="21">
        <f>ROUNDDOWN(ROUND(H4597*0.04,2),-2)</f>
        <v/>
      </c>
      <c r="L4597" s="21">
        <f>I4597+J4597+K4597</f>
        <v/>
      </c>
      <c r="M4597" s="21">
        <f>B4597-L4597</f>
        <v/>
      </c>
      <c r="N4597" s="21">
        <f>ROUNDDOWN(ROUND(B4597*0.2042,2),0)</f>
        <v/>
      </c>
    </row>
    <row r="4598">
      <c r="A4598" t="inlineStr">
        <is>
          <t>照合 一般</t>
        </is>
      </c>
      <c r="B4598" s="21" t="n">
        <v>33500000</v>
      </c>
      <c r="C4598" s="22" t="n">
        <v>12</v>
      </c>
      <c r="D4598" s="22" t="n">
        <v>1</v>
      </c>
      <c r="E4598" s="22" t="n">
        <v>0</v>
      </c>
      <c r="F4598" s="21">
        <f>(IF(C4598&lt;=20,MAX(800000,400000*C4598),8000000+700000*(C4598-20))+IF(E4598=1,1000000,0))</f>
        <v/>
      </c>
      <c r="G4598" s="21">
        <f>IF(AND(D4598=3,C4598&lt;=5),MAX(0,B4598-F4598),IF(AND(D4598=2,C4598&lt;=5,MAX(0,B4598-F4598)&gt;3000000),1500000+MAX(0,B4598-F4598)-3000000,MAX(0,B4598-F4598)/2))</f>
        <v/>
      </c>
      <c r="H4598" s="21">
        <f>ROUNDDOWN(G4598,-3)</f>
        <v/>
      </c>
      <c r="I4598" s="21">
        <f>IF(H4598&lt;=0,0,ROUNDDOWN(ROUND((H4598*LOOKUP(H4598,{0,1950001,3300001,6950001,9000001,18000001,40000001},{0.05,0.1,0.2,0.23,0.33,0.4,0.45})-LOOKUP(H4598,{0,1950001,3300001,6950001,9000001,18000001,40000001},{0,97500,427500,636000,1536000,2796000,4796000}))*1.021,3),0))</f>
        <v/>
      </c>
      <c r="J4598" s="21">
        <f>ROUNDDOWN(ROUND(H4598*0.06,2),-2)</f>
        <v/>
      </c>
      <c r="K4598" s="21">
        <f>ROUNDDOWN(ROUND(H4598*0.04,2),-2)</f>
        <v/>
      </c>
      <c r="L4598" s="21">
        <f>I4598+J4598+K4598</f>
        <v/>
      </c>
      <c r="M4598" s="21">
        <f>B4598-L4598</f>
        <v/>
      </c>
      <c r="N4598" s="21">
        <f>ROUNDDOWN(ROUND(B4598*0.2042,2),0)</f>
        <v/>
      </c>
    </row>
    <row r="4599">
      <c r="A4599" t="inlineStr">
        <is>
          <t>照合 一般</t>
        </is>
      </c>
      <c r="B4599" s="21" t="n">
        <v>33500000</v>
      </c>
      <c r="C4599" s="22" t="n">
        <v>13</v>
      </c>
      <c r="D4599" s="22" t="n">
        <v>1</v>
      </c>
      <c r="E4599" s="22" t="n">
        <v>0</v>
      </c>
      <c r="F4599" s="21">
        <f>(IF(C4599&lt;=20,MAX(800000,400000*C4599),8000000+700000*(C4599-20))+IF(E4599=1,1000000,0))</f>
        <v/>
      </c>
      <c r="G4599" s="21">
        <f>IF(AND(D4599=3,C4599&lt;=5),MAX(0,B4599-F4599),IF(AND(D4599=2,C4599&lt;=5,MAX(0,B4599-F4599)&gt;3000000),1500000+MAX(0,B4599-F4599)-3000000,MAX(0,B4599-F4599)/2))</f>
        <v/>
      </c>
      <c r="H4599" s="21">
        <f>ROUNDDOWN(G4599,-3)</f>
        <v/>
      </c>
      <c r="I4599" s="21">
        <f>IF(H4599&lt;=0,0,ROUNDDOWN(ROUND((H4599*LOOKUP(H4599,{0,1950001,3300001,6950001,9000001,18000001,40000001},{0.05,0.1,0.2,0.23,0.33,0.4,0.45})-LOOKUP(H4599,{0,1950001,3300001,6950001,9000001,18000001,40000001},{0,97500,427500,636000,1536000,2796000,4796000}))*1.021,3),0))</f>
        <v/>
      </c>
      <c r="J4599" s="21">
        <f>ROUNDDOWN(ROUND(H4599*0.06,2),-2)</f>
        <v/>
      </c>
      <c r="K4599" s="21">
        <f>ROUNDDOWN(ROUND(H4599*0.04,2),-2)</f>
        <v/>
      </c>
      <c r="L4599" s="21">
        <f>I4599+J4599+K4599</f>
        <v/>
      </c>
      <c r="M4599" s="21">
        <f>B4599-L4599</f>
        <v/>
      </c>
      <c r="N4599" s="21">
        <f>ROUNDDOWN(ROUND(B4599*0.2042,2),0)</f>
        <v/>
      </c>
    </row>
    <row r="4600">
      <c r="A4600" t="inlineStr">
        <is>
          <t>照合 一般</t>
        </is>
      </c>
      <c r="B4600" s="21" t="n">
        <v>33500000</v>
      </c>
      <c r="C4600" s="22" t="n">
        <v>14</v>
      </c>
      <c r="D4600" s="22" t="n">
        <v>1</v>
      </c>
      <c r="E4600" s="22" t="n">
        <v>0</v>
      </c>
      <c r="F4600" s="21">
        <f>(IF(C4600&lt;=20,MAX(800000,400000*C4600),8000000+700000*(C4600-20))+IF(E4600=1,1000000,0))</f>
        <v/>
      </c>
      <c r="G4600" s="21">
        <f>IF(AND(D4600=3,C4600&lt;=5),MAX(0,B4600-F4600),IF(AND(D4600=2,C4600&lt;=5,MAX(0,B4600-F4600)&gt;3000000),1500000+MAX(0,B4600-F4600)-3000000,MAX(0,B4600-F4600)/2))</f>
        <v/>
      </c>
      <c r="H4600" s="21">
        <f>ROUNDDOWN(G4600,-3)</f>
        <v/>
      </c>
      <c r="I4600" s="21">
        <f>IF(H4600&lt;=0,0,ROUNDDOWN(ROUND((H4600*LOOKUP(H4600,{0,1950001,3300001,6950001,9000001,18000001,40000001},{0.05,0.1,0.2,0.23,0.33,0.4,0.45})-LOOKUP(H4600,{0,1950001,3300001,6950001,9000001,18000001,40000001},{0,97500,427500,636000,1536000,2796000,4796000}))*1.021,3),0))</f>
        <v/>
      </c>
      <c r="J4600" s="21">
        <f>ROUNDDOWN(ROUND(H4600*0.06,2),-2)</f>
        <v/>
      </c>
      <c r="K4600" s="21">
        <f>ROUNDDOWN(ROUND(H4600*0.04,2),-2)</f>
        <v/>
      </c>
      <c r="L4600" s="21">
        <f>I4600+J4600+K4600</f>
        <v/>
      </c>
      <c r="M4600" s="21">
        <f>B4600-L4600</f>
        <v/>
      </c>
      <c r="N4600" s="21">
        <f>ROUNDDOWN(ROUND(B4600*0.2042,2),0)</f>
        <v/>
      </c>
    </row>
    <row r="4601">
      <c r="A4601" t="inlineStr">
        <is>
          <t>照合 一般</t>
        </is>
      </c>
      <c r="B4601" s="21" t="n">
        <v>33500000</v>
      </c>
      <c r="C4601" s="22" t="n">
        <v>15</v>
      </c>
      <c r="D4601" s="22" t="n">
        <v>1</v>
      </c>
      <c r="E4601" s="22" t="n">
        <v>0</v>
      </c>
      <c r="F4601" s="21">
        <f>(IF(C4601&lt;=20,MAX(800000,400000*C4601),8000000+700000*(C4601-20))+IF(E4601=1,1000000,0))</f>
        <v/>
      </c>
      <c r="G4601" s="21">
        <f>IF(AND(D4601=3,C4601&lt;=5),MAX(0,B4601-F4601),IF(AND(D4601=2,C4601&lt;=5,MAX(0,B4601-F4601)&gt;3000000),1500000+MAX(0,B4601-F4601)-3000000,MAX(0,B4601-F4601)/2))</f>
        <v/>
      </c>
      <c r="H4601" s="21">
        <f>ROUNDDOWN(G4601,-3)</f>
        <v/>
      </c>
      <c r="I4601" s="21">
        <f>IF(H4601&lt;=0,0,ROUNDDOWN(ROUND((H4601*LOOKUP(H4601,{0,1950001,3300001,6950001,9000001,18000001,40000001},{0.05,0.1,0.2,0.23,0.33,0.4,0.45})-LOOKUP(H4601,{0,1950001,3300001,6950001,9000001,18000001,40000001},{0,97500,427500,636000,1536000,2796000,4796000}))*1.021,3),0))</f>
        <v/>
      </c>
      <c r="J4601" s="21">
        <f>ROUNDDOWN(ROUND(H4601*0.06,2),-2)</f>
        <v/>
      </c>
      <c r="K4601" s="21">
        <f>ROUNDDOWN(ROUND(H4601*0.04,2),-2)</f>
        <v/>
      </c>
      <c r="L4601" s="21">
        <f>I4601+J4601+K4601</f>
        <v/>
      </c>
      <c r="M4601" s="21">
        <f>B4601-L4601</f>
        <v/>
      </c>
      <c r="N4601" s="21">
        <f>ROUNDDOWN(ROUND(B4601*0.2042,2),0)</f>
        <v/>
      </c>
    </row>
    <row r="4602">
      <c r="A4602" t="inlineStr">
        <is>
          <t>照合 一般</t>
        </is>
      </c>
      <c r="B4602" s="21" t="n">
        <v>33500000</v>
      </c>
      <c r="C4602" s="22" t="n">
        <v>16</v>
      </c>
      <c r="D4602" s="22" t="n">
        <v>1</v>
      </c>
      <c r="E4602" s="22" t="n">
        <v>0</v>
      </c>
      <c r="F4602" s="21">
        <f>(IF(C4602&lt;=20,MAX(800000,400000*C4602),8000000+700000*(C4602-20))+IF(E4602=1,1000000,0))</f>
        <v/>
      </c>
      <c r="G4602" s="21">
        <f>IF(AND(D4602=3,C4602&lt;=5),MAX(0,B4602-F4602),IF(AND(D4602=2,C4602&lt;=5,MAX(0,B4602-F4602)&gt;3000000),1500000+MAX(0,B4602-F4602)-3000000,MAX(0,B4602-F4602)/2))</f>
        <v/>
      </c>
      <c r="H4602" s="21">
        <f>ROUNDDOWN(G4602,-3)</f>
        <v/>
      </c>
      <c r="I4602" s="21">
        <f>IF(H4602&lt;=0,0,ROUNDDOWN(ROUND((H4602*LOOKUP(H4602,{0,1950001,3300001,6950001,9000001,18000001,40000001},{0.05,0.1,0.2,0.23,0.33,0.4,0.45})-LOOKUP(H4602,{0,1950001,3300001,6950001,9000001,18000001,40000001},{0,97500,427500,636000,1536000,2796000,4796000}))*1.021,3),0))</f>
        <v/>
      </c>
      <c r="J4602" s="21">
        <f>ROUNDDOWN(ROUND(H4602*0.06,2),-2)</f>
        <v/>
      </c>
      <c r="K4602" s="21">
        <f>ROUNDDOWN(ROUND(H4602*0.04,2),-2)</f>
        <v/>
      </c>
      <c r="L4602" s="21">
        <f>I4602+J4602+K4602</f>
        <v/>
      </c>
      <c r="M4602" s="21">
        <f>B4602-L4602</f>
        <v/>
      </c>
      <c r="N4602" s="21">
        <f>ROUNDDOWN(ROUND(B4602*0.2042,2),0)</f>
        <v/>
      </c>
    </row>
    <row r="4603">
      <c r="A4603" t="inlineStr">
        <is>
          <t>照合 一般</t>
        </is>
      </c>
      <c r="B4603" s="21" t="n">
        <v>33500000</v>
      </c>
      <c r="C4603" s="22" t="n">
        <v>17</v>
      </c>
      <c r="D4603" s="22" t="n">
        <v>1</v>
      </c>
      <c r="E4603" s="22" t="n">
        <v>0</v>
      </c>
      <c r="F4603" s="21">
        <f>(IF(C4603&lt;=20,MAX(800000,400000*C4603),8000000+700000*(C4603-20))+IF(E4603=1,1000000,0))</f>
        <v/>
      </c>
      <c r="G4603" s="21">
        <f>IF(AND(D4603=3,C4603&lt;=5),MAX(0,B4603-F4603),IF(AND(D4603=2,C4603&lt;=5,MAX(0,B4603-F4603)&gt;3000000),1500000+MAX(0,B4603-F4603)-3000000,MAX(0,B4603-F4603)/2))</f>
        <v/>
      </c>
      <c r="H4603" s="21">
        <f>ROUNDDOWN(G4603,-3)</f>
        <v/>
      </c>
      <c r="I4603" s="21">
        <f>IF(H4603&lt;=0,0,ROUNDDOWN(ROUND((H4603*LOOKUP(H4603,{0,1950001,3300001,6950001,9000001,18000001,40000001},{0.05,0.1,0.2,0.23,0.33,0.4,0.45})-LOOKUP(H4603,{0,1950001,3300001,6950001,9000001,18000001,40000001},{0,97500,427500,636000,1536000,2796000,4796000}))*1.021,3),0))</f>
        <v/>
      </c>
      <c r="J4603" s="21">
        <f>ROUNDDOWN(ROUND(H4603*0.06,2),-2)</f>
        <v/>
      </c>
      <c r="K4603" s="21">
        <f>ROUNDDOWN(ROUND(H4603*0.04,2),-2)</f>
        <v/>
      </c>
      <c r="L4603" s="21">
        <f>I4603+J4603+K4603</f>
        <v/>
      </c>
      <c r="M4603" s="21">
        <f>B4603-L4603</f>
        <v/>
      </c>
      <c r="N4603" s="21">
        <f>ROUNDDOWN(ROUND(B4603*0.2042,2),0)</f>
        <v/>
      </c>
    </row>
    <row r="4604">
      <c r="A4604" t="inlineStr">
        <is>
          <t>照合 一般</t>
        </is>
      </c>
      <c r="B4604" s="21" t="n">
        <v>33500000</v>
      </c>
      <c r="C4604" s="22" t="n">
        <v>18</v>
      </c>
      <c r="D4604" s="22" t="n">
        <v>1</v>
      </c>
      <c r="E4604" s="22" t="n">
        <v>0</v>
      </c>
      <c r="F4604" s="21">
        <f>(IF(C4604&lt;=20,MAX(800000,400000*C4604),8000000+700000*(C4604-20))+IF(E4604=1,1000000,0))</f>
        <v/>
      </c>
      <c r="G4604" s="21">
        <f>IF(AND(D4604=3,C4604&lt;=5),MAX(0,B4604-F4604),IF(AND(D4604=2,C4604&lt;=5,MAX(0,B4604-F4604)&gt;3000000),1500000+MAX(0,B4604-F4604)-3000000,MAX(0,B4604-F4604)/2))</f>
        <v/>
      </c>
      <c r="H4604" s="21">
        <f>ROUNDDOWN(G4604,-3)</f>
        <v/>
      </c>
      <c r="I4604" s="21">
        <f>IF(H4604&lt;=0,0,ROUNDDOWN(ROUND((H4604*LOOKUP(H4604,{0,1950001,3300001,6950001,9000001,18000001,40000001},{0.05,0.1,0.2,0.23,0.33,0.4,0.45})-LOOKUP(H4604,{0,1950001,3300001,6950001,9000001,18000001,40000001},{0,97500,427500,636000,1536000,2796000,4796000}))*1.021,3),0))</f>
        <v/>
      </c>
      <c r="J4604" s="21">
        <f>ROUNDDOWN(ROUND(H4604*0.06,2),-2)</f>
        <v/>
      </c>
      <c r="K4604" s="21">
        <f>ROUNDDOWN(ROUND(H4604*0.04,2),-2)</f>
        <v/>
      </c>
      <c r="L4604" s="21">
        <f>I4604+J4604+K4604</f>
        <v/>
      </c>
      <c r="M4604" s="21">
        <f>B4604-L4604</f>
        <v/>
      </c>
      <c r="N4604" s="21">
        <f>ROUNDDOWN(ROUND(B4604*0.2042,2),0)</f>
        <v/>
      </c>
    </row>
    <row r="4605">
      <c r="A4605" t="inlineStr">
        <is>
          <t>照合 一般</t>
        </is>
      </c>
      <c r="B4605" s="21" t="n">
        <v>33500000</v>
      </c>
      <c r="C4605" s="22" t="n">
        <v>19</v>
      </c>
      <c r="D4605" s="22" t="n">
        <v>1</v>
      </c>
      <c r="E4605" s="22" t="n">
        <v>0</v>
      </c>
      <c r="F4605" s="21">
        <f>(IF(C4605&lt;=20,MAX(800000,400000*C4605),8000000+700000*(C4605-20))+IF(E4605=1,1000000,0))</f>
        <v/>
      </c>
      <c r="G4605" s="21">
        <f>IF(AND(D4605=3,C4605&lt;=5),MAX(0,B4605-F4605),IF(AND(D4605=2,C4605&lt;=5,MAX(0,B4605-F4605)&gt;3000000),1500000+MAX(0,B4605-F4605)-3000000,MAX(0,B4605-F4605)/2))</f>
        <v/>
      </c>
      <c r="H4605" s="21">
        <f>ROUNDDOWN(G4605,-3)</f>
        <v/>
      </c>
      <c r="I4605" s="21">
        <f>IF(H4605&lt;=0,0,ROUNDDOWN(ROUND((H4605*LOOKUP(H4605,{0,1950001,3300001,6950001,9000001,18000001,40000001},{0.05,0.1,0.2,0.23,0.33,0.4,0.45})-LOOKUP(H4605,{0,1950001,3300001,6950001,9000001,18000001,40000001},{0,97500,427500,636000,1536000,2796000,4796000}))*1.021,3),0))</f>
        <v/>
      </c>
      <c r="J4605" s="21">
        <f>ROUNDDOWN(ROUND(H4605*0.06,2),-2)</f>
        <v/>
      </c>
      <c r="K4605" s="21">
        <f>ROUNDDOWN(ROUND(H4605*0.04,2),-2)</f>
        <v/>
      </c>
      <c r="L4605" s="21">
        <f>I4605+J4605+K4605</f>
        <v/>
      </c>
      <c r="M4605" s="21">
        <f>B4605-L4605</f>
        <v/>
      </c>
      <c r="N4605" s="21">
        <f>ROUNDDOWN(ROUND(B4605*0.2042,2),0)</f>
        <v/>
      </c>
    </row>
    <row r="4606">
      <c r="A4606" t="inlineStr">
        <is>
          <t>照合 一般</t>
        </is>
      </c>
      <c r="B4606" s="21" t="n">
        <v>33500000</v>
      </c>
      <c r="C4606" s="22" t="n">
        <v>20</v>
      </c>
      <c r="D4606" s="22" t="n">
        <v>1</v>
      </c>
      <c r="E4606" s="22" t="n">
        <v>0</v>
      </c>
      <c r="F4606" s="21">
        <f>(IF(C4606&lt;=20,MAX(800000,400000*C4606),8000000+700000*(C4606-20))+IF(E4606=1,1000000,0))</f>
        <v/>
      </c>
      <c r="G4606" s="21">
        <f>IF(AND(D4606=3,C4606&lt;=5),MAX(0,B4606-F4606),IF(AND(D4606=2,C4606&lt;=5,MAX(0,B4606-F4606)&gt;3000000),1500000+MAX(0,B4606-F4606)-3000000,MAX(0,B4606-F4606)/2))</f>
        <v/>
      </c>
      <c r="H4606" s="21">
        <f>ROUNDDOWN(G4606,-3)</f>
        <v/>
      </c>
      <c r="I4606" s="21">
        <f>IF(H4606&lt;=0,0,ROUNDDOWN(ROUND((H4606*LOOKUP(H4606,{0,1950001,3300001,6950001,9000001,18000001,40000001},{0.05,0.1,0.2,0.23,0.33,0.4,0.45})-LOOKUP(H4606,{0,1950001,3300001,6950001,9000001,18000001,40000001},{0,97500,427500,636000,1536000,2796000,4796000}))*1.021,3),0))</f>
        <v/>
      </c>
      <c r="J4606" s="21">
        <f>ROUNDDOWN(ROUND(H4606*0.06,2),-2)</f>
        <v/>
      </c>
      <c r="K4606" s="21">
        <f>ROUNDDOWN(ROUND(H4606*0.04,2),-2)</f>
        <v/>
      </c>
      <c r="L4606" s="21">
        <f>I4606+J4606+K4606</f>
        <v/>
      </c>
      <c r="M4606" s="21">
        <f>B4606-L4606</f>
        <v/>
      </c>
      <c r="N4606" s="21">
        <f>ROUNDDOWN(ROUND(B4606*0.2042,2),0)</f>
        <v/>
      </c>
    </row>
    <row r="4607">
      <c r="A4607" t="inlineStr">
        <is>
          <t>照合 一般</t>
        </is>
      </c>
      <c r="B4607" s="21" t="n">
        <v>33500000</v>
      </c>
      <c r="C4607" s="22" t="n">
        <v>21</v>
      </c>
      <c r="D4607" s="22" t="n">
        <v>1</v>
      </c>
      <c r="E4607" s="22" t="n">
        <v>0</v>
      </c>
      <c r="F4607" s="21">
        <f>(IF(C4607&lt;=20,MAX(800000,400000*C4607),8000000+700000*(C4607-20))+IF(E4607=1,1000000,0))</f>
        <v/>
      </c>
      <c r="G4607" s="21">
        <f>IF(AND(D4607=3,C4607&lt;=5),MAX(0,B4607-F4607),IF(AND(D4607=2,C4607&lt;=5,MAX(0,B4607-F4607)&gt;3000000),1500000+MAX(0,B4607-F4607)-3000000,MAX(0,B4607-F4607)/2))</f>
        <v/>
      </c>
      <c r="H4607" s="21">
        <f>ROUNDDOWN(G4607,-3)</f>
        <v/>
      </c>
      <c r="I4607" s="21">
        <f>IF(H4607&lt;=0,0,ROUNDDOWN(ROUND((H4607*LOOKUP(H4607,{0,1950001,3300001,6950001,9000001,18000001,40000001},{0.05,0.1,0.2,0.23,0.33,0.4,0.45})-LOOKUP(H4607,{0,1950001,3300001,6950001,9000001,18000001,40000001},{0,97500,427500,636000,1536000,2796000,4796000}))*1.021,3),0))</f>
        <v/>
      </c>
      <c r="J4607" s="21">
        <f>ROUNDDOWN(ROUND(H4607*0.06,2),-2)</f>
        <v/>
      </c>
      <c r="K4607" s="21">
        <f>ROUNDDOWN(ROUND(H4607*0.04,2),-2)</f>
        <v/>
      </c>
      <c r="L4607" s="21">
        <f>I4607+J4607+K4607</f>
        <v/>
      </c>
      <c r="M4607" s="21">
        <f>B4607-L4607</f>
        <v/>
      </c>
      <c r="N4607" s="21">
        <f>ROUNDDOWN(ROUND(B4607*0.2042,2),0)</f>
        <v/>
      </c>
    </row>
    <row r="4608">
      <c r="A4608" t="inlineStr">
        <is>
          <t>照合 一般</t>
        </is>
      </c>
      <c r="B4608" s="21" t="n">
        <v>33500000</v>
      </c>
      <c r="C4608" s="22" t="n">
        <v>22</v>
      </c>
      <c r="D4608" s="22" t="n">
        <v>1</v>
      </c>
      <c r="E4608" s="22" t="n">
        <v>0</v>
      </c>
      <c r="F4608" s="21">
        <f>(IF(C4608&lt;=20,MAX(800000,400000*C4608),8000000+700000*(C4608-20))+IF(E4608=1,1000000,0))</f>
        <v/>
      </c>
      <c r="G4608" s="21">
        <f>IF(AND(D4608=3,C4608&lt;=5),MAX(0,B4608-F4608),IF(AND(D4608=2,C4608&lt;=5,MAX(0,B4608-F4608)&gt;3000000),1500000+MAX(0,B4608-F4608)-3000000,MAX(0,B4608-F4608)/2))</f>
        <v/>
      </c>
      <c r="H4608" s="21">
        <f>ROUNDDOWN(G4608,-3)</f>
        <v/>
      </c>
      <c r="I4608" s="21">
        <f>IF(H4608&lt;=0,0,ROUNDDOWN(ROUND((H4608*LOOKUP(H4608,{0,1950001,3300001,6950001,9000001,18000001,40000001},{0.05,0.1,0.2,0.23,0.33,0.4,0.45})-LOOKUP(H4608,{0,1950001,3300001,6950001,9000001,18000001,40000001},{0,97500,427500,636000,1536000,2796000,4796000}))*1.021,3),0))</f>
        <v/>
      </c>
      <c r="J4608" s="21">
        <f>ROUNDDOWN(ROUND(H4608*0.06,2),-2)</f>
        <v/>
      </c>
      <c r="K4608" s="21">
        <f>ROUNDDOWN(ROUND(H4608*0.04,2),-2)</f>
        <v/>
      </c>
      <c r="L4608" s="21">
        <f>I4608+J4608+K4608</f>
        <v/>
      </c>
      <c r="M4608" s="21">
        <f>B4608-L4608</f>
        <v/>
      </c>
      <c r="N4608" s="21">
        <f>ROUNDDOWN(ROUND(B4608*0.2042,2),0)</f>
        <v/>
      </c>
    </row>
    <row r="4609">
      <c r="A4609" t="inlineStr">
        <is>
          <t>照合 一般</t>
        </is>
      </c>
      <c r="B4609" s="21" t="n">
        <v>33500000</v>
      </c>
      <c r="C4609" s="22" t="n">
        <v>23</v>
      </c>
      <c r="D4609" s="22" t="n">
        <v>1</v>
      </c>
      <c r="E4609" s="22" t="n">
        <v>0</v>
      </c>
      <c r="F4609" s="21">
        <f>(IF(C4609&lt;=20,MAX(800000,400000*C4609),8000000+700000*(C4609-20))+IF(E4609=1,1000000,0))</f>
        <v/>
      </c>
      <c r="G4609" s="21">
        <f>IF(AND(D4609=3,C4609&lt;=5),MAX(0,B4609-F4609),IF(AND(D4609=2,C4609&lt;=5,MAX(0,B4609-F4609)&gt;3000000),1500000+MAX(0,B4609-F4609)-3000000,MAX(0,B4609-F4609)/2))</f>
        <v/>
      </c>
      <c r="H4609" s="21">
        <f>ROUNDDOWN(G4609,-3)</f>
        <v/>
      </c>
      <c r="I4609" s="21">
        <f>IF(H4609&lt;=0,0,ROUNDDOWN(ROUND((H4609*LOOKUP(H4609,{0,1950001,3300001,6950001,9000001,18000001,40000001},{0.05,0.1,0.2,0.23,0.33,0.4,0.45})-LOOKUP(H4609,{0,1950001,3300001,6950001,9000001,18000001,40000001},{0,97500,427500,636000,1536000,2796000,4796000}))*1.021,3),0))</f>
        <v/>
      </c>
      <c r="J4609" s="21">
        <f>ROUNDDOWN(ROUND(H4609*0.06,2),-2)</f>
        <v/>
      </c>
      <c r="K4609" s="21">
        <f>ROUNDDOWN(ROUND(H4609*0.04,2),-2)</f>
        <v/>
      </c>
      <c r="L4609" s="21">
        <f>I4609+J4609+K4609</f>
        <v/>
      </c>
      <c r="M4609" s="21">
        <f>B4609-L4609</f>
        <v/>
      </c>
      <c r="N4609" s="21">
        <f>ROUNDDOWN(ROUND(B4609*0.2042,2),0)</f>
        <v/>
      </c>
    </row>
    <row r="4610">
      <c r="A4610" t="inlineStr">
        <is>
          <t>照合 一般</t>
        </is>
      </c>
      <c r="B4610" s="21" t="n">
        <v>33500000</v>
      </c>
      <c r="C4610" s="22" t="n">
        <v>24</v>
      </c>
      <c r="D4610" s="22" t="n">
        <v>1</v>
      </c>
      <c r="E4610" s="22" t="n">
        <v>0</v>
      </c>
      <c r="F4610" s="21">
        <f>(IF(C4610&lt;=20,MAX(800000,400000*C4610),8000000+700000*(C4610-20))+IF(E4610=1,1000000,0))</f>
        <v/>
      </c>
      <c r="G4610" s="21">
        <f>IF(AND(D4610=3,C4610&lt;=5),MAX(0,B4610-F4610),IF(AND(D4610=2,C4610&lt;=5,MAX(0,B4610-F4610)&gt;3000000),1500000+MAX(0,B4610-F4610)-3000000,MAX(0,B4610-F4610)/2))</f>
        <v/>
      </c>
      <c r="H4610" s="21">
        <f>ROUNDDOWN(G4610,-3)</f>
        <v/>
      </c>
      <c r="I4610" s="21">
        <f>IF(H4610&lt;=0,0,ROUNDDOWN(ROUND((H4610*LOOKUP(H4610,{0,1950001,3300001,6950001,9000001,18000001,40000001},{0.05,0.1,0.2,0.23,0.33,0.4,0.45})-LOOKUP(H4610,{0,1950001,3300001,6950001,9000001,18000001,40000001},{0,97500,427500,636000,1536000,2796000,4796000}))*1.021,3),0))</f>
        <v/>
      </c>
      <c r="J4610" s="21">
        <f>ROUNDDOWN(ROUND(H4610*0.06,2),-2)</f>
        <v/>
      </c>
      <c r="K4610" s="21">
        <f>ROUNDDOWN(ROUND(H4610*0.04,2),-2)</f>
        <v/>
      </c>
      <c r="L4610" s="21">
        <f>I4610+J4610+K4610</f>
        <v/>
      </c>
      <c r="M4610" s="21">
        <f>B4610-L4610</f>
        <v/>
      </c>
      <c r="N4610" s="21">
        <f>ROUNDDOWN(ROUND(B4610*0.2042,2),0)</f>
        <v/>
      </c>
    </row>
    <row r="4611">
      <c r="A4611" t="inlineStr">
        <is>
          <t>照合 一般</t>
        </is>
      </c>
      <c r="B4611" s="21" t="n">
        <v>33500000</v>
      </c>
      <c r="C4611" s="22" t="n">
        <v>25</v>
      </c>
      <c r="D4611" s="22" t="n">
        <v>1</v>
      </c>
      <c r="E4611" s="22" t="n">
        <v>0</v>
      </c>
      <c r="F4611" s="21">
        <f>(IF(C4611&lt;=20,MAX(800000,400000*C4611),8000000+700000*(C4611-20))+IF(E4611=1,1000000,0))</f>
        <v/>
      </c>
      <c r="G4611" s="21">
        <f>IF(AND(D4611=3,C4611&lt;=5),MAX(0,B4611-F4611),IF(AND(D4611=2,C4611&lt;=5,MAX(0,B4611-F4611)&gt;3000000),1500000+MAX(0,B4611-F4611)-3000000,MAX(0,B4611-F4611)/2))</f>
        <v/>
      </c>
      <c r="H4611" s="21">
        <f>ROUNDDOWN(G4611,-3)</f>
        <v/>
      </c>
      <c r="I4611" s="21">
        <f>IF(H4611&lt;=0,0,ROUNDDOWN(ROUND((H4611*LOOKUP(H4611,{0,1950001,3300001,6950001,9000001,18000001,40000001},{0.05,0.1,0.2,0.23,0.33,0.4,0.45})-LOOKUP(H4611,{0,1950001,3300001,6950001,9000001,18000001,40000001},{0,97500,427500,636000,1536000,2796000,4796000}))*1.021,3),0))</f>
        <v/>
      </c>
      <c r="J4611" s="21">
        <f>ROUNDDOWN(ROUND(H4611*0.06,2),-2)</f>
        <v/>
      </c>
      <c r="K4611" s="21">
        <f>ROUNDDOWN(ROUND(H4611*0.04,2),-2)</f>
        <v/>
      </c>
      <c r="L4611" s="21">
        <f>I4611+J4611+K4611</f>
        <v/>
      </c>
      <c r="M4611" s="21">
        <f>B4611-L4611</f>
        <v/>
      </c>
      <c r="N4611" s="21">
        <f>ROUNDDOWN(ROUND(B4611*0.2042,2),0)</f>
        <v/>
      </c>
    </row>
    <row r="4612">
      <c r="A4612" t="inlineStr">
        <is>
          <t>照合 一般</t>
        </is>
      </c>
      <c r="B4612" s="21" t="n">
        <v>33500000</v>
      </c>
      <c r="C4612" s="22" t="n">
        <v>26</v>
      </c>
      <c r="D4612" s="22" t="n">
        <v>1</v>
      </c>
      <c r="E4612" s="22" t="n">
        <v>0</v>
      </c>
      <c r="F4612" s="21">
        <f>(IF(C4612&lt;=20,MAX(800000,400000*C4612),8000000+700000*(C4612-20))+IF(E4612=1,1000000,0))</f>
        <v/>
      </c>
      <c r="G4612" s="21">
        <f>IF(AND(D4612=3,C4612&lt;=5),MAX(0,B4612-F4612),IF(AND(D4612=2,C4612&lt;=5,MAX(0,B4612-F4612)&gt;3000000),1500000+MAX(0,B4612-F4612)-3000000,MAX(0,B4612-F4612)/2))</f>
        <v/>
      </c>
      <c r="H4612" s="21">
        <f>ROUNDDOWN(G4612,-3)</f>
        <v/>
      </c>
      <c r="I4612" s="21">
        <f>IF(H4612&lt;=0,0,ROUNDDOWN(ROUND((H4612*LOOKUP(H4612,{0,1950001,3300001,6950001,9000001,18000001,40000001},{0.05,0.1,0.2,0.23,0.33,0.4,0.45})-LOOKUP(H4612,{0,1950001,3300001,6950001,9000001,18000001,40000001},{0,97500,427500,636000,1536000,2796000,4796000}))*1.021,3),0))</f>
        <v/>
      </c>
      <c r="J4612" s="21">
        <f>ROUNDDOWN(ROUND(H4612*0.06,2),-2)</f>
        <v/>
      </c>
      <c r="K4612" s="21">
        <f>ROUNDDOWN(ROUND(H4612*0.04,2),-2)</f>
        <v/>
      </c>
      <c r="L4612" s="21">
        <f>I4612+J4612+K4612</f>
        <v/>
      </c>
      <c r="M4612" s="21">
        <f>B4612-L4612</f>
        <v/>
      </c>
      <c r="N4612" s="21">
        <f>ROUNDDOWN(ROUND(B4612*0.2042,2),0)</f>
        <v/>
      </c>
    </row>
    <row r="4613">
      <c r="A4613" t="inlineStr">
        <is>
          <t>照合 一般</t>
        </is>
      </c>
      <c r="B4613" s="21" t="n">
        <v>33500000</v>
      </c>
      <c r="C4613" s="22" t="n">
        <v>27</v>
      </c>
      <c r="D4613" s="22" t="n">
        <v>1</v>
      </c>
      <c r="E4613" s="22" t="n">
        <v>0</v>
      </c>
      <c r="F4613" s="21">
        <f>(IF(C4613&lt;=20,MAX(800000,400000*C4613),8000000+700000*(C4613-20))+IF(E4613=1,1000000,0))</f>
        <v/>
      </c>
      <c r="G4613" s="21">
        <f>IF(AND(D4613=3,C4613&lt;=5),MAX(0,B4613-F4613),IF(AND(D4613=2,C4613&lt;=5,MAX(0,B4613-F4613)&gt;3000000),1500000+MAX(0,B4613-F4613)-3000000,MAX(0,B4613-F4613)/2))</f>
        <v/>
      </c>
      <c r="H4613" s="21">
        <f>ROUNDDOWN(G4613,-3)</f>
        <v/>
      </c>
      <c r="I4613" s="21">
        <f>IF(H4613&lt;=0,0,ROUNDDOWN(ROUND((H4613*LOOKUP(H4613,{0,1950001,3300001,6950001,9000001,18000001,40000001},{0.05,0.1,0.2,0.23,0.33,0.4,0.45})-LOOKUP(H4613,{0,1950001,3300001,6950001,9000001,18000001,40000001},{0,97500,427500,636000,1536000,2796000,4796000}))*1.021,3),0))</f>
        <v/>
      </c>
      <c r="J4613" s="21">
        <f>ROUNDDOWN(ROUND(H4613*0.06,2),-2)</f>
        <v/>
      </c>
      <c r="K4613" s="21">
        <f>ROUNDDOWN(ROUND(H4613*0.04,2),-2)</f>
        <v/>
      </c>
      <c r="L4613" s="21">
        <f>I4613+J4613+K4613</f>
        <v/>
      </c>
      <c r="M4613" s="21">
        <f>B4613-L4613</f>
        <v/>
      </c>
      <c r="N4613" s="21">
        <f>ROUNDDOWN(ROUND(B4613*0.2042,2),0)</f>
        <v/>
      </c>
    </row>
    <row r="4614">
      <c r="A4614" t="inlineStr">
        <is>
          <t>照合 一般</t>
        </is>
      </c>
      <c r="B4614" s="21" t="n">
        <v>33500000</v>
      </c>
      <c r="C4614" s="22" t="n">
        <v>28</v>
      </c>
      <c r="D4614" s="22" t="n">
        <v>1</v>
      </c>
      <c r="E4614" s="22" t="n">
        <v>0</v>
      </c>
      <c r="F4614" s="21">
        <f>(IF(C4614&lt;=20,MAX(800000,400000*C4614),8000000+700000*(C4614-20))+IF(E4614=1,1000000,0))</f>
        <v/>
      </c>
      <c r="G4614" s="21">
        <f>IF(AND(D4614=3,C4614&lt;=5),MAX(0,B4614-F4614),IF(AND(D4614=2,C4614&lt;=5,MAX(0,B4614-F4614)&gt;3000000),1500000+MAX(0,B4614-F4614)-3000000,MAX(0,B4614-F4614)/2))</f>
        <v/>
      </c>
      <c r="H4614" s="21">
        <f>ROUNDDOWN(G4614,-3)</f>
        <v/>
      </c>
      <c r="I4614" s="21">
        <f>IF(H4614&lt;=0,0,ROUNDDOWN(ROUND((H4614*LOOKUP(H4614,{0,1950001,3300001,6950001,9000001,18000001,40000001},{0.05,0.1,0.2,0.23,0.33,0.4,0.45})-LOOKUP(H4614,{0,1950001,3300001,6950001,9000001,18000001,40000001},{0,97500,427500,636000,1536000,2796000,4796000}))*1.021,3),0))</f>
        <v/>
      </c>
      <c r="J4614" s="21">
        <f>ROUNDDOWN(ROUND(H4614*0.06,2),-2)</f>
        <v/>
      </c>
      <c r="K4614" s="21">
        <f>ROUNDDOWN(ROUND(H4614*0.04,2),-2)</f>
        <v/>
      </c>
      <c r="L4614" s="21">
        <f>I4614+J4614+K4614</f>
        <v/>
      </c>
      <c r="M4614" s="21">
        <f>B4614-L4614</f>
        <v/>
      </c>
      <c r="N4614" s="21">
        <f>ROUNDDOWN(ROUND(B4614*0.2042,2),0)</f>
        <v/>
      </c>
    </row>
    <row r="4615">
      <c r="A4615" t="inlineStr">
        <is>
          <t>照合 一般</t>
        </is>
      </c>
      <c r="B4615" s="21" t="n">
        <v>33500000</v>
      </c>
      <c r="C4615" s="22" t="n">
        <v>29</v>
      </c>
      <c r="D4615" s="22" t="n">
        <v>1</v>
      </c>
      <c r="E4615" s="22" t="n">
        <v>0</v>
      </c>
      <c r="F4615" s="21">
        <f>(IF(C4615&lt;=20,MAX(800000,400000*C4615),8000000+700000*(C4615-20))+IF(E4615=1,1000000,0))</f>
        <v/>
      </c>
      <c r="G4615" s="21">
        <f>IF(AND(D4615=3,C4615&lt;=5),MAX(0,B4615-F4615),IF(AND(D4615=2,C4615&lt;=5,MAX(0,B4615-F4615)&gt;3000000),1500000+MAX(0,B4615-F4615)-3000000,MAX(0,B4615-F4615)/2))</f>
        <v/>
      </c>
      <c r="H4615" s="21">
        <f>ROUNDDOWN(G4615,-3)</f>
        <v/>
      </c>
      <c r="I4615" s="21">
        <f>IF(H4615&lt;=0,0,ROUNDDOWN(ROUND((H4615*LOOKUP(H4615,{0,1950001,3300001,6950001,9000001,18000001,40000001},{0.05,0.1,0.2,0.23,0.33,0.4,0.45})-LOOKUP(H4615,{0,1950001,3300001,6950001,9000001,18000001,40000001},{0,97500,427500,636000,1536000,2796000,4796000}))*1.021,3),0))</f>
        <v/>
      </c>
      <c r="J4615" s="21">
        <f>ROUNDDOWN(ROUND(H4615*0.06,2),-2)</f>
        <v/>
      </c>
      <c r="K4615" s="21">
        <f>ROUNDDOWN(ROUND(H4615*0.04,2),-2)</f>
        <v/>
      </c>
      <c r="L4615" s="21">
        <f>I4615+J4615+K4615</f>
        <v/>
      </c>
      <c r="M4615" s="21">
        <f>B4615-L4615</f>
        <v/>
      </c>
      <c r="N4615" s="21">
        <f>ROUNDDOWN(ROUND(B4615*0.2042,2),0)</f>
        <v/>
      </c>
    </row>
    <row r="4616">
      <c r="A4616" t="inlineStr">
        <is>
          <t>照合 一般</t>
        </is>
      </c>
      <c r="B4616" s="21" t="n">
        <v>33500000</v>
      </c>
      <c r="C4616" s="22" t="n">
        <v>30</v>
      </c>
      <c r="D4616" s="22" t="n">
        <v>1</v>
      </c>
      <c r="E4616" s="22" t="n">
        <v>0</v>
      </c>
      <c r="F4616" s="21">
        <f>(IF(C4616&lt;=20,MAX(800000,400000*C4616),8000000+700000*(C4616-20))+IF(E4616=1,1000000,0))</f>
        <v/>
      </c>
      <c r="G4616" s="21">
        <f>IF(AND(D4616=3,C4616&lt;=5),MAX(0,B4616-F4616),IF(AND(D4616=2,C4616&lt;=5,MAX(0,B4616-F4616)&gt;3000000),1500000+MAX(0,B4616-F4616)-3000000,MAX(0,B4616-F4616)/2))</f>
        <v/>
      </c>
      <c r="H4616" s="21">
        <f>ROUNDDOWN(G4616,-3)</f>
        <v/>
      </c>
      <c r="I4616" s="21">
        <f>IF(H4616&lt;=0,0,ROUNDDOWN(ROUND((H4616*LOOKUP(H4616,{0,1950001,3300001,6950001,9000001,18000001,40000001},{0.05,0.1,0.2,0.23,0.33,0.4,0.45})-LOOKUP(H4616,{0,1950001,3300001,6950001,9000001,18000001,40000001},{0,97500,427500,636000,1536000,2796000,4796000}))*1.021,3),0))</f>
        <v/>
      </c>
      <c r="J4616" s="21">
        <f>ROUNDDOWN(ROUND(H4616*0.06,2),-2)</f>
        <v/>
      </c>
      <c r="K4616" s="21">
        <f>ROUNDDOWN(ROUND(H4616*0.04,2),-2)</f>
        <v/>
      </c>
      <c r="L4616" s="21">
        <f>I4616+J4616+K4616</f>
        <v/>
      </c>
      <c r="M4616" s="21">
        <f>B4616-L4616</f>
        <v/>
      </c>
      <c r="N4616" s="21">
        <f>ROUNDDOWN(ROUND(B4616*0.2042,2),0)</f>
        <v/>
      </c>
    </row>
    <row r="4617">
      <c r="A4617" t="inlineStr">
        <is>
          <t>照合 一般</t>
        </is>
      </c>
      <c r="B4617" s="21" t="n">
        <v>33500000</v>
      </c>
      <c r="C4617" s="22" t="n">
        <v>31</v>
      </c>
      <c r="D4617" s="22" t="n">
        <v>1</v>
      </c>
      <c r="E4617" s="22" t="n">
        <v>0</v>
      </c>
      <c r="F4617" s="21">
        <f>(IF(C4617&lt;=20,MAX(800000,400000*C4617),8000000+700000*(C4617-20))+IF(E4617=1,1000000,0))</f>
        <v/>
      </c>
      <c r="G4617" s="21">
        <f>IF(AND(D4617=3,C4617&lt;=5),MAX(0,B4617-F4617),IF(AND(D4617=2,C4617&lt;=5,MAX(0,B4617-F4617)&gt;3000000),1500000+MAX(0,B4617-F4617)-3000000,MAX(0,B4617-F4617)/2))</f>
        <v/>
      </c>
      <c r="H4617" s="21">
        <f>ROUNDDOWN(G4617,-3)</f>
        <v/>
      </c>
      <c r="I4617" s="21">
        <f>IF(H4617&lt;=0,0,ROUNDDOWN(ROUND((H4617*LOOKUP(H4617,{0,1950001,3300001,6950001,9000001,18000001,40000001},{0.05,0.1,0.2,0.23,0.33,0.4,0.45})-LOOKUP(H4617,{0,1950001,3300001,6950001,9000001,18000001,40000001},{0,97500,427500,636000,1536000,2796000,4796000}))*1.021,3),0))</f>
        <v/>
      </c>
      <c r="J4617" s="21">
        <f>ROUNDDOWN(ROUND(H4617*0.06,2),-2)</f>
        <v/>
      </c>
      <c r="K4617" s="21">
        <f>ROUNDDOWN(ROUND(H4617*0.04,2),-2)</f>
        <v/>
      </c>
      <c r="L4617" s="21">
        <f>I4617+J4617+K4617</f>
        <v/>
      </c>
      <c r="M4617" s="21">
        <f>B4617-L4617</f>
        <v/>
      </c>
      <c r="N4617" s="21">
        <f>ROUNDDOWN(ROUND(B4617*0.2042,2),0)</f>
        <v/>
      </c>
    </row>
    <row r="4618">
      <c r="A4618" t="inlineStr">
        <is>
          <t>照合 一般</t>
        </is>
      </c>
      <c r="B4618" s="21" t="n">
        <v>33500000</v>
      </c>
      <c r="C4618" s="22" t="n">
        <v>32</v>
      </c>
      <c r="D4618" s="22" t="n">
        <v>1</v>
      </c>
      <c r="E4618" s="22" t="n">
        <v>0</v>
      </c>
      <c r="F4618" s="21">
        <f>(IF(C4618&lt;=20,MAX(800000,400000*C4618),8000000+700000*(C4618-20))+IF(E4618=1,1000000,0))</f>
        <v/>
      </c>
      <c r="G4618" s="21">
        <f>IF(AND(D4618=3,C4618&lt;=5),MAX(0,B4618-F4618),IF(AND(D4618=2,C4618&lt;=5,MAX(0,B4618-F4618)&gt;3000000),1500000+MAX(0,B4618-F4618)-3000000,MAX(0,B4618-F4618)/2))</f>
        <v/>
      </c>
      <c r="H4618" s="21">
        <f>ROUNDDOWN(G4618,-3)</f>
        <v/>
      </c>
      <c r="I4618" s="21">
        <f>IF(H4618&lt;=0,0,ROUNDDOWN(ROUND((H4618*LOOKUP(H4618,{0,1950001,3300001,6950001,9000001,18000001,40000001},{0.05,0.1,0.2,0.23,0.33,0.4,0.45})-LOOKUP(H4618,{0,1950001,3300001,6950001,9000001,18000001,40000001},{0,97500,427500,636000,1536000,2796000,4796000}))*1.021,3),0))</f>
        <v/>
      </c>
      <c r="J4618" s="21">
        <f>ROUNDDOWN(ROUND(H4618*0.06,2),-2)</f>
        <v/>
      </c>
      <c r="K4618" s="21">
        <f>ROUNDDOWN(ROUND(H4618*0.04,2),-2)</f>
        <v/>
      </c>
      <c r="L4618" s="21">
        <f>I4618+J4618+K4618</f>
        <v/>
      </c>
      <c r="M4618" s="21">
        <f>B4618-L4618</f>
        <v/>
      </c>
      <c r="N4618" s="21">
        <f>ROUNDDOWN(ROUND(B4618*0.2042,2),0)</f>
        <v/>
      </c>
    </row>
    <row r="4619">
      <c r="A4619" t="inlineStr">
        <is>
          <t>照合 一般</t>
        </is>
      </c>
      <c r="B4619" s="21" t="n">
        <v>33500000</v>
      </c>
      <c r="C4619" s="22" t="n">
        <v>33</v>
      </c>
      <c r="D4619" s="22" t="n">
        <v>1</v>
      </c>
      <c r="E4619" s="22" t="n">
        <v>0</v>
      </c>
      <c r="F4619" s="21">
        <f>(IF(C4619&lt;=20,MAX(800000,400000*C4619),8000000+700000*(C4619-20))+IF(E4619=1,1000000,0))</f>
        <v/>
      </c>
      <c r="G4619" s="21">
        <f>IF(AND(D4619=3,C4619&lt;=5),MAX(0,B4619-F4619),IF(AND(D4619=2,C4619&lt;=5,MAX(0,B4619-F4619)&gt;3000000),1500000+MAX(0,B4619-F4619)-3000000,MAX(0,B4619-F4619)/2))</f>
        <v/>
      </c>
      <c r="H4619" s="21">
        <f>ROUNDDOWN(G4619,-3)</f>
        <v/>
      </c>
      <c r="I4619" s="21">
        <f>IF(H4619&lt;=0,0,ROUNDDOWN(ROUND((H4619*LOOKUP(H4619,{0,1950001,3300001,6950001,9000001,18000001,40000001},{0.05,0.1,0.2,0.23,0.33,0.4,0.45})-LOOKUP(H4619,{0,1950001,3300001,6950001,9000001,18000001,40000001},{0,97500,427500,636000,1536000,2796000,4796000}))*1.021,3),0))</f>
        <v/>
      </c>
      <c r="J4619" s="21">
        <f>ROUNDDOWN(ROUND(H4619*0.06,2),-2)</f>
        <v/>
      </c>
      <c r="K4619" s="21">
        <f>ROUNDDOWN(ROUND(H4619*0.04,2),-2)</f>
        <v/>
      </c>
      <c r="L4619" s="21">
        <f>I4619+J4619+K4619</f>
        <v/>
      </c>
      <c r="M4619" s="21">
        <f>B4619-L4619</f>
        <v/>
      </c>
      <c r="N4619" s="21">
        <f>ROUNDDOWN(ROUND(B4619*0.2042,2),0)</f>
        <v/>
      </c>
    </row>
    <row r="4620">
      <c r="A4620" t="inlineStr">
        <is>
          <t>照合 一般</t>
        </is>
      </c>
      <c r="B4620" s="21" t="n">
        <v>33500000</v>
      </c>
      <c r="C4620" s="22" t="n">
        <v>34</v>
      </c>
      <c r="D4620" s="22" t="n">
        <v>1</v>
      </c>
      <c r="E4620" s="22" t="n">
        <v>0</v>
      </c>
      <c r="F4620" s="21">
        <f>(IF(C4620&lt;=20,MAX(800000,400000*C4620),8000000+700000*(C4620-20))+IF(E4620=1,1000000,0))</f>
        <v/>
      </c>
      <c r="G4620" s="21">
        <f>IF(AND(D4620=3,C4620&lt;=5),MAX(0,B4620-F4620),IF(AND(D4620=2,C4620&lt;=5,MAX(0,B4620-F4620)&gt;3000000),1500000+MAX(0,B4620-F4620)-3000000,MAX(0,B4620-F4620)/2))</f>
        <v/>
      </c>
      <c r="H4620" s="21">
        <f>ROUNDDOWN(G4620,-3)</f>
        <v/>
      </c>
      <c r="I4620" s="21">
        <f>IF(H4620&lt;=0,0,ROUNDDOWN(ROUND((H4620*LOOKUP(H4620,{0,1950001,3300001,6950001,9000001,18000001,40000001},{0.05,0.1,0.2,0.23,0.33,0.4,0.45})-LOOKUP(H4620,{0,1950001,3300001,6950001,9000001,18000001,40000001},{0,97500,427500,636000,1536000,2796000,4796000}))*1.021,3),0))</f>
        <v/>
      </c>
      <c r="J4620" s="21">
        <f>ROUNDDOWN(ROUND(H4620*0.06,2),-2)</f>
        <v/>
      </c>
      <c r="K4620" s="21">
        <f>ROUNDDOWN(ROUND(H4620*0.04,2),-2)</f>
        <v/>
      </c>
      <c r="L4620" s="21">
        <f>I4620+J4620+K4620</f>
        <v/>
      </c>
      <c r="M4620" s="21">
        <f>B4620-L4620</f>
        <v/>
      </c>
      <c r="N4620" s="21">
        <f>ROUNDDOWN(ROUND(B4620*0.2042,2),0)</f>
        <v/>
      </c>
    </row>
    <row r="4621">
      <c r="A4621" t="inlineStr">
        <is>
          <t>照合 一般</t>
        </is>
      </c>
      <c r="B4621" s="21" t="n">
        <v>33500000</v>
      </c>
      <c r="C4621" s="22" t="n">
        <v>35</v>
      </c>
      <c r="D4621" s="22" t="n">
        <v>1</v>
      </c>
      <c r="E4621" s="22" t="n">
        <v>0</v>
      </c>
      <c r="F4621" s="21">
        <f>(IF(C4621&lt;=20,MAX(800000,400000*C4621),8000000+700000*(C4621-20))+IF(E4621=1,1000000,0))</f>
        <v/>
      </c>
      <c r="G4621" s="21">
        <f>IF(AND(D4621=3,C4621&lt;=5),MAX(0,B4621-F4621),IF(AND(D4621=2,C4621&lt;=5,MAX(0,B4621-F4621)&gt;3000000),1500000+MAX(0,B4621-F4621)-3000000,MAX(0,B4621-F4621)/2))</f>
        <v/>
      </c>
      <c r="H4621" s="21">
        <f>ROUNDDOWN(G4621,-3)</f>
        <v/>
      </c>
      <c r="I4621" s="21">
        <f>IF(H4621&lt;=0,0,ROUNDDOWN(ROUND((H4621*LOOKUP(H4621,{0,1950001,3300001,6950001,9000001,18000001,40000001},{0.05,0.1,0.2,0.23,0.33,0.4,0.45})-LOOKUP(H4621,{0,1950001,3300001,6950001,9000001,18000001,40000001},{0,97500,427500,636000,1536000,2796000,4796000}))*1.021,3),0))</f>
        <v/>
      </c>
      <c r="J4621" s="21">
        <f>ROUNDDOWN(ROUND(H4621*0.06,2),-2)</f>
        <v/>
      </c>
      <c r="K4621" s="21">
        <f>ROUNDDOWN(ROUND(H4621*0.04,2),-2)</f>
        <v/>
      </c>
      <c r="L4621" s="21">
        <f>I4621+J4621+K4621</f>
        <v/>
      </c>
      <c r="M4621" s="21">
        <f>B4621-L4621</f>
        <v/>
      </c>
      <c r="N4621" s="21">
        <f>ROUNDDOWN(ROUND(B4621*0.2042,2),0)</f>
        <v/>
      </c>
    </row>
    <row r="4622">
      <c r="A4622" t="inlineStr">
        <is>
          <t>照合 一般</t>
        </is>
      </c>
      <c r="B4622" s="21" t="n">
        <v>33500000</v>
      </c>
      <c r="C4622" s="22" t="n">
        <v>36</v>
      </c>
      <c r="D4622" s="22" t="n">
        <v>1</v>
      </c>
      <c r="E4622" s="22" t="n">
        <v>0</v>
      </c>
      <c r="F4622" s="21">
        <f>(IF(C4622&lt;=20,MAX(800000,400000*C4622),8000000+700000*(C4622-20))+IF(E4622=1,1000000,0))</f>
        <v/>
      </c>
      <c r="G4622" s="21">
        <f>IF(AND(D4622=3,C4622&lt;=5),MAX(0,B4622-F4622),IF(AND(D4622=2,C4622&lt;=5,MAX(0,B4622-F4622)&gt;3000000),1500000+MAX(0,B4622-F4622)-3000000,MAX(0,B4622-F4622)/2))</f>
        <v/>
      </c>
      <c r="H4622" s="21">
        <f>ROUNDDOWN(G4622,-3)</f>
        <v/>
      </c>
      <c r="I4622" s="21">
        <f>IF(H4622&lt;=0,0,ROUNDDOWN(ROUND((H4622*LOOKUP(H4622,{0,1950001,3300001,6950001,9000001,18000001,40000001},{0.05,0.1,0.2,0.23,0.33,0.4,0.45})-LOOKUP(H4622,{0,1950001,3300001,6950001,9000001,18000001,40000001},{0,97500,427500,636000,1536000,2796000,4796000}))*1.021,3),0))</f>
        <v/>
      </c>
      <c r="J4622" s="21">
        <f>ROUNDDOWN(ROUND(H4622*0.06,2),-2)</f>
        <v/>
      </c>
      <c r="K4622" s="21">
        <f>ROUNDDOWN(ROUND(H4622*0.04,2),-2)</f>
        <v/>
      </c>
      <c r="L4622" s="21">
        <f>I4622+J4622+K4622</f>
        <v/>
      </c>
      <c r="M4622" s="21">
        <f>B4622-L4622</f>
        <v/>
      </c>
      <c r="N4622" s="21">
        <f>ROUNDDOWN(ROUND(B4622*0.2042,2),0)</f>
        <v/>
      </c>
    </row>
    <row r="4623">
      <c r="A4623" t="inlineStr">
        <is>
          <t>照合 一般</t>
        </is>
      </c>
      <c r="B4623" s="21" t="n">
        <v>33500000</v>
      </c>
      <c r="C4623" s="22" t="n">
        <v>37</v>
      </c>
      <c r="D4623" s="22" t="n">
        <v>1</v>
      </c>
      <c r="E4623" s="22" t="n">
        <v>0</v>
      </c>
      <c r="F4623" s="21">
        <f>(IF(C4623&lt;=20,MAX(800000,400000*C4623),8000000+700000*(C4623-20))+IF(E4623=1,1000000,0))</f>
        <v/>
      </c>
      <c r="G4623" s="21">
        <f>IF(AND(D4623=3,C4623&lt;=5),MAX(0,B4623-F4623),IF(AND(D4623=2,C4623&lt;=5,MAX(0,B4623-F4623)&gt;3000000),1500000+MAX(0,B4623-F4623)-3000000,MAX(0,B4623-F4623)/2))</f>
        <v/>
      </c>
      <c r="H4623" s="21">
        <f>ROUNDDOWN(G4623,-3)</f>
        <v/>
      </c>
      <c r="I4623" s="21">
        <f>IF(H4623&lt;=0,0,ROUNDDOWN(ROUND((H4623*LOOKUP(H4623,{0,1950001,3300001,6950001,9000001,18000001,40000001},{0.05,0.1,0.2,0.23,0.33,0.4,0.45})-LOOKUP(H4623,{0,1950001,3300001,6950001,9000001,18000001,40000001},{0,97500,427500,636000,1536000,2796000,4796000}))*1.021,3),0))</f>
        <v/>
      </c>
      <c r="J4623" s="21">
        <f>ROUNDDOWN(ROUND(H4623*0.06,2),-2)</f>
        <v/>
      </c>
      <c r="K4623" s="21">
        <f>ROUNDDOWN(ROUND(H4623*0.04,2),-2)</f>
        <v/>
      </c>
      <c r="L4623" s="21">
        <f>I4623+J4623+K4623</f>
        <v/>
      </c>
      <c r="M4623" s="21">
        <f>B4623-L4623</f>
        <v/>
      </c>
      <c r="N4623" s="21">
        <f>ROUNDDOWN(ROUND(B4623*0.2042,2),0)</f>
        <v/>
      </c>
    </row>
    <row r="4624">
      <c r="A4624" t="inlineStr">
        <is>
          <t>照合 一般</t>
        </is>
      </c>
      <c r="B4624" s="21" t="n">
        <v>33500000</v>
      </c>
      <c r="C4624" s="22" t="n">
        <v>38</v>
      </c>
      <c r="D4624" s="22" t="n">
        <v>1</v>
      </c>
      <c r="E4624" s="22" t="n">
        <v>0</v>
      </c>
      <c r="F4624" s="21">
        <f>(IF(C4624&lt;=20,MAX(800000,400000*C4624),8000000+700000*(C4624-20))+IF(E4624=1,1000000,0))</f>
        <v/>
      </c>
      <c r="G4624" s="21">
        <f>IF(AND(D4624=3,C4624&lt;=5),MAX(0,B4624-F4624),IF(AND(D4624=2,C4624&lt;=5,MAX(0,B4624-F4624)&gt;3000000),1500000+MAX(0,B4624-F4624)-3000000,MAX(0,B4624-F4624)/2))</f>
        <v/>
      </c>
      <c r="H4624" s="21">
        <f>ROUNDDOWN(G4624,-3)</f>
        <v/>
      </c>
      <c r="I4624" s="21">
        <f>IF(H4624&lt;=0,0,ROUNDDOWN(ROUND((H4624*LOOKUP(H4624,{0,1950001,3300001,6950001,9000001,18000001,40000001},{0.05,0.1,0.2,0.23,0.33,0.4,0.45})-LOOKUP(H4624,{0,1950001,3300001,6950001,9000001,18000001,40000001},{0,97500,427500,636000,1536000,2796000,4796000}))*1.021,3),0))</f>
        <v/>
      </c>
      <c r="J4624" s="21">
        <f>ROUNDDOWN(ROUND(H4624*0.06,2),-2)</f>
        <v/>
      </c>
      <c r="K4624" s="21">
        <f>ROUNDDOWN(ROUND(H4624*0.04,2),-2)</f>
        <v/>
      </c>
      <c r="L4624" s="21">
        <f>I4624+J4624+K4624</f>
        <v/>
      </c>
      <c r="M4624" s="21">
        <f>B4624-L4624</f>
        <v/>
      </c>
      <c r="N4624" s="21">
        <f>ROUNDDOWN(ROUND(B4624*0.2042,2),0)</f>
        <v/>
      </c>
    </row>
    <row r="4625">
      <c r="A4625" t="inlineStr">
        <is>
          <t>照合 一般</t>
        </is>
      </c>
      <c r="B4625" s="21" t="n">
        <v>33500000</v>
      </c>
      <c r="C4625" s="22" t="n">
        <v>39</v>
      </c>
      <c r="D4625" s="22" t="n">
        <v>1</v>
      </c>
      <c r="E4625" s="22" t="n">
        <v>0</v>
      </c>
      <c r="F4625" s="21">
        <f>(IF(C4625&lt;=20,MAX(800000,400000*C4625),8000000+700000*(C4625-20))+IF(E4625=1,1000000,0))</f>
        <v/>
      </c>
      <c r="G4625" s="21">
        <f>IF(AND(D4625=3,C4625&lt;=5),MAX(0,B4625-F4625),IF(AND(D4625=2,C4625&lt;=5,MAX(0,B4625-F4625)&gt;3000000),1500000+MAX(0,B4625-F4625)-3000000,MAX(0,B4625-F4625)/2))</f>
        <v/>
      </c>
      <c r="H4625" s="21">
        <f>ROUNDDOWN(G4625,-3)</f>
        <v/>
      </c>
      <c r="I4625" s="21">
        <f>IF(H4625&lt;=0,0,ROUNDDOWN(ROUND((H4625*LOOKUP(H4625,{0,1950001,3300001,6950001,9000001,18000001,40000001},{0.05,0.1,0.2,0.23,0.33,0.4,0.45})-LOOKUP(H4625,{0,1950001,3300001,6950001,9000001,18000001,40000001},{0,97500,427500,636000,1536000,2796000,4796000}))*1.021,3),0))</f>
        <v/>
      </c>
      <c r="J4625" s="21">
        <f>ROUNDDOWN(ROUND(H4625*0.06,2),-2)</f>
        <v/>
      </c>
      <c r="K4625" s="21">
        <f>ROUNDDOWN(ROUND(H4625*0.04,2),-2)</f>
        <v/>
      </c>
      <c r="L4625" s="21">
        <f>I4625+J4625+K4625</f>
        <v/>
      </c>
      <c r="M4625" s="21">
        <f>B4625-L4625</f>
        <v/>
      </c>
      <c r="N4625" s="21">
        <f>ROUNDDOWN(ROUND(B4625*0.2042,2),0)</f>
        <v/>
      </c>
    </row>
    <row r="4626">
      <c r="A4626" t="inlineStr">
        <is>
          <t>照合 一般</t>
        </is>
      </c>
      <c r="B4626" s="21" t="n">
        <v>33500000</v>
      </c>
      <c r="C4626" s="22" t="n">
        <v>40</v>
      </c>
      <c r="D4626" s="22" t="n">
        <v>1</v>
      </c>
      <c r="E4626" s="22" t="n">
        <v>0</v>
      </c>
      <c r="F4626" s="21">
        <f>(IF(C4626&lt;=20,MAX(800000,400000*C4626),8000000+700000*(C4626-20))+IF(E4626=1,1000000,0))</f>
        <v/>
      </c>
      <c r="G4626" s="21">
        <f>IF(AND(D4626=3,C4626&lt;=5),MAX(0,B4626-F4626),IF(AND(D4626=2,C4626&lt;=5,MAX(0,B4626-F4626)&gt;3000000),1500000+MAX(0,B4626-F4626)-3000000,MAX(0,B4626-F4626)/2))</f>
        <v/>
      </c>
      <c r="H4626" s="21">
        <f>ROUNDDOWN(G4626,-3)</f>
        <v/>
      </c>
      <c r="I4626" s="21">
        <f>IF(H4626&lt;=0,0,ROUNDDOWN(ROUND((H4626*LOOKUP(H4626,{0,1950001,3300001,6950001,9000001,18000001,40000001},{0.05,0.1,0.2,0.23,0.33,0.4,0.45})-LOOKUP(H4626,{0,1950001,3300001,6950001,9000001,18000001,40000001},{0,97500,427500,636000,1536000,2796000,4796000}))*1.021,3),0))</f>
        <v/>
      </c>
      <c r="J4626" s="21">
        <f>ROUNDDOWN(ROUND(H4626*0.06,2),-2)</f>
        <v/>
      </c>
      <c r="K4626" s="21">
        <f>ROUNDDOWN(ROUND(H4626*0.04,2),-2)</f>
        <v/>
      </c>
      <c r="L4626" s="21">
        <f>I4626+J4626+K4626</f>
        <v/>
      </c>
      <c r="M4626" s="21">
        <f>B4626-L4626</f>
        <v/>
      </c>
      <c r="N4626" s="21">
        <f>ROUNDDOWN(ROUND(B4626*0.2042,2),0)</f>
        <v/>
      </c>
    </row>
    <row r="4627">
      <c r="A4627" t="inlineStr">
        <is>
          <t>照合 一般</t>
        </is>
      </c>
      <c r="B4627" s="21" t="n">
        <v>33500000</v>
      </c>
      <c r="C4627" s="22" t="n">
        <v>41</v>
      </c>
      <c r="D4627" s="22" t="n">
        <v>1</v>
      </c>
      <c r="E4627" s="22" t="n">
        <v>0</v>
      </c>
      <c r="F4627" s="21">
        <f>(IF(C4627&lt;=20,MAX(800000,400000*C4627),8000000+700000*(C4627-20))+IF(E4627=1,1000000,0))</f>
        <v/>
      </c>
      <c r="G4627" s="21">
        <f>IF(AND(D4627=3,C4627&lt;=5),MAX(0,B4627-F4627),IF(AND(D4627=2,C4627&lt;=5,MAX(0,B4627-F4627)&gt;3000000),1500000+MAX(0,B4627-F4627)-3000000,MAX(0,B4627-F4627)/2))</f>
        <v/>
      </c>
      <c r="H4627" s="21">
        <f>ROUNDDOWN(G4627,-3)</f>
        <v/>
      </c>
      <c r="I4627" s="21">
        <f>IF(H4627&lt;=0,0,ROUNDDOWN(ROUND((H4627*LOOKUP(H4627,{0,1950001,3300001,6950001,9000001,18000001,40000001},{0.05,0.1,0.2,0.23,0.33,0.4,0.45})-LOOKUP(H4627,{0,1950001,3300001,6950001,9000001,18000001,40000001},{0,97500,427500,636000,1536000,2796000,4796000}))*1.021,3),0))</f>
        <v/>
      </c>
      <c r="J4627" s="21">
        <f>ROUNDDOWN(ROUND(H4627*0.06,2),-2)</f>
        <v/>
      </c>
      <c r="K4627" s="21">
        <f>ROUNDDOWN(ROUND(H4627*0.04,2),-2)</f>
        <v/>
      </c>
      <c r="L4627" s="21">
        <f>I4627+J4627+K4627</f>
        <v/>
      </c>
      <c r="M4627" s="21">
        <f>B4627-L4627</f>
        <v/>
      </c>
      <c r="N4627" s="21">
        <f>ROUNDDOWN(ROUND(B4627*0.2042,2),0)</f>
        <v/>
      </c>
    </row>
    <row r="4628">
      <c r="A4628" t="inlineStr">
        <is>
          <t>照合 一般</t>
        </is>
      </c>
      <c r="B4628" s="21" t="n">
        <v>33500000</v>
      </c>
      <c r="C4628" s="22" t="n">
        <v>42</v>
      </c>
      <c r="D4628" s="22" t="n">
        <v>1</v>
      </c>
      <c r="E4628" s="22" t="n">
        <v>0</v>
      </c>
      <c r="F4628" s="21">
        <f>(IF(C4628&lt;=20,MAX(800000,400000*C4628),8000000+700000*(C4628-20))+IF(E4628=1,1000000,0))</f>
        <v/>
      </c>
      <c r="G4628" s="21">
        <f>IF(AND(D4628=3,C4628&lt;=5),MAX(0,B4628-F4628),IF(AND(D4628=2,C4628&lt;=5,MAX(0,B4628-F4628)&gt;3000000),1500000+MAX(0,B4628-F4628)-3000000,MAX(0,B4628-F4628)/2))</f>
        <v/>
      </c>
      <c r="H4628" s="21">
        <f>ROUNDDOWN(G4628,-3)</f>
        <v/>
      </c>
      <c r="I4628" s="21">
        <f>IF(H4628&lt;=0,0,ROUNDDOWN(ROUND((H4628*LOOKUP(H4628,{0,1950001,3300001,6950001,9000001,18000001,40000001},{0.05,0.1,0.2,0.23,0.33,0.4,0.45})-LOOKUP(H4628,{0,1950001,3300001,6950001,9000001,18000001,40000001},{0,97500,427500,636000,1536000,2796000,4796000}))*1.021,3),0))</f>
        <v/>
      </c>
      <c r="J4628" s="21">
        <f>ROUNDDOWN(ROUND(H4628*0.06,2),-2)</f>
        <v/>
      </c>
      <c r="K4628" s="21">
        <f>ROUNDDOWN(ROUND(H4628*0.04,2),-2)</f>
        <v/>
      </c>
      <c r="L4628" s="21">
        <f>I4628+J4628+K4628</f>
        <v/>
      </c>
      <c r="M4628" s="21">
        <f>B4628-L4628</f>
        <v/>
      </c>
      <c r="N4628" s="21">
        <f>ROUNDDOWN(ROUND(B4628*0.2042,2),0)</f>
        <v/>
      </c>
    </row>
    <row r="4629">
      <c r="A4629" t="inlineStr">
        <is>
          <t>照合 一般</t>
        </is>
      </c>
      <c r="B4629" s="21" t="n">
        <v>33500000</v>
      </c>
      <c r="C4629" s="22" t="n">
        <v>43</v>
      </c>
      <c r="D4629" s="22" t="n">
        <v>1</v>
      </c>
      <c r="E4629" s="22" t="n">
        <v>0</v>
      </c>
      <c r="F4629" s="21">
        <f>(IF(C4629&lt;=20,MAX(800000,400000*C4629),8000000+700000*(C4629-20))+IF(E4629=1,1000000,0))</f>
        <v/>
      </c>
      <c r="G4629" s="21">
        <f>IF(AND(D4629=3,C4629&lt;=5),MAX(0,B4629-F4629),IF(AND(D4629=2,C4629&lt;=5,MAX(0,B4629-F4629)&gt;3000000),1500000+MAX(0,B4629-F4629)-3000000,MAX(0,B4629-F4629)/2))</f>
        <v/>
      </c>
      <c r="H4629" s="21">
        <f>ROUNDDOWN(G4629,-3)</f>
        <v/>
      </c>
      <c r="I4629" s="21">
        <f>IF(H4629&lt;=0,0,ROUNDDOWN(ROUND((H4629*LOOKUP(H4629,{0,1950001,3300001,6950001,9000001,18000001,40000001},{0.05,0.1,0.2,0.23,0.33,0.4,0.45})-LOOKUP(H4629,{0,1950001,3300001,6950001,9000001,18000001,40000001},{0,97500,427500,636000,1536000,2796000,4796000}))*1.021,3),0))</f>
        <v/>
      </c>
      <c r="J4629" s="21">
        <f>ROUNDDOWN(ROUND(H4629*0.06,2),-2)</f>
        <v/>
      </c>
      <c r="K4629" s="21">
        <f>ROUNDDOWN(ROUND(H4629*0.04,2),-2)</f>
        <v/>
      </c>
      <c r="L4629" s="21">
        <f>I4629+J4629+K4629</f>
        <v/>
      </c>
      <c r="M4629" s="21">
        <f>B4629-L4629</f>
        <v/>
      </c>
      <c r="N4629" s="21">
        <f>ROUNDDOWN(ROUND(B4629*0.2042,2),0)</f>
        <v/>
      </c>
    </row>
    <row r="4630">
      <c r="A4630" t="inlineStr">
        <is>
          <t>照合 一般</t>
        </is>
      </c>
      <c r="B4630" s="21" t="n">
        <v>33500000</v>
      </c>
      <c r="C4630" s="22" t="n">
        <v>44</v>
      </c>
      <c r="D4630" s="22" t="n">
        <v>1</v>
      </c>
      <c r="E4630" s="22" t="n">
        <v>0</v>
      </c>
      <c r="F4630" s="21">
        <f>(IF(C4630&lt;=20,MAX(800000,400000*C4630),8000000+700000*(C4630-20))+IF(E4630=1,1000000,0))</f>
        <v/>
      </c>
      <c r="G4630" s="21">
        <f>IF(AND(D4630=3,C4630&lt;=5),MAX(0,B4630-F4630),IF(AND(D4630=2,C4630&lt;=5,MAX(0,B4630-F4630)&gt;3000000),1500000+MAX(0,B4630-F4630)-3000000,MAX(0,B4630-F4630)/2))</f>
        <v/>
      </c>
      <c r="H4630" s="21">
        <f>ROUNDDOWN(G4630,-3)</f>
        <v/>
      </c>
      <c r="I4630" s="21">
        <f>IF(H4630&lt;=0,0,ROUNDDOWN(ROUND((H4630*LOOKUP(H4630,{0,1950001,3300001,6950001,9000001,18000001,40000001},{0.05,0.1,0.2,0.23,0.33,0.4,0.45})-LOOKUP(H4630,{0,1950001,3300001,6950001,9000001,18000001,40000001},{0,97500,427500,636000,1536000,2796000,4796000}))*1.021,3),0))</f>
        <v/>
      </c>
      <c r="J4630" s="21">
        <f>ROUNDDOWN(ROUND(H4630*0.06,2),-2)</f>
        <v/>
      </c>
      <c r="K4630" s="21">
        <f>ROUNDDOWN(ROUND(H4630*0.04,2),-2)</f>
        <v/>
      </c>
      <c r="L4630" s="21">
        <f>I4630+J4630+K4630</f>
        <v/>
      </c>
      <c r="M4630" s="21">
        <f>B4630-L4630</f>
        <v/>
      </c>
      <c r="N4630" s="21">
        <f>ROUNDDOWN(ROUND(B4630*0.2042,2),0)</f>
        <v/>
      </c>
    </row>
    <row r="4631">
      <c r="A4631" t="inlineStr">
        <is>
          <t>照合 一般</t>
        </is>
      </c>
      <c r="B4631" s="21" t="n">
        <v>33500000</v>
      </c>
      <c r="C4631" s="22" t="n">
        <v>45</v>
      </c>
      <c r="D4631" s="22" t="n">
        <v>1</v>
      </c>
      <c r="E4631" s="22" t="n">
        <v>0</v>
      </c>
      <c r="F4631" s="21">
        <f>(IF(C4631&lt;=20,MAX(800000,400000*C4631),8000000+700000*(C4631-20))+IF(E4631=1,1000000,0))</f>
        <v/>
      </c>
      <c r="G4631" s="21">
        <f>IF(AND(D4631=3,C4631&lt;=5),MAX(0,B4631-F4631),IF(AND(D4631=2,C4631&lt;=5,MAX(0,B4631-F4631)&gt;3000000),1500000+MAX(0,B4631-F4631)-3000000,MAX(0,B4631-F4631)/2))</f>
        <v/>
      </c>
      <c r="H4631" s="21">
        <f>ROUNDDOWN(G4631,-3)</f>
        <v/>
      </c>
      <c r="I4631" s="21">
        <f>IF(H4631&lt;=0,0,ROUNDDOWN(ROUND((H4631*LOOKUP(H4631,{0,1950001,3300001,6950001,9000001,18000001,40000001},{0.05,0.1,0.2,0.23,0.33,0.4,0.45})-LOOKUP(H4631,{0,1950001,3300001,6950001,9000001,18000001,40000001},{0,97500,427500,636000,1536000,2796000,4796000}))*1.021,3),0))</f>
        <v/>
      </c>
      <c r="J4631" s="21">
        <f>ROUNDDOWN(ROUND(H4631*0.06,2),-2)</f>
        <v/>
      </c>
      <c r="K4631" s="21">
        <f>ROUNDDOWN(ROUND(H4631*0.04,2),-2)</f>
        <v/>
      </c>
      <c r="L4631" s="21">
        <f>I4631+J4631+K4631</f>
        <v/>
      </c>
      <c r="M4631" s="21">
        <f>B4631-L4631</f>
        <v/>
      </c>
      <c r="N4631" s="21">
        <f>ROUNDDOWN(ROUND(B4631*0.2042,2),0)</f>
        <v/>
      </c>
    </row>
    <row r="4632">
      <c r="A4632" t="inlineStr">
        <is>
          <t>照合 短期</t>
        </is>
      </c>
      <c r="B4632" s="21" t="n">
        <v>33500000</v>
      </c>
      <c r="C4632" s="22" t="n">
        <v>1</v>
      </c>
      <c r="D4632" s="22" t="n">
        <v>2</v>
      </c>
      <c r="E4632" s="22" t="n">
        <v>0</v>
      </c>
      <c r="F4632" s="21">
        <f>(IF(C4632&lt;=20,MAX(800000,400000*C4632),8000000+700000*(C4632-20))+IF(E4632=1,1000000,0))</f>
        <v/>
      </c>
      <c r="G4632" s="21">
        <f>IF(AND(D4632=3,C4632&lt;=5),MAX(0,B4632-F4632),IF(AND(D4632=2,C4632&lt;=5,MAX(0,B4632-F4632)&gt;3000000),1500000+MAX(0,B4632-F4632)-3000000,MAX(0,B4632-F4632)/2))</f>
        <v/>
      </c>
      <c r="H4632" s="21">
        <f>ROUNDDOWN(G4632,-3)</f>
        <v/>
      </c>
      <c r="I4632" s="21">
        <f>IF(H4632&lt;=0,0,ROUNDDOWN(ROUND((H4632*LOOKUP(H4632,{0,1950001,3300001,6950001,9000001,18000001,40000001},{0.05,0.1,0.2,0.23,0.33,0.4,0.45})-LOOKUP(H4632,{0,1950001,3300001,6950001,9000001,18000001,40000001},{0,97500,427500,636000,1536000,2796000,4796000}))*1.021,3),0))</f>
        <v/>
      </c>
      <c r="J4632" s="21">
        <f>ROUNDDOWN(ROUND(H4632*0.06,2),-2)</f>
        <v/>
      </c>
      <c r="K4632" s="21">
        <f>ROUNDDOWN(ROUND(H4632*0.04,2),-2)</f>
        <v/>
      </c>
      <c r="L4632" s="21">
        <f>I4632+J4632+K4632</f>
        <v/>
      </c>
      <c r="M4632" s="21">
        <f>B4632-L4632</f>
        <v/>
      </c>
      <c r="N4632" s="21">
        <f>ROUNDDOWN(ROUND(B4632*0.2042,2),0)</f>
        <v/>
      </c>
    </row>
    <row r="4633">
      <c r="A4633" t="inlineStr">
        <is>
          <t>照合 役員</t>
        </is>
      </c>
      <c r="B4633" s="21" t="n">
        <v>33500000</v>
      </c>
      <c r="C4633" s="22" t="n">
        <v>1</v>
      </c>
      <c r="D4633" s="22" t="n">
        <v>3</v>
      </c>
      <c r="E4633" s="22" t="n">
        <v>0</v>
      </c>
      <c r="F4633" s="21">
        <f>(IF(C4633&lt;=20,MAX(800000,400000*C4633),8000000+700000*(C4633-20))+IF(E4633=1,1000000,0))</f>
        <v/>
      </c>
      <c r="G4633" s="21">
        <f>IF(AND(D4633=3,C4633&lt;=5),MAX(0,B4633-F4633),IF(AND(D4633=2,C4633&lt;=5,MAX(0,B4633-F4633)&gt;3000000),1500000+MAX(0,B4633-F4633)-3000000,MAX(0,B4633-F4633)/2))</f>
        <v/>
      </c>
      <c r="H4633" s="21">
        <f>ROUNDDOWN(G4633,-3)</f>
        <v/>
      </c>
      <c r="I4633" s="21">
        <f>IF(H4633&lt;=0,0,ROUNDDOWN(ROUND((H4633*LOOKUP(H4633,{0,1950001,3300001,6950001,9000001,18000001,40000001},{0.05,0.1,0.2,0.23,0.33,0.4,0.45})-LOOKUP(H4633,{0,1950001,3300001,6950001,9000001,18000001,40000001},{0,97500,427500,636000,1536000,2796000,4796000}))*1.021,3),0))</f>
        <v/>
      </c>
      <c r="J4633" s="21">
        <f>ROUNDDOWN(ROUND(H4633*0.06,2),-2)</f>
        <v/>
      </c>
      <c r="K4633" s="21">
        <f>ROUNDDOWN(ROUND(H4633*0.04,2),-2)</f>
        <v/>
      </c>
      <c r="L4633" s="21">
        <f>I4633+J4633+K4633</f>
        <v/>
      </c>
      <c r="M4633" s="21">
        <f>B4633-L4633</f>
        <v/>
      </c>
      <c r="N4633" s="21">
        <f>ROUNDDOWN(ROUND(B4633*0.2042,2),0)</f>
        <v/>
      </c>
    </row>
    <row r="4634">
      <c r="A4634" t="inlineStr">
        <is>
          <t>照合 短期 障害</t>
        </is>
      </c>
      <c r="B4634" s="21" t="n">
        <v>33500000</v>
      </c>
      <c r="C4634" s="22" t="n">
        <v>1</v>
      </c>
      <c r="D4634" s="22" t="n">
        <v>2</v>
      </c>
      <c r="E4634" s="22" t="n">
        <v>1</v>
      </c>
      <c r="F4634" s="21">
        <f>(IF(C4634&lt;=20,MAX(800000,400000*C4634),8000000+700000*(C4634-20))+IF(E4634=1,1000000,0))</f>
        <v/>
      </c>
      <c r="G4634" s="21">
        <f>IF(AND(D4634=3,C4634&lt;=5),MAX(0,B4634-F4634),IF(AND(D4634=2,C4634&lt;=5,MAX(0,B4634-F4634)&gt;3000000),1500000+MAX(0,B4634-F4634)-3000000,MAX(0,B4634-F4634)/2))</f>
        <v/>
      </c>
      <c r="H4634" s="21">
        <f>ROUNDDOWN(G4634,-3)</f>
        <v/>
      </c>
      <c r="I4634" s="21">
        <f>IF(H4634&lt;=0,0,ROUNDDOWN(ROUND((H4634*LOOKUP(H4634,{0,1950001,3300001,6950001,9000001,18000001,40000001},{0.05,0.1,0.2,0.23,0.33,0.4,0.45})-LOOKUP(H4634,{0,1950001,3300001,6950001,9000001,18000001,40000001},{0,97500,427500,636000,1536000,2796000,4796000}))*1.021,3),0))</f>
        <v/>
      </c>
      <c r="J4634" s="21">
        <f>ROUNDDOWN(ROUND(H4634*0.06,2),-2)</f>
        <v/>
      </c>
      <c r="K4634" s="21">
        <f>ROUNDDOWN(ROUND(H4634*0.04,2),-2)</f>
        <v/>
      </c>
      <c r="L4634" s="21">
        <f>I4634+J4634+K4634</f>
        <v/>
      </c>
      <c r="M4634" s="21">
        <f>B4634-L4634</f>
        <v/>
      </c>
      <c r="N4634" s="21">
        <f>ROUNDDOWN(ROUND(B4634*0.2042,2),0)</f>
        <v/>
      </c>
    </row>
    <row r="4635">
      <c r="A4635" t="inlineStr">
        <is>
          <t>照合 短期</t>
        </is>
      </c>
      <c r="B4635" s="21" t="n">
        <v>33500000</v>
      </c>
      <c r="C4635" s="22" t="n">
        <v>2</v>
      </c>
      <c r="D4635" s="22" t="n">
        <v>2</v>
      </c>
      <c r="E4635" s="22" t="n">
        <v>0</v>
      </c>
      <c r="F4635" s="21">
        <f>(IF(C4635&lt;=20,MAX(800000,400000*C4635),8000000+700000*(C4635-20))+IF(E4635=1,1000000,0))</f>
        <v/>
      </c>
      <c r="G4635" s="21">
        <f>IF(AND(D4635=3,C4635&lt;=5),MAX(0,B4635-F4635),IF(AND(D4635=2,C4635&lt;=5,MAX(0,B4635-F4635)&gt;3000000),1500000+MAX(0,B4635-F4635)-3000000,MAX(0,B4635-F4635)/2))</f>
        <v/>
      </c>
      <c r="H4635" s="21">
        <f>ROUNDDOWN(G4635,-3)</f>
        <v/>
      </c>
      <c r="I4635" s="21">
        <f>IF(H4635&lt;=0,0,ROUNDDOWN(ROUND((H4635*LOOKUP(H4635,{0,1950001,3300001,6950001,9000001,18000001,40000001},{0.05,0.1,0.2,0.23,0.33,0.4,0.45})-LOOKUP(H4635,{0,1950001,3300001,6950001,9000001,18000001,40000001},{0,97500,427500,636000,1536000,2796000,4796000}))*1.021,3),0))</f>
        <v/>
      </c>
      <c r="J4635" s="21">
        <f>ROUNDDOWN(ROUND(H4635*0.06,2),-2)</f>
        <v/>
      </c>
      <c r="K4635" s="21">
        <f>ROUNDDOWN(ROUND(H4635*0.04,2),-2)</f>
        <v/>
      </c>
      <c r="L4635" s="21">
        <f>I4635+J4635+K4635</f>
        <v/>
      </c>
      <c r="M4635" s="21">
        <f>B4635-L4635</f>
        <v/>
      </c>
      <c r="N4635" s="21">
        <f>ROUNDDOWN(ROUND(B4635*0.2042,2),0)</f>
        <v/>
      </c>
    </row>
    <row r="4636">
      <c r="A4636" t="inlineStr">
        <is>
          <t>照合 役員</t>
        </is>
      </c>
      <c r="B4636" s="21" t="n">
        <v>33500000</v>
      </c>
      <c r="C4636" s="22" t="n">
        <v>2</v>
      </c>
      <c r="D4636" s="22" t="n">
        <v>3</v>
      </c>
      <c r="E4636" s="22" t="n">
        <v>0</v>
      </c>
      <c r="F4636" s="21">
        <f>(IF(C4636&lt;=20,MAX(800000,400000*C4636),8000000+700000*(C4636-20))+IF(E4636=1,1000000,0))</f>
        <v/>
      </c>
      <c r="G4636" s="21">
        <f>IF(AND(D4636=3,C4636&lt;=5),MAX(0,B4636-F4636),IF(AND(D4636=2,C4636&lt;=5,MAX(0,B4636-F4636)&gt;3000000),1500000+MAX(0,B4636-F4636)-3000000,MAX(0,B4636-F4636)/2))</f>
        <v/>
      </c>
      <c r="H4636" s="21">
        <f>ROUNDDOWN(G4636,-3)</f>
        <v/>
      </c>
      <c r="I4636" s="21">
        <f>IF(H4636&lt;=0,0,ROUNDDOWN(ROUND((H4636*LOOKUP(H4636,{0,1950001,3300001,6950001,9000001,18000001,40000001},{0.05,0.1,0.2,0.23,0.33,0.4,0.45})-LOOKUP(H4636,{0,1950001,3300001,6950001,9000001,18000001,40000001},{0,97500,427500,636000,1536000,2796000,4796000}))*1.021,3),0))</f>
        <v/>
      </c>
      <c r="J4636" s="21">
        <f>ROUNDDOWN(ROUND(H4636*0.06,2),-2)</f>
        <v/>
      </c>
      <c r="K4636" s="21">
        <f>ROUNDDOWN(ROUND(H4636*0.04,2),-2)</f>
        <v/>
      </c>
      <c r="L4636" s="21">
        <f>I4636+J4636+K4636</f>
        <v/>
      </c>
      <c r="M4636" s="21">
        <f>B4636-L4636</f>
        <v/>
      </c>
      <c r="N4636" s="21">
        <f>ROUNDDOWN(ROUND(B4636*0.2042,2),0)</f>
        <v/>
      </c>
    </row>
    <row r="4637">
      <c r="A4637" t="inlineStr">
        <is>
          <t>照合 短期 障害</t>
        </is>
      </c>
      <c r="B4637" s="21" t="n">
        <v>33500000</v>
      </c>
      <c r="C4637" s="22" t="n">
        <v>2</v>
      </c>
      <c r="D4637" s="22" t="n">
        <v>2</v>
      </c>
      <c r="E4637" s="22" t="n">
        <v>1</v>
      </c>
      <c r="F4637" s="21">
        <f>(IF(C4637&lt;=20,MAX(800000,400000*C4637),8000000+700000*(C4637-20))+IF(E4637=1,1000000,0))</f>
        <v/>
      </c>
      <c r="G4637" s="21">
        <f>IF(AND(D4637=3,C4637&lt;=5),MAX(0,B4637-F4637),IF(AND(D4637=2,C4637&lt;=5,MAX(0,B4637-F4637)&gt;3000000),1500000+MAX(0,B4637-F4637)-3000000,MAX(0,B4637-F4637)/2))</f>
        <v/>
      </c>
      <c r="H4637" s="21">
        <f>ROUNDDOWN(G4637,-3)</f>
        <v/>
      </c>
      <c r="I4637" s="21">
        <f>IF(H4637&lt;=0,0,ROUNDDOWN(ROUND((H4637*LOOKUP(H4637,{0,1950001,3300001,6950001,9000001,18000001,40000001},{0.05,0.1,0.2,0.23,0.33,0.4,0.45})-LOOKUP(H4637,{0,1950001,3300001,6950001,9000001,18000001,40000001},{0,97500,427500,636000,1536000,2796000,4796000}))*1.021,3),0))</f>
        <v/>
      </c>
      <c r="J4637" s="21">
        <f>ROUNDDOWN(ROUND(H4637*0.06,2),-2)</f>
        <v/>
      </c>
      <c r="K4637" s="21">
        <f>ROUNDDOWN(ROUND(H4637*0.04,2),-2)</f>
        <v/>
      </c>
      <c r="L4637" s="21">
        <f>I4637+J4637+K4637</f>
        <v/>
      </c>
      <c r="M4637" s="21">
        <f>B4637-L4637</f>
        <v/>
      </c>
      <c r="N4637" s="21">
        <f>ROUNDDOWN(ROUND(B4637*0.2042,2),0)</f>
        <v/>
      </c>
    </row>
    <row r="4638">
      <c r="A4638" t="inlineStr">
        <is>
          <t>照合 短期</t>
        </is>
      </c>
      <c r="B4638" s="21" t="n">
        <v>33500000</v>
      </c>
      <c r="C4638" s="22" t="n">
        <v>3</v>
      </c>
      <c r="D4638" s="22" t="n">
        <v>2</v>
      </c>
      <c r="E4638" s="22" t="n">
        <v>0</v>
      </c>
      <c r="F4638" s="21">
        <f>(IF(C4638&lt;=20,MAX(800000,400000*C4638),8000000+700000*(C4638-20))+IF(E4638=1,1000000,0))</f>
        <v/>
      </c>
      <c r="G4638" s="21">
        <f>IF(AND(D4638=3,C4638&lt;=5),MAX(0,B4638-F4638),IF(AND(D4638=2,C4638&lt;=5,MAX(0,B4638-F4638)&gt;3000000),1500000+MAX(0,B4638-F4638)-3000000,MAX(0,B4638-F4638)/2))</f>
        <v/>
      </c>
      <c r="H4638" s="21">
        <f>ROUNDDOWN(G4638,-3)</f>
        <v/>
      </c>
      <c r="I4638" s="21">
        <f>IF(H4638&lt;=0,0,ROUNDDOWN(ROUND((H4638*LOOKUP(H4638,{0,1950001,3300001,6950001,9000001,18000001,40000001},{0.05,0.1,0.2,0.23,0.33,0.4,0.45})-LOOKUP(H4638,{0,1950001,3300001,6950001,9000001,18000001,40000001},{0,97500,427500,636000,1536000,2796000,4796000}))*1.021,3),0))</f>
        <v/>
      </c>
      <c r="J4638" s="21">
        <f>ROUNDDOWN(ROUND(H4638*0.06,2),-2)</f>
        <v/>
      </c>
      <c r="K4638" s="21">
        <f>ROUNDDOWN(ROUND(H4638*0.04,2),-2)</f>
        <v/>
      </c>
      <c r="L4638" s="21">
        <f>I4638+J4638+K4638</f>
        <v/>
      </c>
      <c r="M4638" s="21">
        <f>B4638-L4638</f>
        <v/>
      </c>
      <c r="N4638" s="21">
        <f>ROUNDDOWN(ROUND(B4638*0.2042,2),0)</f>
        <v/>
      </c>
    </row>
    <row r="4639">
      <c r="A4639" t="inlineStr">
        <is>
          <t>照合 役員</t>
        </is>
      </c>
      <c r="B4639" s="21" t="n">
        <v>33500000</v>
      </c>
      <c r="C4639" s="22" t="n">
        <v>3</v>
      </c>
      <c r="D4639" s="22" t="n">
        <v>3</v>
      </c>
      <c r="E4639" s="22" t="n">
        <v>0</v>
      </c>
      <c r="F4639" s="21">
        <f>(IF(C4639&lt;=20,MAX(800000,400000*C4639),8000000+700000*(C4639-20))+IF(E4639=1,1000000,0))</f>
        <v/>
      </c>
      <c r="G4639" s="21">
        <f>IF(AND(D4639=3,C4639&lt;=5),MAX(0,B4639-F4639),IF(AND(D4639=2,C4639&lt;=5,MAX(0,B4639-F4639)&gt;3000000),1500000+MAX(0,B4639-F4639)-3000000,MAX(0,B4639-F4639)/2))</f>
        <v/>
      </c>
      <c r="H4639" s="21">
        <f>ROUNDDOWN(G4639,-3)</f>
        <v/>
      </c>
      <c r="I4639" s="21">
        <f>IF(H4639&lt;=0,0,ROUNDDOWN(ROUND((H4639*LOOKUP(H4639,{0,1950001,3300001,6950001,9000001,18000001,40000001},{0.05,0.1,0.2,0.23,0.33,0.4,0.45})-LOOKUP(H4639,{0,1950001,3300001,6950001,9000001,18000001,40000001},{0,97500,427500,636000,1536000,2796000,4796000}))*1.021,3),0))</f>
        <v/>
      </c>
      <c r="J4639" s="21">
        <f>ROUNDDOWN(ROUND(H4639*0.06,2),-2)</f>
        <v/>
      </c>
      <c r="K4639" s="21">
        <f>ROUNDDOWN(ROUND(H4639*0.04,2),-2)</f>
        <v/>
      </c>
      <c r="L4639" s="21">
        <f>I4639+J4639+K4639</f>
        <v/>
      </c>
      <c r="M4639" s="21">
        <f>B4639-L4639</f>
        <v/>
      </c>
      <c r="N4639" s="21">
        <f>ROUNDDOWN(ROUND(B4639*0.2042,2),0)</f>
        <v/>
      </c>
    </row>
    <row r="4640">
      <c r="A4640" t="inlineStr">
        <is>
          <t>照合 短期 障害</t>
        </is>
      </c>
      <c r="B4640" s="21" t="n">
        <v>33500000</v>
      </c>
      <c r="C4640" s="22" t="n">
        <v>3</v>
      </c>
      <c r="D4640" s="22" t="n">
        <v>2</v>
      </c>
      <c r="E4640" s="22" t="n">
        <v>1</v>
      </c>
      <c r="F4640" s="21">
        <f>(IF(C4640&lt;=20,MAX(800000,400000*C4640),8000000+700000*(C4640-20))+IF(E4640=1,1000000,0))</f>
        <v/>
      </c>
      <c r="G4640" s="21">
        <f>IF(AND(D4640=3,C4640&lt;=5),MAX(0,B4640-F4640),IF(AND(D4640=2,C4640&lt;=5,MAX(0,B4640-F4640)&gt;3000000),1500000+MAX(0,B4640-F4640)-3000000,MAX(0,B4640-F4640)/2))</f>
        <v/>
      </c>
      <c r="H4640" s="21">
        <f>ROUNDDOWN(G4640,-3)</f>
        <v/>
      </c>
      <c r="I4640" s="21">
        <f>IF(H4640&lt;=0,0,ROUNDDOWN(ROUND((H4640*LOOKUP(H4640,{0,1950001,3300001,6950001,9000001,18000001,40000001},{0.05,0.1,0.2,0.23,0.33,0.4,0.45})-LOOKUP(H4640,{0,1950001,3300001,6950001,9000001,18000001,40000001},{0,97500,427500,636000,1536000,2796000,4796000}))*1.021,3),0))</f>
        <v/>
      </c>
      <c r="J4640" s="21">
        <f>ROUNDDOWN(ROUND(H4640*0.06,2),-2)</f>
        <v/>
      </c>
      <c r="K4640" s="21">
        <f>ROUNDDOWN(ROUND(H4640*0.04,2),-2)</f>
        <v/>
      </c>
      <c r="L4640" s="21">
        <f>I4640+J4640+K4640</f>
        <v/>
      </c>
      <c r="M4640" s="21">
        <f>B4640-L4640</f>
        <v/>
      </c>
      <c r="N4640" s="21">
        <f>ROUNDDOWN(ROUND(B4640*0.2042,2),0)</f>
        <v/>
      </c>
    </row>
    <row r="4641">
      <c r="A4641" t="inlineStr">
        <is>
          <t>照合 短期</t>
        </is>
      </c>
      <c r="B4641" s="21" t="n">
        <v>33500000</v>
      </c>
      <c r="C4641" s="22" t="n">
        <v>4</v>
      </c>
      <c r="D4641" s="22" t="n">
        <v>2</v>
      </c>
      <c r="E4641" s="22" t="n">
        <v>0</v>
      </c>
      <c r="F4641" s="21">
        <f>(IF(C4641&lt;=20,MAX(800000,400000*C4641),8000000+700000*(C4641-20))+IF(E4641=1,1000000,0))</f>
        <v/>
      </c>
      <c r="G4641" s="21">
        <f>IF(AND(D4641=3,C4641&lt;=5),MAX(0,B4641-F4641),IF(AND(D4641=2,C4641&lt;=5,MAX(0,B4641-F4641)&gt;3000000),1500000+MAX(0,B4641-F4641)-3000000,MAX(0,B4641-F4641)/2))</f>
        <v/>
      </c>
      <c r="H4641" s="21">
        <f>ROUNDDOWN(G4641,-3)</f>
        <v/>
      </c>
      <c r="I4641" s="21">
        <f>IF(H4641&lt;=0,0,ROUNDDOWN(ROUND((H4641*LOOKUP(H4641,{0,1950001,3300001,6950001,9000001,18000001,40000001},{0.05,0.1,0.2,0.23,0.33,0.4,0.45})-LOOKUP(H4641,{0,1950001,3300001,6950001,9000001,18000001,40000001},{0,97500,427500,636000,1536000,2796000,4796000}))*1.021,3),0))</f>
        <v/>
      </c>
      <c r="J4641" s="21">
        <f>ROUNDDOWN(ROUND(H4641*0.06,2),-2)</f>
        <v/>
      </c>
      <c r="K4641" s="21">
        <f>ROUNDDOWN(ROUND(H4641*0.04,2),-2)</f>
        <v/>
      </c>
      <c r="L4641" s="21">
        <f>I4641+J4641+K4641</f>
        <v/>
      </c>
      <c r="M4641" s="21">
        <f>B4641-L4641</f>
        <v/>
      </c>
      <c r="N4641" s="21">
        <f>ROUNDDOWN(ROUND(B4641*0.2042,2),0)</f>
        <v/>
      </c>
    </row>
    <row r="4642">
      <c r="A4642" t="inlineStr">
        <is>
          <t>照合 役員</t>
        </is>
      </c>
      <c r="B4642" s="21" t="n">
        <v>33500000</v>
      </c>
      <c r="C4642" s="22" t="n">
        <v>4</v>
      </c>
      <c r="D4642" s="22" t="n">
        <v>3</v>
      </c>
      <c r="E4642" s="22" t="n">
        <v>0</v>
      </c>
      <c r="F4642" s="21">
        <f>(IF(C4642&lt;=20,MAX(800000,400000*C4642),8000000+700000*(C4642-20))+IF(E4642=1,1000000,0))</f>
        <v/>
      </c>
      <c r="G4642" s="21">
        <f>IF(AND(D4642=3,C4642&lt;=5),MAX(0,B4642-F4642),IF(AND(D4642=2,C4642&lt;=5,MAX(0,B4642-F4642)&gt;3000000),1500000+MAX(0,B4642-F4642)-3000000,MAX(0,B4642-F4642)/2))</f>
        <v/>
      </c>
      <c r="H4642" s="21">
        <f>ROUNDDOWN(G4642,-3)</f>
        <v/>
      </c>
      <c r="I4642" s="21">
        <f>IF(H4642&lt;=0,0,ROUNDDOWN(ROUND((H4642*LOOKUP(H4642,{0,1950001,3300001,6950001,9000001,18000001,40000001},{0.05,0.1,0.2,0.23,0.33,0.4,0.45})-LOOKUP(H4642,{0,1950001,3300001,6950001,9000001,18000001,40000001},{0,97500,427500,636000,1536000,2796000,4796000}))*1.021,3),0))</f>
        <v/>
      </c>
      <c r="J4642" s="21">
        <f>ROUNDDOWN(ROUND(H4642*0.06,2),-2)</f>
        <v/>
      </c>
      <c r="K4642" s="21">
        <f>ROUNDDOWN(ROUND(H4642*0.04,2),-2)</f>
        <v/>
      </c>
      <c r="L4642" s="21">
        <f>I4642+J4642+K4642</f>
        <v/>
      </c>
      <c r="M4642" s="21">
        <f>B4642-L4642</f>
        <v/>
      </c>
      <c r="N4642" s="21">
        <f>ROUNDDOWN(ROUND(B4642*0.2042,2),0)</f>
        <v/>
      </c>
    </row>
    <row r="4643">
      <c r="A4643" t="inlineStr">
        <is>
          <t>照合 短期 障害</t>
        </is>
      </c>
      <c r="B4643" s="21" t="n">
        <v>33500000</v>
      </c>
      <c r="C4643" s="22" t="n">
        <v>4</v>
      </c>
      <c r="D4643" s="22" t="n">
        <v>2</v>
      </c>
      <c r="E4643" s="22" t="n">
        <v>1</v>
      </c>
      <c r="F4643" s="21">
        <f>(IF(C4643&lt;=20,MAX(800000,400000*C4643),8000000+700000*(C4643-20))+IF(E4643=1,1000000,0))</f>
        <v/>
      </c>
      <c r="G4643" s="21">
        <f>IF(AND(D4643=3,C4643&lt;=5),MAX(0,B4643-F4643),IF(AND(D4643=2,C4643&lt;=5,MAX(0,B4643-F4643)&gt;3000000),1500000+MAX(0,B4643-F4643)-3000000,MAX(0,B4643-F4643)/2))</f>
        <v/>
      </c>
      <c r="H4643" s="21">
        <f>ROUNDDOWN(G4643,-3)</f>
        <v/>
      </c>
      <c r="I4643" s="21">
        <f>IF(H4643&lt;=0,0,ROUNDDOWN(ROUND((H4643*LOOKUP(H4643,{0,1950001,3300001,6950001,9000001,18000001,40000001},{0.05,0.1,0.2,0.23,0.33,0.4,0.45})-LOOKUP(H4643,{0,1950001,3300001,6950001,9000001,18000001,40000001},{0,97500,427500,636000,1536000,2796000,4796000}))*1.021,3),0))</f>
        <v/>
      </c>
      <c r="J4643" s="21">
        <f>ROUNDDOWN(ROUND(H4643*0.06,2),-2)</f>
        <v/>
      </c>
      <c r="K4643" s="21">
        <f>ROUNDDOWN(ROUND(H4643*0.04,2),-2)</f>
        <v/>
      </c>
      <c r="L4643" s="21">
        <f>I4643+J4643+K4643</f>
        <v/>
      </c>
      <c r="M4643" s="21">
        <f>B4643-L4643</f>
        <v/>
      </c>
      <c r="N4643" s="21">
        <f>ROUNDDOWN(ROUND(B4643*0.2042,2),0)</f>
        <v/>
      </c>
    </row>
    <row r="4644">
      <c r="A4644" t="inlineStr">
        <is>
          <t>照合 短期</t>
        </is>
      </c>
      <c r="B4644" s="21" t="n">
        <v>33500000</v>
      </c>
      <c r="C4644" s="22" t="n">
        <v>5</v>
      </c>
      <c r="D4644" s="22" t="n">
        <v>2</v>
      </c>
      <c r="E4644" s="22" t="n">
        <v>0</v>
      </c>
      <c r="F4644" s="21">
        <f>(IF(C4644&lt;=20,MAX(800000,400000*C4644),8000000+700000*(C4644-20))+IF(E4644=1,1000000,0))</f>
        <v/>
      </c>
      <c r="G4644" s="21">
        <f>IF(AND(D4644=3,C4644&lt;=5),MAX(0,B4644-F4644),IF(AND(D4644=2,C4644&lt;=5,MAX(0,B4644-F4644)&gt;3000000),1500000+MAX(0,B4644-F4644)-3000000,MAX(0,B4644-F4644)/2))</f>
        <v/>
      </c>
      <c r="H4644" s="21">
        <f>ROUNDDOWN(G4644,-3)</f>
        <v/>
      </c>
      <c r="I4644" s="21">
        <f>IF(H4644&lt;=0,0,ROUNDDOWN(ROUND((H4644*LOOKUP(H4644,{0,1950001,3300001,6950001,9000001,18000001,40000001},{0.05,0.1,0.2,0.23,0.33,0.4,0.45})-LOOKUP(H4644,{0,1950001,3300001,6950001,9000001,18000001,40000001},{0,97500,427500,636000,1536000,2796000,4796000}))*1.021,3),0))</f>
        <v/>
      </c>
      <c r="J4644" s="21">
        <f>ROUNDDOWN(ROUND(H4644*0.06,2),-2)</f>
        <v/>
      </c>
      <c r="K4644" s="21">
        <f>ROUNDDOWN(ROUND(H4644*0.04,2),-2)</f>
        <v/>
      </c>
      <c r="L4644" s="21">
        <f>I4644+J4644+K4644</f>
        <v/>
      </c>
      <c r="M4644" s="21">
        <f>B4644-L4644</f>
        <v/>
      </c>
      <c r="N4644" s="21">
        <f>ROUNDDOWN(ROUND(B4644*0.2042,2),0)</f>
        <v/>
      </c>
    </row>
    <row r="4645">
      <c r="A4645" t="inlineStr">
        <is>
          <t>照合 役員</t>
        </is>
      </c>
      <c r="B4645" s="21" t="n">
        <v>33500000</v>
      </c>
      <c r="C4645" s="22" t="n">
        <v>5</v>
      </c>
      <c r="D4645" s="22" t="n">
        <v>3</v>
      </c>
      <c r="E4645" s="22" t="n">
        <v>0</v>
      </c>
      <c r="F4645" s="21">
        <f>(IF(C4645&lt;=20,MAX(800000,400000*C4645),8000000+700000*(C4645-20))+IF(E4645=1,1000000,0))</f>
        <v/>
      </c>
      <c r="G4645" s="21">
        <f>IF(AND(D4645=3,C4645&lt;=5),MAX(0,B4645-F4645),IF(AND(D4645=2,C4645&lt;=5,MAX(0,B4645-F4645)&gt;3000000),1500000+MAX(0,B4645-F4645)-3000000,MAX(0,B4645-F4645)/2))</f>
        <v/>
      </c>
      <c r="H4645" s="21">
        <f>ROUNDDOWN(G4645,-3)</f>
        <v/>
      </c>
      <c r="I4645" s="21">
        <f>IF(H4645&lt;=0,0,ROUNDDOWN(ROUND((H4645*LOOKUP(H4645,{0,1950001,3300001,6950001,9000001,18000001,40000001},{0.05,0.1,0.2,0.23,0.33,0.4,0.45})-LOOKUP(H4645,{0,1950001,3300001,6950001,9000001,18000001,40000001},{0,97500,427500,636000,1536000,2796000,4796000}))*1.021,3),0))</f>
        <v/>
      </c>
      <c r="J4645" s="21">
        <f>ROUNDDOWN(ROUND(H4645*0.06,2),-2)</f>
        <v/>
      </c>
      <c r="K4645" s="21">
        <f>ROUNDDOWN(ROUND(H4645*0.04,2),-2)</f>
        <v/>
      </c>
      <c r="L4645" s="21">
        <f>I4645+J4645+K4645</f>
        <v/>
      </c>
      <c r="M4645" s="21">
        <f>B4645-L4645</f>
        <v/>
      </c>
      <c r="N4645" s="21">
        <f>ROUNDDOWN(ROUND(B4645*0.2042,2),0)</f>
        <v/>
      </c>
    </row>
    <row r="4646">
      <c r="A4646" t="inlineStr">
        <is>
          <t>照合 短期 障害</t>
        </is>
      </c>
      <c r="B4646" s="21" t="n">
        <v>33500000</v>
      </c>
      <c r="C4646" s="22" t="n">
        <v>5</v>
      </c>
      <c r="D4646" s="22" t="n">
        <v>2</v>
      </c>
      <c r="E4646" s="22" t="n">
        <v>1</v>
      </c>
      <c r="F4646" s="21">
        <f>(IF(C4646&lt;=20,MAX(800000,400000*C4646),8000000+700000*(C4646-20))+IF(E4646=1,1000000,0))</f>
        <v/>
      </c>
      <c r="G4646" s="21">
        <f>IF(AND(D4646=3,C4646&lt;=5),MAX(0,B4646-F4646),IF(AND(D4646=2,C4646&lt;=5,MAX(0,B4646-F4646)&gt;3000000),1500000+MAX(0,B4646-F4646)-3000000,MAX(0,B4646-F4646)/2))</f>
        <v/>
      </c>
      <c r="H4646" s="21">
        <f>ROUNDDOWN(G4646,-3)</f>
        <v/>
      </c>
      <c r="I4646" s="21">
        <f>IF(H4646&lt;=0,0,ROUNDDOWN(ROUND((H4646*LOOKUP(H4646,{0,1950001,3300001,6950001,9000001,18000001,40000001},{0.05,0.1,0.2,0.23,0.33,0.4,0.45})-LOOKUP(H4646,{0,1950001,3300001,6950001,9000001,18000001,40000001},{0,97500,427500,636000,1536000,2796000,4796000}))*1.021,3),0))</f>
        <v/>
      </c>
      <c r="J4646" s="21">
        <f>ROUNDDOWN(ROUND(H4646*0.06,2),-2)</f>
        <v/>
      </c>
      <c r="K4646" s="21">
        <f>ROUNDDOWN(ROUND(H4646*0.04,2),-2)</f>
        <v/>
      </c>
      <c r="L4646" s="21">
        <f>I4646+J4646+K4646</f>
        <v/>
      </c>
      <c r="M4646" s="21">
        <f>B4646-L4646</f>
        <v/>
      </c>
      <c r="N4646" s="21">
        <f>ROUNDDOWN(ROUND(B4646*0.2042,2),0)</f>
        <v/>
      </c>
    </row>
    <row r="4647">
      <c r="A4647" t="inlineStr">
        <is>
          <t>照合 障害</t>
        </is>
      </c>
      <c r="B4647" s="21" t="n">
        <v>33500000</v>
      </c>
      <c r="C4647" s="22" t="n">
        <v>25</v>
      </c>
      <c r="D4647" s="22" t="n">
        <v>1</v>
      </c>
      <c r="E4647" s="22" t="n">
        <v>1</v>
      </c>
      <c r="F4647" s="21">
        <f>(IF(C4647&lt;=20,MAX(800000,400000*C4647),8000000+700000*(C4647-20))+IF(E4647=1,1000000,0))</f>
        <v/>
      </c>
      <c r="G4647" s="21">
        <f>IF(AND(D4647=3,C4647&lt;=5),MAX(0,B4647-F4647),IF(AND(D4647=2,C4647&lt;=5,MAX(0,B4647-F4647)&gt;3000000),1500000+MAX(0,B4647-F4647)-3000000,MAX(0,B4647-F4647)/2))</f>
        <v/>
      </c>
      <c r="H4647" s="21">
        <f>ROUNDDOWN(G4647,-3)</f>
        <v/>
      </c>
      <c r="I4647" s="21">
        <f>IF(H4647&lt;=0,0,ROUNDDOWN(ROUND((H4647*LOOKUP(H4647,{0,1950001,3300001,6950001,9000001,18000001,40000001},{0.05,0.1,0.2,0.23,0.33,0.4,0.45})-LOOKUP(H4647,{0,1950001,3300001,6950001,9000001,18000001,40000001},{0,97500,427500,636000,1536000,2796000,4796000}))*1.021,3),0))</f>
        <v/>
      </c>
      <c r="J4647" s="21">
        <f>ROUNDDOWN(ROUND(H4647*0.06,2),-2)</f>
        <v/>
      </c>
      <c r="K4647" s="21">
        <f>ROUNDDOWN(ROUND(H4647*0.04,2),-2)</f>
        <v/>
      </c>
      <c r="L4647" s="21">
        <f>I4647+J4647+K4647</f>
        <v/>
      </c>
      <c r="M4647" s="21">
        <f>B4647-L4647</f>
        <v/>
      </c>
      <c r="N4647" s="21">
        <f>ROUNDDOWN(ROUND(B4647*0.2042,2),0)</f>
        <v/>
      </c>
    </row>
    <row r="4648">
      <c r="A4648" t="inlineStr">
        <is>
          <t>照合 一般</t>
        </is>
      </c>
      <c r="B4648" s="21" t="n">
        <v>34000000</v>
      </c>
      <c r="C4648" s="22" t="n">
        <v>1</v>
      </c>
      <c r="D4648" s="22" t="n">
        <v>1</v>
      </c>
      <c r="E4648" s="22" t="n">
        <v>0</v>
      </c>
      <c r="F4648" s="21">
        <f>(IF(C4648&lt;=20,MAX(800000,400000*C4648),8000000+700000*(C4648-20))+IF(E4648=1,1000000,0))</f>
        <v/>
      </c>
      <c r="G4648" s="21">
        <f>IF(AND(D4648=3,C4648&lt;=5),MAX(0,B4648-F4648),IF(AND(D4648=2,C4648&lt;=5,MAX(0,B4648-F4648)&gt;3000000),1500000+MAX(0,B4648-F4648)-3000000,MAX(0,B4648-F4648)/2))</f>
        <v/>
      </c>
      <c r="H4648" s="21">
        <f>ROUNDDOWN(G4648,-3)</f>
        <v/>
      </c>
      <c r="I4648" s="21">
        <f>IF(H4648&lt;=0,0,ROUNDDOWN(ROUND((H4648*LOOKUP(H4648,{0,1950001,3300001,6950001,9000001,18000001,40000001},{0.05,0.1,0.2,0.23,0.33,0.4,0.45})-LOOKUP(H4648,{0,1950001,3300001,6950001,9000001,18000001,40000001},{0,97500,427500,636000,1536000,2796000,4796000}))*1.021,3),0))</f>
        <v/>
      </c>
      <c r="J4648" s="21">
        <f>ROUNDDOWN(ROUND(H4648*0.06,2),-2)</f>
        <v/>
      </c>
      <c r="K4648" s="21">
        <f>ROUNDDOWN(ROUND(H4648*0.04,2),-2)</f>
        <v/>
      </c>
      <c r="L4648" s="21">
        <f>I4648+J4648+K4648</f>
        <v/>
      </c>
      <c r="M4648" s="21">
        <f>B4648-L4648</f>
        <v/>
      </c>
      <c r="N4648" s="21">
        <f>ROUNDDOWN(ROUND(B4648*0.2042,2),0)</f>
        <v/>
      </c>
    </row>
    <row r="4649">
      <c r="A4649" t="inlineStr">
        <is>
          <t>照合 一般</t>
        </is>
      </c>
      <c r="B4649" s="21" t="n">
        <v>34000000</v>
      </c>
      <c r="C4649" s="22" t="n">
        <v>2</v>
      </c>
      <c r="D4649" s="22" t="n">
        <v>1</v>
      </c>
      <c r="E4649" s="22" t="n">
        <v>0</v>
      </c>
      <c r="F4649" s="21">
        <f>(IF(C4649&lt;=20,MAX(800000,400000*C4649),8000000+700000*(C4649-20))+IF(E4649=1,1000000,0))</f>
        <v/>
      </c>
      <c r="G4649" s="21">
        <f>IF(AND(D4649=3,C4649&lt;=5),MAX(0,B4649-F4649),IF(AND(D4649=2,C4649&lt;=5,MAX(0,B4649-F4649)&gt;3000000),1500000+MAX(0,B4649-F4649)-3000000,MAX(0,B4649-F4649)/2))</f>
        <v/>
      </c>
      <c r="H4649" s="21">
        <f>ROUNDDOWN(G4649,-3)</f>
        <v/>
      </c>
      <c r="I4649" s="21">
        <f>IF(H4649&lt;=0,0,ROUNDDOWN(ROUND((H4649*LOOKUP(H4649,{0,1950001,3300001,6950001,9000001,18000001,40000001},{0.05,0.1,0.2,0.23,0.33,0.4,0.45})-LOOKUP(H4649,{0,1950001,3300001,6950001,9000001,18000001,40000001},{0,97500,427500,636000,1536000,2796000,4796000}))*1.021,3),0))</f>
        <v/>
      </c>
      <c r="J4649" s="21">
        <f>ROUNDDOWN(ROUND(H4649*0.06,2),-2)</f>
        <v/>
      </c>
      <c r="K4649" s="21">
        <f>ROUNDDOWN(ROUND(H4649*0.04,2),-2)</f>
        <v/>
      </c>
      <c r="L4649" s="21">
        <f>I4649+J4649+K4649</f>
        <v/>
      </c>
      <c r="M4649" s="21">
        <f>B4649-L4649</f>
        <v/>
      </c>
      <c r="N4649" s="21">
        <f>ROUNDDOWN(ROUND(B4649*0.2042,2),0)</f>
        <v/>
      </c>
    </row>
    <row r="4650">
      <c r="A4650" t="inlineStr">
        <is>
          <t>照合 一般</t>
        </is>
      </c>
      <c r="B4650" s="21" t="n">
        <v>34000000</v>
      </c>
      <c r="C4650" s="22" t="n">
        <v>3</v>
      </c>
      <c r="D4650" s="22" t="n">
        <v>1</v>
      </c>
      <c r="E4650" s="22" t="n">
        <v>0</v>
      </c>
      <c r="F4650" s="21">
        <f>(IF(C4650&lt;=20,MAX(800000,400000*C4650),8000000+700000*(C4650-20))+IF(E4650=1,1000000,0))</f>
        <v/>
      </c>
      <c r="G4650" s="21">
        <f>IF(AND(D4650=3,C4650&lt;=5),MAX(0,B4650-F4650),IF(AND(D4650=2,C4650&lt;=5,MAX(0,B4650-F4650)&gt;3000000),1500000+MAX(0,B4650-F4650)-3000000,MAX(0,B4650-F4650)/2))</f>
        <v/>
      </c>
      <c r="H4650" s="21">
        <f>ROUNDDOWN(G4650,-3)</f>
        <v/>
      </c>
      <c r="I4650" s="21">
        <f>IF(H4650&lt;=0,0,ROUNDDOWN(ROUND((H4650*LOOKUP(H4650,{0,1950001,3300001,6950001,9000001,18000001,40000001},{0.05,0.1,0.2,0.23,0.33,0.4,0.45})-LOOKUP(H4650,{0,1950001,3300001,6950001,9000001,18000001,40000001},{0,97500,427500,636000,1536000,2796000,4796000}))*1.021,3),0))</f>
        <v/>
      </c>
      <c r="J4650" s="21">
        <f>ROUNDDOWN(ROUND(H4650*0.06,2),-2)</f>
        <v/>
      </c>
      <c r="K4650" s="21">
        <f>ROUNDDOWN(ROUND(H4650*0.04,2),-2)</f>
        <v/>
      </c>
      <c r="L4650" s="21">
        <f>I4650+J4650+K4650</f>
        <v/>
      </c>
      <c r="M4650" s="21">
        <f>B4650-L4650</f>
        <v/>
      </c>
      <c r="N4650" s="21">
        <f>ROUNDDOWN(ROUND(B4650*0.2042,2),0)</f>
        <v/>
      </c>
    </row>
    <row r="4651">
      <c r="A4651" t="inlineStr">
        <is>
          <t>照合 一般</t>
        </is>
      </c>
      <c r="B4651" s="21" t="n">
        <v>34000000</v>
      </c>
      <c r="C4651" s="22" t="n">
        <v>4</v>
      </c>
      <c r="D4651" s="22" t="n">
        <v>1</v>
      </c>
      <c r="E4651" s="22" t="n">
        <v>0</v>
      </c>
      <c r="F4651" s="21">
        <f>(IF(C4651&lt;=20,MAX(800000,400000*C4651),8000000+700000*(C4651-20))+IF(E4651=1,1000000,0))</f>
        <v/>
      </c>
      <c r="G4651" s="21">
        <f>IF(AND(D4651=3,C4651&lt;=5),MAX(0,B4651-F4651),IF(AND(D4651=2,C4651&lt;=5,MAX(0,B4651-F4651)&gt;3000000),1500000+MAX(0,B4651-F4651)-3000000,MAX(0,B4651-F4651)/2))</f>
        <v/>
      </c>
      <c r="H4651" s="21">
        <f>ROUNDDOWN(G4651,-3)</f>
        <v/>
      </c>
      <c r="I4651" s="21">
        <f>IF(H4651&lt;=0,0,ROUNDDOWN(ROUND((H4651*LOOKUP(H4651,{0,1950001,3300001,6950001,9000001,18000001,40000001},{0.05,0.1,0.2,0.23,0.33,0.4,0.45})-LOOKUP(H4651,{0,1950001,3300001,6950001,9000001,18000001,40000001},{0,97500,427500,636000,1536000,2796000,4796000}))*1.021,3),0))</f>
        <v/>
      </c>
      <c r="J4651" s="21">
        <f>ROUNDDOWN(ROUND(H4651*0.06,2),-2)</f>
        <v/>
      </c>
      <c r="K4651" s="21">
        <f>ROUNDDOWN(ROUND(H4651*0.04,2),-2)</f>
        <v/>
      </c>
      <c r="L4651" s="21">
        <f>I4651+J4651+K4651</f>
        <v/>
      </c>
      <c r="M4651" s="21">
        <f>B4651-L4651</f>
        <v/>
      </c>
      <c r="N4651" s="21">
        <f>ROUNDDOWN(ROUND(B4651*0.2042,2),0)</f>
        <v/>
      </c>
    </row>
    <row r="4652">
      <c r="A4652" t="inlineStr">
        <is>
          <t>照合 一般</t>
        </is>
      </c>
      <c r="B4652" s="21" t="n">
        <v>34000000</v>
      </c>
      <c r="C4652" s="22" t="n">
        <v>5</v>
      </c>
      <c r="D4652" s="22" t="n">
        <v>1</v>
      </c>
      <c r="E4652" s="22" t="n">
        <v>0</v>
      </c>
      <c r="F4652" s="21">
        <f>(IF(C4652&lt;=20,MAX(800000,400000*C4652),8000000+700000*(C4652-20))+IF(E4652=1,1000000,0))</f>
        <v/>
      </c>
      <c r="G4652" s="21">
        <f>IF(AND(D4652=3,C4652&lt;=5),MAX(0,B4652-F4652),IF(AND(D4652=2,C4652&lt;=5,MAX(0,B4652-F4652)&gt;3000000),1500000+MAX(0,B4652-F4652)-3000000,MAX(0,B4652-F4652)/2))</f>
        <v/>
      </c>
      <c r="H4652" s="21">
        <f>ROUNDDOWN(G4652,-3)</f>
        <v/>
      </c>
      <c r="I4652" s="21">
        <f>IF(H4652&lt;=0,0,ROUNDDOWN(ROUND((H4652*LOOKUP(H4652,{0,1950001,3300001,6950001,9000001,18000001,40000001},{0.05,0.1,0.2,0.23,0.33,0.4,0.45})-LOOKUP(H4652,{0,1950001,3300001,6950001,9000001,18000001,40000001},{0,97500,427500,636000,1536000,2796000,4796000}))*1.021,3),0))</f>
        <v/>
      </c>
      <c r="J4652" s="21">
        <f>ROUNDDOWN(ROUND(H4652*0.06,2),-2)</f>
        <v/>
      </c>
      <c r="K4652" s="21">
        <f>ROUNDDOWN(ROUND(H4652*0.04,2),-2)</f>
        <v/>
      </c>
      <c r="L4652" s="21">
        <f>I4652+J4652+K4652</f>
        <v/>
      </c>
      <c r="M4652" s="21">
        <f>B4652-L4652</f>
        <v/>
      </c>
      <c r="N4652" s="21">
        <f>ROUNDDOWN(ROUND(B4652*0.2042,2),0)</f>
        <v/>
      </c>
    </row>
    <row r="4653">
      <c r="A4653" t="inlineStr">
        <is>
          <t>照合 一般</t>
        </is>
      </c>
      <c r="B4653" s="21" t="n">
        <v>34000000</v>
      </c>
      <c r="C4653" s="22" t="n">
        <v>6</v>
      </c>
      <c r="D4653" s="22" t="n">
        <v>1</v>
      </c>
      <c r="E4653" s="22" t="n">
        <v>0</v>
      </c>
      <c r="F4653" s="21">
        <f>(IF(C4653&lt;=20,MAX(800000,400000*C4653),8000000+700000*(C4653-20))+IF(E4653=1,1000000,0))</f>
        <v/>
      </c>
      <c r="G4653" s="21">
        <f>IF(AND(D4653=3,C4653&lt;=5),MAX(0,B4653-F4653),IF(AND(D4653=2,C4653&lt;=5,MAX(0,B4653-F4653)&gt;3000000),1500000+MAX(0,B4653-F4653)-3000000,MAX(0,B4653-F4653)/2))</f>
        <v/>
      </c>
      <c r="H4653" s="21">
        <f>ROUNDDOWN(G4653,-3)</f>
        <v/>
      </c>
      <c r="I4653" s="21">
        <f>IF(H4653&lt;=0,0,ROUNDDOWN(ROUND((H4653*LOOKUP(H4653,{0,1950001,3300001,6950001,9000001,18000001,40000001},{0.05,0.1,0.2,0.23,0.33,0.4,0.45})-LOOKUP(H4653,{0,1950001,3300001,6950001,9000001,18000001,40000001},{0,97500,427500,636000,1536000,2796000,4796000}))*1.021,3),0))</f>
        <v/>
      </c>
      <c r="J4653" s="21">
        <f>ROUNDDOWN(ROUND(H4653*0.06,2),-2)</f>
        <v/>
      </c>
      <c r="K4653" s="21">
        <f>ROUNDDOWN(ROUND(H4653*0.04,2),-2)</f>
        <v/>
      </c>
      <c r="L4653" s="21">
        <f>I4653+J4653+K4653</f>
        <v/>
      </c>
      <c r="M4653" s="21">
        <f>B4653-L4653</f>
        <v/>
      </c>
      <c r="N4653" s="21">
        <f>ROUNDDOWN(ROUND(B4653*0.2042,2),0)</f>
        <v/>
      </c>
    </row>
    <row r="4654">
      <c r="A4654" t="inlineStr">
        <is>
          <t>照合 一般</t>
        </is>
      </c>
      <c r="B4654" s="21" t="n">
        <v>34000000</v>
      </c>
      <c r="C4654" s="22" t="n">
        <v>7</v>
      </c>
      <c r="D4654" s="22" t="n">
        <v>1</v>
      </c>
      <c r="E4654" s="22" t="n">
        <v>0</v>
      </c>
      <c r="F4654" s="21">
        <f>(IF(C4654&lt;=20,MAX(800000,400000*C4654),8000000+700000*(C4654-20))+IF(E4654=1,1000000,0))</f>
        <v/>
      </c>
      <c r="G4654" s="21">
        <f>IF(AND(D4654=3,C4654&lt;=5),MAX(0,B4654-F4654),IF(AND(D4654=2,C4654&lt;=5,MAX(0,B4654-F4654)&gt;3000000),1500000+MAX(0,B4654-F4654)-3000000,MAX(0,B4654-F4654)/2))</f>
        <v/>
      </c>
      <c r="H4654" s="21">
        <f>ROUNDDOWN(G4654,-3)</f>
        <v/>
      </c>
      <c r="I4654" s="21">
        <f>IF(H4654&lt;=0,0,ROUNDDOWN(ROUND((H4654*LOOKUP(H4654,{0,1950001,3300001,6950001,9000001,18000001,40000001},{0.05,0.1,0.2,0.23,0.33,0.4,0.45})-LOOKUP(H4654,{0,1950001,3300001,6950001,9000001,18000001,40000001},{0,97500,427500,636000,1536000,2796000,4796000}))*1.021,3),0))</f>
        <v/>
      </c>
      <c r="J4654" s="21">
        <f>ROUNDDOWN(ROUND(H4654*0.06,2),-2)</f>
        <v/>
      </c>
      <c r="K4654" s="21">
        <f>ROUNDDOWN(ROUND(H4654*0.04,2),-2)</f>
        <v/>
      </c>
      <c r="L4654" s="21">
        <f>I4654+J4654+K4654</f>
        <v/>
      </c>
      <c r="M4654" s="21">
        <f>B4654-L4654</f>
        <v/>
      </c>
      <c r="N4654" s="21">
        <f>ROUNDDOWN(ROUND(B4654*0.2042,2),0)</f>
        <v/>
      </c>
    </row>
    <row r="4655">
      <c r="A4655" t="inlineStr">
        <is>
          <t>照合 一般</t>
        </is>
      </c>
      <c r="B4655" s="21" t="n">
        <v>34000000</v>
      </c>
      <c r="C4655" s="22" t="n">
        <v>8</v>
      </c>
      <c r="D4655" s="22" t="n">
        <v>1</v>
      </c>
      <c r="E4655" s="22" t="n">
        <v>0</v>
      </c>
      <c r="F4655" s="21">
        <f>(IF(C4655&lt;=20,MAX(800000,400000*C4655),8000000+700000*(C4655-20))+IF(E4655=1,1000000,0))</f>
        <v/>
      </c>
      <c r="G4655" s="21">
        <f>IF(AND(D4655=3,C4655&lt;=5),MAX(0,B4655-F4655),IF(AND(D4655=2,C4655&lt;=5,MAX(0,B4655-F4655)&gt;3000000),1500000+MAX(0,B4655-F4655)-3000000,MAX(0,B4655-F4655)/2))</f>
        <v/>
      </c>
      <c r="H4655" s="21">
        <f>ROUNDDOWN(G4655,-3)</f>
        <v/>
      </c>
      <c r="I4655" s="21">
        <f>IF(H4655&lt;=0,0,ROUNDDOWN(ROUND((H4655*LOOKUP(H4655,{0,1950001,3300001,6950001,9000001,18000001,40000001},{0.05,0.1,0.2,0.23,0.33,0.4,0.45})-LOOKUP(H4655,{0,1950001,3300001,6950001,9000001,18000001,40000001},{0,97500,427500,636000,1536000,2796000,4796000}))*1.021,3),0))</f>
        <v/>
      </c>
      <c r="J4655" s="21">
        <f>ROUNDDOWN(ROUND(H4655*0.06,2),-2)</f>
        <v/>
      </c>
      <c r="K4655" s="21">
        <f>ROUNDDOWN(ROUND(H4655*0.04,2),-2)</f>
        <v/>
      </c>
      <c r="L4655" s="21">
        <f>I4655+J4655+K4655</f>
        <v/>
      </c>
      <c r="M4655" s="21">
        <f>B4655-L4655</f>
        <v/>
      </c>
      <c r="N4655" s="21">
        <f>ROUNDDOWN(ROUND(B4655*0.2042,2),0)</f>
        <v/>
      </c>
    </row>
    <row r="4656">
      <c r="A4656" t="inlineStr">
        <is>
          <t>照合 一般</t>
        </is>
      </c>
      <c r="B4656" s="21" t="n">
        <v>34000000</v>
      </c>
      <c r="C4656" s="22" t="n">
        <v>9</v>
      </c>
      <c r="D4656" s="22" t="n">
        <v>1</v>
      </c>
      <c r="E4656" s="22" t="n">
        <v>0</v>
      </c>
      <c r="F4656" s="21">
        <f>(IF(C4656&lt;=20,MAX(800000,400000*C4656),8000000+700000*(C4656-20))+IF(E4656=1,1000000,0))</f>
        <v/>
      </c>
      <c r="G4656" s="21">
        <f>IF(AND(D4656=3,C4656&lt;=5),MAX(0,B4656-F4656),IF(AND(D4656=2,C4656&lt;=5,MAX(0,B4656-F4656)&gt;3000000),1500000+MAX(0,B4656-F4656)-3000000,MAX(0,B4656-F4656)/2))</f>
        <v/>
      </c>
      <c r="H4656" s="21">
        <f>ROUNDDOWN(G4656,-3)</f>
        <v/>
      </c>
      <c r="I4656" s="21">
        <f>IF(H4656&lt;=0,0,ROUNDDOWN(ROUND((H4656*LOOKUP(H4656,{0,1950001,3300001,6950001,9000001,18000001,40000001},{0.05,0.1,0.2,0.23,0.33,0.4,0.45})-LOOKUP(H4656,{0,1950001,3300001,6950001,9000001,18000001,40000001},{0,97500,427500,636000,1536000,2796000,4796000}))*1.021,3),0))</f>
        <v/>
      </c>
      <c r="J4656" s="21">
        <f>ROUNDDOWN(ROUND(H4656*0.06,2),-2)</f>
        <v/>
      </c>
      <c r="K4656" s="21">
        <f>ROUNDDOWN(ROUND(H4656*0.04,2),-2)</f>
        <v/>
      </c>
      <c r="L4656" s="21">
        <f>I4656+J4656+K4656</f>
        <v/>
      </c>
      <c r="M4656" s="21">
        <f>B4656-L4656</f>
        <v/>
      </c>
      <c r="N4656" s="21">
        <f>ROUNDDOWN(ROUND(B4656*0.2042,2),0)</f>
        <v/>
      </c>
    </row>
    <row r="4657">
      <c r="A4657" t="inlineStr">
        <is>
          <t>照合 一般</t>
        </is>
      </c>
      <c r="B4657" s="21" t="n">
        <v>34000000</v>
      </c>
      <c r="C4657" s="22" t="n">
        <v>10</v>
      </c>
      <c r="D4657" s="22" t="n">
        <v>1</v>
      </c>
      <c r="E4657" s="22" t="n">
        <v>0</v>
      </c>
      <c r="F4657" s="21">
        <f>(IF(C4657&lt;=20,MAX(800000,400000*C4657),8000000+700000*(C4657-20))+IF(E4657=1,1000000,0))</f>
        <v/>
      </c>
      <c r="G4657" s="21">
        <f>IF(AND(D4657=3,C4657&lt;=5),MAX(0,B4657-F4657),IF(AND(D4657=2,C4657&lt;=5,MAX(0,B4657-F4657)&gt;3000000),1500000+MAX(0,B4657-F4657)-3000000,MAX(0,B4657-F4657)/2))</f>
        <v/>
      </c>
      <c r="H4657" s="21">
        <f>ROUNDDOWN(G4657,-3)</f>
        <v/>
      </c>
      <c r="I4657" s="21">
        <f>IF(H4657&lt;=0,0,ROUNDDOWN(ROUND((H4657*LOOKUP(H4657,{0,1950001,3300001,6950001,9000001,18000001,40000001},{0.05,0.1,0.2,0.23,0.33,0.4,0.45})-LOOKUP(H4657,{0,1950001,3300001,6950001,9000001,18000001,40000001},{0,97500,427500,636000,1536000,2796000,4796000}))*1.021,3),0))</f>
        <v/>
      </c>
      <c r="J4657" s="21">
        <f>ROUNDDOWN(ROUND(H4657*0.06,2),-2)</f>
        <v/>
      </c>
      <c r="K4657" s="21">
        <f>ROUNDDOWN(ROUND(H4657*0.04,2),-2)</f>
        <v/>
      </c>
      <c r="L4657" s="21">
        <f>I4657+J4657+K4657</f>
        <v/>
      </c>
      <c r="M4657" s="21">
        <f>B4657-L4657</f>
        <v/>
      </c>
      <c r="N4657" s="21">
        <f>ROUNDDOWN(ROUND(B4657*0.2042,2),0)</f>
        <v/>
      </c>
    </row>
    <row r="4658">
      <c r="A4658" t="inlineStr">
        <is>
          <t>照合 一般</t>
        </is>
      </c>
      <c r="B4658" s="21" t="n">
        <v>34000000</v>
      </c>
      <c r="C4658" s="22" t="n">
        <v>11</v>
      </c>
      <c r="D4658" s="22" t="n">
        <v>1</v>
      </c>
      <c r="E4658" s="22" t="n">
        <v>0</v>
      </c>
      <c r="F4658" s="21">
        <f>(IF(C4658&lt;=20,MAX(800000,400000*C4658),8000000+700000*(C4658-20))+IF(E4658=1,1000000,0))</f>
        <v/>
      </c>
      <c r="G4658" s="21">
        <f>IF(AND(D4658=3,C4658&lt;=5),MAX(0,B4658-F4658),IF(AND(D4658=2,C4658&lt;=5,MAX(0,B4658-F4658)&gt;3000000),1500000+MAX(0,B4658-F4658)-3000000,MAX(0,B4658-F4658)/2))</f>
        <v/>
      </c>
      <c r="H4658" s="21">
        <f>ROUNDDOWN(G4658,-3)</f>
        <v/>
      </c>
      <c r="I4658" s="21">
        <f>IF(H4658&lt;=0,0,ROUNDDOWN(ROUND((H4658*LOOKUP(H4658,{0,1950001,3300001,6950001,9000001,18000001,40000001},{0.05,0.1,0.2,0.23,0.33,0.4,0.45})-LOOKUP(H4658,{0,1950001,3300001,6950001,9000001,18000001,40000001},{0,97500,427500,636000,1536000,2796000,4796000}))*1.021,3),0))</f>
        <v/>
      </c>
      <c r="J4658" s="21">
        <f>ROUNDDOWN(ROUND(H4658*0.06,2),-2)</f>
        <v/>
      </c>
      <c r="K4658" s="21">
        <f>ROUNDDOWN(ROUND(H4658*0.04,2),-2)</f>
        <v/>
      </c>
      <c r="L4658" s="21">
        <f>I4658+J4658+K4658</f>
        <v/>
      </c>
      <c r="M4658" s="21">
        <f>B4658-L4658</f>
        <v/>
      </c>
      <c r="N4658" s="21">
        <f>ROUNDDOWN(ROUND(B4658*0.2042,2),0)</f>
        <v/>
      </c>
    </row>
    <row r="4659">
      <c r="A4659" t="inlineStr">
        <is>
          <t>照合 一般</t>
        </is>
      </c>
      <c r="B4659" s="21" t="n">
        <v>34000000</v>
      </c>
      <c r="C4659" s="22" t="n">
        <v>12</v>
      </c>
      <c r="D4659" s="22" t="n">
        <v>1</v>
      </c>
      <c r="E4659" s="22" t="n">
        <v>0</v>
      </c>
      <c r="F4659" s="21">
        <f>(IF(C4659&lt;=20,MAX(800000,400000*C4659),8000000+700000*(C4659-20))+IF(E4659=1,1000000,0))</f>
        <v/>
      </c>
      <c r="G4659" s="21">
        <f>IF(AND(D4659=3,C4659&lt;=5),MAX(0,B4659-F4659),IF(AND(D4659=2,C4659&lt;=5,MAX(0,B4659-F4659)&gt;3000000),1500000+MAX(0,B4659-F4659)-3000000,MAX(0,B4659-F4659)/2))</f>
        <v/>
      </c>
      <c r="H4659" s="21">
        <f>ROUNDDOWN(G4659,-3)</f>
        <v/>
      </c>
      <c r="I4659" s="21">
        <f>IF(H4659&lt;=0,0,ROUNDDOWN(ROUND((H4659*LOOKUP(H4659,{0,1950001,3300001,6950001,9000001,18000001,40000001},{0.05,0.1,0.2,0.23,0.33,0.4,0.45})-LOOKUP(H4659,{0,1950001,3300001,6950001,9000001,18000001,40000001},{0,97500,427500,636000,1536000,2796000,4796000}))*1.021,3),0))</f>
        <v/>
      </c>
      <c r="J4659" s="21">
        <f>ROUNDDOWN(ROUND(H4659*0.06,2),-2)</f>
        <v/>
      </c>
      <c r="K4659" s="21">
        <f>ROUNDDOWN(ROUND(H4659*0.04,2),-2)</f>
        <v/>
      </c>
      <c r="L4659" s="21">
        <f>I4659+J4659+K4659</f>
        <v/>
      </c>
      <c r="M4659" s="21">
        <f>B4659-L4659</f>
        <v/>
      </c>
      <c r="N4659" s="21">
        <f>ROUNDDOWN(ROUND(B4659*0.2042,2),0)</f>
        <v/>
      </c>
    </row>
    <row r="4660">
      <c r="A4660" t="inlineStr">
        <is>
          <t>照合 一般</t>
        </is>
      </c>
      <c r="B4660" s="21" t="n">
        <v>34000000</v>
      </c>
      <c r="C4660" s="22" t="n">
        <v>13</v>
      </c>
      <c r="D4660" s="22" t="n">
        <v>1</v>
      </c>
      <c r="E4660" s="22" t="n">
        <v>0</v>
      </c>
      <c r="F4660" s="21">
        <f>(IF(C4660&lt;=20,MAX(800000,400000*C4660),8000000+700000*(C4660-20))+IF(E4660=1,1000000,0))</f>
        <v/>
      </c>
      <c r="G4660" s="21">
        <f>IF(AND(D4660=3,C4660&lt;=5),MAX(0,B4660-F4660),IF(AND(D4660=2,C4660&lt;=5,MAX(0,B4660-F4660)&gt;3000000),1500000+MAX(0,B4660-F4660)-3000000,MAX(0,B4660-F4660)/2))</f>
        <v/>
      </c>
      <c r="H4660" s="21">
        <f>ROUNDDOWN(G4660,-3)</f>
        <v/>
      </c>
      <c r="I4660" s="21">
        <f>IF(H4660&lt;=0,0,ROUNDDOWN(ROUND((H4660*LOOKUP(H4660,{0,1950001,3300001,6950001,9000001,18000001,40000001},{0.05,0.1,0.2,0.23,0.33,0.4,0.45})-LOOKUP(H4660,{0,1950001,3300001,6950001,9000001,18000001,40000001},{0,97500,427500,636000,1536000,2796000,4796000}))*1.021,3),0))</f>
        <v/>
      </c>
      <c r="J4660" s="21">
        <f>ROUNDDOWN(ROUND(H4660*0.06,2),-2)</f>
        <v/>
      </c>
      <c r="K4660" s="21">
        <f>ROUNDDOWN(ROUND(H4660*0.04,2),-2)</f>
        <v/>
      </c>
      <c r="L4660" s="21">
        <f>I4660+J4660+K4660</f>
        <v/>
      </c>
      <c r="M4660" s="21">
        <f>B4660-L4660</f>
        <v/>
      </c>
      <c r="N4660" s="21">
        <f>ROUNDDOWN(ROUND(B4660*0.2042,2),0)</f>
        <v/>
      </c>
    </row>
    <row r="4661">
      <c r="A4661" t="inlineStr">
        <is>
          <t>照合 一般</t>
        </is>
      </c>
      <c r="B4661" s="21" t="n">
        <v>34000000</v>
      </c>
      <c r="C4661" s="22" t="n">
        <v>14</v>
      </c>
      <c r="D4661" s="22" t="n">
        <v>1</v>
      </c>
      <c r="E4661" s="22" t="n">
        <v>0</v>
      </c>
      <c r="F4661" s="21">
        <f>(IF(C4661&lt;=20,MAX(800000,400000*C4661),8000000+700000*(C4661-20))+IF(E4661=1,1000000,0))</f>
        <v/>
      </c>
      <c r="G4661" s="21">
        <f>IF(AND(D4661=3,C4661&lt;=5),MAX(0,B4661-F4661),IF(AND(D4661=2,C4661&lt;=5,MAX(0,B4661-F4661)&gt;3000000),1500000+MAX(0,B4661-F4661)-3000000,MAX(0,B4661-F4661)/2))</f>
        <v/>
      </c>
      <c r="H4661" s="21">
        <f>ROUNDDOWN(G4661,-3)</f>
        <v/>
      </c>
      <c r="I4661" s="21">
        <f>IF(H4661&lt;=0,0,ROUNDDOWN(ROUND((H4661*LOOKUP(H4661,{0,1950001,3300001,6950001,9000001,18000001,40000001},{0.05,0.1,0.2,0.23,0.33,0.4,0.45})-LOOKUP(H4661,{0,1950001,3300001,6950001,9000001,18000001,40000001},{0,97500,427500,636000,1536000,2796000,4796000}))*1.021,3),0))</f>
        <v/>
      </c>
      <c r="J4661" s="21">
        <f>ROUNDDOWN(ROUND(H4661*0.06,2),-2)</f>
        <v/>
      </c>
      <c r="K4661" s="21">
        <f>ROUNDDOWN(ROUND(H4661*0.04,2),-2)</f>
        <v/>
      </c>
      <c r="L4661" s="21">
        <f>I4661+J4661+K4661</f>
        <v/>
      </c>
      <c r="M4661" s="21">
        <f>B4661-L4661</f>
        <v/>
      </c>
      <c r="N4661" s="21">
        <f>ROUNDDOWN(ROUND(B4661*0.2042,2),0)</f>
        <v/>
      </c>
    </row>
    <row r="4662">
      <c r="A4662" t="inlineStr">
        <is>
          <t>照合 一般</t>
        </is>
      </c>
      <c r="B4662" s="21" t="n">
        <v>34000000</v>
      </c>
      <c r="C4662" s="22" t="n">
        <v>15</v>
      </c>
      <c r="D4662" s="22" t="n">
        <v>1</v>
      </c>
      <c r="E4662" s="22" t="n">
        <v>0</v>
      </c>
      <c r="F4662" s="21">
        <f>(IF(C4662&lt;=20,MAX(800000,400000*C4662),8000000+700000*(C4662-20))+IF(E4662=1,1000000,0))</f>
        <v/>
      </c>
      <c r="G4662" s="21">
        <f>IF(AND(D4662=3,C4662&lt;=5),MAX(0,B4662-F4662),IF(AND(D4662=2,C4662&lt;=5,MAX(0,B4662-F4662)&gt;3000000),1500000+MAX(0,B4662-F4662)-3000000,MAX(0,B4662-F4662)/2))</f>
        <v/>
      </c>
      <c r="H4662" s="21">
        <f>ROUNDDOWN(G4662,-3)</f>
        <v/>
      </c>
      <c r="I4662" s="21">
        <f>IF(H4662&lt;=0,0,ROUNDDOWN(ROUND((H4662*LOOKUP(H4662,{0,1950001,3300001,6950001,9000001,18000001,40000001},{0.05,0.1,0.2,0.23,0.33,0.4,0.45})-LOOKUP(H4662,{0,1950001,3300001,6950001,9000001,18000001,40000001},{0,97500,427500,636000,1536000,2796000,4796000}))*1.021,3),0))</f>
        <v/>
      </c>
      <c r="J4662" s="21">
        <f>ROUNDDOWN(ROUND(H4662*0.06,2),-2)</f>
        <v/>
      </c>
      <c r="K4662" s="21">
        <f>ROUNDDOWN(ROUND(H4662*0.04,2),-2)</f>
        <v/>
      </c>
      <c r="L4662" s="21">
        <f>I4662+J4662+K4662</f>
        <v/>
      </c>
      <c r="M4662" s="21">
        <f>B4662-L4662</f>
        <v/>
      </c>
      <c r="N4662" s="21">
        <f>ROUNDDOWN(ROUND(B4662*0.2042,2),0)</f>
        <v/>
      </c>
    </row>
    <row r="4663">
      <c r="A4663" t="inlineStr">
        <is>
          <t>照合 一般</t>
        </is>
      </c>
      <c r="B4663" s="21" t="n">
        <v>34000000</v>
      </c>
      <c r="C4663" s="22" t="n">
        <v>16</v>
      </c>
      <c r="D4663" s="22" t="n">
        <v>1</v>
      </c>
      <c r="E4663" s="22" t="n">
        <v>0</v>
      </c>
      <c r="F4663" s="21">
        <f>(IF(C4663&lt;=20,MAX(800000,400000*C4663),8000000+700000*(C4663-20))+IF(E4663=1,1000000,0))</f>
        <v/>
      </c>
      <c r="G4663" s="21">
        <f>IF(AND(D4663=3,C4663&lt;=5),MAX(0,B4663-F4663),IF(AND(D4663=2,C4663&lt;=5,MAX(0,B4663-F4663)&gt;3000000),1500000+MAX(0,B4663-F4663)-3000000,MAX(0,B4663-F4663)/2))</f>
        <v/>
      </c>
      <c r="H4663" s="21">
        <f>ROUNDDOWN(G4663,-3)</f>
        <v/>
      </c>
      <c r="I4663" s="21">
        <f>IF(H4663&lt;=0,0,ROUNDDOWN(ROUND((H4663*LOOKUP(H4663,{0,1950001,3300001,6950001,9000001,18000001,40000001},{0.05,0.1,0.2,0.23,0.33,0.4,0.45})-LOOKUP(H4663,{0,1950001,3300001,6950001,9000001,18000001,40000001},{0,97500,427500,636000,1536000,2796000,4796000}))*1.021,3),0))</f>
        <v/>
      </c>
      <c r="J4663" s="21">
        <f>ROUNDDOWN(ROUND(H4663*0.06,2),-2)</f>
        <v/>
      </c>
      <c r="K4663" s="21">
        <f>ROUNDDOWN(ROUND(H4663*0.04,2),-2)</f>
        <v/>
      </c>
      <c r="L4663" s="21">
        <f>I4663+J4663+K4663</f>
        <v/>
      </c>
      <c r="M4663" s="21">
        <f>B4663-L4663</f>
        <v/>
      </c>
      <c r="N4663" s="21">
        <f>ROUNDDOWN(ROUND(B4663*0.2042,2),0)</f>
        <v/>
      </c>
    </row>
    <row r="4664">
      <c r="A4664" t="inlineStr">
        <is>
          <t>照合 一般</t>
        </is>
      </c>
      <c r="B4664" s="21" t="n">
        <v>34000000</v>
      </c>
      <c r="C4664" s="22" t="n">
        <v>17</v>
      </c>
      <c r="D4664" s="22" t="n">
        <v>1</v>
      </c>
      <c r="E4664" s="22" t="n">
        <v>0</v>
      </c>
      <c r="F4664" s="21">
        <f>(IF(C4664&lt;=20,MAX(800000,400000*C4664),8000000+700000*(C4664-20))+IF(E4664=1,1000000,0))</f>
        <v/>
      </c>
      <c r="G4664" s="21">
        <f>IF(AND(D4664=3,C4664&lt;=5),MAX(0,B4664-F4664),IF(AND(D4664=2,C4664&lt;=5,MAX(0,B4664-F4664)&gt;3000000),1500000+MAX(0,B4664-F4664)-3000000,MAX(0,B4664-F4664)/2))</f>
        <v/>
      </c>
      <c r="H4664" s="21">
        <f>ROUNDDOWN(G4664,-3)</f>
        <v/>
      </c>
      <c r="I4664" s="21">
        <f>IF(H4664&lt;=0,0,ROUNDDOWN(ROUND((H4664*LOOKUP(H4664,{0,1950001,3300001,6950001,9000001,18000001,40000001},{0.05,0.1,0.2,0.23,0.33,0.4,0.45})-LOOKUP(H4664,{0,1950001,3300001,6950001,9000001,18000001,40000001},{0,97500,427500,636000,1536000,2796000,4796000}))*1.021,3),0))</f>
        <v/>
      </c>
      <c r="J4664" s="21">
        <f>ROUNDDOWN(ROUND(H4664*0.06,2),-2)</f>
        <v/>
      </c>
      <c r="K4664" s="21">
        <f>ROUNDDOWN(ROUND(H4664*0.04,2),-2)</f>
        <v/>
      </c>
      <c r="L4664" s="21">
        <f>I4664+J4664+K4664</f>
        <v/>
      </c>
      <c r="M4664" s="21">
        <f>B4664-L4664</f>
        <v/>
      </c>
      <c r="N4664" s="21">
        <f>ROUNDDOWN(ROUND(B4664*0.2042,2),0)</f>
        <v/>
      </c>
    </row>
    <row r="4665">
      <c r="A4665" t="inlineStr">
        <is>
          <t>照合 一般</t>
        </is>
      </c>
      <c r="B4665" s="21" t="n">
        <v>34000000</v>
      </c>
      <c r="C4665" s="22" t="n">
        <v>18</v>
      </c>
      <c r="D4665" s="22" t="n">
        <v>1</v>
      </c>
      <c r="E4665" s="22" t="n">
        <v>0</v>
      </c>
      <c r="F4665" s="21">
        <f>(IF(C4665&lt;=20,MAX(800000,400000*C4665),8000000+700000*(C4665-20))+IF(E4665=1,1000000,0))</f>
        <v/>
      </c>
      <c r="G4665" s="21">
        <f>IF(AND(D4665=3,C4665&lt;=5),MAX(0,B4665-F4665),IF(AND(D4665=2,C4665&lt;=5,MAX(0,B4665-F4665)&gt;3000000),1500000+MAX(0,B4665-F4665)-3000000,MAX(0,B4665-F4665)/2))</f>
        <v/>
      </c>
      <c r="H4665" s="21">
        <f>ROUNDDOWN(G4665,-3)</f>
        <v/>
      </c>
      <c r="I4665" s="21">
        <f>IF(H4665&lt;=0,0,ROUNDDOWN(ROUND((H4665*LOOKUP(H4665,{0,1950001,3300001,6950001,9000001,18000001,40000001},{0.05,0.1,0.2,0.23,0.33,0.4,0.45})-LOOKUP(H4665,{0,1950001,3300001,6950001,9000001,18000001,40000001},{0,97500,427500,636000,1536000,2796000,4796000}))*1.021,3),0))</f>
        <v/>
      </c>
      <c r="J4665" s="21">
        <f>ROUNDDOWN(ROUND(H4665*0.06,2),-2)</f>
        <v/>
      </c>
      <c r="K4665" s="21">
        <f>ROUNDDOWN(ROUND(H4665*0.04,2),-2)</f>
        <v/>
      </c>
      <c r="L4665" s="21">
        <f>I4665+J4665+K4665</f>
        <v/>
      </c>
      <c r="M4665" s="21">
        <f>B4665-L4665</f>
        <v/>
      </c>
      <c r="N4665" s="21">
        <f>ROUNDDOWN(ROUND(B4665*0.2042,2),0)</f>
        <v/>
      </c>
    </row>
    <row r="4666">
      <c r="A4666" t="inlineStr">
        <is>
          <t>照合 一般</t>
        </is>
      </c>
      <c r="B4666" s="21" t="n">
        <v>34000000</v>
      </c>
      <c r="C4666" s="22" t="n">
        <v>19</v>
      </c>
      <c r="D4666" s="22" t="n">
        <v>1</v>
      </c>
      <c r="E4666" s="22" t="n">
        <v>0</v>
      </c>
      <c r="F4666" s="21">
        <f>(IF(C4666&lt;=20,MAX(800000,400000*C4666),8000000+700000*(C4666-20))+IF(E4666=1,1000000,0))</f>
        <v/>
      </c>
      <c r="G4666" s="21">
        <f>IF(AND(D4666=3,C4666&lt;=5),MAX(0,B4666-F4666),IF(AND(D4666=2,C4666&lt;=5,MAX(0,B4666-F4666)&gt;3000000),1500000+MAX(0,B4666-F4666)-3000000,MAX(0,B4666-F4666)/2))</f>
        <v/>
      </c>
      <c r="H4666" s="21">
        <f>ROUNDDOWN(G4666,-3)</f>
        <v/>
      </c>
      <c r="I4666" s="21">
        <f>IF(H4666&lt;=0,0,ROUNDDOWN(ROUND((H4666*LOOKUP(H4666,{0,1950001,3300001,6950001,9000001,18000001,40000001},{0.05,0.1,0.2,0.23,0.33,0.4,0.45})-LOOKUP(H4666,{0,1950001,3300001,6950001,9000001,18000001,40000001},{0,97500,427500,636000,1536000,2796000,4796000}))*1.021,3),0))</f>
        <v/>
      </c>
      <c r="J4666" s="21">
        <f>ROUNDDOWN(ROUND(H4666*0.06,2),-2)</f>
        <v/>
      </c>
      <c r="K4666" s="21">
        <f>ROUNDDOWN(ROUND(H4666*0.04,2),-2)</f>
        <v/>
      </c>
      <c r="L4666" s="21">
        <f>I4666+J4666+K4666</f>
        <v/>
      </c>
      <c r="M4666" s="21">
        <f>B4666-L4666</f>
        <v/>
      </c>
      <c r="N4666" s="21">
        <f>ROUNDDOWN(ROUND(B4666*0.2042,2),0)</f>
        <v/>
      </c>
    </row>
    <row r="4667">
      <c r="A4667" t="inlineStr">
        <is>
          <t>照合 一般</t>
        </is>
      </c>
      <c r="B4667" s="21" t="n">
        <v>34000000</v>
      </c>
      <c r="C4667" s="22" t="n">
        <v>20</v>
      </c>
      <c r="D4667" s="22" t="n">
        <v>1</v>
      </c>
      <c r="E4667" s="22" t="n">
        <v>0</v>
      </c>
      <c r="F4667" s="21">
        <f>(IF(C4667&lt;=20,MAX(800000,400000*C4667),8000000+700000*(C4667-20))+IF(E4667=1,1000000,0))</f>
        <v/>
      </c>
      <c r="G4667" s="21">
        <f>IF(AND(D4667=3,C4667&lt;=5),MAX(0,B4667-F4667),IF(AND(D4667=2,C4667&lt;=5,MAX(0,B4667-F4667)&gt;3000000),1500000+MAX(0,B4667-F4667)-3000000,MAX(0,B4667-F4667)/2))</f>
        <v/>
      </c>
      <c r="H4667" s="21">
        <f>ROUNDDOWN(G4667,-3)</f>
        <v/>
      </c>
      <c r="I4667" s="21">
        <f>IF(H4667&lt;=0,0,ROUNDDOWN(ROUND((H4667*LOOKUP(H4667,{0,1950001,3300001,6950001,9000001,18000001,40000001},{0.05,0.1,0.2,0.23,0.33,0.4,0.45})-LOOKUP(H4667,{0,1950001,3300001,6950001,9000001,18000001,40000001},{0,97500,427500,636000,1536000,2796000,4796000}))*1.021,3),0))</f>
        <v/>
      </c>
      <c r="J4667" s="21">
        <f>ROUNDDOWN(ROUND(H4667*0.06,2),-2)</f>
        <v/>
      </c>
      <c r="K4667" s="21">
        <f>ROUNDDOWN(ROUND(H4667*0.04,2),-2)</f>
        <v/>
      </c>
      <c r="L4667" s="21">
        <f>I4667+J4667+K4667</f>
        <v/>
      </c>
      <c r="M4667" s="21">
        <f>B4667-L4667</f>
        <v/>
      </c>
      <c r="N4667" s="21">
        <f>ROUNDDOWN(ROUND(B4667*0.2042,2),0)</f>
        <v/>
      </c>
    </row>
    <row r="4668">
      <c r="A4668" t="inlineStr">
        <is>
          <t>照合 一般</t>
        </is>
      </c>
      <c r="B4668" s="21" t="n">
        <v>34000000</v>
      </c>
      <c r="C4668" s="22" t="n">
        <v>21</v>
      </c>
      <c r="D4668" s="22" t="n">
        <v>1</v>
      </c>
      <c r="E4668" s="22" t="n">
        <v>0</v>
      </c>
      <c r="F4668" s="21">
        <f>(IF(C4668&lt;=20,MAX(800000,400000*C4668),8000000+700000*(C4668-20))+IF(E4668=1,1000000,0))</f>
        <v/>
      </c>
      <c r="G4668" s="21">
        <f>IF(AND(D4668=3,C4668&lt;=5),MAX(0,B4668-F4668),IF(AND(D4668=2,C4668&lt;=5,MAX(0,B4668-F4668)&gt;3000000),1500000+MAX(0,B4668-F4668)-3000000,MAX(0,B4668-F4668)/2))</f>
        <v/>
      </c>
      <c r="H4668" s="21">
        <f>ROUNDDOWN(G4668,-3)</f>
        <v/>
      </c>
      <c r="I4668" s="21">
        <f>IF(H4668&lt;=0,0,ROUNDDOWN(ROUND((H4668*LOOKUP(H4668,{0,1950001,3300001,6950001,9000001,18000001,40000001},{0.05,0.1,0.2,0.23,0.33,0.4,0.45})-LOOKUP(H4668,{0,1950001,3300001,6950001,9000001,18000001,40000001},{0,97500,427500,636000,1536000,2796000,4796000}))*1.021,3),0))</f>
        <v/>
      </c>
      <c r="J4668" s="21">
        <f>ROUNDDOWN(ROUND(H4668*0.06,2),-2)</f>
        <v/>
      </c>
      <c r="K4668" s="21">
        <f>ROUNDDOWN(ROUND(H4668*0.04,2),-2)</f>
        <v/>
      </c>
      <c r="L4668" s="21">
        <f>I4668+J4668+K4668</f>
        <v/>
      </c>
      <c r="M4668" s="21">
        <f>B4668-L4668</f>
        <v/>
      </c>
      <c r="N4668" s="21">
        <f>ROUNDDOWN(ROUND(B4668*0.2042,2),0)</f>
        <v/>
      </c>
    </row>
    <row r="4669">
      <c r="A4669" t="inlineStr">
        <is>
          <t>照合 一般</t>
        </is>
      </c>
      <c r="B4669" s="21" t="n">
        <v>34000000</v>
      </c>
      <c r="C4669" s="22" t="n">
        <v>22</v>
      </c>
      <c r="D4669" s="22" t="n">
        <v>1</v>
      </c>
      <c r="E4669" s="22" t="n">
        <v>0</v>
      </c>
      <c r="F4669" s="21">
        <f>(IF(C4669&lt;=20,MAX(800000,400000*C4669),8000000+700000*(C4669-20))+IF(E4669=1,1000000,0))</f>
        <v/>
      </c>
      <c r="G4669" s="21">
        <f>IF(AND(D4669=3,C4669&lt;=5),MAX(0,B4669-F4669),IF(AND(D4669=2,C4669&lt;=5,MAX(0,B4669-F4669)&gt;3000000),1500000+MAX(0,B4669-F4669)-3000000,MAX(0,B4669-F4669)/2))</f>
        <v/>
      </c>
      <c r="H4669" s="21">
        <f>ROUNDDOWN(G4669,-3)</f>
        <v/>
      </c>
      <c r="I4669" s="21">
        <f>IF(H4669&lt;=0,0,ROUNDDOWN(ROUND((H4669*LOOKUP(H4669,{0,1950001,3300001,6950001,9000001,18000001,40000001},{0.05,0.1,0.2,0.23,0.33,0.4,0.45})-LOOKUP(H4669,{0,1950001,3300001,6950001,9000001,18000001,40000001},{0,97500,427500,636000,1536000,2796000,4796000}))*1.021,3),0))</f>
        <v/>
      </c>
      <c r="J4669" s="21">
        <f>ROUNDDOWN(ROUND(H4669*0.06,2),-2)</f>
        <v/>
      </c>
      <c r="K4669" s="21">
        <f>ROUNDDOWN(ROUND(H4669*0.04,2),-2)</f>
        <v/>
      </c>
      <c r="L4669" s="21">
        <f>I4669+J4669+K4669</f>
        <v/>
      </c>
      <c r="M4669" s="21">
        <f>B4669-L4669</f>
        <v/>
      </c>
      <c r="N4669" s="21">
        <f>ROUNDDOWN(ROUND(B4669*0.2042,2),0)</f>
        <v/>
      </c>
    </row>
    <row r="4670">
      <c r="A4670" t="inlineStr">
        <is>
          <t>照合 一般</t>
        </is>
      </c>
      <c r="B4670" s="21" t="n">
        <v>34000000</v>
      </c>
      <c r="C4670" s="22" t="n">
        <v>23</v>
      </c>
      <c r="D4670" s="22" t="n">
        <v>1</v>
      </c>
      <c r="E4670" s="22" t="n">
        <v>0</v>
      </c>
      <c r="F4670" s="21">
        <f>(IF(C4670&lt;=20,MAX(800000,400000*C4670),8000000+700000*(C4670-20))+IF(E4670=1,1000000,0))</f>
        <v/>
      </c>
      <c r="G4670" s="21">
        <f>IF(AND(D4670=3,C4670&lt;=5),MAX(0,B4670-F4670),IF(AND(D4670=2,C4670&lt;=5,MAX(0,B4670-F4670)&gt;3000000),1500000+MAX(0,B4670-F4670)-3000000,MAX(0,B4670-F4670)/2))</f>
        <v/>
      </c>
      <c r="H4670" s="21">
        <f>ROUNDDOWN(G4670,-3)</f>
        <v/>
      </c>
      <c r="I4670" s="21">
        <f>IF(H4670&lt;=0,0,ROUNDDOWN(ROUND((H4670*LOOKUP(H4670,{0,1950001,3300001,6950001,9000001,18000001,40000001},{0.05,0.1,0.2,0.23,0.33,0.4,0.45})-LOOKUP(H4670,{0,1950001,3300001,6950001,9000001,18000001,40000001},{0,97500,427500,636000,1536000,2796000,4796000}))*1.021,3),0))</f>
        <v/>
      </c>
      <c r="J4670" s="21">
        <f>ROUNDDOWN(ROUND(H4670*0.06,2),-2)</f>
        <v/>
      </c>
      <c r="K4670" s="21">
        <f>ROUNDDOWN(ROUND(H4670*0.04,2),-2)</f>
        <v/>
      </c>
      <c r="L4670" s="21">
        <f>I4670+J4670+K4670</f>
        <v/>
      </c>
      <c r="M4670" s="21">
        <f>B4670-L4670</f>
        <v/>
      </c>
      <c r="N4670" s="21">
        <f>ROUNDDOWN(ROUND(B4670*0.2042,2),0)</f>
        <v/>
      </c>
    </row>
    <row r="4671">
      <c r="A4671" t="inlineStr">
        <is>
          <t>照合 一般</t>
        </is>
      </c>
      <c r="B4671" s="21" t="n">
        <v>34000000</v>
      </c>
      <c r="C4671" s="22" t="n">
        <v>24</v>
      </c>
      <c r="D4671" s="22" t="n">
        <v>1</v>
      </c>
      <c r="E4671" s="22" t="n">
        <v>0</v>
      </c>
      <c r="F4671" s="21">
        <f>(IF(C4671&lt;=20,MAX(800000,400000*C4671),8000000+700000*(C4671-20))+IF(E4671=1,1000000,0))</f>
        <v/>
      </c>
      <c r="G4671" s="21">
        <f>IF(AND(D4671=3,C4671&lt;=5),MAX(0,B4671-F4671),IF(AND(D4671=2,C4671&lt;=5,MAX(0,B4671-F4671)&gt;3000000),1500000+MAX(0,B4671-F4671)-3000000,MAX(0,B4671-F4671)/2))</f>
        <v/>
      </c>
      <c r="H4671" s="21">
        <f>ROUNDDOWN(G4671,-3)</f>
        <v/>
      </c>
      <c r="I4671" s="21">
        <f>IF(H4671&lt;=0,0,ROUNDDOWN(ROUND((H4671*LOOKUP(H4671,{0,1950001,3300001,6950001,9000001,18000001,40000001},{0.05,0.1,0.2,0.23,0.33,0.4,0.45})-LOOKUP(H4671,{0,1950001,3300001,6950001,9000001,18000001,40000001},{0,97500,427500,636000,1536000,2796000,4796000}))*1.021,3),0))</f>
        <v/>
      </c>
      <c r="J4671" s="21">
        <f>ROUNDDOWN(ROUND(H4671*0.06,2),-2)</f>
        <v/>
      </c>
      <c r="K4671" s="21">
        <f>ROUNDDOWN(ROUND(H4671*0.04,2),-2)</f>
        <v/>
      </c>
      <c r="L4671" s="21">
        <f>I4671+J4671+K4671</f>
        <v/>
      </c>
      <c r="M4671" s="21">
        <f>B4671-L4671</f>
        <v/>
      </c>
      <c r="N4671" s="21">
        <f>ROUNDDOWN(ROUND(B4671*0.2042,2),0)</f>
        <v/>
      </c>
    </row>
    <row r="4672">
      <c r="A4672" t="inlineStr">
        <is>
          <t>照合 一般</t>
        </is>
      </c>
      <c r="B4672" s="21" t="n">
        <v>34000000</v>
      </c>
      <c r="C4672" s="22" t="n">
        <v>25</v>
      </c>
      <c r="D4672" s="22" t="n">
        <v>1</v>
      </c>
      <c r="E4672" s="22" t="n">
        <v>0</v>
      </c>
      <c r="F4672" s="21">
        <f>(IF(C4672&lt;=20,MAX(800000,400000*C4672),8000000+700000*(C4672-20))+IF(E4672=1,1000000,0))</f>
        <v/>
      </c>
      <c r="G4672" s="21">
        <f>IF(AND(D4672=3,C4672&lt;=5),MAX(0,B4672-F4672),IF(AND(D4672=2,C4672&lt;=5,MAX(0,B4672-F4672)&gt;3000000),1500000+MAX(0,B4672-F4672)-3000000,MAX(0,B4672-F4672)/2))</f>
        <v/>
      </c>
      <c r="H4672" s="21">
        <f>ROUNDDOWN(G4672,-3)</f>
        <v/>
      </c>
      <c r="I4672" s="21">
        <f>IF(H4672&lt;=0,0,ROUNDDOWN(ROUND((H4672*LOOKUP(H4672,{0,1950001,3300001,6950001,9000001,18000001,40000001},{0.05,0.1,0.2,0.23,0.33,0.4,0.45})-LOOKUP(H4672,{0,1950001,3300001,6950001,9000001,18000001,40000001},{0,97500,427500,636000,1536000,2796000,4796000}))*1.021,3),0))</f>
        <v/>
      </c>
      <c r="J4672" s="21">
        <f>ROUNDDOWN(ROUND(H4672*0.06,2),-2)</f>
        <v/>
      </c>
      <c r="K4672" s="21">
        <f>ROUNDDOWN(ROUND(H4672*0.04,2),-2)</f>
        <v/>
      </c>
      <c r="L4672" s="21">
        <f>I4672+J4672+K4672</f>
        <v/>
      </c>
      <c r="M4672" s="21">
        <f>B4672-L4672</f>
        <v/>
      </c>
      <c r="N4672" s="21">
        <f>ROUNDDOWN(ROUND(B4672*0.2042,2),0)</f>
        <v/>
      </c>
    </row>
    <row r="4673">
      <c r="A4673" t="inlineStr">
        <is>
          <t>照合 一般</t>
        </is>
      </c>
      <c r="B4673" s="21" t="n">
        <v>34000000</v>
      </c>
      <c r="C4673" s="22" t="n">
        <v>26</v>
      </c>
      <c r="D4673" s="22" t="n">
        <v>1</v>
      </c>
      <c r="E4673" s="22" t="n">
        <v>0</v>
      </c>
      <c r="F4673" s="21">
        <f>(IF(C4673&lt;=20,MAX(800000,400000*C4673),8000000+700000*(C4673-20))+IF(E4673=1,1000000,0))</f>
        <v/>
      </c>
      <c r="G4673" s="21">
        <f>IF(AND(D4673=3,C4673&lt;=5),MAX(0,B4673-F4673),IF(AND(D4673=2,C4673&lt;=5,MAX(0,B4673-F4673)&gt;3000000),1500000+MAX(0,B4673-F4673)-3000000,MAX(0,B4673-F4673)/2))</f>
        <v/>
      </c>
      <c r="H4673" s="21">
        <f>ROUNDDOWN(G4673,-3)</f>
        <v/>
      </c>
      <c r="I4673" s="21">
        <f>IF(H4673&lt;=0,0,ROUNDDOWN(ROUND((H4673*LOOKUP(H4673,{0,1950001,3300001,6950001,9000001,18000001,40000001},{0.05,0.1,0.2,0.23,0.33,0.4,0.45})-LOOKUP(H4673,{0,1950001,3300001,6950001,9000001,18000001,40000001},{0,97500,427500,636000,1536000,2796000,4796000}))*1.021,3),0))</f>
        <v/>
      </c>
      <c r="J4673" s="21">
        <f>ROUNDDOWN(ROUND(H4673*0.06,2),-2)</f>
        <v/>
      </c>
      <c r="K4673" s="21">
        <f>ROUNDDOWN(ROUND(H4673*0.04,2),-2)</f>
        <v/>
      </c>
      <c r="L4673" s="21">
        <f>I4673+J4673+K4673</f>
        <v/>
      </c>
      <c r="M4673" s="21">
        <f>B4673-L4673</f>
        <v/>
      </c>
      <c r="N4673" s="21">
        <f>ROUNDDOWN(ROUND(B4673*0.2042,2),0)</f>
        <v/>
      </c>
    </row>
    <row r="4674">
      <c r="A4674" t="inlineStr">
        <is>
          <t>照合 一般</t>
        </is>
      </c>
      <c r="B4674" s="21" t="n">
        <v>34000000</v>
      </c>
      <c r="C4674" s="22" t="n">
        <v>27</v>
      </c>
      <c r="D4674" s="22" t="n">
        <v>1</v>
      </c>
      <c r="E4674" s="22" t="n">
        <v>0</v>
      </c>
      <c r="F4674" s="21">
        <f>(IF(C4674&lt;=20,MAX(800000,400000*C4674),8000000+700000*(C4674-20))+IF(E4674=1,1000000,0))</f>
        <v/>
      </c>
      <c r="G4674" s="21">
        <f>IF(AND(D4674=3,C4674&lt;=5),MAX(0,B4674-F4674),IF(AND(D4674=2,C4674&lt;=5,MAX(0,B4674-F4674)&gt;3000000),1500000+MAX(0,B4674-F4674)-3000000,MAX(0,B4674-F4674)/2))</f>
        <v/>
      </c>
      <c r="H4674" s="21">
        <f>ROUNDDOWN(G4674,-3)</f>
        <v/>
      </c>
      <c r="I4674" s="21">
        <f>IF(H4674&lt;=0,0,ROUNDDOWN(ROUND((H4674*LOOKUP(H4674,{0,1950001,3300001,6950001,9000001,18000001,40000001},{0.05,0.1,0.2,0.23,0.33,0.4,0.45})-LOOKUP(H4674,{0,1950001,3300001,6950001,9000001,18000001,40000001},{0,97500,427500,636000,1536000,2796000,4796000}))*1.021,3),0))</f>
        <v/>
      </c>
      <c r="J4674" s="21">
        <f>ROUNDDOWN(ROUND(H4674*0.06,2),-2)</f>
        <v/>
      </c>
      <c r="K4674" s="21">
        <f>ROUNDDOWN(ROUND(H4674*0.04,2),-2)</f>
        <v/>
      </c>
      <c r="L4674" s="21">
        <f>I4674+J4674+K4674</f>
        <v/>
      </c>
      <c r="M4674" s="21">
        <f>B4674-L4674</f>
        <v/>
      </c>
      <c r="N4674" s="21">
        <f>ROUNDDOWN(ROUND(B4674*0.2042,2),0)</f>
        <v/>
      </c>
    </row>
    <row r="4675">
      <c r="A4675" t="inlineStr">
        <is>
          <t>照合 一般</t>
        </is>
      </c>
      <c r="B4675" s="21" t="n">
        <v>34000000</v>
      </c>
      <c r="C4675" s="22" t="n">
        <v>28</v>
      </c>
      <c r="D4675" s="22" t="n">
        <v>1</v>
      </c>
      <c r="E4675" s="22" t="n">
        <v>0</v>
      </c>
      <c r="F4675" s="21">
        <f>(IF(C4675&lt;=20,MAX(800000,400000*C4675),8000000+700000*(C4675-20))+IF(E4675=1,1000000,0))</f>
        <v/>
      </c>
      <c r="G4675" s="21">
        <f>IF(AND(D4675=3,C4675&lt;=5),MAX(0,B4675-F4675),IF(AND(D4675=2,C4675&lt;=5,MAX(0,B4675-F4675)&gt;3000000),1500000+MAX(0,B4675-F4675)-3000000,MAX(0,B4675-F4675)/2))</f>
        <v/>
      </c>
      <c r="H4675" s="21">
        <f>ROUNDDOWN(G4675,-3)</f>
        <v/>
      </c>
      <c r="I4675" s="21">
        <f>IF(H4675&lt;=0,0,ROUNDDOWN(ROUND((H4675*LOOKUP(H4675,{0,1950001,3300001,6950001,9000001,18000001,40000001},{0.05,0.1,0.2,0.23,0.33,0.4,0.45})-LOOKUP(H4675,{0,1950001,3300001,6950001,9000001,18000001,40000001},{0,97500,427500,636000,1536000,2796000,4796000}))*1.021,3),0))</f>
        <v/>
      </c>
      <c r="J4675" s="21">
        <f>ROUNDDOWN(ROUND(H4675*0.06,2),-2)</f>
        <v/>
      </c>
      <c r="K4675" s="21">
        <f>ROUNDDOWN(ROUND(H4675*0.04,2),-2)</f>
        <v/>
      </c>
      <c r="L4675" s="21">
        <f>I4675+J4675+K4675</f>
        <v/>
      </c>
      <c r="M4675" s="21">
        <f>B4675-L4675</f>
        <v/>
      </c>
      <c r="N4675" s="21">
        <f>ROUNDDOWN(ROUND(B4675*0.2042,2),0)</f>
        <v/>
      </c>
    </row>
    <row r="4676">
      <c r="A4676" t="inlineStr">
        <is>
          <t>照合 一般</t>
        </is>
      </c>
      <c r="B4676" s="21" t="n">
        <v>34000000</v>
      </c>
      <c r="C4676" s="22" t="n">
        <v>29</v>
      </c>
      <c r="D4676" s="22" t="n">
        <v>1</v>
      </c>
      <c r="E4676" s="22" t="n">
        <v>0</v>
      </c>
      <c r="F4676" s="21">
        <f>(IF(C4676&lt;=20,MAX(800000,400000*C4676),8000000+700000*(C4676-20))+IF(E4676=1,1000000,0))</f>
        <v/>
      </c>
      <c r="G4676" s="21">
        <f>IF(AND(D4676=3,C4676&lt;=5),MAX(0,B4676-F4676),IF(AND(D4676=2,C4676&lt;=5,MAX(0,B4676-F4676)&gt;3000000),1500000+MAX(0,B4676-F4676)-3000000,MAX(0,B4676-F4676)/2))</f>
        <v/>
      </c>
      <c r="H4676" s="21">
        <f>ROUNDDOWN(G4676,-3)</f>
        <v/>
      </c>
      <c r="I4676" s="21">
        <f>IF(H4676&lt;=0,0,ROUNDDOWN(ROUND((H4676*LOOKUP(H4676,{0,1950001,3300001,6950001,9000001,18000001,40000001},{0.05,0.1,0.2,0.23,0.33,0.4,0.45})-LOOKUP(H4676,{0,1950001,3300001,6950001,9000001,18000001,40000001},{0,97500,427500,636000,1536000,2796000,4796000}))*1.021,3),0))</f>
        <v/>
      </c>
      <c r="J4676" s="21">
        <f>ROUNDDOWN(ROUND(H4676*0.06,2),-2)</f>
        <v/>
      </c>
      <c r="K4676" s="21">
        <f>ROUNDDOWN(ROUND(H4676*0.04,2),-2)</f>
        <v/>
      </c>
      <c r="L4676" s="21">
        <f>I4676+J4676+K4676</f>
        <v/>
      </c>
      <c r="M4676" s="21">
        <f>B4676-L4676</f>
        <v/>
      </c>
      <c r="N4676" s="21">
        <f>ROUNDDOWN(ROUND(B4676*0.2042,2),0)</f>
        <v/>
      </c>
    </row>
    <row r="4677">
      <c r="A4677" t="inlineStr">
        <is>
          <t>照合 一般</t>
        </is>
      </c>
      <c r="B4677" s="21" t="n">
        <v>34000000</v>
      </c>
      <c r="C4677" s="22" t="n">
        <v>30</v>
      </c>
      <c r="D4677" s="22" t="n">
        <v>1</v>
      </c>
      <c r="E4677" s="22" t="n">
        <v>0</v>
      </c>
      <c r="F4677" s="21">
        <f>(IF(C4677&lt;=20,MAX(800000,400000*C4677),8000000+700000*(C4677-20))+IF(E4677=1,1000000,0))</f>
        <v/>
      </c>
      <c r="G4677" s="21">
        <f>IF(AND(D4677=3,C4677&lt;=5),MAX(0,B4677-F4677),IF(AND(D4677=2,C4677&lt;=5,MAX(0,B4677-F4677)&gt;3000000),1500000+MAX(0,B4677-F4677)-3000000,MAX(0,B4677-F4677)/2))</f>
        <v/>
      </c>
      <c r="H4677" s="21">
        <f>ROUNDDOWN(G4677,-3)</f>
        <v/>
      </c>
      <c r="I4677" s="21">
        <f>IF(H4677&lt;=0,0,ROUNDDOWN(ROUND((H4677*LOOKUP(H4677,{0,1950001,3300001,6950001,9000001,18000001,40000001},{0.05,0.1,0.2,0.23,0.33,0.4,0.45})-LOOKUP(H4677,{0,1950001,3300001,6950001,9000001,18000001,40000001},{0,97500,427500,636000,1536000,2796000,4796000}))*1.021,3),0))</f>
        <v/>
      </c>
      <c r="J4677" s="21">
        <f>ROUNDDOWN(ROUND(H4677*0.06,2),-2)</f>
        <v/>
      </c>
      <c r="K4677" s="21">
        <f>ROUNDDOWN(ROUND(H4677*0.04,2),-2)</f>
        <v/>
      </c>
      <c r="L4677" s="21">
        <f>I4677+J4677+K4677</f>
        <v/>
      </c>
      <c r="M4677" s="21">
        <f>B4677-L4677</f>
        <v/>
      </c>
      <c r="N4677" s="21">
        <f>ROUNDDOWN(ROUND(B4677*0.2042,2),0)</f>
        <v/>
      </c>
    </row>
    <row r="4678">
      <c r="A4678" t="inlineStr">
        <is>
          <t>照合 一般</t>
        </is>
      </c>
      <c r="B4678" s="21" t="n">
        <v>34000000</v>
      </c>
      <c r="C4678" s="22" t="n">
        <v>31</v>
      </c>
      <c r="D4678" s="22" t="n">
        <v>1</v>
      </c>
      <c r="E4678" s="22" t="n">
        <v>0</v>
      </c>
      <c r="F4678" s="21">
        <f>(IF(C4678&lt;=20,MAX(800000,400000*C4678),8000000+700000*(C4678-20))+IF(E4678=1,1000000,0))</f>
        <v/>
      </c>
      <c r="G4678" s="21">
        <f>IF(AND(D4678=3,C4678&lt;=5),MAX(0,B4678-F4678),IF(AND(D4678=2,C4678&lt;=5,MAX(0,B4678-F4678)&gt;3000000),1500000+MAX(0,B4678-F4678)-3000000,MAX(0,B4678-F4678)/2))</f>
        <v/>
      </c>
      <c r="H4678" s="21">
        <f>ROUNDDOWN(G4678,-3)</f>
        <v/>
      </c>
      <c r="I4678" s="21">
        <f>IF(H4678&lt;=0,0,ROUNDDOWN(ROUND((H4678*LOOKUP(H4678,{0,1950001,3300001,6950001,9000001,18000001,40000001},{0.05,0.1,0.2,0.23,0.33,0.4,0.45})-LOOKUP(H4678,{0,1950001,3300001,6950001,9000001,18000001,40000001},{0,97500,427500,636000,1536000,2796000,4796000}))*1.021,3),0))</f>
        <v/>
      </c>
      <c r="J4678" s="21">
        <f>ROUNDDOWN(ROUND(H4678*0.06,2),-2)</f>
        <v/>
      </c>
      <c r="K4678" s="21">
        <f>ROUNDDOWN(ROUND(H4678*0.04,2),-2)</f>
        <v/>
      </c>
      <c r="L4678" s="21">
        <f>I4678+J4678+K4678</f>
        <v/>
      </c>
      <c r="M4678" s="21">
        <f>B4678-L4678</f>
        <v/>
      </c>
      <c r="N4678" s="21">
        <f>ROUNDDOWN(ROUND(B4678*0.2042,2),0)</f>
        <v/>
      </c>
    </row>
    <row r="4679">
      <c r="A4679" t="inlineStr">
        <is>
          <t>照合 一般</t>
        </is>
      </c>
      <c r="B4679" s="21" t="n">
        <v>34000000</v>
      </c>
      <c r="C4679" s="22" t="n">
        <v>32</v>
      </c>
      <c r="D4679" s="22" t="n">
        <v>1</v>
      </c>
      <c r="E4679" s="22" t="n">
        <v>0</v>
      </c>
      <c r="F4679" s="21">
        <f>(IF(C4679&lt;=20,MAX(800000,400000*C4679),8000000+700000*(C4679-20))+IF(E4679=1,1000000,0))</f>
        <v/>
      </c>
      <c r="G4679" s="21">
        <f>IF(AND(D4679=3,C4679&lt;=5),MAX(0,B4679-F4679),IF(AND(D4679=2,C4679&lt;=5,MAX(0,B4679-F4679)&gt;3000000),1500000+MAX(0,B4679-F4679)-3000000,MAX(0,B4679-F4679)/2))</f>
        <v/>
      </c>
      <c r="H4679" s="21">
        <f>ROUNDDOWN(G4679,-3)</f>
        <v/>
      </c>
      <c r="I4679" s="21">
        <f>IF(H4679&lt;=0,0,ROUNDDOWN(ROUND((H4679*LOOKUP(H4679,{0,1950001,3300001,6950001,9000001,18000001,40000001},{0.05,0.1,0.2,0.23,0.33,0.4,0.45})-LOOKUP(H4679,{0,1950001,3300001,6950001,9000001,18000001,40000001},{0,97500,427500,636000,1536000,2796000,4796000}))*1.021,3),0))</f>
        <v/>
      </c>
      <c r="J4679" s="21">
        <f>ROUNDDOWN(ROUND(H4679*0.06,2),-2)</f>
        <v/>
      </c>
      <c r="K4679" s="21">
        <f>ROUNDDOWN(ROUND(H4679*0.04,2),-2)</f>
        <v/>
      </c>
      <c r="L4679" s="21">
        <f>I4679+J4679+K4679</f>
        <v/>
      </c>
      <c r="M4679" s="21">
        <f>B4679-L4679</f>
        <v/>
      </c>
      <c r="N4679" s="21">
        <f>ROUNDDOWN(ROUND(B4679*0.2042,2),0)</f>
        <v/>
      </c>
    </row>
    <row r="4680">
      <c r="A4680" t="inlineStr">
        <is>
          <t>照合 一般</t>
        </is>
      </c>
      <c r="B4680" s="21" t="n">
        <v>34000000</v>
      </c>
      <c r="C4680" s="22" t="n">
        <v>33</v>
      </c>
      <c r="D4680" s="22" t="n">
        <v>1</v>
      </c>
      <c r="E4680" s="22" t="n">
        <v>0</v>
      </c>
      <c r="F4680" s="21">
        <f>(IF(C4680&lt;=20,MAX(800000,400000*C4680),8000000+700000*(C4680-20))+IF(E4680=1,1000000,0))</f>
        <v/>
      </c>
      <c r="G4680" s="21">
        <f>IF(AND(D4680=3,C4680&lt;=5),MAX(0,B4680-F4680),IF(AND(D4680=2,C4680&lt;=5,MAX(0,B4680-F4680)&gt;3000000),1500000+MAX(0,B4680-F4680)-3000000,MAX(0,B4680-F4680)/2))</f>
        <v/>
      </c>
      <c r="H4680" s="21">
        <f>ROUNDDOWN(G4680,-3)</f>
        <v/>
      </c>
      <c r="I4680" s="21">
        <f>IF(H4680&lt;=0,0,ROUNDDOWN(ROUND((H4680*LOOKUP(H4680,{0,1950001,3300001,6950001,9000001,18000001,40000001},{0.05,0.1,0.2,0.23,0.33,0.4,0.45})-LOOKUP(H4680,{0,1950001,3300001,6950001,9000001,18000001,40000001},{0,97500,427500,636000,1536000,2796000,4796000}))*1.021,3),0))</f>
        <v/>
      </c>
      <c r="J4680" s="21">
        <f>ROUNDDOWN(ROUND(H4680*0.06,2),-2)</f>
        <v/>
      </c>
      <c r="K4680" s="21">
        <f>ROUNDDOWN(ROUND(H4680*0.04,2),-2)</f>
        <v/>
      </c>
      <c r="L4680" s="21">
        <f>I4680+J4680+K4680</f>
        <v/>
      </c>
      <c r="M4680" s="21">
        <f>B4680-L4680</f>
        <v/>
      </c>
      <c r="N4680" s="21">
        <f>ROUNDDOWN(ROUND(B4680*0.2042,2),0)</f>
        <v/>
      </c>
    </row>
    <row r="4681">
      <c r="A4681" t="inlineStr">
        <is>
          <t>照合 一般</t>
        </is>
      </c>
      <c r="B4681" s="21" t="n">
        <v>34000000</v>
      </c>
      <c r="C4681" s="22" t="n">
        <v>34</v>
      </c>
      <c r="D4681" s="22" t="n">
        <v>1</v>
      </c>
      <c r="E4681" s="22" t="n">
        <v>0</v>
      </c>
      <c r="F4681" s="21">
        <f>(IF(C4681&lt;=20,MAX(800000,400000*C4681),8000000+700000*(C4681-20))+IF(E4681=1,1000000,0))</f>
        <v/>
      </c>
      <c r="G4681" s="21">
        <f>IF(AND(D4681=3,C4681&lt;=5),MAX(0,B4681-F4681),IF(AND(D4681=2,C4681&lt;=5,MAX(0,B4681-F4681)&gt;3000000),1500000+MAX(0,B4681-F4681)-3000000,MAX(0,B4681-F4681)/2))</f>
        <v/>
      </c>
      <c r="H4681" s="21">
        <f>ROUNDDOWN(G4681,-3)</f>
        <v/>
      </c>
      <c r="I4681" s="21">
        <f>IF(H4681&lt;=0,0,ROUNDDOWN(ROUND((H4681*LOOKUP(H4681,{0,1950001,3300001,6950001,9000001,18000001,40000001},{0.05,0.1,0.2,0.23,0.33,0.4,0.45})-LOOKUP(H4681,{0,1950001,3300001,6950001,9000001,18000001,40000001},{0,97500,427500,636000,1536000,2796000,4796000}))*1.021,3),0))</f>
        <v/>
      </c>
      <c r="J4681" s="21">
        <f>ROUNDDOWN(ROUND(H4681*0.06,2),-2)</f>
        <v/>
      </c>
      <c r="K4681" s="21">
        <f>ROUNDDOWN(ROUND(H4681*0.04,2),-2)</f>
        <v/>
      </c>
      <c r="L4681" s="21">
        <f>I4681+J4681+K4681</f>
        <v/>
      </c>
      <c r="M4681" s="21">
        <f>B4681-L4681</f>
        <v/>
      </c>
      <c r="N4681" s="21">
        <f>ROUNDDOWN(ROUND(B4681*0.2042,2),0)</f>
        <v/>
      </c>
    </row>
    <row r="4682">
      <c r="A4682" t="inlineStr">
        <is>
          <t>照合 一般</t>
        </is>
      </c>
      <c r="B4682" s="21" t="n">
        <v>34000000</v>
      </c>
      <c r="C4682" s="22" t="n">
        <v>35</v>
      </c>
      <c r="D4682" s="22" t="n">
        <v>1</v>
      </c>
      <c r="E4682" s="22" t="n">
        <v>0</v>
      </c>
      <c r="F4682" s="21">
        <f>(IF(C4682&lt;=20,MAX(800000,400000*C4682),8000000+700000*(C4682-20))+IF(E4682=1,1000000,0))</f>
        <v/>
      </c>
      <c r="G4682" s="21">
        <f>IF(AND(D4682=3,C4682&lt;=5),MAX(0,B4682-F4682),IF(AND(D4682=2,C4682&lt;=5,MAX(0,B4682-F4682)&gt;3000000),1500000+MAX(0,B4682-F4682)-3000000,MAX(0,B4682-F4682)/2))</f>
        <v/>
      </c>
      <c r="H4682" s="21">
        <f>ROUNDDOWN(G4682,-3)</f>
        <v/>
      </c>
      <c r="I4682" s="21">
        <f>IF(H4682&lt;=0,0,ROUNDDOWN(ROUND((H4682*LOOKUP(H4682,{0,1950001,3300001,6950001,9000001,18000001,40000001},{0.05,0.1,0.2,0.23,0.33,0.4,0.45})-LOOKUP(H4682,{0,1950001,3300001,6950001,9000001,18000001,40000001},{0,97500,427500,636000,1536000,2796000,4796000}))*1.021,3),0))</f>
        <v/>
      </c>
      <c r="J4682" s="21">
        <f>ROUNDDOWN(ROUND(H4682*0.06,2),-2)</f>
        <v/>
      </c>
      <c r="K4682" s="21">
        <f>ROUNDDOWN(ROUND(H4682*0.04,2),-2)</f>
        <v/>
      </c>
      <c r="L4682" s="21">
        <f>I4682+J4682+K4682</f>
        <v/>
      </c>
      <c r="M4682" s="21">
        <f>B4682-L4682</f>
        <v/>
      </c>
      <c r="N4682" s="21">
        <f>ROUNDDOWN(ROUND(B4682*0.2042,2),0)</f>
        <v/>
      </c>
    </row>
    <row r="4683">
      <c r="A4683" t="inlineStr">
        <is>
          <t>照合 一般</t>
        </is>
      </c>
      <c r="B4683" s="21" t="n">
        <v>34000000</v>
      </c>
      <c r="C4683" s="22" t="n">
        <v>36</v>
      </c>
      <c r="D4683" s="22" t="n">
        <v>1</v>
      </c>
      <c r="E4683" s="22" t="n">
        <v>0</v>
      </c>
      <c r="F4683" s="21">
        <f>(IF(C4683&lt;=20,MAX(800000,400000*C4683),8000000+700000*(C4683-20))+IF(E4683=1,1000000,0))</f>
        <v/>
      </c>
      <c r="G4683" s="21">
        <f>IF(AND(D4683=3,C4683&lt;=5),MAX(0,B4683-F4683),IF(AND(D4683=2,C4683&lt;=5,MAX(0,B4683-F4683)&gt;3000000),1500000+MAX(0,B4683-F4683)-3000000,MAX(0,B4683-F4683)/2))</f>
        <v/>
      </c>
      <c r="H4683" s="21">
        <f>ROUNDDOWN(G4683,-3)</f>
        <v/>
      </c>
      <c r="I4683" s="21">
        <f>IF(H4683&lt;=0,0,ROUNDDOWN(ROUND((H4683*LOOKUP(H4683,{0,1950001,3300001,6950001,9000001,18000001,40000001},{0.05,0.1,0.2,0.23,0.33,0.4,0.45})-LOOKUP(H4683,{0,1950001,3300001,6950001,9000001,18000001,40000001},{0,97500,427500,636000,1536000,2796000,4796000}))*1.021,3),0))</f>
        <v/>
      </c>
      <c r="J4683" s="21">
        <f>ROUNDDOWN(ROUND(H4683*0.06,2),-2)</f>
        <v/>
      </c>
      <c r="K4683" s="21">
        <f>ROUNDDOWN(ROUND(H4683*0.04,2),-2)</f>
        <v/>
      </c>
      <c r="L4683" s="21">
        <f>I4683+J4683+K4683</f>
        <v/>
      </c>
      <c r="M4683" s="21">
        <f>B4683-L4683</f>
        <v/>
      </c>
      <c r="N4683" s="21">
        <f>ROUNDDOWN(ROUND(B4683*0.2042,2),0)</f>
        <v/>
      </c>
    </row>
    <row r="4684">
      <c r="A4684" t="inlineStr">
        <is>
          <t>照合 一般</t>
        </is>
      </c>
      <c r="B4684" s="21" t="n">
        <v>34000000</v>
      </c>
      <c r="C4684" s="22" t="n">
        <v>37</v>
      </c>
      <c r="D4684" s="22" t="n">
        <v>1</v>
      </c>
      <c r="E4684" s="22" t="n">
        <v>0</v>
      </c>
      <c r="F4684" s="21">
        <f>(IF(C4684&lt;=20,MAX(800000,400000*C4684),8000000+700000*(C4684-20))+IF(E4684=1,1000000,0))</f>
        <v/>
      </c>
      <c r="G4684" s="21">
        <f>IF(AND(D4684=3,C4684&lt;=5),MAX(0,B4684-F4684),IF(AND(D4684=2,C4684&lt;=5,MAX(0,B4684-F4684)&gt;3000000),1500000+MAX(0,B4684-F4684)-3000000,MAX(0,B4684-F4684)/2))</f>
        <v/>
      </c>
      <c r="H4684" s="21">
        <f>ROUNDDOWN(G4684,-3)</f>
        <v/>
      </c>
      <c r="I4684" s="21">
        <f>IF(H4684&lt;=0,0,ROUNDDOWN(ROUND((H4684*LOOKUP(H4684,{0,1950001,3300001,6950001,9000001,18000001,40000001},{0.05,0.1,0.2,0.23,0.33,0.4,0.45})-LOOKUP(H4684,{0,1950001,3300001,6950001,9000001,18000001,40000001},{0,97500,427500,636000,1536000,2796000,4796000}))*1.021,3),0))</f>
        <v/>
      </c>
      <c r="J4684" s="21">
        <f>ROUNDDOWN(ROUND(H4684*0.06,2),-2)</f>
        <v/>
      </c>
      <c r="K4684" s="21">
        <f>ROUNDDOWN(ROUND(H4684*0.04,2),-2)</f>
        <v/>
      </c>
      <c r="L4684" s="21">
        <f>I4684+J4684+K4684</f>
        <v/>
      </c>
      <c r="M4684" s="21">
        <f>B4684-L4684</f>
        <v/>
      </c>
      <c r="N4684" s="21">
        <f>ROUNDDOWN(ROUND(B4684*0.2042,2),0)</f>
        <v/>
      </c>
    </row>
    <row r="4685">
      <c r="A4685" t="inlineStr">
        <is>
          <t>照合 一般</t>
        </is>
      </c>
      <c r="B4685" s="21" t="n">
        <v>34000000</v>
      </c>
      <c r="C4685" s="22" t="n">
        <v>38</v>
      </c>
      <c r="D4685" s="22" t="n">
        <v>1</v>
      </c>
      <c r="E4685" s="22" t="n">
        <v>0</v>
      </c>
      <c r="F4685" s="21">
        <f>(IF(C4685&lt;=20,MAX(800000,400000*C4685),8000000+700000*(C4685-20))+IF(E4685=1,1000000,0))</f>
        <v/>
      </c>
      <c r="G4685" s="21">
        <f>IF(AND(D4685=3,C4685&lt;=5),MAX(0,B4685-F4685),IF(AND(D4685=2,C4685&lt;=5,MAX(0,B4685-F4685)&gt;3000000),1500000+MAX(0,B4685-F4685)-3000000,MAX(0,B4685-F4685)/2))</f>
        <v/>
      </c>
      <c r="H4685" s="21">
        <f>ROUNDDOWN(G4685,-3)</f>
        <v/>
      </c>
      <c r="I4685" s="21">
        <f>IF(H4685&lt;=0,0,ROUNDDOWN(ROUND((H4685*LOOKUP(H4685,{0,1950001,3300001,6950001,9000001,18000001,40000001},{0.05,0.1,0.2,0.23,0.33,0.4,0.45})-LOOKUP(H4685,{0,1950001,3300001,6950001,9000001,18000001,40000001},{0,97500,427500,636000,1536000,2796000,4796000}))*1.021,3),0))</f>
        <v/>
      </c>
      <c r="J4685" s="21">
        <f>ROUNDDOWN(ROUND(H4685*0.06,2),-2)</f>
        <v/>
      </c>
      <c r="K4685" s="21">
        <f>ROUNDDOWN(ROUND(H4685*0.04,2),-2)</f>
        <v/>
      </c>
      <c r="L4685" s="21">
        <f>I4685+J4685+K4685</f>
        <v/>
      </c>
      <c r="M4685" s="21">
        <f>B4685-L4685</f>
        <v/>
      </c>
      <c r="N4685" s="21">
        <f>ROUNDDOWN(ROUND(B4685*0.2042,2),0)</f>
        <v/>
      </c>
    </row>
    <row r="4686">
      <c r="A4686" t="inlineStr">
        <is>
          <t>照合 一般</t>
        </is>
      </c>
      <c r="B4686" s="21" t="n">
        <v>34000000</v>
      </c>
      <c r="C4686" s="22" t="n">
        <v>39</v>
      </c>
      <c r="D4686" s="22" t="n">
        <v>1</v>
      </c>
      <c r="E4686" s="22" t="n">
        <v>0</v>
      </c>
      <c r="F4686" s="21">
        <f>(IF(C4686&lt;=20,MAX(800000,400000*C4686),8000000+700000*(C4686-20))+IF(E4686=1,1000000,0))</f>
        <v/>
      </c>
      <c r="G4686" s="21">
        <f>IF(AND(D4686=3,C4686&lt;=5),MAX(0,B4686-F4686),IF(AND(D4686=2,C4686&lt;=5,MAX(0,B4686-F4686)&gt;3000000),1500000+MAX(0,B4686-F4686)-3000000,MAX(0,B4686-F4686)/2))</f>
        <v/>
      </c>
      <c r="H4686" s="21">
        <f>ROUNDDOWN(G4686,-3)</f>
        <v/>
      </c>
      <c r="I4686" s="21">
        <f>IF(H4686&lt;=0,0,ROUNDDOWN(ROUND((H4686*LOOKUP(H4686,{0,1950001,3300001,6950001,9000001,18000001,40000001},{0.05,0.1,0.2,0.23,0.33,0.4,0.45})-LOOKUP(H4686,{0,1950001,3300001,6950001,9000001,18000001,40000001},{0,97500,427500,636000,1536000,2796000,4796000}))*1.021,3),0))</f>
        <v/>
      </c>
      <c r="J4686" s="21">
        <f>ROUNDDOWN(ROUND(H4686*0.06,2),-2)</f>
        <v/>
      </c>
      <c r="K4686" s="21">
        <f>ROUNDDOWN(ROUND(H4686*0.04,2),-2)</f>
        <v/>
      </c>
      <c r="L4686" s="21">
        <f>I4686+J4686+K4686</f>
        <v/>
      </c>
      <c r="M4686" s="21">
        <f>B4686-L4686</f>
        <v/>
      </c>
      <c r="N4686" s="21">
        <f>ROUNDDOWN(ROUND(B4686*0.2042,2),0)</f>
        <v/>
      </c>
    </row>
    <row r="4687">
      <c r="A4687" t="inlineStr">
        <is>
          <t>照合 一般</t>
        </is>
      </c>
      <c r="B4687" s="21" t="n">
        <v>34000000</v>
      </c>
      <c r="C4687" s="22" t="n">
        <v>40</v>
      </c>
      <c r="D4687" s="22" t="n">
        <v>1</v>
      </c>
      <c r="E4687" s="22" t="n">
        <v>0</v>
      </c>
      <c r="F4687" s="21">
        <f>(IF(C4687&lt;=20,MAX(800000,400000*C4687),8000000+700000*(C4687-20))+IF(E4687=1,1000000,0))</f>
        <v/>
      </c>
      <c r="G4687" s="21">
        <f>IF(AND(D4687=3,C4687&lt;=5),MAX(0,B4687-F4687),IF(AND(D4687=2,C4687&lt;=5,MAX(0,B4687-F4687)&gt;3000000),1500000+MAX(0,B4687-F4687)-3000000,MAX(0,B4687-F4687)/2))</f>
        <v/>
      </c>
      <c r="H4687" s="21">
        <f>ROUNDDOWN(G4687,-3)</f>
        <v/>
      </c>
      <c r="I4687" s="21">
        <f>IF(H4687&lt;=0,0,ROUNDDOWN(ROUND((H4687*LOOKUP(H4687,{0,1950001,3300001,6950001,9000001,18000001,40000001},{0.05,0.1,0.2,0.23,0.33,0.4,0.45})-LOOKUP(H4687,{0,1950001,3300001,6950001,9000001,18000001,40000001},{0,97500,427500,636000,1536000,2796000,4796000}))*1.021,3),0))</f>
        <v/>
      </c>
      <c r="J4687" s="21">
        <f>ROUNDDOWN(ROUND(H4687*0.06,2),-2)</f>
        <v/>
      </c>
      <c r="K4687" s="21">
        <f>ROUNDDOWN(ROUND(H4687*0.04,2),-2)</f>
        <v/>
      </c>
      <c r="L4687" s="21">
        <f>I4687+J4687+K4687</f>
        <v/>
      </c>
      <c r="M4687" s="21">
        <f>B4687-L4687</f>
        <v/>
      </c>
      <c r="N4687" s="21">
        <f>ROUNDDOWN(ROUND(B4687*0.2042,2),0)</f>
        <v/>
      </c>
    </row>
    <row r="4688">
      <c r="A4688" t="inlineStr">
        <is>
          <t>照合 一般</t>
        </is>
      </c>
      <c r="B4688" s="21" t="n">
        <v>34000000</v>
      </c>
      <c r="C4688" s="22" t="n">
        <v>41</v>
      </c>
      <c r="D4688" s="22" t="n">
        <v>1</v>
      </c>
      <c r="E4688" s="22" t="n">
        <v>0</v>
      </c>
      <c r="F4688" s="21">
        <f>(IF(C4688&lt;=20,MAX(800000,400000*C4688),8000000+700000*(C4688-20))+IF(E4688=1,1000000,0))</f>
        <v/>
      </c>
      <c r="G4688" s="21">
        <f>IF(AND(D4688=3,C4688&lt;=5),MAX(0,B4688-F4688),IF(AND(D4688=2,C4688&lt;=5,MAX(0,B4688-F4688)&gt;3000000),1500000+MAX(0,B4688-F4688)-3000000,MAX(0,B4688-F4688)/2))</f>
        <v/>
      </c>
      <c r="H4688" s="21">
        <f>ROUNDDOWN(G4688,-3)</f>
        <v/>
      </c>
      <c r="I4688" s="21">
        <f>IF(H4688&lt;=0,0,ROUNDDOWN(ROUND((H4688*LOOKUP(H4688,{0,1950001,3300001,6950001,9000001,18000001,40000001},{0.05,0.1,0.2,0.23,0.33,0.4,0.45})-LOOKUP(H4688,{0,1950001,3300001,6950001,9000001,18000001,40000001},{0,97500,427500,636000,1536000,2796000,4796000}))*1.021,3),0))</f>
        <v/>
      </c>
      <c r="J4688" s="21">
        <f>ROUNDDOWN(ROUND(H4688*0.06,2),-2)</f>
        <v/>
      </c>
      <c r="K4688" s="21">
        <f>ROUNDDOWN(ROUND(H4688*0.04,2),-2)</f>
        <v/>
      </c>
      <c r="L4688" s="21">
        <f>I4688+J4688+K4688</f>
        <v/>
      </c>
      <c r="M4688" s="21">
        <f>B4688-L4688</f>
        <v/>
      </c>
      <c r="N4688" s="21">
        <f>ROUNDDOWN(ROUND(B4688*0.2042,2),0)</f>
        <v/>
      </c>
    </row>
    <row r="4689">
      <c r="A4689" t="inlineStr">
        <is>
          <t>照合 一般</t>
        </is>
      </c>
      <c r="B4689" s="21" t="n">
        <v>34000000</v>
      </c>
      <c r="C4689" s="22" t="n">
        <v>42</v>
      </c>
      <c r="D4689" s="22" t="n">
        <v>1</v>
      </c>
      <c r="E4689" s="22" t="n">
        <v>0</v>
      </c>
      <c r="F4689" s="21">
        <f>(IF(C4689&lt;=20,MAX(800000,400000*C4689),8000000+700000*(C4689-20))+IF(E4689=1,1000000,0))</f>
        <v/>
      </c>
      <c r="G4689" s="21">
        <f>IF(AND(D4689=3,C4689&lt;=5),MAX(0,B4689-F4689),IF(AND(D4689=2,C4689&lt;=5,MAX(0,B4689-F4689)&gt;3000000),1500000+MAX(0,B4689-F4689)-3000000,MAX(0,B4689-F4689)/2))</f>
        <v/>
      </c>
      <c r="H4689" s="21">
        <f>ROUNDDOWN(G4689,-3)</f>
        <v/>
      </c>
      <c r="I4689" s="21">
        <f>IF(H4689&lt;=0,0,ROUNDDOWN(ROUND((H4689*LOOKUP(H4689,{0,1950001,3300001,6950001,9000001,18000001,40000001},{0.05,0.1,0.2,0.23,0.33,0.4,0.45})-LOOKUP(H4689,{0,1950001,3300001,6950001,9000001,18000001,40000001},{0,97500,427500,636000,1536000,2796000,4796000}))*1.021,3),0))</f>
        <v/>
      </c>
      <c r="J4689" s="21">
        <f>ROUNDDOWN(ROUND(H4689*0.06,2),-2)</f>
        <v/>
      </c>
      <c r="K4689" s="21">
        <f>ROUNDDOWN(ROUND(H4689*0.04,2),-2)</f>
        <v/>
      </c>
      <c r="L4689" s="21">
        <f>I4689+J4689+K4689</f>
        <v/>
      </c>
      <c r="M4689" s="21">
        <f>B4689-L4689</f>
        <v/>
      </c>
      <c r="N4689" s="21">
        <f>ROUNDDOWN(ROUND(B4689*0.2042,2),0)</f>
        <v/>
      </c>
    </row>
    <row r="4690">
      <c r="A4690" t="inlineStr">
        <is>
          <t>照合 一般</t>
        </is>
      </c>
      <c r="B4690" s="21" t="n">
        <v>34000000</v>
      </c>
      <c r="C4690" s="22" t="n">
        <v>43</v>
      </c>
      <c r="D4690" s="22" t="n">
        <v>1</v>
      </c>
      <c r="E4690" s="22" t="n">
        <v>0</v>
      </c>
      <c r="F4690" s="21">
        <f>(IF(C4690&lt;=20,MAX(800000,400000*C4690),8000000+700000*(C4690-20))+IF(E4690=1,1000000,0))</f>
        <v/>
      </c>
      <c r="G4690" s="21">
        <f>IF(AND(D4690=3,C4690&lt;=5),MAX(0,B4690-F4690),IF(AND(D4690=2,C4690&lt;=5,MAX(0,B4690-F4690)&gt;3000000),1500000+MAX(0,B4690-F4690)-3000000,MAX(0,B4690-F4690)/2))</f>
        <v/>
      </c>
      <c r="H4690" s="21">
        <f>ROUNDDOWN(G4690,-3)</f>
        <v/>
      </c>
      <c r="I4690" s="21">
        <f>IF(H4690&lt;=0,0,ROUNDDOWN(ROUND((H4690*LOOKUP(H4690,{0,1950001,3300001,6950001,9000001,18000001,40000001},{0.05,0.1,0.2,0.23,0.33,0.4,0.45})-LOOKUP(H4690,{0,1950001,3300001,6950001,9000001,18000001,40000001},{0,97500,427500,636000,1536000,2796000,4796000}))*1.021,3),0))</f>
        <v/>
      </c>
      <c r="J4690" s="21">
        <f>ROUNDDOWN(ROUND(H4690*0.06,2),-2)</f>
        <v/>
      </c>
      <c r="K4690" s="21">
        <f>ROUNDDOWN(ROUND(H4690*0.04,2),-2)</f>
        <v/>
      </c>
      <c r="L4690" s="21">
        <f>I4690+J4690+K4690</f>
        <v/>
      </c>
      <c r="M4690" s="21">
        <f>B4690-L4690</f>
        <v/>
      </c>
      <c r="N4690" s="21">
        <f>ROUNDDOWN(ROUND(B4690*0.2042,2),0)</f>
        <v/>
      </c>
    </row>
    <row r="4691">
      <c r="A4691" t="inlineStr">
        <is>
          <t>照合 一般</t>
        </is>
      </c>
      <c r="B4691" s="21" t="n">
        <v>34000000</v>
      </c>
      <c r="C4691" s="22" t="n">
        <v>44</v>
      </c>
      <c r="D4691" s="22" t="n">
        <v>1</v>
      </c>
      <c r="E4691" s="22" t="n">
        <v>0</v>
      </c>
      <c r="F4691" s="21">
        <f>(IF(C4691&lt;=20,MAX(800000,400000*C4691),8000000+700000*(C4691-20))+IF(E4691=1,1000000,0))</f>
        <v/>
      </c>
      <c r="G4691" s="21">
        <f>IF(AND(D4691=3,C4691&lt;=5),MAX(0,B4691-F4691),IF(AND(D4691=2,C4691&lt;=5,MAX(0,B4691-F4691)&gt;3000000),1500000+MAX(0,B4691-F4691)-3000000,MAX(0,B4691-F4691)/2))</f>
        <v/>
      </c>
      <c r="H4691" s="21">
        <f>ROUNDDOWN(G4691,-3)</f>
        <v/>
      </c>
      <c r="I4691" s="21">
        <f>IF(H4691&lt;=0,0,ROUNDDOWN(ROUND((H4691*LOOKUP(H4691,{0,1950001,3300001,6950001,9000001,18000001,40000001},{0.05,0.1,0.2,0.23,0.33,0.4,0.45})-LOOKUP(H4691,{0,1950001,3300001,6950001,9000001,18000001,40000001},{0,97500,427500,636000,1536000,2796000,4796000}))*1.021,3),0))</f>
        <v/>
      </c>
      <c r="J4691" s="21">
        <f>ROUNDDOWN(ROUND(H4691*0.06,2),-2)</f>
        <v/>
      </c>
      <c r="K4691" s="21">
        <f>ROUNDDOWN(ROUND(H4691*0.04,2),-2)</f>
        <v/>
      </c>
      <c r="L4691" s="21">
        <f>I4691+J4691+K4691</f>
        <v/>
      </c>
      <c r="M4691" s="21">
        <f>B4691-L4691</f>
        <v/>
      </c>
      <c r="N4691" s="21">
        <f>ROUNDDOWN(ROUND(B4691*0.2042,2),0)</f>
        <v/>
      </c>
    </row>
    <row r="4692">
      <c r="A4692" t="inlineStr">
        <is>
          <t>照合 一般</t>
        </is>
      </c>
      <c r="B4692" s="21" t="n">
        <v>34000000</v>
      </c>
      <c r="C4692" s="22" t="n">
        <v>45</v>
      </c>
      <c r="D4692" s="22" t="n">
        <v>1</v>
      </c>
      <c r="E4692" s="22" t="n">
        <v>0</v>
      </c>
      <c r="F4692" s="21">
        <f>(IF(C4692&lt;=20,MAX(800000,400000*C4692),8000000+700000*(C4692-20))+IF(E4692=1,1000000,0))</f>
        <v/>
      </c>
      <c r="G4692" s="21">
        <f>IF(AND(D4692=3,C4692&lt;=5),MAX(0,B4692-F4692),IF(AND(D4692=2,C4692&lt;=5,MAX(0,B4692-F4692)&gt;3000000),1500000+MAX(0,B4692-F4692)-3000000,MAX(0,B4692-F4692)/2))</f>
        <v/>
      </c>
      <c r="H4692" s="21">
        <f>ROUNDDOWN(G4692,-3)</f>
        <v/>
      </c>
      <c r="I4692" s="21">
        <f>IF(H4692&lt;=0,0,ROUNDDOWN(ROUND((H4692*LOOKUP(H4692,{0,1950001,3300001,6950001,9000001,18000001,40000001},{0.05,0.1,0.2,0.23,0.33,0.4,0.45})-LOOKUP(H4692,{0,1950001,3300001,6950001,9000001,18000001,40000001},{0,97500,427500,636000,1536000,2796000,4796000}))*1.021,3),0))</f>
        <v/>
      </c>
      <c r="J4692" s="21">
        <f>ROUNDDOWN(ROUND(H4692*0.06,2),-2)</f>
        <v/>
      </c>
      <c r="K4692" s="21">
        <f>ROUNDDOWN(ROUND(H4692*0.04,2),-2)</f>
        <v/>
      </c>
      <c r="L4692" s="21">
        <f>I4692+J4692+K4692</f>
        <v/>
      </c>
      <c r="M4692" s="21">
        <f>B4692-L4692</f>
        <v/>
      </c>
      <c r="N4692" s="21">
        <f>ROUNDDOWN(ROUND(B4692*0.2042,2),0)</f>
        <v/>
      </c>
    </row>
    <row r="4693">
      <c r="A4693" t="inlineStr">
        <is>
          <t>照合 短期</t>
        </is>
      </c>
      <c r="B4693" s="21" t="n">
        <v>34000000</v>
      </c>
      <c r="C4693" s="22" t="n">
        <v>1</v>
      </c>
      <c r="D4693" s="22" t="n">
        <v>2</v>
      </c>
      <c r="E4693" s="22" t="n">
        <v>0</v>
      </c>
      <c r="F4693" s="21">
        <f>(IF(C4693&lt;=20,MAX(800000,400000*C4693),8000000+700000*(C4693-20))+IF(E4693=1,1000000,0))</f>
        <v/>
      </c>
      <c r="G4693" s="21">
        <f>IF(AND(D4693=3,C4693&lt;=5),MAX(0,B4693-F4693),IF(AND(D4693=2,C4693&lt;=5,MAX(0,B4693-F4693)&gt;3000000),1500000+MAX(0,B4693-F4693)-3000000,MAX(0,B4693-F4693)/2))</f>
        <v/>
      </c>
      <c r="H4693" s="21">
        <f>ROUNDDOWN(G4693,-3)</f>
        <v/>
      </c>
      <c r="I4693" s="21">
        <f>IF(H4693&lt;=0,0,ROUNDDOWN(ROUND((H4693*LOOKUP(H4693,{0,1950001,3300001,6950001,9000001,18000001,40000001},{0.05,0.1,0.2,0.23,0.33,0.4,0.45})-LOOKUP(H4693,{0,1950001,3300001,6950001,9000001,18000001,40000001},{0,97500,427500,636000,1536000,2796000,4796000}))*1.021,3),0))</f>
        <v/>
      </c>
      <c r="J4693" s="21">
        <f>ROUNDDOWN(ROUND(H4693*0.06,2),-2)</f>
        <v/>
      </c>
      <c r="K4693" s="21">
        <f>ROUNDDOWN(ROUND(H4693*0.04,2),-2)</f>
        <v/>
      </c>
      <c r="L4693" s="21">
        <f>I4693+J4693+K4693</f>
        <v/>
      </c>
      <c r="M4693" s="21">
        <f>B4693-L4693</f>
        <v/>
      </c>
      <c r="N4693" s="21">
        <f>ROUNDDOWN(ROUND(B4693*0.2042,2),0)</f>
        <v/>
      </c>
    </row>
    <row r="4694">
      <c r="A4694" t="inlineStr">
        <is>
          <t>照合 役員</t>
        </is>
      </c>
      <c r="B4694" s="21" t="n">
        <v>34000000</v>
      </c>
      <c r="C4694" s="22" t="n">
        <v>1</v>
      </c>
      <c r="D4694" s="22" t="n">
        <v>3</v>
      </c>
      <c r="E4694" s="22" t="n">
        <v>0</v>
      </c>
      <c r="F4694" s="21">
        <f>(IF(C4694&lt;=20,MAX(800000,400000*C4694),8000000+700000*(C4694-20))+IF(E4694=1,1000000,0))</f>
        <v/>
      </c>
      <c r="G4694" s="21">
        <f>IF(AND(D4694=3,C4694&lt;=5),MAX(0,B4694-F4694),IF(AND(D4694=2,C4694&lt;=5,MAX(0,B4694-F4694)&gt;3000000),1500000+MAX(0,B4694-F4694)-3000000,MAX(0,B4694-F4694)/2))</f>
        <v/>
      </c>
      <c r="H4694" s="21">
        <f>ROUNDDOWN(G4694,-3)</f>
        <v/>
      </c>
      <c r="I4694" s="21">
        <f>IF(H4694&lt;=0,0,ROUNDDOWN(ROUND((H4694*LOOKUP(H4694,{0,1950001,3300001,6950001,9000001,18000001,40000001},{0.05,0.1,0.2,0.23,0.33,0.4,0.45})-LOOKUP(H4694,{0,1950001,3300001,6950001,9000001,18000001,40000001},{0,97500,427500,636000,1536000,2796000,4796000}))*1.021,3),0))</f>
        <v/>
      </c>
      <c r="J4694" s="21">
        <f>ROUNDDOWN(ROUND(H4694*0.06,2),-2)</f>
        <v/>
      </c>
      <c r="K4694" s="21">
        <f>ROUNDDOWN(ROUND(H4694*0.04,2),-2)</f>
        <v/>
      </c>
      <c r="L4694" s="21">
        <f>I4694+J4694+K4694</f>
        <v/>
      </c>
      <c r="M4694" s="21">
        <f>B4694-L4694</f>
        <v/>
      </c>
      <c r="N4694" s="21">
        <f>ROUNDDOWN(ROUND(B4694*0.2042,2),0)</f>
        <v/>
      </c>
    </row>
    <row r="4695">
      <c r="A4695" t="inlineStr">
        <is>
          <t>照合 短期 障害</t>
        </is>
      </c>
      <c r="B4695" s="21" t="n">
        <v>34000000</v>
      </c>
      <c r="C4695" s="22" t="n">
        <v>1</v>
      </c>
      <c r="D4695" s="22" t="n">
        <v>2</v>
      </c>
      <c r="E4695" s="22" t="n">
        <v>1</v>
      </c>
      <c r="F4695" s="21">
        <f>(IF(C4695&lt;=20,MAX(800000,400000*C4695),8000000+700000*(C4695-20))+IF(E4695=1,1000000,0))</f>
        <v/>
      </c>
      <c r="G4695" s="21">
        <f>IF(AND(D4695=3,C4695&lt;=5),MAX(0,B4695-F4695),IF(AND(D4695=2,C4695&lt;=5,MAX(0,B4695-F4695)&gt;3000000),1500000+MAX(0,B4695-F4695)-3000000,MAX(0,B4695-F4695)/2))</f>
        <v/>
      </c>
      <c r="H4695" s="21">
        <f>ROUNDDOWN(G4695,-3)</f>
        <v/>
      </c>
      <c r="I4695" s="21">
        <f>IF(H4695&lt;=0,0,ROUNDDOWN(ROUND((H4695*LOOKUP(H4695,{0,1950001,3300001,6950001,9000001,18000001,40000001},{0.05,0.1,0.2,0.23,0.33,0.4,0.45})-LOOKUP(H4695,{0,1950001,3300001,6950001,9000001,18000001,40000001},{0,97500,427500,636000,1536000,2796000,4796000}))*1.021,3),0))</f>
        <v/>
      </c>
      <c r="J4695" s="21">
        <f>ROUNDDOWN(ROUND(H4695*0.06,2),-2)</f>
        <v/>
      </c>
      <c r="K4695" s="21">
        <f>ROUNDDOWN(ROUND(H4695*0.04,2),-2)</f>
        <v/>
      </c>
      <c r="L4695" s="21">
        <f>I4695+J4695+K4695</f>
        <v/>
      </c>
      <c r="M4695" s="21">
        <f>B4695-L4695</f>
        <v/>
      </c>
      <c r="N4695" s="21">
        <f>ROUNDDOWN(ROUND(B4695*0.2042,2),0)</f>
        <v/>
      </c>
    </row>
    <row r="4696">
      <c r="A4696" t="inlineStr">
        <is>
          <t>照合 短期</t>
        </is>
      </c>
      <c r="B4696" s="21" t="n">
        <v>34000000</v>
      </c>
      <c r="C4696" s="22" t="n">
        <v>2</v>
      </c>
      <c r="D4696" s="22" t="n">
        <v>2</v>
      </c>
      <c r="E4696" s="22" t="n">
        <v>0</v>
      </c>
      <c r="F4696" s="21">
        <f>(IF(C4696&lt;=20,MAX(800000,400000*C4696),8000000+700000*(C4696-20))+IF(E4696=1,1000000,0))</f>
        <v/>
      </c>
      <c r="G4696" s="21">
        <f>IF(AND(D4696=3,C4696&lt;=5),MAX(0,B4696-F4696),IF(AND(D4696=2,C4696&lt;=5,MAX(0,B4696-F4696)&gt;3000000),1500000+MAX(0,B4696-F4696)-3000000,MAX(0,B4696-F4696)/2))</f>
        <v/>
      </c>
      <c r="H4696" s="21">
        <f>ROUNDDOWN(G4696,-3)</f>
        <v/>
      </c>
      <c r="I4696" s="21">
        <f>IF(H4696&lt;=0,0,ROUNDDOWN(ROUND((H4696*LOOKUP(H4696,{0,1950001,3300001,6950001,9000001,18000001,40000001},{0.05,0.1,0.2,0.23,0.33,0.4,0.45})-LOOKUP(H4696,{0,1950001,3300001,6950001,9000001,18000001,40000001},{0,97500,427500,636000,1536000,2796000,4796000}))*1.021,3),0))</f>
        <v/>
      </c>
      <c r="J4696" s="21">
        <f>ROUNDDOWN(ROUND(H4696*0.06,2),-2)</f>
        <v/>
      </c>
      <c r="K4696" s="21">
        <f>ROUNDDOWN(ROUND(H4696*0.04,2),-2)</f>
        <v/>
      </c>
      <c r="L4696" s="21">
        <f>I4696+J4696+K4696</f>
        <v/>
      </c>
      <c r="M4696" s="21">
        <f>B4696-L4696</f>
        <v/>
      </c>
      <c r="N4696" s="21">
        <f>ROUNDDOWN(ROUND(B4696*0.2042,2),0)</f>
        <v/>
      </c>
    </row>
    <row r="4697">
      <c r="A4697" t="inlineStr">
        <is>
          <t>照合 役員</t>
        </is>
      </c>
      <c r="B4697" s="21" t="n">
        <v>34000000</v>
      </c>
      <c r="C4697" s="22" t="n">
        <v>2</v>
      </c>
      <c r="D4697" s="22" t="n">
        <v>3</v>
      </c>
      <c r="E4697" s="22" t="n">
        <v>0</v>
      </c>
      <c r="F4697" s="21">
        <f>(IF(C4697&lt;=20,MAX(800000,400000*C4697),8000000+700000*(C4697-20))+IF(E4697=1,1000000,0))</f>
        <v/>
      </c>
      <c r="G4697" s="21">
        <f>IF(AND(D4697=3,C4697&lt;=5),MAX(0,B4697-F4697),IF(AND(D4697=2,C4697&lt;=5,MAX(0,B4697-F4697)&gt;3000000),1500000+MAX(0,B4697-F4697)-3000000,MAX(0,B4697-F4697)/2))</f>
        <v/>
      </c>
      <c r="H4697" s="21">
        <f>ROUNDDOWN(G4697,-3)</f>
        <v/>
      </c>
      <c r="I4697" s="21">
        <f>IF(H4697&lt;=0,0,ROUNDDOWN(ROUND((H4697*LOOKUP(H4697,{0,1950001,3300001,6950001,9000001,18000001,40000001},{0.05,0.1,0.2,0.23,0.33,0.4,0.45})-LOOKUP(H4697,{0,1950001,3300001,6950001,9000001,18000001,40000001},{0,97500,427500,636000,1536000,2796000,4796000}))*1.021,3),0))</f>
        <v/>
      </c>
      <c r="J4697" s="21">
        <f>ROUNDDOWN(ROUND(H4697*0.06,2),-2)</f>
        <v/>
      </c>
      <c r="K4697" s="21">
        <f>ROUNDDOWN(ROUND(H4697*0.04,2),-2)</f>
        <v/>
      </c>
      <c r="L4697" s="21">
        <f>I4697+J4697+K4697</f>
        <v/>
      </c>
      <c r="M4697" s="21">
        <f>B4697-L4697</f>
        <v/>
      </c>
      <c r="N4697" s="21">
        <f>ROUNDDOWN(ROUND(B4697*0.2042,2),0)</f>
        <v/>
      </c>
    </row>
    <row r="4698">
      <c r="A4698" t="inlineStr">
        <is>
          <t>照合 短期 障害</t>
        </is>
      </c>
      <c r="B4698" s="21" t="n">
        <v>34000000</v>
      </c>
      <c r="C4698" s="22" t="n">
        <v>2</v>
      </c>
      <c r="D4698" s="22" t="n">
        <v>2</v>
      </c>
      <c r="E4698" s="22" t="n">
        <v>1</v>
      </c>
      <c r="F4698" s="21">
        <f>(IF(C4698&lt;=20,MAX(800000,400000*C4698),8000000+700000*(C4698-20))+IF(E4698=1,1000000,0))</f>
        <v/>
      </c>
      <c r="G4698" s="21">
        <f>IF(AND(D4698=3,C4698&lt;=5),MAX(0,B4698-F4698),IF(AND(D4698=2,C4698&lt;=5,MAX(0,B4698-F4698)&gt;3000000),1500000+MAX(0,B4698-F4698)-3000000,MAX(0,B4698-F4698)/2))</f>
        <v/>
      </c>
      <c r="H4698" s="21">
        <f>ROUNDDOWN(G4698,-3)</f>
        <v/>
      </c>
      <c r="I4698" s="21">
        <f>IF(H4698&lt;=0,0,ROUNDDOWN(ROUND((H4698*LOOKUP(H4698,{0,1950001,3300001,6950001,9000001,18000001,40000001},{0.05,0.1,0.2,0.23,0.33,0.4,0.45})-LOOKUP(H4698,{0,1950001,3300001,6950001,9000001,18000001,40000001},{0,97500,427500,636000,1536000,2796000,4796000}))*1.021,3),0))</f>
        <v/>
      </c>
      <c r="J4698" s="21">
        <f>ROUNDDOWN(ROUND(H4698*0.06,2),-2)</f>
        <v/>
      </c>
      <c r="K4698" s="21">
        <f>ROUNDDOWN(ROUND(H4698*0.04,2),-2)</f>
        <v/>
      </c>
      <c r="L4698" s="21">
        <f>I4698+J4698+K4698</f>
        <v/>
      </c>
      <c r="M4698" s="21">
        <f>B4698-L4698</f>
        <v/>
      </c>
      <c r="N4698" s="21">
        <f>ROUNDDOWN(ROUND(B4698*0.2042,2),0)</f>
        <v/>
      </c>
    </row>
    <row r="4699">
      <c r="A4699" t="inlineStr">
        <is>
          <t>照合 短期</t>
        </is>
      </c>
      <c r="B4699" s="21" t="n">
        <v>34000000</v>
      </c>
      <c r="C4699" s="22" t="n">
        <v>3</v>
      </c>
      <c r="D4699" s="22" t="n">
        <v>2</v>
      </c>
      <c r="E4699" s="22" t="n">
        <v>0</v>
      </c>
      <c r="F4699" s="21">
        <f>(IF(C4699&lt;=20,MAX(800000,400000*C4699),8000000+700000*(C4699-20))+IF(E4699=1,1000000,0))</f>
        <v/>
      </c>
      <c r="G4699" s="21">
        <f>IF(AND(D4699=3,C4699&lt;=5),MAX(0,B4699-F4699),IF(AND(D4699=2,C4699&lt;=5,MAX(0,B4699-F4699)&gt;3000000),1500000+MAX(0,B4699-F4699)-3000000,MAX(0,B4699-F4699)/2))</f>
        <v/>
      </c>
      <c r="H4699" s="21">
        <f>ROUNDDOWN(G4699,-3)</f>
        <v/>
      </c>
      <c r="I4699" s="21">
        <f>IF(H4699&lt;=0,0,ROUNDDOWN(ROUND((H4699*LOOKUP(H4699,{0,1950001,3300001,6950001,9000001,18000001,40000001},{0.05,0.1,0.2,0.23,0.33,0.4,0.45})-LOOKUP(H4699,{0,1950001,3300001,6950001,9000001,18000001,40000001},{0,97500,427500,636000,1536000,2796000,4796000}))*1.021,3),0))</f>
        <v/>
      </c>
      <c r="J4699" s="21">
        <f>ROUNDDOWN(ROUND(H4699*0.06,2),-2)</f>
        <v/>
      </c>
      <c r="K4699" s="21">
        <f>ROUNDDOWN(ROUND(H4699*0.04,2),-2)</f>
        <v/>
      </c>
      <c r="L4699" s="21">
        <f>I4699+J4699+K4699</f>
        <v/>
      </c>
      <c r="M4699" s="21">
        <f>B4699-L4699</f>
        <v/>
      </c>
      <c r="N4699" s="21">
        <f>ROUNDDOWN(ROUND(B4699*0.2042,2),0)</f>
        <v/>
      </c>
    </row>
    <row r="4700">
      <c r="A4700" t="inlineStr">
        <is>
          <t>照合 役員</t>
        </is>
      </c>
      <c r="B4700" s="21" t="n">
        <v>34000000</v>
      </c>
      <c r="C4700" s="22" t="n">
        <v>3</v>
      </c>
      <c r="D4700" s="22" t="n">
        <v>3</v>
      </c>
      <c r="E4700" s="22" t="n">
        <v>0</v>
      </c>
      <c r="F4700" s="21">
        <f>(IF(C4700&lt;=20,MAX(800000,400000*C4700),8000000+700000*(C4700-20))+IF(E4700=1,1000000,0))</f>
        <v/>
      </c>
      <c r="G4700" s="21">
        <f>IF(AND(D4700=3,C4700&lt;=5),MAX(0,B4700-F4700),IF(AND(D4700=2,C4700&lt;=5,MAX(0,B4700-F4700)&gt;3000000),1500000+MAX(0,B4700-F4700)-3000000,MAX(0,B4700-F4700)/2))</f>
        <v/>
      </c>
      <c r="H4700" s="21">
        <f>ROUNDDOWN(G4700,-3)</f>
        <v/>
      </c>
      <c r="I4700" s="21">
        <f>IF(H4700&lt;=0,0,ROUNDDOWN(ROUND((H4700*LOOKUP(H4700,{0,1950001,3300001,6950001,9000001,18000001,40000001},{0.05,0.1,0.2,0.23,0.33,0.4,0.45})-LOOKUP(H4700,{0,1950001,3300001,6950001,9000001,18000001,40000001},{0,97500,427500,636000,1536000,2796000,4796000}))*1.021,3),0))</f>
        <v/>
      </c>
      <c r="J4700" s="21">
        <f>ROUNDDOWN(ROUND(H4700*0.06,2),-2)</f>
        <v/>
      </c>
      <c r="K4700" s="21">
        <f>ROUNDDOWN(ROUND(H4700*0.04,2),-2)</f>
        <v/>
      </c>
      <c r="L4700" s="21">
        <f>I4700+J4700+K4700</f>
        <v/>
      </c>
      <c r="M4700" s="21">
        <f>B4700-L4700</f>
        <v/>
      </c>
      <c r="N4700" s="21">
        <f>ROUNDDOWN(ROUND(B4700*0.2042,2),0)</f>
        <v/>
      </c>
    </row>
    <row r="4701">
      <c r="A4701" t="inlineStr">
        <is>
          <t>照合 短期 障害</t>
        </is>
      </c>
      <c r="B4701" s="21" t="n">
        <v>34000000</v>
      </c>
      <c r="C4701" s="22" t="n">
        <v>3</v>
      </c>
      <c r="D4701" s="22" t="n">
        <v>2</v>
      </c>
      <c r="E4701" s="22" t="n">
        <v>1</v>
      </c>
      <c r="F4701" s="21">
        <f>(IF(C4701&lt;=20,MAX(800000,400000*C4701),8000000+700000*(C4701-20))+IF(E4701=1,1000000,0))</f>
        <v/>
      </c>
      <c r="G4701" s="21">
        <f>IF(AND(D4701=3,C4701&lt;=5),MAX(0,B4701-F4701),IF(AND(D4701=2,C4701&lt;=5,MAX(0,B4701-F4701)&gt;3000000),1500000+MAX(0,B4701-F4701)-3000000,MAX(0,B4701-F4701)/2))</f>
        <v/>
      </c>
      <c r="H4701" s="21">
        <f>ROUNDDOWN(G4701,-3)</f>
        <v/>
      </c>
      <c r="I4701" s="21">
        <f>IF(H4701&lt;=0,0,ROUNDDOWN(ROUND((H4701*LOOKUP(H4701,{0,1950001,3300001,6950001,9000001,18000001,40000001},{0.05,0.1,0.2,0.23,0.33,0.4,0.45})-LOOKUP(H4701,{0,1950001,3300001,6950001,9000001,18000001,40000001},{0,97500,427500,636000,1536000,2796000,4796000}))*1.021,3),0))</f>
        <v/>
      </c>
      <c r="J4701" s="21">
        <f>ROUNDDOWN(ROUND(H4701*0.06,2),-2)</f>
        <v/>
      </c>
      <c r="K4701" s="21">
        <f>ROUNDDOWN(ROUND(H4701*0.04,2),-2)</f>
        <v/>
      </c>
      <c r="L4701" s="21">
        <f>I4701+J4701+K4701</f>
        <v/>
      </c>
      <c r="M4701" s="21">
        <f>B4701-L4701</f>
        <v/>
      </c>
      <c r="N4701" s="21">
        <f>ROUNDDOWN(ROUND(B4701*0.2042,2),0)</f>
        <v/>
      </c>
    </row>
    <row r="4702">
      <c r="A4702" t="inlineStr">
        <is>
          <t>照合 短期</t>
        </is>
      </c>
      <c r="B4702" s="21" t="n">
        <v>34000000</v>
      </c>
      <c r="C4702" s="22" t="n">
        <v>4</v>
      </c>
      <c r="D4702" s="22" t="n">
        <v>2</v>
      </c>
      <c r="E4702" s="22" t="n">
        <v>0</v>
      </c>
      <c r="F4702" s="21">
        <f>(IF(C4702&lt;=20,MAX(800000,400000*C4702),8000000+700000*(C4702-20))+IF(E4702=1,1000000,0))</f>
        <v/>
      </c>
      <c r="G4702" s="21">
        <f>IF(AND(D4702=3,C4702&lt;=5),MAX(0,B4702-F4702),IF(AND(D4702=2,C4702&lt;=5,MAX(0,B4702-F4702)&gt;3000000),1500000+MAX(0,B4702-F4702)-3000000,MAX(0,B4702-F4702)/2))</f>
        <v/>
      </c>
      <c r="H4702" s="21">
        <f>ROUNDDOWN(G4702,-3)</f>
        <v/>
      </c>
      <c r="I4702" s="21">
        <f>IF(H4702&lt;=0,0,ROUNDDOWN(ROUND((H4702*LOOKUP(H4702,{0,1950001,3300001,6950001,9000001,18000001,40000001},{0.05,0.1,0.2,0.23,0.33,0.4,0.45})-LOOKUP(H4702,{0,1950001,3300001,6950001,9000001,18000001,40000001},{0,97500,427500,636000,1536000,2796000,4796000}))*1.021,3),0))</f>
        <v/>
      </c>
      <c r="J4702" s="21">
        <f>ROUNDDOWN(ROUND(H4702*0.06,2),-2)</f>
        <v/>
      </c>
      <c r="K4702" s="21">
        <f>ROUNDDOWN(ROUND(H4702*0.04,2),-2)</f>
        <v/>
      </c>
      <c r="L4702" s="21">
        <f>I4702+J4702+K4702</f>
        <v/>
      </c>
      <c r="M4702" s="21">
        <f>B4702-L4702</f>
        <v/>
      </c>
      <c r="N4702" s="21">
        <f>ROUNDDOWN(ROUND(B4702*0.2042,2),0)</f>
        <v/>
      </c>
    </row>
    <row r="4703">
      <c r="A4703" t="inlineStr">
        <is>
          <t>照合 役員</t>
        </is>
      </c>
      <c r="B4703" s="21" t="n">
        <v>34000000</v>
      </c>
      <c r="C4703" s="22" t="n">
        <v>4</v>
      </c>
      <c r="D4703" s="22" t="n">
        <v>3</v>
      </c>
      <c r="E4703" s="22" t="n">
        <v>0</v>
      </c>
      <c r="F4703" s="21">
        <f>(IF(C4703&lt;=20,MAX(800000,400000*C4703),8000000+700000*(C4703-20))+IF(E4703=1,1000000,0))</f>
        <v/>
      </c>
      <c r="G4703" s="21">
        <f>IF(AND(D4703=3,C4703&lt;=5),MAX(0,B4703-F4703),IF(AND(D4703=2,C4703&lt;=5,MAX(0,B4703-F4703)&gt;3000000),1500000+MAX(0,B4703-F4703)-3000000,MAX(0,B4703-F4703)/2))</f>
        <v/>
      </c>
      <c r="H4703" s="21">
        <f>ROUNDDOWN(G4703,-3)</f>
        <v/>
      </c>
      <c r="I4703" s="21">
        <f>IF(H4703&lt;=0,0,ROUNDDOWN(ROUND((H4703*LOOKUP(H4703,{0,1950001,3300001,6950001,9000001,18000001,40000001},{0.05,0.1,0.2,0.23,0.33,0.4,0.45})-LOOKUP(H4703,{0,1950001,3300001,6950001,9000001,18000001,40000001},{0,97500,427500,636000,1536000,2796000,4796000}))*1.021,3),0))</f>
        <v/>
      </c>
      <c r="J4703" s="21">
        <f>ROUNDDOWN(ROUND(H4703*0.06,2),-2)</f>
        <v/>
      </c>
      <c r="K4703" s="21">
        <f>ROUNDDOWN(ROUND(H4703*0.04,2),-2)</f>
        <v/>
      </c>
      <c r="L4703" s="21">
        <f>I4703+J4703+K4703</f>
        <v/>
      </c>
      <c r="M4703" s="21">
        <f>B4703-L4703</f>
        <v/>
      </c>
      <c r="N4703" s="21">
        <f>ROUNDDOWN(ROUND(B4703*0.2042,2),0)</f>
        <v/>
      </c>
    </row>
    <row r="4704">
      <c r="A4704" t="inlineStr">
        <is>
          <t>照合 短期 障害</t>
        </is>
      </c>
      <c r="B4704" s="21" t="n">
        <v>34000000</v>
      </c>
      <c r="C4704" s="22" t="n">
        <v>4</v>
      </c>
      <c r="D4704" s="22" t="n">
        <v>2</v>
      </c>
      <c r="E4704" s="22" t="n">
        <v>1</v>
      </c>
      <c r="F4704" s="21">
        <f>(IF(C4704&lt;=20,MAX(800000,400000*C4704),8000000+700000*(C4704-20))+IF(E4704=1,1000000,0))</f>
        <v/>
      </c>
      <c r="G4704" s="21">
        <f>IF(AND(D4704=3,C4704&lt;=5),MAX(0,B4704-F4704),IF(AND(D4704=2,C4704&lt;=5,MAX(0,B4704-F4704)&gt;3000000),1500000+MAX(0,B4704-F4704)-3000000,MAX(0,B4704-F4704)/2))</f>
        <v/>
      </c>
      <c r="H4704" s="21">
        <f>ROUNDDOWN(G4704,-3)</f>
        <v/>
      </c>
      <c r="I4704" s="21">
        <f>IF(H4704&lt;=0,0,ROUNDDOWN(ROUND((H4704*LOOKUP(H4704,{0,1950001,3300001,6950001,9000001,18000001,40000001},{0.05,0.1,0.2,0.23,0.33,0.4,0.45})-LOOKUP(H4704,{0,1950001,3300001,6950001,9000001,18000001,40000001},{0,97500,427500,636000,1536000,2796000,4796000}))*1.021,3),0))</f>
        <v/>
      </c>
      <c r="J4704" s="21">
        <f>ROUNDDOWN(ROUND(H4704*0.06,2),-2)</f>
        <v/>
      </c>
      <c r="K4704" s="21">
        <f>ROUNDDOWN(ROUND(H4704*0.04,2),-2)</f>
        <v/>
      </c>
      <c r="L4704" s="21">
        <f>I4704+J4704+K4704</f>
        <v/>
      </c>
      <c r="M4704" s="21">
        <f>B4704-L4704</f>
        <v/>
      </c>
      <c r="N4704" s="21">
        <f>ROUNDDOWN(ROUND(B4704*0.2042,2),0)</f>
        <v/>
      </c>
    </row>
    <row r="4705">
      <c r="A4705" t="inlineStr">
        <is>
          <t>照合 短期</t>
        </is>
      </c>
      <c r="B4705" s="21" t="n">
        <v>34000000</v>
      </c>
      <c r="C4705" s="22" t="n">
        <v>5</v>
      </c>
      <c r="D4705" s="22" t="n">
        <v>2</v>
      </c>
      <c r="E4705" s="22" t="n">
        <v>0</v>
      </c>
      <c r="F4705" s="21">
        <f>(IF(C4705&lt;=20,MAX(800000,400000*C4705),8000000+700000*(C4705-20))+IF(E4705=1,1000000,0))</f>
        <v/>
      </c>
      <c r="G4705" s="21">
        <f>IF(AND(D4705=3,C4705&lt;=5),MAX(0,B4705-F4705),IF(AND(D4705=2,C4705&lt;=5,MAX(0,B4705-F4705)&gt;3000000),1500000+MAX(0,B4705-F4705)-3000000,MAX(0,B4705-F4705)/2))</f>
        <v/>
      </c>
      <c r="H4705" s="21">
        <f>ROUNDDOWN(G4705,-3)</f>
        <v/>
      </c>
      <c r="I4705" s="21">
        <f>IF(H4705&lt;=0,0,ROUNDDOWN(ROUND((H4705*LOOKUP(H4705,{0,1950001,3300001,6950001,9000001,18000001,40000001},{0.05,0.1,0.2,0.23,0.33,0.4,0.45})-LOOKUP(H4705,{0,1950001,3300001,6950001,9000001,18000001,40000001},{0,97500,427500,636000,1536000,2796000,4796000}))*1.021,3),0))</f>
        <v/>
      </c>
      <c r="J4705" s="21">
        <f>ROUNDDOWN(ROUND(H4705*0.06,2),-2)</f>
        <v/>
      </c>
      <c r="K4705" s="21">
        <f>ROUNDDOWN(ROUND(H4705*0.04,2),-2)</f>
        <v/>
      </c>
      <c r="L4705" s="21">
        <f>I4705+J4705+K4705</f>
        <v/>
      </c>
      <c r="M4705" s="21">
        <f>B4705-L4705</f>
        <v/>
      </c>
      <c r="N4705" s="21">
        <f>ROUNDDOWN(ROUND(B4705*0.2042,2),0)</f>
        <v/>
      </c>
    </row>
    <row r="4706">
      <c r="A4706" t="inlineStr">
        <is>
          <t>照合 役員</t>
        </is>
      </c>
      <c r="B4706" s="21" t="n">
        <v>34000000</v>
      </c>
      <c r="C4706" s="22" t="n">
        <v>5</v>
      </c>
      <c r="D4706" s="22" t="n">
        <v>3</v>
      </c>
      <c r="E4706" s="22" t="n">
        <v>0</v>
      </c>
      <c r="F4706" s="21">
        <f>(IF(C4706&lt;=20,MAX(800000,400000*C4706),8000000+700000*(C4706-20))+IF(E4706=1,1000000,0))</f>
        <v/>
      </c>
      <c r="G4706" s="21">
        <f>IF(AND(D4706=3,C4706&lt;=5),MAX(0,B4706-F4706),IF(AND(D4706=2,C4706&lt;=5,MAX(0,B4706-F4706)&gt;3000000),1500000+MAX(0,B4706-F4706)-3000000,MAX(0,B4706-F4706)/2))</f>
        <v/>
      </c>
      <c r="H4706" s="21">
        <f>ROUNDDOWN(G4706,-3)</f>
        <v/>
      </c>
      <c r="I4706" s="21">
        <f>IF(H4706&lt;=0,0,ROUNDDOWN(ROUND((H4706*LOOKUP(H4706,{0,1950001,3300001,6950001,9000001,18000001,40000001},{0.05,0.1,0.2,0.23,0.33,0.4,0.45})-LOOKUP(H4706,{0,1950001,3300001,6950001,9000001,18000001,40000001},{0,97500,427500,636000,1536000,2796000,4796000}))*1.021,3),0))</f>
        <v/>
      </c>
      <c r="J4706" s="21">
        <f>ROUNDDOWN(ROUND(H4706*0.06,2),-2)</f>
        <v/>
      </c>
      <c r="K4706" s="21">
        <f>ROUNDDOWN(ROUND(H4706*0.04,2),-2)</f>
        <v/>
      </c>
      <c r="L4706" s="21">
        <f>I4706+J4706+K4706</f>
        <v/>
      </c>
      <c r="M4706" s="21">
        <f>B4706-L4706</f>
        <v/>
      </c>
      <c r="N4706" s="21">
        <f>ROUNDDOWN(ROUND(B4706*0.2042,2),0)</f>
        <v/>
      </c>
    </row>
    <row r="4707">
      <c r="A4707" t="inlineStr">
        <is>
          <t>照合 短期 障害</t>
        </is>
      </c>
      <c r="B4707" s="21" t="n">
        <v>34000000</v>
      </c>
      <c r="C4707" s="22" t="n">
        <v>5</v>
      </c>
      <c r="D4707" s="22" t="n">
        <v>2</v>
      </c>
      <c r="E4707" s="22" t="n">
        <v>1</v>
      </c>
      <c r="F4707" s="21">
        <f>(IF(C4707&lt;=20,MAX(800000,400000*C4707),8000000+700000*(C4707-20))+IF(E4707=1,1000000,0))</f>
        <v/>
      </c>
      <c r="G4707" s="21">
        <f>IF(AND(D4707=3,C4707&lt;=5),MAX(0,B4707-F4707),IF(AND(D4707=2,C4707&lt;=5,MAX(0,B4707-F4707)&gt;3000000),1500000+MAX(0,B4707-F4707)-3000000,MAX(0,B4707-F4707)/2))</f>
        <v/>
      </c>
      <c r="H4707" s="21">
        <f>ROUNDDOWN(G4707,-3)</f>
        <v/>
      </c>
      <c r="I4707" s="21">
        <f>IF(H4707&lt;=0,0,ROUNDDOWN(ROUND((H4707*LOOKUP(H4707,{0,1950001,3300001,6950001,9000001,18000001,40000001},{0.05,0.1,0.2,0.23,0.33,0.4,0.45})-LOOKUP(H4707,{0,1950001,3300001,6950001,9000001,18000001,40000001},{0,97500,427500,636000,1536000,2796000,4796000}))*1.021,3),0))</f>
        <v/>
      </c>
      <c r="J4707" s="21">
        <f>ROUNDDOWN(ROUND(H4707*0.06,2),-2)</f>
        <v/>
      </c>
      <c r="K4707" s="21">
        <f>ROUNDDOWN(ROUND(H4707*0.04,2),-2)</f>
        <v/>
      </c>
      <c r="L4707" s="21">
        <f>I4707+J4707+K4707</f>
        <v/>
      </c>
      <c r="M4707" s="21">
        <f>B4707-L4707</f>
        <v/>
      </c>
      <c r="N4707" s="21">
        <f>ROUNDDOWN(ROUND(B4707*0.2042,2),0)</f>
        <v/>
      </c>
    </row>
    <row r="4708">
      <c r="A4708" t="inlineStr">
        <is>
          <t>照合 障害</t>
        </is>
      </c>
      <c r="B4708" s="21" t="n">
        <v>34000000</v>
      </c>
      <c r="C4708" s="22" t="n">
        <v>25</v>
      </c>
      <c r="D4708" s="22" t="n">
        <v>1</v>
      </c>
      <c r="E4708" s="22" t="n">
        <v>1</v>
      </c>
      <c r="F4708" s="21">
        <f>(IF(C4708&lt;=20,MAX(800000,400000*C4708),8000000+700000*(C4708-20))+IF(E4708=1,1000000,0))</f>
        <v/>
      </c>
      <c r="G4708" s="21">
        <f>IF(AND(D4708=3,C4708&lt;=5),MAX(0,B4708-F4708),IF(AND(D4708=2,C4708&lt;=5,MAX(0,B4708-F4708)&gt;3000000),1500000+MAX(0,B4708-F4708)-3000000,MAX(0,B4708-F4708)/2))</f>
        <v/>
      </c>
      <c r="H4708" s="21">
        <f>ROUNDDOWN(G4708,-3)</f>
        <v/>
      </c>
      <c r="I4708" s="21">
        <f>IF(H4708&lt;=0,0,ROUNDDOWN(ROUND((H4708*LOOKUP(H4708,{0,1950001,3300001,6950001,9000001,18000001,40000001},{0.05,0.1,0.2,0.23,0.33,0.4,0.45})-LOOKUP(H4708,{0,1950001,3300001,6950001,9000001,18000001,40000001},{0,97500,427500,636000,1536000,2796000,4796000}))*1.021,3),0))</f>
        <v/>
      </c>
      <c r="J4708" s="21">
        <f>ROUNDDOWN(ROUND(H4708*0.06,2),-2)</f>
        <v/>
      </c>
      <c r="K4708" s="21">
        <f>ROUNDDOWN(ROUND(H4708*0.04,2),-2)</f>
        <v/>
      </c>
      <c r="L4708" s="21">
        <f>I4708+J4708+K4708</f>
        <v/>
      </c>
      <c r="M4708" s="21">
        <f>B4708-L4708</f>
        <v/>
      </c>
      <c r="N4708" s="21">
        <f>ROUNDDOWN(ROUND(B4708*0.2042,2),0)</f>
        <v/>
      </c>
    </row>
    <row r="4709">
      <c r="A4709" t="inlineStr">
        <is>
          <t>照合 一般</t>
        </is>
      </c>
      <c r="B4709" s="21" t="n">
        <v>34500000</v>
      </c>
      <c r="C4709" s="22" t="n">
        <v>1</v>
      </c>
      <c r="D4709" s="22" t="n">
        <v>1</v>
      </c>
      <c r="E4709" s="22" t="n">
        <v>0</v>
      </c>
      <c r="F4709" s="21">
        <f>(IF(C4709&lt;=20,MAX(800000,400000*C4709),8000000+700000*(C4709-20))+IF(E4709=1,1000000,0))</f>
        <v/>
      </c>
      <c r="G4709" s="21">
        <f>IF(AND(D4709=3,C4709&lt;=5),MAX(0,B4709-F4709),IF(AND(D4709=2,C4709&lt;=5,MAX(0,B4709-F4709)&gt;3000000),1500000+MAX(0,B4709-F4709)-3000000,MAX(0,B4709-F4709)/2))</f>
        <v/>
      </c>
      <c r="H4709" s="21">
        <f>ROUNDDOWN(G4709,-3)</f>
        <v/>
      </c>
      <c r="I4709" s="21">
        <f>IF(H4709&lt;=0,0,ROUNDDOWN(ROUND((H4709*LOOKUP(H4709,{0,1950001,3300001,6950001,9000001,18000001,40000001},{0.05,0.1,0.2,0.23,0.33,0.4,0.45})-LOOKUP(H4709,{0,1950001,3300001,6950001,9000001,18000001,40000001},{0,97500,427500,636000,1536000,2796000,4796000}))*1.021,3),0))</f>
        <v/>
      </c>
      <c r="J4709" s="21">
        <f>ROUNDDOWN(ROUND(H4709*0.06,2),-2)</f>
        <v/>
      </c>
      <c r="K4709" s="21">
        <f>ROUNDDOWN(ROUND(H4709*0.04,2),-2)</f>
        <v/>
      </c>
      <c r="L4709" s="21">
        <f>I4709+J4709+K4709</f>
        <v/>
      </c>
      <c r="M4709" s="21">
        <f>B4709-L4709</f>
        <v/>
      </c>
      <c r="N4709" s="21">
        <f>ROUNDDOWN(ROUND(B4709*0.2042,2),0)</f>
        <v/>
      </c>
    </row>
    <row r="4710">
      <c r="A4710" t="inlineStr">
        <is>
          <t>照合 一般</t>
        </is>
      </c>
      <c r="B4710" s="21" t="n">
        <v>34500000</v>
      </c>
      <c r="C4710" s="22" t="n">
        <v>2</v>
      </c>
      <c r="D4710" s="22" t="n">
        <v>1</v>
      </c>
      <c r="E4710" s="22" t="n">
        <v>0</v>
      </c>
      <c r="F4710" s="21">
        <f>(IF(C4710&lt;=20,MAX(800000,400000*C4710),8000000+700000*(C4710-20))+IF(E4710=1,1000000,0))</f>
        <v/>
      </c>
      <c r="G4710" s="21">
        <f>IF(AND(D4710=3,C4710&lt;=5),MAX(0,B4710-F4710),IF(AND(D4710=2,C4710&lt;=5,MAX(0,B4710-F4710)&gt;3000000),1500000+MAX(0,B4710-F4710)-3000000,MAX(0,B4710-F4710)/2))</f>
        <v/>
      </c>
      <c r="H4710" s="21">
        <f>ROUNDDOWN(G4710,-3)</f>
        <v/>
      </c>
      <c r="I4710" s="21">
        <f>IF(H4710&lt;=0,0,ROUNDDOWN(ROUND((H4710*LOOKUP(H4710,{0,1950001,3300001,6950001,9000001,18000001,40000001},{0.05,0.1,0.2,0.23,0.33,0.4,0.45})-LOOKUP(H4710,{0,1950001,3300001,6950001,9000001,18000001,40000001},{0,97500,427500,636000,1536000,2796000,4796000}))*1.021,3),0))</f>
        <v/>
      </c>
      <c r="J4710" s="21">
        <f>ROUNDDOWN(ROUND(H4710*0.06,2),-2)</f>
        <v/>
      </c>
      <c r="K4710" s="21">
        <f>ROUNDDOWN(ROUND(H4710*0.04,2),-2)</f>
        <v/>
      </c>
      <c r="L4710" s="21">
        <f>I4710+J4710+K4710</f>
        <v/>
      </c>
      <c r="M4710" s="21">
        <f>B4710-L4710</f>
        <v/>
      </c>
      <c r="N4710" s="21">
        <f>ROUNDDOWN(ROUND(B4710*0.2042,2),0)</f>
        <v/>
      </c>
    </row>
    <row r="4711">
      <c r="A4711" t="inlineStr">
        <is>
          <t>照合 一般</t>
        </is>
      </c>
      <c r="B4711" s="21" t="n">
        <v>34500000</v>
      </c>
      <c r="C4711" s="22" t="n">
        <v>3</v>
      </c>
      <c r="D4711" s="22" t="n">
        <v>1</v>
      </c>
      <c r="E4711" s="22" t="n">
        <v>0</v>
      </c>
      <c r="F4711" s="21">
        <f>(IF(C4711&lt;=20,MAX(800000,400000*C4711),8000000+700000*(C4711-20))+IF(E4711=1,1000000,0))</f>
        <v/>
      </c>
      <c r="G4711" s="21">
        <f>IF(AND(D4711=3,C4711&lt;=5),MAX(0,B4711-F4711),IF(AND(D4711=2,C4711&lt;=5,MAX(0,B4711-F4711)&gt;3000000),1500000+MAX(0,B4711-F4711)-3000000,MAX(0,B4711-F4711)/2))</f>
        <v/>
      </c>
      <c r="H4711" s="21">
        <f>ROUNDDOWN(G4711,-3)</f>
        <v/>
      </c>
      <c r="I4711" s="21">
        <f>IF(H4711&lt;=0,0,ROUNDDOWN(ROUND((H4711*LOOKUP(H4711,{0,1950001,3300001,6950001,9000001,18000001,40000001},{0.05,0.1,0.2,0.23,0.33,0.4,0.45})-LOOKUP(H4711,{0,1950001,3300001,6950001,9000001,18000001,40000001},{0,97500,427500,636000,1536000,2796000,4796000}))*1.021,3),0))</f>
        <v/>
      </c>
      <c r="J4711" s="21">
        <f>ROUNDDOWN(ROUND(H4711*0.06,2),-2)</f>
        <v/>
      </c>
      <c r="K4711" s="21">
        <f>ROUNDDOWN(ROUND(H4711*0.04,2),-2)</f>
        <v/>
      </c>
      <c r="L4711" s="21">
        <f>I4711+J4711+K4711</f>
        <v/>
      </c>
      <c r="M4711" s="21">
        <f>B4711-L4711</f>
        <v/>
      </c>
      <c r="N4711" s="21">
        <f>ROUNDDOWN(ROUND(B4711*0.2042,2),0)</f>
        <v/>
      </c>
    </row>
    <row r="4712">
      <c r="A4712" t="inlineStr">
        <is>
          <t>照合 一般</t>
        </is>
      </c>
      <c r="B4712" s="21" t="n">
        <v>34500000</v>
      </c>
      <c r="C4712" s="22" t="n">
        <v>4</v>
      </c>
      <c r="D4712" s="22" t="n">
        <v>1</v>
      </c>
      <c r="E4712" s="22" t="n">
        <v>0</v>
      </c>
      <c r="F4712" s="21">
        <f>(IF(C4712&lt;=20,MAX(800000,400000*C4712),8000000+700000*(C4712-20))+IF(E4712=1,1000000,0))</f>
        <v/>
      </c>
      <c r="G4712" s="21">
        <f>IF(AND(D4712=3,C4712&lt;=5),MAX(0,B4712-F4712),IF(AND(D4712=2,C4712&lt;=5,MAX(0,B4712-F4712)&gt;3000000),1500000+MAX(0,B4712-F4712)-3000000,MAX(0,B4712-F4712)/2))</f>
        <v/>
      </c>
      <c r="H4712" s="21">
        <f>ROUNDDOWN(G4712,-3)</f>
        <v/>
      </c>
      <c r="I4712" s="21">
        <f>IF(H4712&lt;=0,0,ROUNDDOWN(ROUND((H4712*LOOKUP(H4712,{0,1950001,3300001,6950001,9000001,18000001,40000001},{0.05,0.1,0.2,0.23,0.33,0.4,0.45})-LOOKUP(H4712,{0,1950001,3300001,6950001,9000001,18000001,40000001},{0,97500,427500,636000,1536000,2796000,4796000}))*1.021,3),0))</f>
        <v/>
      </c>
      <c r="J4712" s="21">
        <f>ROUNDDOWN(ROUND(H4712*0.06,2),-2)</f>
        <v/>
      </c>
      <c r="K4712" s="21">
        <f>ROUNDDOWN(ROUND(H4712*0.04,2),-2)</f>
        <v/>
      </c>
      <c r="L4712" s="21">
        <f>I4712+J4712+K4712</f>
        <v/>
      </c>
      <c r="M4712" s="21">
        <f>B4712-L4712</f>
        <v/>
      </c>
      <c r="N4712" s="21">
        <f>ROUNDDOWN(ROUND(B4712*0.2042,2),0)</f>
        <v/>
      </c>
    </row>
    <row r="4713">
      <c r="A4713" t="inlineStr">
        <is>
          <t>照合 一般</t>
        </is>
      </c>
      <c r="B4713" s="21" t="n">
        <v>34500000</v>
      </c>
      <c r="C4713" s="22" t="n">
        <v>5</v>
      </c>
      <c r="D4713" s="22" t="n">
        <v>1</v>
      </c>
      <c r="E4713" s="22" t="n">
        <v>0</v>
      </c>
      <c r="F4713" s="21">
        <f>(IF(C4713&lt;=20,MAX(800000,400000*C4713),8000000+700000*(C4713-20))+IF(E4713=1,1000000,0))</f>
        <v/>
      </c>
      <c r="G4713" s="21">
        <f>IF(AND(D4713=3,C4713&lt;=5),MAX(0,B4713-F4713),IF(AND(D4713=2,C4713&lt;=5,MAX(0,B4713-F4713)&gt;3000000),1500000+MAX(0,B4713-F4713)-3000000,MAX(0,B4713-F4713)/2))</f>
        <v/>
      </c>
      <c r="H4713" s="21">
        <f>ROUNDDOWN(G4713,-3)</f>
        <v/>
      </c>
      <c r="I4713" s="21">
        <f>IF(H4713&lt;=0,0,ROUNDDOWN(ROUND((H4713*LOOKUP(H4713,{0,1950001,3300001,6950001,9000001,18000001,40000001},{0.05,0.1,0.2,0.23,0.33,0.4,0.45})-LOOKUP(H4713,{0,1950001,3300001,6950001,9000001,18000001,40000001},{0,97500,427500,636000,1536000,2796000,4796000}))*1.021,3),0))</f>
        <v/>
      </c>
      <c r="J4713" s="21">
        <f>ROUNDDOWN(ROUND(H4713*0.06,2),-2)</f>
        <v/>
      </c>
      <c r="K4713" s="21">
        <f>ROUNDDOWN(ROUND(H4713*0.04,2),-2)</f>
        <v/>
      </c>
      <c r="L4713" s="21">
        <f>I4713+J4713+K4713</f>
        <v/>
      </c>
      <c r="M4713" s="21">
        <f>B4713-L4713</f>
        <v/>
      </c>
      <c r="N4713" s="21">
        <f>ROUNDDOWN(ROUND(B4713*0.2042,2),0)</f>
        <v/>
      </c>
    </row>
    <row r="4714">
      <c r="A4714" t="inlineStr">
        <is>
          <t>照合 一般</t>
        </is>
      </c>
      <c r="B4714" s="21" t="n">
        <v>34500000</v>
      </c>
      <c r="C4714" s="22" t="n">
        <v>6</v>
      </c>
      <c r="D4714" s="22" t="n">
        <v>1</v>
      </c>
      <c r="E4714" s="22" t="n">
        <v>0</v>
      </c>
      <c r="F4714" s="21">
        <f>(IF(C4714&lt;=20,MAX(800000,400000*C4714),8000000+700000*(C4714-20))+IF(E4714=1,1000000,0))</f>
        <v/>
      </c>
      <c r="G4714" s="21">
        <f>IF(AND(D4714=3,C4714&lt;=5),MAX(0,B4714-F4714),IF(AND(D4714=2,C4714&lt;=5,MAX(0,B4714-F4714)&gt;3000000),1500000+MAX(0,B4714-F4714)-3000000,MAX(0,B4714-F4714)/2))</f>
        <v/>
      </c>
      <c r="H4714" s="21">
        <f>ROUNDDOWN(G4714,-3)</f>
        <v/>
      </c>
      <c r="I4714" s="21">
        <f>IF(H4714&lt;=0,0,ROUNDDOWN(ROUND((H4714*LOOKUP(H4714,{0,1950001,3300001,6950001,9000001,18000001,40000001},{0.05,0.1,0.2,0.23,0.33,0.4,0.45})-LOOKUP(H4714,{0,1950001,3300001,6950001,9000001,18000001,40000001},{0,97500,427500,636000,1536000,2796000,4796000}))*1.021,3),0))</f>
        <v/>
      </c>
      <c r="J4714" s="21">
        <f>ROUNDDOWN(ROUND(H4714*0.06,2),-2)</f>
        <v/>
      </c>
      <c r="K4714" s="21">
        <f>ROUNDDOWN(ROUND(H4714*0.04,2),-2)</f>
        <v/>
      </c>
      <c r="L4714" s="21">
        <f>I4714+J4714+K4714</f>
        <v/>
      </c>
      <c r="M4714" s="21">
        <f>B4714-L4714</f>
        <v/>
      </c>
      <c r="N4714" s="21">
        <f>ROUNDDOWN(ROUND(B4714*0.2042,2),0)</f>
        <v/>
      </c>
    </row>
    <row r="4715">
      <c r="A4715" t="inlineStr">
        <is>
          <t>照合 一般</t>
        </is>
      </c>
      <c r="B4715" s="21" t="n">
        <v>34500000</v>
      </c>
      <c r="C4715" s="22" t="n">
        <v>7</v>
      </c>
      <c r="D4715" s="22" t="n">
        <v>1</v>
      </c>
      <c r="E4715" s="22" t="n">
        <v>0</v>
      </c>
      <c r="F4715" s="21">
        <f>(IF(C4715&lt;=20,MAX(800000,400000*C4715),8000000+700000*(C4715-20))+IF(E4715=1,1000000,0))</f>
        <v/>
      </c>
      <c r="G4715" s="21">
        <f>IF(AND(D4715=3,C4715&lt;=5),MAX(0,B4715-F4715),IF(AND(D4715=2,C4715&lt;=5,MAX(0,B4715-F4715)&gt;3000000),1500000+MAX(0,B4715-F4715)-3000000,MAX(0,B4715-F4715)/2))</f>
        <v/>
      </c>
      <c r="H4715" s="21">
        <f>ROUNDDOWN(G4715,-3)</f>
        <v/>
      </c>
      <c r="I4715" s="21">
        <f>IF(H4715&lt;=0,0,ROUNDDOWN(ROUND((H4715*LOOKUP(H4715,{0,1950001,3300001,6950001,9000001,18000001,40000001},{0.05,0.1,0.2,0.23,0.33,0.4,0.45})-LOOKUP(H4715,{0,1950001,3300001,6950001,9000001,18000001,40000001},{0,97500,427500,636000,1536000,2796000,4796000}))*1.021,3),0))</f>
        <v/>
      </c>
      <c r="J4715" s="21">
        <f>ROUNDDOWN(ROUND(H4715*0.06,2),-2)</f>
        <v/>
      </c>
      <c r="K4715" s="21">
        <f>ROUNDDOWN(ROUND(H4715*0.04,2),-2)</f>
        <v/>
      </c>
      <c r="L4715" s="21">
        <f>I4715+J4715+K4715</f>
        <v/>
      </c>
      <c r="M4715" s="21">
        <f>B4715-L4715</f>
        <v/>
      </c>
      <c r="N4715" s="21">
        <f>ROUNDDOWN(ROUND(B4715*0.2042,2),0)</f>
        <v/>
      </c>
    </row>
    <row r="4716">
      <c r="A4716" t="inlineStr">
        <is>
          <t>照合 一般</t>
        </is>
      </c>
      <c r="B4716" s="21" t="n">
        <v>34500000</v>
      </c>
      <c r="C4716" s="22" t="n">
        <v>8</v>
      </c>
      <c r="D4716" s="22" t="n">
        <v>1</v>
      </c>
      <c r="E4716" s="22" t="n">
        <v>0</v>
      </c>
      <c r="F4716" s="21">
        <f>(IF(C4716&lt;=20,MAX(800000,400000*C4716),8000000+700000*(C4716-20))+IF(E4716=1,1000000,0))</f>
        <v/>
      </c>
      <c r="G4716" s="21">
        <f>IF(AND(D4716=3,C4716&lt;=5),MAX(0,B4716-F4716),IF(AND(D4716=2,C4716&lt;=5,MAX(0,B4716-F4716)&gt;3000000),1500000+MAX(0,B4716-F4716)-3000000,MAX(0,B4716-F4716)/2))</f>
        <v/>
      </c>
      <c r="H4716" s="21">
        <f>ROUNDDOWN(G4716,-3)</f>
        <v/>
      </c>
      <c r="I4716" s="21">
        <f>IF(H4716&lt;=0,0,ROUNDDOWN(ROUND((H4716*LOOKUP(H4716,{0,1950001,3300001,6950001,9000001,18000001,40000001},{0.05,0.1,0.2,0.23,0.33,0.4,0.45})-LOOKUP(H4716,{0,1950001,3300001,6950001,9000001,18000001,40000001},{0,97500,427500,636000,1536000,2796000,4796000}))*1.021,3),0))</f>
        <v/>
      </c>
      <c r="J4716" s="21">
        <f>ROUNDDOWN(ROUND(H4716*0.06,2),-2)</f>
        <v/>
      </c>
      <c r="K4716" s="21">
        <f>ROUNDDOWN(ROUND(H4716*0.04,2),-2)</f>
        <v/>
      </c>
      <c r="L4716" s="21">
        <f>I4716+J4716+K4716</f>
        <v/>
      </c>
      <c r="M4716" s="21">
        <f>B4716-L4716</f>
        <v/>
      </c>
      <c r="N4716" s="21">
        <f>ROUNDDOWN(ROUND(B4716*0.2042,2),0)</f>
        <v/>
      </c>
    </row>
    <row r="4717">
      <c r="A4717" t="inlineStr">
        <is>
          <t>照合 一般</t>
        </is>
      </c>
      <c r="B4717" s="21" t="n">
        <v>34500000</v>
      </c>
      <c r="C4717" s="22" t="n">
        <v>9</v>
      </c>
      <c r="D4717" s="22" t="n">
        <v>1</v>
      </c>
      <c r="E4717" s="22" t="n">
        <v>0</v>
      </c>
      <c r="F4717" s="21">
        <f>(IF(C4717&lt;=20,MAX(800000,400000*C4717),8000000+700000*(C4717-20))+IF(E4717=1,1000000,0))</f>
        <v/>
      </c>
      <c r="G4717" s="21">
        <f>IF(AND(D4717=3,C4717&lt;=5),MAX(0,B4717-F4717),IF(AND(D4717=2,C4717&lt;=5,MAX(0,B4717-F4717)&gt;3000000),1500000+MAX(0,B4717-F4717)-3000000,MAX(0,B4717-F4717)/2))</f>
        <v/>
      </c>
      <c r="H4717" s="21">
        <f>ROUNDDOWN(G4717,-3)</f>
        <v/>
      </c>
      <c r="I4717" s="21">
        <f>IF(H4717&lt;=0,0,ROUNDDOWN(ROUND((H4717*LOOKUP(H4717,{0,1950001,3300001,6950001,9000001,18000001,40000001},{0.05,0.1,0.2,0.23,0.33,0.4,0.45})-LOOKUP(H4717,{0,1950001,3300001,6950001,9000001,18000001,40000001},{0,97500,427500,636000,1536000,2796000,4796000}))*1.021,3),0))</f>
        <v/>
      </c>
      <c r="J4717" s="21">
        <f>ROUNDDOWN(ROUND(H4717*0.06,2),-2)</f>
        <v/>
      </c>
      <c r="K4717" s="21">
        <f>ROUNDDOWN(ROUND(H4717*0.04,2),-2)</f>
        <v/>
      </c>
      <c r="L4717" s="21">
        <f>I4717+J4717+K4717</f>
        <v/>
      </c>
      <c r="M4717" s="21">
        <f>B4717-L4717</f>
        <v/>
      </c>
      <c r="N4717" s="21">
        <f>ROUNDDOWN(ROUND(B4717*0.2042,2),0)</f>
        <v/>
      </c>
    </row>
    <row r="4718">
      <c r="A4718" t="inlineStr">
        <is>
          <t>照合 一般</t>
        </is>
      </c>
      <c r="B4718" s="21" t="n">
        <v>34500000</v>
      </c>
      <c r="C4718" s="22" t="n">
        <v>10</v>
      </c>
      <c r="D4718" s="22" t="n">
        <v>1</v>
      </c>
      <c r="E4718" s="22" t="n">
        <v>0</v>
      </c>
      <c r="F4718" s="21">
        <f>(IF(C4718&lt;=20,MAX(800000,400000*C4718),8000000+700000*(C4718-20))+IF(E4718=1,1000000,0))</f>
        <v/>
      </c>
      <c r="G4718" s="21">
        <f>IF(AND(D4718=3,C4718&lt;=5),MAX(0,B4718-F4718),IF(AND(D4718=2,C4718&lt;=5,MAX(0,B4718-F4718)&gt;3000000),1500000+MAX(0,B4718-F4718)-3000000,MAX(0,B4718-F4718)/2))</f>
        <v/>
      </c>
      <c r="H4718" s="21">
        <f>ROUNDDOWN(G4718,-3)</f>
        <v/>
      </c>
      <c r="I4718" s="21">
        <f>IF(H4718&lt;=0,0,ROUNDDOWN(ROUND((H4718*LOOKUP(H4718,{0,1950001,3300001,6950001,9000001,18000001,40000001},{0.05,0.1,0.2,0.23,0.33,0.4,0.45})-LOOKUP(H4718,{0,1950001,3300001,6950001,9000001,18000001,40000001},{0,97500,427500,636000,1536000,2796000,4796000}))*1.021,3),0))</f>
        <v/>
      </c>
      <c r="J4718" s="21">
        <f>ROUNDDOWN(ROUND(H4718*0.06,2),-2)</f>
        <v/>
      </c>
      <c r="K4718" s="21">
        <f>ROUNDDOWN(ROUND(H4718*0.04,2),-2)</f>
        <v/>
      </c>
      <c r="L4718" s="21">
        <f>I4718+J4718+K4718</f>
        <v/>
      </c>
      <c r="M4718" s="21">
        <f>B4718-L4718</f>
        <v/>
      </c>
      <c r="N4718" s="21">
        <f>ROUNDDOWN(ROUND(B4718*0.2042,2),0)</f>
        <v/>
      </c>
    </row>
    <row r="4719">
      <c r="A4719" t="inlineStr">
        <is>
          <t>照合 一般</t>
        </is>
      </c>
      <c r="B4719" s="21" t="n">
        <v>34500000</v>
      </c>
      <c r="C4719" s="22" t="n">
        <v>11</v>
      </c>
      <c r="D4719" s="22" t="n">
        <v>1</v>
      </c>
      <c r="E4719" s="22" t="n">
        <v>0</v>
      </c>
      <c r="F4719" s="21">
        <f>(IF(C4719&lt;=20,MAX(800000,400000*C4719),8000000+700000*(C4719-20))+IF(E4719=1,1000000,0))</f>
        <v/>
      </c>
      <c r="G4719" s="21">
        <f>IF(AND(D4719=3,C4719&lt;=5),MAX(0,B4719-F4719),IF(AND(D4719=2,C4719&lt;=5,MAX(0,B4719-F4719)&gt;3000000),1500000+MAX(0,B4719-F4719)-3000000,MAX(0,B4719-F4719)/2))</f>
        <v/>
      </c>
      <c r="H4719" s="21">
        <f>ROUNDDOWN(G4719,-3)</f>
        <v/>
      </c>
      <c r="I4719" s="21">
        <f>IF(H4719&lt;=0,0,ROUNDDOWN(ROUND((H4719*LOOKUP(H4719,{0,1950001,3300001,6950001,9000001,18000001,40000001},{0.05,0.1,0.2,0.23,0.33,0.4,0.45})-LOOKUP(H4719,{0,1950001,3300001,6950001,9000001,18000001,40000001},{0,97500,427500,636000,1536000,2796000,4796000}))*1.021,3),0))</f>
        <v/>
      </c>
      <c r="J4719" s="21">
        <f>ROUNDDOWN(ROUND(H4719*0.06,2),-2)</f>
        <v/>
      </c>
      <c r="K4719" s="21">
        <f>ROUNDDOWN(ROUND(H4719*0.04,2),-2)</f>
        <v/>
      </c>
      <c r="L4719" s="21">
        <f>I4719+J4719+K4719</f>
        <v/>
      </c>
      <c r="M4719" s="21">
        <f>B4719-L4719</f>
        <v/>
      </c>
      <c r="N4719" s="21">
        <f>ROUNDDOWN(ROUND(B4719*0.2042,2),0)</f>
        <v/>
      </c>
    </row>
    <row r="4720">
      <c r="A4720" t="inlineStr">
        <is>
          <t>照合 一般</t>
        </is>
      </c>
      <c r="B4720" s="21" t="n">
        <v>34500000</v>
      </c>
      <c r="C4720" s="22" t="n">
        <v>12</v>
      </c>
      <c r="D4720" s="22" t="n">
        <v>1</v>
      </c>
      <c r="E4720" s="22" t="n">
        <v>0</v>
      </c>
      <c r="F4720" s="21">
        <f>(IF(C4720&lt;=20,MAX(800000,400000*C4720),8000000+700000*(C4720-20))+IF(E4720=1,1000000,0))</f>
        <v/>
      </c>
      <c r="G4720" s="21">
        <f>IF(AND(D4720=3,C4720&lt;=5),MAX(0,B4720-F4720),IF(AND(D4720=2,C4720&lt;=5,MAX(0,B4720-F4720)&gt;3000000),1500000+MAX(0,B4720-F4720)-3000000,MAX(0,B4720-F4720)/2))</f>
        <v/>
      </c>
      <c r="H4720" s="21">
        <f>ROUNDDOWN(G4720,-3)</f>
        <v/>
      </c>
      <c r="I4720" s="21">
        <f>IF(H4720&lt;=0,0,ROUNDDOWN(ROUND((H4720*LOOKUP(H4720,{0,1950001,3300001,6950001,9000001,18000001,40000001},{0.05,0.1,0.2,0.23,0.33,0.4,0.45})-LOOKUP(H4720,{0,1950001,3300001,6950001,9000001,18000001,40000001},{0,97500,427500,636000,1536000,2796000,4796000}))*1.021,3),0))</f>
        <v/>
      </c>
      <c r="J4720" s="21">
        <f>ROUNDDOWN(ROUND(H4720*0.06,2),-2)</f>
        <v/>
      </c>
      <c r="K4720" s="21">
        <f>ROUNDDOWN(ROUND(H4720*0.04,2),-2)</f>
        <v/>
      </c>
      <c r="L4720" s="21">
        <f>I4720+J4720+K4720</f>
        <v/>
      </c>
      <c r="M4720" s="21">
        <f>B4720-L4720</f>
        <v/>
      </c>
      <c r="N4720" s="21">
        <f>ROUNDDOWN(ROUND(B4720*0.2042,2),0)</f>
        <v/>
      </c>
    </row>
    <row r="4721">
      <c r="A4721" t="inlineStr">
        <is>
          <t>照合 一般</t>
        </is>
      </c>
      <c r="B4721" s="21" t="n">
        <v>34500000</v>
      </c>
      <c r="C4721" s="22" t="n">
        <v>13</v>
      </c>
      <c r="D4721" s="22" t="n">
        <v>1</v>
      </c>
      <c r="E4721" s="22" t="n">
        <v>0</v>
      </c>
      <c r="F4721" s="21">
        <f>(IF(C4721&lt;=20,MAX(800000,400000*C4721),8000000+700000*(C4721-20))+IF(E4721=1,1000000,0))</f>
        <v/>
      </c>
      <c r="G4721" s="21">
        <f>IF(AND(D4721=3,C4721&lt;=5),MAX(0,B4721-F4721),IF(AND(D4721=2,C4721&lt;=5,MAX(0,B4721-F4721)&gt;3000000),1500000+MAX(0,B4721-F4721)-3000000,MAX(0,B4721-F4721)/2))</f>
        <v/>
      </c>
      <c r="H4721" s="21">
        <f>ROUNDDOWN(G4721,-3)</f>
        <v/>
      </c>
      <c r="I4721" s="21">
        <f>IF(H4721&lt;=0,0,ROUNDDOWN(ROUND((H4721*LOOKUP(H4721,{0,1950001,3300001,6950001,9000001,18000001,40000001},{0.05,0.1,0.2,0.23,0.33,0.4,0.45})-LOOKUP(H4721,{0,1950001,3300001,6950001,9000001,18000001,40000001},{0,97500,427500,636000,1536000,2796000,4796000}))*1.021,3),0))</f>
        <v/>
      </c>
      <c r="J4721" s="21">
        <f>ROUNDDOWN(ROUND(H4721*0.06,2),-2)</f>
        <v/>
      </c>
      <c r="K4721" s="21">
        <f>ROUNDDOWN(ROUND(H4721*0.04,2),-2)</f>
        <v/>
      </c>
      <c r="L4721" s="21">
        <f>I4721+J4721+K4721</f>
        <v/>
      </c>
      <c r="M4721" s="21">
        <f>B4721-L4721</f>
        <v/>
      </c>
      <c r="N4721" s="21">
        <f>ROUNDDOWN(ROUND(B4721*0.2042,2),0)</f>
        <v/>
      </c>
    </row>
    <row r="4722">
      <c r="A4722" t="inlineStr">
        <is>
          <t>照合 一般</t>
        </is>
      </c>
      <c r="B4722" s="21" t="n">
        <v>34500000</v>
      </c>
      <c r="C4722" s="22" t="n">
        <v>14</v>
      </c>
      <c r="D4722" s="22" t="n">
        <v>1</v>
      </c>
      <c r="E4722" s="22" t="n">
        <v>0</v>
      </c>
      <c r="F4722" s="21">
        <f>(IF(C4722&lt;=20,MAX(800000,400000*C4722),8000000+700000*(C4722-20))+IF(E4722=1,1000000,0))</f>
        <v/>
      </c>
      <c r="G4722" s="21">
        <f>IF(AND(D4722=3,C4722&lt;=5),MAX(0,B4722-F4722),IF(AND(D4722=2,C4722&lt;=5,MAX(0,B4722-F4722)&gt;3000000),1500000+MAX(0,B4722-F4722)-3000000,MAX(0,B4722-F4722)/2))</f>
        <v/>
      </c>
      <c r="H4722" s="21">
        <f>ROUNDDOWN(G4722,-3)</f>
        <v/>
      </c>
      <c r="I4722" s="21">
        <f>IF(H4722&lt;=0,0,ROUNDDOWN(ROUND((H4722*LOOKUP(H4722,{0,1950001,3300001,6950001,9000001,18000001,40000001},{0.05,0.1,0.2,0.23,0.33,0.4,0.45})-LOOKUP(H4722,{0,1950001,3300001,6950001,9000001,18000001,40000001},{0,97500,427500,636000,1536000,2796000,4796000}))*1.021,3),0))</f>
        <v/>
      </c>
      <c r="J4722" s="21">
        <f>ROUNDDOWN(ROUND(H4722*0.06,2),-2)</f>
        <v/>
      </c>
      <c r="K4722" s="21">
        <f>ROUNDDOWN(ROUND(H4722*0.04,2),-2)</f>
        <v/>
      </c>
      <c r="L4722" s="21">
        <f>I4722+J4722+K4722</f>
        <v/>
      </c>
      <c r="M4722" s="21">
        <f>B4722-L4722</f>
        <v/>
      </c>
      <c r="N4722" s="21">
        <f>ROUNDDOWN(ROUND(B4722*0.2042,2),0)</f>
        <v/>
      </c>
    </row>
    <row r="4723">
      <c r="A4723" t="inlineStr">
        <is>
          <t>照合 一般</t>
        </is>
      </c>
      <c r="B4723" s="21" t="n">
        <v>34500000</v>
      </c>
      <c r="C4723" s="22" t="n">
        <v>15</v>
      </c>
      <c r="D4723" s="22" t="n">
        <v>1</v>
      </c>
      <c r="E4723" s="22" t="n">
        <v>0</v>
      </c>
      <c r="F4723" s="21">
        <f>(IF(C4723&lt;=20,MAX(800000,400000*C4723),8000000+700000*(C4723-20))+IF(E4723=1,1000000,0))</f>
        <v/>
      </c>
      <c r="G4723" s="21">
        <f>IF(AND(D4723=3,C4723&lt;=5),MAX(0,B4723-F4723),IF(AND(D4723=2,C4723&lt;=5,MAX(0,B4723-F4723)&gt;3000000),1500000+MAX(0,B4723-F4723)-3000000,MAX(0,B4723-F4723)/2))</f>
        <v/>
      </c>
      <c r="H4723" s="21">
        <f>ROUNDDOWN(G4723,-3)</f>
        <v/>
      </c>
      <c r="I4723" s="21">
        <f>IF(H4723&lt;=0,0,ROUNDDOWN(ROUND((H4723*LOOKUP(H4723,{0,1950001,3300001,6950001,9000001,18000001,40000001},{0.05,0.1,0.2,0.23,0.33,0.4,0.45})-LOOKUP(H4723,{0,1950001,3300001,6950001,9000001,18000001,40000001},{0,97500,427500,636000,1536000,2796000,4796000}))*1.021,3),0))</f>
        <v/>
      </c>
      <c r="J4723" s="21">
        <f>ROUNDDOWN(ROUND(H4723*0.06,2),-2)</f>
        <v/>
      </c>
      <c r="K4723" s="21">
        <f>ROUNDDOWN(ROUND(H4723*0.04,2),-2)</f>
        <v/>
      </c>
      <c r="L4723" s="21">
        <f>I4723+J4723+K4723</f>
        <v/>
      </c>
      <c r="M4723" s="21">
        <f>B4723-L4723</f>
        <v/>
      </c>
      <c r="N4723" s="21">
        <f>ROUNDDOWN(ROUND(B4723*0.2042,2),0)</f>
        <v/>
      </c>
    </row>
    <row r="4724">
      <c r="A4724" t="inlineStr">
        <is>
          <t>照合 一般</t>
        </is>
      </c>
      <c r="B4724" s="21" t="n">
        <v>34500000</v>
      </c>
      <c r="C4724" s="22" t="n">
        <v>16</v>
      </c>
      <c r="D4724" s="22" t="n">
        <v>1</v>
      </c>
      <c r="E4724" s="22" t="n">
        <v>0</v>
      </c>
      <c r="F4724" s="21">
        <f>(IF(C4724&lt;=20,MAX(800000,400000*C4724),8000000+700000*(C4724-20))+IF(E4724=1,1000000,0))</f>
        <v/>
      </c>
      <c r="G4724" s="21">
        <f>IF(AND(D4724=3,C4724&lt;=5),MAX(0,B4724-F4724),IF(AND(D4724=2,C4724&lt;=5,MAX(0,B4724-F4724)&gt;3000000),1500000+MAX(0,B4724-F4724)-3000000,MAX(0,B4724-F4724)/2))</f>
        <v/>
      </c>
      <c r="H4724" s="21">
        <f>ROUNDDOWN(G4724,-3)</f>
        <v/>
      </c>
      <c r="I4724" s="21">
        <f>IF(H4724&lt;=0,0,ROUNDDOWN(ROUND((H4724*LOOKUP(H4724,{0,1950001,3300001,6950001,9000001,18000001,40000001},{0.05,0.1,0.2,0.23,0.33,0.4,0.45})-LOOKUP(H4724,{0,1950001,3300001,6950001,9000001,18000001,40000001},{0,97500,427500,636000,1536000,2796000,4796000}))*1.021,3),0))</f>
        <v/>
      </c>
      <c r="J4724" s="21">
        <f>ROUNDDOWN(ROUND(H4724*0.06,2),-2)</f>
        <v/>
      </c>
      <c r="K4724" s="21">
        <f>ROUNDDOWN(ROUND(H4724*0.04,2),-2)</f>
        <v/>
      </c>
      <c r="L4724" s="21">
        <f>I4724+J4724+K4724</f>
        <v/>
      </c>
      <c r="M4724" s="21">
        <f>B4724-L4724</f>
        <v/>
      </c>
      <c r="N4724" s="21">
        <f>ROUNDDOWN(ROUND(B4724*0.2042,2),0)</f>
        <v/>
      </c>
    </row>
    <row r="4725">
      <c r="A4725" t="inlineStr">
        <is>
          <t>照合 一般</t>
        </is>
      </c>
      <c r="B4725" s="21" t="n">
        <v>34500000</v>
      </c>
      <c r="C4725" s="22" t="n">
        <v>17</v>
      </c>
      <c r="D4725" s="22" t="n">
        <v>1</v>
      </c>
      <c r="E4725" s="22" t="n">
        <v>0</v>
      </c>
      <c r="F4725" s="21">
        <f>(IF(C4725&lt;=20,MAX(800000,400000*C4725),8000000+700000*(C4725-20))+IF(E4725=1,1000000,0))</f>
        <v/>
      </c>
      <c r="G4725" s="21">
        <f>IF(AND(D4725=3,C4725&lt;=5),MAX(0,B4725-F4725),IF(AND(D4725=2,C4725&lt;=5,MAX(0,B4725-F4725)&gt;3000000),1500000+MAX(0,B4725-F4725)-3000000,MAX(0,B4725-F4725)/2))</f>
        <v/>
      </c>
      <c r="H4725" s="21">
        <f>ROUNDDOWN(G4725,-3)</f>
        <v/>
      </c>
      <c r="I4725" s="21">
        <f>IF(H4725&lt;=0,0,ROUNDDOWN(ROUND((H4725*LOOKUP(H4725,{0,1950001,3300001,6950001,9000001,18000001,40000001},{0.05,0.1,0.2,0.23,0.33,0.4,0.45})-LOOKUP(H4725,{0,1950001,3300001,6950001,9000001,18000001,40000001},{0,97500,427500,636000,1536000,2796000,4796000}))*1.021,3),0))</f>
        <v/>
      </c>
      <c r="J4725" s="21">
        <f>ROUNDDOWN(ROUND(H4725*0.06,2),-2)</f>
        <v/>
      </c>
      <c r="K4725" s="21">
        <f>ROUNDDOWN(ROUND(H4725*0.04,2),-2)</f>
        <v/>
      </c>
      <c r="L4725" s="21">
        <f>I4725+J4725+K4725</f>
        <v/>
      </c>
      <c r="M4725" s="21">
        <f>B4725-L4725</f>
        <v/>
      </c>
      <c r="N4725" s="21">
        <f>ROUNDDOWN(ROUND(B4725*0.2042,2),0)</f>
        <v/>
      </c>
    </row>
    <row r="4726">
      <c r="A4726" t="inlineStr">
        <is>
          <t>照合 一般</t>
        </is>
      </c>
      <c r="B4726" s="21" t="n">
        <v>34500000</v>
      </c>
      <c r="C4726" s="22" t="n">
        <v>18</v>
      </c>
      <c r="D4726" s="22" t="n">
        <v>1</v>
      </c>
      <c r="E4726" s="22" t="n">
        <v>0</v>
      </c>
      <c r="F4726" s="21">
        <f>(IF(C4726&lt;=20,MAX(800000,400000*C4726),8000000+700000*(C4726-20))+IF(E4726=1,1000000,0))</f>
        <v/>
      </c>
      <c r="G4726" s="21">
        <f>IF(AND(D4726=3,C4726&lt;=5),MAX(0,B4726-F4726),IF(AND(D4726=2,C4726&lt;=5,MAX(0,B4726-F4726)&gt;3000000),1500000+MAX(0,B4726-F4726)-3000000,MAX(0,B4726-F4726)/2))</f>
        <v/>
      </c>
      <c r="H4726" s="21">
        <f>ROUNDDOWN(G4726,-3)</f>
        <v/>
      </c>
      <c r="I4726" s="21">
        <f>IF(H4726&lt;=0,0,ROUNDDOWN(ROUND((H4726*LOOKUP(H4726,{0,1950001,3300001,6950001,9000001,18000001,40000001},{0.05,0.1,0.2,0.23,0.33,0.4,0.45})-LOOKUP(H4726,{0,1950001,3300001,6950001,9000001,18000001,40000001},{0,97500,427500,636000,1536000,2796000,4796000}))*1.021,3),0))</f>
        <v/>
      </c>
      <c r="J4726" s="21">
        <f>ROUNDDOWN(ROUND(H4726*0.06,2),-2)</f>
        <v/>
      </c>
      <c r="K4726" s="21">
        <f>ROUNDDOWN(ROUND(H4726*0.04,2),-2)</f>
        <v/>
      </c>
      <c r="L4726" s="21">
        <f>I4726+J4726+K4726</f>
        <v/>
      </c>
      <c r="M4726" s="21">
        <f>B4726-L4726</f>
        <v/>
      </c>
      <c r="N4726" s="21">
        <f>ROUNDDOWN(ROUND(B4726*0.2042,2),0)</f>
        <v/>
      </c>
    </row>
    <row r="4727">
      <c r="A4727" t="inlineStr">
        <is>
          <t>照合 一般</t>
        </is>
      </c>
      <c r="B4727" s="21" t="n">
        <v>34500000</v>
      </c>
      <c r="C4727" s="22" t="n">
        <v>19</v>
      </c>
      <c r="D4727" s="22" t="n">
        <v>1</v>
      </c>
      <c r="E4727" s="22" t="n">
        <v>0</v>
      </c>
      <c r="F4727" s="21">
        <f>(IF(C4727&lt;=20,MAX(800000,400000*C4727),8000000+700000*(C4727-20))+IF(E4727=1,1000000,0))</f>
        <v/>
      </c>
      <c r="G4727" s="21">
        <f>IF(AND(D4727=3,C4727&lt;=5),MAX(0,B4727-F4727),IF(AND(D4727=2,C4727&lt;=5,MAX(0,B4727-F4727)&gt;3000000),1500000+MAX(0,B4727-F4727)-3000000,MAX(0,B4727-F4727)/2))</f>
        <v/>
      </c>
      <c r="H4727" s="21">
        <f>ROUNDDOWN(G4727,-3)</f>
        <v/>
      </c>
      <c r="I4727" s="21">
        <f>IF(H4727&lt;=0,0,ROUNDDOWN(ROUND((H4727*LOOKUP(H4727,{0,1950001,3300001,6950001,9000001,18000001,40000001},{0.05,0.1,0.2,0.23,0.33,0.4,0.45})-LOOKUP(H4727,{0,1950001,3300001,6950001,9000001,18000001,40000001},{0,97500,427500,636000,1536000,2796000,4796000}))*1.021,3),0))</f>
        <v/>
      </c>
      <c r="J4727" s="21">
        <f>ROUNDDOWN(ROUND(H4727*0.06,2),-2)</f>
        <v/>
      </c>
      <c r="K4727" s="21">
        <f>ROUNDDOWN(ROUND(H4727*0.04,2),-2)</f>
        <v/>
      </c>
      <c r="L4727" s="21">
        <f>I4727+J4727+K4727</f>
        <v/>
      </c>
      <c r="M4727" s="21">
        <f>B4727-L4727</f>
        <v/>
      </c>
      <c r="N4727" s="21">
        <f>ROUNDDOWN(ROUND(B4727*0.2042,2),0)</f>
        <v/>
      </c>
    </row>
    <row r="4728">
      <c r="A4728" t="inlineStr">
        <is>
          <t>照合 一般</t>
        </is>
      </c>
      <c r="B4728" s="21" t="n">
        <v>34500000</v>
      </c>
      <c r="C4728" s="22" t="n">
        <v>20</v>
      </c>
      <c r="D4728" s="22" t="n">
        <v>1</v>
      </c>
      <c r="E4728" s="22" t="n">
        <v>0</v>
      </c>
      <c r="F4728" s="21">
        <f>(IF(C4728&lt;=20,MAX(800000,400000*C4728),8000000+700000*(C4728-20))+IF(E4728=1,1000000,0))</f>
        <v/>
      </c>
      <c r="G4728" s="21">
        <f>IF(AND(D4728=3,C4728&lt;=5),MAX(0,B4728-F4728),IF(AND(D4728=2,C4728&lt;=5,MAX(0,B4728-F4728)&gt;3000000),1500000+MAX(0,B4728-F4728)-3000000,MAX(0,B4728-F4728)/2))</f>
        <v/>
      </c>
      <c r="H4728" s="21">
        <f>ROUNDDOWN(G4728,-3)</f>
        <v/>
      </c>
      <c r="I4728" s="21">
        <f>IF(H4728&lt;=0,0,ROUNDDOWN(ROUND((H4728*LOOKUP(H4728,{0,1950001,3300001,6950001,9000001,18000001,40000001},{0.05,0.1,0.2,0.23,0.33,0.4,0.45})-LOOKUP(H4728,{0,1950001,3300001,6950001,9000001,18000001,40000001},{0,97500,427500,636000,1536000,2796000,4796000}))*1.021,3),0))</f>
        <v/>
      </c>
      <c r="J4728" s="21">
        <f>ROUNDDOWN(ROUND(H4728*0.06,2),-2)</f>
        <v/>
      </c>
      <c r="K4728" s="21">
        <f>ROUNDDOWN(ROUND(H4728*0.04,2),-2)</f>
        <v/>
      </c>
      <c r="L4728" s="21">
        <f>I4728+J4728+K4728</f>
        <v/>
      </c>
      <c r="M4728" s="21">
        <f>B4728-L4728</f>
        <v/>
      </c>
      <c r="N4728" s="21">
        <f>ROUNDDOWN(ROUND(B4728*0.2042,2),0)</f>
        <v/>
      </c>
    </row>
    <row r="4729">
      <c r="A4729" t="inlineStr">
        <is>
          <t>照合 一般</t>
        </is>
      </c>
      <c r="B4729" s="21" t="n">
        <v>34500000</v>
      </c>
      <c r="C4729" s="22" t="n">
        <v>21</v>
      </c>
      <c r="D4729" s="22" t="n">
        <v>1</v>
      </c>
      <c r="E4729" s="22" t="n">
        <v>0</v>
      </c>
      <c r="F4729" s="21">
        <f>(IF(C4729&lt;=20,MAX(800000,400000*C4729),8000000+700000*(C4729-20))+IF(E4729=1,1000000,0))</f>
        <v/>
      </c>
      <c r="G4729" s="21">
        <f>IF(AND(D4729=3,C4729&lt;=5),MAX(0,B4729-F4729),IF(AND(D4729=2,C4729&lt;=5,MAX(0,B4729-F4729)&gt;3000000),1500000+MAX(0,B4729-F4729)-3000000,MAX(0,B4729-F4729)/2))</f>
        <v/>
      </c>
      <c r="H4729" s="21">
        <f>ROUNDDOWN(G4729,-3)</f>
        <v/>
      </c>
      <c r="I4729" s="21">
        <f>IF(H4729&lt;=0,0,ROUNDDOWN(ROUND((H4729*LOOKUP(H4729,{0,1950001,3300001,6950001,9000001,18000001,40000001},{0.05,0.1,0.2,0.23,0.33,0.4,0.45})-LOOKUP(H4729,{0,1950001,3300001,6950001,9000001,18000001,40000001},{0,97500,427500,636000,1536000,2796000,4796000}))*1.021,3),0))</f>
        <v/>
      </c>
      <c r="J4729" s="21">
        <f>ROUNDDOWN(ROUND(H4729*0.06,2),-2)</f>
        <v/>
      </c>
      <c r="K4729" s="21">
        <f>ROUNDDOWN(ROUND(H4729*0.04,2),-2)</f>
        <v/>
      </c>
      <c r="L4729" s="21">
        <f>I4729+J4729+K4729</f>
        <v/>
      </c>
      <c r="M4729" s="21">
        <f>B4729-L4729</f>
        <v/>
      </c>
      <c r="N4729" s="21">
        <f>ROUNDDOWN(ROUND(B4729*0.2042,2),0)</f>
        <v/>
      </c>
    </row>
    <row r="4730">
      <c r="A4730" t="inlineStr">
        <is>
          <t>照合 一般</t>
        </is>
      </c>
      <c r="B4730" s="21" t="n">
        <v>34500000</v>
      </c>
      <c r="C4730" s="22" t="n">
        <v>22</v>
      </c>
      <c r="D4730" s="22" t="n">
        <v>1</v>
      </c>
      <c r="E4730" s="22" t="n">
        <v>0</v>
      </c>
      <c r="F4730" s="21">
        <f>(IF(C4730&lt;=20,MAX(800000,400000*C4730),8000000+700000*(C4730-20))+IF(E4730=1,1000000,0))</f>
        <v/>
      </c>
      <c r="G4730" s="21">
        <f>IF(AND(D4730=3,C4730&lt;=5),MAX(0,B4730-F4730),IF(AND(D4730=2,C4730&lt;=5,MAX(0,B4730-F4730)&gt;3000000),1500000+MAX(0,B4730-F4730)-3000000,MAX(0,B4730-F4730)/2))</f>
        <v/>
      </c>
      <c r="H4730" s="21">
        <f>ROUNDDOWN(G4730,-3)</f>
        <v/>
      </c>
      <c r="I4730" s="21">
        <f>IF(H4730&lt;=0,0,ROUNDDOWN(ROUND((H4730*LOOKUP(H4730,{0,1950001,3300001,6950001,9000001,18000001,40000001},{0.05,0.1,0.2,0.23,0.33,0.4,0.45})-LOOKUP(H4730,{0,1950001,3300001,6950001,9000001,18000001,40000001},{0,97500,427500,636000,1536000,2796000,4796000}))*1.021,3),0))</f>
        <v/>
      </c>
      <c r="J4730" s="21">
        <f>ROUNDDOWN(ROUND(H4730*0.06,2),-2)</f>
        <v/>
      </c>
      <c r="K4730" s="21">
        <f>ROUNDDOWN(ROUND(H4730*0.04,2),-2)</f>
        <v/>
      </c>
      <c r="L4730" s="21">
        <f>I4730+J4730+K4730</f>
        <v/>
      </c>
      <c r="M4730" s="21">
        <f>B4730-L4730</f>
        <v/>
      </c>
      <c r="N4730" s="21">
        <f>ROUNDDOWN(ROUND(B4730*0.2042,2),0)</f>
        <v/>
      </c>
    </row>
    <row r="4731">
      <c r="A4731" t="inlineStr">
        <is>
          <t>照合 一般</t>
        </is>
      </c>
      <c r="B4731" s="21" t="n">
        <v>34500000</v>
      </c>
      <c r="C4731" s="22" t="n">
        <v>23</v>
      </c>
      <c r="D4731" s="22" t="n">
        <v>1</v>
      </c>
      <c r="E4731" s="22" t="n">
        <v>0</v>
      </c>
      <c r="F4731" s="21">
        <f>(IF(C4731&lt;=20,MAX(800000,400000*C4731),8000000+700000*(C4731-20))+IF(E4731=1,1000000,0))</f>
        <v/>
      </c>
      <c r="G4731" s="21">
        <f>IF(AND(D4731=3,C4731&lt;=5),MAX(0,B4731-F4731),IF(AND(D4731=2,C4731&lt;=5,MAX(0,B4731-F4731)&gt;3000000),1500000+MAX(0,B4731-F4731)-3000000,MAX(0,B4731-F4731)/2))</f>
        <v/>
      </c>
      <c r="H4731" s="21">
        <f>ROUNDDOWN(G4731,-3)</f>
        <v/>
      </c>
      <c r="I4731" s="21">
        <f>IF(H4731&lt;=0,0,ROUNDDOWN(ROUND((H4731*LOOKUP(H4731,{0,1950001,3300001,6950001,9000001,18000001,40000001},{0.05,0.1,0.2,0.23,0.33,0.4,0.45})-LOOKUP(H4731,{0,1950001,3300001,6950001,9000001,18000001,40000001},{0,97500,427500,636000,1536000,2796000,4796000}))*1.021,3),0))</f>
        <v/>
      </c>
      <c r="J4731" s="21">
        <f>ROUNDDOWN(ROUND(H4731*0.06,2),-2)</f>
        <v/>
      </c>
      <c r="K4731" s="21">
        <f>ROUNDDOWN(ROUND(H4731*0.04,2),-2)</f>
        <v/>
      </c>
      <c r="L4731" s="21">
        <f>I4731+J4731+K4731</f>
        <v/>
      </c>
      <c r="M4731" s="21">
        <f>B4731-L4731</f>
        <v/>
      </c>
      <c r="N4731" s="21">
        <f>ROUNDDOWN(ROUND(B4731*0.2042,2),0)</f>
        <v/>
      </c>
    </row>
    <row r="4732">
      <c r="A4732" t="inlineStr">
        <is>
          <t>照合 一般</t>
        </is>
      </c>
      <c r="B4732" s="21" t="n">
        <v>34500000</v>
      </c>
      <c r="C4732" s="22" t="n">
        <v>24</v>
      </c>
      <c r="D4732" s="22" t="n">
        <v>1</v>
      </c>
      <c r="E4732" s="22" t="n">
        <v>0</v>
      </c>
      <c r="F4732" s="21">
        <f>(IF(C4732&lt;=20,MAX(800000,400000*C4732),8000000+700000*(C4732-20))+IF(E4732=1,1000000,0))</f>
        <v/>
      </c>
      <c r="G4732" s="21">
        <f>IF(AND(D4732=3,C4732&lt;=5),MAX(0,B4732-F4732),IF(AND(D4732=2,C4732&lt;=5,MAX(0,B4732-F4732)&gt;3000000),1500000+MAX(0,B4732-F4732)-3000000,MAX(0,B4732-F4732)/2))</f>
        <v/>
      </c>
      <c r="H4732" s="21">
        <f>ROUNDDOWN(G4732,-3)</f>
        <v/>
      </c>
      <c r="I4732" s="21">
        <f>IF(H4732&lt;=0,0,ROUNDDOWN(ROUND((H4732*LOOKUP(H4732,{0,1950001,3300001,6950001,9000001,18000001,40000001},{0.05,0.1,0.2,0.23,0.33,0.4,0.45})-LOOKUP(H4732,{0,1950001,3300001,6950001,9000001,18000001,40000001},{0,97500,427500,636000,1536000,2796000,4796000}))*1.021,3),0))</f>
        <v/>
      </c>
      <c r="J4732" s="21">
        <f>ROUNDDOWN(ROUND(H4732*0.06,2),-2)</f>
        <v/>
      </c>
      <c r="K4732" s="21">
        <f>ROUNDDOWN(ROUND(H4732*0.04,2),-2)</f>
        <v/>
      </c>
      <c r="L4732" s="21">
        <f>I4732+J4732+K4732</f>
        <v/>
      </c>
      <c r="M4732" s="21">
        <f>B4732-L4732</f>
        <v/>
      </c>
      <c r="N4732" s="21">
        <f>ROUNDDOWN(ROUND(B4732*0.2042,2),0)</f>
        <v/>
      </c>
    </row>
    <row r="4733">
      <c r="A4733" t="inlineStr">
        <is>
          <t>照合 一般</t>
        </is>
      </c>
      <c r="B4733" s="21" t="n">
        <v>34500000</v>
      </c>
      <c r="C4733" s="22" t="n">
        <v>25</v>
      </c>
      <c r="D4733" s="22" t="n">
        <v>1</v>
      </c>
      <c r="E4733" s="22" t="n">
        <v>0</v>
      </c>
      <c r="F4733" s="21">
        <f>(IF(C4733&lt;=20,MAX(800000,400000*C4733),8000000+700000*(C4733-20))+IF(E4733=1,1000000,0))</f>
        <v/>
      </c>
      <c r="G4733" s="21">
        <f>IF(AND(D4733=3,C4733&lt;=5),MAX(0,B4733-F4733),IF(AND(D4733=2,C4733&lt;=5,MAX(0,B4733-F4733)&gt;3000000),1500000+MAX(0,B4733-F4733)-3000000,MAX(0,B4733-F4733)/2))</f>
        <v/>
      </c>
      <c r="H4733" s="21">
        <f>ROUNDDOWN(G4733,-3)</f>
        <v/>
      </c>
      <c r="I4733" s="21">
        <f>IF(H4733&lt;=0,0,ROUNDDOWN(ROUND((H4733*LOOKUP(H4733,{0,1950001,3300001,6950001,9000001,18000001,40000001},{0.05,0.1,0.2,0.23,0.33,0.4,0.45})-LOOKUP(H4733,{0,1950001,3300001,6950001,9000001,18000001,40000001},{0,97500,427500,636000,1536000,2796000,4796000}))*1.021,3),0))</f>
        <v/>
      </c>
      <c r="J4733" s="21">
        <f>ROUNDDOWN(ROUND(H4733*0.06,2),-2)</f>
        <v/>
      </c>
      <c r="K4733" s="21">
        <f>ROUNDDOWN(ROUND(H4733*0.04,2),-2)</f>
        <v/>
      </c>
      <c r="L4733" s="21">
        <f>I4733+J4733+K4733</f>
        <v/>
      </c>
      <c r="M4733" s="21">
        <f>B4733-L4733</f>
        <v/>
      </c>
      <c r="N4733" s="21">
        <f>ROUNDDOWN(ROUND(B4733*0.2042,2),0)</f>
        <v/>
      </c>
    </row>
    <row r="4734">
      <c r="A4734" t="inlineStr">
        <is>
          <t>照合 一般</t>
        </is>
      </c>
      <c r="B4734" s="21" t="n">
        <v>34500000</v>
      </c>
      <c r="C4734" s="22" t="n">
        <v>26</v>
      </c>
      <c r="D4734" s="22" t="n">
        <v>1</v>
      </c>
      <c r="E4734" s="22" t="n">
        <v>0</v>
      </c>
      <c r="F4734" s="21">
        <f>(IF(C4734&lt;=20,MAX(800000,400000*C4734),8000000+700000*(C4734-20))+IF(E4734=1,1000000,0))</f>
        <v/>
      </c>
      <c r="G4734" s="21">
        <f>IF(AND(D4734=3,C4734&lt;=5),MAX(0,B4734-F4734),IF(AND(D4734=2,C4734&lt;=5,MAX(0,B4734-F4734)&gt;3000000),1500000+MAX(0,B4734-F4734)-3000000,MAX(0,B4734-F4734)/2))</f>
        <v/>
      </c>
      <c r="H4734" s="21">
        <f>ROUNDDOWN(G4734,-3)</f>
        <v/>
      </c>
      <c r="I4734" s="21">
        <f>IF(H4734&lt;=0,0,ROUNDDOWN(ROUND((H4734*LOOKUP(H4734,{0,1950001,3300001,6950001,9000001,18000001,40000001},{0.05,0.1,0.2,0.23,0.33,0.4,0.45})-LOOKUP(H4734,{0,1950001,3300001,6950001,9000001,18000001,40000001},{0,97500,427500,636000,1536000,2796000,4796000}))*1.021,3),0))</f>
        <v/>
      </c>
      <c r="J4734" s="21">
        <f>ROUNDDOWN(ROUND(H4734*0.06,2),-2)</f>
        <v/>
      </c>
      <c r="K4734" s="21">
        <f>ROUNDDOWN(ROUND(H4734*0.04,2),-2)</f>
        <v/>
      </c>
      <c r="L4734" s="21">
        <f>I4734+J4734+K4734</f>
        <v/>
      </c>
      <c r="M4734" s="21">
        <f>B4734-L4734</f>
        <v/>
      </c>
      <c r="N4734" s="21">
        <f>ROUNDDOWN(ROUND(B4734*0.2042,2),0)</f>
        <v/>
      </c>
    </row>
    <row r="4735">
      <c r="A4735" t="inlineStr">
        <is>
          <t>照合 一般</t>
        </is>
      </c>
      <c r="B4735" s="21" t="n">
        <v>34500000</v>
      </c>
      <c r="C4735" s="22" t="n">
        <v>27</v>
      </c>
      <c r="D4735" s="22" t="n">
        <v>1</v>
      </c>
      <c r="E4735" s="22" t="n">
        <v>0</v>
      </c>
      <c r="F4735" s="21">
        <f>(IF(C4735&lt;=20,MAX(800000,400000*C4735),8000000+700000*(C4735-20))+IF(E4735=1,1000000,0))</f>
        <v/>
      </c>
      <c r="G4735" s="21">
        <f>IF(AND(D4735=3,C4735&lt;=5),MAX(0,B4735-F4735),IF(AND(D4735=2,C4735&lt;=5,MAX(0,B4735-F4735)&gt;3000000),1500000+MAX(0,B4735-F4735)-3000000,MAX(0,B4735-F4735)/2))</f>
        <v/>
      </c>
      <c r="H4735" s="21">
        <f>ROUNDDOWN(G4735,-3)</f>
        <v/>
      </c>
      <c r="I4735" s="21">
        <f>IF(H4735&lt;=0,0,ROUNDDOWN(ROUND((H4735*LOOKUP(H4735,{0,1950001,3300001,6950001,9000001,18000001,40000001},{0.05,0.1,0.2,0.23,0.33,0.4,0.45})-LOOKUP(H4735,{0,1950001,3300001,6950001,9000001,18000001,40000001},{0,97500,427500,636000,1536000,2796000,4796000}))*1.021,3),0))</f>
        <v/>
      </c>
      <c r="J4735" s="21">
        <f>ROUNDDOWN(ROUND(H4735*0.06,2),-2)</f>
        <v/>
      </c>
      <c r="K4735" s="21">
        <f>ROUNDDOWN(ROUND(H4735*0.04,2),-2)</f>
        <v/>
      </c>
      <c r="L4735" s="21">
        <f>I4735+J4735+K4735</f>
        <v/>
      </c>
      <c r="M4735" s="21">
        <f>B4735-L4735</f>
        <v/>
      </c>
      <c r="N4735" s="21">
        <f>ROUNDDOWN(ROUND(B4735*0.2042,2),0)</f>
        <v/>
      </c>
    </row>
    <row r="4736">
      <c r="A4736" t="inlineStr">
        <is>
          <t>照合 一般</t>
        </is>
      </c>
      <c r="B4736" s="21" t="n">
        <v>34500000</v>
      </c>
      <c r="C4736" s="22" t="n">
        <v>28</v>
      </c>
      <c r="D4736" s="22" t="n">
        <v>1</v>
      </c>
      <c r="E4736" s="22" t="n">
        <v>0</v>
      </c>
      <c r="F4736" s="21">
        <f>(IF(C4736&lt;=20,MAX(800000,400000*C4736),8000000+700000*(C4736-20))+IF(E4736=1,1000000,0))</f>
        <v/>
      </c>
      <c r="G4736" s="21">
        <f>IF(AND(D4736=3,C4736&lt;=5),MAX(0,B4736-F4736),IF(AND(D4736=2,C4736&lt;=5,MAX(0,B4736-F4736)&gt;3000000),1500000+MAX(0,B4736-F4736)-3000000,MAX(0,B4736-F4736)/2))</f>
        <v/>
      </c>
      <c r="H4736" s="21">
        <f>ROUNDDOWN(G4736,-3)</f>
        <v/>
      </c>
      <c r="I4736" s="21">
        <f>IF(H4736&lt;=0,0,ROUNDDOWN(ROUND((H4736*LOOKUP(H4736,{0,1950001,3300001,6950001,9000001,18000001,40000001},{0.05,0.1,0.2,0.23,0.33,0.4,0.45})-LOOKUP(H4736,{0,1950001,3300001,6950001,9000001,18000001,40000001},{0,97500,427500,636000,1536000,2796000,4796000}))*1.021,3),0))</f>
        <v/>
      </c>
      <c r="J4736" s="21">
        <f>ROUNDDOWN(ROUND(H4736*0.06,2),-2)</f>
        <v/>
      </c>
      <c r="K4736" s="21">
        <f>ROUNDDOWN(ROUND(H4736*0.04,2),-2)</f>
        <v/>
      </c>
      <c r="L4736" s="21">
        <f>I4736+J4736+K4736</f>
        <v/>
      </c>
      <c r="M4736" s="21">
        <f>B4736-L4736</f>
        <v/>
      </c>
      <c r="N4736" s="21">
        <f>ROUNDDOWN(ROUND(B4736*0.2042,2),0)</f>
        <v/>
      </c>
    </row>
    <row r="4737">
      <c r="A4737" t="inlineStr">
        <is>
          <t>照合 一般</t>
        </is>
      </c>
      <c r="B4737" s="21" t="n">
        <v>34500000</v>
      </c>
      <c r="C4737" s="22" t="n">
        <v>29</v>
      </c>
      <c r="D4737" s="22" t="n">
        <v>1</v>
      </c>
      <c r="E4737" s="22" t="n">
        <v>0</v>
      </c>
      <c r="F4737" s="21">
        <f>(IF(C4737&lt;=20,MAX(800000,400000*C4737),8000000+700000*(C4737-20))+IF(E4737=1,1000000,0))</f>
        <v/>
      </c>
      <c r="G4737" s="21">
        <f>IF(AND(D4737=3,C4737&lt;=5),MAX(0,B4737-F4737),IF(AND(D4737=2,C4737&lt;=5,MAX(0,B4737-F4737)&gt;3000000),1500000+MAX(0,B4737-F4737)-3000000,MAX(0,B4737-F4737)/2))</f>
        <v/>
      </c>
      <c r="H4737" s="21">
        <f>ROUNDDOWN(G4737,-3)</f>
        <v/>
      </c>
      <c r="I4737" s="21">
        <f>IF(H4737&lt;=0,0,ROUNDDOWN(ROUND((H4737*LOOKUP(H4737,{0,1950001,3300001,6950001,9000001,18000001,40000001},{0.05,0.1,0.2,0.23,0.33,0.4,0.45})-LOOKUP(H4737,{0,1950001,3300001,6950001,9000001,18000001,40000001},{0,97500,427500,636000,1536000,2796000,4796000}))*1.021,3),0))</f>
        <v/>
      </c>
      <c r="J4737" s="21">
        <f>ROUNDDOWN(ROUND(H4737*0.06,2),-2)</f>
        <v/>
      </c>
      <c r="K4737" s="21">
        <f>ROUNDDOWN(ROUND(H4737*0.04,2),-2)</f>
        <v/>
      </c>
      <c r="L4737" s="21">
        <f>I4737+J4737+K4737</f>
        <v/>
      </c>
      <c r="M4737" s="21">
        <f>B4737-L4737</f>
        <v/>
      </c>
      <c r="N4737" s="21">
        <f>ROUNDDOWN(ROUND(B4737*0.2042,2),0)</f>
        <v/>
      </c>
    </row>
    <row r="4738">
      <c r="A4738" t="inlineStr">
        <is>
          <t>照合 一般</t>
        </is>
      </c>
      <c r="B4738" s="21" t="n">
        <v>34500000</v>
      </c>
      <c r="C4738" s="22" t="n">
        <v>30</v>
      </c>
      <c r="D4738" s="22" t="n">
        <v>1</v>
      </c>
      <c r="E4738" s="22" t="n">
        <v>0</v>
      </c>
      <c r="F4738" s="21">
        <f>(IF(C4738&lt;=20,MAX(800000,400000*C4738),8000000+700000*(C4738-20))+IF(E4738=1,1000000,0))</f>
        <v/>
      </c>
      <c r="G4738" s="21">
        <f>IF(AND(D4738=3,C4738&lt;=5),MAX(0,B4738-F4738),IF(AND(D4738=2,C4738&lt;=5,MAX(0,B4738-F4738)&gt;3000000),1500000+MAX(0,B4738-F4738)-3000000,MAX(0,B4738-F4738)/2))</f>
        <v/>
      </c>
      <c r="H4738" s="21">
        <f>ROUNDDOWN(G4738,-3)</f>
        <v/>
      </c>
      <c r="I4738" s="21">
        <f>IF(H4738&lt;=0,0,ROUNDDOWN(ROUND((H4738*LOOKUP(H4738,{0,1950001,3300001,6950001,9000001,18000001,40000001},{0.05,0.1,0.2,0.23,0.33,0.4,0.45})-LOOKUP(H4738,{0,1950001,3300001,6950001,9000001,18000001,40000001},{0,97500,427500,636000,1536000,2796000,4796000}))*1.021,3),0))</f>
        <v/>
      </c>
      <c r="J4738" s="21">
        <f>ROUNDDOWN(ROUND(H4738*0.06,2),-2)</f>
        <v/>
      </c>
      <c r="K4738" s="21">
        <f>ROUNDDOWN(ROUND(H4738*0.04,2),-2)</f>
        <v/>
      </c>
      <c r="L4738" s="21">
        <f>I4738+J4738+K4738</f>
        <v/>
      </c>
      <c r="M4738" s="21">
        <f>B4738-L4738</f>
        <v/>
      </c>
      <c r="N4738" s="21">
        <f>ROUNDDOWN(ROUND(B4738*0.2042,2),0)</f>
        <v/>
      </c>
    </row>
    <row r="4739">
      <c r="A4739" t="inlineStr">
        <is>
          <t>照合 一般</t>
        </is>
      </c>
      <c r="B4739" s="21" t="n">
        <v>34500000</v>
      </c>
      <c r="C4739" s="22" t="n">
        <v>31</v>
      </c>
      <c r="D4739" s="22" t="n">
        <v>1</v>
      </c>
      <c r="E4739" s="22" t="n">
        <v>0</v>
      </c>
      <c r="F4739" s="21">
        <f>(IF(C4739&lt;=20,MAX(800000,400000*C4739),8000000+700000*(C4739-20))+IF(E4739=1,1000000,0))</f>
        <v/>
      </c>
      <c r="G4739" s="21">
        <f>IF(AND(D4739=3,C4739&lt;=5),MAX(0,B4739-F4739),IF(AND(D4739=2,C4739&lt;=5,MAX(0,B4739-F4739)&gt;3000000),1500000+MAX(0,B4739-F4739)-3000000,MAX(0,B4739-F4739)/2))</f>
        <v/>
      </c>
      <c r="H4739" s="21">
        <f>ROUNDDOWN(G4739,-3)</f>
        <v/>
      </c>
      <c r="I4739" s="21">
        <f>IF(H4739&lt;=0,0,ROUNDDOWN(ROUND((H4739*LOOKUP(H4739,{0,1950001,3300001,6950001,9000001,18000001,40000001},{0.05,0.1,0.2,0.23,0.33,0.4,0.45})-LOOKUP(H4739,{0,1950001,3300001,6950001,9000001,18000001,40000001},{0,97500,427500,636000,1536000,2796000,4796000}))*1.021,3),0))</f>
        <v/>
      </c>
      <c r="J4739" s="21">
        <f>ROUNDDOWN(ROUND(H4739*0.06,2),-2)</f>
        <v/>
      </c>
      <c r="K4739" s="21">
        <f>ROUNDDOWN(ROUND(H4739*0.04,2),-2)</f>
        <v/>
      </c>
      <c r="L4739" s="21">
        <f>I4739+J4739+K4739</f>
        <v/>
      </c>
      <c r="M4739" s="21">
        <f>B4739-L4739</f>
        <v/>
      </c>
      <c r="N4739" s="21">
        <f>ROUNDDOWN(ROUND(B4739*0.2042,2),0)</f>
        <v/>
      </c>
    </row>
    <row r="4740">
      <c r="A4740" t="inlineStr">
        <is>
          <t>照合 一般</t>
        </is>
      </c>
      <c r="B4740" s="21" t="n">
        <v>34500000</v>
      </c>
      <c r="C4740" s="22" t="n">
        <v>32</v>
      </c>
      <c r="D4740" s="22" t="n">
        <v>1</v>
      </c>
      <c r="E4740" s="22" t="n">
        <v>0</v>
      </c>
      <c r="F4740" s="21">
        <f>(IF(C4740&lt;=20,MAX(800000,400000*C4740),8000000+700000*(C4740-20))+IF(E4740=1,1000000,0))</f>
        <v/>
      </c>
      <c r="G4740" s="21">
        <f>IF(AND(D4740=3,C4740&lt;=5),MAX(0,B4740-F4740),IF(AND(D4740=2,C4740&lt;=5,MAX(0,B4740-F4740)&gt;3000000),1500000+MAX(0,B4740-F4740)-3000000,MAX(0,B4740-F4740)/2))</f>
        <v/>
      </c>
      <c r="H4740" s="21">
        <f>ROUNDDOWN(G4740,-3)</f>
        <v/>
      </c>
      <c r="I4740" s="21">
        <f>IF(H4740&lt;=0,0,ROUNDDOWN(ROUND((H4740*LOOKUP(H4740,{0,1950001,3300001,6950001,9000001,18000001,40000001},{0.05,0.1,0.2,0.23,0.33,0.4,0.45})-LOOKUP(H4740,{0,1950001,3300001,6950001,9000001,18000001,40000001},{0,97500,427500,636000,1536000,2796000,4796000}))*1.021,3),0))</f>
        <v/>
      </c>
      <c r="J4740" s="21">
        <f>ROUNDDOWN(ROUND(H4740*0.06,2),-2)</f>
        <v/>
      </c>
      <c r="K4740" s="21">
        <f>ROUNDDOWN(ROUND(H4740*0.04,2),-2)</f>
        <v/>
      </c>
      <c r="L4740" s="21">
        <f>I4740+J4740+K4740</f>
        <v/>
      </c>
      <c r="M4740" s="21">
        <f>B4740-L4740</f>
        <v/>
      </c>
      <c r="N4740" s="21">
        <f>ROUNDDOWN(ROUND(B4740*0.2042,2),0)</f>
        <v/>
      </c>
    </row>
    <row r="4741">
      <c r="A4741" t="inlineStr">
        <is>
          <t>照合 一般</t>
        </is>
      </c>
      <c r="B4741" s="21" t="n">
        <v>34500000</v>
      </c>
      <c r="C4741" s="22" t="n">
        <v>33</v>
      </c>
      <c r="D4741" s="22" t="n">
        <v>1</v>
      </c>
      <c r="E4741" s="22" t="n">
        <v>0</v>
      </c>
      <c r="F4741" s="21">
        <f>(IF(C4741&lt;=20,MAX(800000,400000*C4741),8000000+700000*(C4741-20))+IF(E4741=1,1000000,0))</f>
        <v/>
      </c>
      <c r="G4741" s="21">
        <f>IF(AND(D4741=3,C4741&lt;=5),MAX(0,B4741-F4741),IF(AND(D4741=2,C4741&lt;=5,MAX(0,B4741-F4741)&gt;3000000),1500000+MAX(0,B4741-F4741)-3000000,MAX(0,B4741-F4741)/2))</f>
        <v/>
      </c>
      <c r="H4741" s="21">
        <f>ROUNDDOWN(G4741,-3)</f>
        <v/>
      </c>
      <c r="I4741" s="21">
        <f>IF(H4741&lt;=0,0,ROUNDDOWN(ROUND((H4741*LOOKUP(H4741,{0,1950001,3300001,6950001,9000001,18000001,40000001},{0.05,0.1,0.2,0.23,0.33,0.4,0.45})-LOOKUP(H4741,{0,1950001,3300001,6950001,9000001,18000001,40000001},{0,97500,427500,636000,1536000,2796000,4796000}))*1.021,3),0))</f>
        <v/>
      </c>
      <c r="J4741" s="21">
        <f>ROUNDDOWN(ROUND(H4741*0.06,2),-2)</f>
        <v/>
      </c>
      <c r="K4741" s="21">
        <f>ROUNDDOWN(ROUND(H4741*0.04,2),-2)</f>
        <v/>
      </c>
      <c r="L4741" s="21">
        <f>I4741+J4741+K4741</f>
        <v/>
      </c>
      <c r="M4741" s="21">
        <f>B4741-L4741</f>
        <v/>
      </c>
      <c r="N4741" s="21">
        <f>ROUNDDOWN(ROUND(B4741*0.2042,2),0)</f>
        <v/>
      </c>
    </row>
    <row r="4742">
      <c r="A4742" t="inlineStr">
        <is>
          <t>照合 一般</t>
        </is>
      </c>
      <c r="B4742" s="21" t="n">
        <v>34500000</v>
      </c>
      <c r="C4742" s="22" t="n">
        <v>34</v>
      </c>
      <c r="D4742" s="22" t="n">
        <v>1</v>
      </c>
      <c r="E4742" s="22" t="n">
        <v>0</v>
      </c>
      <c r="F4742" s="21">
        <f>(IF(C4742&lt;=20,MAX(800000,400000*C4742),8000000+700000*(C4742-20))+IF(E4742=1,1000000,0))</f>
        <v/>
      </c>
      <c r="G4742" s="21">
        <f>IF(AND(D4742=3,C4742&lt;=5),MAX(0,B4742-F4742),IF(AND(D4742=2,C4742&lt;=5,MAX(0,B4742-F4742)&gt;3000000),1500000+MAX(0,B4742-F4742)-3000000,MAX(0,B4742-F4742)/2))</f>
        <v/>
      </c>
      <c r="H4742" s="21">
        <f>ROUNDDOWN(G4742,-3)</f>
        <v/>
      </c>
      <c r="I4742" s="21">
        <f>IF(H4742&lt;=0,0,ROUNDDOWN(ROUND((H4742*LOOKUP(H4742,{0,1950001,3300001,6950001,9000001,18000001,40000001},{0.05,0.1,0.2,0.23,0.33,0.4,0.45})-LOOKUP(H4742,{0,1950001,3300001,6950001,9000001,18000001,40000001},{0,97500,427500,636000,1536000,2796000,4796000}))*1.021,3),0))</f>
        <v/>
      </c>
      <c r="J4742" s="21">
        <f>ROUNDDOWN(ROUND(H4742*0.06,2),-2)</f>
        <v/>
      </c>
      <c r="K4742" s="21">
        <f>ROUNDDOWN(ROUND(H4742*0.04,2),-2)</f>
        <v/>
      </c>
      <c r="L4742" s="21">
        <f>I4742+J4742+K4742</f>
        <v/>
      </c>
      <c r="M4742" s="21">
        <f>B4742-L4742</f>
        <v/>
      </c>
      <c r="N4742" s="21">
        <f>ROUNDDOWN(ROUND(B4742*0.2042,2),0)</f>
        <v/>
      </c>
    </row>
    <row r="4743">
      <c r="A4743" t="inlineStr">
        <is>
          <t>照合 一般</t>
        </is>
      </c>
      <c r="B4743" s="21" t="n">
        <v>34500000</v>
      </c>
      <c r="C4743" s="22" t="n">
        <v>35</v>
      </c>
      <c r="D4743" s="22" t="n">
        <v>1</v>
      </c>
      <c r="E4743" s="22" t="n">
        <v>0</v>
      </c>
      <c r="F4743" s="21">
        <f>(IF(C4743&lt;=20,MAX(800000,400000*C4743),8000000+700000*(C4743-20))+IF(E4743=1,1000000,0))</f>
        <v/>
      </c>
      <c r="G4743" s="21">
        <f>IF(AND(D4743=3,C4743&lt;=5),MAX(0,B4743-F4743),IF(AND(D4743=2,C4743&lt;=5,MAX(0,B4743-F4743)&gt;3000000),1500000+MAX(0,B4743-F4743)-3000000,MAX(0,B4743-F4743)/2))</f>
        <v/>
      </c>
      <c r="H4743" s="21">
        <f>ROUNDDOWN(G4743,-3)</f>
        <v/>
      </c>
      <c r="I4743" s="21">
        <f>IF(H4743&lt;=0,0,ROUNDDOWN(ROUND((H4743*LOOKUP(H4743,{0,1950001,3300001,6950001,9000001,18000001,40000001},{0.05,0.1,0.2,0.23,0.33,0.4,0.45})-LOOKUP(H4743,{0,1950001,3300001,6950001,9000001,18000001,40000001},{0,97500,427500,636000,1536000,2796000,4796000}))*1.021,3),0))</f>
        <v/>
      </c>
      <c r="J4743" s="21">
        <f>ROUNDDOWN(ROUND(H4743*0.06,2),-2)</f>
        <v/>
      </c>
      <c r="K4743" s="21">
        <f>ROUNDDOWN(ROUND(H4743*0.04,2),-2)</f>
        <v/>
      </c>
      <c r="L4743" s="21">
        <f>I4743+J4743+K4743</f>
        <v/>
      </c>
      <c r="M4743" s="21">
        <f>B4743-L4743</f>
        <v/>
      </c>
      <c r="N4743" s="21">
        <f>ROUNDDOWN(ROUND(B4743*0.2042,2),0)</f>
        <v/>
      </c>
    </row>
    <row r="4744">
      <c r="A4744" t="inlineStr">
        <is>
          <t>照合 一般</t>
        </is>
      </c>
      <c r="B4744" s="21" t="n">
        <v>34500000</v>
      </c>
      <c r="C4744" s="22" t="n">
        <v>36</v>
      </c>
      <c r="D4744" s="22" t="n">
        <v>1</v>
      </c>
      <c r="E4744" s="22" t="n">
        <v>0</v>
      </c>
      <c r="F4744" s="21">
        <f>(IF(C4744&lt;=20,MAX(800000,400000*C4744),8000000+700000*(C4744-20))+IF(E4744=1,1000000,0))</f>
        <v/>
      </c>
      <c r="G4744" s="21">
        <f>IF(AND(D4744=3,C4744&lt;=5),MAX(0,B4744-F4744),IF(AND(D4744=2,C4744&lt;=5,MAX(0,B4744-F4744)&gt;3000000),1500000+MAX(0,B4744-F4744)-3000000,MAX(0,B4744-F4744)/2))</f>
        <v/>
      </c>
      <c r="H4744" s="21">
        <f>ROUNDDOWN(G4744,-3)</f>
        <v/>
      </c>
      <c r="I4744" s="21">
        <f>IF(H4744&lt;=0,0,ROUNDDOWN(ROUND((H4744*LOOKUP(H4744,{0,1950001,3300001,6950001,9000001,18000001,40000001},{0.05,0.1,0.2,0.23,0.33,0.4,0.45})-LOOKUP(H4744,{0,1950001,3300001,6950001,9000001,18000001,40000001},{0,97500,427500,636000,1536000,2796000,4796000}))*1.021,3),0))</f>
        <v/>
      </c>
      <c r="J4744" s="21">
        <f>ROUNDDOWN(ROUND(H4744*0.06,2),-2)</f>
        <v/>
      </c>
      <c r="K4744" s="21">
        <f>ROUNDDOWN(ROUND(H4744*0.04,2),-2)</f>
        <v/>
      </c>
      <c r="L4744" s="21">
        <f>I4744+J4744+K4744</f>
        <v/>
      </c>
      <c r="M4744" s="21">
        <f>B4744-L4744</f>
        <v/>
      </c>
      <c r="N4744" s="21">
        <f>ROUNDDOWN(ROUND(B4744*0.2042,2),0)</f>
        <v/>
      </c>
    </row>
    <row r="4745">
      <c r="A4745" t="inlineStr">
        <is>
          <t>照合 一般</t>
        </is>
      </c>
      <c r="B4745" s="21" t="n">
        <v>34500000</v>
      </c>
      <c r="C4745" s="22" t="n">
        <v>37</v>
      </c>
      <c r="D4745" s="22" t="n">
        <v>1</v>
      </c>
      <c r="E4745" s="22" t="n">
        <v>0</v>
      </c>
      <c r="F4745" s="21">
        <f>(IF(C4745&lt;=20,MAX(800000,400000*C4745),8000000+700000*(C4745-20))+IF(E4745=1,1000000,0))</f>
        <v/>
      </c>
      <c r="G4745" s="21">
        <f>IF(AND(D4745=3,C4745&lt;=5),MAX(0,B4745-F4745),IF(AND(D4745=2,C4745&lt;=5,MAX(0,B4745-F4745)&gt;3000000),1500000+MAX(0,B4745-F4745)-3000000,MAX(0,B4745-F4745)/2))</f>
        <v/>
      </c>
      <c r="H4745" s="21">
        <f>ROUNDDOWN(G4745,-3)</f>
        <v/>
      </c>
      <c r="I4745" s="21">
        <f>IF(H4745&lt;=0,0,ROUNDDOWN(ROUND((H4745*LOOKUP(H4745,{0,1950001,3300001,6950001,9000001,18000001,40000001},{0.05,0.1,0.2,0.23,0.33,0.4,0.45})-LOOKUP(H4745,{0,1950001,3300001,6950001,9000001,18000001,40000001},{0,97500,427500,636000,1536000,2796000,4796000}))*1.021,3),0))</f>
        <v/>
      </c>
      <c r="J4745" s="21">
        <f>ROUNDDOWN(ROUND(H4745*0.06,2),-2)</f>
        <v/>
      </c>
      <c r="K4745" s="21">
        <f>ROUNDDOWN(ROUND(H4745*0.04,2),-2)</f>
        <v/>
      </c>
      <c r="L4745" s="21">
        <f>I4745+J4745+K4745</f>
        <v/>
      </c>
      <c r="M4745" s="21">
        <f>B4745-L4745</f>
        <v/>
      </c>
      <c r="N4745" s="21">
        <f>ROUNDDOWN(ROUND(B4745*0.2042,2),0)</f>
        <v/>
      </c>
    </row>
    <row r="4746">
      <c r="A4746" t="inlineStr">
        <is>
          <t>照合 一般</t>
        </is>
      </c>
      <c r="B4746" s="21" t="n">
        <v>34500000</v>
      </c>
      <c r="C4746" s="22" t="n">
        <v>38</v>
      </c>
      <c r="D4746" s="22" t="n">
        <v>1</v>
      </c>
      <c r="E4746" s="22" t="n">
        <v>0</v>
      </c>
      <c r="F4746" s="21">
        <f>(IF(C4746&lt;=20,MAX(800000,400000*C4746),8000000+700000*(C4746-20))+IF(E4746=1,1000000,0))</f>
        <v/>
      </c>
      <c r="G4746" s="21">
        <f>IF(AND(D4746=3,C4746&lt;=5),MAX(0,B4746-F4746),IF(AND(D4746=2,C4746&lt;=5,MAX(0,B4746-F4746)&gt;3000000),1500000+MAX(0,B4746-F4746)-3000000,MAX(0,B4746-F4746)/2))</f>
        <v/>
      </c>
      <c r="H4746" s="21">
        <f>ROUNDDOWN(G4746,-3)</f>
        <v/>
      </c>
      <c r="I4746" s="21">
        <f>IF(H4746&lt;=0,0,ROUNDDOWN(ROUND((H4746*LOOKUP(H4746,{0,1950001,3300001,6950001,9000001,18000001,40000001},{0.05,0.1,0.2,0.23,0.33,0.4,0.45})-LOOKUP(H4746,{0,1950001,3300001,6950001,9000001,18000001,40000001},{0,97500,427500,636000,1536000,2796000,4796000}))*1.021,3),0))</f>
        <v/>
      </c>
      <c r="J4746" s="21">
        <f>ROUNDDOWN(ROUND(H4746*0.06,2),-2)</f>
        <v/>
      </c>
      <c r="K4746" s="21">
        <f>ROUNDDOWN(ROUND(H4746*0.04,2),-2)</f>
        <v/>
      </c>
      <c r="L4746" s="21">
        <f>I4746+J4746+K4746</f>
        <v/>
      </c>
      <c r="M4746" s="21">
        <f>B4746-L4746</f>
        <v/>
      </c>
      <c r="N4746" s="21">
        <f>ROUNDDOWN(ROUND(B4746*0.2042,2),0)</f>
        <v/>
      </c>
    </row>
    <row r="4747">
      <c r="A4747" t="inlineStr">
        <is>
          <t>照合 一般</t>
        </is>
      </c>
      <c r="B4747" s="21" t="n">
        <v>34500000</v>
      </c>
      <c r="C4747" s="22" t="n">
        <v>39</v>
      </c>
      <c r="D4747" s="22" t="n">
        <v>1</v>
      </c>
      <c r="E4747" s="22" t="n">
        <v>0</v>
      </c>
      <c r="F4747" s="21">
        <f>(IF(C4747&lt;=20,MAX(800000,400000*C4747),8000000+700000*(C4747-20))+IF(E4747=1,1000000,0))</f>
        <v/>
      </c>
      <c r="G4747" s="21">
        <f>IF(AND(D4747=3,C4747&lt;=5),MAX(0,B4747-F4747),IF(AND(D4747=2,C4747&lt;=5,MAX(0,B4747-F4747)&gt;3000000),1500000+MAX(0,B4747-F4747)-3000000,MAX(0,B4747-F4747)/2))</f>
        <v/>
      </c>
      <c r="H4747" s="21">
        <f>ROUNDDOWN(G4747,-3)</f>
        <v/>
      </c>
      <c r="I4747" s="21">
        <f>IF(H4747&lt;=0,0,ROUNDDOWN(ROUND((H4747*LOOKUP(H4747,{0,1950001,3300001,6950001,9000001,18000001,40000001},{0.05,0.1,0.2,0.23,0.33,0.4,0.45})-LOOKUP(H4747,{0,1950001,3300001,6950001,9000001,18000001,40000001},{0,97500,427500,636000,1536000,2796000,4796000}))*1.021,3),0))</f>
        <v/>
      </c>
      <c r="J4747" s="21">
        <f>ROUNDDOWN(ROUND(H4747*0.06,2),-2)</f>
        <v/>
      </c>
      <c r="K4747" s="21">
        <f>ROUNDDOWN(ROUND(H4747*0.04,2),-2)</f>
        <v/>
      </c>
      <c r="L4747" s="21">
        <f>I4747+J4747+K4747</f>
        <v/>
      </c>
      <c r="M4747" s="21">
        <f>B4747-L4747</f>
        <v/>
      </c>
      <c r="N4747" s="21">
        <f>ROUNDDOWN(ROUND(B4747*0.2042,2),0)</f>
        <v/>
      </c>
    </row>
    <row r="4748">
      <c r="A4748" t="inlineStr">
        <is>
          <t>照合 一般</t>
        </is>
      </c>
      <c r="B4748" s="21" t="n">
        <v>34500000</v>
      </c>
      <c r="C4748" s="22" t="n">
        <v>40</v>
      </c>
      <c r="D4748" s="22" t="n">
        <v>1</v>
      </c>
      <c r="E4748" s="22" t="n">
        <v>0</v>
      </c>
      <c r="F4748" s="21">
        <f>(IF(C4748&lt;=20,MAX(800000,400000*C4748),8000000+700000*(C4748-20))+IF(E4748=1,1000000,0))</f>
        <v/>
      </c>
      <c r="G4748" s="21">
        <f>IF(AND(D4748=3,C4748&lt;=5),MAX(0,B4748-F4748),IF(AND(D4748=2,C4748&lt;=5,MAX(0,B4748-F4748)&gt;3000000),1500000+MAX(0,B4748-F4748)-3000000,MAX(0,B4748-F4748)/2))</f>
        <v/>
      </c>
      <c r="H4748" s="21">
        <f>ROUNDDOWN(G4748,-3)</f>
        <v/>
      </c>
      <c r="I4748" s="21">
        <f>IF(H4748&lt;=0,0,ROUNDDOWN(ROUND((H4748*LOOKUP(H4748,{0,1950001,3300001,6950001,9000001,18000001,40000001},{0.05,0.1,0.2,0.23,0.33,0.4,0.45})-LOOKUP(H4748,{0,1950001,3300001,6950001,9000001,18000001,40000001},{0,97500,427500,636000,1536000,2796000,4796000}))*1.021,3),0))</f>
        <v/>
      </c>
      <c r="J4748" s="21">
        <f>ROUNDDOWN(ROUND(H4748*0.06,2),-2)</f>
        <v/>
      </c>
      <c r="K4748" s="21">
        <f>ROUNDDOWN(ROUND(H4748*0.04,2),-2)</f>
        <v/>
      </c>
      <c r="L4748" s="21">
        <f>I4748+J4748+K4748</f>
        <v/>
      </c>
      <c r="M4748" s="21">
        <f>B4748-L4748</f>
        <v/>
      </c>
      <c r="N4748" s="21">
        <f>ROUNDDOWN(ROUND(B4748*0.2042,2),0)</f>
        <v/>
      </c>
    </row>
    <row r="4749">
      <c r="A4749" t="inlineStr">
        <is>
          <t>照合 一般</t>
        </is>
      </c>
      <c r="B4749" s="21" t="n">
        <v>34500000</v>
      </c>
      <c r="C4749" s="22" t="n">
        <v>41</v>
      </c>
      <c r="D4749" s="22" t="n">
        <v>1</v>
      </c>
      <c r="E4749" s="22" t="n">
        <v>0</v>
      </c>
      <c r="F4749" s="21">
        <f>(IF(C4749&lt;=20,MAX(800000,400000*C4749),8000000+700000*(C4749-20))+IF(E4749=1,1000000,0))</f>
        <v/>
      </c>
      <c r="G4749" s="21">
        <f>IF(AND(D4749=3,C4749&lt;=5),MAX(0,B4749-F4749),IF(AND(D4749=2,C4749&lt;=5,MAX(0,B4749-F4749)&gt;3000000),1500000+MAX(0,B4749-F4749)-3000000,MAX(0,B4749-F4749)/2))</f>
        <v/>
      </c>
      <c r="H4749" s="21">
        <f>ROUNDDOWN(G4749,-3)</f>
        <v/>
      </c>
      <c r="I4749" s="21">
        <f>IF(H4749&lt;=0,0,ROUNDDOWN(ROUND((H4749*LOOKUP(H4749,{0,1950001,3300001,6950001,9000001,18000001,40000001},{0.05,0.1,0.2,0.23,0.33,0.4,0.45})-LOOKUP(H4749,{0,1950001,3300001,6950001,9000001,18000001,40000001},{0,97500,427500,636000,1536000,2796000,4796000}))*1.021,3),0))</f>
        <v/>
      </c>
      <c r="J4749" s="21">
        <f>ROUNDDOWN(ROUND(H4749*0.06,2),-2)</f>
        <v/>
      </c>
      <c r="K4749" s="21">
        <f>ROUNDDOWN(ROUND(H4749*0.04,2),-2)</f>
        <v/>
      </c>
      <c r="L4749" s="21">
        <f>I4749+J4749+K4749</f>
        <v/>
      </c>
      <c r="M4749" s="21">
        <f>B4749-L4749</f>
        <v/>
      </c>
      <c r="N4749" s="21">
        <f>ROUNDDOWN(ROUND(B4749*0.2042,2),0)</f>
        <v/>
      </c>
    </row>
    <row r="4750">
      <c r="A4750" t="inlineStr">
        <is>
          <t>照合 一般</t>
        </is>
      </c>
      <c r="B4750" s="21" t="n">
        <v>34500000</v>
      </c>
      <c r="C4750" s="22" t="n">
        <v>42</v>
      </c>
      <c r="D4750" s="22" t="n">
        <v>1</v>
      </c>
      <c r="E4750" s="22" t="n">
        <v>0</v>
      </c>
      <c r="F4750" s="21">
        <f>(IF(C4750&lt;=20,MAX(800000,400000*C4750),8000000+700000*(C4750-20))+IF(E4750=1,1000000,0))</f>
        <v/>
      </c>
      <c r="G4750" s="21">
        <f>IF(AND(D4750=3,C4750&lt;=5),MAX(0,B4750-F4750),IF(AND(D4750=2,C4750&lt;=5,MAX(0,B4750-F4750)&gt;3000000),1500000+MAX(0,B4750-F4750)-3000000,MAX(0,B4750-F4750)/2))</f>
        <v/>
      </c>
      <c r="H4750" s="21">
        <f>ROUNDDOWN(G4750,-3)</f>
        <v/>
      </c>
      <c r="I4750" s="21">
        <f>IF(H4750&lt;=0,0,ROUNDDOWN(ROUND((H4750*LOOKUP(H4750,{0,1950001,3300001,6950001,9000001,18000001,40000001},{0.05,0.1,0.2,0.23,0.33,0.4,0.45})-LOOKUP(H4750,{0,1950001,3300001,6950001,9000001,18000001,40000001},{0,97500,427500,636000,1536000,2796000,4796000}))*1.021,3),0))</f>
        <v/>
      </c>
      <c r="J4750" s="21">
        <f>ROUNDDOWN(ROUND(H4750*0.06,2),-2)</f>
        <v/>
      </c>
      <c r="K4750" s="21">
        <f>ROUNDDOWN(ROUND(H4750*0.04,2),-2)</f>
        <v/>
      </c>
      <c r="L4750" s="21">
        <f>I4750+J4750+K4750</f>
        <v/>
      </c>
      <c r="M4750" s="21">
        <f>B4750-L4750</f>
        <v/>
      </c>
      <c r="N4750" s="21">
        <f>ROUNDDOWN(ROUND(B4750*0.2042,2),0)</f>
        <v/>
      </c>
    </row>
    <row r="4751">
      <c r="A4751" t="inlineStr">
        <is>
          <t>照合 一般</t>
        </is>
      </c>
      <c r="B4751" s="21" t="n">
        <v>34500000</v>
      </c>
      <c r="C4751" s="22" t="n">
        <v>43</v>
      </c>
      <c r="D4751" s="22" t="n">
        <v>1</v>
      </c>
      <c r="E4751" s="22" t="n">
        <v>0</v>
      </c>
      <c r="F4751" s="21">
        <f>(IF(C4751&lt;=20,MAX(800000,400000*C4751),8000000+700000*(C4751-20))+IF(E4751=1,1000000,0))</f>
        <v/>
      </c>
      <c r="G4751" s="21">
        <f>IF(AND(D4751=3,C4751&lt;=5),MAX(0,B4751-F4751),IF(AND(D4751=2,C4751&lt;=5,MAX(0,B4751-F4751)&gt;3000000),1500000+MAX(0,B4751-F4751)-3000000,MAX(0,B4751-F4751)/2))</f>
        <v/>
      </c>
      <c r="H4751" s="21">
        <f>ROUNDDOWN(G4751,-3)</f>
        <v/>
      </c>
      <c r="I4751" s="21">
        <f>IF(H4751&lt;=0,0,ROUNDDOWN(ROUND((H4751*LOOKUP(H4751,{0,1950001,3300001,6950001,9000001,18000001,40000001},{0.05,0.1,0.2,0.23,0.33,0.4,0.45})-LOOKUP(H4751,{0,1950001,3300001,6950001,9000001,18000001,40000001},{0,97500,427500,636000,1536000,2796000,4796000}))*1.021,3),0))</f>
        <v/>
      </c>
      <c r="J4751" s="21">
        <f>ROUNDDOWN(ROUND(H4751*0.06,2),-2)</f>
        <v/>
      </c>
      <c r="K4751" s="21">
        <f>ROUNDDOWN(ROUND(H4751*0.04,2),-2)</f>
        <v/>
      </c>
      <c r="L4751" s="21">
        <f>I4751+J4751+K4751</f>
        <v/>
      </c>
      <c r="M4751" s="21">
        <f>B4751-L4751</f>
        <v/>
      </c>
      <c r="N4751" s="21">
        <f>ROUNDDOWN(ROUND(B4751*0.2042,2),0)</f>
        <v/>
      </c>
    </row>
    <row r="4752">
      <c r="A4752" t="inlineStr">
        <is>
          <t>照合 一般</t>
        </is>
      </c>
      <c r="B4752" s="21" t="n">
        <v>34500000</v>
      </c>
      <c r="C4752" s="22" t="n">
        <v>44</v>
      </c>
      <c r="D4752" s="22" t="n">
        <v>1</v>
      </c>
      <c r="E4752" s="22" t="n">
        <v>0</v>
      </c>
      <c r="F4752" s="21">
        <f>(IF(C4752&lt;=20,MAX(800000,400000*C4752),8000000+700000*(C4752-20))+IF(E4752=1,1000000,0))</f>
        <v/>
      </c>
      <c r="G4752" s="21">
        <f>IF(AND(D4752=3,C4752&lt;=5),MAX(0,B4752-F4752),IF(AND(D4752=2,C4752&lt;=5,MAX(0,B4752-F4752)&gt;3000000),1500000+MAX(0,B4752-F4752)-3000000,MAX(0,B4752-F4752)/2))</f>
        <v/>
      </c>
      <c r="H4752" s="21">
        <f>ROUNDDOWN(G4752,-3)</f>
        <v/>
      </c>
      <c r="I4752" s="21">
        <f>IF(H4752&lt;=0,0,ROUNDDOWN(ROUND((H4752*LOOKUP(H4752,{0,1950001,3300001,6950001,9000001,18000001,40000001},{0.05,0.1,0.2,0.23,0.33,0.4,0.45})-LOOKUP(H4752,{0,1950001,3300001,6950001,9000001,18000001,40000001},{0,97500,427500,636000,1536000,2796000,4796000}))*1.021,3),0))</f>
        <v/>
      </c>
      <c r="J4752" s="21">
        <f>ROUNDDOWN(ROUND(H4752*0.06,2),-2)</f>
        <v/>
      </c>
      <c r="K4752" s="21">
        <f>ROUNDDOWN(ROUND(H4752*0.04,2),-2)</f>
        <v/>
      </c>
      <c r="L4752" s="21">
        <f>I4752+J4752+K4752</f>
        <v/>
      </c>
      <c r="M4752" s="21">
        <f>B4752-L4752</f>
        <v/>
      </c>
      <c r="N4752" s="21">
        <f>ROUNDDOWN(ROUND(B4752*0.2042,2),0)</f>
        <v/>
      </c>
    </row>
    <row r="4753">
      <c r="A4753" t="inlineStr">
        <is>
          <t>照合 一般</t>
        </is>
      </c>
      <c r="B4753" s="21" t="n">
        <v>34500000</v>
      </c>
      <c r="C4753" s="22" t="n">
        <v>45</v>
      </c>
      <c r="D4753" s="22" t="n">
        <v>1</v>
      </c>
      <c r="E4753" s="22" t="n">
        <v>0</v>
      </c>
      <c r="F4753" s="21">
        <f>(IF(C4753&lt;=20,MAX(800000,400000*C4753),8000000+700000*(C4753-20))+IF(E4753=1,1000000,0))</f>
        <v/>
      </c>
      <c r="G4753" s="21">
        <f>IF(AND(D4753=3,C4753&lt;=5),MAX(0,B4753-F4753),IF(AND(D4753=2,C4753&lt;=5,MAX(0,B4753-F4753)&gt;3000000),1500000+MAX(0,B4753-F4753)-3000000,MAX(0,B4753-F4753)/2))</f>
        <v/>
      </c>
      <c r="H4753" s="21">
        <f>ROUNDDOWN(G4753,-3)</f>
        <v/>
      </c>
      <c r="I4753" s="21">
        <f>IF(H4753&lt;=0,0,ROUNDDOWN(ROUND((H4753*LOOKUP(H4753,{0,1950001,3300001,6950001,9000001,18000001,40000001},{0.05,0.1,0.2,0.23,0.33,0.4,0.45})-LOOKUP(H4753,{0,1950001,3300001,6950001,9000001,18000001,40000001},{0,97500,427500,636000,1536000,2796000,4796000}))*1.021,3),0))</f>
        <v/>
      </c>
      <c r="J4753" s="21">
        <f>ROUNDDOWN(ROUND(H4753*0.06,2),-2)</f>
        <v/>
      </c>
      <c r="K4753" s="21">
        <f>ROUNDDOWN(ROUND(H4753*0.04,2),-2)</f>
        <v/>
      </c>
      <c r="L4753" s="21">
        <f>I4753+J4753+K4753</f>
        <v/>
      </c>
      <c r="M4753" s="21">
        <f>B4753-L4753</f>
        <v/>
      </c>
      <c r="N4753" s="21">
        <f>ROUNDDOWN(ROUND(B4753*0.2042,2),0)</f>
        <v/>
      </c>
    </row>
    <row r="4754">
      <c r="A4754" t="inlineStr">
        <is>
          <t>照合 短期</t>
        </is>
      </c>
      <c r="B4754" s="21" t="n">
        <v>34500000</v>
      </c>
      <c r="C4754" s="22" t="n">
        <v>1</v>
      </c>
      <c r="D4754" s="22" t="n">
        <v>2</v>
      </c>
      <c r="E4754" s="22" t="n">
        <v>0</v>
      </c>
      <c r="F4754" s="21">
        <f>(IF(C4754&lt;=20,MAX(800000,400000*C4754),8000000+700000*(C4754-20))+IF(E4754=1,1000000,0))</f>
        <v/>
      </c>
      <c r="G4754" s="21">
        <f>IF(AND(D4754=3,C4754&lt;=5),MAX(0,B4754-F4754),IF(AND(D4754=2,C4754&lt;=5,MAX(0,B4754-F4754)&gt;3000000),1500000+MAX(0,B4754-F4754)-3000000,MAX(0,B4754-F4754)/2))</f>
        <v/>
      </c>
      <c r="H4754" s="21">
        <f>ROUNDDOWN(G4754,-3)</f>
        <v/>
      </c>
      <c r="I4754" s="21">
        <f>IF(H4754&lt;=0,0,ROUNDDOWN(ROUND((H4754*LOOKUP(H4754,{0,1950001,3300001,6950001,9000001,18000001,40000001},{0.05,0.1,0.2,0.23,0.33,0.4,0.45})-LOOKUP(H4754,{0,1950001,3300001,6950001,9000001,18000001,40000001},{0,97500,427500,636000,1536000,2796000,4796000}))*1.021,3),0))</f>
        <v/>
      </c>
      <c r="J4754" s="21">
        <f>ROUNDDOWN(ROUND(H4754*0.06,2),-2)</f>
        <v/>
      </c>
      <c r="K4754" s="21">
        <f>ROUNDDOWN(ROUND(H4754*0.04,2),-2)</f>
        <v/>
      </c>
      <c r="L4754" s="21">
        <f>I4754+J4754+K4754</f>
        <v/>
      </c>
      <c r="M4754" s="21">
        <f>B4754-L4754</f>
        <v/>
      </c>
      <c r="N4754" s="21">
        <f>ROUNDDOWN(ROUND(B4754*0.2042,2),0)</f>
        <v/>
      </c>
    </row>
    <row r="4755">
      <c r="A4755" t="inlineStr">
        <is>
          <t>照合 役員</t>
        </is>
      </c>
      <c r="B4755" s="21" t="n">
        <v>34500000</v>
      </c>
      <c r="C4755" s="22" t="n">
        <v>1</v>
      </c>
      <c r="D4755" s="22" t="n">
        <v>3</v>
      </c>
      <c r="E4755" s="22" t="n">
        <v>0</v>
      </c>
      <c r="F4755" s="21">
        <f>(IF(C4755&lt;=20,MAX(800000,400000*C4755),8000000+700000*(C4755-20))+IF(E4755=1,1000000,0))</f>
        <v/>
      </c>
      <c r="G4755" s="21">
        <f>IF(AND(D4755=3,C4755&lt;=5),MAX(0,B4755-F4755),IF(AND(D4755=2,C4755&lt;=5,MAX(0,B4755-F4755)&gt;3000000),1500000+MAX(0,B4755-F4755)-3000000,MAX(0,B4755-F4755)/2))</f>
        <v/>
      </c>
      <c r="H4755" s="21">
        <f>ROUNDDOWN(G4755,-3)</f>
        <v/>
      </c>
      <c r="I4755" s="21">
        <f>IF(H4755&lt;=0,0,ROUNDDOWN(ROUND((H4755*LOOKUP(H4755,{0,1950001,3300001,6950001,9000001,18000001,40000001},{0.05,0.1,0.2,0.23,0.33,0.4,0.45})-LOOKUP(H4755,{0,1950001,3300001,6950001,9000001,18000001,40000001},{0,97500,427500,636000,1536000,2796000,4796000}))*1.021,3),0))</f>
        <v/>
      </c>
      <c r="J4755" s="21">
        <f>ROUNDDOWN(ROUND(H4755*0.06,2),-2)</f>
        <v/>
      </c>
      <c r="K4755" s="21">
        <f>ROUNDDOWN(ROUND(H4755*0.04,2),-2)</f>
        <v/>
      </c>
      <c r="L4755" s="21">
        <f>I4755+J4755+K4755</f>
        <v/>
      </c>
      <c r="M4755" s="21">
        <f>B4755-L4755</f>
        <v/>
      </c>
      <c r="N4755" s="21">
        <f>ROUNDDOWN(ROUND(B4755*0.2042,2),0)</f>
        <v/>
      </c>
    </row>
    <row r="4756">
      <c r="A4756" t="inlineStr">
        <is>
          <t>照合 短期 障害</t>
        </is>
      </c>
      <c r="B4756" s="21" t="n">
        <v>34500000</v>
      </c>
      <c r="C4756" s="22" t="n">
        <v>1</v>
      </c>
      <c r="D4756" s="22" t="n">
        <v>2</v>
      </c>
      <c r="E4756" s="22" t="n">
        <v>1</v>
      </c>
      <c r="F4756" s="21">
        <f>(IF(C4756&lt;=20,MAX(800000,400000*C4756),8000000+700000*(C4756-20))+IF(E4756=1,1000000,0))</f>
        <v/>
      </c>
      <c r="G4756" s="21">
        <f>IF(AND(D4756=3,C4756&lt;=5),MAX(0,B4756-F4756),IF(AND(D4756=2,C4756&lt;=5,MAX(0,B4756-F4756)&gt;3000000),1500000+MAX(0,B4756-F4756)-3000000,MAX(0,B4756-F4756)/2))</f>
        <v/>
      </c>
      <c r="H4756" s="21">
        <f>ROUNDDOWN(G4756,-3)</f>
        <v/>
      </c>
      <c r="I4756" s="21">
        <f>IF(H4756&lt;=0,0,ROUNDDOWN(ROUND((H4756*LOOKUP(H4756,{0,1950001,3300001,6950001,9000001,18000001,40000001},{0.05,0.1,0.2,0.23,0.33,0.4,0.45})-LOOKUP(H4756,{0,1950001,3300001,6950001,9000001,18000001,40000001},{0,97500,427500,636000,1536000,2796000,4796000}))*1.021,3),0))</f>
        <v/>
      </c>
      <c r="J4756" s="21">
        <f>ROUNDDOWN(ROUND(H4756*0.06,2),-2)</f>
        <v/>
      </c>
      <c r="K4756" s="21">
        <f>ROUNDDOWN(ROUND(H4756*0.04,2),-2)</f>
        <v/>
      </c>
      <c r="L4756" s="21">
        <f>I4756+J4756+K4756</f>
        <v/>
      </c>
      <c r="M4756" s="21">
        <f>B4756-L4756</f>
        <v/>
      </c>
      <c r="N4756" s="21">
        <f>ROUNDDOWN(ROUND(B4756*0.2042,2),0)</f>
        <v/>
      </c>
    </row>
    <row r="4757">
      <c r="A4757" t="inlineStr">
        <is>
          <t>照合 短期</t>
        </is>
      </c>
      <c r="B4757" s="21" t="n">
        <v>34500000</v>
      </c>
      <c r="C4757" s="22" t="n">
        <v>2</v>
      </c>
      <c r="D4757" s="22" t="n">
        <v>2</v>
      </c>
      <c r="E4757" s="22" t="n">
        <v>0</v>
      </c>
      <c r="F4757" s="21">
        <f>(IF(C4757&lt;=20,MAX(800000,400000*C4757),8000000+700000*(C4757-20))+IF(E4757=1,1000000,0))</f>
        <v/>
      </c>
      <c r="G4757" s="21">
        <f>IF(AND(D4757=3,C4757&lt;=5),MAX(0,B4757-F4757),IF(AND(D4757=2,C4757&lt;=5,MAX(0,B4757-F4757)&gt;3000000),1500000+MAX(0,B4757-F4757)-3000000,MAX(0,B4757-F4757)/2))</f>
        <v/>
      </c>
      <c r="H4757" s="21">
        <f>ROUNDDOWN(G4757,-3)</f>
        <v/>
      </c>
      <c r="I4757" s="21">
        <f>IF(H4757&lt;=0,0,ROUNDDOWN(ROUND((H4757*LOOKUP(H4757,{0,1950001,3300001,6950001,9000001,18000001,40000001},{0.05,0.1,0.2,0.23,0.33,0.4,0.45})-LOOKUP(H4757,{0,1950001,3300001,6950001,9000001,18000001,40000001},{0,97500,427500,636000,1536000,2796000,4796000}))*1.021,3),0))</f>
        <v/>
      </c>
      <c r="J4757" s="21">
        <f>ROUNDDOWN(ROUND(H4757*0.06,2),-2)</f>
        <v/>
      </c>
      <c r="K4757" s="21">
        <f>ROUNDDOWN(ROUND(H4757*0.04,2),-2)</f>
        <v/>
      </c>
      <c r="L4757" s="21">
        <f>I4757+J4757+K4757</f>
        <v/>
      </c>
      <c r="M4757" s="21">
        <f>B4757-L4757</f>
        <v/>
      </c>
      <c r="N4757" s="21">
        <f>ROUNDDOWN(ROUND(B4757*0.2042,2),0)</f>
        <v/>
      </c>
    </row>
    <row r="4758">
      <c r="A4758" t="inlineStr">
        <is>
          <t>照合 役員</t>
        </is>
      </c>
      <c r="B4758" s="21" t="n">
        <v>34500000</v>
      </c>
      <c r="C4758" s="22" t="n">
        <v>2</v>
      </c>
      <c r="D4758" s="22" t="n">
        <v>3</v>
      </c>
      <c r="E4758" s="22" t="n">
        <v>0</v>
      </c>
      <c r="F4758" s="21">
        <f>(IF(C4758&lt;=20,MAX(800000,400000*C4758),8000000+700000*(C4758-20))+IF(E4758=1,1000000,0))</f>
        <v/>
      </c>
      <c r="G4758" s="21">
        <f>IF(AND(D4758=3,C4758&lt;=5),MAX(0,B4758-F4758),IF(AND(D4758=2,C4758&lt;=5,MAX(0,B4758-F4758)&gt;3000000),1500000+MAX(0,B4758-F4758)-3000000,MAX(0,B4758-F4758)/2))</f>
        <v/>
      </c>
      <c r="H4758" s="21">
        <f>ROUNDDOWN(G4758,-3)</f>
        <v/>
      </c>
      <c r="I4758" s="21">
        <f>IF(H4758&lt;=0,0,ROUNDDOWN(ROUND((H4758*LOOKUP(H4758,{0,1950001,3300001,6950001,9000001,18000001,40000001},{0.05,0.1,0.2,0.23,0.33,0.4,0.45})-LOOKUP(H4758,{0,1950001,3300001,6950001,9000001,18000001,40000001},{0,97500,427500,636000,1536000,2796000,4796000}))*1.021,3),0))</f>
        <v/>
      </c>
      <c r="J4758" s="21">
        <f>ROUNDDOWN(ROUND(H4758*0.06,2),-2)</f>
        <v/>
      </c>
      <c r="K4758" s="21">
        <f>ROUNDDOWN(ROUND(H4758*0.04,2),-2)</f>
        <v/>
      </c>
      <c r="L4758" s="21">
        <f>I4758+J4758+K4758</f>
        <v/>
      </c>
      <c r="M4758" s="21">
        <f>B4758-L4758</f>
        <v/>
      </c>
      <c r="N4758" s="21">
        <f>ROUNDDOWN(ROUND(B4758*0.2042,2),0)</f>
        <v/>
      </c>
    </row>
    <row r="4759">
      <c r="A4759" t="inlineStr">
        <is>
          <t>照合 短期 障害</t>
        </is>
      </c>
      <c r="B4759" s="21" t="n">
        <v>34500000</v>
      </c>
      <c r="C4759" s="22" t="n">
        <v>2</v>
      </c>
      <c r="D4759" s="22" t="n">
        <v>2</v>
      </c>
      <c r="E4759" s="22" t="n">
        <v>1</v>
      </c>
      <c r="F4759" s="21">
        <f>(IF(C4759&lt;=20,MAX(800000,400000*C4759),8000000+700000*(C4759-20))+IF(E4759=1,1000000,0))</f>
        <v/>
      </c>
      <c r="G4759" s="21">
        <f>IF(AND(D4759=3,C4759&lt;=5),MAX(0,B4759-F4759),IF(AND(D4759=2,C4759&lt;=5,MAX(0,B4759-F4759)&gt;3000000),1500000+MAX(0,B4759-F4759)-3000000,MAX(0,B4759-F4759)/2))</f>
        <v/>
      </c>
      <c r="H4759" s="21">
        <f>ROUNDDOWN(G4759,-3)</f>
        <v/>
      </c>
      <c r="I4759" s="21">
        <f>IF(H4759&lt;=0,0,ROUNDDOWN(ROUND((H4759*LOOKUP(H4759,{0,1950001,3300001,6950001,9000001,18000001,40000001},{0.05,0.1,0.2,0.23,0.33,0.4,0.45})-LOOKUP(H4759,{0,1950001,3300001,6950001,9000001,18000001,40000001},{0,97500,427500,636000,1536000,2796000,4796000}))*1.021,3),0))</f>
        <v/>
      </c>
      <c r="J4759" s="21">
        <f>ROUNDDOWN(ROUND(H4759*0.06,2),-2)</f>
        <v/>
      </c>
      <c r="K4759" s="21">
        <f>ROUNDDOWN(ROUND(H4759*0.04,2),-2)</f>
        <v/>
      </c>
      <c r="L4759" s="21">
        <f>I4759+J4759+K4759</f>
        <v/>
      </c>
      <c r="M4759" s="21">
        <f>B4759-L4759</f>
        <v/>
      </c>
      <c r="N4759" s="21">
        <f>ROUNDDOWN(ROUND(B4759*0.2042,2),0)</f>
        <v/>
      </c>
    </row>
    <row r="4760">
      <c r="A4760" t="inlineStr">
        <is>
          <t>照合 短期</t>
        </is>
      </c>
      <c r="B4760" s="21" t="n">
        <v>34500000</v>
      </c>
      <c r="C4760" s="22" t="n">
        <v>3</v>
      </c>
      <c r="D4760" s="22" t="n">
        <v>2</v>
      </c>
      <c r="E4760" s="22" t="n">
        <v>0</v>
      </c>
      <c r="F4760" s="21">
        <f>(IF(C4760&lt;=20,MAX(800000,400000*C4760),8000000+700000*(C4760-20))+IF(E4760=1,1000000,0))</f>
        <v/>
      </c>
      <c r="G4760" s="21">
        <f>IF(AND(D4760=3,C4760&lt;=5),MAX(0,B4760-F4760),IF(AND(D4760=2,C4760&lt;=5,MAX(0,B4760-F4760)&gt;3000000),1500000+MAX(0,B4760-F4760)-3000000,MAX(0,B4760-F4760)/2))</f>
        <v/>
      </c>
      <c r="H4760" s="21">
        <f>ROUNDDOWN(G4760,-3)</f>
        <v/>
      </c>
      <c r="I4760" s="21">
        <f>IF(H4760&lt;=0,0,ROUNDDOWN(ROUND((H4760*LOOKUP(H4760,{0,1950001,3300001,6950001,9000001,18000001,40000001},{0.05,0.1,0.2,0.23,0.33,0.4,0.45})-LOOKUP(H4760,{0,1950001,3300001,6950001,9000001,18000001,40000001},{0,97500,427500,636000,1536000,2796000,4796000}))*1.021,3),0))</f>
        <v/>
      </c>
      <c r="J4760" s="21">
        <f>ROUNDDOWN(ROUND(H4760*0.06,2),-2)</f>
        <v/>
      </c>
      <c r="K4760" s="21">
        <f>ROUNDDOWN(ROUND(H4760*0.04,2),-2)</f>
        <v/>
      </c>
      <c r="L4760" s="21">
        <f>I4760+J4760+K4760</f>
        <v/>
      </c>
      <c r="M4760" s="21">
        <f>B4760-L4760</f>
        <v/>
      </c>
      <c r="N4760" s="21">
        <f>ROUNDDOWN(ROUND(B4760*0.2042,2),0)</f>
        <v/>
      </c>
    </row>
    <row r="4761">
      <c r="A4761" t="inlineStr">
        <is>
          <t>照合 役員</t>
        </is>
      </c>
      <c r="B4761" s="21" t="n">
        <v>34500000</v>
      </c>
      <c r="C4761" s="22" t="n">
        <v>3</v>
      </c>
      <c r="D4761" s="22" t="n">
        <v>3</v>
      </c>
      <c r="E4761" s="22" t="n">
        <v>0</v>
      </c>
      <c r="F4761" s="21">
        <f>(IF(C4761&lt;=20,MAX(800000,400000*C4761),8000000+700000*(C4761-20))+IF(E4761=1,1000000,0))</f>
        <v/>
      </c>
      <c r="G4761" s="21">
        <f>IF(AND(D4761=3,C4761&lt;=5),MAX(0,B4761-F4761),IF(AND(D4761=2,C4761&lt;=5,MAX(0,B4761-F4761)&gt;3000000),1500000+MAX(0,B4761-F4761)-3000000,MAX(0,B4761-F4761)/2))</f>
        <v/>
      </c>
      <c r="H4761" s="21">
        <f>ROUNDDOWN(G4761,-3)</f>
        <v/>
      </c>
      <c r="I4761" s="21">
        <f>IF(H4761&lt;=0,0,ROUNDDOWN(ROUND((H4761*LOOKUP(H4761,{0,1950001,3300001,6950001,9000001,18000001,40000001},{0.05,0.1,0.2,0.23,0.33,0.4,0.45})-LOOKUP(H4761,{0,1950001,3300001,6950001,9000001,18000001,40000001},{0,97500,427500,636000,1536000,2796000,4796000}))*1.021,3),0))</f>
        <v/>
      </c>
      <c r="J4761" s="21">
        <f>ROUNDDOWN(ROUND(H4761*0.06,2),-2)</f>
        <v/>
      </c>
      <c r="K4761" s="21">
        <f>ROUNDDOWN(ROUND(H4761*0.04,2),-2)</f>
        <v/>
      </c>
      <c r="L4761" s="21">
        <f>I4761+J4761+K4761</f>
        <v/>
      </c>
      <c r="M4761" s="21">
        <f>B4761-L4761</f>
        <v/>
      </c>
      <c r="N4761" s="21">
        <f>ROUNDDOWN(ROUND(B4761*0.2042,2),0)</f>
        <v/>
      </c>
    </row>
    <row r="4762">
      <c r="A4762" t="inlineStr">
        <is>
          <t>照合 短期 障害</t>
        </is>
      </c>
      <c r="B4762" s="21" t="n">
        <v>34500000</v>
      </c>
      <c r="C4762" s="22" t="n">
        <v>3</v>
      </c>
      <c r="D4762" s="22" t="n">
        <v>2</v>
      </c>
      <c r="E4762" s="22" t="n">
        <v>1</v>
      </c>
      <c r="F4762" s="21">
        <f>(IF(C4762&lt;=20,MAX(800000,400000*C4762),8000000+700000*(C4762-20))+IF(E4762=1,1000000,0))</f>
        <v/>
      </c>
      <c r="G4762" s="21">
        <f>IF(AND(D4762=3,C4762&lt;=5),MAX(0,B4762-F4762),IF(AND(D4762=2,C4762&lt;=5,MAX(0,B4762-F4762)&gt;3000000),1500000+MAX(0,B4762-F4762)-3000000,MAX(0,B4762-F4762)/2))</f>
        <v/>
      </c>
      <c r="H4762" s="21">
        <f>ROUNDDOWN(G4762,-3)</f>
        <v/>
      </c>
      <c r="I4762" s="21">
        <f>IF(H4762&lt;=0,0,ROUNDDOWN(ROUND((H4762*LOOKUP(H4762,{0,1950001,3300001,6950001,9000001,18000001,40000001},{0.05,0.1,0.2,0.23,0.33,0.4,0.45})-LOOKUP(H4762,{0,1950001,3300001,6950001,9000001,18000001,40000001},{0,97500,427500,636000,1536000,2796000,4796000}))*1.021,3),0))</f>
        <v/>
      </c>
      <c r="J4762" s="21">
        <f>ROUNDDOWN(ROUND(H4762*0.06,2),-2)</f>
        <v/>
      </c>
      <c r="K4762" s="21">
        <f>ROUNDDOWN(ROUND(H4762*0.04,2),-2)</f>
        <v/>
      </c>
      <c r="L4762" s="21">
        <f>I4762+J4762+K4762</f>
        <v/>
      </c>
      <c r="M4762" s="21">
        <f>B4762-L4762</f>
        <v/>
      </c>
      <c r="N4762" s="21">
        <f>ROUNDDOWN(ROUND(B4762*0.2042,2),0)</f>
        <v/>
      </c>
    </row>
    <row r="4763">
      <c r="A4763" t="inlineStr">
        <is>
          <t>照合 短期</t>
        </is>
      </c>
      <c r="B4763" s="21" t="n">
        <v>34500000</v>
      </c>
      <c r="C4763" s="22" t="n">
        <v>4</v>
      </c>
      <c r="D4763" s="22" t="n">
        <v>2</v>
      </c>
      <c r="E4763" s="22" t="n">
        <v>0</v>
      </c>
      <c r="F4763" s="21">
        <f>(IF(C4763&lt;=20,MAX(800000,400000*C4763),8000000+700000*(C4763-20))+IF(E4763=1,1000000,0))</f>
        <v/>
      </c>
      <c r="G4763" s="21">
        <f>IF(AND(D4763=3,C4763&lt;=5),MAX(0,B4763-F4763),IF(AND(D4763=2,C4763&lt;=5,MAX(0,B4763-F4763)&gt;3000000),1500000+MAX(0,B4763-F4763)-3000000,MAX(0,B4763-F4763)/2))</f>
        <v/>
      </c>
      <c r="H4763" s="21">
        <f>ROUNDDOWN(G4763,-3)</f>
        <v/>
      </c>
      <c r="I4763" s="21">
        <f>IF(H4763&lt;=0,0,ROUNDDOWN(ROUND((H4763*LOOKUP(H4763,{0,1950001,3300001,6950001,9000001,18000001,40000001},{0.05,0.1,0.2,0.23,0.33,0.4,0.45})-LOOKUP(H4763,{0,1950001,3300001,6950001,9000001,18000001,40000001},{0,97500,427500,636000,1536000,2796000,4796000}))*1.021,3),0))</f>
        <v/>
      </c>
      <c r="J4763" s="21">
        <f>ROUNDDOWN(ROUND(H4763*0.06,2),-2)</f>
        <v/>
      </c>
      <c r="K4763" s="21">
        <f>ROUNDDOWN(ROUND(H4763*0.04,2),-2)</f>
        <v/>
      </c>
      <c r="L4763" s="21">
        <f>I4763+J4763+K4763</f>
        <v/>
      </c>
      <c r="M4763" s="21">
        <f>B4763-L4763</f>
        <v/>
      </c>
      <c r="N4763" s="21">
        <f>ROUNDDOWN(ROUND(B4763*0.2042,2),0)</f>
        <v/>
      </c>
    </row>
    <row r="4764">
      <c r="A4764" t="inlineStr">
        <is>
          <t>照合 役員</t>
        </is>
      </c>
      <c r="B4764" s="21" t="n">
        <v>34500000</v>
      </c>
      <c r="C4764" s="22" t="n">
        <v>4</v>
      </c>
      <c r="D4764" s="22" t="n">
        <v>3</v>
      </c>
      <c r="E4764" s="22" t="n">
        <v>0</v>
      </c>
      <c r="F4764" s="21">
        <f>(IF(C4764&lt;=20,MAX(800000,400000*C4764),8000000+700000*(C4764-20))+IF(E4764=1,1000000,0))</f>
        <v/>
      </c>
      <c r="G4764" s="21">
        <f>IF(AND(D4764=3,C4764&lt;=5),MAX(0,B4764-F4764),IF(AND(D4764=2,C4764&lt;=5,MAX(0,B4764-F4764)&gt;3000000),1500000+MAX(0,B4764-F4764)-3000000,MAX(0,B4764-F4764)/2))</f>
        <v/>
      </c>
      <c r="H4764" s="21">
        <f>ROUNDDOWN(G4764,-3)</f>
        <v/>
      </c>
      <c r="I4764" s="21">
        <f>IF(H4764&lt;=0,0,ROUNDDOWN(ROUND((H4764*LOOKUP(H4764,{0,1950001,3300001,6950001,9000001,18000001,40000001},{0.05,0.1,0.2,0.23,0.33,0.4,0.45})-LOOKUP(H4764,{0,1950001,3300001,6950001,9000001,18000001,40000001},{0,97500,427500,636000,1536000,2796000,4796000}))*1.021,3),0))</f>
        <v/>
      </c>
      <c r="J4764" s="21">
        <f>ROUNDDOWN(ROUND(H4764*0.06,2),-2)</f>
        <v/>
      </c>
      <c r="K4764" s="21">
        <f>ROUNDDOWN(ROUND(H4764*0.04,2),-2)</f>
        <v/>
      </c>
      <c r="L4764" s="21">
        <f>I4764+J4764+K4764</f>
        <v/>
      </c>
      <c r="M4764" s="21">
        <f>B4764-L4764</f>
        <v/>
      </c>
      <c r="N4764" s="21">
        <f>ROUNDDOWN(ROUND(B4764*0.2042,2),0)</f>
        <v/>
      </c>
    </row>
    <row r="4765">
      <c r="A4765" t="inlineStr">
        <is>
          <t>照合 短期 障害</t>
        </is>
      </c>
      <c r="B4765" s="21" t="n">
        <v>34500000</v>
      </c>
      <c r="C4765" s="22" t="n">
        <v>4</v>
      </c>
      <c r="D4765" s="22" t="n">
        <v>2</v>
      </c>
      <c r="E4765" s="22" t="n">
        <v>1</v>
      </c>
      <c r="F4765" s="21">
        <f>(IF(C4765&lt;=20,MAX(800000,400000*C4765),8000000+700000*(C4765-20))+IF(E4765=1,1000000,0))</f>
        <v/>
      </c>
      <c r="G4765" s="21">
        <f>IF(AND(D4765=3,C4765&lt;=5),MAX(0,B4765-F4765),IF(AND(D4765=2,C4765&lt;=5,MAX(0,B4765-F4765)&gt;3000000),1500000+MAX(0,B4765-F4765)-3000000,MAX(0,B4765-F4765)/2))</f>
        <v/>
      </c>
      <c r="H4765" s="21">
        <f>ROUNDDOWN(G4765,-3)</f>
        <v/>
      </c>
      <c r="I4765" s="21">
        <f>IF(H4765&lt;=0,0,ROUNDDOWN(ROUND((H4765*LOOKUP(H4765,{0,1950001,3300001,6950001,9000001,18000001,40000001},{0.05,0.1,0.2,0.23,0.33,0.4,0.45})-LOOKUP(H4765,{0,1950001,3300001,6950001,9000001,18000001,40000001},{0,97500,427500,636000,1536000,2796000,4796000}))*1.021,3),0))</f>
        <v/>
      </c>
      <c r="J4765" s="21">
        <f>ROUNDDOWN(ROUND(H4765*0.06,2),-2)</f>
        <v/>
      </c>
      <c r="K4765" s="21">
        <f>ROUNDDOWN(ROUND(H4765*0.04,2),-2)</f>
        <v/>
      </c>
      <c r="L4765" s="21">
        <f>I4765+J4765+K4765</f>
        <v/>
      </c>
      <c r="M4765" s="21">
        <f>B4765-L4765</f>
        <v/>
      </c>
      <c r="N4765" s="21">
        <f>ROUNDDOWN(ROUND(B4765*0.2042,2),0)</f>
        <v/>
      </c>
    </row>
    <row r="4766">
      <c r="A4766" t="inlineStr">
        <is>
          <t>照合 短期</t>
        </is>
      </c>
      <c r="B4766" s="21" t="n">
        <v>34500000</v>
      </c>
      <c r="C4766" s="22" t="n">
        <v>5</v>
      </c>
      <c r="D4766" s="22" t="n">
        <v>2</v>
      </c>
      <c r="E4766" s="22" t="n">
        <v>0</v>
      </c>
      <c r="F4766" s="21">
        <f>(IF(C4766&lt;=20,MAX(800000,400000*C4766),8000000+700000*(C4766-20))+IF(E4766=1,1000000,0))</f>
        <v/>
      </c>
      <c r="G4766" s="21">
        <f>IF(AND(D4766=3,C4766&lt;=5),MAX(0,B4766-F4766),IF(AND(D4766=2,C4766&lt;=5,MAX(0,B4766-F4766)&gt;3000000),1500000+MAX(0,B4766-F4766)-3000000,MAX(0,B4766-F4766)/2))</f>
        <v/>
      </c>
      <c r="H4766" s="21">
        <f>ROUNDDOWN(G4766,-3)</f>
        <v/>
      </c>
      <c r="I4766" s="21">
        <f>IF(H4766&lt;=0,0,ROUNDDOWN(ROUND((H4766*LOOKUP(H4766,{0,1950001,3300001,6950001,9000001,18000001,40000001},{0.05,0.1,0.2,0.23,0.33,0.4,0.45})-LOOKUP(H4766,{0,1950001,3300001,6950001,9000001,18000001,40000001},{0,97500,427500,636000,1536000,2796000,4796000}))*1.021,3),0))</f>
        <v/>
      </c>
      <c r="J4766" s="21">
        <f>ROUNDDOWN(ROUND(H4766*0.06,2),-2)</f>
        <v/>
      </c>
      <c r="K4766" s="21">
        <f>ROUNDDOWN(ROUND(H4766*0.04,2),-2)</f>
        <v/>
      </c>
      <c r="L4766" s="21">
        <f>I4766+J4766+K4766</f>
        <v/>
      </c>
      <c r="M4766" s="21">
        <f>B4766-L4766</f>
        <v/>
      </c>
      <c r="N4766" s="21">
        <f>ROUNDDOWN(ROUND(B4766*0.2042,2),0)</f>
        <v/>
      </c>
    </row>
    <row r="4767">
      <c r="A4767" t="inlineStr">
        <is>
          <t>照合 役員</t>
        </is>
      </c>
      <c r="B4767" s="21" t="n">
        <v>34500000</v>
      </c>
      <c r="C4767" s="22" t="n">
        <v>5</v>
      </c>
      <c r="D4767" s="22" t="n">
        <v>3</v>
      </c>
      <c r="E4767" s="22" t="n">
        <v>0</v>
      </c>
      <c r="F4767" s="21">
        <f>(IF(C4767&lt;=20,MAX(800000,400000*C4767),8000000+700000*(C4767-20))+IF(E4767=1,1000000,0))</f>
        <v/>
      </c>
      <c r="G4767" s="21">
        <f>IF(AND(D4767=3,C4767&lt;=5),MAX(0,B4767-F4767),IF(AND(D4767=2,C4767&lt;=5,MAX(0,B4767-F4767)&gt;3000000),1500000+MAX(0,B4767-F4767)-3000000,MAX(0,B4767-F4767)/2))</f>
        <v/>
      </c>
      <c r="H4767" s="21">
        <f>ROUNDDOWN(G4767,-3)</f>
        <v/>
      </c>
      <c r="I4767" s="21">
        <f>IF(H4767&lt;=0,0,ROUNDDOWN(ROUND((H4767*LOOKUP(H4767,{0,1950001,3300001,6950001,9000001,18000001,40000001},{0.05,0.1,0.2,0.23,0.33,0.4,0.45})-LOOKUP(H4767,{0,1950001,3300001,6950001,9000001,18000001,40000001},{0,97500,427500,636000,1536000,2796000,4796000}))*1.021,3),0))</f>
        <v/>
      </c>
      <c r="J4767" s="21">
        <f>ROUNDDOWN(ROUND(H4767*0.06,2),-2)</f>
        <v/>
      </c>
      <c r="K4767" s="21">
        <f>ROUNDDOWN(ROUND(H4767*0.04,2),-2)</f>
        <v/>
      </c>
      <c r="L4767" s="21">
        <f>I4767+J4767+K4767</f>
        <v/>
      </c>
      <c r="M4767" s="21">
        <f>B4767-L4767</f>
        <v/>
      </c>
      <c r="N4767" s="21">
        <f>ROUNDDOWN(ROUND(B4767*0.2042,2),0)</f>
        <v/>
      </c>
    </row>
    <row r="4768">
      <c r="A4768" t="inlineStr">
        <is>
          <t>照合 短期 障害</t>
        </is>
      </c>
      <c r="B4768" s="21" t="n">
        <v>34500000</v>
      </c>
      <c r="C4768" s="22" t="n">
        <v>5</v>
      </c>
      <c r="D4768" s="22" t="n">
        <v>2</v>
      </c>
      <c r="E4768" s="22" t="n">
        <v>1</v>
      </c>
      <c r="F4768" s="21">
        <f>(IF(C4768&lt;=20,MAX(800000,400000*C4768),8000000+700000*(C4768-20))+IF(E4768=1,1000000,0))</f>
        <v/>
      </c>
      <c r="G4768" s="21">
        <f>IF(AND(D4768=3,C4768&lt;=5),MAX(0,B4768-F4768),IF(AND(D4768=2,C4768&lt;=5,MAX(0,B4768-F4768)&gt;3000000),1500000+MAX(0,B4768-F4768)-3000000,MAX(0,B4768-F4768)/2))</f>
        <v/>
      </c>
      <c r="H4768" s="21">
        <f>ROUNDDOWN(G4768,-3)</f>
        <v/>
      </c>
      <c r="I4768" s="21">
        <f>IF(H4768&lt;=0,0,ROUNDDOWN(ROUND((H4768*LOOKUP(H4768,{0,1950001,3300001,6950001,9000001,18000001,40000001},{0.05,0.1,0.2,0.23,0.33,0.4,0.45})-LOOKUP(H4768,{0,1950001,3300001,6950001,9000001,18000001,40000001},{0,97500,427500,636000,1536000,2796000,4796000}))*1.021,3),0))</f>
        <v/>
      </c>
      <c r="J4768" s="21">
        <f>ROUNDDOWN(ROUND(H4768*0.06,2),-2)</f>
        <v/>
      </c>
      <c r="K4768" s="21">
        <f>ROUNDDOWN(ROUND(H4768*0.04,2),-2)</f>
        <v/>
      </c>
      <c r="L4768" s="21">
        <f>I4768+J4768+K4768</f>
        <v/>
      </c>
      <c r="M4768" s="21">
        <f>B4768-L4768</f>
        <v/>
      </c>
      <c r="N4768" s="21">
        <f>ROUNDDOWN(ROUND(B4768*0.2042,2),0)</f>
        <v/>
      </c>
    </row>
    <row r="4769">
      <c r="A4769" t="inlineStr">
        <is>
          <t>照合 障害</t>
        </is>
      </c>
      <c r="B4769" s="21" t="n">
        <v>34500000</v>
      </c>
      <c r="C4769" s="22" t="n">
        <v>25</v>
      </c>
      <c r="D4769" s="22" t="n">
        <v>1</v>
      </c>
      <c r="E4769" s="22" t="n">
        <v>1</v>
      </c>
      <c r="F4769" s="21">
        <f>(IF(C4769&lt;=20,MAX(800000,400000*C4769),8000000+700000*(C4769-20))+IF(E4769=1,1000000,0))</f>
        <v/>
      </c>
      <c r="G4769" s="21">
        <f>IF(AND(D4769=3,C4769&lt;=5),MAX(0,B4769-F4769),IF(AND(D4769=2,C4769&lt;=5,MAX(0,B4769-F4769)&gt;3000000),1500000+MAX(0,B4769-F4769)-3000000,MAX(0,B4769-F4769)/2))</f>
        <v/>
      </c>
      <c r="H4769" s="21">
        <f>ROUNDDOWN(G4769,-3)</f>
        <v/>
      </c>
      <c r="I4769" s="21">
        <f>IF(H4769&lt;=0,0,ROUNDDOWN(ROUND((H4769*LOOKUP(H4769,{0,1950001,3300001,6950001,9000001,18000001,40000001},{0.05,0.1,0.2,0.23,0.33,0.4,0.45})-LOOKUP(H4769,{0,1950001,3300001,6950001,9000001,18000001,40000001},{0,97500,427500,636000,1536000,2796000,4796000}))*1.021,3),0))</f>
        <v/>
      </c>
      <c r="J4769" s="21">
        <f>ROUNDDOWN(ROUND(H4769*0.06,2),-2)</f>
        <v/>
      </c>
      <c r="K4769" s="21">
        <f>ROUNDDOWN(ROUND(H4769*0.04,2),-2)</f>
        <v/>
      </c>
      <c r="L4769" s="21">
        <f>I4769+J4769+K4769</f>
        <v/>
      </c>
      <c r="M4769" s="21">
        <f>B4769-L4769</f>
        <v/>
      </c>
      <c r="N4769" s="21">
        <f>ROUNDDOWN(ROUND(B4769*0.2042,2),0)</f>
        <v/>
      </c>
    </row>
    <row r="4770">
      <c r="A4770" t="inlineStr">
        <is>
          <t>照合 一般</t>
        </is>
      </c>
      <c r="B4770" s="21" t="n">
        <v>35000000</v>
      </c>
      <c r="C4770" s="22" t="n">
        <v>1</v>
      </c>
      <c r="D4770" s="22" t="n">
        <v>1</v>
      </c>
      <c r="E4770" s="22" t="n">
        <v>0</v>
      </c>
      <c r="F4770" s="21">
        <f>(IF(C4770&lt;=20,MAX(800000,400000*C4770),8000000+700000*(C4770-20))+IF(E4770=1,1000000,0))</f>
        <v/>
      </c>
      <c r="G4770" s="21">
        <f>IF(AND(D4770=3,C4770&lt;=5),MAX(0,B4770-F4770),IF(AND(D4770=2,C4770&lt;=5,MAX(0,B4770-F4770)&gt;3000000),1500000+MAX(0,B4770-F4770)-3000000,MAX(0,B4770-F4770)/2))</f>
        <v/>
      </c>
      <c r="H4770" s="21">
        <f>ROUNDDOWN(G4770,-3)</f>
        <v/>
      </c>
      <c r="I4770" s="21">
        <f>IF(H4770&lt;=0,0,ROUNDDOWN(ROUND((H4770*LOOKUP(H4770,{0,1950001,3300001,6950001,9000001,18000001,40000001},{0.05,0.1,0.2,0.23,0.33,0.4,0.45})-LOOKUP(H4770,{0,1950001,3300001,6950001,9000001,18000001,40000001},{0,97500,427500,636000,1536000,2796000,4796000}))*1.021,3),0))</f>
        <v/>
      </c>
      <c r="J4770" s="21">
        <f>ROUNDDOWN(ROUND(H4770*0.06,2),-2)</f>
        <v/>
      </c>
      <c r="K4770" s="21">
        <f>ROUNDDOWN(ROUND(H4770*0.04,2),-2)</f>
        <v/>
      </c>
      <c r="L4770" s="21">
        <f>I4770+J4770+K4770</f>
        <v/>
      </c>
      <c r="M4770" s="21">
        <f>B4770-L4770</f>
        <v/>
      </c>
      <c r="N4770" s="21">
        <f>ROUNDDOWN(ROUND(B4770*0.2042,2),0)</f>
        <v/>
      </c>
    </row>
    <row r="4771">
      <c r="A4771" t="inlineStr">
        <is>
          <t>照合 一般</t>
        </is>
      </c>
      <c r="B4771" s="21" t="n">
        <v>35000000</v>
      </c>
      <c r="C4771" s="22" t="n">
        <v>2</v>
      </c>
      <c r="D4771" s="22" t="n">
        <v>1</v>
      </c>
      <c r="E4771" s="22" t="n">
        <v>0</v>
      </c>
      <c r="F4771" s="21">
        <f>(IF(C4771&lt;=20,MAX(800000,400000*C4771),8000000+700000*(C4771-20))+IF(E4771=1,1000000,0))</f>
        <v/>
      </c>
      <c r="G4771" s="21">
        <f>IF(AND(D4771=3,C4771&lt;=5),MAX(0,B4771-F4771),IF(AND(D4771=2,C4771&lt;=5,MAX(0,B4771-F4771)&gt;3000000),1500000+MAX(0,B4771-F4771)-3000000,MAX(0,B4771-F4771)/2))</f>
        <v/>
      </c>
      <c r="H4771" s="21">
        <f>ROUNDDOWN(G4771,-3)</f>
        <v/>
      </c>
      <c r="I4771" s="21">
        <f>IF(H4771&lt;=0,0,ROUNDDOWN(ROUND((H4771*LOOKUP(H4771,{0,1950001,3300001,6950001,9000001,18000001,40000001},{0.05,0.1,0.2,0.23,0.33,0.4,0.45})-LOOKUP(H4771,{0,1950001,3300001,6950001,9000001,18000001,40000001},{0,97500,427500,636000,1536000,2796000,4796000}))*1.021,3),0))</f>
        <v/>
      </c>
      <c r="J4771" s="21">
        <f>ROUNDDOWN(ROUND(H4771*0.06,2),-2)</f>
        <v/>
      </c>
      <c r="K4771" s="21">
        <f>ROUNDDOWN(ROUND(H4771*0.04,2),-2)</f>
        <v/>
      </c>
      <c r="L4771" s="21">
        <f>I4771+J4771+K4771</f>
        <v/>
      </c>
      <c r="M4771" s="21">
        <f>B4771-L4771</f>
        <v/>
      </c>
      <c r="N4771" s="21">
        <f>ROUNDDOWN(ROUND(B4771*0.2042,2),0)</f>
        <v/>
      </c>
    </row>
    <row r="4772">
      <c r="A4772" t="inlineStr">
        <is>
          <t>照合 一般</t>
        </is>
      </c>
      <c r="B4772" s="21" t="n">
        <v>35000000</v>
      </c>
      <c r="C4772" s="22" t="n">
        <v>3</v>
      </c>
      <c r="D4772" s="22" t="n">
        <v>1</v>
      </c>
      <c r="E4772" s="22" t="n">
        <v>0</v>
      </c>
      <c r="F4772" s="21">
        <f>(IF(C4772&lt;=20,MAX(800000,400000*C4772),8000000+700000*(C4772-20))+IF(E4772=1,1000000,0))</f>
        <v/>
      </c>
      <c r="G4772" s="21">
        <f>IF(AND(D4772=3,C4772&lt;=5),MAX(0,B4772-F4772),IF(AND(D4772=2,C4772&lt;=5,MAX(0,B4772-F4772)&gt;3000000),1500000+MAX(0,B4772-F4772)-3000000,MAX(0,B4772-F4772)/2))</f>
        <v/>
      </c>
      <c r="H4772" s="21">
        <f>ROUNDDOWN(G4772,-3)</f>
        <v/>
      </c>
      <c r="I4772" s="21">
        <f>IF(H4772&lt;=0,0,ROUNDDOWN(ROUND((H4772*LOOKUP(H4772,{0,1950001,3300001,6950001,9000001,18000001,40000001},{0.05,0.1,0.2,0.23,0.33,0.4,0.45})-LOOKUP(H4772,{0,1950001,3300001,6950001,9000001,18000001,40000001},{0,97500,427500,636000,1536000,2796000,4796000}))*1.021,3),0))</f>
        <v/>
      </c>
      <c r="J4772" s="21">
        <f>ROUNDDOWN(ROUND(H4772*0.06,2),-2)</f>
        <v/>
      </c>
      <c r="K4772" s="21">
        <f>ROUNDDOWN(ROUND(H4772*0.04,2),-2)</f>
        <v/>
      </c>
      <c r="L4772" s="21">
        <f>I4772+J4772+K4772</f>
        <v/>
      </c>
      <c r="M4772" s="21">
        <f>B4772-L4772</f>
        <v/>
      </c>
      <c r="N4772" s="21">
        <f>ROUNDDOWN(ROUND(B4772*0.2042,2),0)</f>
        <v/>
      </c>
    </row>
    <row r="4773">
      <c r="A4773" t="inlineStr">
        <is>
          <t>照合 一般</t>
        </is>
      </c>
      <c r="B4773" s="21" t="n">
        <v>35000000</v>
      </c>
      <c r="C4773" s="22" t="n">
        <v>4</v>
      </c>
      <c r="D4773" s="22" t="n">
        <v>1</v>
      </c>
      <c r="E4773" s="22" t="n">
        <v>0</v>
      </c>
      <c r="F4773" s="21">
        <f>(IF(C4773&lt;=20,MAX(800000,400000*C4773),8000000+700000*(C4773-20))+IF(E4773=1,1000000,0))</f>
        <v/>
      </c>
      <c r="G4773" s="21">
        <f>IF(AND(D4773=3,C4773&lt;=5),MAX(0,B4773-F4773),IF(AND(D4773=2,C4773&lt;=5,MAX(0,B4773-F4773)&gt;3000000),1500000+MAX(0,B4773-F4773)-3000000,MAX(0,B4773-F4773)/2))</f>
        <v/>
      </c>
      <c r="H4773" s="21">
        <f>ROUNDDOWN(G4773,-3)</f>
        <v/>
      </c>
      <c r="I4773" s="21">
        <f>IF(H4773&lt;=0,0,ROUNDDOWN(ROUND((H4773*LOOKUP(H4773,{0,1950001,3300001,6950001,9000001,18000001,40000001},{0.05,0.1,0.2,0.23,0.33,0.4,0.45})-LOOKUP(H4773,{0,1950001,3300001,6950001,9000001,18000001,40000001},{0,97500,427500,636000,1536000,2796000,4796000}))*1.021,3),0))</f>
        <v/>
      </c>
      <c r="J4773" s="21">
        <f>ROUNDDOWN(ROUND(H4773*0.06,2),-2)</f>
        <v/>
      </c>
      <c r="K4773" s="21">
        <f>ROUNDDOWN(ROUND(H4773*0.04,2),-2)</f>
        <v/>
      </c>
      <c r="L4773" s="21">
        <f>I4773+J4773+K4773</f>
        <v/>
      </c>
      <c r="M4773" s="21">
        <f>B4773-L4773</f>
        <v/>
      </c>
      <c r="N4773" s="21">
        <f>ROUNDDOWN(ROUND(B4773*0.2042,2),0)</f>
        <v/>
      </c>
    </row>
    <row r="4774">
      <c r="A4774" t="inlineStr">
        <is>
          <t>照合 一般</t>
        </is>
      </c>
      <c r="B4774" s="21" t="n">
        <v>35000000</v>
      </c>
      <c r="C4774" s="22" t="n">
        <v>5</v>
      </c>
      <c r="D4774" s="22" t="n">
        <v>1</v>
      </c>
      <c r="E4774" s="22" t="n">
        <v>0</v>
      </c>
      <c r="F4774" s="21">
        <f>(IF(C4774&lt;=20,MAX(800000,400000*C4774),8000000+700000*(C4774-20))+IF(E4774=1,1000000,0))</f>
        <v/>
      </c>
      <c r="G4774" s="21">
        <f>IF(AND(D4774=3,C4774&lt;=5),MAX(0,B4774-F4774),IF(AND(D4774=2,C4774&lt;=5,MAX(0,B4774-F4774)&gt;3000000),1500000+MAX(0,B4774-F4774)-3000000,MAX(0,B4774-F4774)/2))</f>
        <v/>
      </c>
      <c r="H4774" s="21">
        <f>ROUNDDOWN(G4774,-3)</f>
        <v/>
      </c>
      <c r="I4774" s="21">
        <f>IF(H4774&lt;=0,0,ROUNDDOWN(ROUND((H4774*LOOKUP(H4774,{0,1950001,3300001,6950001,9000001,18000001,40000001},{0.05,0.1,0.2,0.23,0.33,0.4,0.45})-LOOKUP(H4774,{0,1950001,3300001,6950001,9000001,18000001,40000001},{0,97500,427500,636000,1536000,2796000,4796000}))*1.021,3),0))</f>
        <v/>
      </c>
      <c r="J4774" s="21">
        <f>ROUNDDOWN(ROUND(H4774*0.06,2),-2)</f>
        <v/>
      </c>
      <c r="K4774" s="21">
        <f>ROUNDDOWN(ROUND(H4774*0.04,2),-2)</f>
        <v/>
      </c>
      <c r="L4774" s="21">
        <f>I4774+J4774+K4774</f>
        <v/>
      </c>
      <c r="M4774" s="21">
        <f>B4774-L4774</f>
        <v/>
      </c>
      <c r="N4774" s="21">
        <f>ROUNDDOWN(ROUND(B4774*0.2042,2),0)</f>
        <v/>
      </c>
    </row>
    <row r="4775">
      <c r="A4775" t="inlineStr">
        <is>
          <t>照合 一般</t>
        </is>
      </c>
      <c r="B4775" s="21" t="n">
        <v>35000000</v>
      </c>
      <c r="C4775" s="22" t="n">
        <v>6</v>
      </c>
      <c r="D4775" s="22" t="n">
        <v>1</v>
      </c>
      <c r="E4775" s="22" t="n">
        <v>0</v>
      </c>
      <c r="F4775" s="21">
        <f>(IF(C4775&lt;=20,MAX(800000,400000*C4775),8000000+700000*(C4775-20))+IF(E4775=1,1000000,0))</f>
        <v/>
      </c>
      <c r="G4775" s="21">
        <f>IF(AND(D4775=3,C4775&lt;=5),MAX(0,B4775-F4775),IF(AND(D4775=2,C4775&lt;=5,MAX(0,B4775-F4775)&gt;3000000),1500000+MAX(0,B4775-F4775)-3000000,MAX(0,B4775-F4775)/2))</f>
        <v/>
      </c>
      <c r="H4775" s="21">
        <f>ROUNDDOWN(G4775,-3)</f>
        <v/>
      </c>
      <c r="I4775" s="21">
        <f>IF(H4775&lt;=0,0,ROUNDDOWN(ROUND((H4775*LOOKUP(H4775,{0,1950001,3300001,6950001,9000001,18000001,40000001},{0.05,0.1,0.2,0.23,0.33,0.4,0.45})-LOOKUP(H4775,{0,1950001,3300001,6950001,9000001,18000001,40000001},{0,97500,427500,636000,1536000,2796000,4796000}))*1.021,3),0))</f>
        <v/>
      </c>
      <c r="J4775" s="21">
        <f>ROUNDDOWN(ROUND(H4775*0.06,2),-2)</f>
        <v/>
      </c>
      <c r="K4775" s="21">
        <f>ROUNDDOWN(ROUND(H4775*0.04,2),-2)</f>
        <v/>
      </c>
      <c r="L4775" s="21">
        <f>I4775+J4775+K4775</f>
        <v/>
      </c>
      <c r="M4775" s="21">
        <f>B4775-L4775</f>
        <v/>
      </c>
      <c r="N4775" s="21">
        <f>ROUNDDOWN(ROUND(B4775*0.2042,2),0)</f>
        <v/>
      </c>
    </row>
    <row r="4776">
      <c r="A4776" t="inlineStr">
        <is>
          <t>照合 一般</t>
        </is>
      </c>
      <c r="B4776" s="21" t="n">
        <v>35000000</v>
      </c>
      <c r="C4776" s="22" t="n">
        <v>7</v>
      </c>
      <c r="D4776" s="22" t="n">
        <v>1</v>
      </c>
      <c r="E4776" s="22" t="n">
        <v>0</v>
      </c>
      <c r="F4776" s="21">
        <f>(IF(C4776&lt;=20,MAX(800000,400000*C4776),8000000+700000*(C4776-20))+IF(E4776=1,1000000,0))</f>
        <v/>
      </c>
      <c r="G4776" s="21">
        <f>IF(AND(D4776=3,C4776&lt;=5),MAX(0,B4776-F4776),IF(AND(D4776=2,C4776&lt;=5,MAX(0,B4776-F4776)&gt;3000000),1500000+MAX(0,B4776-F4776)-3000000,MAX(0,B4776-F4776)/2))</f>
        <v/>
      </c>
      <c r="H4776" s="21">
        <f>ROUNDDOWN(G4776,-3)</f>
        <v/>
      </c>
      <c r="I4776" s="21">
        <f>IF(H4776&lt;=0,0,ROUNDDOWN(ROUND((H4776*LOOKUP(H4776,{0,1950001,3300001,6950001,9000001,18000001,40000001},{0.05,0.1,0.2,0.23,0.33,0.4,0.45})-LOOKUP(H4776,{0,1950001,3300001,6950001,9000001,18000001,40000001},{0,97500,427500,636000,1536000,2796000,4796000}))*1.021,3),0))</f>
        <v/>
      </c>
      <c r="J4776" s="21">
        <f>ROUNDDOWN(ROUND(H4776*0.06,2),-2)</f>
        <v/>
      </c>
      <c r="K4776" s="21">
        <f>ROUNDDOWN(ROUND(H4776*0.04,2),-2)</f>
        <v/>
      </c>
      <c r="L4776" s="21">
        <f>I4776+J4776+K4776</f>
        <v/>
      </c>
      <c r="M4776" s="21">
        <f>B4776-L4776</f>
        <v/>
      </c>
      <c r="N4776" s="21">
        <f>ROUNDDOWN(ROUND(B4776*0.2042,2),0)</f>
        <v/>
      </c>
    </row>
    <row r="4777">
      <c r="A4777" t="inlineStr">
        <is>
          <t>照合 一般</t>
        </is>
      </c>
      <c r="B4777" s="21" t="n">
        <v>35000000</v>
      </c>
      <c r="C4777" s="22" t="n">
        <v>8</v>
      </c>
      <c r="D4777" s="22" t="n">
        <v>1</v>
      </c>
      <c r="E4777" s="22" t="n">
        <v>0</v>
      </c>
      <c r="F4777" s="21">
        <f>(IF(C4777&lt;=20,MAX(800000,400000*C4777),8000000+700000*(C4777-20))+IF(E4777=1,1000000,0))</f>
        <v/>
      </c>
      <c r="G4777" s="21">
        <f>IF(AND(D4777=3,C4777&lt;=5),MAX(0,B4777-F4777),IF(AND(D4777=2,C4777&lt;=5,MAX(0,B4777-F4777)&gt;3000000),1500000+MAX(0,B4777-F4777)-3000000,MAX(0,B4777-F4777)/2))</f>
        <v/>
      </c>
      <c r="H4777" s="21">
        <f>ROUNDDOWN(G4777,-3)</f>
        <v/>
      </c>
      <c r="I4777" s="21">
        <f>IF(H4777&lt;=0,0,ROUNDDOWN(ROUND((H4777*LOOKUP(H4777,{0,1950001,3300001,6950001,9000001,18000001,40000001},{0.05,0.1,0.2,0.23,0.33,0.4,0.45})-LOOKUP(H4777,{0,1950001,3300001,6950001,9000001,18000001,40000001},{0,97500,427500,636000,1536000,2796000,4796000}))*1.021,3),0))</f>
        <v/>
      </c>
      <c r="J4777" s="21">
        <f>ROUNDDOWN(ROUND(H4777*0.06,2),-2)</f>
        <v/>
      </c>
      <c r="K4777" s="21">
        <f>ROUNDDOWN(ROUND(H4777*0.04,2),-2)</f>
        <v/>
      </c>
      <c r="L4777" s="21">
        <f>I4777+J4777+K4777</f>
        <v/>
      </c>
      <c r="M4777" s="21">
        <f>B4777-L4777</f>
        <v/>
      </c>
      <c r="N4777" s="21">
        <f>ROUNDDOWN(ROUND(B4777*0.2042,2),0)</f>
        <v/>
      </c>
    </row>
    <row r="4778">
      <c r="A4778" t="inlineStr">
        <is>
          <t>照合 一般</t>
        </is>
      </c>
      <c r="B4778" s="21" t="n">
        <v>35000000</v>
      </c>
      <c r="C4778" s="22" t="n">
        <v>9</v>
      </c>
      <c r="D4778" s="22" t="n">
        <v>1</v>
      </c>
      <c r="E4778" s="22" t="n">
        <v>0</v>
      </c>
      <c r="F4778" s="21">
        <f>(IF(C4778&lt;=20,MAX(800000,400000*C4778),8000000+700000*(C4778-20))+IF(E4778=1,1000000,0))</f>
        <v/>
      </c>
      <c r="G4778" s="21">
        <f>IF(AND(D4778=3,C4778&lt;=5),MAX(0,B4778-F4778),IF(AND(D4778=2,C4778&lt;=5,MAX(0,B4778-F4778)&gt;3000000),1500000+MAX(0,B4778-F4778)-3000000,MAX(0,B4778-F4778)/2))</f>
        <v/>
      </c>
      <c r="H4778" s="21">
        <f>ROUNDDOWN(G4778,-3)</f>
        <v/>
      </c>
      <c r="I4778" s="21">
        <f>IF(H4778&lt;=0,0,ROUNDDOWN(ROUND((H4778*LOOKUP(H4778,{0,1950001,3300001,6950001,9000001,18000001,40000001},{0.05,0.1,0.2,0.23,0.33,0.4,0.45})-LOOKUP(H4778,{0,1950001,3300001,6950001,9000001,18000001,40000001},{0,97500,427500,636000,1536000,2796000,4796000}))*1.021,3),0))</f>
        <v/>
      </c>
      <c r="J4778" s="21">
        <f>ROUNDDOWN(ROUND(H4778*0.06,2),-2)</f>
        <v/>
      </c>
      <c r="K4778" s="21">
        <f>ROUNDDOWN(ROUND(H4778*0.04,2),-2)</f>
        <v/>
      </c>
      <c r="L4778" s="21">
        <f>I4778+J4778+K4778</f>
        <v/>
      </c>
      <c r="M4778" s="21">
        <f>B4778-L4778</f>
        <v/>
      </c>
      <c r="N4778" s="21">
        <f>ROUNDDOWN(ROUND(B4778*0.2042,2),0)</f>
        <v/>
      </c>
    </row>
    <row r="4779">
      <c r="A4779" t="inlineStr">
        <is>
          <t>照合 一般</t>
        </is>
      </c>
      <c r="B4779" s="21" t="n">
        <v>35000000</v>
      </c>
      <c r="C4779" s="22" t="n">
        <v>10</v>
      </c>
      <c r="D4779" s="22" t="n">
        <v>1</v>
      </c>
      <c r="E4779" s="22" t="n">
        <v>0</v>
      </c>
      <c r="F4779" s="21">
        <f>(IF(C4779&lt;=20,MAX(800000,400000*C4779),8000000+700000*(C4779-20))+IF(E4779=1,1000000,0))</f>
        <v/>
      </c>
      <c r="G4779" s="21">
        <f>IF(AND(D4779=3,C4779&lt;=5),MAX(0,B4779-F4779),IF(AND(D4779=2,C4779&lt;=5,MAX(0,B4779-F4779)&gt;3000000),1500000+MAX(0,B4779-F4779)-3000000,MAX(0,B4779-F4779)/2))</f>
        <v/>
      </c>
      <c r="H4779" s="21">
        <f>ROUNDDOWN(G4779,-3)</f>
        <v/>
      </c>
      <c r="I4779" s="21">
        <f>IF(H4779&lt;=0,0,ROUNDDOWN(ROUND((H4779*LOOKUP(H4779,{0,1950001,3300001,6950001,9000001,18000001,40000001},{0.05,0.1,0.2,0.23,0.33,0.4,0.45})-LOOKUP(H4779,{0,1950001,3300001,6950001,9000001,18000001,40000001},{0,97500,427500,636000,1536000,2796000,4796000}))*1.021,3),0))</f>
        <v/>
      </c>
      <c r="J4779" s="21">
        <f>ROUNDDOWN(ROUND(H4779*0.06,2),-2)</f>
        <v/>
      </c>
      <c r="K4779" s="21">
        <f>ROUNDDOWN(ROUND(H4779*0.04,2),-2)</f>
        <v/>
      </c>
      <c r="L4779" s="21">
        <f>I4779+J4779+K4779</f>
        <v/>
      </c>
      <c r="M4779" s="21">
        <f>B4779-L4779</f>
        <v/>
      </c>
      <c r="N4779" s="21">
        <f>ROUNDDOWN(ROUND(B4779*0.2042,2),0)</f>
        <v/>
      </c>
    </row>
    <row r="4780">
      <c r="A4780" t="inlineStr">
        <is>
          <t>照合 一般</t>
        </is>
      </c>
      <c r="B4780" s="21" t="n">
        <v>35000000</v>
      </c>
      <c r="C4780" s="22" t="n">
        <v>11</v>
      </c>
      <c r="D4780" s="22" t="n">
        <v>1</v>
      </c>
      <c r="E4780" s="22" t="n">
        <v>0</v>
      </c>
      <c r="F4780" s="21">
        <f>(IF(C4780&lt;=20,MAX(800000,400000*C4780),8000000+700000*(C4780-20))+IF(E4780=1,1000000,0))</f>
        <v/>
      </c>
      <c r="G4780" s="21">
        <f>IF(AND(D4780=3,C4780&lt;=5),MAX(0,B4780-F4780),IF(AND(D4780=2,C4780&lt;=5,MAX(0,B4780-F4780)&gt;3000000),1500000+MAX(0,B4780-F4780)-3000000,MAX(0,B4780-F4780)/2))</f>
        <v/>
      </c>
      <c r="H4780" s="21">
        <f>ROUNDDOWN(G4780,-3)</f>
        <v/>
      </c>
      <c r="I4780" s="21">
        <f>IF(H4780&lt;=0,0,ROUNDDOWN(ROUND((H4780*LOOKUP(H4780,{0,1950001,3300001,6950001,9000001,18000001,40000001},{0.05,0.1,0.2,0.23,0.33,0.4,0.45})-LOOKUP(H4780,{0,1950001,3300001,6950001,9000001,18000001,40000001},{0,97500,427500,636000,1536000,2796000,4796000}))*1.021,3),0))</f>
        <v/>
      </c>
      <c r="J4780" s="21">
        <f>ROUNDDOWN(ROUND(H4780*0.06,2),-2)</f>
        <v/>
      </c>
      <c r="K4780" s="21">
        <f>ROUNDDOWN(ROUND(H4780*0.04,2),-2)</f>
        <v/>
      </c>
      <c r="L4780" s="21">
        <f>I4780+J4780+K4780</f>
        <v/>
      </c>
      <c r="M4780" s="21">
        <f>B4780-L4780</f>
        <v/>
      </c>
      <c r="N4780" s="21">
        <f>ROUNDDOWN(ROUND(B4780*0.2042,2),0)</f>
        <v/>
      </c>
    </row>
    <row r="4781">
      <c r="A4781" t="inlineStr">
        <is>
          <t>照合 一般</t>
        </is>
      </c>
      <c r="B4781" s="21" t="n">
        <v>35000000</v>
      </c>
      <c r="C4781" s="22" t="n">
        <v>12</v>
      </c>
      <c r="D4781" s="22" t="n">
        <v>1</v>
      </c>
      <c r="E4781" s="22" t="n">
        <v>0</v>
      </c>
      <c r="F4781" s="21">
        <f>(IF(C4781&lt;=20,MAX(800000,400000*C4781),8000000+700000*(C4781-20))+IF(E4781=1,1000000,0))</f>
        <v/>
      </c>
      <c r="G4781" s="21">
        <f>IF(AND(D4781=3,C4781&lt;=5),MAX(0,B4781-F4781),IF(AND(D4781=2,C4781&lt;=5,MAX(0,B4781-F4781)&gt;3000000),1500000+MAX(0,B4781-F4781)-3000000,MAX(0,B4781-F4781)/2))</f>
        <v/>
      </c>
      <c r="H4781" s="21">
        <f>ROUNDDOWN(G4781,-3)</f>
        <v/>
      </c>
      <c r="I4781" s="21">
        <f>IF(H4781&lt;=0,0,ROUNDDOWN(ROUND((H4781*LOOKUP(H4781,{0,1950001,3300001,6950001,9000001,18000001,40000001},{0.05,0.1,0.2,0.23,0.33,0.4,0.45})-LOOKUP(H4781,{0,1950001,3300001,6950001,9000001,18000001,40000001},{0,97500,427500,636000,1536000,2796000,4796000}))*1.021,3),0))</f>
        <v/>
      </c>
      <c r="J4781" s="21">
        <f>ROUNDDOWN(ROUND(H4781*0.06,2),-2)</f>
        <v/>
      </c>
      <c r="K4781" s="21">
        <f>ROUNDDOWN(ROUND(H4781*0.04,2),-2)</f>
        <v/>
      </c>
      <c r="L4781" s="21">
        <f>I4781+J4781+K4781</f>
        <v/>
      </c>
      <c r="M4781" s="21">
        <f>B4781-L4781</f>
        <v/>
      </c>
      <c r="N4781" s="21">
        <f>ROUNDDOWN(ROUND(B4781*0.2042,2),0)</f>
        <v/>
      </c>
    </row>
    <row r="4782">
      <c r="A4782" t="inlineStr">
        <is>
          <t>照合 一般</t>
        </is>
      </c>
      <c r="B4782" s="21" t="n">
        <v>35000000</v>
      </c>
      <c r="C4782" s="22" t="n">
        <v>13</v>
      </c>
      <c r="D4782" s="22" t="n">
        <v>1</v>
      </c>
      <c r="E4782" s="22" t="n">
        <v>0</v>
      </c>
      <c r="F4782" s="21">
        <f>(IF(C4782&lt;=20,MAX(800000,400000*C4782),8000000+700000*(C4782-20))+IF(E4782=1,1000000,0))</f>
        <v/>
      </c>
      <c r="G4782" s="21">
        <f>IF(AND(D4782=3,C4782&lt;=5),MAX(0,B4782-F4782),IF(AND(D4782=2,C4782&lt;=5,MAX(0,B4782-F4782)&gt;3000000),1500000+MAX(0,B4782-F4782)-3000000,MAX(0,B4782-F4782)/2))</f>
        <v/>
      </c>
      <c r="H4782" s="21">
        <f>ROUNDDOWN(G4782,-3)</f>
        <v/>
      </c>
      <c r="I4782" s="21">
        <f>IF(H4782&lt;=0,0,ROUNDDOWN(ROUND((H4782*LOOKUP(H4782,{0,1950001,3300001,6950001,9000001,18000001,40000001},{0.05,0.1,0.2,0.23,0.33,0.4,0.45})-LOOKUP(H4782,{0,1950001,3300001,6950001,9000001,18000001,40000001},{0,97500,427500,636000,1536000,2796000,4796000}))*1.021,3),0))</f>
        <v/>
      </c>
      <c r="J4782" s="21">
        <f>ROUNDDOWN(ROUND(H4782*0.06,2),-2)</f>
        <v/>
      </c>
      <c r="K4782" s="21">
        <f>ROUNDDOWN(ROUND(H4782*0.04,2),-2)</f>
        <v/>
      </c>
      <c r="L4782" s="21">
        <f>I4782+J4782+K4782</f>
        <v/>
      </c>
      <c r="M4782" s="21">
        <f>B4782-L4782</f>
        <v/>
      </c>
      <c r="N4782" s="21">
        <f>ROUNDDOWN(ROUND(B4782*0.2042,2),0)</f>
        <v/>
      </c>
    </row>
    <row r="4783">
      <c r="A4783" t="inlineStr">
        <is>
          <t>照合 一般</t>
        </is>
      </c>
      <c r="B4783" s="21" t="n">
        <v>35000000</v>
      </c>
      <c r="C4783" s="22" t="n">
        <v>14</v>
      </c>
      <c r="D4783" s="22" t="n">
        <v>1</v>
      </c>
      <c r="E4783" s="22" t="n">
        <v>0</v>
      </c>
      <c r="F4783" s="21">
        <f>(IF(C4783&lt;=20,MAX(800000,400000*C4783),8000000+700000*(C4783-20))+IF(E4783=1,1000000,0))</f>
        <v/>
      </c>
      <c r="G4783" s="21">
        <f>IF(AND(D4783=3,C4783&lt;=5),MAX(0,B4783-F4783),IF(AND(D4783=2,C4783&lt;=5,MAX(0,B4783-F4783)&gt;3000000),1500000+MAX(0,B4783-F4783)-3000000,MAX(0,B4783-F4783)/2))</f>
        <v/>
      </c>
      <c r="H4783" s="21">
        <f>ROUNDDOWN(G4783,-3)</f>
        <v/>
      </c>
      <c r="I4783" s="21">
        <f>IF(H4783&lt;=0,0,ROUNDDOWN(ROUND((H4783*LOOKUP(H4783,{0,1950001,3300001,6950001,9000001,18000001,40000001},{0.05,0.1,0.2,0.23,0.33,0.4,0.45})-LOOKUP(H4783,{0,1950001,3300001,6950001,9000001,18000001,40000001},{0,97500,427500,636000,1536000,2796000,4796000}))*1.021,3),0))</f>
        <v/>
      </c>
      <c r="J4783" s="21">
        <f>ROUNDDOWN(ROUND(H4783*0.06,2),-2)</f>
        <v/>
      </c>
      <c r="K4783" s="21">
        <f>ROUNDDOWN(ROUND(H4783*0.04,2),-2)</f>
        <v/>
      </c>
      <c r="L4783" s="21">
        <f>I4783+J4783+K4783</f>
        <v/>
      </c>
      <c r="M4783" s="21">
        <f>B4783-L4783</f>
        <v/>
      </c>
      <c r="N4783" s="21">
        <f>ROUNDDOWN(ROUND(B4783*0.2042,2),0)</f>
        <v/>
      </c>
    </row>
    <row r="4784">
      <c r="A4784" t="inlineStr">
        <is>
          <t>照合 一般</t>
        </is>
      </c>
      <c r="B4784" s="21" t="n">
        <v>35000000</v>
      </c>
      <c r="C4784" s="22" t="n">
        <v>15</v>
      </c>
      <c r="D4784" s="22" t="n">
        <v>1</v>
      </c>
      <c r="E4784" s="22" t="n">
        <v>0</v>
      </c>
      <c r="F4784" s="21">
        <f>(IF(C4784&lt;=20,MAX(800000,400000*C4784),8000000+700000*(C4784-20))+IF(E4784=1,1000000,0))</f>
        <v/>
      </c>
      <c r="G4784" s="21">
        <f>IF(AND(D4784=3,C4784&lt;=5),MAX(0,B4784-F4784),IF(AND(D4784=2,C4784&lt;=5,MAX(0,B4784-F4784)&gt;3000000),1500000+MAX(0,B4784-F4784)-3000000,MAX(0,B4784-F4784)/2))</f>
        <v/>
      </c>
      <c r="H4784" s="21">
        <f>ROUNDDOWN(G4784,-3)</f>
        <v/>
      </c>
      <c r="I4784" s="21">
        <f>IF(H4784&lt;=0,0,ROUNDDOWN(ROUND((H4784*LOOKUP(H4784,{0,1950001,3300001,6950001,9000001,18000001,40000001},{0.05,0.1,0.2,0.23,0.33,0.4,0.45})-LOOKUP(H4784,{0,1950001,3300001,6950001,9000001,18000001,40000001},{0,97500,427500,636000,1536000,2796000,4796000}))*1.021,3),0))</f>
        <v/>
      </c>
      <c r="J4784" s="21">
        <f>ROUNDDOWN(ROUND(H4784*0.06,2),-2)</f>
        <v/>
      </c>
      <c r="K4784" s="21">
        <f>ROUNDDOWN(ROUND(H4784*0.04,2),-2)</f>
        <v/>
      </c>
      <c r="L4784" s="21">
        <f>I4784+J4784+K4784</f>
        <v/>
      </c>
      <c r="M4784" s="21">
        <f>B4784-L4784</f>
        <v/>
      </c>
      <c r="N4784" s="21">
        <f>ROUNDDOWN(ROUND(B4784*0.2042,2),0)</f>
        <v/>
      </c>
    </row>
    <row r="4785">
      <c r="A4785" t="inlineStr">
        <is>
          <t>照合 一般</t>
        </is>
      </c>
      <c r="B4785" s="21" t="n">
        <v>35000000</v>
      </c>
      <c r="C4785" s="22" t="n">
        <v>16</v>
      </c>
      <c r="D4785" s="22" t="n">
        <v>1</v>
      </c>
      <c r="E4785" s="22" t="n">
        <v>0</v>
      </c>
      <c r="F4785" s="21">
        <f>(IF(C4785&lt;=20,MAX(800000,400000*C4785),8000000+700000*(C4785-20))+IF(E4785=1,1000000,0))</f>
        <v/>
      </c>
      <c r="G4785" s="21">
        <f>IF(AND(D4785=3,C4785&lt;=5),MAX(0,B4785-F4785),IF(AND(D4785=2,C4785&lt;=5,MAX(0,B4785-F4785)&gt;3000000),1500000+MAX(0,B4785-F4785)-3000000,MAX(0,B4785-F4785)/2))</f>
        <v/>
      </c>
      <c r="H4785" s="21">
        <f>ROUNDDOWN(G4785,-3)</f>
        <v/>
      </c>
      <c r="I4785" s="21">
        <f>IF(H4785&lt;=0,0,ROUNDDOWN(ROUND((H4785*LOOKUP(H4785,{0,1950001,3300001,6950001,9000001,18000001,40000001},{0.05,0.1,0.2,0.23,0.33,0.4,0.45})-LOOKUP(H4785,{0,1950001,3300001,6950001,9000001,18000001,40000001},{0,97500,427500,636000,1536000,2796000,4796000}))*1.021,3),0))</f>
        <v/>
      </c>
      <c r="J4785" s="21">
        <f>ROUNDDOWN(ROUND(H4785*0.06,2),-2)</f>
        <v/>
      </c>
      <c r="K4785" s="21">
        <f>ROUNDDOWN(ROUND(H4785*0.04,2),-2)</f>
        <v/>
      </c>
      <c r="L4785" s="21">
        <f>I4785+J4785+K4785</f>
        <v/>
      </c>
      <c r="M4785" s="21">
        <f>B4785-L4785</f>
        <v/>
      </c>
      <c r="N4785" s="21">
        <f>ROUNDDOWN(ROUND(B4785*0.2042,2),0)</f>
        <v/>
      </c>
    </row>
    <row r="4786">
      <c r="A4786" t="inlineStr">
        <is>
          <t>照合 一般</t>
        </is>
      </c>
      <c r="B4786" s="21" t="n">
        <v>35000000</v>
      </c>
      <c r="C4786" s="22" t="n">
        <v>17</v>
      </c>
      <c r="D4786" s="22" t="n">
        <v>1</v>
      </c>
      <c r="E4786" s="22" t="n">
        <v>0</v>
      </c>
      <c r="F4786" s="21">
        <f>(IF(C4786&lt;=20,MAX(800000,400000*C4786),8000000+700000*(C4786-20))+IF(E4786=1,1000000,0))</f>
        <v/>
      </c>
      <c r="G4786" s="21">
        <f>IF(AND(D4786=3,C4786&lt;=5),MAX(0,B4786-F4786),IF(AND(D4786=2,C4786&lt;=5,MAX(0,B4786-F4786)&gt;3000000),1500000+MAX(0,B4786-F4786)-3000000,MAX(0,B4786-F4786)/2))</f>
        <v/>
      </c>
      <c r="H4786" s="21">
        <f>ROUNDDOWN(G4786,-3)</f>
        <v/>
      </c>
      <c r="I4786" s="21">
        <f>IF(H4786&lt;=0,0,ROUNDDOWN(ROUND((H4786*LOOKUP(H4786,{0,1950001,3300001,6950001,9000001,18000001,40000001},{0.05,0.1,0.2,0.23,0.33,0.4,0.45})-LOOKUP(H4786,{0,1950001,3300001,6950001,9000001,18000001,40000001},{0,97500,427500,636000,1536000,2796000,4796000}))*1.021,3),0))</f>
        <v/>
      </c>
      <c r="J4786" s="21">
        <f>ROUNDDOWN(ROUND(H4786*0.06,2),-2)</f>
        <v/>
      </c>
      <c r="K4786" s="21">
        <f>ROUNDDOWN(ROUND(H4786*0.04,2),-2)</f>
        <v/>
      </c>
      <c r="L4786" s="21">
        <f>I4786+J4786+K4786</f>
        <v/>
      </c>
      <c r="M4786" s="21">
        <f>B4786-L4786</f>
        <v/>
      </c>
      <c r="N4786" s="21">
        <f>ROUNDDOWN(ROUND(B4786*0.2042,2),0)</f>
        <v/>
      </c>
    </row>
    <row r="4787">
      <c r="A4787" t="inlineStr">
        <is>
          <t>照合 一般</t>
        </is>
      </c>
      <c r="B4787" s="21" t="n">
        <v>35000000</v>
      </c>
      <c r="C4787" s="22" t="n">
        <v>18</v>
      </c>
      <c r="D4787" s="22" t="n">
        <v>1</v>
      </c>
      <c r="E4787" s="22" t="n">
        <v>0</v>
      </c>
      <c r="F4787" s="21">
        <f>(IF(C4787&lt;=20,MAX(800000,400000*C4787),8000000+700000*(C4787-20))+IF(E4787=1,1000000,0))</f>
        <v/>
      </c>
      <c r="G4787" s="21">
        <f>IF(AND(D4787=3,C4787&lt;=5),MAX(0,B4787-F4787),IF(AND(D4787=2,C4787&lt;=5,MAX(0,B4787-F4787)&gt;3000000),1500000+MAX(0,B4787-F4787)-3000000,MAX(0,B4787-F4787)/2))</f>
        <v/>
      </c>
      <c r="H4787" s="21">
        <f>ROUNDDOWN(G4787,-3)</f>
        <v/>
      </c>
      <c r="I4787" s="21">
        <f>IF(H4787&lt;=0,0,ROUNDDOWN(ROUND((H4787*LOOKUP(H4787,{0,1950001,3300001,6950001,9000001,18000001,40000001},{0.05,0.1,0.2,0.23,0.33,0.4,0.45})-LOOKUP(H4787,{0,1950001,3300001,6950001,9000001,18000001,40000001},{0,97500,427500,636000,1536000,2796000,4796000}))*1.021,3),0))</f>
        <v/>
      </c>
      <c r="J4787" s="21">
        <f>ROUNDDOWN(ROUND(H4787*0.06,2),-2)</f>
        <v/>
      </c>
      <c r="K4787" s="21">
        <f>ROUNDDOWN(ROUND(H4787*0.04,2),-2)</f>
        <v/>
      </c>
      <c r="L4787" s="21">
        <f>I4787+J4787+K4787</f>
        <v/>
      </c>
      <c r="M4787" s="21">
        <f>B4787-L4787</f>
        <v/>
      </c>
      <c r="N4787" s="21">
        <f>ROUNDDOWN(ROUND(B4787*0.2042,2),0)</f>
        <v/>
      </c>
    </row>
    <row r="4788">
      <c r="A4788" t="inlineStr">
        <is>
          <t>照合 一般</t>
        </is>
      </c>
      <c r="B4788" s="21" t="n">
        <v>35000000</v>
      </c>
      <c r="C4788" s="22" t="n">
        <v>19</v>
      </c>
      <c r="D4788" s="22" t="n">
        <v>1</v>
      </c>
      <c r="E4788" s="22" t="n">
        <v>0</v>
      </c>
      <c r="F4788" s="21">
        <f>(IF(C4788&lt;=20,MAX(800000,400000*C4788),8000000+700000*(C4788-20))+IF(E4788=1,1000000,0))</f>
        <v/>
      </c>
      <c r="G4788" s="21">
        <f>IF(AND(D4788=3,C4788&lt;=5),MAX(0,B4788-F4788),IF(AND(D4788=2,C4788&lt;=5,MAX(0,B4788-F4788)&gt;3000000),1500000+MAX(0,B4788-F4788)-3000000,MAX(0,B4788-F4788)/2))</f>
        <v/>
      </c>
      <c r="H4788" s="21">
        <f>ROUNDDOWN(G4788,-3)</f>
        <v/>
      </c>
      <c r="I4788" s="21">
        <f>IF(H4788&lt;=0,0,ROUNDDOWN(ROUND((H4788*LOOKUP(H4788,{0,1950001,3300001,6950001,9000001,18000001,40000001},{0.05,0.1,0.2,0.23,0.33,0.4,0.45})-LOOKUP(H4788,{0,1950001,3300001,6950001,9000001,18000001,40000001},{0,97500,427500,636000,1536000,2796000,4796000}))*1.021,3),0))</f>
        <v/>
      </c>
      <c r="J4788" s="21">
        <f>ROUNDDOWN(ROUND(H4788*0.06,2),-2)</f>
        <v/>
      </c>
      <c r="K4788" s="21">
        <f>ROUNDDOWN(ROUND(H4788*0.04,2),-2)</f>
        <v/>
      </c>
      <c r="L4788" s="21">
        <f>I4788+J4788+K4788</f>
        <v/>
      </c>
      <c r="M4788" s="21">
        <f>B4788-L4788</f>
        <v/>
      </c>
      <c r="N4788" s="21">
        <f>ROUNDDOWN(ROUND(B4788*0.2042,2),0)</f>
        <v/>
      </c>
    </row>
    <row r="4789">
      <c r="A4789" t="inlineStr">
        <is>
          <t>照合 一般</t>
        </is>
      </c>
      <c r="B4789" s="21" t="n">
        <v>35000000</v>
      </c>
      <c r="C4789" s="22" t="n">
        <v>20</v>
      </c>
      <c r="D4789" s="22" t="n">
        <v>1</v>
      </c>
      <c r="E4789" s="22" t="n">
        <v>0</v>
      </c>
      <c r="F4789" s="21">
        <f>(IF(C4789&lt;=20,MAX(800000,400000*C4789),8000000+700000*(C4789-20))+IF(E4789=1,1000000,0))</f>
        <v/>
      </c>
      <c r="G4789" s="21">
        <f>IF(AND(D4789=3,C4789&lt;=5),MAX(0,B4789-F4789),IF(AND(D4789=2,C4789&lt;=5,MAX(0,B4789-F4789)&gt;3000000),1500000+MAX(0,B4789-F4789)-3000000,MAX(0,B4789-F4789)/2))</f>
        <v/>
      </c>
      <c r="H4789" s="21">
        <f>ROUNDDOWN(G4789,-3)</f>
        <v/>
      </c>
      <c r="I4789" s="21">
        <f>IF(H4789&lt;=0,0,ROUNDDOWN(ROUND((H4789*LOOKUP(H4789,{0,1950001,3300001,6950001,9000001,18000001,40000001},{0.05,0.1,0.2,0.23,0.33,0.4,0.45})-LOOKUP(H4789,{0,1950001,3300001,6950001,9000001,18000001,40000001},{0,97500,427500,636000,1536000,2796000,4796000}))*1.021,3),0))</f>
        <v/>
      </c>
      <c r="J4789" s="21">
        <f>ROUNDDOWN(ROUND(H4789*0.06,2),-2)</f>
        <v/>
      </c>
      <c r="K4789" s="21">
        <f>ROUNDDOWN(ROUND(H4789*0.04,2),-2)</f>
        <v/>
      </c>
      <c r="L4789" s="21">
        <f>I4789+J4789+K4789</f>
        <v/>
      </c>
      <c r="M4789" s="21">
        <f>B4789-L4789</f>
        <v/>
      </c>
      <c r="N4789" s="21">
        <f>ROUNDDOWN(ROUND(B4789*0.2042,2),0)</f>
        <v/>
      </c>
    </row>
    <row r="4790">
      <c r="A4790" t="inlineStr">
        <is>
          <t>照合 一般</t>
        </is>
      </c>
      <c r="B4790" s="21" t="n">
        <v>35000000</v>
      </c>
      <c r="C4790" s="22" t="n">
        <v>21</v>
      </c>
      <c r="D4790" s="22" t="n">
        <v>1</v>
      </c>
      <c r="E4790" s="22" t="n">
        <v>0</v>
      </c>
      <c r="F4790" s="21">
        <f>(IF(C4790&lt;=20,MAX(800000,400000*C4790),8000000+700000*(C4790-20))+IF(E4790=1,1000000,0))</f>
        <v/>
      </c>
      <c r="G4790" s="21">
        <f>IF(AND(D4790=3,C4790&lt;=5),MAX(0,B4790-F4790),IF(AND(D4790=2,C4790&lt;=5,MAX(0,B4790-F4790)&gt;3000000),1500000+MAX(0,B4790-F4790)-3000000,MAX(0,B4790-F4790)/2))</f>
        <v/>
      </c>
      <c r="H4790" s="21">
        <f>ROUNDDOWN(G4790,-3)</f>
        <v/>
      </c>
      <c r="I4790" s="21">
        <f>IF(H4790&lt;=0,0,ROUNDDOWN(ROUND((H4790*LOOKUP(H4790,{0,1950001,3300001,6950001,9000001,18000001,40000001},{0.05,0.1,0.2,0.23,0.33,0.4,0.45})-LOOKUP(H4790,{0,1950001,3300001,6950001,9000001,18000001,40000001},{0,97500,427500,636000,1536000,2796000,4796000}))*1.021,3),0))</f>
        <v/>
      </c>
      <c r="J4790" s="21">
        <f>ROUNDDOWN(ROUND(H4790*0.06,2),-2)</f>
        <v/>
      </c>
      <c r="K4790" s="21">
        <f>ROUNDDOWN(ROUND(H4790*0.04,2),-2)</f>
        <v/>
      </c>
      <c r="L4790" s="21">
        <f>I4790+J4790+K4790</f>
        <v/>
      </c>
      <c r="M4790" s="21">
        <f>B4790-L4790</f>
        <v/>
      </c>
      <c r="N4790" s="21">
        <f>ROUNDDOWN(ROUND(B4790*0.2042,2),0)</f>
        <v/>
      </c>
    </row>
    <row r="4791">
      <c r="A4791" t="inlineStr">
        <is>
          <t>照合 一般</t>
        </is>
      </c>
      <c r="B4791" s="21" t="n">
        <v>35000000</v>
      </c>
      <c r="C4791" s="22" t="n">
        <v>22</v>
      </c>
      <c r="D4791" s="22" t="n">
        <v>1</v>
      </c>
      <c r="E4791" s="22" t="n">
        <v>0</v>
      </c>
      <c r="F4791" s="21">
        <f>(IF(C4791&lt;=20,MAX(800000,400000*C4791),8000000+700000*(C4791-20))+IF(E4791=1,1000000,0))</f>
        <v/>
      </c>
      <c r="G4791" s="21">
        <f>IF(AND(D4791=3,C4791&lt;=5),MAX(0,B4791-F4791),IF(AND(D4791=2,C4791&lt;=5,MAX(0,B4791-F4791)&gt;3000000),1500000+MAX(0,B4791-F4791)-3000000,MAX(0,B4791-F4791)/2))</f>
        <v/>
      </c>
      <c r="H4791" s="21">
        <f>ROUNDDOWN(G4791,-3)</f>
        <v/>
      </c>
      <c r="I4791" s="21">
        <f>IF(H4791&lt;=0,0,ROUNDDOWN(ROUND((H4791*LOOKUP(H4791,{0,1950001,3300001,6950001,9000001,18000001,40000001},{0.05,0.1,0.2,0.23,0.33,0.4,0.45})-LOOKUP(H4791,{0,1950001,3300001,6950001,9000001,18000001,40000001},{0,97500,427500,636000,1536000,2796000,4796000}))*1.021,3),0))</f>
        <v/>
      </c>
      <c r="J4791" s="21">
        <f>ROUNDDOWN(ROUND(H4791*0.06,2),-2)</f>
        <v/>
      </c>
      <c r="K4791" s="21">
        <f>ROUNDDOWN(ROUND(H4791*0.04,2),-2)</f>
        <v/>
      </c>
      <c r="L4791" s="21">
        <f>I4791+J4791+K4791</f>
        <v/>
      </c>
      <c r="M4791" s="21">
        <f>B4791-L4791</f>
        <v/>
      </c>
      <c r="N4791" s="21">
        <f>ROUNDDOWN(ROUND(B4791*0.2042,2),0)</f>
        <v/>
      </c>
    </row>
    <row r="4792">
      <c r="A4792" t="inlineStr">
        <is>
          <t>照合 一般</t>
        </is>
      </c>
      <c r="B4792" s="21" t="n">
        <v>35000000</v>
      </c>
      <c r="C4792" s="22" t="n">
        <v>23</v>
      </c>
      <c r="D4792" s="22" t="n">
        <v>1</v>
      </c>
      <c r="E4792" s="22" t="n">
        <v>0</v>
      </c>
      <c r="F4792" s="21">
        <f>(IF(C4792&lt;=20,MAX(800000,400000*C4792),8000000+700000*(C4792-20))+IF(E4792=1,1000000,0))</f>
        <v/>
      </c>
      <c r="G4792" s="21">
        <f>IF(AND(D4792=3,C4792&lt;=5),MAX(0,B4792-F4792),IF(AND(D4792=2,C4792&lt;=5,MAX(0,B4792-F4792)&gt;3000000),1500000+MAX(0,B4792-F4792)-3000000,MAX(0,B4792-F4792)/2))</f>
        <v/>
      </c>
      <c r="H4792" s="21">
        <f>ROUNDDOWN(G4792,-3)</f>
        <v/>
      </c>
      <c r="I4792" s="21">
        <f>IF(H4792&lt;=0,0,ROUNDDOWN(ROUND((H4792*LOOKUP(H4792,{0,1950001,3300001,6950001,9000001,18000001,40000001},{0.05,0.1,0.2,0.23,0.33,0.4,0.45})-LOOKUP(H4792,{0,1950001,3300001,6950001,9000001,18000001,40000001},{0,97500,427500,636000,1536000,2796000,4796000}))*1.021,3),0))</f>
        <v/>
      </c>
      <c r="J4792" s="21">
        <f>ROUNDDOWN(ROUND(H4792*0.06,2),-2)</f>
        <v/>
      </c>
      <c r="K4792" s="21">
        <f>ROUNDDOWN(ROUND(H4792*0.04,2),-2)</f>
        <v/>
      </c>
      <c r="L4792" s="21">
        <f>I4792+J4792+K4792</f>
        <v/>
      </c>
      <c r="M4792" s="21">
        <f>B4792-L4792</f>
        <v/>
      </c>
      <c r="N4792" s="21">
        <f>ROUNDDOWN(ROUND(B4792*0.2042,2),0)</f>
        <v/>
      </c>
    </row>
    <row r="4793">
      <c r="A4793" t="inlineStr">
        <is>
          <t>照合 一般</t>
        </is>
      </c>
      <c r="B4793" s="21" t="n">
        <v>35000000</v>
      </c>
      <c r="C4793" s="22" t="n">
        <v>24</v>
      </c>
      <c r="D4793" s="22" t="n">
        <v>1</v>
      </c>
      <c r="E4793" s="22" t="n">
        <v>0</v>
      </c>
      <c r="F4793" s="21">
        <f>(IF(C4793&lt;=20,MAX(800000,400000*C4793),8000000+700000*(C4793-20))+IF(E4793=1,1000000,0))</f>
        <v/>
      </c>
      <c r="G4793" s="21">
        <f>IF(AND(D4793=3,C4793&lt;=5),MAX(0,B4793-F4793),IF(AND(D4793=2,C4793&lt;=5,MAX(0,B4793-F4793)&gt;3000000),1500000+MAX(0,B4793-F4793)-3000000,MAX(0,B4793-F4793)/2))</f>
        <v/>
      </c>
      <c r="H4793" s="21">
        <f>ROUNDDOWN(G4793,-3)</f>
        <v/>
      </c>
      <c r="I4793" s="21">
        <f>IF(H4793&lt;=0,0,ROUNDDOWN(ROUND((H4793*LOOKUP(H4793,{0,1950001,3300001,6950001,9000001,18000001,40000001},{0.05,0.1,0.2,0.23,0.33,0.4,0.45})-LOOKUP(H4793,{0,1950001,3300001,6950001,9000001,18000001,40000001},{0,97500,427500,636000,1536000,2796000,4796000}))*1.021,3),0))</f>
        <v/>
      </c>
      <c r="J4793" s="21">
        <f>ROUNDDOWN(ROUND(H4793*0.06,2),-2)</f>
        <v/>
      </c>
      <c r="K4793" s="21">
        <f>ROUNDDOWN(ROUND(H4793*0.04,2),-2)</f>
        <v/>
      </c>
      <c r="L4793" s="21">
        <f>I4793+J4793+K4793</f>
        <v/>
      </c>
      <c r="M4793" s="21">
        <f>B4793-L4793</f>
        <v/>
      </c>
      <c r="N4793" s="21">
        <f>ROUNDDOWN(ROUND(B4793*0.2042,2),0)</f>
        <v/>
      </c>
    </row>
    <row r="4794">
      <c r="A4794" t="inlineStr">
        <is>
          <t>照合 一般</t>
        </is>
      </c>
      <c r="B4794" s="21" t="n">
        <v>35000000</v>
      </c>
      <c r="C4794" s="22" t="n">
        <v>25</v>
      </c>
      <c r="D4794" s="22" t="n">
        <v>1</v>
      </c>
      <c r="E4794" s="22" t="n">
        <v>0</v>
      </c>
      <c r="F4794" s="21">
        <f>(IF(C4794&lt;=20,MAX(800000,400000*C4794),8000000+700000*(C4794-20))+IF(E4794=1,1000000,0))</f>
        <v/>
      </c>
      <c r="G4794" s="21">
        <f>IF(AND(D4794=3,C4794&lt;=5),MAX(0,B4794-F4794),IF(AND(D4794=2,C4794&lt;=5,MAX(0,B4794-F4794)&gt;3000000),1500000+MAX(0,B4794-F4794)-3000000,MAX(0,B4794-F4794)/2))</f>
        <v/>
      </c>
      <c r="H4794" s="21">
        <f>ROUNDDOWN(G4794,-3)</f>
        <v/>
      </c>
      <c r="I4794" s="21">
        <f>IF(H4794&lt;=0,0,ROUNDDOWN(ROUND((H4794*LOOKUP(H4794,{0,1950001,3300001,6950001,9000001,18000001,40000001},{0.05,0.1,0.2,0.23,0.33,0.4,0.45})-LOOKUP(H4794,{0,1950001,3300001,6950001,9000001,18000001,40000001},{0,97500,427500,636000,1536000,2796000,4796000}))*1.021,3),0))</f>
        <v/>
      </c>
      <c r="J4794" s="21">
        <f>ROUNDDOWN(ROUND(H4794*0.06,2),-2)</f>
        <v/>
      </c>
      <c r="K4794" s="21">
        <f>ROUNDDOWN(ROUND(H4794*0.04,2),-2)</f>
        <v/>
      </c>
      <c r="L4794" s="21">
        <f>I4794+J4794+K4794</f>
        <v/>
      </c>
      <c r="M4794" s="21">
        <f>B4794-L4794</f>
        <v/>
      </c>
      <c r="N4794" s="21">
        <f>ROUNDDOWN(ROUND(B4794*0.2042,2),0)</f>
        <v/>
      </c>
    </row>
    <row r="4795">
      <c r="A4795" t="inlineStr">
        <is>
          <t>照合 一般</t>
        </is>
      </c>
      <c r="B4795" s="21" t="n">
        <v>35000000</v>
      </c>
      <c r="C4795" s="22" t="n">
        <v>26</v>
      </c>
      <c r="D4795" s="22" t="n">
        <v>1</v>
      </c>
      <c r="E4795" s="22" t="n">
        <v>0</v>
      </c>
      <c r="F4795" s="21">
        <f>(IF(C4795&lt;=20,MAX(800000,400000*C4795),8000000+700000*(C4795-20))+IF(E4795=1,1000000,0))</f>
        <v/>
      </c>
      <c r="G4795" s="21">
        <f>IF(AND(D4795=3,C4795&lt;=5),MAX(0,B4795-F4795),IF(AND(D4795=2,C4795&lt;=5,MAX(0,B4795-F4795)&gt;3000000),1500000+MAX(0,B4795-F4795)-3000000,MAX(0,B4795-F4795)/2))</f>
        <v/>
      </c>
      <c r="H4795" s="21">
        <f>ROUNDDOWN(G4795,-3)</f>
        <v/>
      </c>
      <c r="I4795" s="21">
        <f>IF(H4795&lt;=0,0,ROUNDDOWN(ROUND((H4795*LOOKUP(H4795,{0,1950001,3300001,6950001,9000001,18000001,40000001},{0.05,0.1,0.2,0.23,0.33,0.4,0.45})-LOOKUP(H4795,{0,1950001,3300001,6950001,9000001,18000001,40000001},{0,97500,427500,636000,1536000,2796000,4796000}))*1.021,3),0))</f>
        <v/>
      </c>
      <c r="J4795" s="21">
        <f>ROUNDDOWN(ROUND(H4795*0.06,2),-2)</f>
        <v/>
      </c>
      <c r="K4795" s="21">
        <f>ROUNDDOWN(ROUND(H4795*0.04,2),-2)</f>
        <v/>
      </c>
      <c r="L4795" s="21">
        <f>I4795+J4795+K4795</f>
        <v/>
      </c>
      <c r="M4795" s="21">
        <f>B4795-L4795</f>
        <v/>
      </c>
      <c r="N4795" s="21">
        <f>ROUNDDOWN(ROUND(B4795*0.2042,2),0)</f>
        <v/>
      </c>
    </row>
    <row r="4796">
      <c r="A4796" t="inlineStr">
        <is>
          <t>照合 一般</t>
        </is>
      </c>
      <c r="B4796" s="21" t="n">
        <v>35000000</v>
      </c>
      <c r="C4796" s="22" t="n">
        <v>27</v>
      </c>
      <c r="D4796" s="22" t="n">
        <v>1</v>
      </c>
      <c r="E4796" s="22" t="n">
        <v>0</v>
      </c>
      <c r="F4796" s="21">
        <f>(IF(C4796&lt;=20,MAX(800000,400000*C4796),8000000+700000*(C4796-20))+IF(E4796=1,1000000,0))</f>
        <v/>
      </c>
      <c r="G4796" s="21">
        <f>IF(AND(D4796=3,C4796&lt;=5),MAX(0,B4796-F4796),IF(AND(D4796=2,C4796&lt;=5,MAX(0,B4796-F4796)&gt;3000000),1500000+MAX(0,B4796-F4796)-3000000,MAX(0,B4796-F4796)/2))</f>
        <v/>
      </c>
      <c r="H4796" s="21">
        <f>ROUNDDOWN(G4796,-3)</f>
        <v/>
      </c>
      <c r="I4796" s="21">
        <f>IF(H4796&lt;=0,0,ROUNDDOWN(ROUND((H4796*LOOKUP(H4796,{0,1950001,3300001,6950001,9000001,18000001,40000001},{0.05,0.1,0.2,0.23,0.33,0.4,0.45})-LOOKUP(H4796,{0,1950001,3300001,6950001,9000001,18000001,40000001},{0,97500,427500,636000,1536000,2796000,4796000}))*1.021,3),0))</f>
        <v/>
      </c>
      <c r="J4796" s="21">
        <f>ROUNDDOWN(ROUND(H4796*0.06,2),-2)</f>
        <v/>
      </c>
      <c r="K4796" s="21">
        <f>ROUNDDOWN(ROUND(H4796*0.04,2),-2)</f>
        <v/>
      </c>
      <c r="L4796" s="21">
        <f>I4796+J4796+K4796</f>
        <v/>
      </c>
      <c r="M4796" s="21">
        <f>B4796-L4796</f>
        <v/>
      </c>
      <c r="N4796" s="21">
        <f>ROUNDDOWN(ROUND(B4796*0.2042,2),0)</f>
        <v/>
      </c>
    </row>
    <row r="4797">
      <c r="A4797" t="inlineStr">
        <is>
          <t>照合 一般</t>
        </is>
      </c>
      <c r="B4797" s="21" t="n">
        <v>35000000</v>
      </c>
      <c r="C4797" s="22" t="n">
        <v>28</v>
      </c>
      <c r="D4797" s="22" t="n">
        <v>1</v>
      </c>
      <c r="E4797" s="22" t="n">
        <v>0</v>
      </c>
      <c r="F4797" s="21">
        <f>(IF(C4797&lt;=20,MAX(800000,400000*C4797),8000000+700000*(C4797-20))+IF(E4797=1,1000000,0))</f>
        <v/>
      </c>
      <c r="G4797" s="21">
        <f>IF(AND(D4797=3,C4797&lt;=5),MAX(0,B4797-F4797),IF(AND(D4797=2,C4797&lt;=5,MAX(0,B4797-F4797)&gt;3000000),1500000+MAX(0,B4797-F4797)-3000000,MAX(0,B4797-F4797)/2))</f>
        <v/>
      </c>
      <c r="H4797" s="21">
        <f>ROUNDDOWN(G4797,-3)</f>
        <v/>
      </c>
      <c r="I4797" s="21">
        <f>IF(H4797&lt;=0,0,ROUNDDOWN(ROUND((H4797*LOOKUP(H4797,{0,1950001,3300001,6950001,9000001,18000001,40000001},{0.05,0.1,0.2,0.23,0.33,0.4,0.45})-LOOKUP(H4797,{0,1950001,3300001,6950001,9000001,18000001,40000001},{0,97500,427500,636000,1536000,2796000,4796000}))*1.021,3),0))</f>
        <v/>
      </c>
      <c r="J4797" s="21">
        <f>ROUNDDOWN(ROUND(H4797*0.06,2),-2)</f>
        <v/>
      </c>
      <c r="K4797" s="21">
        <f>ROUNDDOWN(ROUND(H4797*0.04,2),-2)</f>
        <v/>
      </c>
      <c r="L4797" s="21">
        <f>I4797+J4797+K4797</f>
        <v/>
      </c>
      <c r="M4797" s="21">
        <f>B4797-L4797</f>
        <v/>
      </c>
      <c r="N4797" s="21">
        <f>ROUNDDOWN(ROUND(B4797*0.2042,2),0)</f>
        <v/>
      </c>
    </row>
    <row r="4798">
      <c r="A4798" t="inlineStr">
        <is>
          <t>照合 一般</t>
        </is>
      </c>
      <c r="B4798" s="21" t="n">
        <v>35000000</v>
      </c>
      <c r="C4798" s="22" t="n">
        <v>29</v>
      </c>
      <c r="D4798" s="22" t="n">
        <v>1</v>
      </c>
      <c r="E4798" s="22" t="n">
        <v>0</v>
      </c>
      <c r="F4798" s="21">
        <f>(IF(C4798&lt;=20,MAX(800000,400000*C4798),8000000+700000*(C4798-20))+IF(E4798=1,1000000,0))</f>
        <v/>
      </c>
      <c r="G4798" s="21">
        <f>IF(AND(D4798=3,C4798&lt;=5),MAX(0,B4798-F4798),IF(AND(D4798=2,C4798&lt;=5,MAX(0,B4798-F4798)&gt;3000000),1500000+MAX(0,B4798-F4798)-3000000,MAX(0,B4798-F4798)/2))</f>
        <v/>
      </c>
      <c r="H4798" s="21">
        <f>ROUNDDOWN(G4798,-3)</f>
        <v/>
      </c>
      <c r="I4798" s="21">
        <f>IF(H4798&lt;=0,0,ROUNDDOWN(ROUND((H4798*LOOKUP(H4798,{0,1950001,3300001,6950001,9000001,18000001,40000001},{0.05,0.1,0.2,0.23,0.33,0.4,0.45})-LOOKUP(H4798,{0,1950001,3300001,6950001,9000001,18000001,40000001},{0,97500,427500,636000,1536000,2796000,4796000}))*1.021,3),0))</f>
        <v/>
      </c>
      <c r="J4798" s="21">
        <f>ROUNDDOWN(ROUND(H4798*0.06,2),-2)</f>
        <v/>
      </c>
      <c r="K4798" s="21">
        <f>ROUNDDOWN(ROUND(H4798*0.04,2),-2)</f>
        <v/>
      </c>
      <c r="L4798" s="21">
        <f>I4798+J4798+K4798</f>
        <v/>
      </c>
      <c r="M4798" s="21">
        <f>B4798-L4798</f>
        <v/>
      </c>
      <c r="N4798" s="21">
        <f>ROUNDDOWN(ROUND(B4798*0.2042,2),0)</f>
        <v/>
      </c>
    </row>
    <row r="4799">
      <c r="A4799" t="inlineStr">
        <is>
          <t>照合 一般</t>
        </is>
      </c>
      <c r="B4799" s="21" t="n">
        <v>35000000</v>
      </c>
      <c r="C4799" s="22" t="n">
        <v>30</v>
      </c>
      <c r="D4799" s="22" t="n">
        <v>1</v>
      </c>
      <c r="E4799" s="22" t="n">
        <v>0</v>
      </c>
      <c r="F4799" s="21">
        <f>(IF(C4799&lt;=20,MAX(800000,400000*C4799),8000000+700000*(C4799-20))+IF(E4799=1,1000000,0))</f>
        <v/>
      </c>
      <c r="G4799" s="21">
        <f>IF(AND(D4799=3,C4799&lt;=5),MAX(0,B4799-F4799),IF(AND(D4799=2,C4799&lt;=5,MAX(0,B4799-F4799)&gt;3000000),1500000+MAX(0,B4799-F4799)-3000000,MAX(0,B4799-F4799)/2))</f>
        <v/>
      </c>
      <c r="H4799" s="21">
        <f>ROUNDDOWN(G4799,-3)</f>
        <v/>
      </c>
      <c r="I4799" s="21">
        <f>IF(H4799&lt;=0,0,ROUNDDOWN(ROUND((H4799*LOOKUP(H4799,{0,1950001,3300001,6950001,9000001,18000001,40000001},{0.05,0.1,0.2,0.23,0.33,0.4,0.45})-LOOKUP(H4799,{0,1950001,3300001,6950001,9000001,18000001,40000001},{0,97500,427500,636000,1536000,2796000,4796000}))*1.021,3),0))</f>
        <v/>
      </c>
      <c r="J4799" s="21">
        <f>ROUNDDOWN(ROUND(H4799*0.06,2),-2)</f>
        <v/>
      </c>
      <c r="K4799" s="21">
        <f>ROUNDDOWN(ROUND(H4799*0.04,2),-2)</f>
        <v/>
      </c>
      <c r="L4799" s="21">
        <f>I4799+J4799+K4799</f>
        <v/>
      </c>
      <c r="M4799" s="21">
        <f>B4799-L4799</f>
        <v/>
      </c>
      <c r="N4799" s="21">
        <f>ROUNDDOWN(ROUND(B4799*0.2042,2),0)</f>
        <v/>
      </c>
    </row>
    <row r="4800">
      <c r="A4800" t="inlineStr">
        <is>
          <t>照合 一般</t>
        </is>
      </c>
      <c r="B4800" s="21" t="n">
        <v>35000000</v>
      </c>
      <c r="C4800" s="22" t="n">
        <v>31</v>
      </c>
      <c r="D4800" s="22" t="n">
        <v>1</v>
      </c>
      <c r="E4800" s="22" t="n">
        <v>0</v>
      </c>
      <c r="F4800" s="21">
        <f>(IF(C4800&lt;=20,MAX(800000,400000*C4800),8000000+700000*(C4800-20))+IF(E4800=1,1000000,0))</f>
        <v/>
      </c>
      <c r="G4800" s="21">
        <f>IF(AND(D4800=3,C4800&lt;=5),MAX(0,B4800-F4800),IF(AND(D4800=2,C4800&lt;=5,MAX(0,B4800-F4800)&gt;3000000),1500000+MAX(0,B4800-F4800)-3000000,MAX(0,B4800-F4800)/2))</f>
        <v/>
      </c>
      <c r="H4800" s="21">
        <f>ROUNDDOWN(G4800,-3)</f>
        <v/>
      </c>
      <c r="I4800" s="21">
        <f>IF(H4800&lt;=0,0,ROUNDDOWN(ROUND((H4800*LOOKUP(H4800,{0,1950001,3300001,6950001,9000001,18000001,40000001},{0.05,0.1,0.2,0.23,0.33,0.4,0.45})-LOOKUP(H4800,{0,1950001,3300001,6950001,9000001,18000001,40000001},{0,97500,427500,636000,1536000,2796000,4796000}))*1.021,3),0))</f>
        <v/>
      </c>
      <c r="J4800" s="21">
        <f>ROUNDDOWN(ROUND(H4800*0.06,2),-2)</f>
        <v/>
      </c>
      <c r="K4800" s="21">
        <f>ROUNDDOWN(ROUND(H4800*0.04,2),-2)</f>
        <v/>
      </c>
      <c r="L4800" s="21">
        <f>I4800+J4800+K4800</f>
        <v/>
      </c>
      <c r="M4800" s="21">
        <f>B4800-L4800</f>
        <v/>
      </c>
      <c r="N4800" s="21">
        <f>ROUNDDOWN(ROUND(B4800*0.2042,2),0)</f>
        <v/>
      </c>
    </row>
    <row r="4801">
      <c r="A4801" t="inlineStr">
        <is>
          <t>照合 一般</t>
        </is>
      </c>
      <c r="B4801" s="21" t="n">
        <v>35000000</v>
      </c>
      <c r="C4801" s="22" t="n">
        <v>32</v>
      </c>
      <c r="D4801" s="22" t="n">
        <v>1</v>
      </c>
      <c r="E4801" s="22" t="n">
        <v>0</v>
      </c>
      <c r="F4801" s="21">
        <f>(IF(C4801&lt;=20,MAX(800000,400000*C4801),8000000+700000*(C4801-20))+IF(E4801=1,1000000,0))</f>
        <v/>
      </c>
      <c r="G4801" s="21">
        <f>IF(AND(D4801=3,C4801&lt;=5),MAX(0,B4801-F4801),IF(AND(D4801=2,C4801&lt;=5,MAX(0,B4801-F4801)&gt;3000000),1500000+MAX(0,B4801-F4801)-3000000,MAX(0,B4801-F4801)/2))</f>
        <v/>
      </c>
      <c r="H4801" s="21">
        <f>ROUNDDOWN(G4801,-3)</f>
        <v/>
      </c>
      <c r="I4801" s="21">
        <f>IF(H4801&lt;=0,0,ROUNDDOWN(ROUND((H4801*LOOKUP(H4801,{0,1950001,3300001,6950001,9000001,18000001,40000001},{0.05,0.1,0.2,0.23,0.33,0.4,0.45})-LOOKUP(H4801,{0,1950001,3300001,6950001,9000001,18000001,40000001},{0,97500,427500,636000,1536000,2796000,4796000}))*1.021,3),0))</f>
        <v/>
      </c>
      <c r="J4801" s="21">
        <f>ROUNDDOWN(ROUND(H4801*0.06,2),-2)</f>
        <v/>
      </c>
      <c r="K4801" s="21">
        <f>ROUNDDOWN(ROUND(H4801*0.04,2),-2)</f>
        <v/>
      </c>
      <c r="L4801" s="21">
        <f>I4801+J4801+K4801</f>
        <v/>
      </c>
      <c r="M4801" s="21">
        <f>B4801-L4801</f>
        <v/>
      </c>
      <c r="N4801" s="21">
        <f>ROUNDDOWN(ROUND(B4801*0.2042,2),0)</f>
        <v/>
      </c>
    </row>
    <row r="4802">
      <c r="A4802" t="inlineStr">
        <is>
          <t>照合 一般</t>
        </is>
      </c>
      <c r="B4802" s="21" t="n">
        <v>35000000</v>
      </c>
      <c r="C4802" s="22" t="n">
        <v>33</v>
      </c>
      <c r="D4802" s="22" t="n">
        <v>1</v>
      </c>
      <c r="E4802" s="22" t="n">
        <v>0</v>
      </c>
      <c r="F4802" s="21">
        <f>(IF(C4802&lt;=20,MAX(800000,400000*C4802),8000000+700000*(C4802-20))+IF(E4802=1,1000000,0))</f>
        <v/>
      </c>
      <c r="G4802" s="21">
        <f>IF(AND(D4802=3,C4802&lt;=5),MAX(0,B4802-F4802),IF(AND(D4802=2,C4802&lt;=5,MAX(0,B4802-F4802)&gt;3000000),1500000+MAX(0,B4802-F4802)-3000000,MAX(0,B4802-F4802)/2))</f>
        <v/>
      </c>
      <c r="H4802" s="21">
        <f>ROUNDDOWN(G4802,-3)</f>
        <v/>
      </c>
      <c r="I4802" s="21">
        <f>IF(H4802&lt;=0,0,ROUNDDOWN(ROUND((H4802*LOOKUP(H4802,{0,1950001,3300001,6950001,9000001,18000001,40000001},{0.05,0.1,0.2,0.23,0.33,0.4,0.45})-LOOKUP(H4802,{0,1950001,3300001,6950001,9000001,18000001,40000001},{0,97500,427500,636000,1536000,2796000,4796000}))*1.021,3),0))</f>
        <v/>
      </c>
      <c r="J4802" s="21">
        <f>ROUNDDOWN(ROUND(H4802*0.06,2),-2)</f>
        <v/>
      </c>
      <c r="K4802" s="21">
        <f>ROUNDDOWN(ROUND(H4802*0.04,2),-2)</f>
        <v/>
      </c>
      <c r="L4802" s="21">
        <f>I4802+J4802+K4802</f>
        <v/>
      </c>
      <c r="M4802" s="21">
        <f>B4802-L4802</f>
        <v/>
      </c>
      <c r="N4802" s="21">
        <f>ROUNDDOWN(ROUND(B4802*0.2042,2),0)</f>
        <v/>
      </c>
    </row>
    <row r="4803">
      <c r="A4803" t="inlineStr">
        <is>
          <t>照合 一般</t>
        </is>
      </c>
      <c r="B4803" s="21" t="n">
        <v>35000000</v>
      </c>
      <c r="C4803" s="22" t="n">
        <v>34</v>
      </c>
      <c r="D4803" s="22" t="n">
        <v>1</v>
      </c>
      <c r="E4803" s="22" t="n">
        <v>0</v>
      </c>
      <c r="F4803" s="21">
        <f>(IF(C4803&lt;=20,MAX(800000,400000*C4803),8000000+700000*(C4803-20))+IF(E4803=1,1000000,0))</f>
        <v/>
      </c>
      <c r="G4803" s="21">
        <f>IF(AND(D4803=3,C4803&lt;=5),MAX(0,B4803-F4803),IF(AND(D4803=2,C4803&lt;=5,MAX(0,B4803-F4803)&gt;3000000),1500000+MAX(0,B4803-F4803)-3000000,MAX(0,B4803-F4803)/2))</f>
        <v/>
      </c>
      <c r="H4803" s="21">
        <f>ROUNDDOWN(G4803,-3)</f>
        <v/>
      </c>
      <c r="I4803" s="21">
        <f>IF(H4803&lt;=0,0,ROUNDDOWN(ROUND((H4803*LOOKUP(H4803,{0,1950001,3300001,6950001,9000001,18000001,40000001},{0.05,0.1,0.2,0.23,0.33,0.4,0.45})-LOOKUP(H4803,{0,1950001,3300001,6950001,9000001,18000001,40000001},{0,97500,427500,636000,1536000,2796000,4796000}))*1.021,3),0))</f>
        <v/>
      </c>
      <c r="J4803" s="21">
        <f>ROUNDDOWN(ROUND(H4803*0.06,2),-2)</f>
        <v/>
      </c>
      <c r="K4803" s="21">
        <f>ROUNDDOWN(ROUND(H4803*0.04,2),-2)</f>
        <v/>
      </c>
      <c r="L4803" s="21">
        <f>I4803+J4803+K4803</f>
        <v/>
      </c>
      <c r="M4803" s="21">
        <f>B4803-L4803</f>
        <v/>
      </c>
      <c r="N4803" s="21">
        <f>ROUNDDOWN(ROUND(B4803*0.2042,2),0)</f>
        <v/>
      </c>
    </row>
    <row r="4804">
      <c r="A4804" t="inlineStr">
        <is>
          <t>照合 一般</t>
        </is>
      </c>
      <c r="B4804" s="21" t="n">
        <v>35000000</v>
      </c>
      <c r="C4804" s="22" t="n">
        <v>35</v>
      </c>
      <c r="D4804" s="22" t="n">
        <v>1</v>
      </c>
      <c r="E4804" s="22" t="n">
        <v>0</v>
      </c>
      <c r="F4804" s="21">
        <f>(IF(C4804&lt;=20,MAX(800000,400000*C4804),8000000+700000*(C4804-20))+IF(E4804=1,1000000,0))</f>
        <v/>
      </c>
      <c r="G4804" s="21">
        <f>IF(AND(D4804=3,C4804&lt;=5),MAX(0,B4804-F4804),IF(AND(D4804=2,C4804&lt;=5,MAX(0,B4804-F4804)&gt;3000000),1500000+MAX(0,B4804-F4804)-3000000,MAX(0,B4804-F4804)/2))</f>
        <v/>
      </c>
      <c r="H4804" s="21">
        <f>ROUNDDOWN(G4804,-3)</f>
        <v/>
      </c>
      <c r="I4804" s="21">
        <f>IF(H4804&lt;=0,0,ROUNDDOWN(ROUND((H4804*LOOKUP(H4804,{0,1950001,3300001,6950001,9000001,18000001,40000001},{0.05,0.1,0.2,0.23,0.33,0.4,0.45})-LOOKUP(H4804,{0,1950001,3300001,6950001,9000001,18000001,40000001},{0,97500,427500,636000,1536000,2796000,4796000}))*1.021,3),0))</f>
        <v/>
      </c>
      <c r="J4804" s="21">
        <f>ROUNDDOWN(ROUND(H4804*0.06,2),-2)</f>
        <v/>
      </c>
      <c r="K4804" s="21">
        <f>ROUNDDOWN(ROUND(H4804*0.04,2),-2)</f>
        <v/>
      </c>
      <c r="L4804" s="21">
        <f>I4804+J4804+K4804</f>
        <v/>
      </c>
      <c r="M4804" s="21">
        <f>B4804-L4804</f>
        <v/>
      </c>
      <c r="N4804" s="21">
        <f>ROUNDDOWN(ROUND(B4804*0.2042,2),0)</f>
        <v/>
      </c>
    </row>
    <row r="4805">
      <c r="A4805" t="inlineStr">
        <is>
          <t>照合 一般</t>
        </is>
      </c>
      <c r="B4805" s="21" t="n">
        <v>35000000</v>
      </c>
      <c r="C4805" s="22" t="n">
        <v>36</v>
      </c>
      <c r="D4805" s="22" t="n">
        <v>1</v>
      </c>
      <c r="E4805" s="22" t="n">
        <v>0</v>
      </c>
      <c r="F4805" s="21">
        <f>(IF(C4805&lt;=20,MAX(800000,400000*C4805),8000000+700000*(C4805-20))+IF(E4805=1,1000000,0))</f>
        <v/>
      </c>
      <c r="G4805" s="21">
        <f>IF(AND(D4805=3,C4805&lt;=5),MAX(0,B4805-F4805),IF(AND(D4805=2,C4805&lt;=5,MAX(0,B4805-F4805)&gt;3000000),1500000+MAX(0,B4805-F4805)-3000000,MAX(0,B4805-F4805)/2))</f>
        <v/>
      </c>
      <c r="H4805" s="21">
        <f>ROUNDDOWN(G4805,-3)</f>
        <v/>
      </c>
      <c r="I4805" s="21">
        <f>IF(H4805&lt;=0,0,ROUNDDOWN(ROUND((H4805*LOOKUP(H4805,{0,1950001,3300001,6950001,9000001,18000001,40000001},{0.05,0.1,0.2,0.23,0.33,0.4,0.45})-LOOKUP(H4805,{0,1950001,3300001,6950001,9000001,18000001,40000001},{0,97500,427500,636000,1536000,2796000,4796000}))*1.021,3),0))</f>
        <v/>
      </c>
      <c r="J4805" s="21">
        <f>ROUNDDOWN(ROUND(H4805*0.06,2),-2)</f>
        <v/>
      </c>
      <c r="K4805" s="21">
        <f>ROUNDDOWN(ROUND(H4805*0.04,2),-2)</f>
        <v/>
      </c>
      <c r="L4805" s="21">
        <f>I4805+J4805+K4805</f>
        <v/>
      </c>
      <c r="M4805" s="21">
        <f>B4805-L4805</f>
        <v/>
      </c>
      <c r="N4805" s="21">
        <f>ROUNDDOWN(ROUND(B4805*0.2042,2),0)</f>
        <v/>
      </c>
    </row>
    <row r="4806">
      <c r="A4806" t="inlineStr">
        <is>
          <t>照合 一般</t>
        </is>
      </c>
      <c r="B4806" s="21" t="n">
        <v>35000000</v>
      </c>
      <c r="C4806" s="22" t="n">
        <v>37</v>
      </c>
      <c r="D4806" s="22" t="n">
        <v>1</v>
      </c>
      <c r="E4806" s="22" t="n">
        <v>0</v>
      </c>
      <c r="F4806" s="21">
        <f>(IF(C4806&lt;=20,MAX(800000,400000*C4806),8000000+700000*(C4806-20))+IF(E4806=1,1000000,0))</f>
        <v/>
      </c>
      <c r="G4806" s="21">
        <f>IF(AND(D4806=3,C4806&lt;=5),MAX(0,B4806-F4806),IF(AND(D4806=2,C4806&lt;=5,MAX(0,B4806-F4806)&gt;3000000),1500000+MAX(0,B4806-F4806)-3000000,MAX(0,B4806-F4806)/2))</f>
        <v/>
      </c>
      <c r="H4806" s="21">
        <f>ROUNDDOWN(G4806,-3)</f>
        <v/>
      </c>
      <c r="I4806" s="21">
        <f>IF(H4806&lt;=0,0,ROUNDDOWN(ROUND((H4806*LOOKUP(H4806,{0,1950001,3300001,6950001,9000001,18000001,40000001},{0.05,0.1,0.2,0.23,0.33,0.4,0.45})-LOOKUP(H4806,{0,1950001,3300001,6950001,9000001,18000001,40000001},{0,97500,427500,636000,1536000,2796000,4796000}))*1.021,3),0))</f>
        <v/>
      </c>
      <c r="J4806" s="21">
        <f>ROUNDDOWN(ROUND(H4806*0.06,2),-2)</f>
        <v/>
      </c>
      <c r="K4806" s="21">
        <f>ROUNDDOWN(ROUND(H4806*0.04,2),-2)</f>
        <v/>
      </c>
      <c r="L4806" s="21">
        <f>I4806+J4806+K4806</f>
        <v/>
      </c>
      <c r="M4806" s="21">
        <f>B4806-L4806</f>
        <v/>
      </c>
      <c r="N4806" s="21">
        <f>ROUNDDOWN(ROUND(B4806*0.2042,2),0)</f>
        <v/>
      </c>
    </row>
    <row r="4807">
      <c r="A4807" t="inlineStr">
        <is>
          <t>照合 一般</t>
        </is>
      </c>
      <c r="B4807" s="21" t="n">
        <v>35000000</v>
      </c>
      <c r="C4807" s="22" t="n">
        <v>38</v>
      </c>
      <c r="D4807" s="22" t="n">
        <v>1</v>
      </c>
      <c r="E4807" s="22" t="n">
        <v>0</v>
      </c>
      <c r="F4807" s="21">
        <f>(IF(C4807&lt;=20,MAX(800000,400000*C4807),8000000+700000*(C4807-20))+IF(E4807=1,1000000,0))</f>
        <v/>
      </c>
      <c r="G4807" s="21">
        <f>IF(AND(D4807=3,C4807&lt;=5),MAX(0,B4807-F4807),IF(AND(D4807=2,C4807&lt;=5,MAX(0,B4807-F4807)&gt;3000000),1500000+MAX(0,B4807-F4807)-3000000,MAX(0,B4807-F4807)/2))</f>
        <v/>
      </c>
      <c r="H4807" s="21">
        <f>ROUNDDOWN(G4807,-3)</f>
        <v/>
      </c>
      <c r="I4807" s="21">
        <f>IF(H4807&lt;=0,0,ROUNDDOWN(ROUND((H4807*LOOKUP(H4807,{0,1950001,3300001,6950001,9000001,18000001,40000001},{0.05,0.1,0.2,0.23,0.33,0.4,0.45})-LOOKUP(H4807,{0,1950001,3300001,6950001,9000001,18000001,40000001},{0,97500,427500,636000,1536000,2796000,4796000}))*1.021,3),0))</f>
        <v/>
      </c>
      <c r="J4807" s="21">
        <f>ROUNDDOWN(ROUND(H4807*0.06,2),-2)</f>
        <v/>
      </c>
      <c r="K4807" s="21">
        <f>ROUNDDOWN(ROUND(H4807*0.04,2),-2)</f>
        <v/>
      </c>
      <c r="L4807" s="21">
        <f>I4807+J4807+K4807</f>
        <v/>
      </c>
      <c r="M4807" s="21">
        <f>B4807-L4807</f>
        <v/>
      </c>
      <c r="N4807" s="21">
        <f>ROUNDDOWN(ROUND(B4807*0.2042,2),0)</f>
        <v/>
      </c>
    </row>
    <row r="4808">
      <c r="A4808" t="inlineStr">
        <is>
          <t>照合 一般</t>
        </is>
      </c>
      <c r="B4808" s="21" t="n">
        <v>35000000</v>
      </c>
      <c r="C4808" s="22" t="n">
        <v>39</v>
      </c>
      <c r="D4808" s="22" t="n">
        <v>1</v>
      </c>
      <c r="E4808" s="22" t="n">
        <v>0</v>
      </c>
      <c r="F4808" s="21">
        <f>(IF(C4808&lt;=20,MAX(800000,400000*C4808),8000000+700000*(C4808-20))+IF(E4808=1,1000000,0))</f>
        <v/>
      </c>
      <c r="G4808" s="21">
        <f>IF(AND(D4808=3,C4808&lt;=5),MAX(0,B4808-F4808),IF(AND(D4808=2,C4808&lt;=5,MAX(0,B4808-F4808)&gt;3000000),1500000+MAX(0,B4808-F4808)-3000000,MAX(0,B4808-F4808)/2))</f>
        <v/>
      </c>
      <c r="H4808" s="21">
        <f>ROUNDDOWN(G4808,-3)</f>
        <v/>
      </c>
      <c r="I4808" s="21">
        <f>IF(H4808&lt;=0,0,ROUNDDOWN(ROUND((H4808*LOOKUP(H4808,{0,1950001,3300001,6950001,9000001,18000001,40000001},{0.05,0.1,0.2,0.23,0.33,0.4,0.45})-LOOKUP(H4808,{0,1950001,3300001,6950001,9000001,18000001,40000001},{0,97500,427500,636000,1536000,2796000,4796000}))*1.021,3),0))</f>
        <v/>
      </c>
      <c r="J4808" s="21">
        <f>ROUNDDOWN(ROUND(H4808*0.06,2),-2)</f>
        <v/>
      </c>
      <c r="K4808" s="21">
        <f>ROUNDDOWN(ROUND(H4808*0.04,2),-2)</f>
        <v/>
      </c>
      <c r="L4808" s="21">
        <f>I4808+J4808+K4808</f>
        <v/>
      </c>
      <c r="M4808" s="21">
        <f>B4808-L4808</f>
        <v/>
      </c>
      <c r="N4808" s="21">
        <f>ROUNDDOWN(ROUND(B4808*0.2042,2),0)</f>
        <v/>
      </c>
    </row>
    <row r="4809">
      <c r="A4809" t="inlineStr">
        <is>
          <t>照合 一般</t>
        </is>
      </c>
      <c r="B4809" s="21" t="n">
        <v>35000000</v>
      </c>
      <c r="C4809" s="22" t="n">
        <v>40</v>
      </c>
      <c r="D4809" s="22" t="n">
        <v>1</v>
      </c>
      <c r="E4809" s="22" t="n">
        <v>0</v>
      </c>
      <c r="F4809" s="21">
        <f>(IF(C4809&lt;=20,MAX(800000,400000*C4809),8000000+700000*(C4809-20))+IF(E4809=1,1000000,0))</f>
        <v/>
      </c>
      <c r="G4809" s="21">
        <f>IF(AND(D4809=3,C4809&lt;=5),MAX(0,B4809-F4809),IF(AND(D4809=2,C4809&lt;=5,MAX(0,B4809-F4809)&gt;3000000),1500000+MAX(0,B4809-F4809)-3000000,MAX(0,B4809-F4809)/2))</f>
        <v/>
      </c>
      <c r="H4809" s="21">
        <f>ROUNDDOWN(G4809,-3)</f>
        <v/>
      </c>
      <c r="I4809" s="21">
        <f>IF(H4809&lt;=0,0,ROUNDDOWN(ROUND((H4809*LOOKUP(H4809,{0,1950001,3300001,6950001,9000001,18000001,40000001},{0.05,0.1,0.2,0.23,0.33,0.4,0.45})-LOOKUP(H4809,{0,1950001,3300001,6950001,9000001,18000001,40000001},{0,97500,427500,636000,1536000,2796000,4796000}))*1.021,3),0))</f>
        <v/>
      </c>
      <c r="J4809" s="21">
        <f>ROUNDDOWN(ROUND(H4809*0.06,2),-2)</f>
        <v/>
      </c>
      <c r="K4809" s="21">
        <f>ROUNDDOWN(ROUND(H4809*0.04,2),-2)</f>
        <v/>
      </c>
      <c r="L4809" s="21">
        <f>I4809+J4809+K4809</f>
        <v/>
      </c>
      <c r="M4809" s="21">
        <f>B4809-L4809</f>
        <v/>
      </c>
      <c r="N4809" s="21">
        <f>ROUNDDOWN(ROUND(B4809*0.2042,2),0)</f>
        <v/>
      </c>
    </row>
    <row r="4810">
      <c r="A4810" t="inlineStr">
        <is>
          <t>照合 一般</t>
        </is>
      </c>
      <c r="B4810" s="21" t="n">
        <v>35000000</v>
      </c>
      <c r="C4810" s="22" t="n">
        <v>41</v>
      </c>
      <c r="D4810" s="22" t="n">
        <v>1</v>
      </c>
      <c r="E4810" s="22" t="n">
        <v>0</v>
      </c>
      <c r="F4810" s="21">
        <f>(IF(C4810&lt;=20,MAX(800000,400000*C4810),8000000+700000*(C4810-20))+IF(E4810=1,1000000,0))</f>
        <v/>
      </c>
      <c r="G4810" s="21">
        <f>IF(AND(D4810=3,C4810&lt;=5),MAX(0,B4810-F4810),IF(AND(D4810=2,C4810&lt;=5,MAX(0,B4810-F4810)&gt;3000000),1500000+MAX(0,B4810-F4810)-3000000,MAX(0,B4810-F4810)/2))</f>
        <v/>
      </c>
      <c r="H4810" s="21">
        <f>ROUNDDOWN(G4810,-3)</f>
        <v/>
      </c>
      <c r="I4810" s="21">
        <f>IF(H4810&lt;=0,0,ROUNDDOWN(ROUND((H4810*LOOKUP(H4810,{0,1950001,3300001,6950001,9000001,18000001,40000001},{0.05,0.1,0.2,0.23,0.33,0.4,0.45})-LOOKUP(H4810,{0,1950001,3300001,6950001,9000001,18000001,40000001},{0,97500,427500,636000,1536000,2796000,4796000}))*1.021,3),0))</f>
        <v/>
      </c>
      <c r="J4810" s="21">
        <f>ROUNDDOWN(ROUND(H4810*0.06,2),-2)</f>
        <v/>
      </c>
      <c r="K4810" s="21">
        <f>ROUNDDOWN(ROUND(H4810*0.04,2),-2)</f>
        <v/>
      </c>
      <c r="L4810" s="21">
        <f>I4810+J4810+K4810</f>
        <v/>
      </c>
      <c r="M4810" s="21">
        <f>B4810-L4810</f>
        <v/>
      </c>
      <c r="N4810" s="21">
        <f>ROUNDDOWN(ROUND(B4810*0.2042,2),0)</f>
        <v/>
      </c>
    </row>
    <row r="4811">
      <c r="A4811" t="inlineStr">
        <is>
          <t>照合 一般</t>
        </is>
      </c>
      <c r="B4811" s="21" t="n">
        <v>35000000</v>
      </c>
      <c r="C4811" s="22" t="n">
        <v>42</v>
      </c>
      <c r="D4811" s="22" t="n">
        <v>1</v>
      </c>
      <c r="E4811" s="22" t="n">
        <v>0</v>
      </c>
      <c r="F4811" s="21">
        <f>(IF(C4811&lt;=20,MAX(800000,400000*C4811),8000000+700000*(C4811-20))+IF(E4811=1,1000000,0))</f>
        <v/>
      </c>
      <c r="G4811" s="21">
        <f>IF(AND(D4811=3,C4811&lt;=5),MAX(0,B4811-F4811),IF(AND(D4811=2,C4811&lt;=5,MAX(0,B4811-F4811)&gt;3000000),1500000+MAX(0,B4811-F4811)-3000000,MAX(0,B4811-F4811)/2))</f>
        <v/>
      </c>
      <c r="H4811" s="21">
        <f>ROUNDDOWN(G4811,-3)</f>
        <v/>
      </c>
      <c r="I4811" s="21">
        <f>IF(H4811&lt;=0,0,ROUNDDOWN(ROUND((H4811*LOOKUP(H4811,{0,1950001,3300001,6950001,9000001,18000001,40000001},{0.05,0.1,0.2,0.23,0.33,0.4,0.45})-LOOKUP(H4811,{0,1950001,3300001,6950001,9000001,18000001,40000001},{0,97500,427500,636000,1536000,2796000,4796000}))*1.021,3),0))</f>
        <v/>
      </c>
      <c r="J4811" s="21">
        <f>ROUNDDOWN(ROUND(H4811*0.06,2),-2)</f>
        <v/>
      </c>
      <c r="K4811" s="21">
        <f>ROUNDDOWN(ROUND(H4811*0.04,2),-2)</f>
        <v/>
      </c>
      <c r="L4811" s="21">
        <f>I4811+J4811+K4811</f>
        <v/>
      </c>
      <c r="M4811" s="21">
        <f>B4811-L4811</f>
        <v/>
      </c>
      <c r="N4811" s="21">
        <f>ROUNDDOWN(ROUND(B4811*0.2042,2),0)</f>
        <v/>
      </c>
    </row>
    <row r="4812">
      <c r="A4812" t="inlineStr">
        <is>
          <t>照合 一般</t>
        </is>
      </c>
      <c r="B4812" s="21" t="n">
        <v>35000000</v>
      </c>
      <c r="C4812" s="22" t="n">
        <v>43</v>
      </c>
      <c r="D4812" s="22" t="n">
        <v>1</v>
      </c>
      <c r="E4812" s="22" t="n">
        <v>0</v>
      </c>
      <c r="F4812" s="21">
        <f>(IF(C4812&lt;=20,MAX(800000,400000*C4812),8000000+700000*(C4812-20))+IF(E4812=1,1000000,0))</f>
        <v/>
      </c>
      <c r="G4812" s="21">
        <f>IF(AND(D4812=3,C4812&lt;=5),MAX(0,B4812-F4812),IF(AND(D4812=2,C4812&lt;=5,MAX(0,B4812-F4812)&gt;3000000),1500000+MAX(0,B4812-F4812)-3000000,MAX(0,B4812-F4812)/2))</f>
        <v/>
      </c>
      <c r="H4812" s="21">
        <f>ROUNDDOWN(G4812,-3)</f>
        <v/>
      </c>
      <c r="I4812" s="21">
        <f>IF(H4812&lt;=0,0,ROUNDDOWN(ROUND((H4812*LOOKUP(H4812,{0,1950001,3300001,6950001,9000001,18000001,40000001},{0.05,0.1,0.2,0.23,0.33,0.4,0.45})-LOOKUP(H4812,{0,1950001,3300001,6950001,9000001,18000001,40000001},{0,97500,427500,636000,1536000,2796000,4796000}))*1.021,3),0))</f>
        <v/>
      </c>
      <c r="J4812" s="21">
        <f>ROUNDDOWN(ROUND(H4812*0.06,2),-2)</f>
        <v/>
      </c>
      <c r="K4812" s="21">
        <f>ROUNDDOWN(ROUND(H4812*0.04,2),-2)</f>
        <v/>
      </c>
      <c r="L4812" s="21">
        <f>I4812+J4812+K4812</f>
        <v/>
      </c>
      <c r="M4812" s="21">
        <f>B4812-L4812</f>
        <v/>
      </c>
      <c r="N4812" s="21">
        <f>ROUNDDOWN(ROUND(B4812*0.2042,2),0)</f>
        <v/>
      </c>
    </row>
    <row r="4813">
      <c r="A4813" t="inlineStr">
        <is>
          <t>照合 一般</t>
        </is>
      </c>
      <c r="B4813" s="21" t="n">
        <v>35000000</v>
      </c>
      <c r="C4813" s="22" t="n">
        <v>44</v>
      </c>
      <c r="D4813" s="22" t="n">
        <v>1</v>
      </c>
      <c r="E4813" s="22" t="n">
        <v>0</v>
      </c>
      <c r="F4813" s="21">
        <f>(IF(C4813&lt;=20,MAX(800000,400000*C4813),8000000+700000*(C4813-20))+IF(E4813=1,1000000,0))</f>
        <v/>
      </c>
      <c r="G4813" s="21">
        <f>IF(AND(D4813=3,C4813&lt;=5),MAX(0,B4813-F4813),IF(AND(D4813=2,C4813&lt;=5,MAX(0,B4813-F4813)&gt;3000000),1500000+MAX(0,B4813-F4813)-3000000,MAX(0,B4813-F4813)/2))</f>
        <v/>
      </c>
      <c r="H4813" s="21">
        <f>ROUNDDOWN(G4813,-3)</f>
        <v/>
      </c>
      <c r="I4813" s="21">
        <f>IF(H4813&lt;=0,0,ROUNDDOWN(ROUND((H4813*LOOKUP(H4813,{0,1950001,3300001,6950001,9000001,18000001,40000001},{0.05,0.1,0.2,0.23,0.33,0.4,0.45})-LOOKUP(H4813,{0,1950001,3300001,6950001,9000001,18000001,40000001},{0,97500,427500,636000,1536000,2796000,4796000}))*1.021,3),0))</f>
        <v/>
      </c>
      <c r="J4813" s="21">
        <f>ROUNDDOWN(ROUND(H4813*0.06,2),-2)</f>
        <v/>
      </c>
      <c r="K4813" s="21">
        <f>ROUNDDOWN(ROUND(H4813*0.04,2),-2)</f>
        <v/>
      </c>
      <c r="L4813" s="21">
        <f>I4813+J4813+K4813</f>
        <v/>
      </c>
      <c r="M4813" s="21">
        <f>B4813-L4813</f>
        <v/>
      </c>
      <c r="N4813" s="21">
        <f>ROUNDDOWN(ROUND(B4813*0.2042,2),0)</f>
        <v/>
      </c>
    </row>
    <row r="4814">
      <c r="A4814" t="inlineStr">
        <is>
          <t>照合 一般</t>
        </is>
      </c>
      <c r="B4814" s="21" t="n">
        <v>35000000</v>
      </c>
      <c r="C4814" s="22" t="n">
        <v>45</v>
      </c>
      <c r="D4814" s="22" t="n">
        <v>1</v>
      </c>
      <c r="E4814" s="22" t="n">
        <v>0</v>
      </c>
      <c r="F4814" s="21">
        <f>(IF(C4814&lt;=20,MAX(800000,400000*C4814),8000000+700000*(C4814-20))+IF(E4814=1,1000000,0))</f>
        <v/>
      </c>
      <c r="G4814" s="21">
        <f>IF(AND(D4814=3,C4814&lt;=5),MAX(0,B4814-F4814),IF(AND(D4814=2,C4814&lt;=5,MAX(0,B4814-F4814)&gt;3000000),1500000+MAX(0,B4814-F4814)-3000000,MAX(0,B4814-F4814)/2))</f>
        <v/>
      </c>
      <c r="H4814" s="21">
        <f>ROUNDDOWN(G4814,-3)</f>
        <v/>
      </c>
      <c r="I4814" s="21">
        <f>IF(H4814&lt;=0,0,ROUNDDOWN(ROUND((H4814*LOOKUP(H4814,{0,1950001,3300001,6950001,9000001,18000001,40000001},{0.05,0.1,0.2,0.23,0.33,0.4,0.45})-LOOKUP(H4814,{0,1950001,3300001,6950001,9000001,18000001,40000001},{0,97500,427500,636000,1536000,2796000,4796000}))*1.021,3),0))</f>
        <v/>
      </c>
      <c r="J4814" s="21">
        <f>ROUNDDOWN(ROUND(H4814*0.06,2),-2)</f>
        <v/>
      </c>
      <c r="K4814" s="21">
        <f>ROUNDDOWN(ROUND(H4814*0.04,2),-2)</f>
        <v/>
      </c>
      <c r="L4814" s="21">
        <f>I4814+J4814+K4814</f>
        <v/>
      </c>
      <c r="M4814" s="21">
        <f>B4814-L4814</f>
        <v/>
      </c>
      <c r="N4814" s="21">
        <f>ROUNDDOWN(ROUND(B4814*0.2042,2),0)</f>
        <v/>
      </c>
    </row>
    <row r="4815">
      <c r="A4815" t="inlineStr">
        <is>
          <t>照合 短期</t>
        </is>
      </c>
      <c r="B4815" s="21" t="n">
        <v>35000000</v>
      </c>
      <c r="C4815" s="22" t="n">
        <v>1</v>
      </c>
      <c r="D4815" s="22" t="n">
        <v>2</v>
      </c>
      <c r="E4815" s="22" t="n">
        <v>0</v>
      </c>
      <c r="F4815" s="21">
        <f>(IF(C4815&lt;=20,MAX(800000,400000*C4815),8000000+700000*(C4815-20))+IF(E4815=1,1000000,0))</f>
        <v/>
      </c>
      <c r="G4815" s="21">
        <f>IF(AND(D4815=3,C4815&lt;=5),MAX(0,B4815-F4815),IF(AND(D4815=2,C4815&lt;=5,MAX(0,B4815-F4815)&gt;3000000),1500000+MAX(0,B4815-F4815)-3000000,MAX(0,B4815-F4815)/2))</f>
        <v/>
      </c>
      <c r="H4815" s="21">
        <f>ROUNDDOWN(G4815,-3)</f>
        <v/>
      </c>
      <c r="I4815" s="21">
        <f>IF(H4815&lt;=0,0,ROUNDDOWN(ROUND((H4815*LOOKUP(H4815,{0,1950001,3300001,6950001,9000001,18000001,40000001},{0.05,0.1,0.2,0.23,0.33,0.4,0.45})-LOOKUP(H4815,{0,1950001,3300001,6950001,9000001,18000001,40000001},{0,97500,427500,636000,1536000,2796000,4796000}))*1.021,3),0))</f>
        <v/>
      </c>
      <c r="J4815" s="21">
        <f>ROUNDDOWN(ROUND(H4815*0.06,2),-2)</f>
        <v/>
      </c>
      <c r="K4815" s="21">
        <f>ROUNDDOWN(ROUND(H4815*0.04,2),-2)</f>
        <v/>
      </c>
      <c r="L4815" s="21">
        <f>I4815+J4815+K4815</f>
        <v/>
      </c>
      <c r="M4815" s="21">
        <f>B4815-L4815</f>
        <v/>
      </c>
      <c r="N4815" s="21">
        <f>ROUNDDOWN(ROUND(B4815*0.2042,2),0)</f>
        <v/>
      </c>
    </row>
    <row r="4816">
      <c r="A4816" t="inlineStr">
        <is>
          <t>照合 役員</t>
        </is>
      </c>
      <c r="B4816" s="21" t="n">
        <v>35000000</v>
      </c>
      <c r="C4816" s="22" t="n">
        <v>1</v>
      </c>
      <c r="D4816" s="22" t="n">
        <v>3</v>
      </c>
      <c r="E4816" s="22" t="n">
        <v>0</v>
      </c>
      <c r="F4816" s="21">
        <f>(IF(C4816&lt;=20,MAX(800000,400000*C4816),8000000+700000*(C4816-20))+IF(E4816=1,1000000,0))</f>
        <v/>
      </c>
      <c r="G4816" s="21">
        <f>IF(AND(D4816=3,C4816&lt;=5),MAX(0,B4816-F4816),IF(AND(D4816=2,C4816&lt;=5,MAX(0,B4816-F4816)&gt;3000000),1500000+MAX(0,B4816-F4816)-3000000,MAX(0,B4816-F4816)/2))</f>
        <v/>
      </c>
      <c r="H4816" s="21">
        <f>ROUNDDOWN(G4816,-3)</f>
        <v/>
      </c>
      <c r="I4816" s="21">
        <f>IF(H4816&lt;=0,0,ROUNDDOWN(ROUND((H4816*LOOKUP(H4816,{0,1950001,3300001,6950001,9000001,18000001,40000001},{0.05,0.1,0.2,0.23,0.33,0.4,0.45})-LOOKUP(H4816,{0,1950001,3300001,6950001,9000001,18000001,40000001},{0,97500,427500,636000,1536000,2796000,4796000}))*1.021,3),0))</f>
        <v/>
      </c>
      <c r="J4816" s="21">
        <f>ROUNDDOWN(ROUND(H4816*0.06,2),-2)</f>
        <v/>
      </c>
      <c r="K4816" s="21">
        <f>ROUNDDOWN(ROUND(H4816*0.04,2),-2)</f>
        <v/>
      </c>
      <c r="L4816" s="21">
        <f>I4816+J4816+K4816</f>
        <v/>
      </c>
      <c r="M4816" s="21">
        <f>B4816-L4816</f>
        <v/>
      </c>
      <c r="N4816" s="21">
        <f>ROUNDDOWN(ROUND(B4816*0.2042,2),0)</f>
        <v/>
      </c>
    </row>
    <row r="4817">
      <c r="A4817" t="inlineStr">
        <is>
          <t>照合 短期 障害</t>
        </is>
      </c>
      <c r="B4817" s="21" t="n">
        <v>35000000</v>
      </c>
      <c r="C4817" s="22" t="n">
        <v>1</v>
      </c>
      <c r="D4817" s="22" t="n">
        <v>2</v>
      </c>
      <c r="E4817" s="22" t="n">
        <v>1</v>
      </c>
      <c r="F4817" s="21">
        <f>(IF(C4817&lt;=20,MAX(800000,400000*C4817),8000000+700000*(C4817-20))+IF(E4817=1,1000000,0))</f>
        <v/>
      </c>
      <c r="G4817" s="21">
        <f>IF(AND(D4817=3,C4817&lt;=5),MAX(0,B4817-F4817),IF(AND(D4817=2,C4817&lt;=5,MAX(0,B4817-F4817)&gt;3000000),1500000+MAX(0,B4817-F4817)-3000000,MAX(0,B4817-F4817)/2))</f>
        <v/>
      </c>
      <c r="H4817" s="21">
        <f>ROUNDDOWN(G4817,-3)</f>
        <v/>
      </c>
      <c r="I4817" s="21">
        <f>IF(H4817&lt;=0,0,ROUNDDOWN(ROUND((H4817*LOOKUP(H4817,{0,1950001,3300001,6950001,9000001,18000001,40000001},{0.05,0.1,0.2,0.23,0.33,0.4,0.45})-LOOKUP(H4817,{0,1950001,3300001,6950001,9000001,18000001,40000001},{0,97500,427500,636000,1536000,2796000,4796000}))*1.021,3),0))</f>
        <v/>
      </c>
      <c r="J4817" s="21">
        <f>ROUNDDOWN(ROUND(H4817*0.06,2),-2)</f>
        <v/>
      </c>
      <c r="K4817" s="21">
        <f>ROUNDDOWN(ROUND(H4817*0.04,2),-2)</f>
        <v/>
      </c>
      <c r="L4817" s="21">
        <f>I4817+J4817+K4817</f>
        <v/>
      </c>
      <c r="M4817" s="21">
        <f>B4817-L4817</f>
        <v/>
      </c>
      <c r="N4817" s="21">
        <f>ROUNDDOWN(ROUND(B4817*0.2042,2),0)</f>
        <v/>
      </c>
    </row>
    <row r="4818">
      <c r="A4818" t="inlineStr">
        <is>
          <t>照合 短期</t>
        </is>
      </c>
      <c r="B4818" s="21" t="n">
        <v>35000000</v>
      </c>
      <c r="C4818" s="22" t="n">
        <v>2</v>
      </c>
      <c r="D4818" s="22" t="n">
        <v>2</v>
      </c>
      <c r="E4818" s="22" t="n">
        <v>0</v>
      </c>
      <c r="F4818" s="21">
        <f>(IF(C4818&lt;=20,MAX(800000,400000*C4818),8000000+700000*(C4818-20))+IF(E4818=1,1000000,0))</f>
        <v/>
      </c>
      <c r="G4818" s="21">
        <f>IF(AND(D4818=3,C4818&lt;=5),MAX(0,B4818-F4818),IF(AND(D4818=2,C4818&lt;=5,MAX(0,B4818-F4818)&gt;3000000),1500000+MAX(0,B4818-F4818)-3000000,MAX(0,B4818-F4818)/2))</f>
        <v/>
      </c>
      <c r="H4818" s="21">
        <f>ROUNDDOWN(G4818,-3)</f>
        <v/>
      </c>
      <c r="I4818" s="21">
        <f>IF(H4818&lt;=0,0,ROUNDDOWN(ROUND((H4818*LOOKUP(H4818,{0,1950001,3300001,6950001,9000001,18000001,40000001},{0.05,0.1,0.2,0.23,0.33,0.4,0.45})-LOOKUP(H4818,{0,1950001,3300001,6950001,9000001,18000001,40000001},{0,97500,427500,636000,1536000,2796000,4796000}))*1.021,3),0))</f>
        <v/>
      </c>
      <c r="J4818" s="21">
        <f>ROUNDDOWN(ROUND(H4818*0.06,2),-2)</f>
        <v/>
      </c>
      <c r="K4818" s="21">
        <f>ROUNDDOWN(ROUND(H4818*0.04,2),-2)</f>
        <v/>
      </c>
      <c r="L4818" s="21">
        <f>I4818+J4818+K4818</f>
        <v/>
      </c>
      <c r="M4818" s="21">
        <f>B4818-L4818</f>
        <v/>
      </c>
      <c r="N4818" s="21">
        <f>ROUNDDOWN(ROUND(B4818*0.2042,2),0)</f>
        <v/>
      </c>
    </row>
    <row r="4819">
      <c r="A4819" t="inlineStr">
        <is>
          <t>照合 役員</t>
        </is>
      </c>
      <c r="B4819" s="21" t="n">
        <v>35000000</v>
      </c>
      <c r="C4819" s="22" t="n">
        <v>2</v>
      </c>
      <c r="D4819" s="22" t="n">
        <v>3</v>
      </c>
      <c r="E4819" s="22" t="n">
        <v>0</v>
      </c>
      <c r="F4819" s="21">
        <f>(IF(C4819&lt;=20,MAX(800000,400000*C4819),8000000+700000*(C4819-20))+IF(E4819=1,1000000,0))</f>
        <v/>
      </c>
      <c r="G4819" s="21">
        <f>IF(AND(D4819=3,C4819&lt;=5),MAX(0,B4819-F4819),IF(AND(D4819=2,C4819&lt;=5,MAX(0,B4819-F4819)&gt;3000000),1500000+MAX(0,B4819-F4819)-3000000,MAX(0,B4819-F4819)/2))</f>
        <v/>
      </c>
      <c r="H4819" s="21">
        <f>ROUNDDOWN(G4819,-3)</f>
        <v/>
      </c>
      <c r="I4819" s="21">
        <f>IF(H4819&lt;=0,0,ROUNDDOWN(ROUND((H4819*LOOKUP(H4819,{0,1950001,3300001,6950001,9000001,18000001,40000001},{0.05,0.1,0.2,0.23,0.33,0.4,0.45})-LOOKUP(H4819,{0,1950001,3300001,6950001,9000001,18000001,40000001},{0,97500,427500,636000,1536000,2796000,4796000}))*1.021,3),0))</f>
        <v/>
      </c>
      <c r="J4819" s="21">
        <f>ROUNDDOWN(ROUND(H4819*0.06,2),-2)</f>
        <v/>
      </c>
      <c r="K4819" s="21">
        <f>ROUNDDOWN(ROUND(H4819*0.04,2),-2)</f>
        <v/>
      </c>
      <c r="L4819" s="21">
        <f>I4819+J4819+K4819</f>
        <v/>
      </c>
      <c r="M4819" s="21">
        <f>B4819-L4819</f>
        <v/>
      </c>
      <c r="N4819" s="21">
        <f>ROUNDDOWN(ROUND(B4819*0.2042,2),0)</f>
        <v/>
      </c>
    </row>
    <row r="4820">
      <c r="A4820" t="inlineStr">
        <is>
          <t>照合 短期 障害</t>
        </is>
      </c>
      <c r="B4820" s="21" t="n">
        <v>35000000</v>
      </c>
      <c r="C4820" s="22" t="n">
        <v>2</v>
      </c>
      <c r="D4820" s="22" t="n">
        <v>2</v>
      </c>
      <c r="E4820" s="22" t="n">
        <v>1</v>
      </c>
      <c r="F4820" s="21">
        <f>(IF(C4820&lt;=20,MAX(800000,400000*C4820),8000000+700000*(C4820-20))+IF(E4820=1,1000000,0))</f>
        <v/>
      </c>
      <c r="G4820" s="21">
        <f>IF(AND(D4820=3,C4820&lt;=5),MAX(0,B4820-F4820),IF(AND(D4820=2,C4820&lt;=5,MAX(0,B4820-F4820)&gt;3000000),1500000+MAX(0,B4820-F4820)-3000000,MAX(0,B4820-F4820)/2))</f>
        <v/>
      </c>
      <c r="H4820" s="21">
        <f>ROUNDDOWN(G4820,-3)</f>
        <v/>
      </c>
      <c r="I4820" s="21">
        <f>IF(H4820&lt;=0,0,ROUNDDOWN(ROUND((H4820*LOOKUP(H4820,{0,1950001,3300001,6950001,9000001,18000001,40000001},{0.05,0.1,0.2,0.23,0.33,0.4,0.45})-LOOKUP(H4820,{0,1950001,3300001,6950001,9000001,18000001,40000001},{0,97500,427500,636000,1536000,2796000,4796000}))*1.021,3),0))</f>
        <v/>
      </c>
      <c r="J4820" s="21">
        <f>ROUNDDOWN(ROUND(H4820*0.06,2),-2)</f>
        <v/>
      </c>
      <c r="K4820" s="21">
        <f>ROUNDDOWN(ROUND(H4820*0.04,2),-2)</f>
        <v/>
      </c>
      <c r="L4820" s="21">
        <f>I4820+J4820+K4820</f>
        <v/>
      </c>
      <c r="M4820" s="21">
        <f>B4820-L4820</f>
        <v/>
      </c>
      <c r="N4820" s="21">
        <f>ROUNDDOWN(ROUND(B4820*0.2042,2),0)</f>
        <v/>
      </c>
    </row>
    <row r="4821">
      <c r="A4821" t="inlineStr">
        <is>
          <t>照合 短期</t>
        </is>
      </c>
      <c r="B4821" s="21" t="n">
        <v>35000000</v>
      </c>
      <c r="C4821" s="22" t="n">
        <v>3</v>
      </c>
      <c r="D4821" s="22" t="n">
        <v>2</v>
      </c>
      <c r="E4821" s="22" t="n">
        <v>0</v>
      </c>
      <c r="F4821" s="21">
        <f>(IF(C4821&lt;=20,MAX(800000,400000*C4821),8000000+700000*(C4821-20))+IF(E4821=1,1000000,0))</f>
        <v/>
      </c>
      <c r="G4821" s="21">
        <f>IF(AND(D4821=3,C4821&lt;=5),MAX(0,B4821-F4821),IF(AND(D4821=2,C4821&lt;=5,MAX(0,B4821-F4821)&gt;3000000),1500000+MAX(0,B4821-F4821)-3000000,MAX(0,B4821-F4821)/2))</f>
        <v/>
      </c>
      <c r="H4821" s="21">
        <f>ROUNDDOWN(G4821,-3)</f>
        <v/>
      </c>
      <c r="I4821" s="21">
        <f>IF(H4821&lt;=0,0,ROUNDDOWN(ROUND((H4821*LOOKUP(H4821,{0,1950001,3300001,6950001,9000001,18000001,40000001},{0.05,0.1,0.2,0.23,0.33,0.4,0.45})-LOOKUP(H4821,{0,1950001,3300001,6950001,9000001,18000001,40000001},{0,97500,427500,636000,1536000,2796000,4796000}))*1.021,3),0))</f>
        <v/>
      </c>
      <c r="J4821" s="21">
        <f>ROUNDDOWN(ROUND(H4821*0.06,2),-2)</f>
        <v/>
      </c>
      <c r="K4821" s="21">
        <f>ROUNDDOWN(ROUND(H4821*0.04,2),-2)</f>
        <v/>
      </c>
      <c r="L4821" s="21">
        <f>I4821+J4821+K4821</f>
        <v/>
      </c>
      <c r="M4821" s="21">
        <f>B4821-L4821</f>
        <v/>
      </c>
      <c r="N4821" s="21">
        <f>ROUNDDOWN(ROUND(B4821*0.2042,2),0)</f>
        <v/>
      </c>
    </row>
    <row r="4822">
      <c r="A4822" t="inlineStr">
        <is>
          <t>照合 役員</t>
        </is>
      </c>
      <c r="B4822" s="21" t="n">
        <v>35000000</v>
      </c>
      <c r="C4822" s="22" t="n">
        <v>3</v>
      </c>
      <c r="D4822" s="22" t="n">
        <v>3</v>
      </c>
      <c r="E4822" s="22" t="n">
        <v>0</v>
      </c>
      <c r="F4822" s="21">
        <f>(IF(C4822&lt;=20,MAX(800000,400000*C4822),8000000+700000*(C4822-20))+IF(E4822=1,1000000,0))</f>
        <v/>
      </c>
      <c r="G4822" s="21">
        <f>IF(AND(D4822=3,C4822&lt;=5),MAX(0,B4822-F4822),IF(AND(D4822=2,C4822&lt;=5,MAX(0,B4822-F4822)&gt;3000000),1500000+MAX(0,B4822-F4822)-3000000,MAX(0,B4822-F4822)/2))</f>
        <v/>
      </c>
      <c r="H4822" s="21">
        <f>ROUNDDOWN(G4822,-3)</f>
        <v/>
      </c>
      <c r="I4822" s="21">
        <f>IF(H4822&lt;=0,0,ROUNDDOWN(ROUND((H4822*LOOKUP(H4822,{0,1950001,3300001,6950001,9000001,18000001,40000001},{0.05,0.1,0.2,0.23,0.33,0.4,0.45})-LOOKUP(H4822,{0,1950001,3300001,6950001,9000001,18000001,40000001},{0,97500,427500,636000,1536000,2796000,4796000}))*1.021,3),0))</f>
        <v/>
      </c>
      <c r="J4822" s="21">
        <f>ROUNDDOWN(ROUND(H4822*0.06,2),-2)</f>
        <v/>
      </c>
      <c r="K4822" s="21">
        <f>ROUNDDOWN(ROUND(H4822*0.04,2),-2)</f>
        <v/>
      </c>
      <c r="L4822" s="21">
        <f>I4822+J4822+K4822</f>
        <v/>
      </c>
      <c r="M4822" s="21">
        <f>B4822-L4822</f>
        <v/>
      </c>
      <c r="N4822" s="21">
        <f>ROUNDDOWN(ROUND(B4822*0.2042,2),0)</f>
        <v/>
      </c>
    </row>
    <row r="4823">
      <c r="A4823" t="inlineStr">
        <is>
          <t>照合 短期 障害</t>
        </is>
      </c>
      <c r="B4823" s="21" t="n">
        <v>35000000</v>
      </c>
      <c r="C4823" s="22" t="n">
        <v>3</v>
      </c>
      <c r="D4823" s="22" t="n">
        <v>2</v>
      </c>
      <c r="E4823" s="22" t="n">
        <v>1</v>
      </c>
      <c r="F4823" s="21">
        <f>(IF(C4823&lt;=20,MAX(800000,400000*C4823),8000000+700000*(C4823-20))+IF(E4823=1,1000000,0))</f>
        <v/>
      </c>
      <c r="G4823" s="21">
        <f>IF(AND(D4823=3,C4823&lt;=5),MAX(0,B4823-F4823),IF(AND(D4823=2,C4823&lt;=5,MAX(0,B4823-F4823)&gt;3000000),1500000+MAX(0,B4823-F4823)-3000000,MAX(0,B4823-F4823)/2))</f>
        <v/>
      </c>
      <c r="H4823" s="21">
        <f>ROUNDDOWN(G4823,-3)</f>
        <v/>
      </c>
      <c r="I4823" s="21">
        <f>IF(H4823&lt;=0,0,ROUNDDOWN(ROUND((H4823*LOOKUP(H4823,{0,1950001,3300001,6950001,9000001,18000001,40000001},{0.05,0.1,0.2,0.23,0.33,0.4,0.45})-LOOKUP(H4823,{0,1950001,3300001,6950001,9000001,18000001,40000001},{0,97500,427500,636000,1536000,2796000,4796000}))*1.021,3),0))</f>
        <v/>
      </c>
      <c r="J4823" s="21">
        <f>ROUNDDOWN(ROUND(H4823*0.06,2),-2)</f>
        <v/>
      </c>
      <c r="K4823" s="21">
        <f>ROUNDDOWN(ROUND(H4823*0.04,2),-2)</f>
        <v/>
      </c>
      <c r="L4823" s="21">
        <f>I4823+J4823+K4823</f>
        <v/>
      </c>
      <c r="M4823" s="21">
        <f>B4823-L4823</f>
        <v/>
      </c>
      <c r="N4823" s="21">
        <f>ROUNDDOWN(ROUND(B4823*0.2042,2),0)</f>
        <v/>
      </c>
    </row>
    <row r="4824">
      <c r="A4824" t="inlineStr">
        <is>
          <t>照合 短期</t>
        </is>
      </c>
      <c r="B4824" s="21" t="n">
        <v>35000000</v>
      </c>
      <c r="C4824" s="22" t="n">
        <v>4</v>
      </c>
      <c r="D4824" s="22" t="n">
        <v>2</v>
      </c>
      <c r="E4824" s="22" t="n">
        <v>0</v>
      </c>
      <c r="F4824" s="21">
        <f>(IF(C4824&lt;=20,MAX(800000,400000*C4824),8000000+700000*(C4824-20))+IF(E4824=1,1000000,0))</f>
        <v/>
      </c>
      <c r="G4824" s="21">
        <f>IF(AND(D4824=3,C4824&lt;=5),MAX(0,B4824-F4824),IF(AND(D4824=2,C4824&lt;=5,MAX(0,B4824-F4824)&gt;3000000),1500000+MAX(0,B4824-F4824)-3000000,MAX(0,B4824-F4824)/2))</f>
        <v/>
      </c>
      <c r="H4824" s="21">
        <f>ROUNDDOWN(G4824,-3)</f>
        <v/>
      </c>
      <c r="I4824" s="21">
        <f>IF(H4824&lt;=0,0,ROUNDDOWN(ROUND((H4824*LOOKUP(H4824,{0,1950001,3300001,6950001,9000001,18000001,40000001},{0.05,0.1,0.2,0.23,0.33,0.4,0.45})-LOOKUP(H4824,{0,1950001,3300001,6950001,9000001,18000001,40000001},{0,97500,427500,636000,1536000,2796000,4796000}))*1.021,3),0))</f>
        <v/>
      </c>
      <c r="J4824" s="21">
        <f>ROUNDDOWN(ROUND(H4824*0.06,2),-2)</f>
        <v/>
      </c>
      <c r="K4824" s="21">
        <f>ROUNDDOWN(ROUND(H4824*0.04,2),-2)</f>
        <v/>
      </c>
      <c r="L4824" s="21">
        <f>I4824+J4824+K4824</f>
        <v/>
      </c>
      <c r="M4824" s="21">
        <f>B4824-L4824</f>
        <v/>
      </c>
      <c r="N4824" s="21">
        <f>ROUNDDOWN(ROUND(B4824*0.2042,2),0)</f>
        <v/>
      </c>
    </row>
    <row r="4825">
      <c r="A4825" t="inlineStr">
        <is>
          <t>照合 役員</t>
        </is>
      </c>
      <c r="B4825" s="21" t="n">
        <v>35000000</v>
      </c>
      <c r="C4825" s="22" t="n">
        <v>4</v>
      </c>
      <c r="D4825" s="22" t="n">
        <v>3</v>
      </c>
      <c r="E4825" s="22" t="n">
        <v>0</v>
      </c>
      <c r="F4825" s="21">
        <f>(IF(C4825&lt;=20,MAX(800000,400000*C4825),8000000+700000*(C4825-20))+IF(E4825=1,1000000,0))</f>
        <v/>
      </c>
      <c r="G4825" s="21">
        <f>IF(AND(D4825=3,C4825&lt;=5),MAX(0,B4825-F4825),IF(AND(D4825=2,C4825&lt;=5,MAX(0,B4825-F4825)&gt;3000000),1500000+MAX(0,B4825-F4825)-3000000,MAX(0,B4825-F4825)/2))</f>
        <v/>
      </c>
      <c r="H4825" s="21">
        <f>ROUNDDOWN(G4825,-3)</f>
        <v/>
      </c>
      <c r="I4825" s="21">
        <f>IF(H4825&lt;=0,0,ROUNDDOWN(ROUND((H4825*LOOKUP(H4825,{0,1950001,3300001,6950001,9000001,18000001,40000001},{0.05,0.1,0.2,0.23,0.33,0.4,0.45})-LOOKUP(H4825,{0,1950001,3300001,6950001,9000001,18000001,40000001},{0,97500,427500,636000,1536000,2796000,4796000}))*1.021,3),0))</f>
        <v/>
      </c>
      <c r="J4825" s="21">
        <f>ROUNDDOWN(ROUND(H4825*0.06,2),-2)</f>
        <v/>
      </c>
      <c r="K4825" s="21">
        <f>ROUNDDOWN(ROUND(H4825*0.04,2),-2)</f>
        <v/>
      </c>
      <c r="L4825" s="21">
        <f>I4825+J4825+K4825</f>
        <v/>
      </c>
      <c r="M4825" s="21">
        <f>B4825-L4825</f>
        <v/>
      </c>
      <c r="N4825" s="21">
        <f>ROUNDDOWN(ROUND(B4825*0.2042,2),0)</f>
        <v/>
      </c>
    </row>
    <row r="4826">
      <c r="A4826" t="inlineStr">
        <is>
          <t>照合 短期 障害</t>
        </is>
      </c>
      <c r="B4826" s="21" t="n">
        <v>35000000</v>
      </c>
      <c r="C4826" s="22" t="n">
        <v>4</v>
      </c>
      <c r="D4826" s="22" t="n">
        <v>2</v>
      </c>
      <c r="E4826" s="22" t="n">
        <v>1</v>
      </c>
      <c r="F4826" s="21">
        <f>(IF(C4826&lt;=20,MAX(800000,400000*C4826),8000000+700000*(C4826-20))+IF(E4826=1,1000000,0))</f>
        <v/>
      </c>
      <c r="G4826" s="21">
        <f>IF(AND(D4826=3,C4826&lt;=5),MAX(0,B4826-F4826),IF(AND(D4826=2,C4826&lt;=5,MAX(0,B4826-F4826)&gt;3000000),1500000+MAX(0,B4826-F4826)-3000000,MAX(0,B4826-F4826)/2))</f>
        <v/>
      </c>
      <c r="H4826" s="21">
        <f>ROUNDDOWN(G4826,-3)</f>
        <v/>
      </c>
      <c r="I4826" s="21">
        <f>IF(H4826&lt;=0,0,ROUNDDOWN(ROUND((H4826*LOOKUP(H4826,{0,1950001,3300001,6950001,9000001,18000001,40000001},{0.05,0.1,0.2,0.23,0.33,0.4,0.45})-LOOKUP(H4826,{0,1950001,3300001,6950001,9000001,18000001,40000001},{0,97500,427500,636000,1536000,2796000,4796000}))*1.021,3),0))</f>
        <v/>
      </c>
      <c r="J4826" s="21">
        <f>ROUNDDOWN(ROUND(H4826*0.06,2),-2)</f>
        <v/>
      </c>
      <c r="K4826" s="21">
        <f>ROUNDDOWN(ROUND(H4826*0.04,2),-2)</f>
        <v/>
      </c>
      <c r="L4826" s="21">
        <f>I4826+J4826+K4826</f>
        <v/>
      </c>
      <c r="M4826" s="21">
        <f>B4826-L4826</f>
        <v/>
      </c>
      <c r="N4826" s="21">
        <f>ROUNDDOWN(ROUND(B4826*0.2042,2),0)</f>
        <v/>
      </c>
    </row>
    <row r="4827">
      <c r="A4827" t="inlineStr">
        <is>
          <t>照合 短期</t>
        </is>
      </c>
      <c r="B4827" s="21" t="n">
        <v>35000000</v>
      </c>
      <c r="C4827" s="22" t="n">
        <v>5</v>
      </c>
      <c r="D4827" s="22" t="n">
        <v>2</v>
      </c>
      <c r="E4827" s="22" t="n">
        <v>0</v>
      </c>
      <c r="F4827" s="21">
        <f>(IF(C4827&lt;=20,MAX(800000,400000*C4827),8000000+700000*(C4827-20))+IF(E4827=1,1000000,0))</f>
        <v/>
      </c>
      <c r="G4827" s="21">
        <f>IF(AND(D4827=3,C4827&lt;=5),MAX(0,B4827-F4827),IF(AND(D4827=2,C4827&lt;=5,MAX(0,B4827-F4827)&gt;3000000),1500000+MAX(0,B4827-F4827)-3000000,MAX(0,B4827-F4827)/2))</f>
        <v/>
      </c>
      <c r="H4827" s="21">
        <f>ROUNDDOWN(G4827,-3)</f>
        <v/>
      </c>
      <c r="I4827" s="21">
        <f>IF(H4827&lt;=0,0,ROUNDDOWN(ROUND((H4827*LOOKUP(H4827,{0,1950001,3300001,6950001,9000001,18000001,40000001},{0.05,0.1,0.2,0.23,0.33,0.4,0.45})-LOOKUP(H4827,{0,1950001,3300001,6950001,9000001,18000001,40000001},{0,97500,427500,636000,1536000,2796000,4796000}))*1.021,3),0))</f>
        <v/>
      </c>
      <c r="J4827" s="21">
        <f>ROUNDDOWN(ROUND(H4827*0.06,2),-2)</f>
        <v/>
      </c>
      <c r="K4827" s="21">
        <f>ROUNDDOWN(ROUND(H4827*0.04,2),-2)</f>
        <v/>
      </c>
      <c r="L4827" s="21">
        <f>I4827+J4827+K4827</f>
        <v/>
      </c>
      <c r="M4827" s="21">
        <f>B4827-L4827</f>
        <v/>
      </c>
      <c r="N4827" s="21">
        <f>ROUNDDOWN(ROUND(B4827*0.2042,2),0)</f>
        <v/>
      </c>
    </row>
    <row r="4828">
      <c r="A4828" t="inlineStr">
        <is>
          <t>照合 役員</t>
        </is>
      </c>
      <c r="B4828" s="21" t="n">
        <v>35000000</v>
      </c>
      <c r="C4828" s="22" t="n">
        <v>5</v>
      </c>
      <c r="D4828" s="22" t="n">
        <v>3</v>
      </c>
      <c r="E4828" s="22" t="n">
        <v>0</v>
      </c>
      <c r="F4828" s="21">
        <f>(IF(C4828&lt;=20,MAX(800000,400000*C4828),8000000+700000*(C4828-20))+IF(E4828=1,1000000,0))</f>
        <v/>
      </c>
      <c r="G4828" s="21">
        <f>IF(AND(D4828=3,C4828&lt;=5),MAX(0,B4828-F4828),IF(AND(D4828=2,C4828&lt;=5,MAX(0,B4828-F4828)&gt;3000000),1500000+MAX(0,B4828-F4828)-3000000,MAX(0,B4828-F4828)/2))</f>
        <v/>
      </c>
      <c r="H4828" s="21">
        <f>ROUNDDOWN(G4828,-3)</f>
        <v/>
      </c>
      <c r="I4828" s="21">
        <f>IF(H4828&lt;=0,0,ROUNDDOWN(ROUND((H4828*LOOKUP(H4828,{0,1950001,3300001,6950001,9000001,18000001,40000001},{0.05,0.1,0.2,0.23,0.33,0.4,0.45})-LOOKUP(H4828,{0,1950001,3300001,6950001,9000001,18000001,40000001},{0,97500,427500,636000,1536000,2796000,4796000}))*1.021,3),0))</f>
        <v/>
      </c>
      <c r="J4828" s="21">
        <f>ROUNDDOWN(ROUND(H4828*0.06,2),-2)</f>
        <v/>
      </c>
      <c r="K4828" s="21">
        <f>ROUNDDOWN(ROUND(H4828*0.04,2),-2)</f>
        <v/>
      </c>
      <c r="L4828" s="21">
        <f>I4828+J4828+K4828</f>
        <v/>
      </c>
      <c r="M4828" s="21">
        <f>B4828-L4828</f>
        <v/>
      </c>
      <c r="N4828" s="21">
        <f>ROUNDDOWN(ROUND(B4828*0.2042,2),0)</f>
        <v/>
      </c>
    </row>
    <row r="4829">
      <c r="A4829" t="inlineStr">
        <is>
          <t>照合 短期 障害</t>
        </is>
      </c>
      <c r="B4829" s="21" t="n">
        <v>35000000</v>
      </c>
      <c r="C4829" s="22" t="n">
        <v>5</v>
      </c>
      <c r="D4829" s="22" t="n">
        <v>2</v>
      </c>
      <c r="E4829" s="22" t="n">
        <v>1</v>
      </c>
      <c r="F4829" s="21">
        <f>(IF(C4829&lt;=20,MAX(800000,400000*C4829),8000000+700000*(C4829-20))+IF(E4829=1,1000000,0))</f>
        <v/>
      </c>
      <c r="G4829" s="21">
        <f>IF(AND(D4829=3,C4829&lt;=5),MAX(0,B4829-F4829),IF(AND(D4829=2,C4829&lt;=5,MAX(0,B4829-F4829)&gt;3000000),1500000+MAX(0,B4829-F4829)-3000000,MAX(0,B4829-F4829)/2))</f>
        <v/>
      </c>
      <c r="H4829" s="21">
        <f>ROUNDDOWN(G4829,-3)</f>
        <v/>
      </c>
      <c r="I4829" s="21">
        <f>IF(H4829&lt;=0,0,ROUNDDOWN(ROUND((H4829*LOOKUP(H4829,{0,1950001,3300001,6950001,9000001,18000001,40000001},{0.05,0.1,0.2,0.23,0.33,0.4,0.45})-LOOKUP(H4829,{0,1950001,3300001,6950001,9000001,18000001,40000001},{0,97500,427500,636000,1536000,2796000,4796000}))*1.021,3),0))</f>
        <v/>
      </c>
      <c r="J4829" s="21">
        <f>ROUNDDOWN(ROUND(H4829*0.06,2),-2)</f>
        <v/>
      </c>
      <c r="K4829" s="21">
        <f>ROUNDDOWN(ROUND(H4829*0.04,2),-2)</f>
        <v/>
      </c>
      <c r="L4829" s="21">
        <f>I4829+J4829+K4829</f>
        <v/>
      </c>
      <c r="M4829" s="21">
        <f>B4829-L4829</f>
        <v/>
      </c>
      <c r="N4829" s="21">
        <f>ROUNDDOWN(ROUND(B4829*0.2042,2),0)</f>
        <v/>
      </c>
    </row>
    <row r="4830">
      <c r="A4830" t="inlineStr">
        <is>
          <t>照合 障害</t>
        </is>
      </c>
      <c r="B4830" s="21" t="n">
        <v>35000000</v>
      </c>
      <c r="C4830" s="22" t="n">
        <v>25</v>
      </c>
      <c r="D4830" s="22" t="n">
        <v>1</v>
      </c>
      <c r="E4830" s="22" t="n">
        <v>1</v>
      </c>
      <c r="F4830" s="21">
        <f>(IF(C4830&lt;=20,MAX(800000,400000*C4830),8000000+700000*(C4830-20))+IF(E4830=1,1000000,0))</f>
        <v/>
      </c>
      <c r="G4830" s="21">
        <f>IF(AND(D4830=3,C4830&lt;=5),MAX(0,B4830-F4830),IF(AND(D4830=2,C4830&lt;=5,MAX(0,B4830-F4830)&gt;3000000),1500000+MAX(0,B4830-F4830)-3000000,MAX(0,B4830-F4830)/2))</f>
        <v/>
      </c>
      <c r="H4830" s="21">
        <f>ROUNDDOWN(G4830,-3)</f>
        <v/>
      </c>
      <c r="I4830" s="21">
        <f>IF(H4830&lt;=0,0,ROUNDDOWN(ROUND((H4830*LOOKUP(H4830,{0,1950001,3300001,6950001,9000001,18000001,40000001},{0.05,0.1,0.2,0.23,0.33,0.4,0.45})-LOOKUP(H4830,{0,1950001,3300001,6950001,9000001,18000001,40000001},{0,97500,427500,636000,1536000,2796000,4796000}))*1.021,3),0))</f>
        <v/>
      </c>
      <c r="J4830" s="21">
        <f>ROUNDDOWN(ROUND(H4830*0.06,2),-2)</f>
        <v/>
      </c>
      <c r="K4830" s="21">
        <f>ROUNDDOWN(ROUND(H4830*0.04,2),-2)</f>
        <v/>
      </c>
      <c r="L4830" s="21">
        <f>I4830+J4830+K4830</f>
        <v/>
      </c>
      <c r="M4830" s="21">
        <f>B4830-L4830</f>
        <v/>
      </c>
      <c r="N4830" s="21">
        <f>ROUNDDOWN(ROUND(B4830*0.2042,2),0)</f>
        <v/>
      </c>
    </row>
    <row r="4831">
      <c r="A4831" t="inlineStr">
        <is>
          <t>照合 一般</t>
        </is>
      </c>
      <c r="B4831" s="21" t="n">
        <v>35500000</v>
      </c>
      <c r="C4831" s="22" t="n">
        <v>1</v>
      </c>
      <c r="D4831" s="22" t="n">
        <v>1</v>
      </c>
      <c r="E4831" s="22" t="n">
        <v>0</v>
      </c>
      <c r="F4831" s="21">
        <f>(IF(C4831&lt;=20,MAX(800000,400000*C4831),8000000+700000*(C4831-20))+IF(E4831=1,1000000,0))</f>
        <v/>
      </c>
      <c r="G4831" s="21">
        <f>IF(AND(D4831=3,C4831&lt;=5),MAX(0,B4831-F4831),IF(AND(D4831=2,C4831&lt;=5,MAX(0,B4831-F4831)&gt;3000000),1500000+MAX(0,B4831-F4831)-3000000,MAX(0,B4831-F4831)/2))</f>
        <v/>
      </c>
      <c r="H4831" s="21">
        <f>ROUNDDOWN(G4831,-3)</f>
        <v/>
      </c>
      <c r="I4831" s="21">
        <f>IF(H4831&lt;=0,0,ROUNDDOWN(ROUND((H4831*LOOKUP(H4831,{0,1950001,3300001,6950001,9000001,18000001,40000001},{0.05,0.1,0.2,0.23,0.33,0.4,0.45})-LOOKUP(H4831,{0,1950001,3300001,6950001,9000001,18000001,40000001},{0,97500,427500,636000,1536000,2796000,4796000}))*1.021,3),0))</f>
        <v/>
      </c>
      <c r="J4831" s="21">
        <f>ROUNDDOWN(ROUND(H4831*0.06,2),-2)</f>
        <v/>
      </c>
      <c r="K4831" s="21">
        <f>ROUNDDOWN(ROUND(H4831*0.04,2),-2)</f>
        <v/>
      </c>
      <c r="L4831" s="21">
        <f>I4831+J4831+K4831</f>
        <v/>
      </c>
      <c r="M4831" s="21">
        <f>B4831-L4831</f>
        <v/>
      </c>
      <c r="N4831" s="21">
        <f>ROUNDDOWN(ROUND(B4831*0.2042,2),0)</f>
        <v/>
      </c>
    </row>
    <row r="4832">
      <c r="A4832" t="inlineStr">
        <is>
          <t>照合 一般</t>
        </is>
      </c>
      <c r="B4832" s="21" t="n">
        <v>35500000</v>
      </c>
      <c r="C4832" s="22" t="n">
        <v>2</v>
      </c>
      <c r="D4832" s="22" t="n">
        <v>1</v>
      </c>
      <c r="E4832" s="22" t="n">
        <v>0</v>
      </c>
      <c r="F4832" s="21">
        <f>(IF(C4832&lt;=20,MAX(800000,400000*C4832),8000000+700000*(C4832-20))+IF(E4832=1,1000000,0))</f>
        <v/>
      </c>
      <c r="G4832" s="21">
        <f>IF(AND(D4832=3,C4832&lt;=5),MAX(0,B4832-F4832),IF(AND(D4832=2,C4832&lt;=5,MAX(0,B4832-F4832)&gt;3000000),1500000+MAX(0,B4832-F4832)-3000000,MAX(0,B4832-F4832)/2))</f>
        <v/>
      </c>
      <c r="H4832" s="21">
        <f>ROUNDDOWN(G4832,-3)</f>
        <v/>
      </c>
      <c r="I4832" s="21">
        <f>IF(H4832&lt;=0,0,ROUNDDOWN(ROUND((H4832*LOOKUP(H4832,{0,1950001,3300001,6950001,9000001,18000001,40000001},{0.05,0.1,0.2,0.23,0.33,0.4,0.45})-LOOKUP(H4832,{0,1950001,3300001,6950001,9000001,18000001,40000001},{0,97500,427500,636000,1536000,2796000,4796000}))*1.021,3),0))</f>
        <v/>
      </c>
      <c r="J4832" s="21">
        <f>ROUNDDOWN(ROUND(H4832*0.06,2),-2)</f>
        <v/>
      </c>
      <c r="K4832" s="21">
        <f>ROUNDDOWN(ROUND(H4832*0.04,2),-2)</f>
        <v/>
      </c>
      <c r="L4832" s="21">
        <f>I4832+J4832+K4832</f>
        <v/>
      </c>
      <c r="M4832" s="21">
        <f>B4832-L4832</f>
        <v/>
      </c>
      <c r="N4832" s="21">
        <f>ROUNDDOWN(ROUND(B4832*0.2042,2),0)</f>
        <v/>
      </c>
    </row>
    <row r="4833">
      <c r="A4833" t="inlineStr">
        <is>
          <t>照合 一般</t>
        </is>
      </c>
      <c r="B4833" s="21" t="n">
        <v>35500000</v>
      </c>
      <c r="C4833" s="22" t="n">
        <v>3</v>
      </c>
      <c r="D4833" s="22" t="n">
        <v>1</v>
      </c>
      <c r="E4833" s="22" t="n">
        <v>0</v>
      </c>
      <c r="F4833" s="21">
        <f>(IF(C4833&lt;=20,MAX(800000,400000*C4833),8000000+700000*(C4833-20))+IF(E4833=1,1000000,0))</f>
        <v/>
      </c>
      <c r="G4833" s="21">
        <f>IF(AND(D4833=3,C4833&lt;=5),MAX(0,B4833-F4833),IF(AND(D4833=2,C4833&lt;=5,MAX(0,B4833-F4833)&gt;3000000),1500000+MAX(0,B4833-F4833)-3000000,MAX(0,B4833-F4833)/2))</f>
        <v/>
      </c>
      <c r="H4833" s="21">
        <f>ROUNDDOWN(G4833,-3)</f>
        <v/>
      </c>
      <c r="I4833" s="21">
        <f>IF(H4833&lt;=0,0,ROUNDDOWN(ROUND((H4833*LOOKUP(H4833,{0,1950001,3300001,6950001,9000001,18000001,40000001},{0.05,0.1,0.2,0.23,0.33,0.4,0.45})-LOOKUP(H4833,{0,1950001,3300001,6950001,9000001,18000001,40000001},{0,97500,427500,636000,1536000,2796000,4796000}))*1.021,3),0))</f>
        <v/>
      </c>
      <c r="J4833" s="21">
        <f>ROUNDDOWN(ROUND(H4833*0.06,2),-2)</f>
        <v/>
      </c>
      <c r="K4833" s="21">
        <f>ROUNDDOWN(ROUND(H4833*0.04,2),-2)</f>
        <v/>
      </c>
      <c r="L4833" s="21">
        <f>I4833+J4833+K4833</f>
        <v/>
      </c>
      <c r="M4833" s="21">
        <f>B4833-L4833</f>
        <v/>
      </c>
      <c r="N4833" s="21">
        <f>ROUNDDOWN(ROUND(B4833*0.2042,2),0)</f>
        <v/>
      </c>
    </row>
    <row r="4834">
      <c r="A4834" t="inlineStr">
        <is>
          <t>照合 一般</t>
        </is>
      </c>
      <c r="B4834" s="21" t="n">
        <v>35500000</v>
      </c>
      <c r="C4834" s="22" t="n">
        <v>4</v>
      </c>
      <c r="D4834" s="22" t="n">
        <v>1</v>
      </c>
      <c r="E4834" s="22" t="n">
        <v>0</v>
      </c>
      <c r="F4834" s="21">
        <f>(IF(C4834&lt;=20,MAX(800000,400000*C4834),8000000+700000*(C4834-20))+IF(E4834=1,1000000,0))</f>
        <v/>
      </c>
      <c r="G4834" s="21">
        <f>IF(AND(D4834=3,C4834&lt;=5),MAX(0,B4834-F4834),IF(AND(D4834=2,C4834&lt;=5,MAX(0,B4834-F4834)&gt;3000000),1500000+MAX(0,B4834-F4834)-3000000,MAX(0,B4834-F4834)/2))</f>
        <v/>
      </c>
      <c r="H4834" s="21">
        <f>ROUNDDOWN(G4834,-3)</f>
        <v/>
      </c>
      <c r="I4834" s="21">
        <f>IF(H4834&lt;=0,0,ROUNDDOWN(ROUND((H4834*LOOKUP(H4834,{0,1950001,3300001,6950001,9000001,18000001,40000001},{0.05,0.1,0.2,0.23,0.33,0.4,0.45})-LOOKUP(H4834,{0,1950001,3300001,6950001,9000001,18000001,40000001},{0,97500,427500,636000,1536000,2796000,4796000}))*1.021,3),0))</f>
        <v/>
      </c>
      <c r="J4834" s="21">
        <f>ROUNDDOWN(ROUND(H4834*0.06,2),-2)</f>
        <v/>
      </c>
      <c r="K4834" s="21">
        <f>ROUNDDOWN(ROUND(H4834*0.04,2),-2)</f>
        <v/>
      </c>
      <c r="L4834" s="21">
        <f>I4834+J4834+K4834</f>
        <v/>
      </c>
      <c r="M4834" s="21">
        <f>B4834-L4834</f>
        <v/>
      </c>
      <c r="N4834" s="21">
        <f>ROUNDDOWN(ROUND(B4834*0.2042,2),0)</f>
        <v/>
      </c>
    </row>
    <row r="4835">
      <c r="A4835" t="inlineStr">
        <is>
          <t>照合 一般</t>
        </is>
      </c>
      <c r="B4835" s="21" t="n">
        <v>35500000</v>
      </c>
      <c r="C4835" s="22" t="n">
        <v>5</v>
      </c>
      <c r="D4835" s="22" t="n">
        <v>1</v>
      </c>
      <c r="E4835" s="22" t="n">
        <v>0</v>
      </c>
      <c r="F4835" s="21">
        <f>(IF(C4835&lt;=20,MAX(800000,400000*C4835),8000000+700000*(C4835-20))+IF(E4835=1,1000000,0))</f>
        <v/>
      </c>
      <c r="G4835" s="21">
        <f>IF(AND(D4835=3,C4835&lt;=5),MAX(0,B4835-F4835),IF(AND(D4835=2,C4835&lt;=5,MAX(0,B4835-F4835)&gt;3000000),1500000+MAX(0,B4835-F4835)-3000000,MAX(0,B4835-F4835)/2))</f>
        <v/>
      </c>
      <c r="H4835" s="21">
        <f>ROUNDDOWN(G4835,-3)</f>
        <v/>
      </c>
      <c r="I4835" s="21">
        <f>IF(H4835&lt;=0,0,ROUNDDOWN(ROUND((H4835*LOOKUP(H4835,{0,1950001,3300001,6950001,9000001,18000001,40000001},{0.05,0.1,0.2,0.23,0.33,0.4,0.45})-LOOKUP(H4835,{0,1950001,3300001,6950001,9000001,18000001,40000001},{0,97500,427500,636000,1536000,2796000,4796000}))*1.021,3),0))</f>
        <v/>
      </c>
      <c r="J4835" s="21">
        <f>ROUNDDOWN(ROUND(H4835*0.06,2),-2)</f>
        <v/>
      </c>
      <c r="K4835" s="21">
        <f>ROUNDDOWN(ROUND(H4835*0.04,2),-2)</f>
        <v/>
      </c>
      <c r="L4835" s="21">
        <f>I4835+J4835+K4835</f>
        <v/>
      </c>
      <c r="M4835" s="21">
        <f>B4835-L4835</f>
        <v/>
      </c>
      <c r="N4835" s="21">
        <f>ROUNDDOWN(ROUND(B4835*0.2042,2),0)</f>
        <v/>
      </c>
    </row>
    <row r="4836">
      <c r="A4836" t="inlineStr">
        <is>
          <t>照合 一般</t>
        </is>
      </c>
      <c r="B4836" s="21" t="n">
        <v>35500000</v>
      </c>
      <c r="C4836" s="22" t="n">
        <v>6</v>
      </c>
      <c r="D4836" s="22" t="n">
        <v>1</v>
      </c>
      <c r="E4836" s="22" t="n">
        <v>0</v>
      </c>
      <c r="F4836" s="21">
        <f>(IF(C4836&lt;=20,MAX(800000,400000*C4836),8000000+700000*(C4836-20))+IF(E4836=1,1000000,0))</f>
        <v/>
      </c>
      <c r="G4836" s="21">
        <f>IF(AND(D4836=3,C4836&lt;=5),MAX(0,B4836-F4836),IF(AND(D4836=2,C4836&lt;=5,MAX(0,B4836-F4836)&gt;3000000),1500000+MAX(0,B4836-F4836)-3000000,MAX(0,B4836-F4836)/2))</f>
        <v/>
      </c>
      <c r="H4836" s="21">
        <f>ROUNDDOWN(G4836,-3)</f>
        <v/>
      </c>
      <c r="I4836" s="21">
        <f>IF(H4836&lt;=0,0,ROUNDDOWN(ROUND((H4836*LOOKUP(H4836,{0,1950001,3300001,6950001,9000001,18000001,40000001},{0.05,0.1,0.2,0.23,0.33,0.4,0.45})-LOOKUP(H4836,{0,1950001,3300001,6950001,9000001,18000001,40000001},{0,97500,427500,636000,1536000,2796000,4796000}))*1.021,3),0))</f>
        <v/>
      </c>
      <c r="J4836" s="21">
        <f>ROUNDDOWN(ROUND(H4836*0.06,2),-2)</f>
        <v/>
      </c>
      <c r="K4836" s="21">
        <f>ROUNDDOWN(ROUND(H4836*0.04,2),-2)</f>
        <v/>
      </c>
      <c r="L4836" s="21">
        <f>I4836+J4836+K4836</f>
        <v/>
      </c>
      <c r="M4836" s="21">
        <f>B4836-L4836</f>
        <v/>
      </c>
      <c r="N4836" s="21">
        <f>ROUNDDOWN(ROUND(B4836*0.2042,2),0)</f>
        <v/>
      </c>
    </row>
    <row r="4837">
      <c r="A4837" t="inlineStr">
        <is>
          <t>照合 一般</t>
        </is>
      </c>
      <c r="B4837" s="21" t="n">
        <v>35500000</v>
      </c>
      <c r="C4837" s="22" t="n">
        <v>7</v>
      </c>
      <c r="D4837" s="22" t="n">
        <v>1</v>
      </c>
      <c r="E4837" s="22" t="n">
        <v>0</v>
      </c>
      <c r="F4837" s="21">
        <f>(IF(C4837&lt;=20,MAX(800000,400000*C4837),8000000+700000*(C4837-20))+IF(E4837=1,1000000,0))</f>
        <v/>
      </c>
      <c r="G4837" s="21">
        <f>IF(AND(D4837=3,C4837&lt;=5),MAX(0,B4837-F4837),IF(AND(D4837=2,C4837&lt;=5,MAX(0,B4837-F4837)&gt;3000000),1500000+MAX(0,B4837-F4837)-3000000,MAX(0,B4837-F4837)/2))</f>
        <v/>
      </c>
      <c r="H4837" s="21">
        <f>ROUNDDOWN(G4837,-3)</f>
        <v/>
      </c>
      <c r="I4837" s="21">
        <f>IF(H4837&lt;=0,0,ROUNDDOWN(ROUND((H4837*LOOKUP(H4837,{0,1950001,3300001,6950001,9000001,18000001,40000001},{0.05,0.1,0.2,0.23,0.33,0.4,0.45})-LOOKUP(H4837,{0,1950001,3300001,6950001,9000001,18000001,40000001},{0,97500,427500,636000,1536000,2796000,4796000}))*1.021,3),0))</f>
        <v/>
      </c>
      <c r="J4837" s="21">
        <f>ROUNDDOWN(ROUND(H4837*0.06,2),-2)</f>
        <v/>
      </c>
      <c r="K4837" s="21">
        <f>ROUNDDOWN(ROUND(H4837*0.04,2),-2)</f>
        <v/>
      </c>
      <c r="L4837" s="21">
        <f>I4837+J4837+K4837</f>
        <v/>
      </c>
      <c r="M4837" s="21">
        <f>B4837-L4837</f>
        <v/>
      </c>
      <c r="N4837" s="21">
        <f>ROUNDDOWN(ROUND(B4837*0.2042,2),0)</f>
        <v/>
      </c>
    </row>
    <row r="4838">
      <c r="A4838" t="inlineStr">
        <is>
          <t>照合 一般</t>
        </is>
      </c>
      <c r="B4838" s="21" t="n">
        <v>35500000</v>
      </c>
      <c r="C4838" s="22" t="n">
        <v>8</v>
      </c>
      <c r="D4838" s="22" t="n">
        <v>1</v>
      </c>
      <c r="E4838" s="22" t="n">
        <v>0</v>
      </c>
      <c r="F4838" s="21">
        <f>(IF(C4838&lt;=20,MAX(800000,400000*C4838),8000000+700000*(C4838-20))+IF(E4838=1,1000000,0))</f>
        <v/>
      </c>
      <c r="G4838" s="21">
        <f>IF(AND(D4838=3,C4838&lt;=5),MAX(0,B4838-F4838),IF(AND(D4838=2,C4838&lt;=5,MAX(0,B4838-F4838)&gt;3000000),1500000+MAX(0,B4838-F4838)-3000000,MAX(0,B4838-F4838)/2))</f>
        <v/>
      </c>
      <c r="H4838" s="21">
        <f>ROUNDDOWN(G4838,-3)</f>
        <v/>
      </c>
      <c r="I4838" s="21">
        <f>IF(H4838&lt;=0,0,ROUNDDOWN(ROUND((H4838*LOOKUP(H4838,{0,1950001,3300001,6950001,9000001,18000001,40000001},{0.05,0.1,0.2,0.23,0.33,0.4,0.45})-LOOKUP(H4838,{0,1950001,3300001,6950001,9000001,18000001,40000001},{0,97500,427500,636000,1536000,2796000,4796000}))*1.021,3),0))</f>
        <v/>
      </c>
      <c r="J4838" s="21">
        <f>ROUNDDOWN(ROUND(H4838*0.06,2),-2)</f>
        <v/>
      </c>
      <c r="K4838" s="21">
        <f>ROUNDDOWN(ROUND(H4838*0.04,2),-2)</f>
        <v/>
      </c>
      <c r="L4838" s="21">
        <f>I4838+J4838+K4838</f>
        <v/>
      </c>
      <c r="M4838" s="21">
        <f>B4838-L4838</f>
        <v/>
      </c>
      <c r="N4838" s="21">
        <f>ROUNDDOWN(ROUND(B4838*0.2042,2),0)</f>
        <v/>
      </c>
    </row>
    <row r="4839">
      <c r="A4839" t="inlineStr">
        <is>
          <t>照合 一般</t>
        </is>
      </c>
      <c r="B4839" s="21" t="n">
        <v>35500000</v>
      </c>
      <c r="C4839" s="22" t="n">
        <v>9</v>
      </c>
      <c r="D4839" s="22" t="n">
        <v>1</v>
      </c>
      <c r="E4839" s="22" t="n">
        <v>0</v>
      </c>
      <c r="F4839" s="21">
        <f>(IF(C4839&lt;=20,MAX(800000,400000*C4839),8000000+700000*(C4839-20))+IF(E4839=1,1000000,0))</f>
        <v/>
      </c>
      <c r="G4839" s="21">
        <f>IF(AND(D4839=3,C4839&lt;=5),MAX(0,B4839-F4839),IF(AND(D4839=2,C4839&lt;=5,MAX(0,B4839-F4839)&gt;3000000),1500000+MAX(0,B4839-F4839)-3000000,MAX(0,B4839-F4839)/2))</f>
        <v/>
      </c>
      <c r="H4839" s="21">
        <f>ROUNDDOWN(G4839,-3)</f>
        <v/>
      </c>
      <c r="I4839" s="21">
        <f>IF(H4839&lt;=0,0,ROUNDDOWN(ROUND((H4839*LOOKUP(H4839,{0,1950001,3300001,6950001,9000001,18000001,40000001},{0.05,0.1,0.2,0.23,0.33,0.4,0.45})-LOOKUP(H4839,{0,1950001,3300001,6950001,9000001,18000001,40000001},{0,97500,427500,636000,1536000,2796000,4796000}))*1.021,3),0))</f>
        <v/>
      </c>
      <c r="J4839" s="21">
        <f>ROUNDDOWN(ROUND(H4839*0.06,2),-2)</f>
        <v/>
      </c>
      <c r="K4839" s="21">
        <f>ROUNDDOWN(ROUND(H4839*0.04,2),-2)</f>
        <v/>
      </c>
      <c r="L4839" s="21">
        <f>I4839+J4839+K4839</f>
        <v/>
      </c>
      <c r="M4839" s="21">
        <f>B4839-L4839</f>
        <v/>
      </c>
      <c r="N4839" s="21">
        <f>ROUNDDOWN(ROUND(B4839*0.2042,2),0)</f>
        <v/>
      </c>
    </row>
    <row r="4840">
      <c r="A4840" t="inlineStr">
        <is>
          <t>照合 一般</t>
        </is>
      </c>
      <c r="B4840" s="21" t="n">
        <v>35500000</v>
      </c>
      <c r="C4840" s="22" t="n">
        <v>10</v>
      </c>
      <c r="D4840" s="22" t="n">
        <v>1</v>
      </c>
      <c r="E4840" s="22" t="n">
        <v>0</v>
      </c>
      <c r="F4840" s="21">
        <f>(IF(C4840&lt;=20,MAX(800000,400000*C4840),8000000+700000*(C4840-20))+IF(E4840=1,1000000,0))</f>
        <v/>
      </c>
      <c r="G4840" s="21">
        <f>IF(AND(D4840=3,C4840&lt;=5),MAX(0,B4840-F4840),IF(AND(D4840=2,C4840&lt;=5,MAX(0,B4840-F4840)&gt;3000000),1500000+MAX(0,B4840-F4840)-3000000,MAX(0,B4840-F4840)/2))</f>
        <v/>
      </c>
      <c r="H4840" s="21">
        <f>ROUNDDOWN(G4840,-3)</f>
        <v/>
      </c>
      <c r="I4840" s="21">
        <f>IF(H4840&lt;=0,0,ROUNDDOWN(ROUND((H4840*LOOKUP(H4840,{0,1950001,3300001,6950001,9000001,18000001,40000001},{0.05,0.1,0.2,0.23,0.33,0.4,0.45})-LOOKUP(H4840,{0,1950001,3300001,6950001,9000001,18000001,40000001},{0,97500,427500,636000,1536000,2796000,4796000}))*1.021,3),0))</f>
        <v/>
      </c>
      <c r="J4840" s="21">
        <f>ROUNDDOWN(ROUND(H4840*0.06,2),-2)</f>
        <v/>
      </c>
      <c r="K4840" s="21">
        <f>ROUNDDOWN(ROUND(H4840*0.04,2),-2)</f>
        <v/>
      </c>
      <c r="L4840" s="21">
        <f>I4840+J4840+K4840</f>
        <v/>
      </c>
      <c r="M4840" s="21">
        <f>B4840-L4840</f>
        <v/>
      </c>
      <c r="N4840" s="21">
        <f>ROUNDDOWN(ROUND(B4840*0.2042,2),0)</f>
        <v/>
      </c>
    </row>
    <row r="4841">
      <c r="A4841" t="inlineStr">
        <is>
          <t>照合 一般</t>
        </is>
      </c>
      <c r="B4841" s="21" t="n">
        <v>35500000</v>
      </c>
      <c r="C4841" s="22" t="n">
        <v>11</v>
      </c>
      <c r="D4841" s="22" t="n">
        <v>1</v>
      </c>
      <c r="E4841" s="22" t="n">
        <v>0</v>
      </c>
      <c r="F4841" s="21">
        <f>(IF(C4841&lt;=20,MAX(800000,400000*C4841),8000000+700000*(C4841-20))+IF(E4841=1,1000000,0))</f>
        <v/>
      </c>
      <c r="G4841" s="21">
        <f>IF(AND(D4841=3,C4841&lt;=5),MAX(0,B4841-F4841),IF(AND(D4841=2,C4841&lt;=5,MAX(0,B4841-F4841)&gt;3000000),1500000+MAX(0,B4841-F4841)-3000000,MAX(0,B4841-F4841)/2))</f>
        <v/>
      </c>
      <c r="H4841" s="21">
        <f>ROUNDDOWN(G4841,-3)</f>
        <v/>
      </c>
      <c r="I4841" s="21">
        <f>IF(H4841&lt;=0,0,ROUNDDOWN(ROUND((H4841*LOOKUP(H4841,{0,1950001,3300001,6950001,9000001,18000001,40000001},{0.05,0.1,0.2,0.23,0.33,0.4,0.45})-LOOKUP(H4841,{0,1950001,3300001,6950001,9000001,18000001,40000001},{0,97500,427500,636000,1536000,2796000,4796000}))*1.021,3),0))</f>
        <v/>
      </c>
      <c r="J4841" s="21">
        <f>ROUNDDOWN(ROUND(H4841*0.06,2),-2)</f>
        <v/>
      </c>
      <c r="K4841" s="21">
        <f>ROUNDDOWN(ROUND(H4841*0.04,2),-2)</f>
        <v/>
      </c>
      <c r="L4841" s="21">
        <f>I4841+J4841+K4841</f>
        <v/>
      </c>
      <c r="M4841" s="21">
        <f>B4841-L4841</f>
        <v/>
      </c>
      <c r="N4841" s="21">
        <f>ROUNDDOWN(ROUND(B4841*0.2042,2),0)</f>
        <v/>
      </c>
    </row>
    <row r="4842">
      <c r="A4842" t="inlineStr">
        <is>
          <t>照合 一般</t>
        </is>
      </c>
      <c r="B4842" s="21" t="n">
        <v>35500000</v>
      </c>
      <c r="C4842" s="22" t="n">
        <v>12</v>
      </c>
      <c r="D4842" s="22" t="n">
        <v>1</v>
      </c>
      <c r="E4842" s="22" t="n">
        <v>0</v>
      </c>
      <c r="F4842" s="21">
        <f>(IF(C4842&lt;=20,MAX(800000,400000*C4842),8000000+700000*(C4842-20))+IF(E4842=1,1000000,0))</f>
        <v/>
      </c>
      <c r="G4842" s="21">
        <f>IF(AND(D4842=3,C4842&lt;=5),MAX(0,B4842-F4842),IF(AND(D4842=2,C4842&lt;=5,MAX(0,B4842-F4842)&gt;3000000),1500000+MAX(0,B4842-F4842)-3000000,MAX(0,B4842-F4842)/2))</f>
        <v/>
      </c>
      <c r="H4842" s="21">
        <f>ROUNDDOWN(G4842,-3)</f>
        <v/>
      </c>
      <c r="I4842" s="21">
        <f>IF(H4842&lt;=0,0,ROUNDDOWN(ROUND((H4842*LOOKUP(H4842,{0,1950001,3300001,6950001,9000001,18000001,40000001},{0.05,0.1,0.2,0.23,0.33,0.4,0.45})-LOOKUP(H4842,{0,1950001,3300001,6950001,9000001,18000001,40000001},{0,97500,427500,636000,1536000,2796000,4796000}))*1.021,3),0))</f>
        <v/>
      </c>
      <c r="J4842" s="21">
        <f>ROUNDDOWN(ROUND(H4842*0.06,2),-2)</f>
        <v/>
      </c>
      <c r="K4842" s="21">
        <f>ROUNDDOWN(ROUND(H4842*0.04,2),-2)</f>
        <v/>
      </c>
      <c r="L4842" s="21">
        <f>I4842+J4842+K4842</f>
        <v/>
      </c>
      <c r="M4842" s="21">
        <f>B4842-L4842</f>
        <v/>
      </c>
      <c r="N4842" s="21">
        <f>ROUNDDOWN(ROUND(B4842*0.2042,2),0)</f>
        <v/>
      </c>
    </row>
    <row r="4843">
      <c r="A4843" t="inlineStr">
        <is>
          <t>照合 一般</t>
        </is>
      </c>
      <c r="B4843" s="21" t="n">
        <v>35500000</v>
      </c>
      <c r="C4843" s="22" t="n">
        <v>13</v>
      </c>
      <c r="D4843" s="22" t="n">
        <v>1</v>
      </c>
      <c r="E4843" s="22" t="n">
        <v>0</v>
      </c>
      <c r="F4843" s="21">
        <f>(IF(C4843&lt;=20,MAX(800000,400000*C4843),8000000+700000*(C4843-20))+IF(E4843=1,1000000,0))</f>
        <v/>
      </c>
      <c r="G4843" s="21">
        <f>IF(AND(D4843=3,C4843&lt;=5),MAX(0,B4843-F4843),IF(AND(D4843=2,C4843&lt;=5,MAX(0,B4843-F4843)&gt;3000000),1500000+MAX(0,B4843-F4843)-3000000,MAX(0,B4843-F4843)/2))</f>
        <v/>
      </c>
      <c r="H4843" s="21">
        <f>ROUNDDOWN(G4843,-3)</f>
        <v/>
      </c>
      <c r="I4843" s="21">
        <f>IF(H4843&lt;=0,0,ROUNDDOWN(ROUND((H4843*LOOKUP(H4843,{0,1950001,3300001,6950001,9000001,18000001,40000001},{0.05,0.1,0.2,0.23,0.33,0.4,0.45})-LOOKUP(H4843,{0,1950001,3300001,6950001,9000001,18000001,40000001},{0,97500,427500,636000,1536000,2796000,4796000}))*1.021,3),0))</f>
        <v/>
      </c>
      <c r="J4843" s="21">
        <f>ROUNDDOWN(ROUND(H4843*0.06,2),-2)</f>
        <v/>
      </c>
      <c r="K4843" s="21">
        <f>ROUNDDOWN(ROUND(H4843*0.04,2),-2)</f>
        <v/>
      </c>
      <c r="L4843" s="21">
        <f>I4843+J4843+K4843</f>
        <v/>
      </c>
      <c r="M4843" s="21">
        <f>B4843-L4843</f>
        <v/>
      </c>
      <c r="N4843" s="21">
        <f>ROUNDDOWN(ROUND(B4843*0.2042,2),0)</f>
        <v/>
      </c>
    </row>
    <row r="4844">
      <c r="A4844" t="inlineStr">
        <is>
          <t>照合 一般</t>
        </is>
      </c>
      <c r="B4844" s="21" t="n">
        <v>35500000</v>
      </c>
      <c r="C4844" s="22" t="n">
        <v>14</v>
      </c>
      <c r="D4844" s="22" t="n">
        <v>1</v>
      </c>
      <c r="E4844" s="22" t="n">
        <v>0</v>
      </c>
      <c r="F4844" s="21">
        <f>(IF(C4844&lt;=20,MAX(800000,400000*C4844),8000000+700000*(C4844-20))+IF(E4844=1,1000000,0))</f>
        <v/>
      </c>
      <c r="G4844" s="21">
        <f>IF(AND(D4844=3,C4844&lt;=5),MAX(0,B4844-F4844),IF(AND(D4844=2,C4844&lt;=5,MAX(0,B4844-F4844)&gt;3000000),1500000+MAX(0,B4844-F4844)-3000000,MAX(0,B4844-F4844)/2))</f>
        <v/>
      </c>
      <c r="H4844" s="21">
        <f>ROUNDDOWN(G4844,-3)</f>
        <v/>
      </c>
      <c r="I4844" s="21">
        <f>IF(H4844&lt;=0,0,ROUNDDOWN(ROUND((H4844*LOOKUP(H4844,{0,1950001,3300001,6950001,9000001,18000001,40000001},{0.05,0.1,0.2,0.23,0.33,0.4,0.45})-LOOKUP(H4844,{0,1950001,3300001,6950001,9000001,18000001,40000001},{0,97500,427500,636000,1536000,2796000,4796000}))*1.021,3),0))</f>
        <v/>
      </c>
      <c r="J4844" s="21">
        <f>ROUNDDOWN(ROUND(H4844*0.06,2),-2)</f>
        <v/>
      </c>
      <c r="K4844" s="21">
        <f>ROUNDDOWN(ROUND(H4844*0.04,2),-2)</f>
        <v/>
      </c>
      <c r="L4844" s="21">
        <f>I4844+J4844+K4844</f>
        <v/>
      </c>
      <c r="M4844" s="21">
        <f>B4844-L4844</f>
        <v/>
      </c>
      <c r="N4844" s="21">
        <f>ROUNDDOWN(ROUND(B4844*0.2042,2),0)</f>
        <v/>
      </c>
    </row>
    <row r="4845">
      <c r="A4845" t="inlineStr">
        <is>
          <t>照合 一般</t>
        </is>
      </c>
      <c r="B4845" s="21" t="n">
        <v>35500000</v>
      </c>
      <c r="C4845" s="22" t="n">
        <v>15</v>
      </c>
      <c r="D4845" s="22" t="n">
        <v>1</v>
      </c>
      <c r="E4845" s="22" t="n">
        <v>0</v>
      </c>
      <c r="F4845" s="21">
        <f>(IF(C4845&lt;=20,MAX(800000,400000*C4845),8000000+700000*(C4845-20))+IF(E4845=1,1000000,0))</f>
        <v/>
      </c>
      <c r="G4845" s="21">
        <f>IF(AND(D4845=3,C4845&lt;=5),MAX(0,B4845-F4845),IF(AND(D4845=2,C4845&lt;=5,MAX(0,B4845-F4845)&gt;3000000),1500000+MAX(0,B4845-F4845)-3000000,MAX(0,B4845-F4845)/2))</f>
        <v/>
      </c>
      <c r="H4845" s="21">
        <f>ROUNDDOWN(G4845,-3)</f>
        <v/>
      </c>
      <c r="I4845" s="21">
        <f>IF(H4845&lt;=0,0,ROUNDDOWN(ROUND((H4845*LOOKUP(H4845,{0,1950001,3300001,6950001,9000001,18000001,40000001},{0.05,0.1,0.2,0.23,0.33,0.4,0.45})-LOOKUP(H4845,{0,1950001,3300001,6950001,9000001,18000001,40000001},{0,97500,427500,636000,1536000,2796000,4796000}))*1.021,3),0))</f>
        <v/>
      </c>
      <c r="J4845" s="21">
        <f>ROUNDDOWN(ROUND(H4845*0.06,2),-2)</f>
        <v/>
      </c>
      <c r="K4845" s="21">
        <f>ROUNDDOWN(ROUND(H4845*0.04,2),-2)</f>
        <v/>
      </c>
      <c r="L4845" s="21">
        <f>I4845+J4845+K4845</f>
        <v/>
      </c>
      <c r="M4845" s="21">
        <f>B4845-L4845</f>
        <v/>
      </c>
      <c r="N4845" s="21">
        <f>ROUNDDOWN(ROUND(B4845*0.2042,2),0)</f>
        <v/>
      </c>
    </row>
    <row r="4846">
      <c r="A4846" t="inlineStr">
        <is>
          <t>照合 一般</t>
        </is>
      </c>
      <c r="B4846" s="21" t="n">
        <v>35500000</v>
      </c>
      <c r="C4846" s="22" t="n">
        <v>16</v>
      </c>
      <c r="D4846" s="22" t="n">
        <v>1</v>
      </c>
      <c r="E4846" s="22" t="n">
        <v>0</v>
      </c>
      <c r="F4846" s="21">
        <f>(IF(C4846&lt;=20,MAX(800000,400000*C4846),8000000+700000*(C4846-20))+IF(E4846=1,1000000,0))</f>
        <v/>
      </c>
      <c r="G4846" s="21">
        <f>IF(AND(D4846=3,C4846&lt;=5),MAX(0,B4846-F4846),IF(AND(D4846=2,C4846&lt;=5,MAX(0,B4846-F4846)&gt;3000000),1500000+MAX(0,B4846-F4846)-3000000,MAX(0,B4846-F4846)/2))</f>
        <v/>
      </c>
      <c r="H4846" s="21">
        <f>ROUNDDOWN(G4846,-3)</f>
        <v/>
      </c>
      <c r="I4846" s="21">
        <f>IF(H4846&lt;=0,0,ROUNDDOWN(ROUND((H4846*LOOKUP(H4846,{0,1950001,3300001,6950001,9000001,18000001,40000001},{0.05,0.1,0.2,0.23,0.33,0.4,0.45})-LOOKUP(H4846,{0,1950001,3300001,6950001,9000001,18000001,40000001},{0,97500,427500,636000,1536000,2796000,4796000}))*1.021,3),0))</f>
        <v/>
      </c>
      <c r="J4846" s="21">
        <f>ROUNDDOWN(ROUND(H4846*0.06,2),-2)</f>
        <v/>
      </c>
      <c r="K4846" s="21">
        <f>ROUNDDOWN(ROUND(H4846*0.04,2),-2)</f>
        <v/>
      </c>
      <c r="L4846" s="21">
        <f>I4846+J4846+K4846</f>
        <v/>
      </c>
      <c r="M4846" s="21">
        <f>B4846-L4846</f>
        <v/>
      </c>
      <c r="N4846" s="21">
        <f>ROUNDDOWN(ROUND(B4846*0.2042,2),0)</f>
        <v/>
      </c>
    </row>
    <row r="4847">
      <c r="A4847" t="inlineStr">
        <is>
          <t>照合 一般</t>
        </is>
      </c>
      <c r="B4847" s="21" t="n">
        <v>35500000</v>
      </c>
      <c r="C4847" s="22" t="n">
        <v>17</v>
      </c>
      <c r="D4847" s="22" t="n">
        <v>1</v>
      </c>
      <c r="E4847" s="22" t="n">
        <v>0</v>
      </c>
      <c r="F4847" s="21">
        <f>(IF(C4847&lt;=20,MAX(800000,400000*C4847),8000000+700000*(C4847-20))+IF(E4847=1,1000000,0))</f>
        <v/>
      </c>
      <c r="G4847" s="21">
        <f>IF(AND(D4847=3,C4847&lt;=5),MAX(0,B4847-F4847),IF(AND(D4847=2,C4847&lt;=5,MAX(0,B4847-F4847)&gt;3000000),1500000+MAX(0,B4847-F4847)-3000000,MAX(0,B4847-F4847)/2))</f>
        <v/>
      </c>
      <c r="H4847" s="21">
        <f>ROUNDDOWN(G4847,-3)</f>
        <v/>
      </c>
      <c r="I4847" s="21">
        <f>IF(H4847&lt;=0,0,ROUNDDOWN(ROUND((H4847*LOOKUP(H4847,{0,1950001,3300001,6950001,9000001,18000001,40000001},{0.05,0.1,0.2,0.23,0.33,0.4,0.45})-LOOKUP(H4847,{0,1950001,3300001,6950001,9000001,18000001,40000001},{0,97500,427500,636000,1536000,2796000,4796000}))*1.021,3),0))</f>
        <v/>
      </c>
      <c r="J4847" s="21">
        <f>ROUNDDOWN(ROUND(H4847*0.06,2),-2)</f>
        <v/>
      </c>
      <c r="K4847" s="21">
        <f>ROUNDDOWN(ROUND(H4847*0.04,2),-2)</f>
        <v/>
      </c>
      <c r="L4847" s="21">
        <f>I4847+J4847+K4847</f>
        <v/>
      </c>
      <c r="M4847" s="21">
        <f>B4847-L4847</f>
        <v/>
      </c>
      <c r="N4847" s="21">
        <f>ROUNDDOWN(ROUND(B4847*0.2042,2),0)</f>
        <v/>
      </c>
    </row>
    <row r="4848">
      <c r="A4848" t="inlineStr">
        <is>
          <t>照合 一般</t>
        </is>
      </c>
      <c r="B4848" s="21" t="n">
        <v>35500000</v>
      </c>
      <c r="C4848" s="22" t="n">
        <v>18</v>
      </c>
      <c r="D4848" s="22" t="n">
        <v>1</v>
      </c>
      <c r="E4848" s="22" t="n">
        <v>0</v>
      </c>
      <c r="F4848" s="21">
        <f>(IF(C4848&lt;=20,MAX(800000,400000*C4848),8000000+700000*(C4848-20))+IF(E4848=1,1000000,0))</f>
        <v/>
      </c>
      <c r="G4848" s="21">
        <f>IF(AND(D4848=3,C4848&lt;=5),MAX(0,B4848-F4848),IF(AND(D4848=2,C4848&lt;=5,MAX(0,B4848-F4848)&gt;3000000),1500000+MAX(0,B4848-F4848)-3000000,MAX(0,B4848-F4848)/2))</f>
        <v/>
      </c>
      <c r="H4848" s="21">
        <f>ROUNDDOWN(G4848,-3)</f>
        <v/>
      </c>
      <c r="I4848" s="21">
        <f>IF(H4848&lt;=0,0,ROUNDDOWN(ROUND((H4848*LOOKUP(H4848,{0,1950001,3300001,6950001,9000001,18000001,40000001},{0.05,0.1,0.2,0.23,0.33,0.4,0.45})-LOOKUP(H4848,{0,1950001,3300001,6950001,9000001,18000001,40000001},{0,97500,427500,636000,1536000,2796000,4796000}))*1.021,3),0))</f>
        <v/>
      </c>
      <c r="J4848" s="21">
        <f>ROUNDDOWN(ROUND(H4848*0.06,2),-2)</f>
        <v/>
      </c>
      <c r="K4848" s="21">
        <f>ROUNDDOWN(ROUND(H4848*0.04,2),-2)</f>
        <v/>
      </c>
      <c r="L4848" s="21">
        <f>I4848+J4848+K4848</f>
        <v/>
      </c>
      <c r="M4848" s="21">
        <f>B4848-L4848</f>
        <v/>
      </c>
      <c r="N4848" s="21">
        <f>ROUNDDOWN(ROUND(B4848*0.2042,2),0)</f>
        <v/>
      </c>
    </row>
    <row r="4849">
      <c r="A4849" t="inlineStr">
        <is>
          <t>照合 一般</t>
        </is>
      </c>
      <c r="B4849" s="21" t="n">
        <v>35500000</v>
      </c>
      <c r="C4849" s="22" t="n">
        <v>19</v>
      </c>
      <c r="D4849" s="22" t="n">
        <v>1</v>
      </c>
      <c r="E4849" s="22" t="n">
        <v>0</v>
      </c>
      <c r="F4849" s="21">
        <f>(IF(C4849&lt;=20,MAX(800000,400000*C4849),8000000+700000*(C4849-20))+IF(E4849=1,1000000,0))</f>
        <v/>
      </c>
      <c r="G4849" s="21">
        <f>IF(AND(D4849=3,C4849&lt;=5),MAX(0,B4849-F4849),IF(AND(D4849=2,C4849&lt;=5,MAX(0,B4849-F4849)&gt;3000000),1500000+MAX(0,B4849-F4849)-3000000,MAX(0,B4849-F4849)/2))</f>
        <v/>
      </c>
      <c r="H4849" s="21">
        <f>ROUNDDOWN(G4849,-3)</f>
        <v/>
      </c>
      <c r="I4849" s="21">
        <f>IF(H4849&lt;=0,0,ROUNDDOWN(ROUND((H4849*LOOKUP(H4849,{0,1950001,3300001,6950001,9000001,18000001,40000001},{0.05,0.1,0.2,0.23,0.33,0.4,0.45})-LOOKUP(H4849,{0,1950001,3300001,6950001,9000001,18000001,40000001},{0,97500,427500,636000,1536000,2796000,4796000}))*1.021,3),0))</f>
        <v/>
      </c>
      <c r="J4849" s="21">
        <f>ROUNDDOWN(ROUND(H4849*0.06,2),-2)</f>
        <v/>
      </c>
      <c r="K4849" s="21">
        <f>ROUNDDOWN(ROUND(H4849*0.04,2),-2)</f>
        <v/>
      </c>
      <c r="L4849" s="21">
        <f>I4849+J4849+K4849</f>
        <v/>
      </c>
      <c r="M4849" s="21">
        <f>B4849-L4849</f>
        <v/>
      </c>
      <c r="N4849" s="21">
        <f>ROUNDDOWN(ROUND(B4849*0.2042,2),0)</f>
        <v/>
      </c>
    </row>
    <row r="4850">
      <c r="A4850" t="inlineStr">
        <is>
          <t>照合 一般</t>
        </is>
      </c>
      <c r="B4850" s="21" t="n">
        <v>35500000</v>
      </c>
      <c r="C4850" s="22" t="n">
        <v>20</v>
      </c>
      <c r="D4850" s="22" t="n">
        <v>1</v>
      </c>
      <c r="E4850" s="22" t="n">
        <v>0</v>
      </c>
      <c r="F4850" s="21">
        <f>(IF(C4850&lt;=20,MAX(800000,400000*C4850),8000000+700000*(C4850-20))+IF(E4850=1,1000000,0))</f>
        <v/>
      </c>
      <c r="G4850" s="21">
        <f>IF(AND(D4850=3,C4850&lt;=5),MAX(0,B4850-F4850),IF(AND(D4850=2,C4850&lt;=5,MAX(0,B4850-F4850)&gt;3000000),1500000+MAX(0,B4850-F4850)-3000000,MAX(0,B4850-F4850)/2))</f>
        <v/>
      </c>
      <c r="H4850" s="21">
        <f>ROUNDDOWN(G4850,-3)</f>
        <v/>
      </c>
      <c r="I4850" s="21">
        <f>IF(H4850&lt;=0,0,ROUNDDOWN(ROUND((H4850*LOOKUP(H4850,{0,1950001,3300001,6950001,9000001,18000001,40000001},{0.05,0.1,0.2,0.23,0.33,0.4,0.45})-LOOKUP(H4850,{0,1950001,3300001,6950001,9000001,18000001,40000001},{0,97500,427500,636000,1536000,2796000,4796000}))*1.021,3),0))</f>
        <v/>
      </c>
      <c r="J4850" s="21">
        <f>ROUNDDOWN(ROUND(H4850*0.06,2),-2)</f>
        <v/>
      </c>
      <c r="K4850" s="21">
        <f>ROUNDDOWN(ROUND(H4850*0.04,2),-2)</f>
        <v/>
      </c>
      <c r="L4850" s="21">
        <f>I4850+J4850+K4850</f>
        <v/>
      </c>
      <c r="M4850" s="21">
        <f>B4850-L4850</f>
        <v/>
      </c>
      <c r="N4850" s="21">
        <f>ROUNDDOWN(ROUND(B4850*0.2042,2),0)</f>
        <v/>
      </c>
    </row>
    <row r="4851">
      <c r="A4851" t="inlineStr">
        <is>
          <t>照合 一般</t>
        </is>
      </c>
      <c r="B4851" s="21" t="n">
        <v>35500000</v>
      </c>
      <c r="C4851" s="22" t="n">
        <v>21</v>
      </c>
      <c r="D4851" s="22" t="n">
        <v>1</v>
      </c>
      <c r="E4851" s="22" t="n">
        <v>0</v>
      </c>
      <c r="F4851" s="21">
        <f>(IF(C4851&lt;=20,MAX(800000,400000*C4851),8000000+700000*(C4851-20))+IF(E4851=1,1000000,0))</f>
        <v/>
      </c>
      <c r="G4851" s="21">
        <f>IF(AND(D4851=3,C4851&lt;=5),MAX(0,B4851-F4851),IF(AND(D4851=2,C4851&lt;=5,MAX(0,B4851-F4851)&gt;3000000),1500000+MAX(0,B4851-F4851)-3000000,MAX(0,B4851-F4851)/2))</f>
        <v/>
      </c>
      <c r="H4851" s="21">
        <f>ROUNDDOWN(G4851,-3)</f>
        <v/>
      </c>
      <c r="I4851" s="21">
        <f>IF(H4851&lt;=0,0,ROUNDDOWN(ROUND((H4851*LOOKUP(H4851,{0,1950001,3300001,6950001,9000001,18000001,40000001},{0.05,0.1,0.2,0.23,0.33,0.4,0.45})-LOOKUP(H4851,{0,1950001,3300001,6950001,9000001,18000001,40000001},{0,97500,427500,636000,1536000,2796000,4796000}))*1.021,3),0))</f>
        <v/>
      </c>
      <c r="J4851" s="21">
        <f>ROUNDDOWN(ROUND(H4851*0.06,2),-2)</f>
        <v/>
      </c>
      <c r="K4851" s="21">
        <f>ROUNDDOWN(ROUND(H4851*0.04,2),-2)</f>
        <v/>
      </c>
      <c r="L4851" s="21">
        <f>I4851+J4851+K4851</f>
        <v/>
      </c>
      <c r="M4851" s="21">
        <f>B4851-L4851</f>
        <v/>
      </c>
      <c r="N4851" s="21">
        <f>ROUNDDOWN(ROUND(B4851*0.2042,2),0)</f>
        <v/>
      </c>
    </row>
    <row r="4852">
      <c r="A4852" t="inlineStr">
        <is>
          <t>照合 一般</t>
        </is>
      </c>
      <c r="B4852" s="21" t="n">
        <v>35500000</v>
      </c>
      <c r="C4852" s="22" t="n">
        <v>22</v>
      </c>
      <c r="D4852" s="22" t="n">
        <v>1</v>
      </c>
      <c r="E4852" s="22" t="n">
        <v>0</v>
      </c>
      <c r="F4852" s="21">
        <f>(IF(C4852&lt;=20,MAX(800000,400000*C4852),8000000+700000*(C4852-20))+IF(E4852=1,1000000,0))</f>
        <v/>
      </c>
      <c r="G4852" s="21">
        <f>IF(AND(D4852=3,C4852&lt;=5),MAX(0,B4852-F4852),IF(AND(D4852=2,C4852&lt;=5,MAX(0,B4852-F4852)&gt;3000000),1500000+MAX(0,B4852-F4852)-3000000,MAX(0,B4852-F4852)/2))</f>
        <v/>
      </c>
      <c r="H4852" s="21">
        <f>ROUNDDOWN(G4852,-3)</f>
        <v/>
      </c>
      <c r="I4852" s="21">
        <f>IF(H4852&lt;=0,0,ROUNDDOWN(ROUND((H4852*LOOKUP(H4852,{0,1950001,3300001,6950001,9000001,18000001,40000001},{0.05,0.1,0.2,0.23,0.33,0.4,0.45})-LOOKUP(H4852,{0,1950001,3300001,6950001,9000001,18000001,40000001},{0,97500,427500,636000,1536000,2796000,4796000}))*1.021,3),0))</f>
        <v/>
      </c>
      <c r="J4852" s="21">
        <f>ROUNDDOWN(ROUND(H4852*0.06,2),-2)</f>
        <v/>
      </c>
      <c r="K4852" s="21">
        <f>ROUNDDOWN(ROUND(H4852*0.04,2),-2)</f>
        <v/>
      </c>
      <c r="L4852" s="21">
        <f>I4852+J4852+K4852</f>
        <v/>
      </c>
      <c r="M4852" s="21">
        <f>B4852-L4852</f>
        <v/>
      </c>
      <c r="N4852" s="21">
        <f>ROUNDDOWN(ROUND(B4852*0.2042,2),0)</f>
        <v/>
      </c>
    </row>
    <row r="4853">
      <c r="A4853" t="inlineStr">
        <is>
          <t>照合 一般</t>
        </is>
      </c>
      <c r="B4853" s="21" t="n">
        <v>35500000</v>
      </c>
      <c r="C4853" s="22" t="n">
        <v>23</v>
      </c>
      <c r="D4853" s="22" t="n">
        <v>1</v>
      </c>
      <c r="E4853" s="22" t="n">
        <v>0</v>
      </c>
      <c r="F4853" s="21">
        <f>(IF(C4853&lt;=20,MAX(800000,400000*C4853),8000000+700000*(C4853-20))+IF(E4853=1,1000000,0))</f>
        <v/>
      </c>
      <c r="G4853" s="21">
        <f>IF(AND(D4853=3,C4853&lt;=5),MAX(0,B4853-F4853),IF(AND(D4853=2,C4853&lt;=5,MAX(0,B4853-F4853)&gt;3000000),1500000+MAX(0,B4853-F4853)-3000000,MAX(0,B4853-F4853)/2))</f>
        <v/>
      </c>
      <c r="H4853" s="21">
        <f>ROUNDDOWN(G4853,-3)</f>
        <v/>
      </c>
      <c r="I4853" s="21">
        <f>IF(H4853&lt;=0,0,ROUNDDOWN(ROUND((H4853*LOOKUP(H4853,{0,1950001,3300001,6950001,9000001,18000001,40000001},{0.05,0.1,0.2,0.23,0.33,0.4,0.45})-LOOKUP(H4853,{0,1950001,3300001,6950001,9000001,18000001,40000001},{0,97500,427500,636000,1536000,2796000,4796000}))*1.021,3),0))</f>
        <v/>
      </c>
      <c r="J4853" s="21">
        <f>ROUNDDOWN(ROUND(H4853*0.06,2),-2)</f>
        <v/>
      </c>
      <c r="K4853" s="21">
        <f>ROUNDDOWN(ROUND(H4853*0.04,2),-2)</f>
        <v/>
      </c>
      <c r="L4853" s="21">
        <f>I4853+J4853+K4853</f>
        <v/>
      </c>
      <c r="M4853" s="21">
        <f>B4853-L4853</f>
        <v/>
      </c>
      <c r="N4853" s="21">
        <f>ROUNDDOWN(ROUND(B4853*0.2042,2),0)</f>
        <v/>
      </c>
    </row>
    <row r="4854">
      <c r="A4854" t="inlineStr">
        <is>
          <t>照合 一般</t>
        </is>
      </c>
      <c r="B4854" s="21" t="n">
        <v>35500000</v>
      </c>
      <c r="C4854" s="22" t="n">
        <v>24</v>
      </c>
      <c r="D4854" s="22" t="n">
        <v>1</v>
      </c>
      <c r="E4854" s="22" t="n">
        <v>0</v>
      </c>
      <c r="F4854" s="21">
        <f>(IF(C4854&lt;=20,MAX(800000,400000*C4854),8000000+700000*(C4854-20))+IF(E4854=1,1000000,0))</f>
        <v/>
      </c>
      <c r="G4854" s="21">
        <f>IF(AND(D4854=3,C4854&lt;=5),MAX(0,B4854-F4854),IF(AND(D4854=2,C4854&lt;=5,MAX(0,B4854-F4854)&gt;3000000),1500000+MAX(0,B4854-F4854)-3000000,MAX(0,B4854-F4854)/2))</f>
        <v/>
      </c>
      <c r="H4854" s="21">
        <f>ROUNDDOWN(G4854,-3)</f>
        <v/>
      </c>
      <c r="I4854" s="21">
        <f>IF(H4854&lt;=0,0,ROUNDDOWN(ROUND((H4854*LOOKUP(H4854,{0,1950001,3300001,6950001,9000001,18000001,40000001},{0.05,0.1,0.2,0.23,0.33,0.4,0.45})-LOOKUP(H4854,{0,1950001,3300001,6950001,9000001,18000001,40000001},{0,97500,427500,636000,1536000,2796000,4796000}))*1.021,3),0))</f>
        <v/>
      </c>
      <c r="J4854" s="21">
        <f>ROUNDDOWN(ROUND(H4854*0.06,2),-2)</f>
        <v/>
      </c>
      <c r="K4854" s="21">
        <f>ROUNDDOWN(ROUND(H4854*0.04,2),-2)</f>
        <v/>
      </c>
      <c r="L4854" s="21">
        <f>I4854+J4854+K4854</f>
        <v/>
      </c>
      <c r="M4854" s="21">
        <f>B4854-L4854</f>
        <v/>
      </c>
      <c r="N4854" s="21">
        <f>ROUNDDOWN(ROUND(B4854*0.2042,2),0)</f>
        <v/>
      </c>
    </row>
    <row r="4855">
      <c r="A4855" t="inlineStr">
        <is>
          <t>照合 一般</t>
        </is>
      </c>
      <c r="B4855" s="21" t="n">
        <v>35500000</v>
      </c>
      <c r="C4855" s="22" t="n">
        <v>25</v>
      </c>
      <c r="D4855" s="22" t="n">
        <v>1</v>
      </c>
      <c r="E4855" s="22" t="n">
        <v>0</v>
      </c>
      <c r="F4855" s="21">
        <f>(IF(C4855&lt;=20,MAX(800000,400000*C4855),8000000+700000*(C4855-20))+IF(E4855=1,1000000,0))</f>
        <v/>
      </c>
      <c r="G4855" s="21">
        <f>IF(AND(D4855=3,C4855&lt;=5),MAX(0,B4855-F4855),IF(AND(D4855=2,C4855&lt;=5,MAX(0,B4855-F4855)&gt;3000000),1500000+MAX(0,B4855-F4855)-3000000,MAX(0,B4855-F4855)/2))</f>
        <v/>
      </c>
      <c r="H4855" s="21">
        <f>ROUNDDOWN(G4855,-3)</f>
        <v/>
      </c>
      <c r="I4855" s="21">
        <f>IF(H4855&lt;=0,0,ROUNDDOWN(ROUND((H4855*LOOKUP(H4855,{0,1950001,3300001,6950001,9000001,18000001,40000001},{0.05,0.1,0.2,0.23,0.33,0.4,0.45})-LOOKUP(H4855,{0,1950001,3300001,6950001,9000001,18000001,40000001},{0,97500,427500,636000,1536000,2796000,4796000}))*1.021,3),0))</f>
        <v/>
      </c>
      <c r="J4855" s="21">
        <f>ROUNDDOWN(ROUND(H4855*0.06,2),-2)</f>
        <v/>
      </c>
      <c r="K4855" s="21">
        <f>ROUNDDOWN(ROUND(H4855*0.04,2),-2)</f>
        <v/>
      </c>
      <c r="L4855" s="21">
        <f>I4855+J4855+K4855</f>
        <v/>
      </c>
      <c r="M4855" s="21">
        <f>B4855-L4855</f>
        <v/>
      </c>
      <c r="N4855" s="21">
        <f>ROUNDDOWN(ROUND(B4855*0.2042,2),0)</f>
        <v/>
      </c>
    </row>
    <row r="4856">
      <c r="A4856" t="inlineStr">
        <is>
          <t>照合 一般</t>
        </is>
      </c>
      <c r="B4856" s="21" t="n">
        <v>35500000</v>
      </c>
      <c r="C4856" s="22" t="n">
        <v>26</v>
      </c>
      <c r="D4856" s="22" t="n">
        <v>1</v>
      </c>
      <c r="E4856" s="22" t="n">
        <v>0</v>
      </c>
      <c r="F4856" s="21">
        <f>(IF(C4856&lt;=20,MAX(800000,400000*C4856),8000000+700000*(C4856-20))+IF(E4856=1,1000000,0))</f>
        <v/>
      </c>
      <c r="G4856" s="21">
        <f>IF(AND(D4856=3,C4856&lt;=5),MAX(0,B4856-F4856),IF(AND(D4856=2,C4856&lt;=5,MAX(0,B4856-F4856)&gt;3000000),1500000+MAX(0,B4856-F4856)-3000000,MAX(0,B4856-F4856)/2))</f>
        <v/>
      </c>
      <c r="H4856" s="21">
        <f>ROUNDDOWN(G4856,-3)</f>
        <v/>
      </c>
      <c r="I4856" s="21">
        <f>IF(H4856&lt;=0,0,ROUNDDOWN(ROUND((H4856*LOOKUP(H4856,{0,1950001,3300001,6950001,9000001,18000001,40000001},{0.05,0.1,0.2,0.23,0.33,0.4,0.45})-LOOKUP(H4856,{0,1950001,3300001,6950001,9000001,18000001,40000001},{0,97500,427500,636000,1536000,2796000,4796000}))*1.021,3),0))</f>
        <v/>
      </c>
      <c r="J4856" s="21">
        <f>ROUNDDOWN(ROUND(H4856*0.06,2),-2)</f>
        <v/>
      </c>
      <c r="K4856" s="21">
        <f>ROUNDDOWN(ROUND(H4856*0.04,2),-2)</f>
        <v/>
      </c>
      <c r="L4856" s="21">
        <f>I4856+J4856+K4856</f>
        <v/>
      </c>
      <c r="M4856" s="21">
        <f>B4856-L4856</f>
        <v/>
      </c>
      <c r="N4856" s="21">
        <f>ROUNDDOWN(ROUND(B4856*0.2042,2),0)</f>
        <v/>
      </c>
    </row>
    <row r="4857">
      <c r="A4857" t="inlineStr">
        <is>
          <t>照合 一般</t>
        </is>
      </c>
      <c r="B4857" s="21" t="n">
        <v>35500000</v>
      </c>
      <c r="C4857" s="22" t="n">
        <v>27</v>
      </c>
      <c r="D4857" s="22" t="n">
        <v>1</v>
      </c>
      <c r="E4857" s="22" t="n">
        <v>0</v>
      </c>
      <c r="F4857" s="21">
        <f>(IF(C4857&lt;=20,MAX(800000,400000*C4857),8000000+700000*(C4857-20))+IF(E4857=1,1000000,0))</f>
        <v/>
      </c>
      <c r="G4857" s="21">
        <f>IF(AND(D4857=3,C4857&lt;=5),MAX(0,B4857-F4857),IF(AND(D4857=2,C4857&lt;=5,MAX(0,B4857-F4857)&gt;3000000),1500000+MAX(0,B4857-F4857)-3000000,MAX(0,B4857-F4857)/2))</f>
        <v/>
      </c>
      <c r="H4857" s="21">
        <f>ROUNDDOWN(G4857,-3)</f>
        <v/>
      </c>
      <c r="I4857" s="21">
        <f>IF(H4857&lt;=0,0,ROUNDDOWN(ROUND((H4857*LOOKUP(H4857,{0,1950001,3300001,6950001,9000001,18000001,40000001},{0.05,0.1,0.2,0.23,0.33,0.4,0.45})-LOOKUP(H4857,{0,1950001,3300001,6950001,9000001,18000001,40000001},{0,97500,427500,636000,1536000,2796000,4796000}))*1.021,3),0))</f>
        <v/>
      </c>
      <c r="J4857" s="21">
        <f>ROUNDDOWN(ROUND(H4857*0.06,2),-2)</f>
        <v/>
      </c>
      <c r="K4857" s="21">
        <f>ROUNDDOWN(ROUND(H4857*0.04,2),-2)</f>
        <v/>
      </c>
      <c r="L4857" s="21">
        <f>I4857+J4857+K4857</f>
        <v/>
      </c>
      <c r="M4857" s="21">
        <f>B4857-L4857</f>
        <v/>
      </c>
      <c r="N4857" s="21">
        <f>ROUNDDOWN(ROUND(B4857*0.2042,2),0)</f>
        <v/>
      </c>
    </row>
    <row r="4858">
      <c r="A4858" t="inlineStr">
        <is>
          <t>照合 一般</t>
        </is>
      </c>
      <c r="B4858" s="21" t="n">
        <v>35500000</v>
      </c>
      <c r="C4858" s="22" t="n">
        <v>28</v>
      </c>
      <c r="D4858" s="22" t="n">
        <v>1</v>
      </c>
      <c r="E4858" s="22" t="n">
        <v>0</v>
      </c>
      <c r="F4858" s="21">
        <f>(IF(C4858&lt;=20,MAX(800000,400000*C4858),8000000+700000*(C4858-20))+IF(E4858=1,1000000,0))</f>
        <v/>
      </c>
      <c r="G4858" s="21">
        <f>IF(AND(D4858=3,C4858&lt;=5),MAX(0,B4858-F4858),IF(AND(D4858=2,C4858&lt;=5,MAX(0,B4858-F4858)&gt;3000000),1500000+MAX(0,B4858-F4858)-3000000,MAX(0,B4858-F4858)/2))</f>
        <v/>
      </c>
      <c r="H4858" s="21">
        <f>ROUNDDOWN(G4858,-3)</f>
        <v/>
      </c>
      <c r="I4858" s="21">
        <f>IF(H4858&lt;=0,0,ROUNDDOWN(ROUND((H4858*LOOKUP(H4858,{0,1950001,3300001,6950001,9000001,18000001,40000001},{0.05,0.1,0.2,0.23,0.33,0.4,0.45})-LOOKUP(H4858,{0,1950001,3300001,6950001,9000001,18000001,40000001},{0,97500,427500,636000,1536000,2796000,4796000}))*1.021,3),0))</f>
        <v/>
      </c>
      <c r="J4858" s="21">
        <f>ROUNDDOWN(ROUND(H4858*0.06,2),-2)</f>
        <v/>
      </c>
      <c r="K4858" s="21">
        <f>ROUNDDOWN(ROUND(H4858*0.04,2),-2)</f>
        <v/>
      </c>
      <c r="L4858" s="21">
        <f>I4858+J4858+K4858</f>
        <v/>
      </c>
      <c r="M4858" s="21">
        <f>B4858-L4858</f>
        <v/>
      </c>
      <c r="N4858" s="21">
        <f>ROUNDDOWN(ROUND(B4858*0.2042,2),0)</f>
        <v/>
      </c>
    </row>
    <row r="4859">
      <c r="A4859" t="inlineStr">
        <is>
          <t>照合 一般</t>
        </is>
      </c>
      <c r="B4859" s="21" t="n">
        <v>35500000</v>
      </c>
      <c r="C4859" s="22" t="n">
        <v>29</v>
      </c>
      <c r="D4859" s="22" t="n">
        <v>1</v>
      </c>
      <c r="E4859" s="22" t="n">
        <v>0</v>
      </c>
      <c r="F4859" s="21">
        <f>(IF(C4859&lt;=20,MAX(800000,400000*C4859),8000000+700000*(C4859-20))+IF(E4859=1,1000000,0))</f>
        <v/>
      </c>
      <c r="G4859" s="21">
        <f>IF(AND(D4859=3,C4859&lt;=5),MAX(0,B4859-F4859),IF(AND(D4859=2,C4859&lt;=5,MAX(0,B4859-F4859)&gt;3000000),1500000+MAX(0,B4859-F4859)-3000000,MAX(0,B4859-F4859)/2))</f>
        <v/>
      </c>
      <c r="H4859" s="21">
        <f>ROUNDDOWN(G4859,-3)</f>
        <v/>
      </c>
      <c r="I4859" s="21">
        <f>IF(H4859&lt;=0,0,ROUNDDOWN(ROUND((H4859*LOOKUP(H4859,{0,1950001,3300001,6950001,9000001,18000001,40000001},{0.05,0.1,0.2,0.23,0.33,0.4,0.45})-LOOKUP(H4859,{0,1950001,3300001,6950001,9000001,18000001,40000001},{0,97500,427500,636000,1536000,2796000,4796000}))*1.021,3),0))</f>
        <v/>
      </c>
      <c r="J4859" s="21">
        <f>ROUNDDOWN(ROUND(H4859*0.06,2),-2)</f>
        <v/>
      </c>
      <c r="K4859" s="21">
        <f>ROUNDDOWN(ROUND(H4859*0.04,2),-2)</f>
        <v/>
      </c>
      <c r="L4859" s="21">
        <f>I4859+J4859+K4859</f>
        <v/>
      </c>
      <c r="M4859" s="21">
        <f>B4859-L4859</f>
        <v/>
      </c>
      <c r="N4859" s="21">
        <f>ROUNDDOWN(ROUND(B4859*0.2042,2),0)</f>
        <v/>
      </c>
    </row>
    <row r="4860">
      <c r="A4860" t="inlineStr">
        <is>
          <t>照合 一般</t>
        </is>
      </c>
      <c r="B4860" s="21" t="n">
        <v>35500000</v>
      </c>
      <c r="C4860" s="22" t="n">
        <v>30</v>
      </c>
      <c r="D4860" s="22" t="n">
        <v>1</v>
      </c>
      <c r="E4860" s="22" t="n">
        <v>0</v>
      </c>
      <c r="F4860" s="21">
        <f>(IF(C4860&lt;=20,MAX(800000,400000*C4860),8000000+700000*(C4860-20))+IF(E4860=1,1000000,0))</f>
        <v/>
      </c>
      <c r="G4860" s="21">
        <f>IF(AND(D4860=3,C4860&lt;=5),MAX(0,B4860-F4860),IF(AND(D4860=2,C4860&lt;=5,MAX(0,B4860-F4860)&gt;3000000),1500000+MAX(0,B4860-F4860)-3000000,MAX(0,B4860-F4860)/2))</f>
        <v/>
      </c>
      <c r="H4860" s="21">
        <f>ROUNDDOWN(G4860,-3)</f>
        <v/>
      </c>
      <c r="I4860" s="21">
        <f>IF(H4860&lt;=0,0,ROUNDDOWN(ROUND((H4860*LOOKUP(H4860,{0,1950001,3300001,6950001,9000001,18000001,40000001},{0.05,0.1,0.2,0.23,0.33,0.4,0.45})-LOOKUP(H4860,{0,1950001,3300001,6950001,9000001,18000001,40000001},{0,97500,427500,636000,1536000,2796000,4796000}))*1.021,3),0))</f>
        <v/>
      </c>
      <c r="J4860" s="21">
        <f>ROUNDDOWN(ROUND(H4860*0.06,2),-2)</f>
        <v/>
      </c>
      <c r="K4860" s="21">
        <f>ROUNDDOWN(ROUND(H4860*0.04,2),-2)</f>
        <v/>
      </c>
      <c r="L4860" s="21">
        <f>I4860+J4860+K4860</f>
        <v/>
      </c>
      <c r="M4860" s="21">
        <f>B4860-L4860</f>
        <v/>
      </c>
      <c r="N4860" s="21">
        <f>ROUNDDOWN(ROUND(B4860*0.2042,2),0)</f>
        <v/>
      </c>
    </row>
    <row r="4861">
      <c r="A4861" t="inlineStr">
        <is>
          <t>照合 一般</t>
        </is>
      </c>
      <c r="B4861" s="21" t="n">
        <v>35500000</v>
      </c>
      <c r="C4861" s="22" t="n">
        <v>31</v>
      </c>
      <c r="D4861" s="22" t="n">
        <v>1</v>
      </c>
      <c r="E4861" s="22" t="n">
        <v>0</v>
      </c>
      <c r="F4861" s="21">
        <f>(IF(C4861&lt;=20,MAX(800000,400000*C4861),8000000+700000*(C4861-20))+IF(E4861=1,1000000,0))</f>
        <v/>
      </c>
      <c r="G4861" s="21">
        <f>IF(AND(D4861=3,C4861&lt;=5),MAX(0,B4861-F4861),IF(AND(D4861=2,C4861&lt;=5,MAX(0,B4861-F4861)&gt;3000000),1500000+MAX(0,B4861-F4861)-3000000,MAX(0,B4861-F4861)/2))</f>
        <v/>
      </c>
      <c r="H4861" s="21">
        <f>ROUNDDOWN(G4861,-3)</f>
        <v/>
      </c>
      <c r="I4861" s="21">
        <f>IF(H4861&lt;=0,0,ROUNDDOWN(ROUND((H4861*LOOKUP(H4861,{0,1950001,3300001,6950001,9000001,18000001,40000001},{0.05,0.1,0.2,0.23,0.33,0.4,0.45})-LOOKUP(H4861,{0,1950001,3300001,6950001,9000001,18000001,40000001},{0,97500,427500,636000,1536000,2796000,4796000}))*1.021,3),0))</f>
        <v/>
      </c>
      <c r="J4861" s="21">
        <f>ROUNDDOWN(ROUND(H4861*0.06,2),-2)</f>
        <v/>
      </c>
      <c r="K4861" s="21">
        <f>ROUNDDOWN(ROUND(H4861*0.04,2),-2)</f>
        <v/>
      </c>
      <c r="L4861" s="21">
        <f>I4861+J4861+K4861</f>
        <v/>
      </c>
      <c r="M4861" s="21">
        <f>B4861-L4861</f>
        <v/>
      </c>
      <c r="N4861" s="21">
        <f>ROUNDDOWN(ROUND(B4861*0.2042,2),0)</f>
        <v/>
      </c>
    </row>
    <row r="4862">
      <c r="A4862" t="inlineStr">
        <is>
          <t>照合 一般</t>
        </is>
      </c>
      <c r="B4862" s="21" t="n">
        <v>35500000</v>
      </c>
      <c r="C4862" s="22" t="n">
        <v>32</v>
      </c>
      <c r="D4862" s="22" t="n">
        <v>1</v>
      </c>
      <c r="E4862" s="22" t="n">
        <v>0</v>
      </c>
      <c r="F4862" s="21">
        <f>(IF(C4862&lt;=20,MAX(800000,400000*C4862),8000000+700000*(C4862-20))+IF(E4862=1,1000000,0))</f>
        <v/>
      </c>
      <c r="G4862" s="21">
        <f>IF(AND(D4862=3,C4862&lt;=5),MAX(0,B4862-F4862),IF(AND(D4862=2,C4862&lt;=5,MAX(0,B4862-F4862)&gt;3000000),1500000+MAX(0,B4862-F4862)-3000000,MAX(0,B4862-F4862)/2))</f>
        <v/>
      </c>
      <c r="H4862" s="21">
        <f>ROUNDDOWN(G4862,-3)</f>
        <v/>
      </c>
      <c r="I4862" s="21">
        <f>IF(H4862&lt;=0,0,ROUNDDOWN(ROUND((H4862*LOOKUP(H4862,{0,1950001,3300001,6950001,9000001,18000001,40000001},{0.05,0.1,0.2,0.23,0.33,0.4,0.45})-LOOKUP(H4862,{0,1950001,3300001,6950001,9000001,18000001,40000001},{0,97500,427500,636000,1536000,2796000,4796000}))*1.021,3),0))</f>
        <v/>
      </c>
      <c r="J4862" s="21">
        <f>ROUNDDOWN(ROUND(H4862*0.06,2),-2)</f>
        <v/>
      </c>
      <c r="K4862" s="21">
        <f>ROUNDDOWN(ROUND(H4862*0.04,2),-2)</f>
        <v/>
      </c>
      <c r="L4862" s="21">
        <f>I4862+J4862+K4862</f>
        <v/>
      </c>
      <c r="M4862" s="21">
        <f>B4862-L4862</f>
        <v/>
      </c>
      <c r="N4862" s="21">
        <f>ROUNDDOWN(ROUND(B4862*0.2042,2),0)</f>
        <v/>
      </c>
    </row>
    <row r="4863">
      <c r="A4863" t="inlineStr">
        <is>
          <t>照合 一般</t>
        </is>
      </c>
      <c r="B4863" s="21" t="n">
        <v>35500000</v>
      </c>
      <c r="C4863" s="22" t="n">
        <v>33</v>
      </c>
      <c r="D4863" s="22" t="n">
        <v>1</v>
      </c>
      <c r="E4863" s="22" t="n">
        <v>0</v>
      </c>
      <c r="F4863" s="21">
        <f>(IF(C4863&lt;=20,MAX(800000,400000*C4863),8000000+700000*(C4863-20))+IF(E4863=1,1000000,0))</f>
        <v/>
      </c>
      <c r="G4863" s="21">
        <f>IF(AND(D4863=3,C4863&lt;=5),MAX(0,B4863-F4863),IF(AND(D4863=2,C4863&lt;=5,MAX(0,B4863-F4863)&gt;3000000),1500000+MAX(0,B4863-F4863)-3000000,MAX(0,B4863-F4863)/2))</f>
        <v/>
      </c>
      <c r="H4863" s="21">
        <f>ROUNDDOWN(G4863,-3)</f>
        <v/>
      </c>
      <c r="I4863" s="21">
        <f>IF(H4863&lt;=0,0,ROUNDDOWN(ROUND((H4863*LOOKUP(H4863,{0,1950001,3300001,6950001,9000001,18000001,40000001},{0.05,0.1,0.2,0.23,0.33,0.4,0.45})-LOOKUP(H4863,{0,1950001,3300001,6950001,9000001,18000001,40000001},{0,97500,427500,636000,1536000,2796000,4796000}))*1.021,3),0))</f>
        <v/>
      </c>
      <c r="J4863" s="21">
        <f>ROUNDDOWN(ROUND(H4863*0.06,2),-2)</f>
        <v/>
      </c>
      <c r="K4863" s="21">
        <f>ROUNDDOWN(ROUND(H4863*0.04,2),-2)</f>
        <v/>
      </c>
      <c r="L4863" s="21">
        <f>I4863+J4863+K4863</f>
        <v/>
      </c>
      <c r="M4863" s="21">
        <f>B4863-L4863</f>
        <v/>
      </c>
      <c r="N4863" s="21">
        <f>ROUNDDOWN(ROUND(B4863*0.2042,2),0)</f>
        <v/>
      </c>
    </row>
    <row r="4864">
      <c r="A4864" t="inlineStr">
        <is>
          <t>照合 一般</t>
        </is>
      </c>
      <c r="B4864" s="21" t="n">
        <v>35500000</v>
      </c>
      <c r="C4864" s="22" t="n">
        <v>34</v>
      </c>
      <c r="D4864" s="22" t="n">
        <v>1</v>
      </c>
      <c r="E4864" s="22" t="n">
        <v>0</v>
      </c>
      <c r="F4864" s="21">
        <f>(IF(C4864&lt;=20,MAX(800000,400000*C4864),8000000+700000*(C4864-20))+IF(E4864=1,1000000,0))</f>
        <v/>
      </c>
      <c r="G4864" s="21">
        <f>IF(AND(D4864=3,C4864&lt;=5),MAX(0,B4864-F4864),IF(AND(D4864=2,C4864&lt;=5,MAX(0,B4864-F4864)&gt;3000000),1500000+MAX(0,B4864-F4864)-3000000,MAX(0,B4864-F4864)/2))</f>
        <v/>
      </c>
      <c r="H4864" s="21">
        <f>ROUNDDOWN(G4864,-3)</f>
        <v/>
      </c>
      <c r="I4864" s="21">
        <f>IF(H4864&lt;=0,0,ROUNDDOWN(ROUND((H4864*LOOKUP(H4864,{0,1950001,3300001,6950001,9000001,18000001,40000001},{0.05,0.1,0.2,0.23,0.33,0.4,0.45})-LOOKUP(H4864,{0,1950001,3300001,6950001,9000001,18000001,40000001},{0,97500,427500,636000,1536000,2796000,4796000}))*1.021,3),0))</f>
        <v/>
      </c>
      <c r="J4864" s="21">
        <f>ROUNDDOWN(ROUND(H4864*0.06,2),-2)</f>
        <v/>
      </c>
      <c r="K4864" s="21">
        <f>ROUNDDOWN(ROUND(H4864*0.04,2),-2)</f>
        <v/>
      </c>
      <c r="L4864" s="21">
        <f>I4864+J4864+K4864</f>
        <v/>
      </c>
      <c r="M4864" s="21">
        <f>B4864-L4864</f>
        <v/>
      </c>
      <c r="N4864" s="21">
        <f>ROUNDDOWN(ROUND(B4864*0.2042,2),0)</f>
        <v/>
      </c>
    </row>
    <row r="4865">
      <c r="A4865" t="inlineStr">
        <is>
          <t>照合 一般</t>
        </is>
      </c>
      <c r="B4865" s="21" t="n">
        <v>35500000</v>
      </c>
      <c r="C4865" s="22" t="n">
        <v>35</v>
      </c>
      <c r="D4865" s="22" t="n">
        <v>1</v>
      </c>
      <c r="E4865" s="22" t="n">
        <v>0</v>
      </c>
      <c r="F4865" s="21">
        <f>(IF(C4865&lt;=20,MAX(800000,400000*C4865),8000000+700000*(C4865-20))+IF(E4865=1,1000000,0))</f>
        <v/>
      </c>
      <c r="G4865" s="21">
        <f>IF(AND(D4865=3,C4865&lt;=5),MAX(0,B4865-F4865),IF(AND(D4865=2,C4865&lt;=5,MAX(0,B4865-F4865)&gt;3000000),1500000+MAX(0,B4865-F4865)-3000000,MAX(0,B4865-F4865)/2))</f>
        <v/>
      </c>
      <c r="H4865" s="21">
        <f>ROUNDDOWN(G4865,-3)</f>
        <v/>
      </c>
      <c r="I4865" s="21">
        <f>IF(H4865&lt;=0,0,ROUNDDOWN(ROUND((H4865*LOOKUP(H4865,{0,1950001,3300001,6950001,9000001,18000001,40000001},{0.05,0.1,0.2,0.23,0.33,0.4,0.45})-LOOKUP(H4865,{0,1950001,3300001,6950001,9000001,18000001,40000001},{0,97500,427500,636000,1536000,2796000,4796000}))*1.021,3),0))</f>
        <v/>
      </c>
      <c r="J4865" s="21">
        <f>ROUNDDOWN(ROUND(H4865*0.06,2),-2)</f>
        <v/>
      </c>
      <c r="K4865" s="21">
        <f>ROUNDDOWN(ROUND(H4865*0.04,2),-2)</f>
        <v/>
      </c>
      <c r="L4865" s="21">
        <f>I4865+J4865+K4865</f>
        <v/>
      </c>
      <c r="M4865" s="21">
        <f>B4865-L4865</f>
        <v/>
      </c>
      <c r="N4865" s="21">
        <f>ROUNDDOWN(ROUND(B4865*0.2042,2),0)</f>
        <v/>
      </c>
    </row>
    <row r="4866">
      <c r="A4866" t="inlineStr">
        <is>
          <t>照合 一般</t>
        </is>
      </c>
      <c r="B4866" s="21" t="n">
        <v>35500000</v>
      </c>
      <c r="C4866" s="22" t="n">
        <v>36</v>
      </c>
      <c r="D4866" s="22" t="n">
        <v>1</v>
      </c>
      <c r="E4866" s="22" t="n">
        <v>0</v>
      </c>
      <c r="F4866" s="21">
        <f>(IF(C4866&lt;=20,MAX(800000,400000*C4866),8000000+700000*(C4866-20))+IF(E4866=1,1000000,0))</f>
        <v/>
      </c>
      <c r="G4866" s="21">
        <f>IF(AND(D4866=3,C4866&lt;=5),MAX(0,B4866-F4866),IF(AND(D4866=2,C4866&lt;=5,MAX(0,B4866-F4866)&gt;3000000),1500000+MAX(0,B4866-F4866)-3000000,MAX(0,B4866-F4866)/2))</f>
        <v/>
      </c>
      <c r="H4866" s="21">
        <f>ROUNDDOWN(G4866,-3)</f>
        <v/>
      </c>
      <c r="I4866" s="21">
        <f>IF(H4866&lt;=0,0,ROUNDDOWN(ROUND((H4866*LOOKUP(H4866,{0,1950001,3300001,6950001,9000001,18000001,40000001},{0.05,0.1,0.2,0.23,0.33,0.4,0.45})-LOOKUP(H4866,{0,1950001,3300001,6950001,9000001,18000001,40000001},{0,97500,427500,636000,1536000,2796000,4796000}))*1.021,3),0))</f>
        <v/>
      </c>
      <c r="J4866" s="21">
        <f>ROUNDDOWN(ROUND(H4866*0.06,2),-2)</f>
        <v/>
      </c>
      <c r="K4866" s="21">
        <f>ROUNDDOWN(ROUND(H4866*0.04,2),-2)</f>
        <v/>
      </c>
      <c r="L4866" s="21">
        <f>I4866+J4866+K4866</f>
        <v/>
      </c>
      <c r="M4866" s="21">
        <f>B4866-L4866</f>
        <v/>
      </c>
      <c r="N4866" s="21">
        <f>ROUNDDOWN(ROUND(B4866*0.2042,2),0)</f>
        <v/>
      </c>
    </row>
    <row r="4867">
      <c r="A4867" t="inlineStr">
        <is>
          <t>照合 一般</t>
        </is>
      </c>
      <c r="B4867" s="21" t="n">
        <v>35500000</v>
      </c>
      <c r="C4867" s="22" t="n">
        <v>37</v>
      </c>
      <c r="D4867" s="22" t="n">
        <v>1</v>
      </c>
      <c r="E4867" s="22" t="n">
        <v>0</v>
      </c>
      <c r="F4867" s="21">
        <f>(IF(C4867&lt;=20,MAX(800000,400000*C4867),8000000+700000*(C4867-20))+IF(E4867=1,1000000,0))</f>
        <v/>
      </c>
      <c r="G4867" s="21">
        <f>IF(AND(D4867=3,C4867&lt;=5),MAX(0,B4867-F4867),IF(AND(D4867=2,C4867&lt;=5,MAX(0,B4867-F4867)&gt;3000000),1500000+MAX(0,B4867-F4867)-3000000,MAX(0,B4867-F4867)/2))</f>
        <v/>
      </c>
      <c r="H4867" s="21">
        <f>ROUNDDOWN(G4867,-3)</f>
        <v/>
      </c>
      <c r="I4867" s="21">
        <f>IF(H4867&lt;=0,0,ROUNDDOWN(ROUND((H4867*LOOKUP(H4867,{0,1950001,3300001,6950001,9000001,18000001,40000001},{0.05,0.1,0.2,0.23,0.33,0.4,0.45})-LOOKUP(H4867,{0,1950001,3300001,6950001,9000001,18000001,40000001},{0,97500,427500,636000,1536000,2796000,4796000}))*1.021,3),0))</f>
        <v/>
      </c>
      <c r="J4867" s="21">
        <f>ROUNDDOWN(ROUND(H4867*0.06,2),-2)</f>
        <v/>
      </c>
      <c r="K4867" s="21">
        <f>ROUNDDOWN(ROUND(H4867*0.04,2),-2)</f>
        <v/>
      </c>
      <c r="L4867" s="21">
        <f>I4867+J4867+K4867</f>
        <v/>
      </c>
      <c r="M4867" s="21">
        <f>B4867-L4867</f>
        <v/>
      </c>
      <c r="N4867" s="21">
        <f>ROUNDDOWN(ROUND(B4867*0.2042,2),0)</f>
        <v/>
      </c>
    </row>
    <row r="4868">
      <c r="A4868" t="inlineStr">
        <is>
          <t>照合 一般</t>
        </is>
      </c>
      <c r="B4868" s="21" t="n">
        <v>35500000</v>
      </c>
      <c r="C4868" s="22" t="n">
        <v>38</v>
      </c>
      <c r="D4868" s="22" t="n">
        <v>1</v>
      </c>
      <c r="E4868" s="22" t="n">
        <v>0</v>
      </c>
      <c r="F4868" s="21">
        <f>(IF(C4868&lt;=20,MAX(800000,400000*C4868),8000000+700000*(C4868-20))+IF(E4868=1,1000000,0))</f>
        <v/>
      </c>
      <c r="G4868" s="21">
        <f>IF(AND(D4868=3,C4868&lt;=5),MAX(0,B4868-F4868),IF(AND(D4868=2,C4868&lt;=5,MAX(0,B4868-F4868)&gt;3000000),1500000+MAX(0,B4868-F4868)-3000000,MAX(0,B4868-F4868)/2))</f>
        <v/>
      </c>
      <c r="H4868" s="21">
        <f>ROUNDDOWN(G4868,-3)</f>
        <v/>
      </c>
      <c r="I4868" s="21">
        <f>IF(H4868&lt;=0,0,ROUNDDOWN(ROUND((H4868*LOOKUP(H4868,{0,1950001,3300001,6950001,9000001,18000001,40000001},{0.05,0.1,0.2,0.23,0.33,0.4,0.45})-LOOKUP(H4868,{0,1950001,3300001,6950001,9000001,18000001,40000001},{0,97500,427500,636000,1536000,2796000,4796000}))*1.021,3),0))</f>
        <v/>
      </c>
      <c r="J4868" s="21">
        <f>ROUNDDOWN(ROUND(H4868*0.06,2),-2)</f>
        <v/>
      </c>
      <c r="K4868" s="21">
        <f>ROUNDDOWN(ROUND(H4868*0.04,2),-2)</f>
        <v/>
      </c>
      <c r="L4868" s="21">
        <f>I4868+J4868+K4868</f>
        <v/>
      </c>
      <c r="M4868" s="21">
        <f>B4868-L4868</f>
        <v/>
      </c>
      <c r="N4868" s="21">
        <f>ROUNDDOWN(ROUND(B4868*0.2042,2),0)</f>
        <v/>
      </c>
    </row>
    <row r="4869">
      <c r="A4869" t="inlineStr">
        <is>
          <t>照合 一般</t>
        </is>
      </c>
      <c r="B4869" s="21" t="n">
        <v>35500000</v>
      </c>
      <c r="C4869" s="22" t="n">
        <v>39</v>
      </c>
      <c r="D4869" s="22" t="n">
        <v>1</v>
      </c>
      <c r="E4869" s="22" t="n">
        <v>0</v>
      </c>
      <c r="F4869" s="21">
        <f>(IF(C4869&lt;=20,MAX(800000,400000*C4869),8000000+700000*(C4869-20))+IF(E4869=1,1000000,0))</f>
        <v/>
      </c>
      <c r="G4869" s="21">
        <f>IF(AND(D4869=3,C4869&lt;=5),MAX(0,B4869-F4869),IF(AND(D4869=2,C4869&lt;=5,MAX(0,B4869-F4869)&gt;3000000),1500000+MAX(0,B4869-F4869)-3000000,MAX(0,B4869-F4869)/2))</f>
        <v/>
      </c>
      <c r="H4869" s="21">
        <f>ROUNDDOWN(G4869,-3)</f>
        <v/>
      </c>
      <c r="I4869" s="21">
        <f>IF(H4869&lt;=0,0,ROUNDDOWN(ROUND((H4869*LOOKUP(H4869,{0,1950001,3300001,6950001,9000001,18000001,40000001},{0.05,0.1,0.2,0.23,0.33,0.4,0.45})-LOOKUP(H4869,{0,1950001,3300001,6950001,9000001,18000001,40000001},{0,97500,427500,636000,1536000,2796000,4796000}))*1.021,3),0))</f>
        <v/>
      </c>
      <c r="J4869" s="21">
        <f>ROUNDDOWN(ROUND(H4869*0.06,2),-2)</f>
        <v/>
      </c>
      <c r="K4869" s="21">
        <f>ROUNDDOWN(ROUND(H4869*0.04,2),-2)</f>
        <v/>
      </c>
      <c r="L4869" s="21">
        <f>I4869+J4869+K4869</f>
        <v/>
      </c>
      <c r="M4869" s="21">
        <f>B4869-L4869</f>
        <v/>
      </c>
      <c r="N4869" s="21">
        <f>ROUNDDOWN(ROUND(B4869*0.2042,2),0)</f>
        <v/>
      </c>
    </row>
    <row r="4870">
      <c r="A4870" t="inlineStr">
        <is>
          <t>照合 一般</t>
        </is>
      </c>
      <c r="B4870" s="21" t="n">
        <v>35500000</v>
      </c>
      <c r="C4870" s="22" t="n">
        <v>40</v>
      </c>
      <c r="D4870" s="22" t="n">
        <v>1</v>
      </c>
      <c r="E4870" s="22" t="n">
        <v>0</v>
      </c>
      <c r="F4870" s="21">
        <f>(IF(C4870&lt;=20,MAX(800000,400000*C4870),8000000+700000*(C4870-20))+IF(E4870=1,1000000,0))</f>
        <v/>
      </c>
      <c r="G4870" s="21">
        <f>IF(AND(D4870=3,C4870&lt;=5),MAX(0,B4870-F4870),IF(AND(D4870=2,C4870&lt;=5,MAX(0,B4870-F4870)&gt;3000000),1500000+MAX(0,B4870-F4870)-3000000,MAX(0,B4870-F4870)/2))</f>
        <v/>
      </c>
      <c r="H4870" s="21">
        <f>ROUNDDOWN(G4870,-3)</f>
        <v/>
      </c>
      <c r="I4870" s="21">
        <f>IF(H4870&lt;=0,0,ROUNDDOWN(ROUND((H4870*LOOKUP(H4870,{0,1950001,3300001,6950001,9000001,18000001,40000001},{0.05,0.1,0.2,0.23,0.33,0.4,0.45})-LOOKUP(H4870,{0,1950001,3300001,6950001,9000001,18000001,40000001},{0,97500,427500,636000,1536000,2796000,4796000}))*1.021,3),0))</f>
        <v/>
      </c>
      <c r="J4870" s="21">
        <f>ROUNDDOWN(ROUND(H4870*0.06,2),-2)</f>
        <v/>
      </c>
      <c r="K4870" s="21">
        <f>ROUNDDOWN(ROUND(H4870*0.04,2),-2)</f>
        <v/>
      </c>
      <c r="L4870" s="21">
        <f>I4870+J4870+K4870</f>
        <v/>
      </c>
      <c r="M4870" s="21">
        <f>B4870-L4870</f>
        <v/>
      </c>
      <c r="N4870" s="21">
        <f>ROUNDDOWN(ROUND(B4870*0.2042,2),0)</f>
        <v/>
      </c>
    </row>
    <row r="4871">
      <c r="A4871" t="inlineStr">
        <is>
          <t>照合 一般</t>
        </is>
      </c>
      <c r="B4871" s="21" t="n">
        <v>35500000</v>
      </c>
      <c r="C4871" s="22" t="n">
        <v>41</v>
      </c>
      <c r="D4871" s="22" t="n">
        <v>1</v>
      </c>
      <c r="E4871" s="22" t="n">
        <v>0</v>
      </c>
      <c r="F4871" s="21">
        <f>(IF(C4871&lt;=20,MAX(800000,400000*C4871),8000000+700000*(C4871-20))+IF(E4871=1,1000000,0))</f>
        <v/>
      </c>
      <c r="G4871" s="21">
        <f>IF(AND(D4871=3,C4871&lt;=5),MAX(0,B4871-F4871),IF(AND(D4871=2,C4871&lt;=5,MAX(0,B4871-F4871)&gt;3000000),1500000+MAX(0,B4871-F4871)-3000000,MAX(0,B4871-F4871)/2))</f>
        <v/>
      </c>
      <c r="H4871" s="21">
        <f>ROUNDDOWN(G4871,-3)</f>
        <v/>
      </c>
      <c r="I4871" s="21">
        <f>IF(H4871&lt;=0,0,ROUNDDOWN(ROUND((H4871*LOOKUP(H4871,{0,1950001,3300001,6950001,9000001,18000001,40000001},{0.05,0.1,0.2,0.23,0.33,0.4,0.45})-LOOKUP(H4871,{0,1950001,3300001,6950001,9000001,18000001,40000001},{0,97500,427500,636000,1536000,2796000,4796000}))*1.021,3),0))</f>
        <v/>
      </c>
      <c r="J4871" s="21">
        <f>ROUNDDOWN(ROUND(H4871*0.06,2),-2)</f>
        <v/>
      </c>
      <c r="K4871" s="21">
        <f>ROUNDDOWN(ROUND(H4871*0.04,2),-2)</f>
        <v/>
      </c>
      <c r="L4871" s="21">
        <f>I4871+J4871+K4871</f>
        <v/>
      </c>
      <c r="M4871" s="21">
        <f>B4871-L4871</f>
        <v/>
      </c>
      <c r="N4871" s="21">
        <f>ROUNDDOWN(ROUND(B4871*0.2042,2),0)</f>
        <v/>
      </c>
    </row>
    <row r="4872">
      <c r="A4872" t="inlineStr">
        <is>
          <t>照合 一般</t>
        </is>
      </c>
      <c r="B4872" s="21" t="n">
        <v>35500000</v>
      </c>
      <c r="C4872" s="22" t="n">
        <v>42</v>
      </c>
      <c r="D4872" s="22" t="n">
        <v>1</v>
      </c>
      <c r="E4872" s="22" t="n">
        <v>0</v>
      </c>
      <c r="F4872" s="21">
        <f>(IF(C4872&lt;=20,MAX(800000,400000*C4872),8000000+700000*(C4872-20))+IF(E4872=1,1000000,0))</f>
        <v/>
      </c>
      <c r="G4872" s="21">
        <f>IF(AND(D4872=3,C4872&lt;=5),MAX(0,B4872-F4872),IF(AND(D4872=2,C4872&lt;=5,MAX(0,B4872-F4872)&gt;3000000),1500000+MAX(0,B4872-F4872)-3000000,MAX(0,B4872-F4872)/2))</f>
        <v/>
      </c>
      <c r="H4872" s="21">
        <f>ROUNDDOWN(G4872,-3)</f>
        <v/>
      </c>
      <c r="I4872" s="21">
        <f>IF(H4872&lt;=0,0,ROUNDDOWN(ROUND((H4872*LOOKUP(H4872,{0,1950001,3300001,6950001,9000001,18000001,40000001},{0.05,0.1,0.2,0.23,0.33,0.4,0.45})-LOOKUP(H4872,{0,1950001,3300001,6950001,9000001,18000001,40000001},{0,97500,427500,636000,1536000,2796000,4796000}))*1.021,3),0))</f>
        <v/>
      </c>
      <c r="J4872" s="21">
        <f>ROUNDDOWN(ROUND(H4872*0.06,2),-2)</f>
        <v/>
      </c>
      <c r="K4872" s="21">
        <f>ROUNDDOWN(ROUND(H4872*0.04,2),-2)</f>
        <v/>
      </c>
      <c r="L4872" s="21">
        <f>I4872+J4872+K4872</f>
        <v/>
      </c>
      <c r="M4872" s="21">
        <f>B4872-L4872</f>
        <v/>
      </c>
      <c r="N4872" s="21">
        <f>ROUNDDOWN(ROUND(B4872*0.2042,2),0)</f>
        <v/>
      </c>
    </row>
    <row r="4873">
      <c r="A4873" t="inlineStr">
        <is>
          <t>照合 一般</t>
        </is>
      </c>
      <c r="B4873" s="21" t="n">
        <v>35500000</v>
      </c>
      <c r="C4873" s="22" t="n">
        <v>43</v>
      </c>
      <c r="D4873" s="22" t="n">
        <v>1</v>
      </c>
      <c r="E4873" s="22" t="n">
        <v>0</v>
      </c>
      <c r="F4873" s="21">
        <f>(IF(C4873&lt;=20,MAX(800000,400000*C4873),8000000+700000*(C4873-20))+IF(E4873=1,1000000,0))</f>
        <v/>
      </c>
      <c r="G4873" s="21">
        <f>IF(AND(D4873=3,C4873&lt;=5),MAX(0,B4873-F4873),IF(AND(D4873=2,C4873&lt;=5,MAX(0,B4873-F4873)&gt;3000000),1500000+MAX(0,B4873-F4873)-3000000,MAX(0,B4873-F4873)/2))</f>
        <v/>
      </c>
      <c r="H4873" s="21">
        <f>ROUNDDOWN(G4873,-3)</f>
        <v/>
      </c>
      <c r="I4873" s="21">
        <f>IF(H4873&lt;=0,0,ROUNDDOWN(ROUND((H4873*LOOKUP(H4873,{0,1950001,3300001,6950001,9000001,18000001,40000001},{0.05,0.1,0.2,0.23,0.33,0.4,0.45})-LOOKUP(H4873,{0,1950001,3300001,6950001,9000001,18000001,40000001},{0,97500,427500,636000,1536000,2796000,4796000}))*1.021,3),0))</f>
        <v/>
      </c>
      <c r="J4873" s="21">
        <f>ROUNDDOWN(ROUND(H4873*0.06,2),-2)</f>
        <v/>
      </c>
      <c r="K4873" s="21">
        <f>ROUNDDOWN(ROUND(H4873*0.04,2),-2)</f>
        <v/>
      </c>
      <c r="L4873" s="21">
        <f>I4873+J4873+K4873</f>
        <v/>
      </c>
      <c r="M4873" s="21">
        <f>B4873-L4873</f>
        <v/>
      </c>
      <c r="N4873" s="21">
        <f>ROUNDDOWN(ROUND(B4873*0.2042,2),0)</f>
        <v/>
      </c>
    </row>
    <row r="4874">
      <c r="A4874" t="inlineStr">
        <is>
          <t>照合 一般</t>
        </is>
      </c>
      <c r="B4874" s="21" t="n">
        <v>35500000</v>
      </c>
      <c r="C4874" s="22" t="n">
        <v>44</v>
      </c>
      <c r="D4874" s="22" t="n">
        <v>1</v>
      </c>
      <c r="E4874" s="22" t="n">
        <v>0</v>
      </c>
      <c r="F4874" s="21">
        <f>(IF(C4874&lt;=20,MAX(800000,400000*C4874),8000000+700000*(C4874-20))+IF(E4874=1,1000000,0))</f>
        <v/>
      </c>
      <c r="G4874" s="21">
        <f>IF(AND(D4874=3,C4874&lt;=5),MAX(0,B4874-F4874),IF(AND(D4874=2,C4874&lt;=5,MAX(0,B4874-F4874)&gt;3000000),1500000+MAX(0,B4874-F4874)-3000000,MAX(0,B4874-F4874)/2))</f>
        <v/>
      </c>
      <c r="H4874" s="21">
        <f>ROUNDDOWN(G4874,-3)</f>
        <v/>
      </c>
      <c r="I4874" s="21">
        <f>IF(H4874&lt;=0,0,ROUNDDOWN(ROUND((H4874*LOOKUP(H4874,{0,1950001,3300001,6950001,9000001,18000001,40000001},{0.05,0.1,0.2,0.23,0.33,0.4,0.45})-LOOKUP(H4874,{0,1950001,3300001,6950001,9000001,18000001,40000001},{0,97500,427500,636000,1536000,2796000,4796000}))*1.021,3),0))</f>
        <v/>
      </c>
      <c r="J4874" s="21">
        <f>ROUNDDOWN(ROUND(H4874*0.06,2),-2)</f>
        <v/>
      </c>
      <c r="K4874" s="21">
        <f>ROUNDDOWN(ROUND(H4874*0.04,2),-2)</f>
        <v/>
      </c>
      <c r="L4874" s="21">
        <f>I4874+J4874+K4874</f>
        <v/>
      </c>
      <c r="M4874" s="21">
        <f>B4874-L4874</f>
        <v/>
      </c>
      <c r="N4874" s="21">
        <f>ROUNDDOWN(ROUND(B4874*0.2042,2),0)</f>
        <v/>
      </c>
    </row>
    <row r="4875">
      <c r="A4875" t="inlineStr">
        <is>
          <t>照合 一般</t>
        </is>
      </c>
      <c r="B4875" s="21" t="n">
        <v>35500000</v>
      </c>
      <c r="C4875" s="22" t="n">
        <v>45</v>
      </c>
      <c r="D4875" s="22" t="n">
        <v>1</v>
      </c>
      <c r="E4875" s="22" t="n">
        <v>0</v>
      </c>
      <c r="F4875" s="21">
        <f>(IF(C4875&lt;=20,MAX(800000,400000*C4875),8000000+700000*(C4875-20))+IF(E4875=1,1000000,0))</f>
        <v/>
      </c>
      <c r="G4875" s="21">
        <f>IF(AND(D4875=3,C4875&lt;=5),MAX(0,B4875-F4875),IF(AND(D4875=2,C4875&lt;=5,MAX(0,B4875-F4875)&gt;3000000),1500000+MAX(0,B4875-F4875)-3000000,MAX(0,B4875-F4875)/2))</f>
        <v/>
      </c>
      <c r="H4875" s="21">
        <f>ROUNDDOWN(G4875,-3)</f>
        <v/>
      </c>
      <c r="I4875" s="21">
        <f>IF(H4875&lt;=0,0,ROUNDDOWN(ROUND((H4875*LOOKUP(H4875,{0,1950001,3300001,6950001,9000001,18000001,40000001},{0.05,0.1,0.2,0.23,0.33,0.4,0.45})-LOOKUP(H4875,{0,1950001,3300001,6950001,9000001,18000001,40000001},{0,97500,427500,636000,1536000,2796000,4796000}))*1.021,3),0))</f>
        <v/>
      </c>
      <c r="J4875" s="21">
        <f>ROUNDDOWN(ROUND(H4875*0.06,2),-2)</f>
        <v/>
      </c>
      <c r="K4875" s="21">
        <f>ROUNDDOWN(ROUND(H4875*0.04,2),-2)</f>
        <v/>
      </c>
      <c r="L4875" s="21">
        <f>I4875+J4875+K4875</f>
        <v/>
      </c>
      <c r="M4875" s="21">
        <f>B4875-L4875</f>
        <v/>
      </c>
      <c r="N4875" s="21">
        <f>ROUNDDOWN(ROUND(B4875*0.2042,2),0)</f>
        <v/>
      </c>
    </row>
    <row r="4876">
      <c r="A4876" t="inlineStr">
        <is>
          <t>照合 短期</t>
        </is>
      </c>
      <c r="B4876" s="21" t="n">
        <v>35500000</v>
      </c>
      <c r="C4876" s="22" t="n">
        <v>1</v>
      </c>
      <c r="D4876" s="22" t="n">
        <v>2</v>
      </c>
      <c r="E4876" s="22" t="n">
        <v>0</v>
      </c>
      <c r="F4876" s="21">
        <f>(IF(C4876&lt;=20,MAX(800000,400000*C4876),8000000+700000*(C4876-20))+IF(E4876=1,1000000,0))</f>
        <v/>
      </c>
      <c r="G4876" s="21">
        <f>IF(AND(D4876=3,C4876&lt;=5),MAX(0,B4876-F4876),IF(AND(D4876=2,C4876&lt;=5,MAX(0,B4876-F4876)&gt;3000000),1500000+MAX(0,B4876-F4876)-3000000,MAX(0,B4876-F4876)/2))</f>
        <v/>
      </c>
      <c r="H4876" s="21">
        <f>ROUNDDOWN(G4876,-3)</f>
        <v/>
      </c>
      <c r="I4876" s="21">
        <f>IF(H4876&lt;=0,0,ROUNDDOWN(ROUND((H4876*LOOKUP(H4876,{0,1950001,3300001,6950001,9000001,18000001,40000001},{0.05,0.1,0.2,0.23,0.33,0.4,0.45})-LOOKUP(H4876,{0,1950001,3300001,6950001,9000001,18000001,40000001},{0,97500,427500,636000,1536000,2796000,4796000}))*1.021,3),0))</f>
        <v/>
      </c>
      <c r="J4876" s="21">
        <f>ROUNDDOWN(ROUND(H4876*0.06,2),-2)</f>
        <v/>
      </c>
      <c r="K4876" s="21">
        <f>ROUNDDOWN(ROUND(H4876*0.04,2),-2)</f>
        <v/>
      </c>
      <c r="L4876" s="21">
        <f>I4876+J4876+K4876</f>
        <v/>
      </c>
      <c r="M4876" s="21">
        <f>B4876-L4876</f>
        <v/>
      </c>
      <c r="N4876" s="21">
        <f>ROUNDDOWN(ROUND(B4876*0.2042,2),0)</f>
        <v/>
      </c>
    </row>
    <row r="4877">
      <c r="A4877" t="inlineStr">
        <is>
          <t>照合 役員</t>
        </is>
      </c>
      <c r="B4877" s="21" t="n">
        <v>35500000</v>
      </c>
      <c r="C4877" s="22" t="n">
        <v>1</v>
      </c>
      <c r="D4877" s="22" t="n">
        <v>3</v>
      </c>
      <c r="E4877" s="22" t="n">
        <v>0</v>
      </c>
      <c r="F4877" s="21">
        <f>(IF(C4877&lt;=20,MAX(800000,400000*C4877),8000000+700000*(C4877-20))+IF(E4877=1,1000000,0))</f>
        <v/>
      </c>
      <c r="G4877" s="21">
        <f>IF(AND(D4877=3,C4877&lt;=5),MAX(0,B4877-F4877),IF(AND(D4877=2,C4877&lt;=5,MAX(0,B4877-F4877)&gt;3000000),1500000+MAX(0,B4877-F4877)-3000000,MAX(0,B4877-F4877)/2))</f>
        <v/>
      </c>
      <c r="H4877" s="21">
        <f>ROUNDDOWN(G4877,-3)</f>
        <v/>
      </c>
      <c r="I4877" s="21">
        <f>IF(H4877&lt;=0,0,ROUNDDOWN(ROUND((H4877*LOOKUP(H4877,{0,1950001,3300001,6950001,9000001,18000001,40000001},{0.05,0.1,0.2,0.23,0.33,0.4,0.45})-LOOKUP(H4877,{0,1950001,3300001,6950001,9000001,18000001,40000001},{0,97500,427500,636000,1536000,2796000,4796000}))*1.021,3),0))</f>
        <v/>
      </c>
      <c r="J4877" s="21">
        <f>ROUNDDOWN(ROUND(H4877*0.06,2),-2)</f>
        <v/>
      </c>
      <c r="K4877" s="21">
        <f>ROUNDDOWN(ROUND(H4877*0.04,2),-2)</f>
        <v/>
      </c>
      <c r="L4877" s="21">
        <f>I4877+J4877+K4877</f>
        <v/>
      </c>
      <c r="M4877" s="21">
        <f>B4877-L4877</f>
        <v/>
      </c>
      <c r="N4877" s="21">
        <f>ROUNDDOWN(ROUND(B4877*0.2042,2),0)</f>
        <v/>
      </c>
    </row>
    <row r="4878">
      <c r="A4878" t="inlineStr">
        <is>
          <t>照合 短期 障害</t>
        </is>
      </c>
      <c r="B4878" s="21" t="n">
        <v>35500000</v>
      </c>
      <c r="C4878" s="22" t="n">
        <v>1</v>
      </c>
      <c r="D4878" s="22" t="n">
        <v>2</v>
      </c>
      <c r="E4878" s="22" t="n">
        <v>1</v>
      </c>
      <c r="F4878" s="21">
        <f>(IF(C4878&lt;=20,MAX(800000,400000*C4878),8000000+700000*(C4878-20))+IF(E4878=1,1000000,0))</f>
        <v/>
      </c>
      <c r="G4878" s="21">
        <f>IF(AND(D4878=3,C4878&lt;=5),MAX(0,B4878-F4878),IF(AND(D4878=2,C4878&lt;=5,MAX(0,B4878-F4878)&gt;3000000),1500000+MAX(0,B4878-F4878)-3000000,MAX(0,B4878-F4878)/2))</f>
        <v/>
      </c>
      <c r="H4878" s="21">
        <f>ROUNDDOWN(G4878,-3)</f>
        <v/>
      </c>
      <c r="I4878" s="21">
        <f>IF(H4878&lt;=0,0,ROUNDDOWN(ROUND((H4878*LOOKUP(H4878,{0,1950001,3300001,6950001,9000001,18000001,40000001},{0.05,0.1,0.2,0.23,0.33,0.4,0.45})-LOOKUP(H4878,{0,1950001,3300001,6950001,9000001,18000001,40000001},{0,97500,427500,636000,1536000,2796000,4796000}))*1.021,3),0))</f>
        <v/>
      </c>
      <c r="J4878" s="21">
        <f>ROUNDDOWN(ROUND(H4878*0.06,2),-2)</f>
        <v/>
      </c>
      <c r="K4878" s="21">
        <f>ROUNDDOWN(ROUND(H4878*0.04,2),-2)</f>
        <v/>
      </c>
      <c r="L4878" s="21">
        <f>I4878+J4878+K4878</f>
        <v/>
      </c>
      <c r="M4878" s="21">
        <f>B4878-L4878</f>
        <v/>
      </c>
      <c r="N4878" s="21">
        <f>ROUNDDOWN(ROUND(B4878*0.2042,2),0)</f>
        <v/>
      </c>
    </row>
    <row r="4879">
      <c r="A4879" t="inlineStr">
        <is>
          <t>照合 短期</t>
        </is>
      </c>
      <c r="B4879" s="21" t="n">
        <v>35500000</v>
      </c>
      <c r="C4879" s="22" t="n">
        <v>2</v>
      </c>
      <c r="D4879" s="22" t="n">
        <v>2</v>
      </c>
      <c r="E4879" s="22" t="n">
        <v>0</v>
      </c>
      <c r="F4879" s="21">
        <f>(IF(C4879&lt;=20,MAX(800000,400000*C4879),8000000+700000*(C4879-20))+IF(E4879=1,1000000,0))</f>
        <v/>
      </c>
      <c r="G4879" s="21">
        <f>IF(AND(D4879=3,C4879&lt;=5),MAX(0,B4879-F4879),IF(AND(D4879=2,C4879&lt;=5,MAX(0,B4879-F4879)&gt;3000000),1500000+MAX(0,B4879-F4879)-3000000,MAX(0,B4879-F4879)/2))</f>
        <v/>
      </c>
      <c r="H4879" s="21">
        <f>ROUNDDOWN(G4879,-3)</f>
        <v/>
      </c>
      <c r="I4879" s="21">
        <f>IF(H4879&lt;=0,0,ROUNDDOWN(ROUND((H4879*LOOKUP(H4879,{0,1950001,3300001,6950001,9000001,18000001,40000001},{0.05,0.1,0.2,0.23,0.33,0.4,0.45})-LOOKUP(H4879,{0,1950001,3300001,6950001,9000001,18000001,40000001},{0,97500,427500,636000,1536000,2796000,4796000}))*1.021,3),0))</f>
        <v/>
      </c>
      <c r="J4879" s="21">
        <f>ROUNDDOWN(ROUND(H4879*0.06,2),-2)</f>
        <v/>
      </c>
      <c r="K4879" s="21">
        <f>ROUNDDOWN(ROUND(H4879*0.04,2),-2)</f>
        <v/>
      </c>
      <c r="L4879" s="21">
        <f>I4879+J4879+K4879</f>
        <v/>
      </c>
      <c r="M4879" s="21">
        <f>B4879-L4879</f>
        <v/>
      </c>
      <c r="N4879" s="21">
        <f>ROUNDDOWN(ROUND(B4879*0.2042,2),0)</f>
        <v/>
      </c>
    </row>
    <row r="4880">
      <c r="A4880" t="inlineStr">
        <is>
          <t>照合 役員</t>
        </is>
      </c>
      <c r="B4880" s="21" t="n">
        <v>35500000</v>
      </c>
      <c r="C4880" s="22" t="n">
        <v>2</v>
      </c>
      <c r="D4880" s="22" t="n">
        <v>3</v>
      </c>
      <c r="E4880" s="22" t="n">
        <v>0</v>
      </c>
      <c r="F4880" s="21">
        <f>(IF(C4880&lt;=20,MAX(800000,400000*C4880),8000000+700000*(C4880-20))+IF(E4880=1,1000000,0))</f>
        <v/>
      </c>
      <c r="G4880" s="21">
        <f>IF(AND(D4880=3,C4880&lt;=5),MAX(0,B4880-F4880),IF(AND(D4880=2,C4880&lt;=5,MAX(0,B4880-F4880)&gt;3000000),1500000+MAX(0,B4880-F4880)-3000000,MAX(0,B4880-F4880)/2))</f>
        <v/>
      </c>
      <c r="H4880" s="21">
        <f>ROUNDDOWN(G4880,-3)</f>
        <v/>
      </c>
      <c r="I4880" s="21">
        <f>IF(H4880&lt;=0,0,ROUNDDOWN(ROUND((H4880*LOOKUP(H4880,{0,1950001,3300001,6950001,9000001,18000001,40000001},{0.05,0.1,0.2,0.23,0.33,0.4,0.45})-LOOKUP(H4880,{0,1950001,3300001,6950001,9000001,18000001,40000001},{0,97500,427500,636000,1536000,2796000,4796000}))*1.021,3),0))</f>
        <v/>
      </c>
      <c r="J4880" s="21">
        <f>ROUNDDOWN(ROUND(H4880*0.06,2),-2)</f>
        <v/>
      </c>
      <c r="K4880" s="21">
        <f>ROUNDDOWN(ROUND(H4880*0.04,2),-2)</f>
        <v/>
      </c>
      <c r="L4880" s="21">
        <f>I4880+J4880+K4880</f>
        <v/>
      </c>
      <c r="M4880" s="21">
        <f>B4880-L4880</f>
        <v/>
      </c>
      <c r="N4880" s="21">
        <f>ROUNDDOWN(ROUND(B4880*0.2042,2),0)</f>
        <v/>
      </c>
    </row>
    <row r="4881">
      <c r="A4881" t="inlineStr">
        <is>
          <t>照合 短期 障害</t>
        </is>
      </c>
      <c r="B4881" s="21" t="n">
        <v>35500000</v>
      </c>
      <c r="C4881" s="22" t="n">
        <v>2</v>
      </c>
      <c r="D4881" s="22" t="n">
        <v>2</v>
      </c>
      <c r="E4881" s="22" t="n">
        <v>1</v>
      </c>
      <c r="F4881" s="21">
        <f>(IF(C4881&lt;=20,MAX(800000,400000*C4881),8000000+700000*(C4881-20))+IF(E4881=1,1000000,0))</f>
        <v/>
      </c>
      <c r="G4881" s="21">
        <f>IF(AND(D4881=3,C4881&lt;=5),MAX(0,B4881-F4881),IF(AND(D4881=2,C4881&lt;=5,MAX(0,B4881-F4881)&gt;3000000),1500000+MAX(0,B4881-F4881)-3000000,MAX(0,B4881-F4881)/2))</f>
        <v/>
      </c>
      <c r="H4881" s="21">
        <f>ROUNDDOWN(G4881,-3)</f>
        <v/>
      </c>
      <c r="I4881" s="21">
        <f>IF(H4881&lt;=0,0,ROUNDDOWN(ROUND((H4881*LOOKUP(H4881,{0,1950001,3300001,6950001,9000001,18000001,40000001},{0.05,0.1,0.2,0.23,0.33,0.4,0.45})-LOOKUP(H4881,{0,1950001,3300001,6950001,9000001,18000001,40000001},{0,97500,427500,636000,1536000,2796000,4796000}))*1.021,3),0))</f>
        <v/>
      </c>
      <c r="J4881" s="21">
        <f>ROUNDDOWN(ROUND(H4881*0.06,2),-2)</f>
        <v/>
      </c>
      <c r="K4881" s="21">
        <f>ROUNDDOWN(ROUND(H4881*0.04,2),-2)</f>
        <v/>
      </c>
      <c r="L4881" s="21">
        <f>I4881+J4881+K4881</f>
        <v/>
      </c>
      <c r="M4881" s="21">
        <f>B4881-L4881</f>
        <v/>
      </c>
      <c r="N4881" s="21">
        <f>ROUNDDOWN(ROUND(B4881*0.2042,2),0)</f>
        <v/>
      </c>
    </row>
    <row r="4882">
      <c r="A4882" t="inlineStr">
        <is>
          <t>照合 短期</t>
        </is>
      </c>
      <c r="B4882" s="21" t="n">
        <v>35500000</v>
      </c>
      <c r="C4882" s="22" t="n">
        <v>3</v>
      </c>
      <c r="D4882" s="22" t="n">
        <v>2</v>
      </c>
      <c r="E4882" s="22" t="n">
        <v>0</v>
      </c>
      <c r="F4882" s="21">
        <f>(IF(C4882&lt;=20,MAX(800000,400000*C4882),8000000+700000*(C4882-20))+IF(E4882=1,1000000,0))</f>
        <v/>
      </c>
      <c r="G4882" s="21">
        <f>IF(AND(D4882=3,C4882&lt;=5),MAX(0,B4882-F4882),IF(AND(D4882=2,C4882&lt;=5,MAX(0,B4882-F4882)&gt;3000000),1500000+MAX(0,B4882-F4882)-3000000,MAX(0,B4882-F4882)/2))</f>
        <v/>
      </c>
      <c r="H4882" s="21">
        <f>ROUNDDOWN(G4882,-3)</f>
        <v/>
      </c>
      <c r="I4882" s="21">
        <f>IF(H4882&lt;=0,0,ROUNDDOWN(ROUND((H4882*LOOKUP(H4882,{0,1950001,3300001,6950001,9000001,18000001,40000001},{0.05,0.1,0.2,0.23,0.33,0.4,0.45})-LOOKUP(H4882,{0,1950001,3300001,6950001,9000001,18000001,40000001},{0,97500,427500,636000,1536000,2796000,4796000}))*1.021,3),0))</f>
        <v/>
      </c>
      <c r="J4882" s="21">
        <f>ROUNDDOWN(ROUND(H4882*0.06,2),-2)</f>
        <v/>
      </c>
      <c r="K4882" s="21">
        <f>ROUNDDOWN(ROUND(H4882*0.04,2),-2)</f>
        <v/>
      </c>
      <c r="L4882" s="21">
        <f>I4882+J4882+K4882</f>
        <v/>
      </c>
      <c r="M4882" s="21">
        <f>B4882-L4882</f>
        <v/>
      </c>
      <c r="N4882" s="21">
        <f>ROUNDDOWN(ROUND(B4882*0.2042,2),0)</f>
        <v/>
      </c>
    </row>
    <row r="4883">
      <c r="A4883" t="inlineStr">
        <is>
          <t>照合 役員</t>
        </is>
      </c>
      <c r="B4883" s="21" t="n">
        <v>35500000</v>
      </c>
      <c r="C4883" s="22" t="n">
        <v>3</v>
      </c>
      <c r="D4883" s="22" t="n">
        <v>3</v>
      </c>
      <c r="E4883" s="22" t="n">
        <v>0</v>
      </c>
      <c r="F4883" s="21">
        <f>(IF(C4883&lt;=20,MAX(800000,400000*C4883),8000000+700000*(C4883-20))+IF(E4883=1,1000000,0))</f>
        <v/>
      </c>
      <c r="G4883" s="21">
        <f>IF(AND(D4883=3,C4883&lt;=5),MAX(0,B4883-F4883),IF(AND(D4883=2,C4883&lt;=5,MAX(0,B4883-F4883)&gt;3000000),1500000+MAX(0,B4883-F4883)-3000000,MAX(0,B4883-F4883)/2))</f>
        <v/>
      </c>
      <c r="H4883" s="21">
        <f>ROUNDDOWN(G4883,-3)</f>
        <v/>
      </c>
      <c r="I4883" s="21">
        <f>IF(H4883&lt;=0,0,ROUNDDOWN(ROUND((H4883*LOOKUP(H4883,{0,1950001,3300001,6950001,9000001,18000001,40000001},{0.05,0.1,0.2,0.23,0.33,0.4,0.45})-LOOKUP(H4883,{0,1950001,3300001,6950001,9000001,18000001,40000001},{0,97500,427500,636000,1536000,2796000,4796000}))*1.021,3),0))</f>
        <v/>
      </c>
      <c r="J4883" s="21">
        <f>ROUNDDOWN(ROUND(H4883*0.06,2),-2)</f>
        <v/>
      </c>
      <c r="K4883" s="21">
        <f>ROUNDDOWN(ROUND(H4883*0.04,2),-2)</f>
        <v/>
      </c>
      <c r="L4883" s="21">
        <f>I4883+J4883+K4883</f>
        <v/>
      </c>
      <c r="M4883" s="21">
        <f>B4883-L4883</f>
        <v/>
      </c>
      <c r="N4883" s="21">
        <f>ROUNDDOWN(ROUND(B4883*0.2042,2),0)</f>
        <v/>
      </c>
    </row>
    <row r="4884">
      <c r="A4884" t="inlineStr">
        <is>
          <t>照合 短期 障害</t>
        </is>
      </c>
      <c r="B4884" s="21" t="n">
        <v>35500000</v>
      </c>
      <c r="C4884" s="22" t="n">
        <v>3</v>
      </c>
      <c r="D4884" s="22" t="n">
        <v>2</v>
      </c>
      <c r="E4884" s="22" t="n">
        <v>1</v>
      </c>
      <c r="F4884" s="21">
        <f>(IF(C4884&lt;=20,MAX(800000,400000*C4884),8000000+700000*(C4884-20))+IF(E4884=1,1000000,0))</f>
        <v/>
      </c>
      <c r="G4884" s="21">
        <f>IF(AND(D4884=3,C4884&lt;=5),MAX(0,B4884-F4884),IF(AND(D4884=2,C4884&lt;=5,MAX(0,B4884-F4884)&gt;3000000),1500000+MAX(0,B4884-F4884)-3000000,MAX(0,B4884-F4884)/2))</f>
        <v/>
      </c>
      <c r="H4884" s="21">
        <f>ROUNDDOWN(G4884,-3)</f>
        <v/>
      </c>
      <c r="I4884" s="21">
        <f>IF(H4884&lt;=0,0,ROUNDDOWN(ROUND((H4884*LOOKUP(H4884,{0,1950001,3300001,6950001,9000001,18000001,40000001},{0.05,0.1,0.2,0.23,0.33,0.4,0.45})-LOOKUP(H4884,{0,1950001,3300001,6950001,9000001,18000001,40000001},{0,97500,427500,636000,1536000,2796000,4796000}))*1.021,3),0))</f>
        <v/>
      </c>
      <c r="J4884" s="21">
        <f>ROUNDDOWN(ROUND(H4884*0.06,2),-2)</f>
        <v/>
      </c>
      <c r="K4884" s="21">
        <f>ROUNDDOWN(ROUND(H4884*0.04,2),-2)</f>
        <v/>
      </c>
      <c r="L4884" s="21">
        <f>I4884+J4884+K4884</f>
        <v/>
      </c>
      <c r="M4884" s="21">
        <f>B4884-L4884</f>
        <v/>
      </c>
      <c r="N4884" s="21">
        <f>ROUNDDOWN(ROUND(B4884*0.2042,2),0)</f>
        <v/>
      </c>
    </row>
    <row r="4885">
      <c r="A4885" t="inlineStr">
        <is>
          <t>照合 短期</t>
        </is>
      </c>
      <c r="B4885" s="21" t="n">
        <v>35500000</v>
      </c>
      <c r="C4885" s="22" t="n">
        <v>4</v>
      </c>
      <c r="D4885" s="22" t="n">
        <v>2</v>
      </c>
      <c r="E4885" s="22" t="n">
        <v>0</v>
      </c>
      <c r="F4885" s="21">
        <f>(IF(C4885&lt;=20,MAX(800000,400000*C4885),8000000+700000*(C4885-20))+IF(E4885=1,1000000,0))</f>
        <v/>
      </c>
      <c r="G4885" s="21">
        <f>IF(AND(D4885=3,C4885&lt;=5),MAX(0,B4885-F4885),IF(AND(D4885=2,C4885&lt;=5,MAX(0,B4885-F4885)&gt;3000000),1500000+MAX(0,B4885-F4885)-3000000,MAX(0,B4885-F4885)/2))</f>
        <v/>
      </c>
      <c r="H4885" s="21">
        <f>ROUNDDOWN(G4885,-3)</f>
        <v/>
      </c>
      <c r="I4885" s="21">
        <f>IF(H4885&lt;=0,0,ROUNDDOWN(ROUND((H4885*LOOKUP(H4885,{0,1950001,3300001,6950001,9000001,18000001,40000001},{0.05,0.1,0.2,0.23,0.33,0.4,0.45})-LOOKUP(H4885,{0,1950001,3300001,6950001,9000001,18000001,40000001},{0,97500,427500,636000,1536000,2796000,4796000}))*1.021,3),0))</f>
        <v/>
      </c>
      <c r="J4885" s="21">
        <f>ROUNDDOWN(ROUND(H4885*0.06,2),-2)</f>
        <v/>
      </c>
      <c r="K4885" s="21">
        <f>ROUNDDOWN(ROUND(H4885*0.04,2),-2)</f>
        <v/>
      </c>
      <c r="L4885" s="21">
        <f>I4885+J4885+K4885</f>
        <v/>
      </c>
      <c r="M4885" s="21">
        <f>B4885-L4885</f>
        <v/>
      </c>
      <c r="N4885" s="21">
        <f>ROUNDDOWN(ROUND(B4885*0.2042,2),0)</f>
        <v/>
      </c>
    </row>
    <row r="4886">
      <c r="A4886" t="inlineStr">
        <is>
          <t>照合 役員</t>
        </is>
      </c>
      <c r="B4886" s="21" t="n">
        <v>35500000</v>
      </c>
      <c r="C4886" s="22" t="n">
        <v>4</v>
      </c>
      <c r="D4886" s="22" t="n">
        <v>3</v>
      </c>
      <c r="E4886" s="22" t="n">
        <v>0</v>
      </c>
      <c r="F4886" s="21">
        <f>(IF(C4886&lt;=20,MAX(800000,400000*C4886),8000000+700000*(C4886-20))+IF(E4886=1,1000000,0))</f>
        <v/>
      </c>
      <c r="G4886" s="21">
        <f>IF(AND(D4886=3,C4886&lt;=5),MAX(0,B4886-F4886),IF(AND(D4886=2,C4886&lt;=5,MAX(0,B4886-F4886)&gt;3000000),1500000+MAX(0,B4886-F4886)-3000000,MAX(0,B4886-F4886)/2))</f>
        <v/>
      </c>
      <c r="H4886" s="21">
        <f>ROUNDDOWN(G4886,-3)</f>
        <v/>
      </c>
      <c r="I4886" s="21">
        <f>IF(H4886&lt;=0,0,ROUNDDOWN(ROUND((H4886*LOOKUP(H4886,{0,1950001,3300001,6950001,9000001,18000001,40000001},{0.05,0.1,0.2,0.23,0.33,0.4,0.45})-LOOKUP(H4886,{0,1950001,3300001,6950001,9000001,18000001,40000001},{0,97500,427500,636000,1536000,2796000,4796000}))*1.021,3),0))</f>
        <v/>
      </c>
      <c r="J4886" s="21">
        <f>ROUNDDOWN(ROUND(H4886*0.06,2),-2)</f>
        <v/>
      </c>
      <c r="K4886" s="21">
        <f>ROUNDDOWN(ROUND(H4886*0.04,2),-2)</f>
        <v/>
      </c>
      <c r="L4886" s="21">
        <f>I4886+J4886+K4886</f>
        <v/>
      </c>
      <c r="M4886" s="21">
        <f>B4886-L4886</f>
        <v/>
      </c>
      <c r="N4886" s="21">
        <f>ROUNDDOWN(ROUND(B4886*0.2042,2),0)</f>
        <v/>
      </c>
    </row>
    <row r="4887">
      <c r="A4887" t="inlineStr">
        <is>
          <t>照合 短期 障害</t>
        </is>
      </c>
      <c r="B4887" s="21" t="n">
        <v>35500000</v>
      </c>
      <c r="C4887" s="22" t="n">
        <v>4</v>
      </c>
      <c r="D4887" s="22" t="n">
        <v>2</v>
      </c>
      <c r="E4887" s="22" t="n">
        <v>1</v>
      </c>
      <c r="F4887" s="21">
        <f>(IF(C4887&lt;=20,MAX(800000,400000*C4887),8000000+700000*(C4887-20))+IF(E4887=1,1000000,0))</f>
        <v/>
      </c>
      <c r="G4887" s="21">
        <f>IF(AND(D4887=3,C4887&lt;=5),MAX(0,B4887-F4887),IF(AND(D4887=2,C4887&lt;=5,MAX(0,B4887-F4887)&gt;3000000),1500000+MAX(0,B4887-F4887)-3000000,MAX(0,B4887-F4887)/2))</f>
        <v/>
      </c>
      <c r="H4887" s="21">
        <f>ROUNDDOWN(G4887,-3)</f>
        <v/>
      </c>
      <c r="I4887" s="21">
        <f>IF(H4887&lt;=0,0,ROUNDDOWN(ROUND((H4887*LOOKUP(H4887,{0,1950001,3300001,6950001,9000001,18000001,40000001},{0.05,0.1,0.2,0.23,0.33,0.4,0.45})-LOOKUP(H4887,{0,1950001,3300001,6950001,9000001,18000001,40000001},{0,97500,427500,636000,1536000,2796000,4796000}))*1.021,3),0))</f>
        <v/>
      </c>
      <c r="J4887" s="21">
        <f>ROUNDDOWN(ROUND(H4887*0.06,2),-2)</f>
        <v/>
      </c>
      <c r="K4887" s="21">
        <f>ROUNDDOWN(ROUND(H4887*0.04,2),-2)</f>
        <v/>
      </c>
      <c r="L4887" s="21">
        <f>I4887+J4887+K4887</f>
        <v/>
      </c>
      <c r="M4887" s="21">
        <f>B4887-L4887</f>
        <v/>
      </c>
      <c r="N4887" s="21">
        <f>ROUNDDOWN(ROUND(B4887*0.2042,2),0)</f>
        <v/>
      </c>
    </row>
    <row r="4888">
      <c r="A4888" t="inlineStr">
        <is>
          <t>照合 短期</t>
        </is>
      </c>
      <c r="B4888" s="21" t="n">
        <v>35500000</v>
      </c>
      <c r="C4888" s="22" t="n">
        <v>5</v>
      </c>
      <c r="D4888" s="22" t="n">
        <v>2</v>
      </c>
      <c r="E4888" s="22" t="n">
        <v>0</v>
      </c>
      <c r="F4888" s="21">
        <f>(IF(C4888&lt;=20,MAX(800000,400000*C4888),8000000+700000*(C4888-20))+IF(E4888=1,1000000,0))</f>
        <v/>
      </c>
      <c r="G4888" s="21">
        <f>IF(AND(D4888=3,C4888&lt;=5),MAX(0,B4888-F4888),IF(AND(D4888=2,C4888&lt;=5,MAX(0,B4888-F4888)&gt;3000000),1500000+MAX(0,B4888-F4888)-3000000,MAX(0,B4888-F4888)/2))</f>
        <v/>
      </c>
      <c r="H4888" s="21">
        <f>ROUNDDOWN(G4888,-3)</f>
        <v/>
      </c>
      <c r="I4888" s="21">
        <f>IF(H4888&lt;=0,0,ROUNDDOWN(ROUND((H4888*LOOKUP(H4888,{0,1950001,3300001,6950001,9000001,18000001,40000001},{0.05,0.1,0.2,0.23,0.33,0.4,0.45})-LOOKUP(H4888,{0,1950001,3300001,6950001,9000001,18000001,40000001},{0,97500,427500,636000,1536000,2796000,4796000}))*1.021,3),0))</f>
        <v/>
      </c>
      <c r="J4888" s="21">
        <f>ROUNDDOWN(ROUND(H4888*0.06,2),-2)</f>
        <v/>
      </c>
      <c r="K4888" s="21">
        <f>ROUNDDOWN(ROUND(H4888*0.04,2),-2)</f>
        <v/>
      </c>
      <c r="L4888" s="21">
        <f>I4888+J4888+K4888</f>
        <v/>
      </c>
      <c r="M4888" s="21">
        <f>B4888-L4888</f>
        <v/>
      </c>
      <c r="N4888" s="21">
        <f>ROUNDDOWN(ROUND(B4888*0.2042,2),0)</f>
        <v/>
      </c>
    </row>
    <row r="4889">
      <c r="A4889" t="inlineStr">
        <is>
          <t>照合 役員</t>
        </is>
      </c>
      <c r="B4889" s="21" t="n">
        <v>35500000</v>
      </c>
      <c r="C4889" s="22" t="n">
        <v>5</v>
      </c>
      <c r="D4889" s="22" t="n">
        <v>3</v>
      </c>
      <c r="E4889" s="22" t="n">
        <v>0</v>
      </c>
      <c r="F4889" s="21">
        <f>(IF(C4889&lt;=20,MAX(800000,400000*C4889),8000000+700000*(C4889-20))+IF(E4889=1,1000000,0))</f>
        <v/>
      </c>
      <c r="G4889" s="21">
        <f>IF(AND(D4889=3,C4889&lt;=5),MAX(0,B4889-F4889),IF(AND(D4889=2,C4889&lt;=5,MAX(0,B4889-F4889)&gt;3000000),1500000+MAX(0,B4889-F4889)-3000000,MAX(0,B4889-F4889)/2))</f>
        <v/>
      </c>
      <c r="H4889" s="21">
        <f>ROUNDDOWN(G4889,-3)</f>
        <v/>
      </c>
      <c r="I4889" s="21">
        <f>IF(H4889&lt;=0,0,ROUNDDOWN(ROUND((H4889*LOOKUP(H4889,{0,1950001,3300001,6950001,9000001,18000001,40000001},{0.05,0.1,0.2,0.23,0.33,0.4,0.45})-LOOKUP(H4889,{0,1950001,3300001,6950001,9000001,18000001,40000001},{0,97500,427500,636000,1536000,2796000,4796000}))*1.021,3),0))</f>
        <v/>
      </c>
      <c r="J4889" s="21">
        <f>ROUNDDOWN(ROUND(H4889*0.06,2),-2)</f>
        <v/>
      </c>
      <c r="K4889" s="21">
        <f>ROUNDDOWN(ROUND(H4889*0.04,2),-2)</f>
        <v/>
      </c>
      <c r="L4889" s="21">
        <f>I4889+J4889+K4889</f>
        <v/>
      </c>
      <c r="M4889" s="21">
        <f>B4889-L4889</f>
        <v/>
      </c>
      <c r="N4889" s="21">
        <f>ROUNDDOWN(ROUND(B4889*0.2042,2),0)</f>
        <v/>
      </c>
    </row>
    <row r="4890">
      <c r="A4890" t="inlineStr">
        <is>
          <t>照合 短期 障害</t>
        </is>
      </c>
      <c r="B4890" s="21" t="n">
        <v>35500000</v>
      </c>
      <c r="C4890" s="22" t="n">
        <v>5</v>
      </c>
      <c r="D4890" s="22" t="n">
        <v>2</v>
      </c>
      <c r="E4890" s="22" t="n">
        <v>1</v>
      </c>
      <c r="F4890" s="21">
        <f>(IF(C4890&lt;=20,MAX(800000,400000*C4890),8000000+700000*(C4890-20))+IF(E4890=1,1000000,0))</f>
        <v/>
      </c>
      <c r="G4890" s="21">
        <f>IF(AND(D4890=3,C4890&lt;=5),MAX(0,B4890-F4890),IF(AND(D4890=2,C4890&lt;=5,MAX(0,B4890-F4890)&gt;3000000),1500000+MAX(0,B4890-F4890)-3000000,MAX(0,B4890-F4890)/2))</f>
        <v/>
      </c>
      <c r="H4890" s="21">
        <f>ROUNDDOWN(G4890,-3)</f>
        <v/>
      </c>
      <c r="I4890" s="21">
        <f>IF(H4890&lt;=0,0,ROUNDDOWN(ROUND((H4890*LOOKUP(H4890,{0,1950001,3300001,6950001,9000001,18000001,40000001},{0.05,0.1,0.2,0.23,0.33,0.4,0.45})-LOOKUP(H4890,{0,1950001,3300001,6950001,9000001,18000001,40000001},{0,97500,427500,636000,1536000,2796000,4796000}))*1.021,3),0))</f>
        <v/>
      </c>
      <c r="J4890" s="21">
        <f>ROUNDDOWN(ROUND(H4890*0.06,2),-2)</f>
        <v/>
      </c>
      <c r="K4890" s="21">
        <f>ROUNDDOWN(ROUND(H4890*0.04,2),-2)</f>
        <v/>
      </c>
      <c r="L4890" s="21">
        <f>I4890+J4890+K4890</f>
        <v/>
      </c>
      <c r="M4890" s="21">
        <f>B4890-L4890</f>
        <v/>
      </c>
      <c r="N4890" s="21">
        <f>ROUNDDOWN(ROUND(B4890*0.2042,2),0)</f>
        <v/>
      </c>
    </row>
    <row r="4891">
      <c r="A4891" t="inlineStr">
        <is>
          <t>照合 障害</t>
        </is>
      </c>
      <c r="B4891" s="21" t="n">
        <v>35500000</v>
      </c>
      <c r="C4891" s="22" t="n">
        <v>25</v>
      </c>
      <c r="D4891" s="22" t="n">
        <v>1</v>
      </c>
      <c r="E4891" s="22" t="n">
        <v>1</v>
      </c>
      <c r="F4891" s="21">
        <f>(IF(C4891&lt;=20,MAX(800000,400000*C4891),8000000+700000*(C4891-20))+IF(E4891=1,1000000,0))</f>
        <v/>
      </c>
      <c r="G4891" s="21">
        <f>IF(AND(D4891=3,C4891&lt;=5),MAX(0,B4891-F4891),IF(AND(D4891=2,C4891&lt;=5,MAX(0,B4891-F4891)&gt;3000000),1500000+MAX(0,B4891-F4891)-3000000,MAX(0,B4891-F4891)/2))</f>
        <v/>
      </c>
      <c r="H4891" s="21">
        <f>ROUNDDOWN(G4891,-3)</f>
        <v/>
      </c>
      <c r="I4891" s="21">
        <f>IF(H4891&lt;=0,0,ROUNDDOWN(ROUND((H4891*LOOKUP(H4891,{0,1950001,3300001,6950001,9000001,18000001,40000001},{0.05,0.1,0.2,0.23,0.33,0.4,0.45})-LOOKUP(H4891,{0,1950001,3300001,6950001,9000001,18000001,40000001},{0,97500,427500,636000,1536000,2796000,4796000}))*1.021,3),0))</f>
        <v/>
      </c>
      <c r="J4891" s="21">
        <f>ROUNDDOWN(ROUND(H4891*0.06,2),-2)</f>
        <v/>
      </c>
      <c r="K4891" s="21">
        <f>ROUNDDOWN(ROUND(H4891*0.04,2),-2)</f>
        <v/>
      </c>
      <c r="L4891" s="21">
        <f>I4891+J4891+K4891</f>
        <v/>
      </c>
      <c r="M4891" s="21">
        <f>B4891-L4891</f>
        <v/>
      </c>
      <c r="N4891" s="21">
        <f>ROUNDDOWN(ROUND(B4891*0.2042,2),0)</f>
        <v/>
      </c>
    </row>
    <row r="4892">
      <c r="A4892" t="inlineStr">
        <is>
          <t>照合 一般</t>
        </is>
      </c>
      <c r="B4892" s="21" t="n">
        <v>36000000</v>
      </c>
      <c r="C4892" s="22" t="n">
        <v>1</v>
      </c>
      <c r="D4892" s="22" t="n">
        <v>1</v>
      </c>
      <c r="E4892" s="22" t="n">
        <v>0</v>
      </c>
      <c r="F4892" s="21">
        <f>(IF(C4892&lt;=20,MAX(800000,400000*C4892),8000000+700000*(C4892-20))+IF(E4892=1,1000000,0))</f>
        <v/>
      </c>
      <c r="G4892" s="21">
        <f>IF(AND(D4892=3,C4892&lt;=5),MAX(0,B4892-F4892),IF(AND(D4892=2,C4892&lt;=5,MAX(0,B4892-F4892)&gt;3000000),1500000+MAX(0,B4892-F4892)-3000000,MAX(0,B4892-F4892)/2))</f>
        <v/>
      </c>
      <c r="H4892" s="21">
        <f>ROUNDDOWN(G4892,-3)</f>
        <v/>
      </c>
      <c r="I4892" s="21">
        <f>IF(H4892&lt;=0,0,ROUNDDOWN(ROUND((H4892*LOOKUP(H4892,{0,1950001,3300001,6950001,9000001,18000001,40000001},{0.05,0.1,0.2,0.23,0.33,0.4,0.45})-LOOKUP(H4892,{0,1950001,3300001,6950001,9000001,18000001,40000001},{0,97500,427500,636000,1536000,2796000,4796000}))*1.021,3),0))</f>
        <v/>
      </c>
      <c r="J4892" s="21">
        <f>ROUNDDOWN(ROUND(H4892*0.06,2),-2)</f>
        <v/>
      </c>
      <c r="K4892" s="21">
        <f>ROUNDDOWN(ROUND(H4892*0.04,2),-2)</f>
        <v/>
      </c>
      <c r="L4892" s="21">
        <f>I4892+J4892+K4892</f>
        <v/>
      </c>
      <c r="M4892" s="21">
        <f>B4892-L4892</f>
        <v/>
      </c>
      <c r="N4892" s="21">
        <f>ROUNDDOWN(ROUND(B4892*0.2042,2),0)</f>
        <v/>
      </c>
    </row>
    <row r="4893">
      <c r="A4893" t="inlineStr">
        <is>
          <t>照合 一般</t>
        </is>
      </c>
      <c r="B4893" s="21" t="n">
        <v>36000000</v>
      </c>
      <c r="C4893" s="22" t="n">
        <v>2</v>
      </c>
      <c r="D4893" s="22" t="n">
        <v>1</v>
      </c>
      <c r="E4893" s="22" t="n">
        <v>0</v>
      </c>
      <c r="F4893" s="21">
        <f>(IF(C4893&lt;=20,MAX(800000,400000*C4893),8000000+700000*(C4893-20))+IF(E4893=1,1000000,0))</f>
        <v/>
      </c>
      <c r="G4893" s="21">
        <f>IF(AND(D4893=3,C4893&lt;=5),MAX(0,B4893-F4893),IF(AND(D4893=2,C4893&lt;=5,MAX(0,B4893-F4893)&gt;3000000),1500000+MAX(0,B4893-F4893)-3000000,MAX(0,B4893-F4893)/2))</f>
        <v/>
      </c>
      <c r="H4893" s="21">
        <f>ROUNDDOWN(G4893,-3)</f>
        <v/>
      </c>
      <c r="I4893" s="21">
        <f>IF(H4893&lt;=0,0,ROUNDDOWN(ROUND((H4893*LOOKUP(H4893,{0,1950001,3300001,6950001,9000001,18000001,40000001},{0.05,0.1,0.2,0.23,0.33,0.4,0.45})-LOOKUP(H4893,{0,1950001,3300001,6950001,9000001,18000001,40000001},{0,97500,427500,636000,1536000,2796000,4796000}))*1.021,3),0))</f>
        <v/>
      </c>
      <c r="J4893" s="21">
        <f>ROUNDDOWN(ROUND(H4893*0.06,2),-2)</f>
        <v/>
      </c>
      <c r="K4893" s="21">
        <f>ROUNDDOWN(ROUND(H4893*0.04,2),-2)</f>
        <v/>
      </c>
      <c r="L4893" s="21">
        <f>I4893+J4893+K4893</f>
        <v/>
      </c>
      <c r="M4893" s="21">
        <f>B4893-L4893</f>
        <v/>
      </c>
      <c r="N4893" s="21">
        <f>ROUNDDOWN(ROUND(B4893*0.2042,2),0)</f>
        <v/>
      </c>
    </row>
    <row r="4894">
      <c r="A4894" t="inlineStr">
        <is>
          <t>照合 一般</t>
        </is>
      </c>
      <c r="B4894" s="21" t="n">
        <v>36000000</v>
      </c>
      <c r="C4894" s="22" t="n">
        <v>3</v>
      </c>
      <c r="D4894" s="22" t="n">
        <v>1</v>
      </c>
      <c r="E4894" s="22" t="n">
        <v>0</v>
      </c>
      <c r="F4894" s="21">
        <f>(IF(C4894&lt;=20,MAX(800000,400000*C4894),8000000+700000*(C4894-20))+IF(E4894=1,1000000,0))</f>
        <v/>
      </c>
      <c r="G4894" s="21">
        <f>IF(AND(D4894=3,C4894&lt;=5),MAX(0,B4894-F4894),IF(AND(D4894=2,C4894&lt;=5,MAX(0,B4894-F4894)&gt;3000000),1500000+MAX(0,B4894-F4894)-3000000,MAX(0,B4894-F4894)/2))</f>
        <v/>
      </c>
      <c r="H4894" s="21">
        <f>ROUNDDOWN(G4894,-3)</f>
        <v/>
      </c>
      <c r="I4894" s="21">
        <f>IF(H4894&lt;=0,0,ROUNDDOWN(ROUND((H4894*LOOKUP(H4894,{0,1950001,3300001,6950001,9000001,18000001,40000001},{0.05,0.1,0.2,0.23,0.33,0.4,0.45})-LOOKUP(H4894,{0,1950001,3300001,6950001,9000001,18000001,40000001},{0,97500,427500,636000,1536000,2796000,4796000}))*1.021,3),0))</f>
        <v/>
      </c>
      <c r="J4894" s="21">
        <f>ROUNDDOWN(ROUND(H4894*0.06,2),-2)</f>
        <v/>
      </c>
      <c r="K4894" s="21">
        <f>ROUNDDOWN(ROUND(H4894*0.04,2),-2)</f>
        <v/>
      </c>
      <c r="L4894" s="21">
        <f>I4894+J4894+K4894</f>
        <v/>
      </c>
      <c r="M4894" s="21">
        <f>B4894-L4894</f>
        <v/>
      </c>
      <c r="N4894" s="21">
        <f>ROUNDDOWN(ROUND(B4894*0.2042,2),0)</f>
        <v/>
      </c>
    </row>
    <row r="4895">
      <c r="A4895" t="inlineStr">
        <is>
          <t>照合 一般</t>
        </is>
      </c>
      <c r="B4895" s="21" t="n">
        <v>36000000</v>
      </c>
      <c r="C4895" s="22" t="n">
        <v>4</v>
      </c>
      <c r="D4895" s="22" t="n">
        <v>1</v>
      </c>
      <c r="E4895" s="22" t="n">
        <v>0</v>
      </c>
      <c r="F4895" s="21">
        <f>(IF(C4895&lt;=20,MAX(800000,400000*C4895),8000000+700000*(C4895-20))+IF(E4895=1,1000000,0))</f>
        <v/>
      </c>
      <c r="G4895" s="21">
        <f>IF(AND(D4895=3,C4895&lt;=5),MAX(0,B4895-F4895),IF(AND(D4895=2,C4895&lt;=5,MAX(0,B4895-F4895)&gt;3000000),1500000+MAX(0,B4895-F4895)-3000000,MAX(0,B4895-F4895)/2))</f>
        <v/>
      </c>
      <c r="H4895" s="21">
        <f>ROUNDDOWN(G4895,-3)</f>
        <v/>
      </c>
      <c r="I4895" s="21">
        <f>IF(H4895&lt;=0,0,ROUNDDOWN(ROUND((H4895*LOOKUP(H4895,{0,1950001,3300001,6950001,9000001,18000001,40000001},{0.05,0.1,0.2,0.23,0.33,0.4,0.45})-LOOKUP(H4895,{0,1950001,3300001,6950001,9000001,18000001,40000001},{0,97500,427500,636000,1536000,2796000,4796000}))*1.021,3),0))</f>
        <v/>
      </c>
      <c r="J4895" s="21">
        <f>ROUNDDOWN(ROUND(H4895*0.06,2),-2)</f>
        <v/>
      </c>
      <c r="K4895" s="21">
        <f>ROUNDDOWN(ROUND(H4895*0.04,2),-2)</f>
        <v/>
      </c>
      <c r="L4895" s="21">
        <f>I4895+J4895+K4895</f>
        <v/>
      </c>
      <c r="M4895" s="21">
        <f>B4895-L4895</f>
        <v/>
      </c>
      <c r="N4895" s="21">
        <f>ROUNDDOWN(ROUND(B4895*0.2042,2),0)</f>
        <v/>
      </c>
    </row>
    <row r="4896">
      <c r="A4896" t="inlineStr">
        <is>
          <t>照合 一般</t>
        </is>
      </c>
      <c r="B4896" s="21" t="n">
        <v>36000000</v>
      </c>
      <c r="C4896" s="22" t="n">
        <v>5</v>
      </c>
      <c r="D4896" s="22" t="n">
        <v>1</v>
      </c>
      <c r="E4896" s="22" t="n">
        <v>0</v>
      </c>
      <c r="F4896" s="21">
        <f>(IF(C4896&lt;=20,MAX(800000,400000*C4896),8000000+700000*(C4896-20))+IF(E4896=1,1000000,0))</f>
        <v/>
      </c>
      <c r="G4896" s="21">
        <f>IF(AND(D4896=3,C4896&lt;=5),MAX(0,B4896-F4896),IF(AND(D4896=2,C4896&lt;=5,MAX(0,B4896-F4896)&gt;3000000),1500000+MAX(0,B4896-F4896)-3000000,MAX(0,B4896-F4896)/2))</f>
        <v/>
      </c>
      <c r="H4896" s="21">
        <f>ROUNDDOWN(G4896,-3)</f>
        <v/>
      </c>
      <c r="I4896" s="21">
        <f>IF(H4896&lt;=0,0,ROUNDDOWN(ROUND((H4896*LOOKUP(H4896,{0,1950001,3300001,6950001,9000001,18000001,40000001},{0.05,0.1,0.2,0.23,0.33,0.4,0.45})-LOOKUP(H4896,{0,1950001,3300001,6950001,9000001,18000001,40000001},{0,97500,427500,636000,1536000,2796000,4796000}))*1.021,3),0))</f>
        <v/>
      </c>
      <c r="J4896" s="21">
        <f>ROUNDDOWN(ROUND(H4896*0.06,2),-2)</f>
        <v/>
      </c>
      <c r="K4896" s="21">
        <f>ROUNDDOWN(ROUND(H4896*0.04,2),-2)</f>
        <v/>
      </c>
      <c r="L4896" s="21">
        <f>I4896+J4896+K4896</f>
        <v/>
      </c>
      <c r="M4896" s="21">
        <f>B4896-L4896</f>
        <v/>
      </c>
      <c r="N4896" s="21">
        <f>ROUNDDOWN(ROUND(B4896*0.2042,2),0)</f>
        <v/>
      </c>
    </row>
    <row r="4897">
      <c r="A4897" t="inlineStr">
        <is>
          <t>照合 一般</t>
        </is>
      </c>
      <c r="B4897" s="21" t="n">
        <v>36000000</v>
      </c>
      <c r="C4897" s="22" t="n">
        <v>6</v>
      </c>
      <c r="D4897" s="22" t="n">
        <v>1</v>
      </c>
      <c r="E4897" s="22" t="n">
        <v>0</v>
      </c>
      <c r="F4897" s="21">
        <f>(IF(C4897&lt;=20,MAX(800000,400000*C4897),8000000+700000*(C4897-20))+IF(E4897=1,1000000,0))</f>
        <v/>
      </c>
      <c r="G4897" s="21">
        <f>IF(AND(D4897=3,C4897&lt;=5),MAX(0,B4897-F4897),IF(AND(D4897=2,C4897&lt;=5,MAX(0,B4897-F4897)&gt;3000000),1500000+MAX(0,B4897-F4897)-3000000,MAX(0,B4897-F4897)/2))</f>
        <v/>
      </c>
      <c r="H4897" s="21">
        <f>ROUNDDOWN(G4897,-3)</f>
        <v/>
      </c>
      <c r="I4897" s="21">
        <f>IF(H4897&lt;=0,0,ROUNDDOWN(ROUND((H4897*LOOKUP(H4897,{0,1950001,3300001,6950001,9000001,18000001,40000001},{0.05,0.1,0.2,0.23,0.33,0.4,0.45})-LOOKUP(H4897,{0,1950001,3300001,6950001,9000001,18000001,40000001},{0,97500,427500,636000,1536000,2796000,4796000}))*1.021,3),0))</f>
        <v/>
      </c>
      <c r="J4897" s="21">
        <f>ROUNDDOWN(ROUND(H4897*0.06,2),-2)</f>
        <v/>
      </c>
      <c r="K4897" s="21">
        <f>ROUNDDOWN(ROUND(H4897*0.04,2),-2)</f>
        <v/>
      </c>
      <c r="L4897" s="21">
        <f>I4897+J4897+K4897</f>
        <v/>
      </c>
      <c r="M4897" s="21">
        <f>B4897-L4897</f>
        <v/>
      </c>
      <c r="N4897" s="21">
        <f>ROUNDDOWN(ROUND(B4897*0.2042,2),0)</f>
        <v/>
      </c>
    </row>
    <row r="4898">
      <c r="A4898" t="inlineStr">
        <is>
          <t>照合 一般</t>
        </is>
      </c>
      <c r="B4898" s="21" t="n">
        <v>36000000</v>
      </c>
      <c r="C4898" s="22" t="n">
        <v>7</v>
      </c>
      <c r="D4898" s="22" t="n">
        <v>1</v>
      </c>
      <c r="E4898" s="22" t="n">
        <v>0</v>
      </c>
      <c r="F4898" s="21">
        <f>(IF(C4898&lt;=20,MAX(800000,400000*C4898),8000000+700000*(C4898-20))+IF(E4898=1,1000000,0))</f>
        <v/>
      </c>
      <c r="G4898" s="21">
        <f>IF(AND(D4898=3,C4898&lt;=5),MAX(0,B4898-F4898),IF(AND(D4898=2,C4898&lt;=5,MAX(0,B4898-F4898)&gt;3000000),1500000+MAX(0,B4898-F4898)-3000000,MAX(0,B4898-F4898)/2))</f>
        <v/>
      </c>
      <c r="H4898" s="21">
        <f>ROUNDDOWN(G4898,-3)</f>
        <v/>
      </c>
      <c r="I4898" s="21">
        <f>IF(H4898&lt;=0,0,ROUNDDOWN(ROUND((H4898*LOOKUP(H4898,{0,1950001,3300001,6950001,9000001,18000001,40000001},{0.05,0.1,0.2,0.23,0.33,0.4,0.45})-LOOKUP(H4898,{0,1950001,3300001,6950001,9000001,18000001,40000001},{0,97500,427500,636000,1536000,2796000,4796000}))*1.021,3),0))</f>
        <v/>
      </c>
      <c r="J4898" s="21">
        <f>ROUNDDOWN(ROUND(H4898*0.06,2),-2)</f>
        <v/>
      </c>
      <c r="K4898" s="21">
        <f>ROUNDDOWN(ROUND(H4898*0.04,2),-2)</f>
        <v/>
      </c>
      <c r="L4898" s="21">
        <f>I4898+J4898+K4898</f>
        <v/>
      </c>
      <c r="M4898" s="21">
        <f>B4898-L4898</f>
        <v/>
      </c>
      <c r="N4898" s="21">
        <f>ROUNDDOWN(ROUND(B4898*0.2042,2),0)</f>
        <v/>
      </c>
    </row>
    <row r="4899">
      <c r="A4899" t="inlineStr">
        <is>
          <t>照合 一般</t>
        </is>
      </c>
      <c r="B4899" s="21" t="n">
        <v>36000000</v>
      </c>
      <c r="C4899" s="22" t="n">
        <v>8</v>
      </c>
      <c r="D4899" s="22" t="n">
        <v>1</v>
      </c>
      <c r="E4899" s="22" t="n">
        <v>0</v>
      </c>
      <c r="F4899" s="21">
        <f>(IF(C4899&lt;=20,MAX(800000,400000*C4899),8000000+700000*(C4899-20))+IF(E4899=1,1000000,0))</f>
        <v/>
      </c>
      <c r="G4899" s="21">
        <f>IF(AND(D4899=3,C4899&lt;=5),MAX(0,B4899-F4899),IF(AND(D4899=2,C4899&lt;=5,MAX(0,B4899-F4899)&gt;3000000),1500000+MAX(0,B4899-F4899)-3000000,MAX(0,B4899-F4899)/2))</f>
        <v/>
      </c>
      <c r="H4899" s="21">
        <f>ROUNDDOWN(G4899,-3)</f>
        <v/>
      </c>
      <c r="I4899" s="21">
        <f>IF(H4899&lt;=0,0,ROUNDDOWN(ROUND((H4899*LOOKUP(H4899,{0,1950001,3300001,6950001,9000001,18000001,40000001},{0.05,0.1,0.2,0.23,0.33,0.4,0.45})-LOOKUP(H4899,{0,1950001,3300001,6950001,9000001,18000001,40000001},{0,97500,427500,636000,1536000,2796000,4796000}))*1.021,3),0))</f>
        <v/>
      </c>
      <c r="J4899" s="21">
        <f>ROUNDDOWN(ROUND(H4899*0.06,2),-2)</f>
        <v/>
      </c>
      <c r="K4899" s="21">
        <f>ROUNDDOWN(ROUND(H4899*0.04,2),-2)</f>
        <v/>
      </c>
      <c r="L4899" s="21">
        <f>I4899+J4899+K4899</f>
        <v/>
      </c>
      <c r="M4899" s="21">
        <f>B4899-L4899</f>
        <v/>
      </c>
      <c r="N4899" s="21">
        <f>ROUNDDOWN(ROUND(B4899*0.2042,2),0)</f>
        <v/>
      </c>
    </row>
    <row r="4900">
      <c r="A4900" t="inlineStr">
        <is>
          <t>照合 一般</t>
        </is>
      </c>
      <c r="B4900" s="21" t="n">
        <v>36000000</v>
      </c>
      <c r="C4900" s="22" t="n">
        <v>9</v>
      </c>
      <c r="D4900" s="22" t="n">
        <v>1</v>
      </c>
      <c r="E4900" s="22" t="n">
        <v>0</v>
      </c>
      <c r="F4900" s="21">
        <f>(IF(C4900&lt;=20,MAX(800000,400000*C4900),8000000+700000*(C4900-20))+IF(E4900=1,1000000,0))</f>
        <v/>
      </c>
      <c r="G4900" s="21">
        <f>IF(AND(D4900=3,C4900&lt;=5),MAX(0,B4900-F4900),IF(AND(D4900=2,C4900&lt;=5,MAX(0,B4900-F4900)&gt;3000000),1500000+MAX(0,B4900-F4900)-3000000,MAX(0,B4900-F4900)/2))</f>
        <v/>
      </c>
      <c r="H4900" s="21">
        <f>ROUNDDOWN(G4900,-3)</f>
        <v/>
      </c>
      <c r="I4900" s="21">
        <f>IF(H4900&lt;=0,0,ROUNDDOWN(ROUND((H4900*LOOKUP(H4900,{0,1950001,3300001,6950001,9000001,18000001,40000001},{0.05,0.1,0.2,0.23,0.33,0.4,0.45})-LOOKUP(H4900,{0,1950001,3300001,6950001,9000001,18000001,40000001},{0,97500,427500,636000,1536000,2796000,4796000}))*1.021,3),0))</f>
        <v/>
      </c>
      <c r="J4900" s="21">
        <f>ROUNDDOWN(ROUND(H4900*0.06,2),-2)</f>
        <v/>
      </c>
      <c r="K4900" s="21">
        <f>ROUNDDOWN(ROUND(H4900*0.04,2),-2)</f>
        <v/>
      </c>
      <c r="L4900" s="21">
        <f>I4900+J4900+K4900</f>
        <v/>
      </c>
      <c r="M4900" s="21">
        <f>B4900-L4900</f>
        <v/>
      </c>
      <c r="N4900" s="21">
        <f>ROUNDDOWN(ROUND(B4900*0.2042,2),0)</f>
        <v/>
      </c>
    </row>
    <row r="4901">
      <c r="A4901" t="inlineStr">
        <is>
          <t>照合 一般</t>
        </is>
      </c>
      <c r="B4901" s="21" t="n">
        <v>36000000</v>
      </c>
      <c r="C4901" s="22" t="n">
        <v>10</v>
      </c>
      <c r="D4901" s="22" t="n">
        <v>1</v>
      </c>
      <c r="E4901" s="22" t="n">
        <v>0</v>
      </c>
      <c r="F4901" s="21">
        <f>(IF(C4901&lt;=20,MAX(800000,400000*C4901),8000000+700000*(C4901-20))+IF(E4901=1,1000000,0))</f>
        <v/>
      </c>
      <c r="G4901" s="21">
        <f>IF(AND(D4901=3,C4901&lt;=5),MAX(0,B4901-F4901),IF(AND(D4901=2,C4901&lt;=5,MAX(0,B4901-F4901)&gt;3000000),1500000+MAX(0,B4901-F4901)-3000000,MAX(0,B4901-F4901)/2))</f>
        <v/>
      </c>
      <c r="H4901" s="21">
        <f>ROUNDDOWN(G4901,-3)</f>
        <v/>
      </c>
      <c r="I4901" s="21">
        <f>IF(H4901&lt;=0,0,ROUNDDOWN(ROUND((H4901*LOOKUP(H4901,{0,1950001,3300001,6950001,9000001,18000001,40000001},{0.05,0.1,0.2,0.23,0.33,0.4,0.45})-LOOKUP(H4901,{0,1950001,3300001,6950001,9000001,18000001,40000001},{0,97500,427500,636000,1536000,2796000,4796000}))*1.021,3),0))</f>
        <v/>
      </c>
      <c r="J4901" s="21">
        <f>ROUNDDOWN(ROUND(H4901*0.06,2),-2)</f>
        <v/>
      </c>
      <c r="K4901" s="21">
        <f>ROUNDDOWN(ROUND(H4901*0.04,2),-2)</f>
        <v/>
      </c>
      <c r="L4901" s="21">
        <f>I4901+J4901+K4901</f>
        <v/>
      </c>
      <c r="M4901" s="21">
        <f>B4901-L4901</f>
        <v/>
      </c>
      <c r="N4901" s="21">
        <f>ROUNDDOWN(ROUND(B4901*0.2042,2),0)</f>
        <v/>
      </c>
    </row>
    <row r="4902">
      <c r="A4902" t="inlineStr">
        <is>
          <t>照合 一般</t>
        </is>
      </c>
      <c r="B4902" s="21" t="n">
        <v>36000000</v>
      </c>
      <c r="C4902" s="22" t="n">
        <v>11</v>
      </c>
      <c r="D4902" s="22" t="n">
        <v>1</v>
      </c>
      <c r="E4902" s="22" t="n">
        <v>0</v>
      </c>
      <c r="F4902" s="21">
        <f>(IF(C4902&lt;=20,MAX(800000,400000*C4902),8000000+700000*(C4902-20))+IF(E4902=1,1000000,0))</f>
        <v/>
      </c>
      <c r="G4902" s="21">
        <f>IF(AND(D4902=3,C4902&lt;=5),MAX(0,B4902-F4902),IF(AND(D4902=2,C4902&lt;=5,MAX(0,B4902-F4902)&gt;3000000),1500000+MAX(0,B4902-F4902)-3000000,MAX(0,B4902-F4902)/2))</f>
        <v/>
      </c>
      <c r="H4902" s="21">
        <f>ROUNDDOWN(G4902,-3)</f>
        <v/>
      </c>
      <c r="I4902" s="21">
        <f>IF(H4902&lt;=0,0,ROUNDDOWN(ROUND((H4902*LOOKUP(H4902,{0,1950001,3300001,6950001,9000001,18000001,40000001},{0.05,0.1,0.2,0.23,0.33,0.4,0.45})-LOOKUP(H4902,{0,1950001,3300001,6950001,9000001,18000001,40000001},{0,97500,427500,636000,1536000,2796000,4796000}))*1.021,3),0))</f>
        <v/>
      </c>
      <c r="J4902" s="21">
        <f>ROUNDDOWN(ROUND(H4902*0.06,2),-2)</f>
        <v/>
      </c>
      <c r="K4902" s="21">
        <f>ROUNDDOWN(ROUND(H4902*0.04,2),-2)</f>
        <v/>
      </c>
      <c r="L4902" s="21">
        <f>I4902+J4902+K4902</f>
        <v/>
      </c>
      <c r="M4902" s="21">
        <f>B4902-L4902</f>
        <v/>
      </c>
      <c r="N4902" s="21">
        <f>ROUNDDOWN(ROUND(B4902*0.2042,2),0)</f>
        <v/>
      </c>
    </row>
    <row r="4903">
      <c r="A4903" t="inlineStr">
        <is>
          <t>照合 一般</t>
        </is>
      </c>
      <c r="B4903" s="21" t="n">
        <v>36000000</v>
      </c>
      <c r="C4903" s="22" t="n">
        <v>12</v>
      </c>
      <c r="D4903" s="22" t="n">
        <v>1</v>
      </c>
      <c r="E4903" s="22" t="n">
        <v>0</v>
      </c>
      <c r="F4903" s="21">
        <f>(IF(C4903&lt;=20,MAX(800000,400000*C4903),8000000+700000*(C4903-20))+IF(E4903=1,1000000,0))</f>
        <v/>
      </c>
      <c r="G4903" s="21">
        <f>IF(AND(D4903=3,C4903&lt;=5),MAX(0,B4903-F4903),IF(AND(D4903=2,C4903&lt;=5,MAX(0,B4903-F4903)&gt;3000000),1500000+MAX(0,B4903-F4903)-3000000,MAX(0,B4903-F4903)/2))</f>
        <v/>
      </c>
      <c r="H4903" s="21">
        <f>ROUNDDOWN(G4903,-3)</f>
        <v/>
      </c>
      <c r="I4903" s="21">
        <f>IF(H4903&lt;=0,0,ROUNDDOWN(ROUND((H4903*LOOKUP(H4903,{0,1950001,3300001,6950001,9000001,18000001,40000001},{0.05,0.1,0.2,0.23,0.33,0.4,0.45})-LOOKUP(H4903,{0,1950001,3300001,6950001,9000001,18000001,40000001},{0,97500,427500,636000,1536000,2796000,4796000}))*1.021,3),0))</f>
        <v/>
      </c>
      <c r="J4903" s="21">
        <f>ROUNDDOWN(ROUND(H4903*0.06,2),-2)</f>
        <v/>
      </c>
      <c r="K4903" s="21">
        <f>ROUNDDOWN(ROUND(H4903*0.04,2),-2)</f>
        <v/>
      </c>
      <c r="L4903" s="21">
        <f>I4903+J4903+K4903</f>
        <v/>
      </c>
      <c r="M4903" s="21">
        <f>B4903-L4903</f>
        <v/>
      </c>
      <c r="N4903" s="21">
        <f>ROUNDDOWN(ROUND(B4903*0.2042,2),0)</f>
        <v/>
      </c>
    </row>
    <row r="4904">
      <c r="A4904" t="inlineStr">
        <is>
          <t>照合 一般</t>
        </is>
      </c>
      <c r="B4904" s="21" t="n">
        <v>36000000</v>
      </c>
      <c r="C4904" s="22" t="n">
        <v>13</v>
      </c>
      <c r="D4904" s="22" t="n">
        <v>1</v>
      </c>
      <c r="E4904" s="22" t="n">
        <v>0</v>
      </c>
      <c r="F4904" s="21">
        <f>(IF(C4904&lt;=20,MAX(800000,400000*C4904),8000000+700000*(C4904-20))+IF(E4904=1,1000000,0))</f>
        <v/>
      </c>
      <c r="G4904" s="21">
        <f>IF(AND(D4904=3,C4904&lt;=5),MAX(0,B4904-F4904),IF(AND(D4904=2,C4904&lt;=5,MAX(0,B4904-F4904)&gt;3000000),1500000+MAX(0,B4904-F4904)-3000000,MAX(0,B4904-F4904)/2))</f>
        <v/>
      </c>
      <c r="H4904" s="21">
        <f>ROUNDDOWN(G4904,-3)</f>
        <v/>
      </c>
      <c r="I4904" s="21">
        <f>IF(H4904&lt;=0,0,ROUNDDOWN(ROUND((H4904*LOOKUP(H4904,{0,1950001,3300001,6950001,9000001,18000001,40000001},{0.05,0.1,0.2,0.23,0.33,0.4,0.45})-LOOKUP(H4904,{0,1950001,3300001,6950001,9000001,18000001,40000001},{0,97500,427500,636000,1536000,2796000,4796000}))*1.021,3),0))</f>
        <v/>
      </c>
      <c r="J4904" s="21">
        <f>ROUNDDOWN(ROUND(H4904*0.06,2),-2)</f>
        <v/>
      </c>
      <c r="K4904" s="21">
        <f>ROUNDDOWN(ROUND(H4904*0.04,2),-2)</f>
        <v/>
      </c>
      <c r="L4904" s="21">
        <f>I4904+J4904+K4904</f>
        <v/>
      </c>
      <c r="M4904" s="21">
        <f>B4904-L4904</f>
        <v/>
      </c>
      <c r="N4904" s="21">
        <f>ROUNDDOWN(ROUND(B4904*0.2042,2),0)</f>
        <v/>
      </c>
    </row>
    <row r="4905">
      <c r="A4905" t="inlineStr">
        <is>
          <t>照合 一般</t>
        </is>
      </c>
      <c r="B4905" s="21" t="n">
        <v>36000000</v>
      </c>
      <c r="C4905" s="22" t="n">
        <v>14</v>
      </c>
      <c r="D4905" s="22" t="n">
        <v>1</v>
      </c>
      <c r="E4905" s="22" t="n">
        <v>0</v>
      </c>
      <c r="F4905" s="21">
        <f>(IF(C4905&lt;=20,MAX(800000,400000*C4905),8000000+700000*(C4905-20))+IF(E4905=1,1000000,0))</f>
        <v/>
      </c>
      <c r="G4905" s="21">
        <f>IF(AND(D4905=3,C4905&lt;=5),MAX(0,B4905-F4905),IF(AND(D4905=2,C4905&lt;=5,MAX(0,B4905-F4905)&gt;3000000),1500000+MAX(0,B4905-F4905)-3000000,MAX(0,B4905-F4905)/2))</f>
        <v/>
      </c>
      <c r="H4905" s="21">
        <f>ROUNDDOWN(G4905,-3)</f>
        <v/>
      </c>
      <c r="I4905" s="21">
        <f>IF(H4905&lt;=0,0,ROUNDDOWN(ROUND((H4905*LOOKUP(H4905,{0,1950001,3300001,6950001,9000001,18000001,40000001},{0.05,0.1,0.2,0.23,0.33,0.4,0.45})-LOOKUP(H4905,{0,1950001,3300001,6950001,9000001,18000001,40000001},{0,97500,427500,636000,1536000,2796000,4796000}))*1.021,3),0))</f>
        <v/>
      </c>
      <c r="J4905" s="21">
        <f>ROUNDDOWN(ROUND(H4905*0.06,2),-2)</f>
        <v/>
      </c>
      <c r="K4905" s="21">
        <f>ROUNDDOWN(ROUND(H4905*0.04,2),-2)</f>
        <v/>
      </c>
      <c r="L4905" s="21">
        <f>I4905+J4905+K4905</f>
        <v/>
      </c>
      <c r="M4905" s="21">
        <f>B4905-L4905</f>
        <v/>
      </c>
      <c r="N4905" s="21">
        <f>ROUNDDOWN(ROUND(B4905*0.2042,2),0)</f>
        <v/>
      </c>
    </row>
    <row r="4906">
      <c r="A4906" t="inlineStr">
        <is>
          <t>照合 一般</t>
        </is>
      </c>
      <c r="B4906" s="21" t="n">
        <v>36000000</v>
      </c>
      <c r="C4906" s="22" t="n">
        <v>15</v>
      </c>
      <c r="D4906" s="22" t="n">
        <v>1</v>
      </c>
      <c r="E4906" s="22" t="n">
        <v>0</v>
      </c>
      <c r="F4906" s="21">
        <f>(IF(C4906&lt;=20,MAX(800000,400000*C4906),8000000+700000*(C4906-20))+IF(E4906=1,1000000,0))</f>
        <v/>
      </c>
      <c r="G4906" s="21">
        <f>IF(AND(D4906=3,C4906&lt;=5),MAX(0,B4906-F4906),IF(AND(D4906=2,C4906&lt;=5,MAX(0,B4906-F4906)&gt;3000000),1500000+MAX(0,B4906-F4906)-3000000,MAX(0,B4906-F4906)/2))</f>
        <v/>
      </c>
      <c r="H4906" s="21">
        <f>ROUNDDOWN(G4906,-3)</f>
        <v/>
      </c>
      <c r="I4906" s="21">
        <f>IF(H4906&lt;=0,0,ROUNDDOWN(ROUND((H4906*LOOKUP(H4906,{0,1950001,3300001,6950001,9000001,18000001,40000001},{0.05,0.1,0.2,0.23,0.33,0.4,0.45})-LOOKUP(H4906,{0,1950001,3300001,6950001,9000001,18000001,40000001},{0,97500,427500,636000,1536000,2796000,4796000}))*1.021,3),0))</f>
        <v/>
      </c>
      <c r="J4906" s="21">
        <f>ROUNDDOWN(ROUND(H4906*0.06,2),-2)</f>
        <v/>
      </c>
      <c r="K4906" s="21">
        <f>ROUNDDOWN(ROUND(H4906*0.04,2),-2)</f>
        <v/>
      </c>
      <c r="L4906" s="21">
        <f>I4906+J4906+K4906</f>
        <v/>
      </c>
      <c r="M4906" s="21">
        <f>B4906-L4906</f>
        <v/>
      </c>
      <c r="N4906" s="21">
        <f>ROUNDDOWN(ROUND(B4906*0.2042,2),0)</f>
        <v/>
      </c>
    </row>
    <row r="4907">
      <c r="A4907" t="inlineStr">
        <is>
          <t>照合 一般</t>
        </is>
      </c>
      <c r="B4907" s="21" t="n">
        <v>36000000</v>
      </c>
      <c r="C4907" s="22" t="n">
        <v>16</v>
      </c>
      <c r="D4907" s="22" t="n">
        <v>1</v>
      </c>
      <c r="E4907" s="22" t="n">
        <v>0</v>
      </c>
      <c r="F4907" s="21">
        <f>(IF(C4907&lt;=20,MAX(800000,400000*C4907),8000000+700000*(C4907-20))+IF(E4907=1,1000000,0))</f>
        <v/>
      </c>
      <c r="G4907" s="21">
        <f>IF(AND(D4907=3,C4907&lt;=5),MAX(0,B4907-F4907),IF(AND(D4907=2,C4907&lt;=5,MAX(0,B4907-F4907)&gt;3000000),1500000+MAX(0,B4907-F4907)-3000000,MAX(0,B4907-F4907)/2))</f>
        <v/>
      </c>
      <c r="H4907" s="21">
        <f>ROUNDDOWN(G4907,-3)</f>
        <v/>
      </c>
      <c r="I4907" s="21">
        <f>IF(H4907&lt;=0,0,ROUNDDOWN(ROUND((H4907*LOOKUP(H4907,{0,1950001,3300001,6950001,9000001,18000001,40000001},{0.05,0.1,0.2,0.23,0.33,0.4,0.45})-LOOKUP(H4907,{0,1950001,3300001,6950001,9000001,18000001,40000001},{0,97500,427500,636000,1536000,2796000,4796000}))*1.021,3),0))</f>
        <v/>
      </c>
      <c r="J4907" s="21">
        <f>ROUNDDOWN(ROUND(H4907*0.06,2),-2)</f>
        <v/>
      </c>
      <c r="K4907" s="21">
        <f>ROUNDDOWN(ROUND(H4907*0.04,2),-2)</f>
        <v/>
      </c>
      <c r="L4907" s="21">
        <f>I4907+J4907+K4907</f>
        <v/>
      </c>
      <c r="M4907" s="21">
        <f>B4907-L4907</f>
        <v/>
      </c>
      <c r="N4907" s="21">
        <f>ROUNDDOWN(ROUND(B4907*0.2042,2),0)</f>
        <v/>
      </c>
    </row>
    <row r="4908">
      <c r="A4908" t="inlineStr">
        <is>
          <t>照合 一般</t>
        </is>
      </c>
      <c r="B4908" s="21" t="n">
        <v>36000000</v>
      </c>
      <c r="C4908" s="22" t="n">
        <v>17</v>
      </c>
      <c r="D4908" s="22" t="n">
        <v>1</v>
      </c>
      <c r="E4908" s="22" t="n">
        <v>0</v>
      </c>
      <c r="F4908" s="21">
        <f>(IF(C4908&lt;=20,MAX(800000,400000*C4908),8000000+700000*(C4908-20))+IF(E4908=1,1000000,0))</f>
        <v/>
      </c>
      <c r="G4908" s="21">
        <f>IF(AND(D4908=3,C4908&lt;=5),MAX(0,B4908-F4908),IF(AND(D4908=2,C4908&lt;=5,MAX(0,B4908-F4908)&gt;3000000),1500000+MAX(0,B4908-F4908)-3000000,MAX(0,B4908-F4908)/2))</f>
        <v/>
      </c>
      <c r="H4908" s="21">
        <f>ROUNDDOWN(G4908,-3)</f>
        <v/>
      </c>
      <c r="I4908" s="21">
        <f>IF(H4908&lt;=0,0,ROUNDDOWN(ROUND((H4908*LOOKUP(H4908,{0,1950001,3300001,6950001,9000001,18000001,40000001},{0.05,0.1,0.2,0.23,0.33,0.4,0.45})-LOOKUP(H4908,{0,1950001,3300001,6950001,9000001,18000001,40000001},{0,97500,427500,636000,1536000,2796000,4796000}))*1.021,3),0))</f>
        <v/>
      </c>
      <c r="J4908" s="21">
        <f>ROUNDDOWN(ROUND(H4908*0.06,2),-2)</f>
        <v/>
      </c>
      <c r="K4908" s="21">
        <f>ROUNDDOWN(ROUND(H4908*0.04,2),-2)</f>
        <v/>
      </c>
      <c r="L4908" s="21">
        <f>I4908+J4908+K4908</f>
        <v/>
      </c>
      <c r="M4908" s="21">
        <f>B4908-L4908</f>
        <v/>
      </c>
      <c r="N4908" s="21">
        <f>ROUNDDOWN(ROUND(B4908*0.2042,2),0)</f>
        <v/>
      </c>
    </row>
    <row r="4909">
      <c r="A4909" t="inlineStr">
        <is>
          <t>照合 一般</t>
        </is>
      </c>
      <c r="B4909" s="21" t="n">
        <v>36000000</v>
      </c>
      <c r="C4909" s="22" t="n">
        <v>18</v>
      </c>
      <c r="D4909" s="22" t="n">
        <v>1</v>
      </c>
      <c r="E4909" s="22" t="n">
        <v>0</v>
      </c>
      <c r="F4909" s="21">
        <f>(IF(C4909&lt;=20,MAX(800000,400000*C4909),8000000+700000*(C4909-20))+IF(E4909=1,1000000,0))</f>
        <v/>
      </c>
      <c r="G4909" s="21">
        <f>IF(AND(D4909=3,C4909&lt;=5),MAX(0,B4909-F4909),IF(AND(D4909=2,C4909&lt;=5,MAX(0,B4909-F4909)&gt;3000000),1500000+MAX(0,B4909-F4909)-3000000,MAX(0,B4909-F4909)/2))</f>
        <v/>
      </c>
      <c r="H4909" s="21">
        <f>ROUNDDOWN(G4909,-3)</f>
        <v/>
      </c>
      <c r="I4909" s="21">
        <f>IF(H4909&lt;=0,0,ROUNDDOWN(ROUND((H4909*LOOKUP(H4909,{0,1950001,3300001,6950001,9000001,18000001,40000001},{0.05,0.1,0.2,0.23,0.33,0.4,0.45})-LOOKUP(H4909,{0,1950001,3300001,6950001,9000001,18000001,40000001},{0,97500,427500,636000,1536000,2796000,4796000}))*1.021,3),0))</f>
        <v/>
      </c>
      <c r="J4909" s="21">
        <f>ROUNDDOWN(ROUND(H4909*0.06,2),-2)</f>
        <v/>
      </c>
      <c r="K4909" s="21">
        <f>ROUNDDOWN(ROUND(H4909*0.04,2),-2)</f>
        <v/>
      </c>
      <c r="L4909" s="21">
        <f>I4909+J4909+K4909</f>
        <v/>
      </c>
      <c r="M4909" s="21">
        <f>B4909-L4909</f>
        <v/>
      </c>
      <c r="N4909" s="21">
        <f>ROUNDDOWN(ROUND(B4909*0.2042,2),0)</f>
        <v/>
      </c>
    </row>
    <row r="4910">
      <c r="A4910" t="inlineStr">
        <is>
          <t>照合 一般</t>
        </is>
      </c>
      <c r="B4910" s="21" t="n">
        <v>36000000</v>
      </c>
      <c r="C4910" s="22" t="n">
        <v>19</v>
      </c>
      <c r="D4910" s="22" t="n">
        <v>1</v>
      </c>
      <c r="E4910" s="22" t="n">
        <v>0</v>
      </c>
      <c r="F4910" s="21">
        <f>(IF(C4910&lt;=20,MAX(800000,400000*C4910),8000000+700000*(C4910-20))+IF(E4910=1,1000000,0))</f>
        <v/>
      </c>
      <c r="G4910" s="21">
        <f>IF(AND(D4910=3,C4910&lt;=5),MAX(0,B4910-F4910),IF(AND(D4910=2,C4910&lt;=5,MAX(0,B4910-F4910)&gt;3000000),1500000+MAX(0,B4910-F4910)-3000000,MAX(0,B4910-F4910)/2))</f>
        <v/>
      </c>
      <c r="H4910" s="21">
        <f>ROUNDDOWN(G4910,-3)</f>
        <v/>
      </c>
      <c r="I4910" s="21">
        <f>IF(H4910&lt;=0,0,ROUNDDOWN(ROUND((H4910*LOOKUP(H4910,{0,1950001,3300001,6950001,9000001,18000001,40000001},{0.05,0.1,0.2,0.23,0.33,0.4,0.45})-LOOKUP(H4910,{0,1950001,3300001,6950001,9000001,18000001,40000001},{0,97500,427500,636000,1536000,2796000,4796000}))*1.021,3),0))</f>
        <v/>
      </c>
      <c r="J4910" s="21">
        <f>ROUNDDOWN(ROUND(H4910*0.06,2),-2)</f>
        <v/>
      </c>
      <c r="K4910" s="21">
        <f>ROUNDDOWN(ROUND(H4910*0.04,2),-2)</f>
        <v/>
      </c>
      <c r="L4910" s="21">
        <f>I4910+J4910+K4910</f>
        <v/>
      </c>
      <c r="M4910" s="21">
        <f>B4910-L4910</f>
        <v/>
      </c>
      <c r="N4910" s="21">
        <f>ROUNDDOWN(ROUND(B4910*0.2042,2),0)</f>
        <v/>
      </c>
    </row>
    <row r="4911">
      <c r="A4911" t="inlineStr">
        <is>
          <t>照合 一般</t>
        </is>
      </c>
      <c r="B4911" s="21" t="n">
        <v>36000000</v>
      </c>
      <c r="C4911" s="22" t="n">
        <v>20</v>
      </c>
      <c r="D4911" s="22" t="n">
        <v>1</v>
      </c>
      <c r="E4911" s="22" t="n">
        <v>0</v>
      </c>
      <c r="F4911" s="21">
        <f>(IF(C4911&lt;=20,MAX(800000,400000*C4911),8000000+700000*(C4911-20))+IF(E4911=1,1000000,0))</f>
        <v/>
      </c>
      <c r="G4911" s="21">
        <f>IF(AND(D4911=3,C4911&lt;=5),MAX(0,B4911-F4911),IF(AND(D4911=2,C4911&lt;=5,MAX(0,B4911-F4911)&gt;3000000),1500000+MAX(0,B4911-F4911)-3000000,MAX(0,B4911-F4911)/2))</f>
        <v/>
      </c>
      <c r="H4911" s="21">
        <f>ROUNDDOWN(G4911,-3)</f>
        <v/>
      </c>
      <c r="I4911" s="21">
        <f>IF(H4911&lt;=0,0,ROUNDDOWN(ROUND((H4911*LOOKUP(H4911,{0,1950001,3300001,6950001,9000001,18000001,40000001},{0.05,0.1,0.2,0.23,0.33,0.4,0.45})-LOOKUP(H4911,{0,1950001,3300001,6950001,9000001,18000001,40000001},{0,97500,427500,636000,1536000,2796000,4796000}))*1.021,3),0))</f>
        <v/>
      </c>
      <c r="J4911" s="21">
        <f>ROUNDDOWN(ROUND(H4911*0.06,2),-2)</f>
        <v/>
      </c>
      <c r="K4911" s="21">
        <f>ROUNDDOWN(ROUND(H4911*0.04,2),-2)</f>
        <v/>
      </c>
      <c r="L4911" s="21">
        <f>I4911+J4911+K4911</f>
        <v/>
      </c>
      <c r="M4911" s="21">
        <f>B4911-L4911</f>
        <v/>
      </c>
      <c r="N4911" s="21">
        <f>ROUNDDOWN(ROUND(B4911*0.2042,2),0)</f>
        <v/>
      </c>
    </row>
    <row r="4912">
      <c r="A4912" t="inlineStr">
        <is>
          <t>照合 一般</t>
        </is>
      </c>
      <c r="B4912" s="21" t="n">
        <v>36000000</v>
      </c>
      <c r="C4912" s="22" t="n">
        <v>21</v>
      </c>
      <c r="D4912" s="22" t="n">
        <v>1</v>
      </c>
      <c r="E4912" s="22" t="n">
        <v>0</v>
      </c>
      <c r="F4912" s="21">
        <f>(IF(C4912&lt;=20,MAX(800000,400000*C4912),8000000+700000*(C4912-20))+IF(E4912=1,1000000,0))</f>
        <v/>
      </c>
      <c r="G4912" s="21">
        <f>IF(AND(D4912=3,C4912&lt;=5),MAX(0,B4912-F4912),IF(AND(D4912=2,C4912&lt;=5,MAX(0,B4912-F4912)&gt;3000000),1500000+MAX(0,B4912-F4912)-3000000,MAX(0,B4912-F4912)/2))</f>
        <v/>
      </c>
      <c r="H4912" s="21">
        <f>ROUNDDOWN(G4912,-3)</f>
        <v/>
      </c>
      <c r="I4912" s="21">
        <f>IF(H4912&lt;=0,0,ROUNDDOWN(ROUND((H4912*LOOKUP(H4912,{0,1950001,3300001,6950001,9000001,18000001,40000001},{0.05,0.1,0.2,0.23,0.33,0.4,0.45})-LOOKUP(H4912,{0,1950001,3300001,6950001,9000001,18000001,40000001},{0,97500,427500,636000,1536000,2796000,4796000}))*1.021,3),0))</f>
        <v/>
      </c>
      <c r="J4912" s="21">
        <f>ROUNDDOWN(ROUND(H4912*0.06,2),-2)</f>
        <v/>
      </c>
      <c r="K4912" s="21">
        <f>ROUNDDOWN(ROUND(H4912*0.04,2),-2)</f>
        <v/>
      </c>
      <c r="L4912" s="21">
        <f>I4912+J4912+K4912</f>
        <v/>
      </c>
      <c r="M4912" s="21">
        <f>B4912-L4912</f>
        <v/>
      </c>
      <c r="N4912" s="21">
        <f>ROUNDDOWN(ROUND(B4912*0.2042,2),0)</f>
        <v/>
      </c>
    </row>
    <row r="4913">
      <c r="A4913" t="inlineStr">
        <is>
          <t>照合 一般</t>
        </is>
      </c>
      <c r="B4913" s="21" t="n">
        <v>36000000</v>
      </c>
      <c r="C4913" s="22" t="n">
        <v>22</v>
      </c>
      <c r="D4913" s="22" t="n">
        <v>1</v>
      </c>
      <c r="E4913" s="22" t="n">
        <v>0</v>
      </c>
      <c r="F4913" s="21">
        <f>(IF(C4913&lt;=20,MAX(800000,400000*C4913),8000000+700000*(C4913-20))+IF(E4913=1,1000000,0))</f>
        <v/>
      </c>
      <c r="G4913" s="21">
        <f>IF(AND(D4913=3,C4913&lt;=5),MAX(0,B4913-F4913),IF(AND(D4913=2,C4913&lt;=5,MAX(0,B4913-F4913)&gt;3000000),1500000+MAX(0,B4913-F4913)-3000000,MAX(0,B4913-F4913)/2))</f>
        <v/>
      </c>
      <c r="H4913" s="21">
        <f>ROUNDDOWN(G4913,-3)</f>
        <v/>
      </c>
      <c r="I4913" s="21">
        <f>IF(H4913&lt;=0,0,ROUNDDOWN(ROUND((H4913*LOOKUP(H4913,{0,1950001,3300001,6950001,9000001,18000001,40000001},{0.05,0.1,0.2,0.23,0.33,0.4,0.45})-LOOKUP(H4913,{0,1950001,3300001,6950001,9000001,18000001,40000001},{0,97500,427500,636000,1536000,2796000,4796000}))*1.021,3),0))</f>
        <v/>
      </c>
      <c r="J4913" s="21">
        <f>ROUNDDOWN(ROUND(H4913*0.06,2),-2)</f>
        <v/>
      </c>
      <c r="K4913" s="21">
        <f>ROUNDDOWN(ROUND(H4913*0.04,2),-2)</f>
        <v/>
      </c>
      <c r="L4913" s="21">
        <f>I4913+J4913+K4913</f>
        <v/>
      </c>
      <c r="M4913" s="21">
        <f>B4913-L4913</f>
        <v/>
      </c>
      <c r="N4913" s="21">
        <f>ROUNDDOWN(ROUND(B4913*0.2042,2),0)</f>
        <v/>
      </c>
    </row>
    <row r="4914">
      <c r="A4914" t="inlineStr">
        <is>
          <t>照合 一般</t>
        </is>
      </c>
      <c r="B4914" s="21" t="n">
        <v>36000000</v>
      </c>
      <c r="C4914" s="22" t="n">
        <v>23</v>
      </c>
      <c r="D4914" s="22" t="n">
        <v>1</v>
      </c>
      <c r="E4914" s="22" t="n">
        <v>0</v>
      </c>
      <c r="F4914" s="21">
        <f>(IF(C4914&lt;=20,MAX(800000,400000*C4914),8000000+700000*(C4914-20))+IF(E4914=1,1000000,0))</f>
        <v/>
      </c>
      <c r="G4914" s="21">
        <f>IF(AND(D4914=3,C4914&lt;=5),MAX(0,B4914-F4914),IF(AND(D4914=2,C4914&lt;=5,MAX(0,B4914-F4914)&gt;3000000),1500000+MAX(0,B4914-F4914)-3000000,MAX(0,B4914-F4914)/2))</f>
        <v/>
      </c>
      <c r="H4914" s="21">
        <f>ROUNDDOWN(G4914,-3)</f>
        <v/>
      </c>
      <c r="I4914" s="21">
        <f>IF(H4914&lt;=0,0,ROUNDDOWN(ROUND((H4914*LOOKUP(H4914,{0,1950001,3300001,6950001,9000001,18000001,40000001},{0.05,0.1,0.2,0.23,0.33,0.4,0.45})-LOOKUP(H4914,{0,1950001,3300001,6950001,9000001,18000001,40000001},{0,97500,427500,636000,1536000,2796000,4796000}))*1.021,3),0))</f>
        <v/>
      </c>
      <c r="J4914" s="21">
        <f>ROUNDDOWN(ROUND(H4914*0.06,2),-2)</f>
        <v/>
      </c>
      <c r="K4914" s="21">
        <f>ROUNDDOWN(ROUND(H4914*0.04,2),-2)</f>
        <v/>
      </c>
      <c r="L4914" s="21">
        <f>I4914+J4914+K4914</f>
        <v/>
      </c>
      <c r="M4914" s="21">
        <f>B4914-L4914</f>
        <v/>
      </c>
      <c r="N4914" s="21">
        <f>ROUNDDOWN(ROUND(B4914*0.2042,2),0)</f>
        <v/>
      </c>
    </row>
    <row r="4915">
      <c r="A4915" t="inlineStr">
        <is>
          <t>照合 一般</t>
        </is>
      </c>
      <c r="B4915" s="21" t="n">
        <v>36000000</v>
      </c>
      <c r="C4915" s="22" t="n">
        <v>24</v>
      </c>
      <c r="D4915" s="22" t="n">
        <v>1</v>
      </c>
      <c r="E4915" s="22" t="n">
        <v>0</v>
      </c>
      <c r="F4915" s="21">
        <f>(IF(C4915&lt;=20,MAX(800000,400000*C4915),8000000+700000*(C4915-20))+IF(E4915=1,1000000,0))</f>
        <v/>
      </c>
      <c r="G4915" s="21">
        <f>IF(AND(D4915=3,C4915&lt;=5),MAX(0,B4915-F4915),IF(AND(D4915=2,C4915&lt;=5,MAX(0,B4915-F4915)&gt;3000000),1500000+MAX(0,B4915-F4915)-3000000,MAX(0,B4915-F4915)/2))</f>
        <v/>
      </c>
      <c r="H4915" s="21">
        <f>ROUNDDOWN(G4915,-3)</f>
        <v/>
      </c>
      <c r="I4915" s="21">
        <f>IF(H4915&lt;=0,0,ROUNDDOWN(ROUND((H4915*LOOKUP(H4915,{0,1950001,3300001,6950001,9000001,18000001,40000001},{0.05,0.1,0.2,0.23,0.33,0.4,0.45})-LOOKUP(H4915,{0,1950001,3300001,6950001,9000001,18000001,40000001},{0,97500,427500,636000,1536000,2796000,4796000}))*1.021,3),0))</f>
        <v/>
      </c>
      <c r="J4915" s="21">
        <f>ROUNDDOWN(ROUND(H4915*0.06,2),-2)</f>
        <v/>
      </c>
      <c r="K4915" s="21">
        <f>ROUNDDOWN(ROUND(H4915*0.04,2),-2)</f>
        <v/>
      </c>
      <c r="L4915" s="21">
        <f>I4915+J4915+K4915</f>
        <v/>
      </c>
      <c r="M4915" s="21">
        <f>B4915-L4915</f>
        <v/>
      </c>
      <c r="N4915" s="21">
        <f>ROUNDDOWN(ROUND(B4915*0.2042,2),0)</f>
        <v/>
      </c>
    </row>
    <row r="4916">
      <c r="A4916" t="inlineStr">
        <is>
          <t>照合 一般</t>
        </is>
      </c>
      <c r="B4916" s="21" t="n">
        <v>36000000</v>
      </c>
      <c r="C4916" s="22" t="n">
        <v>25</v>
      </c>
      <c r="D4916" s="22" t="n">
        <v>1</v>
      </c>
      <c r="E4916" s="22" t="n">
        <v>0</v>
      </c>
      <c r="F4916" s="21">
        <f>(IF(C4916&lt;=20,MAX(800000,400000*C4916),8000000+700000*(C4916-20))+IF(E4916=1,1000000,0))</f>
        <v/>
      </c>
      <c r="G4916" s="21">
        <f>IF(AND(D4916=3,C4916&lt;=5),MAX(0,B4916-F4916),IF(AND(D4916=2,C4916&lt;=5,MAX(0,B4916-F4916)&gt;3000000),1500000+MAX(0,B4916-F4916)-3000000,MAX(0,B4916-F4916)/2))</f>
        <v/>
      </c>
      <c r="H4916" s="21">
        <f>ROUNDDOWN(G4916,-3)</f>
        <v/>
      </c>
      <c r="I4916" s="21">
        <f>IF(H4916&lt;=0,0,ROUNDDOWN(ROUND((H4916*LOOKUP(H4916,{0,1950001,3300001,6950001,9000001,18000001,40000001},{0.05,0.1,0.2,0.23,0.33,0.4,0.45})-LOOKUP(H4916,{0,1950001,3300001,6950001,9000001,18000001,40000001},{0,97500,427500,636000,1536000,2796000,4796000}))*1.021,3),0))</f>
        <v/>
      </c>
      <c r="J4916" s="21">
        <f>ROUNDDOWN(ROUND(H4916*0.06,2),-2)</f>
        <v/>
      </c>
      <c r="K4916" s="21">
        <f>ROUNDDOWN(ROUND(H4916*0.04,2),-2)</f>
        <v/>
      </c>
      <c r="L4916" s="21">
        <f>I4916+J4916+K4916</f>
        <v/>
      </c>
      <c r="M4916" s="21">
        <f>B4916-L4916</f>
        <v/>
      </c>
      <c r="N4916" s="21">
        <f>ROUNDDOWN(ROUND(B4916*0.2042,2),0)</f>
        <v/>
      </c>
    </row>
    <row r="4917">
      <c r="A4917" t="inlineStr">
        <is>
          <t>照合 一般</t>
        </is>
      </c>
      <c r="B4917" s="21" t="n">
        <v>36000000</v>
      </c>
      <c r="C4917" s="22" t="n">
        <v>26</v>
      </c>
      <c r="D4917" s="22" t="n">
        <v>1</v>
      </c>
      <c r="E4917" s="22" t="n">
        <v>0</v>
      </c>
      <c r="F4917" s="21">
        <f>(IF(C4917&lt;=20,MAX(800000,400000*C4917),8000000+700000*(C4917-20))+IF(E4917=1,1000000,0))</f>
        <v/>
      </c>
      <c r="G4917" s="21">
        <f>IF(AND(D4917=3,C4917&lt;=5),MAX(0,B4917-F4917),IF(AND(D4917=2,C4917&lt;=5,MAX(0,B4917-F4917)&gt;3000000),1500000+MAX(0,B4917-F4917)-3000000,MAX(0,B4917-F4917)/2))</f>
        <v/>
      </c>
      <c r="H4917" s="21">
        <f>ROUNDDOWN(G4917,-3)</f>
        <v/>
      </c>
      <c r="I4917" s="21">
        <f>IF(H4917&lt;=0,0,ROUNDDOWN(ROUND((H4917*LOOKUP(H4917,{0,1950001,3300001,6950001,9000001,18000001,40000001},{0.05,0.1,0.2,0.23,0.33,0.4,0.45})-LOOKUP(H4917,{0,1950001,3300001,6950001,9000001,18000001,40000001},{0,97500,427500,636000,1536000,2796000,4796000}))*1.021,3),0))</f>
        <v/>
      </c>
      <c r="J4917" s="21">
        <f>ROUNDDOWN(ROUND(H4917*0.06,2),-2)</f>
        <v/>
      </c>
      <c r="K4917" s="21">
        <f>ROUNDDOWN(ROUND(H4917*0.04,2),-2)</f>
        <v/>
      </c>
      <c r="L4917" s="21">
        <f>I4917+J4917+K4917</f>
        <v/>
      </c>
      <c r="M4917" s="21">
        <f>B4917-L4917</f>
        <v/>
      </c>
      <c r="N4917" s="21">
        <f>ROUNDDOWN(ROUND(B4917*0.2042,2),0)</f>
        <v/>
      </c>
    </row>
    <row r="4918">
      <c r="A4918" t="inlineStr">
        <is>
          <t>照合 一般</t>
        </is>
      </c>
      <c r="B4918" s="21" t="n">
        <v>36000000</v>
      </c>
      <c r="C4918" s="22" t="n">
        <v>27</v>
      </c>
      <c r="D4918" s="22" t="n">
        <v>1</v>
      </c>
      <c r="E4918" s="22" t="n">
        <v>0</v>
      </c>
      <c r="F4918" s="21">
        <f>(IF(C4918&lt;=20,MAX(800000,400000*C4918),8000000+700000*(C4918-20))+IF(E4918=1,1000000,0))</f>
        <v/>
      </c>
      <c r="G4918" s="21">
        <f>IF(AND(D4918=3,C4918&lt;=5),MAX(0,B4918-F4918),IF(AND(D4918=2,C4918&lt;=5,MAX(0,B4918-F4918)&gt;3000000),1500000+MAX(0,B4918-F4918)-3000000,MAX(0,B4918-F4918)/2))</f>
        <v/>
      </c>
      <c r="H4918" s="21">
        <f>ROUNDDOWN(G4918,-3)</f>
        <v/>
      </c>
      <c r="I4918" s="21">
        <f>IF(H4918&lt;=0,0,ROUNDDOWN(ROUND((H4918*LOOKUP(H4918,{0,1950001,3300001,6950001,9000001,18000001,40000001},{0.05,0.1,0.2,0.23,0.33,0.4,0.45})-LOOKUP(H4918,{0,1950001,3300001,6950001,9000001,18000001,40000001},{0,97500,427500,636000,1536000,2796000,4796000}))*1.021,3),0))</f>
        <v/>
      </c>
      <c r="J4918" s="21">
        <f>ROUNDDOWN(ROUND(H4918*0.06,2),-2)</f>
        <v/>
      </c>
      <c r="K4918" s="21">
        <f>ROUNDDOWN(ROUND(H4918*0.04,2),-2)</f>
        <v/>
      </c>
      <c r="L4918" s="21">
        <f>I4918+J4918+K4918</f>
        <v/>
      </c>
      <c r="M4918" s="21">
        <f>B4918-L4918</f>
        <v/>
      </c>
      <c r="N4918" s="21">
        <f>ROUNDDOWN(ROUND(B4918*0.2042,2),0)</f>
        <v/>
      </c>
    </row>
    <row r="4919">
      <c r="A4919" t="inlineStr">
        <is>
          <t>照合 一般</t>
        </is>
      </c>
      <c r="B4919" s="21" t="n">
        <v>36000000</v>
      </c>
      <c r="C4919" s="22" t="n">
        <v>28</v>
      </c>
      <c r="D4919" s="22" t="n">
        <v>1</v>
      </c>
      <c r="E4919" s="22" t="n">
        <v>0</v>
      </c>
      <c r="F4919" s="21">
        <f>(IF(C4919&lt;=20,MAX(800000,400000*C4919),8000000+700000*(C4919-20))+IF(E4919=1,1000000,0))</f>
        <v/>
      </c>
      <c r="G4919" s="21">
        <f>IF(AND(D4919=3,C4919&lt;=5),MAX(0,B4919-F4919),IF(AND(D4919=2,C4919&lt;=5,MAX(0,B4919-F4919)&gt;3000000),1500000+MAX(0,B4919-F4919)-3000000,MAX(0,B4919-F4919)/2))</f>
        <v/>
      </c>
      <c r="H4919" s="21">
        <f>ROUNDDOWN(G4919,-3)</f>
        <v/>
      </c>
      <c r="I4919" s="21">
        <f>IF(H4919&lt;=0,0,ROUNDDOWN(ROUND((H4919*LOOKUP(H4919,{0,1950001,3300001,6950001,9000001,18000001,40000001},{0.05,0.1,0.2,0.23,0.33,0.4,0.45})-LOOKUP(H4919,{0,1950001,3300001,6950001,9000001,18000001,40000001},{0,97500,427500,636000,1536000,2796000,4796000}))*1.021,3),0))</f>
        <v/>
      </c>
      <c r="J4919" s="21">
        <f>ROUNDDOWN(ROUND(H4919*0.06,2),-2)</f>
        <v/>
      </c>
      <c r="K4919" s="21">
        <f>ROUNDDOWN(ROUND(H4919*0.04,2),-2)</f>
        <v/>
      </c>
      <c r="L4919" s="21">
        <f>I4919+J4919+K4919</f>
        <v/>
      </c>
      <c r="M4919" s="21">
        <f>B4919-L4919</f>
        <v/>
      </c>
      <c r="N4919" s="21">
        <f>ROUNDDOWN(ROUND(B4919*0.2042,2),0)</f>
        <v/>
      </c>
    </row>
    <row r="4920">
      <c r="A4920" t="inlineStr">
        <is>
          <t>照合 一般</t>
        </is>
      </c>
      <c r="B4920" s="21" t="n">
        <v>36000000</v>
      </c>
      <c r="C4920" s="22" t="n">
        <v>29</v>
      </c>
      <c r="D4920" s="22" t="n">
        <v>1</v>
      </c>
      <c r="E4920" s="22" t="n">
        <v>0</v>
      </c>
      <c r="F4920" s="21">
        <f>(IF(C4920&lt;=20,MAX(800000,400000*C4920),8000000+700000*(C4920-20))+IF(E4920=1,1000000,0))</f>
        <v/>
      </c>
      <c r="G4920" s="21">
        <f>IF(AND(D4920=3,C4920&lt;=5),MAX(0,B4920-F4920),IF(AND(D4920=2,C4920&lt;=5,MAX(0,B4920-F4920)&gt;3000000),1500000+MAX(0,B4920-F4920)-3000000,MAX(0,B4920-F4920)/2))</f>
        <v/>
      </c>
      <c r="H4920" s="21">
        <f>ROUNDDOWN(G4920,-3)</f>
        <v/>
      </c>
      <c r="I4920" s="21">
        <f>IF(H4920&lt;=0,0,ROUNDDOWN(ROUND((H4920*LOOKUP(H4920,{0,1950001,3300001,6950001,9000001,18000001,40000001},{0.05,0.1,0.2,0.23,0.33,0.4,0.45})-LOOKUP(H4920,{0,1950001,3300001,6950001,9000001,18000001,40000001},{0,97500,427500,636000,1536000,2796000,4796000}))*1.021,3),0))</f>
        <v/>
      </c>
      <c r="J4920" s="21">
        <f>ROUNDDOWN(ROUND(H4920*0.06,2),-2)</f>
        <v/>
      </c>
      <c r="K4920" s="21">
        <f>ROUNDDOWN(ROUND(H4920*0.04,2),-2)</f>
        <v/>
      </c>
      <c r="L4920" s="21">
        <f>I4920+J4920+K4920</f>
        <v/>
      </c>
      <c r="M4920" s="21">
        <f>B4920-L4920</f>
        <v/>
      </c>
      <c r="N4920" s="21">
        <f>ROUNDDOWN(ROUND(B4920*0.2042,2),0)</f>
        <v/>
      </c>
    </row>
    <row r="4921">
      <c r="A4921" t="inlineStr">
        <is>
          <t>照合 一般</t>
        </is>
      </c>
      <c r="B4921" s="21" t="n">
        <v>36000000</v>
      </c>
      <c r="C4921" s="22" t="n">
        <v>30</v>
      </c>
      <c r="D4921" s="22" t="n">
        <v>1</v>
      </c>
      <c r="E4921" s="22" t="n">
        <v>0</v>
      </c>
      <c r="F4921" s="21">
        <f>(IF(C4921&lt;=20,MAX(800000,400000*C4921),8000000+700000*(C4921-20))+IF(E4921=1,1000000,0))</f>
        <v/>
      </c>
      <c r="G4921" s="21">
        <f>IF(AND(D4921=3,C4921&lt;=5),MAX(0,B4921-F4921),IF(AND(D4921=2,C4921&lt;=5,MAX(0,B4921-F4921)&gt;3000000),1500000+MAX(0,B4921-F4921)-3000000,MAX(0,B4921-F4921)/2))</f>
        <v/>
      </c>
      <c r="H4921" s="21">
        <f>ROUNDDOWN(G4921,-3)</f>
        <v/>
      </c>
      <c r="I4921" s="21">
        <f>IF(H4921&lt;=0,0,ROUNDDOWN(ROUND((H4921*LOOKUP(H4921,{0,1950001,3300001,6950001,9000001,18000001,40000001},{0.05,0.1,0.2,0.23,0.33,0.4,0.45})-LOOKUP(H4921,{0,1950001,3300001,6950001,9000001,18000001,40000001},{0,97500,427500,636000,1536000,2796000,4796000}))*1.021,3),0))</f>
        <v/>
      </c>
      <c r="J4921" s="21">
        <f>ROUNDDOWN(ROUND(H4921*0.06,2),-2)</f>
        <v/>
      </c>
      <c r="K4921" s="21">
        <f>ROUNDDOWN(ROUND(H4921*0.04,2),-2)</f>
        <v/>
      </c>
      <c r="L4921" s="21">
        <f>I4921+J4921+K4921</f>
        <v/>
      </c>
      <c r="M4921" s="21">
        <f>B4921-L4921</f>
        <v/>
      </c>
      <c r="N4921" s="21">
        <f>ROUNDDOWN(ROUND(B4921*0.2042,2),0)</f>
        <v/>
      </c>
    </row>
    <row r="4922">
      <c r="A4922" t="inlineStr">
        <is>
          <t>照合 一般</t>
        </is>
      </c>
      <c r="B4922" s="21" t="n">
        <v>36000000</v>
      </c>
      <c r="C4922" s="22" t="n">
        <v>31</v>
      </c>
      <c r="D4922" s="22" t="n">
        <v>1</v>
      </c>
      <c r="E4922" s="22" t="n">
        <v>0</v>
      </c>
      <c r="F4922" s="21">
        <f>(IF(C4922&lt;=20,MAX(800000,400000*C4922),8000000+700000*(C4922-20))+IF(E4922=1,1000000,0))</f>
        <v/>
      </c>
      <c r="G4922" s="21">
        <f>IF(AND(D4922=3,C4922&lt;=5),MAX(0,B4922-F4922),IF(AND(D4922=2,C4922&lt;=5,MAX(0,B4922-F4922)&gt;3000000),1500000+MAX(0,B4922-F4922)-3000000,MAX(0,B4922-F4922)/2))</f>
        <v/>
      </c>
      <c r="H4922" s="21">
        <f>ROUNDDOWN(G4922,-3)</f>
        <v/>
      </c>
      <c r="I4922" s="21">
        <f>IF(H4922&lt;=0,0,ROUNDDOWN(ROUND((H4922*LOOKUP(H4922,{0,1950001,3300001,6950001,9000001,18000001,40000001},{0.05,0.1,0.2,0.23,0.33,0.4,0.45})-LOOKUP(H4922,{0,1950001,3300001,6950001,9000001,18000001,40000001},{0,97500,427500,636000,1536000,2796000,4796000}))*1.021,3),0))</f>
        <v/>
      </c>
      <c r="J4922" s="21">
        <f>ROUNDDOWN(ROUND(H4922*0.06,2),-2)</f>
        <v/>
      </c>
      <c r="K4922" s="21">
        <f>ROUNDDOWN(ROUND(H4922*0.04,2),-2)</f>
        <v/>
      </c>
      <c r="L4922" s="21">
        <f>I4922+J4922+K4922</f>
        <v/>
      </c>
      <c r="M4922" s="21">
        <f>B4922-L4922</f>
        <v/>
      </c>
      <c r="N4922" s="21">
        <f>ROUNDDOWN(ROUND(B4922*0.2042,2),0)</f>
        <v/>
      </c>
    </row>
    <row r="4923">
      <c r="A4923" t="inlineStr">
        <is>
          <t>照合 一般</t>
        </is>
      </c>
      <c r="B4923" s="21" t="n">
        <v>36000000</v>
      </c>
      <c r="C4923" s="22" t="n">
        <v>32</v>
      </c>
      <c r="D4923" s="22" t="n">
        <v>1</v>
      </c>
      <c r="E4923" s="22" t="n">
        <v>0</v>
      </c>
      <c r="F4923" s="21">
        <f>(IF(C4923&lt;=20,MAX(800000,400000*C4923),8000000+700000*(C4923-20))+IF(E4923=1,1000000,0))</f>
        <v/>
      </c>
      <c r="G4923" s="21">
        <f>IF(AND(D4923=3,C4923&lt;=5),MAX(0,B4923-F4923),IF(AND(D4923=2,C4923&lt;=5,MAX(0,B4923-F4923)&gt;3000000),1500000+MAX(0,B4923-F4923)-3000000,MAX(0,B4923-F4923)/2))</f>
        <v/>
      </c>
      <c r="H4923" s="21">
        <f>ROUNDDOWN(G4923,-3)</f>
        <v/>
      </c>
      <c r="I4923" s="21">
        <f>IF(H4923&lt;=0,0,ROUNDDOWN(ROUND((H4923*LOOKUP(H4923,{0,1950001,3300001,6950001,9000001,18000001,40000001},{0.05,0.1,0.2,0.23,0.33,0.4,0.45})-LOOKUP(H4923,{0,1950001,3300001,6950001,9000001,18000001,40000001},{0,97500,427500,636000,1536000,2796000,4796000}))*1.021,3),0))</f>
        <v/>
      </c>
      <c r="J4923" s="21">
        <f>ROUNDDOWN(ROUND(H4923*0.06,2),-2)</f>
        <v/>
      </c>
      <c r="K4923" s="21">
        <f>ROUNDDOWN(ROUND(H4923*0.04,2),-2)</f>
        <v/>
      </c>
      <c r="L4923" s="21">
        <f>I4923+J4923+K4923</f>
        <v/>
      </c>
      <c r="M4923" s="21">
        <f>B4923-L4923</f>
        <v/>
      </c>
      <c r="N4923" s="21">
        <f>ROUNDDOWN(ROUND(B4923*0.2042,2),0)</f>
        <v/>
      </c>
    </row>
    <row r="4924">
      <c r="A4924" t="inlineStr">
        <is>
          <t>照合 一般</t>
        </is>
      </c>
      <c r="B4924" s="21" t="n">
        <v>36000000</v>
      </c>
      <c r="C4924" s="22" t="n">
        <v>33</v>
      </c>
      <c r="D4924" s="22" t="n">
        <v>1</v>
      </c>
      <c r="E4924" s="22" t="n">
        <v>0</v>
      </c>
      <c r="F4924" s="21">
        <f>(IF(C4924&lt;=20,MAX(800000,400000*C4924),8000000+700000*(C4924-20))+IF(E4924=1,1000000,0))</f>
        <v/>
      </c>
      <c r="G4924" s="21">
        <f>IF(AND(D4924=3,C4924&lt;=5),MAX(0,B4924-F4924),IF(AND(D4924=2,C4924&lt;=5,MAX(0,B4924-F4924)&gt;3000000),1500000+MAX(0,B4924-F4924)-3000000,MAX(0,B4924-F4924)/2))</f>
        <v/>
      </c>
      <c r="H4924" s="21">
        <f>ROUNDDOWN(G4924,-3)</f>
        <v/>
      </c>
      <c r="I4924" s="21">
        <f>IF(H4924&lt;=0,0,ROUNDDOWN(ROUND((H4924*LOOKUP(H4924,{0,1950001,3300001,6950001,9000001,18000001,40000001},{0.05,0.1,0.2,0.23,0.33,0.4,0.45})-LOOKUP(H4924,{0,1950001,3300001,6950001,9000001,18000001,40000001},{0,97500,427500,636000,1536000,2796000,4796000}))*1.021,3),0))</f>
        <v/>
      </c>
      <c r="J4924" s="21">
        <f>ROUNDDOWN(ROUND(H4924*0.06,2),-2)</f>
        <v/>
      </c>
      <c r="K4924" s="21">
        <f>ROUNDDOWN(ROUND(H4924*0.04,2),-2)</f>
        <v/>
      </c>
      <c r="L4924" s="21">
        <f>I4924+J4924+K4924</f>
        <v/>
      </c>
      <c r="M4924" s="21">
        <f>B4924-L4924</f>
        <v/>
      </c>
      <c r="N4924" s="21">
        <f>ROUNDDOWN(ROUND(B4924*0.2042,2),0)</f>
        <v/>
      </c>
    </row>
    <row r="4925">
      <c r="A4925" t="inlineStr">
        <is>
          <t>照合 一般</t>
        </is>
      </c>
      <c r="B4925" s="21" t="n">
        <v>36000000</v>
      </c>
      <c r="C4925" s="22" t="n">
        <v>34</v>
      </c>
      <c r="D4925" s="22" t="n">
        <v>1</v>
      </c>
      <c r="E4925" s="22" t="n">
        <v>0</v>
      </c>
      <c r="F4925" s="21">
        <f>(IF(C4925&lt;=20,MAX(800000,400000*C4925),8000000+700000*(C4925-20))+IF(E4925=1,1000000,0))</f>
        <v/>
      </c>
      <c r="G4925" s="21">
        <f>IF(AND(D4925=3,C4925&lt;=5),MAX(0,B4925-F4925),IF(AND(D4925=2,C4925&lt;=5,MAX(0,B4925-F4925)&gt;3000000),1500000+MAX(0,B4925-F4925)-3000000,MAX(0,B4925-F4925)/2))</f>
        <v/>
      </c>
      <c r="H4925" s="21">
        <f>ROUNDDOWN(G4925,-3)</f>
        <v/>
      </c>
      <c r="I4925" s="21">
        <f>IF(H4925&lt;=0,0,ROUNDDOWN(ROUND((H4925*LOOKUP(H4925,{0,1950001,3300001,6950001,9000001,18000001,40000001},{0.05,0.1,0.2,0.23,0.33,0.4,0.45})-LOOKUP(H4925,{0,1950001,3300001,6950001,9000001,18000001,40000001},{0,97500,427500,636000,1536000,2796000,4796000}))*1.021,3),0))</f>
        <v/>
      </c>
      <c r="J4925" s="21">
        <f>ROUNDDOWN(ROUND(H4925*0.06,2),-2)</f>
        <v/>
      </c>
      <c r="K4925" s="21">
        <f>ROUNDDOWN(ROUND(H4925*0.04,2),-2)</f>
        <v/>
      </c>
      <c r="L4925" s="21">
        <f>I4925+J4925+K4925</f>
        <v/>
      </c>
      <c r="M4925" s="21">
        <f>B4925-L4925</f>
        <v/>
      </c>
      <c r="N4925" s="21">
        <f>ROUNDDOWN(ROUND(B4925*0.2042,2),0)</f>
        <v/>
      </c>
    </row>
    <row r="4926">
      <c r="A4926" t="inlineStr">
        <is>
          <t>照合 一般</t>
        </is>
      </c>
      <c r="B4926" s="21" t="n">
        <v>36000000</v>
      </c>
      <c r="C4926" s="22" t="n">
        <v>35</v>
      </c>
      <c r="D4926" s="22" t="n">
        <v>1</v>
      </c>
      <c r="E4926" s="22" t="n">
        <v>0</v>
      </c>
      <c r="F4926" s="21">
        <f>(IF(C4926&lt;=20,MAX(800000,400000*C4926),8000000+700000*(C4926-20))+IF(E4926=1,1000000,0))</f>
        <v/>
      </c>
      <c r="G4926" s="21">
        <f>IF(AND(D4926=3,C4926&lt;=5),MAX(0,B4926-F4926),IF(AND(D4926=2,C4926&lt;=5,MAX(0,B4926-F4926)&gt;3000000),1500000+MAX(0,B4926-F4926)-3000000,MAX(0,B4926-F4926)/2))</f>
        <v/>
      </c>
      <c r="H4926" s="21">
        <f>ROUNDDOWN(G4926,-3)</f>
        <v/>
      </c>
      <c r="I4926" s="21">
        <f>IF(H4926&lt;=0,0,ROUNDDOWN(ROUND((H4926*LOOKUP(H4926,{0,1950001,3300001,6950001,9000001,18000001,40000001},{0.05,0.1,0.2,0.23,0.33,0.4,0.45})-LOOKUP(H4926,{0,1950001,3300001,6950001,9000001,18000001,40000001},{0,97500,427500,636000,1536000,2796000,4796000}))*1.021,3),0))</f>
        <v/>
      </c>
      <c r="J4926" s="21">
        <f>ROUNDDOWN(ROUND(H4926*0.06,2),-2)</f>
        <v/>
      </c>
      <c r="K4926" s="21">
        <f>ROUNDDOWN(ROUND(H4926*0.04,2),-2)</f>
        <v/>
      </c>
      <c r="L4926" s="21">
        <f>I4926+J4926+K4926</f>
        <v/>
      </c>
      <c r="M4926" s="21">
        <f>B4926-L4926</f>
        <v/>
      </c>
      <c r="N4926" s="21">
        <f>ROUNDDOWN(ROUND(B4926*0.2042,2),0)</f>
        <v/>
      </c>
    </row>
    <row r="4927">
      <c r="A4927" t="inlineStr">
        <is>
          <t>照合 一般</t>
        </is>
      </c>
      <c r="B4927" s="21" t="n">
        <v>36000000</v>
      </c>
      <c r="C4927" s="22" t="n">
        <v>36</v>
      </c>
      <c r="D4927" s="22" t="n">
        <v>1</v>
      </c>
      <c r="E4927" s="22" t="n">
        <v>0</v>
      </c>
      <c r="F4927" s="21">
        <f>(IF(C4927&lt;=20,MAX(800000,400000*C4927),8000000+700000*(C4927-20))+IF(E4927=1,1000000,0))</f>
        <v/>
      </c>
      <c r="G4927" s="21">
        <f>IF(AND(D4927=3,C4927&lt;=5),MAX(0,B4927-F4927),IF(AND(D4927=2,C4927&lt;=5,MAX(0,B4927-F4927)&gt;3000000),1500000+MAX(0,B4927-F4927)-3000000,MAX(0,B4927-F4927)/2))</f>
        <v/>
      </c>
      <c r="H4927" s="21">
        <f>ROUNDDOWN(G4927,-3)</f>
        <v/>
      </c>
      <c r="I4927" s="21">
        <f>IF(H4927&lt;=0,0,ROUNDDOWN(ROUND((H4927*LOOKUP(H4927,{0,1950001,3300001,6950001,9000001,18000001,40000001},{0.05,0.1,0.2,0.23,0.33,0.4,0.45})-LOOKUP(H4927,{0,1950001,3300001,6950001,9000001,18000001,40000001},{0,97500,427500,636000,1536000,2796000,4796000}))*1.021,3),0))</f>
        <v/>
      </c>
      <c r="J4927" s="21">
        <f>ROUNDDOWN(ROUND(H4927*0.06,2),-2)</f>
        <v/>
      </c>
      <c r="K4927" s="21">
        <f>ROUNDDOWN(ROUND(H4927*0.04,2),-2)</f>
        <v/>
      </c>
      <c r="L4927" s="21">
        <f>I4927+J4927+K4927</f>
        <v/>
      </c>
      <c r="M4927" s="21">
        <f>B4927-L4927</f>
        <v/>
      </c>
      <c r="N4927" s="21">
        <f>ROUNDDOWN(ROUND(B4927*0.2042,2),0)</f>
        <v/>
      </c>
    </row>
    <row r="4928">
      <c r="A4928" t="inlineStr">
        <is>
          <t>照合 一般</t>
        </is>
      </c>
      <c r="B4928" s="21" t="n">
        <v>36000000</v>
      </c>
      <c r="C4928" s="22" t="n">
        <v>37</v>
      </c>
      <c r="D4928" s="22" t="n">
        <v>1</v>
      </c>
      <c r="E4928" s="22" t="n">
        <v>0</v>
      </c>
      <c r="F4928" s="21">
        <f>(IF(C4928&lt;=20,MAX(800000,400000*C4928),8000000+700000*(C4928-20))+IF(E4928=1,1000000,0))</f>
        <v/>
      </c>
      <c r="G4928" s="21">
        <f>IF(AND(D4928=3,C4928&lt;=5),MAX(0,B4928-F4928),IF(AND(D4928=2,C4928&lt;=5,MAX(0,B4928-F4928)&gt;3000000),1500000+MAX(0,B4928-F4928)-3000000,MAX(0,B4928-F4928)/2))</f>
        <v/>
      </c>
      <c r="H4928" s="21">
        <f>ROUNDDOWN(G4928,-3)</f>
        <v/>
      </c>
      <c r="I4928" s="21">
        <f>IF(H4928&lt;=0,0,ROUNDDOWN(ROUND((H4928*LOOKUP(H4928,{0,1950001,3300001,6950001,9000001,18000001,40000001},{0.05,0.1,0.2,0.23,0.33,0.4,0.45})-LOOKUP(H4928,{0,1950001,3300001,6950001,9000001,18000001,40000001},{0,97500,427500,636000,1536000,2796000,4796000}))*1.021,3),0))</f>
        <v/>
      </c>
      <c r="J4928" s="21">
        <f>ROUNDDOWN(ROUND(H4928*0.06,2),-2)</f>
        <v/>
      </c>
      <c r="K4928" s="21">
        <f>ROUNDDOWN(ROUND(H4928*0.04,2),-2)</f>
        <v/>
      </c>
      <c r="L4928" s="21">
        <f>I4928+J4928+K4928</f>
        <v/>
      </c>
      <c r="M4928" s="21">
        <f>B4928-L4928</f>
        <v/>
      </c>
      <c r="N4928" s="21">
        <f>ROUNDDOWN(ROUND(B4928*0.2042,2),0)</f>
        <v/>
      </c>
    </row>
    <row r="4929">
      <c r="A4929" t="inlineStr">
        <is>
          <t>照合 一般</t>
        </is>
      </c>
      <c r="B4929" s="21" t="n">
        <v>36000000</v>
      </c>
      <c r="C4929" s="22" t="n">
        <v>38</v>
      </c>
      <c r="D4929" s="22" t="n">
        <v>1</v>
      </c>
      <c r="E4929" s="22" t="n">
        <v>0</v>
      </c>
      <c r="F4929" s="21">
        <f>(IF(C4929&lt;=20,MAX(800000,400000*C4929),8000000+700000*(C4929-20))+IF(E4929=1,1000000,0))</f>
        <v/>
      </c>
      <c r="G4929" s="21">
        <f>IF(AND(D4929=3,C4929&lt;=5),MAX(0,B4929-F4929),IF(AND(D4929=2,C4929&lt;=5,MAX(0,B4929-F4929)&gt;3000000),1500000+MAX(0,B4929-F4929)-3000000,MAX(0,B4929-F4929)/2))</f>
        <v/>
      </c>
      <c r="H4929" s="21">
        <f>ROUNDDOWN(G4929,-3)</f>
        <v/>
      </c>
      <c r="I4929" s="21">
        <f>IF(H4929&lt;=0,0,ROUNDDOWN(ROUND((H4929*LOOKUP(H4929,{0,1950001,3300001,6950001,9000001,18000001,40000001},{0.05,0.1,0.2,0.23,0.33,0.4,0.45})-LOOKUP(H4929,{0,1950001,3300001,6950001,9000001,18000001,40000001},{0,97500,427500,636000,1536000,2796000,4796000}))*1.021,3),0))</f>
        <v/>
      </c>
      <c r="J4929" s="21">
        <f>ROUNDDOWN(ROUND(H4929*0.06,2),-2)</f>
        <v/>
      </c>
      <c r="K4929" s="21">
        <f>ROUNDDOWN(ROUND(H4929*0.04,2),-2)</f>
        <v/>
      </c>
      <c r="L4929" s="21">
        <f>I4929+J4929+K4929</f>
        <v/>
      </c>
      <c r="M4929" s="21">
        <f>B4929-L4929</f>
        <v/>
      </c>
      <c r="N4929" s="21">
        <f>ROUNDDOWN(ROUND(B4929*0.2042,2),0)</f>
        <v/>
      </c>
    </row>
    <row r="4930">
      <c r="A4930" t="inlineStr">
        <is>
          <t>照合 一般</t>
        </is>
      </c>
      <c r="B4930" s="21" t="n">
        <v>36000000</v>
      </c>
      <c r="C4930" s="22" t="n">
        <v>39</v>
      </c>
      <c r="D4930" s="22" t="n">
        <v>1</v>
      </c>
      <c r="E4930" s="22" t="n">
        <v>0</v>
      </c>
      <c r="F4930" s="21">
        <f>(IF(C4930&lt;=20,MAX(800000,400000*C4930),8000000+700000*(C4930-20))+IF(E4930=1,1000000,0))</f>
        <v/>
      </c>
      <c r="G4930" s="21">
        <f>IF(AND(D4930=3,C4930&lt;=5),MAX(0,B4930-F4930),IF(AND(D4930=2,C4930&lt;=5,MAX(0,B4930-F4930)&gt;3000000),1500000+MAX(0,B4930-F4930)-3000000,MAX(0,B4930-F4930)/2))</f>
        <v/>
      </c>
      <c r="H4930" s="21">
        <f>ROUNDDOWN(G4930,-3)</f>
        <v/>
      </c>
      <c r="I4930" s="21">
        <f>IF(H4930&lt;=0,0,ROUNDDOWN(ROUND((H4930*LOOKUP(H4930,{0,1950001,3300001,6950001,9000001,18000001,40000001},{0.05,0.1,0.2,0.23,0.33,0.4,0.45})-LOOKUP(H4930,{0,1950001,3300001,6950001,9000001,18000001,40000001},{0,97500,427500,636000,1536000,2796000,4796000}))*1.021,3),0))</f>
        <v/>
      </c>
      <c r="J4930" s="21">
        <f>ROUNDDOWN(ROUND(H4930*0.06,2),-2)</f>
        <v/>
      </c>
      <c r="K4930" s="21">
        <f>ROUNDDOWN(ROUND(H4930*0.04,2),-2)</f>
        <v/>
      </c>
      <c r="L4930" s="21">
        <f>I4930+J4930+K4930</f>
        <v/>
      </c>
      <c r="M4930" s="21">
        <f>B4930-L4930</f>
        <v/>
      </c>
      <c r="N4930" s="21">
        <f>ROUNDDOWN(ROUND(B4930*0.2042,2),0)</f>
        <v/>
      </c>
    </row>
    <row r="4931">
      <c r="A4931" t="inlineStr">
        <is>
          <t>照合 一般</t>
        </is>
      </c>
      <c r="B4931" s="21" t="n">
        <v>36000000</v>
      </c>
      <c r="C4931" s="22" t="n">
        <v>40</v>
      </c>
      <c r="D4931" s="22" t="n">
        <v>1</v>
      </c>
      <c r="E4931" s="22" t="n">
        <v>0</v>
      </c>
      <c r="F4931" s="21">
        <f>(IF(C4931&lt;=20,MAX(800000,400000*C4931),8000000+700000*(C4931-20))+IF(E4931=1,1000000,0))</f>
        <v/>
      </c>
      <c r="G4931" s="21">
        <f>IF(AND(D4931=3,C4931&lt;=5),MAX(0,B4931-F4931),IF(AND(D4931=2,C4931&lt;=5,MAX(0,B4931-F4931)&gt;3000000),1500000+MAX(0,B4931-F4931)-3000000,MAX(0,B4931-F4931)/2))</f>
        <v/>
      </c>
      <c r="H4931" s="21">
        <f>ROUNDDOWN(G4931,-3)</f>
        <v/>
      </c>
      <c r="I4931" s="21">
        <f>IF(H4931&lt;=0,0,ROUNDDOWN(ROUND((H4931*LOOKUP(H4931,{0,1950001,3300001,6950001,9000001,18000001,40000001},{0.05,0.1,0.2,0.23,0.33,0.4,0.45})-LOOKUP(H4931,{0,1950001,3300001,6950001,9000001,18000001,40000001},{0,97500,427500,636000,1536000,2796000,4796000}))*1.021,3),0))</f>
        <v/>
      </c>
      <c r="J4931" s="21">
        <f>ROUNDDOWN(ROUND(H4931*0.06,2),-2)</f>
        <v/>
      </c>
      <c r="K4931" s="21">
        <f>ROUNDDOWN(ROUND(H4931*0.04,2),-2)</f>
        <v/>
      </c>
      <c r="L4931" s="21">
        <f>I4931+J4931+K4931</f>
        <v/>
      </c>
      <c r="M4931" s="21">
        <f>B4931-L4931</f>
        <v/>
      </c>
      <c r="N4931" s="21">
        <f>ROUNDDOWN(ROUND(B4931*0.2042,2),0)</f>
        <v/>
      </c>
    </row>
    <row r="4932">
      <c r="A4932" t="inlineStr">
        <is>
          <t>照合 一般</t>
        </is>
      </c>
      <c r="B4932" s="21" t="n">
        <v>36000000</v>
      </c>
      <c r="C4932" s="22" t="n">
        <v>41</v>
      </c>
      <c r="D4932" s="22" t="n">
        <v>1</v>
      </c>
      <c r="E4932" s="22" t="n">
        <v>0</v>
      </c>
      <c r="F4932" s="21">
        <f>(IF(C4932&lt;=20,MAX(800000,400000*C4932),8000000+700000*(C4932-20))+IF(E4932=1,1000000,0))</f>
        <v/>
      </c>
      <c r="G4932" s="21">
        <f>IF(AND(D4932=3,C4932&lt;=5),MAX(0,B4932-F4932),IF(AND(D4932=2,C4932&lt;=5,MAX(0,B4932-F4932)&gt;3000000),1500000+MAX(0,B4932-F4932)-3000000,MAX(0,B4932-F4932)/2))</f>
        <v/>
      </c>
      <c r="H4932" s="21">
        <f>ROUNDDOWN(G4932,-3)</f>
        <v/>
      </c>
      <c r="I4932" s="21">
        <f>IF(H4932&lt;=0,0,ROUNDDOWN(ROUND((H4932*LOOKUP(H4932,{0,1950001,3300001,6950001,9000001,18000001,40000001},{0.05,0.1,0.2,0.23,0.33,0.4,0.45})-LOOKUP(H4932,{0,1950001,3300001,6950001,9000001,18000001,40000001},{0,97500,427500,636000,1536000,2796000,4796000}))*1.021,3),0))</f>
        <v/>
      </c>
      <c r="J4932" s="21">
        <f>ROUNDDOWN(ROUND(H4932*0.06,2),-2)</f>
        <v/>
      </c>
      <c r="K4932" s="21">
        <f>ROUNDDOWN(ROUND(H4932*0.04,2),-2)</f>
        <v/>
      </c>
      <c r="L4932" s="21">
        <f>I4932+J4932+K4932</f>
        <v/>
      </c>
      <c r="M4932" s="21">
        <f>B4932-L4932</f>
        <v/>
      </c>
      <c r="N4932" s="21">
        <f>ROUNDDOWN(ROUND(B4932*0.2042,2),0)</f>
        <v/>
      </c>
    </row>
    <row r="4933">
      <c r="A4933" t="inlineStr">
        <is>
          <t>照合 一般</t>
        </is>
      </c>
      <c r="B4933" s="21" t="n">
        <v>36000000</v>
      </c>
      <c r="C4933" s="22" t="n">
        <v>42</v>
      </c>
      <c r="D4933" s="22" t="n">
        <v>1</v>
      </c>
      <c r="E4933" s="22" t="n">
        <v>0</v>
      </c>
      <c r="F4933" s="21">
        <f>(IF(C4933&lt;=20,MAX(800000,400000*C4933),8000000+700000*(C4933-20))+IF(E4933=1,1000000,0))</f>
        <v/>
      </c>
      <c r="G4933" s="21">
        <f>IF(AND(D4933=3,C4933&lt;=5),MAX(0,B4933-F4933),IF(AND(D4933=2,C4933&lt;=5,MAX(0,B4933-F4933)&gt;3000000),1500000+MAX(0,B4933-F4933)-3000000,MAX(0,B4933-F4933)/2))</f>
        <v/>
      </c>
      <c r="H4933" s="21">
        <f>ROUNDDOWN(G4933,-3)</f>
        <v/>
      </c>
      <c r="I4933" s="21">
        <f>IF(H4933&lt;=0,0,ROUNDDOWN(ROUND((H4933*LOOKUP(H4933,{0,1950001,3300001,6950001,9000001,18000001,40000001},{0.05,0.1,0.2,0.23,0.33,0.4,0.45})-LOOKUP(H4933,{0,1950001,3300001,6950001,9000001,18000001,40000001},{0,97500,427500,636000,1536000,2796000,4796000}))*1.021,3),0))</f>
        <v/>
      </c>
      <c r="J4933" s="21">
        <f>ROUNDDOWN(ROUND(H4933*0.06,2),-2)</f>
        <v/>
      </c>
      <c r="K4933" s="21">
        <f>ROUNDDOWN(ROUND(H4933*0.04,2),-2)</f>
        <v/>
      </c>
      <c r="L4933" s="21">
        <f>I4933+J4933+K4933</f>
        <v/>
      </c>
      <c r="M4933" s="21">
        <f>B4933-L4933</f>
        <v/>
      </c>
      <c r="N4933" s="21">
        <f>ROUNDDOWN(ROUND(B4933*0.2042,2),0)</f>
        <v/>
      </c>
    </row>
    <row r="4934">
      <c r="A4934" t="inlineStr">
        <is>
          <t>照合 一般</t>
        </is>
      </c>
      <c r="B4934" s="21" t="n">
        <v>36000000</v>
      </c>
      <c r="C4934" s="22" t="n">
        <v>43</v>
      </c>
      <c r="D4934" s="22" t="n">
        <v>1</v>
      </c>
      <c r="E4934" s="22" t="n">
        <v>0</v>
      </c>
      <c r="F4934" s="21">
        <f>(IF(C4934&lt;=20,MAX(800000,400000*C4934),8000000+700000*(C4934-20))+IF(E4934=1,1000000,0))</f>
        <v/>
      </c>
      <c r="G4934" s="21">
        <f>IF(AND(D4934=3,C4934&lt;=5),MAX(0,B4934-F4934),IF(AND(D4934=2,C4934&lt;=5,MAX(0,B4934-F4934)&gt;3000000),1500000+MAX(0,B4934-F4934)-3000000,MAX(0,B4934-F4934)/2))</f>
        <v/>
      </c>
      <c r="H4934" s="21">
        <f>ROUNDDOWN(G4934,-3)</f>
        <v/>
      </c>
      <c r="I4934" s="21">
        <f>IF(H4934&lt;=0,0,ROUNDDOWN(ROUND((H4934*LOOKUP(H4934,{0,1950001,3300001,6950001,9000001,18000001,40000001},{0.05,0.1,0.2,0.23,0.33,0.4,0.45})-LOOKUP(H4934,{0,1950001,3300001,6950001,9000001,18000001,40000001},{0,97500,427500,636000,1536000,2796000,4796000}))*1.021,3),0))</f>
        <v/>
      </c>
      <c r="J4934" s="21">
        <f>ROUNDDOWN(ROUND(H4934*0.06,2),-2)</f>
        <v/>
      </c>
      <c r="K4934" s="21">
        <f>ROUNDDOWN(ROUND(H4934*0.04,2),-2)</f>
        <v/>
      </c>
      <c r="L4934" s="21">
        <f>I4934+J4934+K4934</f>
        <v/>
      </c>
      <c r="M4934" s="21">
        <f>B4934-L4934</f>
        <v/>
      </c>
      <c r="N4934" s="21">
        <f>ROUNDDOWN(ROUND(B4934*0.2042,2),0)</f>
        <v/>
      </c>
    </row>
    <row r="4935">
      <c r="A4935" t="inlineStr">
        <is>
          <t>照合 一般</t>
        </is>
      </c>
      <c r="B4935" s="21" t="n">
        <v>36000000</v>
      </c>
      <c r="C4935" s="22" t="n">
        <v>44</v>
      </c>
      <c r="D4935" s="22" t="n">
        <v>1</v>
      </c>
      <c r="E4935" s="22" t="n">
        <v>0</v>
      </c>
      <c r="F4935" s="21">
        <f>(IF(C4935&lt;=20,MAX(800000,400000*C4935),8000000+700000*(C4935-20))+IF(E4935=1,1000000,0))</f>
        <v/>
      </c>
      <c r="G4935" s="21">
        <f>IF(AND(D4935=3,C4935&lt;=5),MAX(0,B4935-F4935),IF(AND(D4935=2,C4935&lt;=5,MAX(0,B4935-F4935)&gt;3000000),1500000+MAX(0,B4935-F4935)-3000000,MAX(0,B4935-F4935)/2))</f>
        <v/>
      </c>
      <c r="H4935" s="21">
        <f>ROUNDDOWN(G4935,-3)</f>
        <v/>
      </c>
      <c r="I4935" s="21">
        <f>IF(H4935&lt;=0,0,ROUNDDOWN(ROUND((H4935*LOOKUP(H4935,{0,1950001,3300001,6950001,9000001,18000001,40000001},{0.05,0.1,0.2,0.23,0.33,0.4,0.45})-LOOKUP(H4935,{0,1950001,3300001,6950001,9000001,18000001,40000001},{0,97500,427500,636000,1536000,2796000,4796000}))*1.021,3),0))</f>
        <v/>
      </c>
      <c r="J4935" s="21">
        <f>ROUNDDOWN(ROUND(H4935*0.06,2),-2)</f>
        <v/>
      </c>
      <c r="K4935" s="21">
        <f>ROUNDDOWN(ROUND(H4935*0.04,2),-2)</f>
        <v/>
      </c>
      <c r="L4935" s="21">
        <f>I4935+J4935+K4935</f>
        <v/>
      </c>
      <c r="M4935" s="21">
        <f>B4935-L4935</f>
        <v/>
      </c>
      <c r="N4935" s="21">
        <f>ROUNDDOWN(ROUND(B4935*0.2042,2),0)</f>
        <v/>
      </c>
    </row>
    <row r="4936">
      <c r="A4936" t="inlineStr">
        <is>
          <t>照合 一般</t>
        </is>
      </c>
      <c r="B4936" s="21" t="n">
        <v>36000000</v>
      </c>
      <c r="C4936" s="22" t="n">
        <v>45</v>
      </c>
      <c r="D4936" s="22" t="n">
        <v>1</v>
      </c>
      <c r="E4936" s="22" t="n">
        <v>0</v>
      </c>
      <c r="F4936" s="21">
        <f>(IF(C4936&lt;=20,MAX(800000,400000*C4936),8000000+700000*(C4936-20))+IF(E4936=1,1000000,0))</f>
        <v/>
      </c>
      <c r="G4936" s="21">
        <f>IF(AND(D4936=3,C4936&lt;=5),MAX(0,B4936-F4936),IF(AND(D4936=2,C4936&lt;=5,MAX(0,B4936-F4936)&gt;3000000),1500000+MAX(0,B4936-F4936)-3000000,MAX(0,B4936-F4936)/2))</f>
        <v/>
      </c>
      <c r="H4936" s="21">
        <f>ROUNDDOWN(G4936,-3)</f>
        <v/>
      </c>
      <c r="I4936" s="21">
        <f>IF(H4936&lt;=0,0,ROUNDDOWN(ROUND((H4936*LOOKUP(H4936,{0,1950001,3300001,6950001,9000001,18000001,40000001},{0.05,0.1,0.2,0.23,0.33,0.4,0.45})-LOOKUP(H4936,{0,1950001,3300001,6950001,9000001,18000001,40000001},{0,97500,427500,636000,1536000,2796000,4796000}))*1.021,3),0))</f>
        <v/>
      </c>
      <c r="J4936" s="21">
        <f>ROUNDDOWN(ROUND(H4936*0.06,2),-2)</f>
        <v/>
      </c>
      <c r="K4936" s="21">
        <f>ROUNDDOWN(ROUND(H4936*0.04,2),-2)</f>
        <v/>
      </c>
      <c r="L4936" s="21">
        <f>I4936+J4936+K4936</f>
        <v/>
      </c>
      <c r="M4936" s="21">
        <f>B4936-L4936</f>
        <v/>
      </c>
      <c r="N4936" s="21">
        <f>ROUNDDOWN(ROUND(B4936*0.2042,2),0)</f>
        <v/>
      </c>
    </row>
    <row r="4937">
      <c r="A4937" t="inlineStr">
        <is>
          <t>照合 短期</t>
        </is>
      </c>
      <c r="B4937" s="21" t="n">
        <v>36000000</v>
      </c>
      <c r="C4937" s="22" t="n">
        <v>1</v>
      </c>
      <c r="D4937" s="22" t="n">
        <v>2</v>
      </c>
      <c r="E4937" s="22" t="n">
        <v>0</v>
      </c>
      <c r="F4937" s="21">
        <f>(IF(C4937&lt;=20,MAX(800000,400000*C4937),8000000+700000*(C4937-20))+IF(E4937=1,1000000,0))</f>
        <v/>
      </c>
      <c r="G4937" s="21">
        <f>IF(AND(D4937=3,C4937&lt;=5),MAX(0,B4937-F4937),IF(AND(D4937=2,C4937&lt;=5,MAX(0,B4937-F4937)&gt;3000000),1500000+MAX(0,B4937-F4937)-3000000,MAX(0,B4937-F4937)/2))</f>
        <v/>
      </c>
      <c r="H4937" s="21">
        <f>ROUNDDOWN(G4937,-3)</f>
        <v/>
      </c>
      <c r="I4937" s="21">
        <f>IF(H4937&lt;=0,0,ROUNDDOWN(ROUND((H4937*LOOKUP(H4937,{0,1950001,3300001,6950001,9000001,18000001,40000001},{0.05,0.1,0.2,0.23,0.33,0.4,0.45})-LOOKUP(H4937,{0,1950001,3300001,6950001,9000001,18000001,40000001},{0,97500,427500,636000,1536000,2796000,4796000}))*1.021,3),0))</f>
        <v/>
      </c>
      <c r="J4937" s="21">
        <f>ROUNDDOWN(ROUND(H4937*0.06,2),-2)</f>
        <v/>
      </c>
      <c r="K4937" s="21">
        <f>ROUNDDOWN(ROUND(H4937*0.04,2),-2)</f>
        <v/>
      </c>
      <c r="L4937" s="21">
        <f>I4937+J4937+K4937</f>
        <v/>
      </c>
      <c r="M4937" s="21">
        <f>B4937-L4937</f>
        <v/>
      </c>
      <c r="N4937" s="21">
        <f>ROUNDDOWN(ROUND(B4937*0.2042,2),0)</f>
        <v/>
      </c>
    </row>
    <row r="4938">
      <c r="A4938" t="inlineStr">
        <is>
          <t>照合 役員</t>
        </is>
      </c>
      <c r="B4938" s="21" t="n">
        <v>36000000</v>
      </c>
      <c r="C4938" s="22" t="n">
        <v>1</v>
      </c>
      <c r="D4938" s="22" t="n">
        <v>3</v>
      </c>
      <c r="E4938" s="22" t="n">
        <v>0</v>
      </c>
      <c r="F4938" s="21">
        <f>(IF(C4938&lt;=20,MAX(800000,400000*C4938),8000000+700000*(C4938-20))+IF(E4938=1,1000000,0))</f>
        <v/>
      </c>
      <c r="G4938" s="21">
        <f>IF(AND(D4938=3,C4938&lt;=5),MAX(0,B4938-F4938),IF(AND(D4938=2,C4938&lt;=5,MAX(0,B4938-F4938)&gt;3000000),1500000+MAX(0,B4938-F4938)-3000000,MAX(0,B4938-F4938)/2))</f>
        <v/>
      </c>
      <c r="H4938" s="21">
        <f>ROUNDDOWN(G4938,-3)</f>
        <v/>
      </c>
      <c r="I4938" s="21">
        <f>IF(H4938&lt;=0,0,ROUNDDOWN(ROUND((H4938*LOOKUP(H4938,{0,1950001,3300001,6950001,9000001,18000001,40000001},{0.05,0.1,0.2,0.23,0.33,0.4,0.45})-LOOKUP(H4938,{0,1950001,3300001,6950001,9000001,18000001,40000001},{0,97500,427500,636000,1536000,2796000,4796000}))*1.021,3),0))</f>
        <v/>
      </c>
      <c r="J4938" s="21">
        <f>ROUNDDOWN(ROUND(H4938*0.06,2),-2)</f>
        <v/>
      </c>
      <c r="K4938" s="21">
        <f>ROUNDDOWN(ROUND(H4938*0.04,2),-2)</f>
        <v/>
      </c>
      <c r="L4938" s="21">
        <f>I4938+J4938+K4938</f>
        <v/>
      </c>
      <c r="M4938" s="21">
        <f>B4938-L4938</f>
        <v/>
      </c>
      <c r="N4938" s="21">
        <f>ROUNDDOWN(ROUND(B4938*0.2042,2),0)</f>
        <v/>
      </c>
    </row>
    <row r="4939">
      <c r="A4939" t="inlineStr">
        <is>
          <t>照合 短期 障害</t>
        </is>
      </c>
      <c r="B4939" s="21" t="n">
        <v>36000000</v>
      </c>
      <c r="C4939" s="22" t="n">
        <v>1</v>
      </c>
      <c r="D4939" s="22" t="n">
        <v>2</v>
      </c>
      <c r="E4939" s="22" t="n">
        <v>1</v>
      </c>
      <c r="F4939" s="21">
        <f>(IF(C4939&lt;=20,MAX(800000,400000*C4939),8000000+700000*(C4939-20))+IF(E4939=1,1000000,0))</f>
        <v/>
      </c>
      <c r="G4939" s="21">
        <f>IF(AND(D4939=3,C4939&lt;=5),MAX(0,B4939-F4939),IF(AND(D4939=2,C4939&lt;=5,MAX(0,B4939-F4939)&gt;3000000),1500000+MAX(0,B4939-F4939)-3000000,MAX(0,B4939-F4939)/2))</f>
        <v/>
      </c>
      <c r="H4939" s="21">
        <f>ROUNDDOWN(G4939,-3)</f>
        <v/>
      </c>
      <c r="I4939" s="21">
        <f>IF(H4939&lt;=0,0,ROUNDDOWN(ROUND((H4939*LOOKUP(H4939,{0,1950001,3300001,6950001,9000001,18000001,40000001},{0.05,0.1,0.2,0.23,0.33,0.4,0.45})-LOOKUP(H4939,{0,1950001,3300001,6950001,9000001,18000001,40000001},{0,97500,427500,636000,1536000,2796000,4796000}))*1.021,3),0))</f>
        <v/>
      </c>
      <c r="J4939" s="21">
        <f>ROUNDDOWN(ROUND(H4939*0.06,2),-2)</f>
        <v/>
      </c>
      <c r="K4939" s="21">
        <f>ROUNDDOWN(ROUND(H4939*0.04,2),-2)</f>
        <v/>
      </c>
      <c r="L4939" s="21">
        <f>I4939+J4939+K4939</f>
        <v/>
      </c>
      <c r="M4939" s="21">
        <f>B4939-L4939</f>
        <v/>
      </c>
      <c r="N4939" s="21">
        <f>ROUNDDOWN(ROUND(B4939*0.2042,2),0)</f>
        <v/>
      </c>
    </row>
    <row r="4940">
      <c r="A4940" t="inlineStr">
        <is>
          <t>照合 短期</t>
        </is>
      </c>
      <c r="B4940" s="21" t="n">
        <v>36000000</v>
      </c>
      <c r="C4940" s="22" t="n">
        <v>2</v>
      </c>
      <c r="D4940" s="22" t="n">
        <v>2</v>
      </c>
      <c r="E4940" s="22" t="n">
        <v>0</v>
      </c>
      <c r="F4940" s="21">
        <f>(IF(C4940&lt;=20,MAX(800000,400000*C4940),8000000+700000*(C4940-20))+IF(E4940=1,1000000,0))</f>
        <v/>
      </c>
      <c r="G4940" s="21">
        <f>IF(AND(D4940=3,C4940&lt;=5),MAX(0,B4940-F4940),IF(AND(D4940=2,C4940&lt;=5,MAX(0,B4940-F4940)&gt;3000000),1500000+MAX(0,B4940-F4940)-3000000,MAX(0,B4940-F4940)/2))</f>
        <v/>
      </c>
      <c r="H4940" s="21">
        <f>ROUNDDOWN(G4940,-3)</f>
        <v/>
      </c>
      <c r="I4940" s="21">
        <f>IF(H4940&lt;=0,0,ROUNDDOWN(ROUND((H4940*LOOKUP(H4940,{0,1950001,3300001,6950001,9000001,18000001,40000001},{0.05,0.1,0.2,0.23,0.33,0.4,0.45})-LOOKUP(H4940,{0,1950001,3300001,6950001,9000001,18000001,40000001},{0,97500,427500,636000,1536000,2796000,4796000}))*1.021,3),0))</f>
        <v/>
      </c>
      <c r="J4940" s="21">
        <f>ROUNDDOWN(ROUND(H4940*0.06,2),-2)</f>
        <v/>
      </c>
      <c r="K4940" s="21">
        <f>ROUNDDOWN(ROUND(H4940*0.04,2),-2)</f>
        <v/>
      </c>
      <c r="L4940" s="21">
        <f>I4940+J4940+K4940</f>
        <v/>
      </c>
      <c r="M4940" s="21">
        <f>B4940-L4940</f>
        <v/>
      </c>
      <c r="N4940" s="21">
        <f>ROUNDDOWN(ROUND(B4940*0.2042,2),0)</f>
        <v/>
      </c>
    </row>
    <row r="4941">
      <c r="A4941" t="inlineStr">
        <is>
          <t>照合 役員</t>
        </is>
      </c>
      <c r="B4941" s="21" t="n">
        <v>36000000</v>
      </c>
      <c r="C4941" s="22" t="n">
        <v>2</v>
      </c>
      <c r="D4941" s="22" t="n">
        <v>3</v>
      </c>
      <c r="E4941" s="22" t="n">
        <v>0</v>
      </c>
      <c r="F4941" s="21">
        <f>(IF(C4941&lt;=20,MAX(800000,400000*C4941),8000000+700000*(C4941-20))+IF(E4941=1,1000000,0))</f>
        <v/>
      </c>
      <c r="G4941" s="21">
        <f>IF(AND(D4941=3,C4941&lt;=5),MAX(0,B4941-F4941),IF(AND(D4941=2,C4941&lt;=5,MAX(0,B4941-F4941)&gt;3000000),1500000+MAX(0,B4941-F4941)-3000000,MAX(0,B4941-F4941)/2))</f>
        <v/>
      </c>
      <c r="H4941" s="21">
        <f>ROUNDDOWN(G4941,-3)</f>
        <v/>
      </c>
      <c r="I4941" s="21">
        <f>IF(H4941&lt;=0,0,ROUNDDOWN(ROUND((H4941*LOOKUP(H4941,{0,1950001,3300001,6950001,9000001,18000001,40000001},{0.05,0.1,0.2,0.23,0.33,0.4,0.45})-LOOKUP(H4941,{0,1950001,3300001,6950001,9000001,18000001,40000001},{0,97500,427500,636000,1536000,2796000,4796000}))*1.021,3),0))</f>
        <v/>
      </c>
      <c r="J4941" s="21">
        <f>ROUNDDOWN(ROUND(H4941*0.06,2),-2)</f>
        <v/>
      </c>
      <c r="K4941" s="21">
        <f>ROUNDDOWN(ROUND(H4941*0.04,2),-2)</f>
        <v/>
      </c>
      <c r="L4941" s="21">
        <f>I4941+J4941+K4941</f>
        <v/>
      </c>
      <c r="M4941" s="21">
        <f>B4941-L4941</f>
        <v/>
      </c>
      <c r="N4941" s="21">
        <f>ROUNDDOWN(ROUND(B4941*0.2042,2),0)</f>
        <v/>
      </c>
    </row>
    <row r="4942">
      <c r="A4942" t="inlineStr">
        <is>
          <t>照合 短期 障害</t>
        </is>
      </c>
      <c r="B4942" s="21" t="n">
        <v>36000000</v>
      </c>
      <c r="C4942" s="22" t="n">
        <v>2</v>
      </c>
      <c r="D4942" s="22" t="n">
        <v>2</v>
      </c>
      <c r="E4942" s="22" t="n">
        <v>1</v>
      </c>
      <c r="F4942" s="21">
        <f>(IF(C4942&lt;=20,MAX(800000,400000*C4942),8000000+700000*(C4942-20))+IF(E4942=1,1000000,0))</f>
        <v/>
      </c>
      <c r="G4942" s="21">
        <f>IF(AND(D4942=3,C4942&lt;=5),MAX(0,B4942-F4942),IF(AND(D4942=2,C4942&lt;=5,MAX(0,B4942-F4942)&gt;3000000),1500000+MAX(0,B4942-F4942)-3000000,MAX(0,B4942-F4942)/2))</f>
        <v/>
      </c>
      <c r="H4942" s="21">
        <f>ROUNDDOWN(G4942,-3)</f>
        <v/>
      </c>
      <c r="I4942" s="21">
        <f>IF(H4942&lt;=0,0,ROUNDDOWN(ROUND((H4942*LOOKUP(H4942,{0,1950001,3300001,6950001,9000001,18000001,40000001},{0.05,0.1,0.2,0.23,0.33,0.4,0.45})-LOOKUP(H4942,{0,1950001,3300001,6950001,9000001,18000001,40000001},{0,97500,427500,636000,1536000,2796000,4796000}))*1.021,3),0))</f>
        <v/>
      </c>
      <c r="J4942" s="21">
        <f>ROUNDDOWN(ROUND(H4942*0.06,2),-2)</f>
        <v/>
      </c>
      <c r="K4942" s="21">
        <f>ROUNDDOWN(ROUND(H4942*0.04,2),-2)</f>
        <v/>
      </c>
      <c r="L4942" s="21">
        <f>I4942+J4942+K4942</f>
        <v/>
      </c>
      <c r="M4942" s="21">
        <f>B4942-L4942</f>
        <v/>
      </c>
      <c r="N4942" s="21">
        <f>ROUNDDOWN(ROUND(B4942*0.2042,2),0)</f>
        <v/>
      </c>
    </row>
    <row r="4943">
      <c r="A4943" t="inlineStr">
        <is>
          <t>照合 短期</t>
        </is>
      </c>
      <c r="B4943" s="21" t="n">
        <v>36000000</v>
      </c>
      <c r="C4943" s="22" t="n">
        <v>3</v>
      </c>
      <c r="D4943" s="22" t="n">
        <v>2</v>
      </c>
      <c r="E4943" s="22" t="n">
        <v>0</v>
      </c>
      <c r="F4943" s="21">
        <f>(IF(C4943&lt;=20,MAX(800000,400000*C4943),8000000+700000*(C4943-20))+IF(E4943=1,1000000,0))</f>
        <v/>
      </c>
      <c r="G4943" s="21">
        <f>IF(AND(D4943=3,C4943&lt;=5),MAX(0,B4943-F4943),IF(AND(D4943=2,C4943&lt;=5,MAX(0,B4943-F4943)&gt;3000000),1500000+MAX(0,B4943-F4943)-3000000,MAX(0,B4943-F4943)/2))</f>
        <v/>
      </c>
      <c r="H4943" s="21">
        <f>ROUNDDOWN(G4943,-3)</f>
        <v/>
      </c>
      <c r="I4943" s="21">
        <f>IF(H4943&lt;=0,0,ROUNDDOWN(ROUND((H4943*LOOKUP(H4943,{0,1950001,3300001,6950001,9000001,18000001,40000001},{0.05,0.1,0.2,0.23,0.33,0.4,0.45})-LOOKUP(H4943,{0,1950001,3300001,6950001,9000001,18000001,40000001},{0,97500,427500,636000,1536000,2796000,4796000}))*1.021,3),0))</f>
        <v/>
      </c>
      <c r="J4943" s="21">
        <f>ROUNDDOWN(ROUND(H4943*0.06,2),-2)</f>
        <v/>
      </c>
      <c r="K4943" s="21">
        <f>ROUNDDOWN(ROUND(H4943*0.04,2),-2)</f>
        <v/>
      </c>
      <c r="L4943" s="21">
        <f>I4943+J4943+K4943</f>
        <v/>
      </c>
      <c r="M4943" s="21">
        <f>B4943-L4943</f>
        <v/>
      </c>
      <c r="N4943" s="21">
        <f>ROUNDDOWN(ROUND(B4943*0.2042,2),0)</f>
        <v/>
      </c>
    </row>
    <row r="4944">
      <c r="A4944" t="inlineStr">
        <is>
          <t>照合 役員</t>
        </is>
      </c>
      <c r="B4944" s="21" t="n">
        <v>36000000</v>
      </c>
      <c r="C4944" s="22" t="n">
        <v>3</v>
      </c>
      <c r="D4944" s="22" t="n">
        <v>3</v>
      </c>
      <c r="E4944" s="22" t="n">
        <v>0</v>
      </c>
      <c r="F4944" s="21">
        <f>(IF(C4944&lt;=20,MAX(800000,400000*C4944),8000000+700000*(C4944-20))+IF(E4944=1,1000000,0))</f>
        <v/>
      </c>
      <c r="G4944" s="21">
        <f>IF(AND(D4944=3,C4944&lt;=5),MAX(0,B4944-F4944),IF(AND(D4944=2,C4944&lt;=5,MAX(0,B4944-F4944)&gt;3000000),1500000+MAX(0,B4944-F4944)-3000000,MAX(0,B4944-F4944)/2))</f>
        <v/>
      </c>
      <c r="H4944" s="21">
        <f>ROUNDDOWN(G4944,-3)</f>
        <v/>
      </c>
      <c r="I4944" s="21">
        <f>IF(H4944&lt;=0,0,ROUNDDOWN(ROUND((H4944*LOOKUP(H4944,{0,1950001,3300001,6950001,9000001,18000001,40000001},{0.05,0.1,0.2,0.23,0.33,0.4,0.45})-LOOKUP(H4944,{0,1950001,3300001,6950001,9000001,18000001,40000001},{0,97500,427500,636000,1536000,2796000,4796000}))*1.021,3),0))</f>
        <v/>
      </c>
      <c r="J4944" s="21">
        <f>ROUNDDOWN(ROUND(H4944*0.06,2),-2)</f>
        <v/>
      </c>
      <c r="K4944" s="21">
        <f>ROUNDDOWN(ROUND(H4944*0.04,2),-2)</f>
        <v/>
      </c>
      <c r="L4944" s="21">
        <f>I4944+J4944+K4944</f>
        <v/>
      </c>
      <c r="M4944" s="21">
        <f>B4944-L4944</f>
        <v/>
      </c>
      <c r="N4944" s="21">
        <f>ROUNDDOWN(ROUND(B4944*0.2042,2),0)</f>
        <v/>
      </c>
    </row>
    <row r="4945">
      <c r="A4945" t="inlineStr">
        <is>
          <t>照合 短期 障害</t>
        </is>
      </c>
      <c r="B4945" s="21" t="n">
        <v>36000000</v>
      </c>
      <c r="C4945" s="22" t="n">
        <v>3</v>
      </c>
      <c r="D4945" s="22" t="n">
        <v>2</v>
      </c>
      <c r="E4945" s="22" t="n">
        <v>1</v>
      </c>
      <c r="F4945" s="21">
        <f>(IF(C4945&lt;=20,MAX(800000,400000*C4945),8000000+700000*(C4945-20))+IF(E4945=1,1000000,0))</f>
        <v/>
      </c>
      <c r="G4945" s="21">
        <f>IF(AND(D4945=3,C4945&lt;=5),MAX(0,B4945-F4945),IF(AND(D4945=2,C4945&lt;=5,MAX(0,B4945-F4945)&gt;3000000),1500000+MAX(0,B4945-F4945)-3000000,MAX(0,B4945-F4945)/2))</f>
        <v/>
      </c>
      <c r="H4945" s="21">
        <f>ROUNDDOWN(G4945,-3)</f>
        <v/>
      </c>
      <c r="I4945" s="21">
        <f>IF(H4945&lt;=0,0,ROUNDDOWN(ROUND((H4945*LOOKUP(H4945,{0,1950001,3300001,6950001,9000001,18000001,40000001},{0.05,0.1,0.2,0.23,0.33,0.4,0.45})-LOOKUP(H4945,{0,1950001,3300001,6950001,9000001,18000001,40000001},{0,97500,427500,636000,1536000,2796000,4796000}))*1.021,3),0))</f>
        <v/>
      </c>
      <c r="J4945" s="21">
        <f>ROUNDDOWN(ROUND(H4945*0.06,2),-2)</f>
        <v/>
      </c>
      <c r="K4945" s="21">
        <f>ROUNDDOWN(ROUND(H4945*0.04,2),-2)</f>
        <v/>
      </c>
      <c r="L4945" s="21">
        <f>I4945+J4945+K4945</f>
        <v/>
      </c>
      <c r="M4945" s="21">
        <f>B4945-L4945</f>
        <v/>
      </c>
      <c r="N4945" s="21">
        <f>ROUNDDOWN(ROUND(B4945*0.2042,2),0)</f>
        <v/>
      </c>
    </row>
    <row r="4946">
      <c r="A4946" t="inlineStr">
        <is>
          <t>照合 短期</t>
        </is>
      </c>
      <c r="B4946" s="21" t="n">
        <v>36000000</v>
      </c>
      <c r="C4946" s="22" t="n">
        <v>4</v>
      </c>
      <c r="D4946" s="22" t="n">
        <v>2</v>
      </c>
      <c r="E4946" s="22" t="n">
        <v>0</v>
      </c>
      <c r="F4946" s="21">
        <f>(IF(C4946&lt;=20,MAX(800000,400000*C4946),8000000+700000*(C4946-20))+IF(E4946=1,1000000,0))</f>
        <v/>
      </c>
      <c r="G4946" s="21">
        <f>IF(AND(D4946=3,C4946&lt;=5),MAX(0,B4946-F4946),IF(AND(D4946=2,C4946&lt;=5,MAX(0,B4946-F4946)&gt;3000000),1500000+MAX(0,B4946-F4946)-3000000,MAX(0,B4946-F4946)/2))</f>
        <v/>
      </c>
      <c r="H4946" s="21">
        <f>ROUNDDOWN(G4946,-3)</f>
        <v/>
      </c>
      <c r="I4946" s="21">
        <f>IF(H4946&lt;=0,0,ROUNDDOWN(ROUND((H4946*LOOKUP(H4946,{0,1950001,3300001,6950001,9000001,18000001,40000001},{0.05,0.1,0.2,0.23,0.33,0.4,0.45})-LOOKUP(H4946,{0,1950001,3300001,6950001,9000001,18000001,40000001},{0,97500,427500,636000,1536000,2796000,4796000}))*1.021,3),0))</f>
        <v/>
      </c>
      <c r="J4946" s="21">
        <f>ROUNDDOWN(ROUND(H4946*0.06,2),-2)</f>
        <v/>
      </c>
      <c r="K4946" s="21">
        <f>ROUNDDOWN(ROUND(H4946*0.04,2),-2)</f>
        <v/>
      </c>
      <c r="L4946" s="21">
        <f>I4946+J4946+K4946</f>
        <v/>
      </c>
      <c r="M4946" s="21">
        <f>B4946-L4946</f>
        <v/>
      </c>
      <c r="N4946" s="21">
        <f>ROUNDDOWN(ROUND(B4946*0.2042,2),0)</f>
        <v/>
      </c>
    </row>
    <row r="4947">
      <c r="A4947" t="inlineStr">
        <is>
          <t>照合 役員</t>
        </is>
      </c>
      <c r="B4947" s="21" t="n">
        <v>36000000</v>
      </c>
      <c r="C4947" s="22" t="n">
        <v>4</v>
      </c>
      <c r="D4947" s="22" t="n">
        <v>3</v>
      </c>
      <c r="E4947" s="22" t="n">
        <v>0</v>
      </c>
      <c r="F4947" s="21">
        <f>(IF(C4947&lt;=20,MAX(800000,400000*C4947),8000000+700000*(C4947-20))+IF(E4947=1,1000000,0))</f>
        <v/>
      </c>
      <c r="G4947" s="21">
        <f>IF(AND(D4947=3,C4947&lt;=5),MAX(0,B4947-F4947),IF(AND(D4947=2,C4947&lt;=5,MAX(0,B4947-F4947)&gt;3000000),1500000+MAX(0,B4947-F4947)-3000000,MAX(0,B4947-F4947)/2))</f>
        <v/>
      </c>
      <c r="H4947" s="21">
        <f>ROUNDDOWN(G4947,-3)</f>
        <v/>
      </c>
      <c r="I4947" s="21">
        <f>IF(H4947&lt;=0,0,ROUNDDOWN(ROUND((H4947*LOOKUP(H4947,{0,1950001,3300001,6950001,9000001,18000001,40000001},{0.05,0.1,0.2,0.23,0.33,0.4,0.45})-LOOKUP(H4947,{0,1950001,3300001,6950001,9000001,18000001,40000001},{0,97500,427500,636000,1536000,2796000,4796000}))*1.021,3),0))</f>
        <v/>
      </c>
      <c r="J4947" s="21">
        <f>ROUNDDOWN(ROUND(H4947*0.06,2),-2)</f>
        <v/>
      </c>
      <c r="K4947" s="21">
        <f>ROUNDDOWN(ROUND(H4947*0.04,2),-2)</f>
        <v/>
      </c>
      <c r="L4947" s="21">
        <f>I4947+J4947+K4947</f>
        <v/>
      </c>
      <c r="M4947" s="21">
        <f>B4947-L4947</f>
        <v/>
      </c>
      <c r="N4947" s="21">
        <f>ROUNDDOWN(ROUND(B4947*0.2042,2),0)</f>
        <v/>
      </c>
    </row>
    <row r="4948">
      <c r="A4948" t="inlineStr">
        <is>
          <t>照合 短期 障害</t>
        </is>
      </c>
      <c r="B4948" s="21" t="n">
        <v>36000000</v>
      </c>
      <c r="C4948" s="22" t="n">
        <v>4</v>
      </c>
      <c r="D4948" s="22" t="n">
        <v>2</v>
      </c>
      <c r="E4948" s="22" t="n">
        <v>1</v>
      </c>
      <c r="F4948" s="21">
        <f>(IF(C4948&lt;=20,MAX(800000,400000*C4948),8000000+700000*(C4948-20))+IF(E4948=1,1000000,0))</f>
        <v/>
      </c>
      <c r="G4948" s="21">
        <f>IF(AND(D4948=3,C4948&lt;=5),MAX(0,B4948-F4948),IF(AND(D4948=2,C4948&lt;=5,MAX(0,B4948-F4948)&gt;3000000),1500000+MAX(0,B4948-F4948)-3000000,MAX(0,B4948-F4948)/2))</f>
        <v/>
      </c>
      <c r="H4948" s="21">
        <f>ROUNDDOWN(G4948,-3)</f>
        <v/>
      </c>
      <c r="I4948" s="21">
        <f>IF(H4948&lt;=0,0,ROUNDDOWN(ROUND((H4948*LOOKUP(H4948,{0,1950001,3300001,6950001,9000001,18000001,40000001},{0.05,0.1,0.2,0.23,0.33,0.4,0.45})-LOOKUP(H4948,{0,1950001,3300001,6950001,9000001,18000001,40000001},{0,97500,427500,636000,1536000,2796000,4796000}))*1.021,3),0))</f>
        <v/>
      </c>
      <c r="J4948" s="21">
        <f>ROUNDDOWN(ROUND(H4948*0.06,2),-2)</f>
        <v/>
      </c>
      <c r="K4948" s="21">
        <f>ROUNDDOWN(ROUND(H4948*0.04,2),-2)</f>
        <v/>
      </c>
      <c r="L4948" s="21">
        <f>I4948+J4948+K4948</f>
        <v/>
      </c>
      <c r="M4948" s="21">
        <f>B4948-L4948</f>
        <v/>
      </c>
      <c r="N4948" s="21">
        <f>ROUNDDOWN(ROUND(B4948*0.2042,2),0)</f>
        <v/>
      </c>
    </row>
    <row r="4949">
      <c r="A4949" t="inlineStr">
        <is>
          <t>照合 短期</t>
        </is>
      </c>
      <c r="B4949" s="21" t="n">
        <v>36000000</v>
      </c>
      <c r="C4949" s="22" t="n">
        <v>5</v>
      </c>
      <c r="D4949" s="22" t="n">
        <v>2</v>
      </c>
      <c r="E4949" s="22" t="n">
        <v>0</v>
      </c>
      <c r="F4949" s="21">
        <f>(IF(C4949&lt;=20,MAX(800000,400000*C4949),8000000+700000*(C4949-20))+IF(E4949=1,1000000,0))</f>
        <v/>
      </c>
      <c r="G4949" s="21">
        <f>IF(AND(D4949=3,C4949&lt;=5),MAX(0,B4949-F4949),IF(AND(D4949=2,C4949&lt;=5,MAX(0,B4949-F4949)&gt;3000000),1500000+MAX(0,B4949-F4949)-3000000,MAX(0,B4949-F4949)/2))</f>
        <v/>
      </c>
      <c r="H4949" s="21">
        <f>ROUNDDOWN(G4949,-3)</f>
        <v/>
      </c>
      <c r="I4949" s="21">
        <f>IF(H4949&lt;=0,0,ROUNDDOWN(ROUND((H4949*LOOKUP(H4949,{0,1950001,3300001,6950001,9000001,18000001,40000001},{0.05,0.1,0.2,0.23,0.33,0.4,0.45})-LOOKUP(H4949,{0,1950001,3300001,6950001,9000001,18000001,40000001},{0,97500,427500,636000,1536000,2796000,4796000}))*1.021,3),0))</f>
        <v/>
      </c>
      <c r="J4949" s="21">
        <f>ROUNDDOWN(ROUND(H4949*0.06,2),-2)</f>
        <v/>
      </c>
      <c r="K4949" s="21">
        <f>ROUNDDOWN(ROUND(H4949*0.04,2),-2)</f>
        <v/>
      </c>
      <c r="L4949" s="21">
        <f>I4949+J4949+K4949</f>
        <v/>
      </c>
      <c r="M4949" s="21">
        <f>B4949-L4949</f>
        <v/>
      </c>
      <c r="N4949" s="21">
        <f>ROUNDDOWN(ROUND(B4949*0.2042,2),0)</f>
        <v/>
      </c>
    </row>
    <row r="4950">
      <c r="A4950" t="inlineStr">
        <is>
          <t>照合 役員</t>
        </is>
      </c>
      <c r="B4950" s="21" t="n">
        <v>36000000</v>
      </c>
      <c r="C4950" s="22" t="n">
        <v>5</v>
      </c>
      <c r="D4950" s="22" t="n">
        <v>3</v>
      </c>
      <c r="E4950" s="22" t="n">
        <v>0</v>
      </c>
      <c r="F4950" s="21">
        <f>(IF(C4950&lt;=20,MAX(800000,400000*C4950),8000000+700000*(C4950-20))+IF(E4950=1,1000000,0))</f>
        <v/>
      </c>
      <c r="G4950" s="21">
        <f>IF(AND(D4950=3,C4950&lt;=5),MAX(0,B4950-F4950),IF(AND(D4950=2,C4950&lt;=5,MAX(0,B4950-F4950)&gt;3000000),1500000+MAX(0,B4950-F4950)-3000000,MAX(0,B4950-F4950)/2))</f>
        <v/>
      </c>
      <c r="H4950" s="21">
        <f>ROUNDDOWN(G4950,-3)</f>
        <v/>
      </c>
      <c r="I4950" s="21">
        <f>IF(H4950&lt;=0,0,ROUNDDOWN(ROUND((H4950*LOOKUP(H4950,{0,1950001,3300001,6950001,9000001,18000001,40000001},{0.05,0.1,0.2,0.23,0.33,0.4,0.45})-LOOKUP(H4950,{0,1950001,3300001,6950001,9000001,18000001,40000001},{0,97500,427500,636000,1536000,2796000,4796000}))*1.021,3),0))</f>
        <v/>
      </c>
      <c r="J4950" s="21">
        <f>ROUNDDOWN(ROUND(H4950*0.06,2),-2)</f>
        <v/>
      </c>
      <c r="K4950" s="21">
        <f>ROUNDDOWN(ROUND(H4950*0.04,2),-2)</f>
        <v/>
      </c>
      <c r="L4950" s="21">
        <f>I4950+J4950+K4950</f>
        <v/>
      </c>
      <c r="M4950" s="21">
        <f>B4950-L4950</f>
        <v/>
      </c>
      <c r="N4950" s="21">
        <f>ROUNDDOWN(ROUND(B4950*0.2042,2),0)</f>
        <v/>
      </c>
    </row>
    <row r="4951">
      <c r="A4951" t="inlineStr">
        <is>
          <t>照合 短期 障害</t>
        </is>
      </c>
      <c r="B4951" s="21" t="n">
        <v>36000000</v>
      </c>
      <c r="C4951" s="22" t="n">
        <v>5</v>
      </c>
      <c r="D4951" s="22" t="n">
        <v>2</v>
      </c>
      <c r="E4951" s="22" t="n">
        <v>1</v>
      </c>
      <c r="F4951" s="21">
        <f>(IF(C4951&lt;=20,MAX(800000,400000*C4951),8000000+700000*(C4951-20))+IF(E4951=1,1000000,0))</f>
        <v/>
      </c>
      <c r="G4951" s="21">
        <f>IF(AND(D4951=3,C4951&lt;=5),MAX(0,B4951-F4951),IF(AND(D4951=2,C4951&lt;=5,MAX(0,B4951-F4951)&gt;3000000),1500000+MAX(0,B4951-F4951)-3000000,MAX(0,B4951-F4951)/2))</f>
        <v/>
      </c>
      <c r="H4951" s="21">
        <f>ROUNDDOWN(G4951,-3)</f>
        <v/>
      </c>
      <c r="I4951" s="21">
        <f>IF(H4951&lt;=0,0,ROUNDDOWN(ROUND((H4951*LOOKUP(H4951,{0,1950001,3300001,6950001,9000001,18000001,40000001},{0.05,0.1,0.2,0.23,0.33,0.4,0.45})-LOOKUP(H4951,{0,1950001,3300001,6950001,9000001,18000001,40000001},{0,97500,427500,636000,1536000,2796000,4796000}))*1.021,3),0))</f>
        <v/>
      </c>
      <c r="J4951" s="21">
        <f>ROUNDDOWN(ROUND(H4951*0.06,2),-2)</f>
        <v/>
      </c>
      <c r="K4951" s="21">
        <f>ROUNDDOWN(ROUND(H4951*0.04,2),-2)</f>
        <v/>
      </c>
      <c r="L4951" s="21">
        <f>I4951+J4951+K4951</f>
        <v/>
      </c>
      <c r="M4951" s="21">
        <f>B4951-L4951</f>
        <v/>
      </c>
      <c r="N4951" s="21">
        <f>ROUNDDOWN(ROUND(B4951*0.2042,2),0)</f>
        <v/>
      </c>
    </row>
    <row r="4952">
      <c r="A4952" t="inlineStr">
        <is>
          <t>照合 障害</t>
        </is>
      </c>
      <c r="B4952" s="21" t="n">
        <v>36000000</v>
      </c>
      <c r="C4952" s="22" t="n">
        <v>25</v>
      </c>
      <c r="D4952" s="22" t="n">
        <v>1</v>
      </c>
      <c r="E4952" s="22" t="n">
        <v>1</v>
      </c>
      <c r="F4952" s="21">
        <f>(IF(C4952&lt;=20,MAX(800000,400000*C4952),8000000+700000*(C4952-20))+IF(E4952=1,1000000,0))</f>
        <v/>
      </c>
      <c r="G4952" s="21">
        <f>IF(AND(D4952=3,C4952&lt;=5),MAX(0,B4952-F4952),IF(AND(D4952=2,C4952&lt;=5,MAX(0,B4952-F4952)&gt;3000000),1500000+MAX(0,B4952-F4952)-3000000,MAX(0,B4952-F4952)/2))</f>
        <v/>
      </c>
      <c r="H4952" s="21">
        <f>ROUNDDOWN(G4952,-3)</f>
        <v/>
      </c>
      <c r="I4952" s="21">
        <f>IF(H4952&lt;=0,0,ROUNDDOWN(ROUND((H4952*LOOKUP(H4952,{0,1950001,3300001,6950001,9000001,18000001,40000001},{0.05,0.1,0.2,0.23,0.33,0.4,0.45})-LOOKUP(H4952,{0,1950001,3300001,6950001,9000001,18000001,40000001},{0,97500,427500,636000,1536000,2796000,4796000}))*1.021,3),0))</f>
        <v/>
      </c>
      <c r="J4952" s="21">
        <f>ROUNDDOWN(ROUND(H4952*0.06,2),-2)</f>
        <v/>
      </c>
      <c r="K4952" s="21">
        <f>ROUNDDOWN(ROUND(H4952*0.04,2),-2)</f>
        <v/>
      </c>
      <c r="L4952" s="21">
        <f>I4952+J4952+K4952</f>
        <v/>
      </c>
      <c r="M4952" s="21">
        <f>B4952-L4952</f>
        <v/>
      </c>
      <c r="N4952" s="21">
        <f>ROUNDDOWN(ROUND(B4952*0.2042,2),0)</f>
        <v/>
      </c>
    </row>
    <row r="4953">
      <c r="A4953" t="inlineStr">
        <is>
          <t>照合 一般</t>
        </is>
      </c>
      <c r="B4953" s="21" t="n">
        <v>36500000</v>
      </c>
      <c r="C4953" s="22" t="n">
        <v>1</v>
      </c>
      <c r="D4953" s="22" t="n">
        <v>1</v>
      </c>
      <c r="E4953" s="22" t="n">
        <v>0</v>
      </c>
      <c r="F4953" s="21">
        <f>(IF(C4953&lt;=20,MAX(800000,400000*C4953),8000000+700000*(C4953-20))+IF(E4953=1,1000000,0))</f>
        <v/>
      </c>
      <c r="G4953" s="21">
        <f>IF(AND(D4953=3,C4953&lt;=5),MAX(0,B4953-F4953),IF(AND(D4953=2,C4953&lt;=5,MAX(0,B4953-F4953)&gt;3000000),1500000+MAX(0,B4953-F4953)-3000000,MAX(0,B4953-F4953)/2))</f>
        <v/>
      </c>
      <c r="H4953" s="21">
        <f>ROUNDDOWN(G4953,-3)</f>
        <v/>
      </c>
      <c r="I4953" s="21">
        <f>IF(H4953&lt;=0,0,ROUNDDOWN(ROUND((H4953*LOOKUP(H4953,{0,1950001,3300001,6950001,9000001,18000001,40000001},{0.05,0.1,0.2,0.23,0.33,0.4,0.45})-LOOKUP(H4953,{0,1950001,3300001,6950001,9000001,18000001,40000001},{0,97500,427500,636000,1536000,2796000,4796000}))*1.021,3),0))</f>
        <v/>
      </c>
      <c r="J4953" s="21">
        <f>ROUNDDOWN(ROUND(H4953*0.06,2),-2)</f>
        <v/>
      </c>
      <c r="K4953" s="21">
        <f>ROUNDDOWN(ROUND(H4953*0.04,2),-2)</f>
        <v/>
      </c>
      <c r="L4953" s="21">
        <f>I4953+J4953+K4953</f>
        <v/>
      </c>
      <c r="M4953" s="21">
        <f>B4953-L4953</f>
        <v/>
      </c>
      <c r="N4953" s="21">
        <f>ROUNDDOWN(ROUND(B4953*0.2042,2),0)</f>
        <v/>
      </c>
    </row>
    <row r="4954">
      <c r="A4954" t="inlineStr">
        <is>
          <t>照合 一般</t>
        </is>
      </c>
      <c r="B4954" s="21" t="n">
        <v>36500000</v>
      </c>
      <c r="C4954" s="22" t="n">
        <v>2</v>
      </c>
      <c r="D4954" s="22" t="n">
        <v>1</v>
      </c>
      <c r="E4954" s="22" t="n">
        <v>0</v>
      </c>
      <c r="F4954" s="21">
        <f>(IF(C4954&lt;=20,MAX(800000,400000*C4954),8000000+700000*(C4954-20))+IF(E4954=1,1000000,0))</f>
        <v/>
      </c>
      <c r="G4954" s="21">
        <f>IF(AND(D4954=3,C4954&lt;=5),MAX(0,B4954-F4954),IF(AND(D4954=2,C4954&lt;=5,MAX(0,B4954-F4954)&gt;3000000),1500000+MAX(0,B4954-F4954)-3000000,MAX(0,B4954-F4954)/2))</f>
        <v/>
      </c>
      <c r="H4954" s="21">
        <f>ROUNDDOWN(G4954,-3)</f>
        <v/>
      </c>
      <c r="I4954" s="21">
        <f>IF(H4954&lt;=0,0,ROUNDDOWN(ROUND((H4954*LOOKUP(H4954,{0,1950001,3300001,6950001,9000001,18000001,40000001},{0.05,0.1,0.2,0.23,0.33,0.4,0.45})-LOOKUP(H4954,{0,1950001,3300001,6950001,9000001,18000001,40000001},{0,97500,427500,636000,1536000,2796000,4796000}))*1.021,3),0))</f>
        <v/>
      </c>
      <c r="J4954" s="21">
        <f>ROUNDDOWN(ROUND(H4954*0.06,2),-2)</f>
        <v/>
      </c>
      <c r="K4954" s="21">
        <f>ROUNDDOWN(ROUND(H4954*0.04,2),-2)</f>
        <v/>
      </c>
      <c r="L4954" s="21">
        <f>I4954+J4954+K4954</f>
        <v/>
      </c>
      <c r="M4954" s="21">
        <f>B4954-L4954</f>
        <v/>
      </c>
      <c r="N4954" s="21">
        <f>ROUNDDOWN(ROUND(B4954*0.2042,2),0)</f>
        <v/>
      </c>
    </row>
    <row r="4955">
      <c r="A4955" t="inlineStr">
        <is>
          <t>照合 一般</t>
        </is>
      </c>
      <c r="B4955" s="21" t="n">
        <v>36500000</v>
      </c>
      <c r="C4955" s="22" t="n">
        <v>3</v>
      </c>
      <c r="D4955" s="22" t="n">
        <v>1</v>
      </c>
      <c r="E4955" s="22" t="n">
        <v>0</v>
      </c>
      <c r="F4955" s="21">
        <f>(IF(C4955&lt;=20,MAX(800000,400000*C4955),8000000+700000*(C4955-20))+IF(E4955=1,1000000,0))</f>
        <v/>
      </c>
      <c r="G4955" s="21">
        <f>IF(AND(D4955=3,C4955&lt;=5),MAX(0,B4955-F4955),IF(AND(D4955=2,C4955&lt;=5,MAX(0,B4955-F4955)&gt;3000000),1500000+MAX(0,B4955-F4955)-3000000,MAX(0,B4955-F4955)/2))</f>
        <v/>
      </c>
      <c r="H4955" s="21">
        <f>ROUNDDOWN(G4955,-3)</f>
        <v/>
      </c>
      <c r="I4955" s="21">
        <f>IF(H4955&lt;=0,0,ROUNDDOWN(ROUND((H4955*LOOKUP(H4955,{0,1950001,3300001,6950001,9000001,18000001,40000001},{0.05,0.1,0.2,0.23,0.33,0.4,0.45})-LOOKUP(H4955,{0,1950001,3300001,6950001,9000001,18000001,40000001},{0,97500,427500,636000,1536000,2796000,4796000}))*1.021,3),0))</f>
        <v/>
      </c>
      <c r="J4955" s="21">
        <f>ROUNDDOWN(ROUND(H4955*0.06,2),-2)</f>
        <v/>
      </c>
      <c r="K4955" s="21">
        <f>ROUNDDOWN(ROUND(H4955*0.04,2),-2)</f>
        <v/>
      </c>
      <c r="L4955" s="21">
        <f>I4955+J4955+K4955</f>
        <v/>
      </c>
      <c r="M4955" s="21">
        <f>B4955-L4955</f>
        <v/>
      </c>
      <c r="N4955" s="21">
        <f>ROUNDDOWN(ROUND(B4955*0.2042,2),0)</f>
        <v/>
      </c>
    </row>
    <row r="4956">
      <c r="A4956" t="inlineStr">
        <is>
          <t>照合 一般</t>
        </is>
      </c>
      <c r="B4956" s="21" t="n">
        <v>36500000</v>
      </c>
      <c r="C4956" s="22" t="n">
        <v>4</v>
      </c>
      <c r="D4956" s="22" t="n">
        <v>1</v>
      </c>
      <c r="E4956" s="22" t="n">
        <v>0</v>
      </c>
      <c r="F4956" s="21">
        <f>(IF(C4956&lt;=20,MAX(800000,400000*C4956),8000000+700000*(C4956-20))+IF(E4956=1,1000000,0))</f>
        <v/>
      </c>
      <c r="G4956" s="21">
        <f>IF(AND(D4956=3,C4956&lt;=5),MAX(0,B4956-F4956),IF(AND(D4956=2,C4956&lt;=5,MAX(0,B4956-F4956)&gt;3000000),1500000+MAX(0,B4956-F4956)-3000000,MAX(0,B4956-F4956)/2))</f>
        <v/>
      </c>
      <c r="H4956" s="21">
        <f>ROUNDDOWN(G4956,-3)</f>
        <v/>
      </c>
      <c r="I4956" s="21">
        <f>IF(H4956&lt;=0,0,ROUNDDOWN(ROUND((H4956*LOOKUP(H4956,{0,1950001,3300001,6950001,9000001,18000001,40000001},{0.05,0.1,0.2,0.23,0.33,0.4,0.45})-LOOKUP(H4956,{0,1950001,3300001,6950001,9000001,18000001,40000001},{0,97500,427500,636000,1536000,2796000,4796000}))*1.021,3),0))</f>
        <v/>
      </c>
      <c r="J4956" s="21">
        <f>ROUNDDOWN(ROUND(H4956*0.06,2),-2)</f>
        <v/>
      </c>
      <c r="K4956" s="21">
        <f>ROUNDDOWN(ROUND(H4956*0.04,2),-2)</f>
        <v/>
      </c>
      <c r="L4956" s="21">
        <f>I4956+J4956+K4956</f>
        <v/>
      </c>
      <c r="M4956" s="21">
        <f>B4956-L4956</f>
        <v/>
      </c>
      <c r="N4956" s="21">
        <f>ROUNDDOWN(ROUND(B4956*0.2042,2),0)</f>
        <v/>
      </c>
    </row>
    <row r="4957">
      <c r="A4957" t="inlineStr">
        <is>
          <t>照合 一般</t>
        </is>
      </c>
      <c r="B4957" s="21" t="n">
        <v>36500000</v>
      </c>
      <c r="C4957" s="22" t="n">
        <v>5</v>
      </c>
      <c r="D4957" s="22" t="n">
        <v>1</v>
      </c>
      <c r="E4957" s="22" t="n">
        <v>0</v>
      </c>
      <c r="F4957" s="21">
        <f>(IF(C4957&lt;=20,MAX(800000,400000*C4957),8000000+700000*(C4957-20))+IF(E4957=1,1000000,0))</f>
        <v/>
      </c>
      <c r="G4957" s="21">
        <f>IF(AND(D4957=3,C4957&lt;=5),MAX(0,B4957-F4957),IF(AND(D4957=2,C4957&lt;=5,MAX(0,B4957-F4957)&gt;3000000),1500000+MAX(0,B4957-F4957)-3000000,MAX(0,B4957-F4957)/2))</f>
        <v/>
      </c>
      <c r="H4957" s="21">
        <f>ROUNDDOWN(G4957,-3)</f>
        <v/>
      </c>
      <c r="I4957" s="21">
        <f>IF(H4957&lt;=0,0,ROUNDDOWN(ROUND((H4957*LOOKUP(H4957,{0,1950001,3300001,6950001,9000001,18000001,40000001},{0.05,0.1,0.2,0.23,0.33,0.4,0.45})-LOOKUP(H4957,{0,1950001,3300001,6950001,9000001,18000001,40000001},{0,97500,427500,636000,1536000,2796000,4796000}))*1.021,3),0))</f>
        <v/>
      </c>
      <c r="J4957" s="21">
        <f>ROUNDDOWN(ROUND(H4957*0.06,2),-2)</f>
        <v/>
      </c>
      <c r="K4957" s="21">
        <f>ROUNDDOWN(ROUND(H4957*0.04,2),-2)</f>
        <v/>
      </c>
      <c r="L4957" s="21">
        <f>I4957+J4957+K4957</f>
        <v/>
      </c>
      <c r="M4957" s="21">
        <f>B4957-L4957</f>
        <v/>
      </c>
      <c r="N4957" s="21">
        <f>ROUNDDOWN(ROUND(B4957*0.2042,2),0)</f>
        <v/>
      </c>
    </row>
    <row r="4958">
      <c r="A4958" t="inlineStr">
        <is>
          <t>照合 一般</t>
        </is>
      </c>
      <c r="B4958" s="21" t="n">
        <v>36500000</v>
      </c>
      <c r="C4958" s="22" t="n">
        <v>6</v>
      </c>
      <c r="D4958" s="22" t="n">
        <v>1</v>
      </c>
      <c r="E4958" s="22" t="n">
        <v>0</v>
      </c>
      <c r="F4958" s="21">
        <f>(IF(C4958&lt;=20,MAX(800000,400000*C4958),8000000+700000*(C4958-20))+IF(E4958=1,1000000,0))</f>
        <v/>
      </c>
      <c r="G4958" s="21">
        <f>IF(AND(D4958=3,C4958&lt;=5),MAX(0,B4958-F4958),IF(AND(D4958=2,C4958&lt;=5,MAX(0,B4958-F4958)&gt;3000000),1500000+MAX(0,B4958-F4958)-3000000,MAX(0,B4958-F4958)/2))</f>
        <v/>
      </c>
      <c r="H4958" s="21">
        <f>ROUNDDOWN(G4958,-3)</f>
        <v/>
      </c>
      <c r="I4958" s="21">
        <f>IF(H4958&lt;=0,0,ROUNDDOWN(ROUND((H4958*LOOKUP(H4958,{0,1950001,3300001,6950001,9000001,18000001,40000001},{0.05,0.1,0.2,0.23,0.33,0.4,0.45})-LOOKUP(H4958,{0,1950001,3300001,6950001,9000001,18000001,40000001},{0,97500,427500,636000,1536000,2796000,4796000}))*1.021,3),0))</f>
        <v/>
      </c>
      <c r="J4958" s="21">
        <f>ROUNDDOWN(ROUND(H4958*0.06,2),-2)</f>
        <v/>
      </c>
      <c r="K4958" s="21">
        <f>ROUNDDOWN(ROUND(H4958*0.04,2),-2)</f>
        <v/>
      </c>
      <c r="L4958" s="21">
        <f>I4958+J4958+K4958</f>
        <v/>
      </c>
      <c r="M4958" s="21">
        <f>B4958-L4958</f>
        <v/>
      </c>
      <c r="N4958" s="21">
        <f>ROUNDDOWN(ROUND(B4958*0.2042,2),0)</f>
        <v/>
      </c>
    </row>
    <row r="4959">
      <c r="A4959" t="inlineStr">
        <is>
          <t>照合 一般</t>
        </is>
      </c>
      <c r="B4959" s="21" t="n">
        <v>36500000</v>
      </c>
      <c r="C4959" s="22" t="n">
        <v>7</v>
      </c>
      <c r="D4959" s="22" t="n">
        <v>1</v>
      </c>
      <c r="E4959" s="22" t="n">
        <v>0</v>
      </c>
      <c r="F4959" s="21">
        <f>(IF(C4959&lt;=20,MAX(800000,400000*C4959),8000000+700000*(C4959-20))+IF(E4959=1,1000000,0))</f>
        <v/>
      </c>
      <c r="G4959" s="21">
        <f>IF(AND(D4959=3,C4959&lt;=5),MAX(0,B4959-F4959),IF(AND(D4959=2,C4959&lt;=5,MAX(0,B4959-F4959)&gt;3000000),1500000+MAX(0,B4959-F4959)-3000000,MAX(0,B4959-F4959)/2))</f>
        <v/>
      </c>
      <c r="H4959" s="21">
        <f>ROUNDDOWN(G4959,-3)</f>
        <v/>
      </c>
      <c r="I4959" s="21">
        <f>IF(H4959&lt;=0,0,ROUNDDOWN(ROUND((H4959*LOOKUP(H4959,{0,1950001,3300001,6950001,9000001,18000001,40000001},{0.05,0.1,0.2,0.23,0.33,0.4,0.45})-LOOKUP(H4959,{0,1950001,3300001,6950001,9000001,18000001,40000001},{0,97500,427500,636000,1536000,2796000,4796000}))*1.021,3),0))</f>
        <v/>
      </c>
      <c r="J4959" s="21">
        <f>ROUNDDOWN(ROUND(H4959*0.06,2),-2)</f>
        <v/>
      </c>
      <c r="K4959" s="21">
        <f>ROUNDDOWN(ROUND(H4959*0.04,2),-2)</f>
        <v/>
      </c>
      <c r="L4959" s="21">
        <f>I4959+J4959+K4959</f>
        <v/>
      </c>
      <c r="M4959" s="21">
        <f>B4959-L4959</f>
        <v/>
      </c>
      <c r="N4959" s="21">
        <f>ROUNDDOWN(ROUND(B4959*0.2042,2),0)</f>
        <v/>
      </c>
    </row>
    <row r="4960">
      <c r="A4960" t="inlineStr">
        <is>
          <t>照合 一般</t>
        </is>
      </c>
      <c r="B4960" s="21" t="n">
        <v>36500000</v>
      </c>
      <c r="C4960" s="22" t="n">
        <v>8</v>
      </c>
      <c r="D4960" s="22" t="n">
        <v>1</v>
      </c>
      <c r="E4960" s="22" t="n">
        <v>0</v>
      </c>
      <c r="F4960" s="21">
        <f>(IF(C4960&lt;=20,MAX(800000,400000*C4960),8000000+700000*(C4960-20))+IF(E4960=1,1000000,0))</f>
        <v/>
      </c>
      <c r="G4960" s="21">
        <f>IF(AND(D4960=3,C4960&lt;=5),MAX(0,B4960-F4960),IF(AND(D4960=2,C4960&lt;=5,MAX(0,B4960-F4960)&gt;3000000),1500000+MAX(0,B4960-F4960)-3000000,MAX(0,B4960-F4960)/2))</f>
        <v/>
      </c>
      <c r="H4960" s="21">
        <f>ROUNDDOWN(G4960,-3)</f>
        <v/>
      </c>
      <c r="I4960" s="21">
        <f>IF(H4960&lt;=0,0,ROUNDDOWN(ROUND((H4960*LOOKUP(H4960,{0,1950001,3300001,6950001,9000001,18000001,40000001},{0.05,0.1,0.2,0.23,0.33,0.4,0.45})-LOOKUP(H4960,{0,1950001,3300001,6950001,9000001,18000001,40000001},{0,97500,427500,636000,1536000,2796000,4796000}))*1.021,3),0))</f>
        <v/>
      </c>
      <c r="J4960" s="21">
        <f>ROUNDDOWN(ROUND(H4960*0.06,2),-2)</f>
        <v/>
      </c>
      <c r="K4960" s="21">
        <f>ROUNDDOWN(ROUND(H4960*0.04,2),-2)</f>
        <v/>
      </c>
      <c r="L4960" s="21">
        <f>I4960+J4960+K4960</f>
        <v/>
      </c>
      <c r="M4960" s="21">
        <f>B4960-L4960</f>
        <v/>
      </c>
      <c r="N4960" s="21">
        <f>ROUNDDOWN(ROUND(B4960*0.2042,2),0)</f>
        <v/>
      </c>
    </row>
    <row r="4961">
      <c r="A4961" t="inlineStr">
        <is>
          <t>照合 一般</t>
        </is>
      </c>
      <c r="B4961" s="21" t="n">
        <v>36500000</v>
      </c>
      <c r="C4961" s="22" t="n">
        <v>9</v>
      </c>
      <c r="D4961" s="22" t="n">
        <v>1</v>
      </c>
      <c r="E4961" s="22" t="n">
        <v>0</v>
      </c>
      <c r="F4961" s="21">
        <f>(IF(C4961&lt;=20,MAX(800000,400000*C4961),8000000+700000*(C4961-20))+IF(E4961=1,1000000,0))</f>
        <v/>
      </c>
      <c r="G4961" s="21">
        <f>IF(AND(D4961=3,C4961&lt;=5),MAX(0,B4961-F4961),IF(AND(D4961=2,C4961&lt;=5,MAX(0,B4961-F4961)&gt;3000000),1500000+MAX(0,B4961-F4961)-3000000,MAX(0,B4961-F4961)/2))</f>
        <v/>
      </c>
      <c r="H4961" s="21">
        <f>ROUNDDOWN(G4961,-3)</f>
        <v/>
      </c>
      <c r="I4961" s="21">
        <f>IF(H4961&lt;=0,0,ROUNDDOWN(ROUND((H4961*LOOKUP(H4961,{0,1950001,3300001,6950001,9000001,18000001,40000001},{0.05,0.1,0.2,0.23,0.33,0.4,0.45})-LOOKUP(H4961,{0,1950001,3300001,6950001,9000001,18000001,40000001},{0,97500,427500,636000,1536000,2796000,4796000}))*1.021,3),0))</f>
        <v/>
      </c>
      <c r="J4961" s="21">
        <f>ROUNDDOWN(ROUND(H4961*0.06,2),-2)</f>
        <v/>
      </c>
      <c r="K4961" s="21">
        <f>ROUNDDOWN(ROUND(H4961*0.04,2),-2)</f>
        <v/>
      </c>
      <c r="L4961" s="21">
        <f>I4961+J4961+K4961</f>
        <v/>
      </c>
      <c r="M4961" s="21">
        <f>B4961-L4961</f>
        <v/>
      </c>
      <c r="N4961" s="21">
        <f>ROUNDDOWN(ROUND(B4961*0.2042,2),0)</f>
        <v/>
      </c>
    </row>
    <row r="4962">
      <c r="A4962" t="inlineStr">
        <is>
          <t>照合 一般</t>
        </is>
      </c>
      <c r="B4962" s="21" t="n">
        <v>36500000</v>
      </c>
      <c r="C4962" s="22" t="n">
        <v>10</v>
      </c>
      <c r="D4962" s="22" t="n">
        <v>1</v>
      </c>
      <c r="E4962" s="22" t="n">
        <v>0</v>
      </c>
      <c r="F4962" s="21">
        <f>(IF(C4962&lt;=20,MAX(800000,400000*C4962),8000000+700000*(C4962-20))+IF(E4962=1,1000000,0))</f>
        <v/>
      </c>
      <c r="G4962" s="21">
        <f>IF(AND(D4962=3,C4962&lt;=5),MAX(0,B4962-F4962),IF(AND(D4962=2,C4962&lt;=5,MAX(0,B4962-F4962)&gt;3000000),1500000+MAX(0,B4962-F4962)-3000000,MAX(0,B4962-F4962)/2))</f>
        <v/>
      </c>
      <c r="H4962" s="21">
        <f>ROUNDDOWN(G4962,-3)</f>
        <v/>
      </c>
      <c r="I4962" s="21">
        <f>IF(H4962&lt;=0,0,ROUNDDOWN(ROUND((H4962*LOOKUP(H4962,{0,1950001,3300001,6950001,9000001,18000001,40000001},{0.05,0.1,0.2,0.23,0.33,0.4,0.45})-LOOKUP(H4962,{0,1950001,3300001,6950001,9000001,18000001,40000001},{0,97500,427500,636000,1536000,2796000,4796000}))*1.021,3),0))</f>
        <v/>
      </c>
      <c r="J4962" s="21">
        <f>ROUNDDOWN(ROUND(H4962*0.06,2),-2)</f>
        <v/>
      </c>
      <c r="K4962" s="21">
        <f>ROUNDDOWN(ROUND(H4962*0.04,2),-2)</f>
        <v/>
      </c>
      <c r="L4962" s="21">
        <f>I4962+J4962+K4962</f>
        <v/>
      </c>
      <c r="M4962" s="21">
        <f>B4962-L4962</f>
        <v/>
      </c>
      <c r="N4962" s="21">
        <f>ROUNDDOWN(ROUND(B4962*0.2042,2),0)</f>
        <v/>
      </c>
    </row>
    <row r="4963">
      <c r="A4963" t="inlineStr">
        <is>
          <t>照合 一般</t>
        </is>
      </c>
      <c r="B4963" s="21" t="n">
        <v>36500000</v>
      </c>
      <c r="C4963" s="22" t="n">
        <v>11</v>
      </c>
      <c r="D4963" s="22" t="n">
        <v>1</v>
      </c>
      <c r="E4963" s="22" t="n">
        <v>0</v>
      </c>
      <c r="F4963" s="21">
        <f>(IF(C4963&lt;=20,MAX(800000,400000*C4963),8000000+700000*(C4963-20))+IF(E4963=1,1000000,0))</f>
        <v/>
      </c>
      <c r="G4963" s="21">
        <f>IF(AND(D4963=3,C4963&lt;=5),MAX(0,B4963-F4963),IF(AND(D4963=2,C4963&lt;=5,MAX(0,B4963-F4963)&gt;3000000),1500000+MAX(0,B4963-F4963)-3000000,MAX(0,B4963-F4963)/2))</f>
        <v/>
      </c>
      <c r="H4963" s="21">
        <f>ROUNDDOWN(G4963,-3)</f>
        <v/>
      </c>
      <c r="I4963" s="21">
        <f>IF(H4963&lt;=0,0,ROUNDDOWN(ROUND((H4963*LOOKUP(H4963,{0,1950001,3300001,6950001,9000001,18000001,40000001},{0.05,0.1,0.2,0.23,0.33,0.4,0.45})-LOOKUP(H4963,{0,1950001,3300001,6950001,9000001,18000001,40000001},{0,97500,427500,636000,1536000,2796000,4796000}))*1.021,3),0))</f>
        <v/>
      </c>
      <c r="J4963" s="21">
        <f>ROUNDDOWN(ROUND(H4963*0.06,2),-2)</f>
        <v/>
      </c>
      <c r="K4963" s="21">
        <f>ROUNDDOWN(ROUND(H4963*0.04,2),-2)</f>
        <v/>
      </c>
      <c r="L4963" s="21">
        <f>I4963+J4963+K4963</f>
        <v/>
      </c>
      <c r="M4963" s="21">
        <f>B4963-L4963</f>
        <v/>
      </c>
      <c r="N4963" s="21">
        <f>ROUNDDOWN(ROUND(B4963*0.2042,2),0)</f>
        <v/>
      </c>
    </row>
    <row r="4964">
      <c r="A4964" t="inlineStr">
        <is>
          <t>照合 一般</t>
        </is>
      </c>
      <c r="B4964" s="21" t="n">
        <v>36500000</v>
      </c>
      <c r="C4964" s="22" t="n">
        <v>12</v>
      </c>
      <c r="D4964" s="22" t="n">
        <v>1</v>
      </c>
      <c r="E4964" s="22" t="n">
        <v>0</v>
      </c>
      <c r="F4964" s="21">
        <f>(IF(C4964&lt;=20,MAX(800000,400000*C4964),8000000+700000*(C4964-20))+IF(E4964=1,1000000,0))</f>
        <v/>
      </c>
      <c r="G4964" s="21">
        <f>IF(AND(D4964=3,C4964&lt;=5),MAX(0,B4964-F4964),IF(AND(D4964=2,C4964&lt;=5,MAX(0,B4964-F4964)&gt;3000000),1500000+MAX(0,B4964-F4964)-3000000,MAX(0,B4964-F4964)/2))</f>
        <v/>
      </c>
      <c r="H4964" s="21">
        <f>ROUNDDOWN(G4964,-3)</f>
        <v/>
      </c>
      <c r="I4964" s="21">
        <f>IF(H4964&lt;=0,0,ROUNDDOWN(ROUND((H4964*LOOKUP(H4964,{0,1950001,3300001,6950001,9000001,18000001,40000001},{0.05,0.1,0.2,0.23,0.33,0.4,0.45})-LOOKUP(H4964,{0,1950001,3300001,6950001,9000001,18000001,40000001},{0,97500,427500,636000,1536000,2796000,4796000}))*1.021,3),0))</f>
        <v/>
      </c>
      <c r="J4964" s="21">
        <f>ROUNDDOWN(ROUND(H4964*0.06,2),-2)</f>
        <v/>
      </c>
      <c r="K4964" s="21">
        <f>ROUNDDOWN(ROUND(H4964*0.04,2),-2)</f>
        <v/>
      </c>
      <c r="L4964" s="21">
        <f>I4964+J4964+K4964</f>
        <v/>
      </c>
      <c r="M4964" s="21">
        <f>B4964-L4964</f>
        <v/>
      </c>
      <c r="N4964" s="21">
        <f>ROUNDDOWN(ROUND(B4964*0.2042,2),0)</f>
        <v/>
      </c>
    </row>
    <row r="4965">
      <c r="A4965" t="inlineStr">
        <is>
          <t>照合 一般</t>
        </is>
      </c>
      <c r="B4965" s="21" t="n">
        <v>36500000</v>
      </c>
      <c r="C4965" s="22" t="n">
        <v>13</v>
      </c>
      <c r="D4965" s="22" t="n">
        <v>1</v>
      </c>
      <c r="E4965" s="22" t="n">
        <v>0</v>
      </c>
      <c r="F4965" s="21">
        <f>(IF(C4965&lt;=20,MAX(800000,400000*C4965),8000000+700000*(C4965-20))+IF(E4965=1,1000000,0))</f>
        <v/>
      </c>
      <c r="G4965" s="21">
        <f>IF(AND(D4965=3,C4965&lt;=5),MAX(0,B4965-F4965),IF(AND(D4965=2,C4965&lt;=5,MAX(0,B4965-F4965)&gt;3000000),1500000+MAX(0,B4965-F4965)-3000000,MAX(0,B4965-F4965)/2))</f>
        <v/>
      </c>
      <c r="H4965" s="21">
        <f>ROUNDDOWN(G4965,-3)</f>
        <v/>
      </c>
      <c r="I4965" s="21">
        <f>IF(H4965&lt;=0,0,ROUNDDOWN(ROUND((H4965*LOOKUP(H4965,{0,1950001,3300001,6950001,9000001,18000001,40000001},{0.05,0.1,0.2,0.23,0.33,0.4,0.45})-LOOKUP(H4965,{0,1950001,3300001,6950001,9000001,18000001,40000001},{0,97500,427500,636000,1536000,2796000,4796000}))*1.021,3),0))</f>
        <v/>
      </c>
      <c r="J4965" s="21">
        <f>ROUNDDOWN(ROUND(H4965*0.06,2),-2)</f>
        <v/>
      </c>
      <c r="K4965" s="21">
        <f>ROUNDDOWN(ROUND(H4965*0.04,2),-2)</f>
        <v/>
      </c>
      <c r="L4965" s="21">
        <f>I4965+J4965+K4965</f>
        <v/>
      </c>
      <c r="M4965" s="21">
        <f>B4965-L4965</f>
        <v/>
      </c>
      <c r="N4965" s="21">
        <f>ROUNDDOWN(ROUND(B4965*0.2042,2),0)</f>
        <v/>
      </c>
    </row>
    <row r="4966">
      <c r="A4966" t="inlineStr">
        <is>
          <t>照合 一般</t>
        </is>
      </c>
      <c r="B4966" s="21" t="n">
        <v>36500000</v>
      </c>
      <c r="C4966" s="22" t="n">
        <v>14</v>
      </c>
      <c r="D4966" s="22" t="n">
        <v>1</v>
      </c>
      <c r="E4966" s="22" t="n">
        <v>0</v>
      </c>
      <c r="F4966" s="21">
        <f>(IF(C4966&lt;=20,MAX(800000,400000*C4966),8000000+700000*(C4966-20))+IF(E4966=1,1000000,0))</f>
        <v/>
      </c>
      <c r="G4966" s="21">
        <f>IF(AND(D4966=3,C4966&lt;=5),MAX(0,B4966-F4966),IF(AND(D4966=2,C4966&lt;=5,MAX(0,B4966-F4966)&gt;3000000),1500000+MAX(0,B4966-F4966)-3000000,MAX(0,B4966-F4966)/2))</f>
        <v/>
      </c>
      <c r="H4966" s="21">
        <f>ROUNDDOWN(G4966,-3)</f>
        <v/>
      </c>
      <c r="I4966" s="21">
        <f>IF(H4966&lt;=0,0,ROUNDDOWN(ROUND((H4966*LOOKUP(H4966,{0,1950001,3300001,6950001,9000001,18000001,40000001},{0.05,0.1,0.2,0.23,0.33,0.4,0.45})-LOOKUP(H4966,{0,1950001,3300001,6950001,9000001,18000001,40000001},{0,97500,427500,636000,1536000,2796000,4796000}))*1.021,3),0))</f>
        <v/>
      </c>
      <c r="J4966" s="21">
        <f>ROUNDDOWN(ROUND(H4966*0.06,2),-2)</f>
        <v/>
      </c>
      <c r="K4966" s="21">
        <f>ROUNDDOWN(ROUND(H4966*0.04,2),-2)</f>
        <v/>
      </c>
      <c r="L4966" s="21">
        <f>I4966+J4966+K4966</f>
        <v/>
      </c>
      <c r="M4966" s="21">
        <f>B4966-L4966</f>
        <v/>
      </c>
      <c r="N4966" s="21">
        <f>ROUNDDOWN(ROUND(B4966*0.2042,2),0)</f>
        <v/>
      </c>
    </row>
    <row r="4967">
      <c r="A4967" t="inlineStr">
        <is>
          <t>照合 一般</t>
        </is>
      </c>
      <c r="B4967" s="21" t="n">
        <v>36500000</v>
      </c>
      <c r="C4967" s="22" t="n">
        <v>15</v>
      </c>
      <c r="D4967" s="22" t="n">
        <v>1</v>
      </c>
      <c r="E4967" s="22" t="n">
        <v>0</v>
      </c>
      <c r="F4967" s="21">
        <f>(IF(C4967&lt;=20,MAX(800000,400000*C4967),8000000+700000*(C4967-20))+IF(E4967=1,1000000,0))</f>
        <v/>
      </c>
      <c r="G4967" s="21">
        <f>IF(AND(D4967=3,C4967&lt;=5),MAX(0,B4967-F4967),IF(AND(D4967=2,C4967&lt;=5,MAX(0,B4967-F4967)&gt;3000000),1500000+MAX(0,B4967-F4967)-3000000,MAX(0,B4967-F4967)/2))</f>
        <v/>
      </c>
      <c r="H4967" s="21">
        <f>ROUNDDOWN(G4967,-3)</f>
        <v/>
      </c>
      <c r="I4967" s="21">
        <f>IF(H4967&lt;=0,0,ROUNDDOWN(ROUND((H4967*LOOKUP(H4967,{0,1950001,3300001,6950001,9000001,18000001,40000001},{0.05,0.1,0.2,0.23,0.33,0.4,0.45})-LOOKUP(H4967,{0,1950001,3300001,6950001,9000001,18000001,40000001},{0,97500,427500,636000,1536000,2796000,4796000}))*1.021,3),0))</f>
        <v/>
      </c>
      <c r="J4967" s="21">
        <f>ROUNDDOWN(ROUND(H4967*0.06,2),-2)</f>
        <v/>
      </c>
      <c r="K4967" s="21">
        <f>ROUNDDOWN(ROUND(H4967*0.04,2),-2)</f>
        <v/>
      </c>
      <c r="L4967" s="21">
        <f>I4967+J4967+K4967</f>
        <v/>
      </c>
      <c r="M4967" s="21">
        <f>B4967-L4967</f>
        <v/>
      </c>
      <c r="N4967" s="21">
        <f>ROUNDDOWN(ROUND(B4967*0.2042,2),0)</f>
        <v/>
      </c>
    </row>
    <row r="4968">
      <c r="A4968" t="inlineStr">
        <is>
          <t>照合 一般</t>
        </is>
      </c>
      <c r="B4968" s="21" t="n">
        <v>36500000</v>
      </c>
      <c r="C4968" s="22" t="n">
        <v>16</v>
      </c>
      <c r="D4968" s="22" t="n">
        <v>1</v>
      </c>
      <c r="E4968" s="22" t="n">
        <v>0</v>
      </c>
      <c r="F4968" s="21">
        <f>(IF(C4968&lt;=20,MAX(800000,400000*C4968),8000000+700000*(C4968-20))+IF(E4968=1,1000000,0))</f>
        <v/>
      </c>
      <c r="G4968" s="21">
        <f>IF(AND(D4968=3,C4968&lt;=5),MAX(0,B4968-F4968),IF(AND(D4968=2,C4968&lt;=5,MAX(0,B4968-F4968)&gt;3000000),1500000+MAX(0,B4968-F4968)-3000000,MAX(0,B4968-F4968)/2))</f>
        <v/>
      </c>
      <c r="H4968" s="21">
        <f>ROUNDDOWN(G4968,-3)</f>
        <v/>
      </c>
      <c r="I4968" s="21">
        <f>IF(H4968&lt;=0,0,ROUNDDOWN(ROUND((H4968*LOOKUP(H4968,{0,1950001,3300001,6950001,9000001,18000001,40000001},{0.05,0.1,0.2,0.23,0.33,0.4,0.45})-LOOKUP(H4968,{0,1950001,3300001,6950001,9000001,18000001,40000001},{0,97500,427500,636000,1536000,2796000,4796000}))*1.021,3),0))</f>
        <v/>
      </c>
      <c r="J4968" s="21">
        <f>ROUNDDOWN(ROUND(H4968*0.06,2),-2)</f>
        <v/>
      </c>
      <c r="K4968" s="21">
        <f>ROUNDDOWN(ROUND(H4968*0.04,2),-2)</f>
        <v/>
      </c>
      <c r="L4968" s="21">
        <f>I4968+J4968+K4968</f>
        <v/>
      </c>
      <c r="M4968" s="21">
        <f>B4968-L4968</f>
        <v/>
      </c>
      <c r="N4968" s="21">
        <f>ROUNDDOWN(ROUND(B4968*0.2042,2),0)</f>
        <v/>
      </c>
    </row>
    <row r="4969">
      <c r="A4969" t="inlineStr">
        <is>
          <t>照合 一般</t>
        </is>
      </c>
      <c r="B4969" s="21" t="n">
        <v>36500000</v>
      </c>
      <c r="C4969" s="22" t="n">
        <v>17</v>
      </c>
      <c r="D4969" s="22" t="n">
        <v>1</v>
      </c>
      <c r="E4969" s="22" t="n">
        <v>0</v>
      </c>
      <c r="F4969" s="21">
        <f>(IF(C4969&lt;=20,MAX(800000,400000*C4969),8000000+700000*(C4969-20))+IF(E4969=1,1000000,0))</f>
        <v/>
      </c>
      <c r="G4969" s="21">
        <f>IF(AND(D4969=3,C4969&lt;=5),MAX(0,B4969-F4969),IF(AND(D4969=2,C4969&lt;=5,MAX(0,B4969-F4969)&gt;3000000),1500000+MAX(0,B4969-F4969)-3000000,MAX(0,B4969-F4969)/2))</f>
        <v/>
      </c>
      <c r="H4969" s="21">
        <f>ROUNDDOWN(G4969,-3)</f>
        <v/>
      </c>
      <c r="I4969" s="21">
        <f>IF(H4969&lt;=0,0,ROUNDDOWN(ROUND((H4969*LOOKUP(H4969,{0,1950001,3300001,6950001,9000001,18000001,40000001},{0.05,0.1,0.2,0.23,0.33,0.4,0.45})-LOOKUP(H4969,{0,1950001,3300001,6950001,9000001,18000001,40000001},{0,97500,427500,636000,1536000,2796000,4796000}))*1.021,3),0))</f>
        <v/>
      </c>
      <c r="J4969" s="21">
        <f>ROUNDDOWN(ROUND(H4969*0.06,2),-2)</f>
        <v/>
      </c>
      <c r="K4969" s="21">
        <f>ROUNDDOWN(ROUND(H4969*0.04,2),-2)</f>
        <v/>
      </c>
      <c r="L4969" s="21">
        <f>I4969+J4969+K4969</f>
        <v/>
      </c>
      <c r="M4969" s="21">
        <f>B4969-L4969</f>
        <v/>
      </c>
      <c r="N4969" s="21">
        <f>ROUNDDOWN(ROUND(B4969*0.2042,2),0)</f>
        <v/>
      </c>
    </row>
    <row r="4970">
      <c r="A4970" t="inlineStr">
        <is>
          <t>照合 一般</t>
        </is>
      </c>
      <c r="B4970" s="21" t="n">
        <v>36500000</v>
      </c>
      <c r="C4970" s="22" t="n">
        <v>18</v>
      </c>
      <c r="D4970" s="22" t="n">
        <v>1</v>
      </c>
      <c r="E4970" s="22" t="n">
        <v>0</v>
      </c>
      <c r="F4970" s="21">
        <f>(IF(C4970&lt;=20,MAX(800000,400000*C4970),8000000+700000*(C4970-20))+IF(E4970=1,1000000,0))</f>
        <v/>
      </c>
      <c r="G4970" s="21">
        <f>IF(AND(D4970=3,C4970&lt;=5),MAX(0,B4970-F4970),IF(AND(D4970=2,C4970&lt;=5,MAX(0,B4970-F4970)&gt;3000000),1500000+MAX(0,B4970-F4970)-3000000,MAX(0,B4970-F4970)/2))</f>
        <v/>
      </c>
      <c r="H4970" s="21">
        <f>ROUNDDOWN(G4970,-3)</f>
        <v/>
      </c>
      <c r="I4970" s="21">
        <f>IF(H4970&lt;=0,0,ROUNDDOWN(ROUND((H4970*LOOKUP(H4970,{0,1950001,3300001,6950001,9000001,18000001,40000001},{0.05,0.1,0.2,0.23,0.33,0.4,0.45})-LOOKUP(H4970,{0,1950001,3300001,6950001,9000001,18000001,40000001},{0,97500,427500,636000,1536000,2796000,4796000}))*1.021,3),0))</f>
        <v/>
      </c>
      <c r="J4970" s="21">
        <f>ROUNDDOWN(ROUND(H4970*0.06,2),-2)</f>
        <v/>
      </c>
      <c r="K4970" s="21">
        <f>ROUNDDOWN(ROUND(H4970*0.04,2),-2)</f>
        <v/>
      </c>
      <c r="L4970" s="21">
        <f>I4970+J4970+K4970</f>
        <v/>
      </c>
      <c r="M4970" s="21">
        <f>B4970-L4970</f>
        <v/>
      </c>
      <c r="N4970" s="21">
        <f>ROUNDDOWN(ROUND(B4970*0.2042,2),0)</f>
        <v/>
      </c>
    </row>
    <row r="4971">
      <c r="A4971" t="inlineStr">
        <is>
          <t>照合 一般</t>
        </is>
      </c>
      <c r="B4971" s="21" t="n">
        <v>36500000</v>
      </c>
      <c r="C4971" s="22" t="n">
        <v>19</v>
      </c>
      <c r="D4971" s="22" t="n">
        <v>1</v>
      </c>
      <c r="E4971" s="22" t="n">
        <v>0</v>
      </c>
      <c r="F4971" s="21">
        <f>(IF(C4971&lt;=20,MAX(800000,400000*C4971),8000000+700000*(C4971-20))+IF(E4971=1,1000000,0))</f>
        <v/>
      </c>
      <c r="G4971" s="21">
        <f>IF(AND(D4971=3,C4971&lt;=5),MAX(0,B4971-F4971),IF(AND(D4971=2,C4971&lt;=5,MAX(0,B4971-F4971)&gt;3000000),1500000+MAX(0,B4971-F4971)-3000000,MAX(0,B4971-F4971)/2))</f>
        <v/>
      </c>
      <c r="H4971" s="21">
        <f>ROUNDDOWN(G4971,-3)</f>
        <v/>
      </c>
      <c r="I4971" s="21">
        <f>IF(H4971&lt;=0,0,ROUNDDOWN(ROUND((H4971*LOOKUP(H4971,{0,1950001,3300001,6950001,9000001,18000001,40000001},{0.05,0.1,0.2,0.23,0.33,0.4,0.45})-LOOKUP(H4971,{0,1950001,3300001,6950001,9000001,18000001,40000001},{0,97500,427500,636000,1536000,2796000,4796000}))*1.021,3),0))</f>
        <v/>
      </c>
      <c r="J4971" s="21">
        <f>ROUNDDOWN(ROUND(H4971*0.06,2),-2)</f>
        <v/>
      </c>
      <c r="K4971" s="21">
        <f>ROUNDDOWN(ROUND(H4971*0.04,2),-2)</f>
        <v/>
      </c>
      <c r="L4971" s="21">
        <f>I4971+J4971+K4971</f>
        <v/>
      </c>
      <c r="M4971" s="21">
        <f>B4971-L4971</f>
        <v/>
      </c>
      <c r="N4971" s="21">
        <f>ROUNDDOWN(ROUND(B4971*0.2042,2),0)</f>
        <v/>
      </c>
    </row>
    <row r="4972">
      <c r="A4972" t="inlineStr">
        <is>
          <t>照合 一般</t>
        </is>
      </c>
      <c r="B4972" s="21" t="n">
        <v>36500000</v>
      </c>
      <c r="C4972" s="22" t="n">
        <v>20</v>
      </c>
      <c r="D4972" s="22" t="n">
        <v>1</v>
      </c>
      <c r="E4972" s="22" t="n">
        <v>0</v>
      </c>
      <c r="F4972" s="21">
        <f>(IF(C4972&lt;=20,MAX(800000,400000*C4972),8000000+700000*(C4972-20))+IF(E4972=1,1000000,0))</f>
        <v/>
      </c>
      <c r="G4972" s="21">
        <f>IF(AND(D4972=3,C4972&lt;=5),MAX(0,B4972-F4972),IF(AND(D4972=2,C4972&lt;=5,MAX(0,B4972-F4972)&gt;3000000),1500000+MAX(0,B4972-F4972)-3000000,MAX(0,B4972-F4972)/2))</f>
        <v/>
      </c>
      <c r="H4972" s="21">
        <f>ROUNDDOWN(G4972,-3)</f>
        <v/>
      </c>
      <c r="I4972" s="21">
        <f>IF(H4972&lt;=0,0,ROUNDDOWN(ROUND((H4972*LOOKUP(H4972,{0,1950001,3300001,6950001,9000001,18000001,40000001},{0.05,0.1,0.2,0.23,0.33,0.4,0.45})-LOOKUP(H4972,{0,1950001,3300001,6950001,9000001,18000001,40000001},{0,97500,427500,636000,1536000,2796000,4796000}))*1.021,3),0))</f>
        <v/>
      </c>
      <c r="J4972" s="21">
        <f>ROUNDDOWN(ROUND(H4972*0.06,2),-2)</f>
        <v/>
      </c>
      <c r="K4972" s="21">
        <f>ROUNDDOWN(ROUND(H4972*0.04,2),-2)</f>
        <v/>
      </c>
      <c r="L4972" s="21">
        <f>I4972+J4972+K4972</f>
        <v/>
      </c>
      <c r="M4972" s="21">
        <f>B4972-L4972</f>
        <v/>
      </c>
      <c r="N4972" s="21">
        <f>ROUNDDOWN(ROUND(B4972*0.2042,2),0)</f>
        <v/>
      </c>
    </row>
    <row r="4973">
      <c r="A4973" t="inlineStr">
        <is>
          <t>照合 一般</t>
        </is>
      </c>
      <c r="B4973" s="21" t="n">
        <v>36500000</v>
      </c>
      <c r="C4973" s="22" t="n">
        <v>21</v>
      </c>
      <c r="D4973" s="22" t="n">
        <v>1</v>
      </c>
      <c r="E4973" s="22" t="n">
        <v>0</v>
      </c>
      <c r="F4973" s="21">
        <f>(IF(C4973&lt;=20,MAX(800000,400000*C4973),8000000+700000*(C4973-20))+IF(E4973=1,1000000,0))</f>
        <v/>
      </c>
      <c r="G4973" s="21">
        <f>IF(AND(D4973=3,C4973&lt;=5),MAX(0,B4973-F4973),IF(AND(D4973=2,C4973&lt;=5,MAX(0,B4973-F4973)&gt;3000000),1500000+MAX(0,B4973-F4973)-3000000,MAX(0,B4973-F4973)/2))</f>
        <v/>
      </c>
      <c r="H4973" s="21">
        <f>ROUNDDOWN(G4973,-3)</f>
        <v/>
      </c>
      <c r="I4973" s="21">
        <f>IF(H4973&lt;=0,0,ROUNDDOWN(ROUND((H4973*LOOKUP(H4973,{0,1950001,3300001,6950001,9000001,18000001,40000001},{0.05,0.1,0.2,0.23,0.33,0.4,0.45})-LOOKUP(H4973,{0,1950001,3300001,6950001,9000001,18000001,40000001},{0,97500,427500,636000,1536000,2796000,4796000}))*1.021,3),0))</f>
        <v/>
      </c>
      <c r="J4973" s="21">
        <f>ROUNDDOWN(ROUND(H4973*0.06,2),-2)</f>
        <v/>
      </c>
      <c r="K4973" s="21">
        <f>ROUNDDOWN(ROUND(H4973*0.04,2),-2)</f>
        <v/>
      </c>
      <c r="L4973" s="21">
        <f>I4973+J4973+K4973</f>
        <v/>
      </c>
      <c r="M4973" s="21">
        <f>B4973-L4973</f>
        <v/>
      </c>
      <c r="N4973" s="21">
        <f>ROUNDDOWN(ROUND(B4973*0.2042,2),0)</f>
        <v/>
      </c>
    </row>
    <row r="4974">
      <c r="A4974" t="inlineStr">
        <is>
          <t>照合 一般</t>
        </is>
      </c>
      <c r="B4974" s="21" t="n">
        <v>36500000</v>
      </c>
      <c r="C4974" s="22" t="n">
        <v>22</v>
      </c>
      <c r="D4974" s="22" t="n">
        <v>1</v>
      </c>
      <c r="E4974" s="22" t="n">
        <v>0</v>
      </c>
      <c r="F4974" s="21">
        <f>(IF(C4974&lt;=20,MAX(800000,400000*C4974),8000000+700000*(C4974-20))+IF(E4974=1,1000000,0))</f>
        <v/>
      </c>
      <c r="G4974" s="21">
        <f>IF(AND(D4974=3,C4974&lt;=5),MAX(0,B4974-F4974),IF(AND(D4974=2,C4974&lt;=5,MAX(0,B4974-F4974)&gt;3000000),1500000+MAX(0,B4974-F4974)-3000000,MAX(0,B4974-F4974)/2))</f>
        <v/>
      </c>
      <c r="H4974" s="21">
        <f>ROUNDDOWN(G4974,-3)</f>
        <v/>
      </c>
      <c r="I4974" s="21">
        <f>IF(H4974&lt;=0,0,ROUNDDOWN(ROUND((H4974*LOOKUP(H4974,{0,1950001,3300001,6950001,9000001,18000001,40000001},{0.05,0.1,0.2,0.23,0.33,0.4,0.45})-LOOKUP(H4974,{0,1950001,3300001,6950001,9000001,18000001,40000001},{0,97500,427500,636000,1536000,2796000,4796000}))*1.021,3),0))</f>
        <v/>
      </c>
      <c r="J4974" s="21">
        <f>ROUNDDOWN(ROUND(H4974*0.06,2),-2)</f>
        <v/>
      </c>
      <c r="K4974" s="21">
        <f>ROUNDDOWN(ROUND(H4974*0.04,2),-2)</f>
        <v/>
      </c>
      <c r="L4974" s="21">
        <f>I4974+J4974+K4974</f>
        <v/>
      </c>
      <c r="M4974" s="21">
        <f>B4974-L4974</f>
        <v/>
      </c>
      <c r="N4974" s="21">
        <f>ROUNDDOWN(ROUND(B4974*0.2042,2),0)</f>
        <v/>
      </c>
    </row>
    <row r="4975">
      <c r="A4975" t="inlineStr">
        <is>
          <t>照合 一般</t>
        </is>
      </c>
      <c r="B4975" s="21" t="n">
        <v>36500000</v>
      </c>
      <c r="C4975" s="22" t="n">
        <v>23</v>
      </c>
      <c r="D4975" s="22" t="n">
        <v>1</v>
      </c>
      <c r="E4975" s="22" t="n">
        <v>0</v>
      </c>
      <c r="F4975" s="21">
        <f>(IF(C4975&lt;=20,MAX(800000,400000*C4975),8000000+700000*(C4975-20))+IF(E4975=1,1000000,0))</f>
        <v/>
      </c>
      <c r="G4975" s="21">
        <f>IF(AND(D4975=3,C4975&lt;=5),MAX(0,B4975-F4975),IF(AND(D4975=2,C4975&lt;=5,MAX(0,B4975-F4975)&gt;3000000),1500000+MAX(0,B4975-F4975)-3000000,MAX(0,B4975-F4975)/2))</f>
        <v/>
      </c>
      <c r="H4975" s="21">
        <f>ROUNDDOWN(G4975,-3)</f>
        <v/>
      </c>
      <c r="I4975" s="21">
        <f>IF(H4975&lt;=0,0,ROUNDDOWN(ROUND((H4975*LOOKUP(H4975,{0,1950001,3300001,6950001,9000001,18000001,40000001},{0.05,0.1,0.2,0.23,0.33,0.4,0.45})-LOOKUP(H4975,{0,1950001,3300001,6950001,9000001,18000001,40000001},{0,97500,427500,636000,1536000,2796000,4796000}))*1.021,3),0))</f>
        <v/>
      </c>
      <c r="J4975" s="21">
        <f>ROUNDDOWN(ROUND(H4975*0.06,2),-2)</f>
        <v/>
      </c>
      <c r="K4975" s="21">
        <f>ROUNDDOWN(ROUND(H4975*0.04,2),-2)</f>
        <v/>
      </c>
      <c r="L4975" s="21">
        <f>I4975+J4975+K4975</f>
        <v/>
      </c>
      <c r="M4975" s="21">
        <f>B4975-L4975</f>
        <v/>
      </c>
      <c r="N4975" s="21">
        <f>ROUNDDOWN(ROUND(B4975*0.2042,2),0)</f>
        <v/>
      </c>
    </row>
    <row r="4976">
      <c r="A4976" t="inlineStr">
        <is>
          <t>照合 一般</t>
        </is>
      </c>
      <c r="B4976" s="21" t="n">
        <v>36500000</v>
      </c>
      <c r="C4976" s="22" t="n">
        <v>24</v>
      </c>
      <c r="D4976" s="22" t="n">
        <v>1</v>
      </c>
      <c r="E4976" s="22" t="n">
        <v>0</v>
      </c>
      <c r="F4976" s="21">
        <f>(IF(C4976&lt;=20,MAX(800000,400000*C4976),8000000+700000*(C4976-20))+IF(E4976=1,1000000,0))</f>
        <v/>
      </c>
      <c r="G4976" s="21">
        <f>IF(AND(D4976=3,C4976&lt;=5),MAX(0,B4976-F4976),IF(AND(D4976=2,C4976&lt;=5,MAX(0,B4976-F4976)&gt;3000000),1500000+MAX(0,B4976-F4976)-3000000,MAX(0,B4976-F4976)/2))</f>
        <v/>
      </c>
      <c r="H4976" s="21">
        <f>ROUNDDOWN(G4976,-3)</f>
        <v/>
      </c>
      <c r="I4976" s="21">
        <f>IF(H4976&lt;=0,0,ROUNDDOWN(ROUND((H4976*LOOKUP(H4976,{0,1950001,3300001,6950001,9000001,18000001,40000001},{0.05,0.1,0.2,0.23,0.33,0.4,0.45})-LOOKUP(H4976,{0,1950001,3300001,6950001,9000001,18000001,40000001},{0,97500,427500,636000,1536000,2796000,4796000}))*1.021,3),0))</f>
        <v/>
      </c>
      <c r="J4976" s="21">
        <f>ROUNDDOWN(ROUND(H4976*0.06,2),-2)</f>
        <v/>
      </c>
      <c r="K4976" s="21">
        <f>ROUNDDOWN(ROUND(H4976*0.04,2),-2)</f>
        <v/>
      </c>
      <c r="L4976" s="21">
        <f>I4976+J4976+K4976</f>
        <v/>
      </c>
      <c r="M4976" s="21">
        <f>B4976-L4976</f>
        <v/>
      </c>
      <c r="N4976" s="21">
        <f>ROUNDDOWN(ROUND(B4976*0.2042,2),0)</f>
        <v/>
      </c>
    </row>
    <row r="4977">
      <c r="A4977" t="inlineStr">
        <is>
          <t>照合 一般</t>
        </is>
      </c>
      <c r="B4977" s="21" t="n">
        <v>36500000</v>
      </c>
      <c r="C4977" s="22" t="n">
        <v>25</v>
      </c>
      <c r="D4977" s="22" t="n">
        <v>1</v>
      </c>
      <c r="E4977" s="22" t="n">
        <v>0</v>
      </c>
      <c r="F4977" s="21">
        <f>(IF(C4977&lt;=20,MAX(800000,400000*C4977),8000000+700000*(C4977-20))+IF(E4977=1,1000000,0))</f>
        <v/>
      </c>
      <c r="G4977" s="21">
        <f>IF(AND(D4977=3,C4977&lt;=5),MAX(0,B4977-F4977),IF(AND(D4977=2,C4977&lt;=5,MAX(0,B4977-F4977)&gt;3000000),1500000+MAX(0,B4977-F4977)-3000000,MAX(0,B4977-F4977)/2))</f>
        <v/>
      </c>
      <c r="H4977" s="21">
        <f>ROUNDDOWN(G4977,-3)</f>
        <v/>
      </c>
      <c r="I4977" s="21">
        <f>IF(H4977&lt;=0,0,ROUNDDOWN(ROUND((H4977*LOOKUP(H4977,{0,1950001,3300001,6950001,9000001,18000001,40000001},{0.05,0.1,0.2,0.23,0.33,0.4,0.45})-LOOKUP(H4977,{0,1950001,3300001,6950001,9000001,18000001,40000001},{0,97500,427500,636000,1536000,2796000,4796000}))*1.021,3),0))</f>
        <v/>
      </c>
      <c r="J4977" s="21">
        <f>ROUNDDOWN(ROUND(H4977*0.06,2),-2)</f>
        <v/>
      </c>
      <c r="K4977" s="21">
        <f>ROUNDDOWN(ROUND(H4977*0.04,2),-2)</f>
        <v/>
      </c>
      <c r="L4977" s="21">
        <f>I4977+J4977+K4977</f>
        <v/>
      </c>
      <c r="M4977" s="21">
        <f>B4977-L4977</f>
        <v/>
      </c>
      <c r="N4977" s="21">
        <f>ROUNDDOWN(ROUND(B4977*0.2042,2),0)</f>
        <v/>
      </c>
    </row>
    <row r="4978">
      <c r="A4978" t="inlineStr">
        <is>
          <t>照合 一般</t>
        </is>
      </c>
      <c r="B4978" s="21" t="n">
        <v>36500000</v>
      </c>
      <c r="C4978" s="22" t="n">
        <v>26</v>
      </c>
      <c r="D4978" s="22" t="n">
        <v>1</v>
      </c>
      <c r="E4978" s="22" t="n">
        <v>0</v>
      </c>
      <c r="F4978" s="21">
        <f>(IF(C4978&lt;=20,MAX(800000,400000*C4978),8000000+700000*(C4978-20))+IF(E4978=1,1000000,0))</f>
        <v/>
      </c>
      <c r="G4978" s="21">
        <f>IF(AND(D4978=3,C4978&lt;=5),MAX(0,B4978-F4978),IF(AND(D4978=2,C4978&lt;=5,MAX(0,B4978-F4978)&gt;3000000),1500000+MAX(0,B4978-F4978)-3000000,MAX(0,B4978-F4978)/2))</f>
        <v/>
      </c>
      <c r="H4978" s="21">
        <f>ROUNDDOWN(G4978,-3)</f>
        <v/>
      </c>
      <c r="I4978" s="21">
        <f>IF(H4978&lt;=0,0,ROUNDDOWN(ROUND((H4978*LOOKUP(H4978,{0,1950001,3300001,6950001,9000001,18000001,40000001},{0.05,0.1,0.2,0.23,0.33,0.4,0.45})-LOOKUP(H4978,{0,1950001,3300001,6950001,9000001,18000001,40000001},{0,97500,427500,636000,1536000,2796000,4796000}))*1.021,3),0))</f>
        <v/>
      </c>
      <c r="J4978" s="21">
        <f>ROUNDDOWN(ROUND(H4978*0.06,2),-2)</f>
        <v/>
      </c>
      <c r="K4978" s="21">
        <f>ROUNDDOWN(ROUND(H4978*0.04,2),-2)</f>
        <v/>
      </c>
      <c r="L4978" s="21">
        <f>I4978+J4978+K4978</f>
        <v/>
      </c>
      <c r="M4978" s="21">
        <f>B4978-L4978</f>
        <v/>
      </c>
      <c r="N4978" s="21">
        <f>ROUNDDOWN(ROUND(B4978*0.2042,2),0)</f>
        <v/>
      </c>
    </row>
    <row r="4979">
      <c r="A4979" t="inlineStr">
        <is>
          <t>照合 一般</t>
        </is>
      </c>
      <c r="B4979" s="21" t="n">
        <v>36500000</v>
      </c>
      <c r="C4979" s="22" t="n">
        <v>27</v>
      </c>
      <c r="D4979" s="22" t="n">
        <v>1</v>
      </c>
      <c r="E4979" s="22" t="n">
        <v>0</v>
      </c>
      <c r="F4979" s="21">
        <f>(IF(C4979&lt;=20,MAX(800000,400000*C4979),8000000+700000*(C4979-20))+IF(E4979=1,1000000,0))</f>
        <v/>
      </c>
      <c r="G4979" s="21">
        <f>IF(AND(D4979=3,C4979&lt;=5),MAX(0,B4979-F4979),IF(AND(D4979=2,C4979&lt;=5,MAX(0,B4979-F4979)&gt;3000000),1500000+MAX(0,B4979-F4979)-3000000,MAX(0,B4979-F4979)/2))</f>
        <v/>
      </c>
      <c r="H4979" s="21">
        <f>ROUNDDOWN(G4979,-3)</f>
        <v/>
      </c>
      <c r="I4979" s="21">
        <f>IF(H4979&lt;=0,0,ROUNDDOWN(ROUND((H4979*LOOKUP(H4979,{0,1950001,3300001,6950001,9000001,18000001,40000001},{0.05,0.1,0.2,0.23,0.33,0.4,0.45})-LOOKUP(H4979,{0,1950001,3300001,6950001,9000001,18000001,40000001},{0,97500,427500,636000,1536000,2796000,4796000}))*1.021,3),0))</f>
        <v/>
      </c>
      <c r="J4979" s="21">
        <f>ROUNDDOWN(ROUND(H4979*0.06,2),-2)</f>
        <v/>
      </c>
      <c r="K4979" s="21">
        <f>ROUNDDOWN(ROUND(H4979*0.04,2),-2)</f>
        <v/>
      </c>
      <c r="L4979" s="21">
        <f>I4979+J4979+K4979</f>
        <v/>
      </c>
      <c r="M4979" s="21">
        <f>B4979-L4979</f>
        <v/>
      </c>
      <c r="N4979" s="21">
        <f>ROUNDDOWN(ROUND(B4979*0.2042,2),0)</f>
        <v/>
      </c>
    </row>
    <row r="4980">
      <c r="A4980" t="inlineStr">
        <is>
          <t>照合 一般</t>
        </is>
      </c>
      <c r="B4980" s="21" t="n">
        <v>36500000</v>
      </c>
      <c r="C4980" s="22" t="n">
        <v>28</v>
      </c>
      <c r="D4980" s="22" t="n">
        <v>1</v>
      </c>
      <c r="E4980" s="22" t="n">
        <v>0</v>
      </c>
      <c r="F4980" s="21">
        <f>(IF(C4980&lt;=20,MAX(800000,400000*C4980),8000000+700000*(C4980-20))+IF(E4980=1,1000000,0))</f>
        <v/>
      </c>
      <c r="G4980" s="21">
        <f>IF(AND(D4980=3,C4980&lt;=5),MAX(0,B4980-F4980),IF(AND(D4980=2,C4980&lt;=5,MAX(0,B4980-F4980)&gt;3000000),1500000+MAX(0,B4980-F4980)-3000000,MAX(0,B4980-F4980)/2))</f>
        <v/>
      </c>
      <c r="H4980" s="21">
        <f>ROUNDDOWN(G4980,-3)</f>
        <v/>
      </c>
      <c r="I4980" s="21">
        <f>IF(H4980&lt;=0,0,ROUNDDOWN(ROUND((H4980*LOOKUP(H4980,{0,1950001,3300001,6950001,9000001,18000001,40000001},{0.05,0.1,0.2,0.23,0.33,0.4,0.45})-LOOKUP(H4980,{0,1950001,3300001,6950001,9000001,18000001,40000001},{0,97500,427500,636000,1536000,2796000,4796000}))*1.021,3),0))</f>
        <v/>
      </c>
      <c r="J4980" s="21">
        <f>ROUNDDOWN(ROUND(H4980*0.06,2),-2)</f>
        <v/>
      </c>
      <c r="K4980" s="21">
        <f>ROUNDDOWN(ROUND(H4980*0.04,2),-2)</f>
        <v/>
      </c>
      <c r="L4980" s="21">
        <f>I4980+J4980+K4980</f>
        <v/>
      </c>
      <c r="M4980" s="21">
        <f>B4980-L4980</f>
        <v/>
      </c>
      <c r="N4980" s="21">
        <f>ROUNDDOWN(ROUND(B4980*0.2042,2),0)</f>
        <v/>
      </c>
    </row>
    <row r="4981">
      <c r="A4981" t="inlineStr">
        <is>
          <t>照合 一般</t>
        </is>
      </c>
      <c r="B4981" s="21" t="n">
        <v>36500000</v>
      </c>
      <c r="C4981" s="22" t="n">
        <v>29</v>
      </c>
      <c r="D4981" s="22" t="n">
        <v>1</v>
      </c>
      <c r="E4981" s="22" t="n">
        <v>0</v>
      </c>
      <c r="F4981" s="21">
        <f>(IF(C4981&lt;=20,MAX(800000,400000*C4981),8000000+700000*(C4981-20))+IF(E4981=1,1000000,0))</f>
        <v/>
      </c>
      <c r="G4981" s="21">
        <f>IF(AND(D4981=3,C4981&lt;=5),MAX(0,B4981-F4981),IF(AND(D4981=2,C4981&lt;=5,MAX(0,B4981-F4981)&gt;3000000),1500000+MAX(0,B4981-F4981)-3000000,MAX(0,B4981-F4981)/2))</f>
        <v/>
      </c>
      <c r="H4981" s="21">
        <f>ROUNDDOWN(G4981,-3)</f>
        <v/>
      </c>
      <c r="I4981" s="21">
        <f>IF(H4981&lt;=0,0,ROUNDDOWN(ROUND((H4981*LOOKUP(H4981,{0,1950001,3300001,6950001,9000001,18000001,40000001},{0.05,0.1,0.2,0.23,0.33,0.4,0.45})-LOOKUP(H4981,{0,1950001,3300001,6950001,9000001,18000001,40000001},{0,97500,427500,636000,1536000,2796000,4796000}))*1.021,3),0))</f>
        <v/>
      </c>
      <c r="J4981" s="21">
        <f>ROUNDDOWN(ROUND(H4981*0.06,2),-2)</f>
        <v/>
      </c>
      <c r="K4981" s="21">
        <f>ROUNDDOWN(ROUND(H4981*0.04,2),-2)</f>
        <v/>
      </c>
      <c r="L4981" s="21">
        <f>I4981+J4981+K4981</f>
        <v/>
      </c>
      <c r="M4981" s="21">
        <f>B4981-L4981</f>
        <v/>
      </c>
      <c r="N4981" s="21">
        <f>ROUNDDOWN(ROUND(B4981*0.2042,2),0)</f>
        <v/>
      </c>
    </row>
    <row r="4982">
      <c r="A4982" t="inlineStr">
        <is>
          <t>照合 一般</t>
        </is>
      </c>
      <c r="B4982" s="21" t="n">
        <v>36500000</v>
      </c>
      <c r="C4982" s="22" t="n">
        <v>30</v>
      </c>
      <c r="D4982" s="22" t="n">
        <v>1</v>
      </c>
      <c r="E4982" s="22" t="n">
        <v>0</v>
      </c>
      <c r="F4982" s="21">
        <f>(IF(C4982&lt;=20,MAX(800000,400000*C4982),8000000+700000*(C4982-20))+IF(E4982=1,1000000,0))</f>
        <v/>
      </c>
      <c r="G4982" s="21">
        <f>IF(AND(D4982=3,C4982&lt;=5),MAX(0,B4982-F4982),IF(AND(D4982=2,C4982&lt;=5,MAX(0,B4982-F4982)&gt;3000000),1500000+MAX(0,B4982-F4982)-3000000,MAX(0,B4982-F4982)/2))</f>
        <v/>
      </c>
      <c r="H4982" s="21">
        <f>ROUNDDOWN(G4982,-3)</f>
        <v/>
      </c>
      <c r="I4982" s="21">
        <f>IF(H4982&lt;=0,0,ROUNDDOWN(ROUND((H4982*LOOKUP(H4982,{0,1950001,3300001,6950001,9000001,18000001,40000001},{0.05,0.1,0.2,0.23,0.33,0.4,0.45})-LOOKUP(H4982,{0,1950001,3300001,6950001,9000001,18000001,40000001},{0,97500,427500,636000,1536000,2796000,4796000}))*1.021,3),0))</f>
        <v/>
      </c>
      <c r="J4982" s="21">
        <f>ROUNDDOWN(ROUND(H4982*0.06,2),-2)</f>
        <v/>
      </c>
      <c r="K4982" s="21">
        <f>ROUNDDOWN(ROUND(H4982*0.04,2),-2)</f>
        <v/>
      </c>
      <c r="L4982" s="21">
        <f>I4982+J4982+K4982</f>
        <v/>
      </c>
      <c r="M4982" s="21">
        <f>B4982-L4982</f>
        <v/>
      </c>
      <c r="N4982" s="21">
        <f>ROUNDDOWN(ROUND(B4982*0.2042,2),0)</f>
        <v/>
      </c>
    </row>
    <row r="4983">
      <c r="A4983" t="inlineStr">
        <is>
          <t>照合 一般</t>
        </is>
      </c>
      <c r="B4983" s="21" t="n">
        <v>36500000</v>
      </c>
      <c r="C4983" s="22" t="n">
        <v>31</v>
      </c>
      <c r="D4983" s="22" t="n">
        <v>1</v>
      </c>
      <c r="E4983" s="22" t="n">
        <v>0</v>
      </c>
      <c r="F4983" s="21">
        <f>(IF(C4983&lt;=20,MAX(800000,400000*C4983),8000000+700000*(C4983-20))+IF(E4983=1,1000000,0))</f>
        <v/>
      </c>
      <c r="G4983" s="21">
        <f>IF(AND(D4983=3,C4983&lt;=5),MAX(0,B4983-F4983),IF(AND(D4983=2,C4983&lt;=5,MAX(0,B4983-F4983)&gt;3000000),1500000+MAX(0,B4983-F4983)-3000000,MAX(0,B4983-F4983)/2))</f>
        <v/>
      </c>
      <c r="H4983" s="21">
        <f>ROUNDDOWN(G4983,-3)</f>
        <v/>
      </c>
      <c r="I4983" s="21">
        <f>IF(H4983&lt;=0,0,ROUNDDOWN(ROUND((H4983*LOOKUP(H4983,{0,1950001,3300001,6950001,9000001,18000001,40000001},{0.05,0.1,0.2,0.23,0.33,0.4,0.45})-LOOKUP(H4983,{0,1950001,3300001,6950001,9000001,18000001,40000001},{0,97500,427500,636000,1536000,2796000,4796000}))*1.021,3),0))</f>
        <v/>
      </c>
      <c r="J4983" s="21">
        <f>ROUNDDOWN(ROUND(H4983*0.06,2),-2)</f>
        <v/>
      </c>
      <c r="K4983" s="21">
        <f>ROUNDDOWN(ROUND(H4983*0.04,2),-2)</f>
        <v/>
      </c>
      <c r="L4983" s="21">
        <f>I4983+J4983+K4983</f>
        <v/>
      </c>
      <c r="M4983" s="21">
        <f>B4983-L4983</f>
        <v/>
      </c>
      <c r="N4983" s="21">
        <f>ROUNDDOWN(ROUND(B4983*0.2042,2),0)</f>
        <v/>
      </c>
    </row>
    <row r="4984">
      <c r="A4984" t="inlineStr">
        <is>
          <t>照合 一般</t>
        </is>
      </c>
      <c r="B4984" s="21" t="n">
        <v>36500000</v>
      </c>
      <c r="C4984" s="22" t="n">
        <v>32</v>
      </c>
      <c r="D4984" s="22" t="n">
        <v>1</v>
      </c>
      <c r="E4984" s="22" t="n">
        <v>0</v>
      </c>
      <c r="F4984" s="21">
        <f>(IF(C4984&lt;=20,MAX(800000,400000*C4984),8000000+700000*(C4984-20))+IF(E4984=1,1000000,0))</f>
        <v/>
      </c>
      <c r="G4984" s="21">
        <f>IF(AND(D4984=3,C4984&lt;=5),MAX(0,B4984-F4984),IF(AND(D4984=2,C4984&lt;=5,MAX(0,B4984-F4984)&gt;3000000),1500000+MAX(0,B4984-F4984)-3000000,MAX(0,B4984-F4984)/2))</f>
        <v/>
      </c>
      <c r="H4984" s="21">
        <f>ROUNDDOWN(G4984,-3)</f>
        <v/>
      </c>
      <c r="I4984" s="21">
        <f>IF(H4984&lt;=0,0,ROUNDDOWN(ROUND((H4984*LOOKUP(H4984,{0,1950001,3300001,6950001,9000001,18000001,40000001},{0.05,0.1,0.2,0.23,0.33,0.4,0.45})-LOOKUP(H4984,{0,1950001,3300001,6950001,9000001,18000001,40000001},{0,97500,427500,636000,1536000,2796000,4796000}))*1.021,3),0))</f>
        <v/>
      </c>
      <c r="J4984" s="21">
        <f>ROUNDDOWN(ROUND(H4984*0.06,2),-2)</f>
        <v/>
      </c>
      <c r="K4984" s="21">
        <f>ROUNDDOWN(ROUND(H4984*0.04,2),-2)</f>
        <v/>
      </c>
      <c r="L4984" s="21">
        <f>I4984+J4984+K4984</f>
        <v/>
      </c>
      <c r="M4984" s="21">
        <f>B4984-L4984</f>
        <v/>
      </c>
      <c r="N4984" s="21">
        <f>ROUNDDOWN(ROUND(B4984*0.2042,2),0)</f>
        <v/>
      </c>
    </row>
    <row r="4985">
      <c r="A4985" t="inlineStr">
        <is>
          <t>照合 一般</t>
        </is>
      </c>
      <c r="B4985" s="21" t="n">
        <v>36500000</v>
      </c>
      <c r="C4985" s="22" t="n">
        <v>33</v>
      </c>
      <c r="D4985" s="22" t="n">
        <v>1</v>
      </c>
      <c r="E4985" s="22" t="n">
        <v>0</v>
      </c>
      <c r="F4985" s="21">
        <f>(IF(C4985&lt;=20,MAX(800000,400000*C4985),8000000+700000*(C4985-20))+IF(E4985=1,1000000,0))</f>
        <v/>
      </c>
      <c r="G4985" s="21">
        <f>IF(AND(D4985=3,C4985&lt;=5),MAX(0,B4985-F4985),IF(AND(D4985=2,C4985&lt;=5,MAX(0,B4985-F4985)&gt;3000000),1500000+MAX(0,B4985-F4985)-3000000,MAX(0,B4985-F4985)/2))</f>
        <v/>
      </c>
      <c r="H4985" s="21">
        <f>ROUNDDOWN(G4985,-3)</f>
        <v/>
      </c>
      <c r="I4985" s="21">
        <f>IF(H4985&lt;=0,0,ROUNDDOWN(ROUND((H4985*LOOKUP(H4985,{0,1950001,3300001,6950001,9000001,18000001,40000001},{0.05,0.1,0.2,0.23,0.33,0.4,0.45})-LOOKUP(H4985,{0,1950001,3300001,6950001,9000001,18000001,40000001},{0,97500,427500,636000,1536000,2796000,4796000}))*1.021,3),0))</f>
        <v/>
      </c>
      <c r="J4985" s="21">
        <f>ROUNDDOWN(ROUND(H4985*0.06,2),-2)</f>
        <v/>
      </c>
      <c r="K4985" s="21">
        <f>ROUNDDOWN(ROUND(H4985*0.04,2),-2)</f>
        <v/>
      </c>
      <c r="L4985" s="21">
        <f>I4985+J4985+K4985</f>
        <v/>
      </c>
      <c r="M4985" s="21">
        <f>B4985-L4985</f>
        <v/>
      </c>
      <c r="N4985" s="21">
        <f>ROUNDDOWN(ROUND(B4985*0.2042,2),0)</f>
        <v/>
      </c>
    </row>
    <row r="4986">
      <c r="A4986" t="inlineStr">
        <is>
          <t>照合 一般</t>
        </is>
      </c>
      <c r="B4986" s="21" t="n">
        <v>36500000</v>
      </c>
      <c r="C4986" s="22" t="n">
        <v>34</v>
      </c>
      <c r="D4986" s="22" t="n">
        <v>1</v>
      </c>
      <c r="E4986" s="22" t="n">
        <v>0</v>
      </c>
      <c r="F4986" s="21">
        <f>(IF(C4986&lt;=20,MAX(800000,400000*C4986),8000000+700000*(C4986-20))+IF(E4986=1,1000000,0))</f>
        <v/>
      </c>
      <c r="G4986" s="21">
        <f>IF(AND(D4986=3,C4986&lt;=5),MAX(0,B4986-F4986),IF(AND(D4986=2,C4986&lt;=5,MAX(0,B4986-F4986)&gt;3000000),1500000+MAX(0,B4986-F4986)-3000000,MAX(0,B4986-F4986)/2))</f>
        <v/>
      </c>
      <c r="H4986" s="21">
        <f>ROUNDDOWN(G4986,-3)</f>
        <v/>
      </c>
      <c r="I4986" s="21">
        <f>IF(H4986&lt;=0,0,ROUNDDOWN(ROUND((H4986*LOOKUP(H4986,{0,1950001,3300001,6950001,9000001,18000001,40000001},{0.05,0.1,0.2,0.23,0.33,0.4,0.45})-LOOKUP(H4986,{0,1950001,3300001,6950001,9000001,18000001,40000001},{0,97500,427500,636000,1536000,2796000,4796000}))*1.021,3),0))</f>
        <v/>
      </c>
      <c r="J4986" s="21">
        <f>ROUNDDOWN(ROUND(H4986*0.06,2),-2)</f>
        <v/>
      </c>
      <c r="K4986" s="21">
        <f>ROUNDDOWN(ROUND(H4986*0.04,2),-2)</f>
        <v/>
      </c>
      <c r="L4986" s="21">
        <f>I4986+J4986+K4986</f>
        <v/>
      </c>
      <c r="M4986" s="21">
        <f>B4986-L4986</f>
        <v/>
      </c>
      <c r="N4986" s="21">
        <f>ROUNDDOWN(ROUND(B4986*0.2042,2),0)</f>
        <v/>
      </c>
    </row>
    <row r="4987">
      <c r="A4987" t="inlineStr">
        <is>
          <t>照合 一般</t>
        </is>
      </c>
      <c r="B4987" s="21" t="n">
        <v>36500000</v>
      </c>
      <c r="C4987" s="22" t="n">
        <v>35</v>
      </c>
      <c r="D4987" s="22" t="n">
        <v>1</v>
      </c>
      <c r="E4987" s="22" t="n">
        <v>0</v>
      </c>
      <c r="F4987" s="21">
        <f>(IF(C4987&lt;=20,MAX(800000,400000*C4987),8000000+700000*(C4987-20))+IF(E4987=1,1000000,0))</f>
        <v/>
      </c>
      <c r="G4987" s="21">
        <f>IF(AND(D4987=3,C4987&lt;=5),MAX(0,B4987-F4987),IF(AND(D4987=2,C4987&lt;=5,MAX(0,B4987-F4987)&gt;3000000),1500000+MAX(0,B4987-F4987)-3000000,MAX(0,B4987-F4987)/2))</f>
        <v/>
      </c>
      <c r="H4987" s="21">
        <f>ROUNDDOWN(G4987,-3)</f>
        <v/>
      </c>
      <c r="I4987" s="21">
        <f>IF(H4987&lt;=0,0,ROUNDDOWN(ROUND((H4987*LOOKUP(H4987,{0,1950001,3300001,6950001,9000001,18000001,40000001},{0.05,0.1,0.2,0.23,0.33,0.4,0.45})-LOOKUP(H4987,{0,1950001,3300001,6950001,9000001,18000001,40000001},{0,97500,427500,636000,1536000,2796000,4796000}))*1.021,3),0))</f>
        <v/>
      </c>
      <c r="J4987" s="21">
        <f>ROUNDDOWN(ROUND(H4987*0.06,2),-2)</f>
        <v/>
      </c>
      <c r="K4987" s="21">
        <f>ROUNDDOWN(ROUND(H4987*0.04,2),-2)</f>
        <v/>
      </c>
      <c r="L4987" s="21">
        <f>I4987+J4987+K4987</f>
        <v/>
      </c>
      <c r="M4987" s="21">
        <f>B4987-L4987</f>
        <v/>
      </c>
      <c r="N4987" s="21">
        <f>ROUNDDOWN(ROUND(B4987*0.2042,2),0)</f>
        <v/>
      </c>
    </row>
    <row r="4988">
      <c r="A4988" t="inlineStr">
        <is>
          <t>照合 一般</t>
        </is>
      </c>
      <c r="B4988" s="21" t="n">
        <v>36500000</v>
      </c>
      <c r="C4988" s="22" t="n">
        <v>36</v>
      </c>
      <c r="D4988" s="22" t="n">
        <v>1</v>
      </c>
      <c r="E4988" s="22" t="n">
        <v>0</v>
      </c>
      <c r="F4988" s="21">
        <f>(IF(C4988&lt;=20,MAX(800000,400000*C4988),8000000+700000*(C4988-20))+IF(E4988=1,1000000,0))</f>
        <v/>
      </c>
      <c r="G4988" s="21">
        <f>IF(AND(D4988=3,C4988&lt;=5),MAX(0,B4988-F4988),IF(AND(D4988=2,C4988&lt;=5,MAX(0,B4988-F4988)&gt;3000000),1500000+MAX(0,B4988-F4988)-3000000,MAX(0,B4988-F4988)/2))</f>
        <v/>
      </c>
      <c r="H4988" s="21">
        <f>ROUNDDOWN(G4988,-3)</f>
        <v/>
      </c>
      <c r="I4988" s="21">
        <f>IF(H4988&lt;=0,0,ROUNDDOWN(ROUND((H4988*LOOKUP(H4988,{0,1950001,3300001,6950001,9000001,18000001,40000001},{0.05,0.1,0.2,0.23,0.33,0.4,0.45})-LOOKUP(H4988,{0,1950001,3300001,6950001,9000001,18000001,40000001},{0,97500,427500,636000,1536000,2796000,4796000}))*1.021,3),0))</f>
        <v/>
      </c>
      <c r="J4988" s="21">
        <f>ROUNDDOWN(ROUND(H4988*0.06,2),-2)</f>
        <v/>
      </c>
      <c r="K4988" s="21">
        <f>ROUNDDOWN(ROUND(H4988*0.04,2),-2)</f>
        <v/>
      </c>
      <c r="L4988" s="21">
        <f>I4988+J4988+K4988</f>
        <v/>
      </c>
      <c r="M4988" s="21">
        <f>B4988-L4988</f>
        <v/>
      </c>
      <c r="N4988" s="21">
        <f>ROUNDDOWN(ROUND(B4988*0.2042,2),0)</f>
        <v/>
      </c>
    </row>
    <row r="4989">
      <c r="A4989" t="inlineStr">
        <is>
          <t>照合 一般</t>
        </is>
      </c>
      <c r="B4989" s="21" t="n">
        <v>36500000</v>
      </c>
      <c r="C4989" s="22" t="n">
        <v>37</v>
      </c>
      <c r="D4989" s="22" t="n">
        <v>1</v>
      </c>
      <c r="E4989" s="22" t="n">
        <v>0</v>
      </c>
      <c r="F4989" s="21">
        <f>(IF(C4989&lt;=20,MAX(800000,400000*C4989),8000000+700000*(C4989-20))+IF(E4989=1,1000000,0))</f>
        <v/>
      </c>
      <c r="G4989" s="21">
        <f>IF(AND(D4989=3,C4989&lt;=5),MAX(0,B4989-F4989),IF(AND(D4989=2,C4989&lt;=5,MAX(0,B4989-F4989)&gt;3000000),1500000+MAX(0,B4989-F4989)-3000000,MAX(0,B4989-F4989)/2))</f>
        <v/>
      </c>
      <c r="H4989" s="21">
        <f>ROUNDDOWN(G4989,-3)</f>
        <v/>
      </c>
      <c r="I4989" s="21">
        <f>IF(H4989&lt;=0,0,ROUNDDOWN(ROUND((H4989*LOOKUP(H4989,{0,1950001,3300001,6950001,9000001,18000001,40000001},{0.05,0.1,0.2,0.23,0.33,0.4,0.45})-LOOKUP(H4989,{0,1950001,3300001,6950001,9000001,18000001,40000001},{0,97500,427500,636000,1536000,2796000,4796000}))*1.021,3),0))</f>
        <v/>
      </c>
      <c r="J4989" s="21">
        <f>ROUNDDOWN(ROUND(H4989*0.06,2),-2)</f>
        <v/>
      </c>
      <c r="K4989" s="21">
        <f>ROUNDDOWN(ROUND(H4989*0.04,2),-2)</f>
        <v/>
      </c>
      <c r="L4989" s="21">
        <f>I4989+J4989+K4989</f>
        <v/>
      </c>
      <c r="M4989" s="21">
        <f>B4989-L4989</f>
        <v/>
      </c>
      <c r="N4989" s="21">
        <f>ROUNDDOWN(ROUND(B4989*0.2042,2),0)</f>
        <v/>
      </c>
    </row>
    <row r="4990">
      <c r="A4990" t="inlineStr">
        <is>
          <t>照合 一般</t>
        </is>
      </c>
      <c r="B4990" s="21" t="n">
        <v>36500000</v>
      </c>
      <c r="C4990" s="22" t="n">
        <v>38</v>
      </c>
      <c r="D4990" s="22" t="n">
        <v>1</v>
      </c>
      <c r="E4990" s="22" t="n">
        <v>0</v>
      </c>
      <c r="F4990" s="21">
        <f>(IF(C4990&lt;=20,MAX(800000,400000*C4990),8000000+700000*(C4990-20))+IF(E4990=1,1000000,0))</f>
        <v/>
      </c>
      <c r="G4990" s="21">
        <f>IF(AND(D4990=3,C4990&lt;=5),MAX(0,B4990-F4990),IF(AND(D4990=2,C4990&lt;=5,MAX(0,B4990-F4990)&gt;3000000),1500000+MAX(0,B4990-F4990)-3000000,MAX(0,B4990-F4990)/2))</f>
        <v/>
      </c>
      <c r="H4990" s="21">
        <f>ROUNDDOWN(G4990,-3)</f>
        <v/>
      </c>
      <c r="I4990" s="21">
        <f>IF(H4990&lt;=0,0,ROUNDDOWN(ROUND((H4990*LOOKUP(H4990,{0,1950001,3300001,6950001,9000001,18000001,40000001},{0.05,0.1,0.2,0.23,0.33,0.4,0.45})-LOOKUP(H4990,{0,1950001,3300001,6950001,9000001,18000001,40000001},{0,97500,427500,636000,1536000,2796000,4796000}))*1.021,3),0))</f>
        <v/>
      </c>
      <c r="J4990" s="21">
        <f>ROUNDDOWN(ROUND(H4990*0.06,2),-2)</f>
        <v/>
      </c>
      <c r="K4990" s="21">
        <f>ROUNDDOWN(ROUND(H4990*0.04,2),-2)</f>
        <v/>
      </c>
      <c r="L4990" s="21">
        <f>I4990+J4990+K4990</f>
        <v/>
      </c>
      <c r="M4990" s="21">
        <f>B4990-L4990</f>
        <v/>
      </c>
      <c r="N4990" s="21">
        <f>ROUNDDOWN(ROUND(B4990*0.2042,2),0)</f>
        <v/>
      </c>
    </row>
    <row r="4991">
      <c r="A4991" t="inlineStr">
        <is>
          <t>照合 一般</t>
        </is>
      </c>
      <c r="B4991" s="21" t="n">
        <v>36500000</v>
      </c>
      <c r="C4991" s="22" t="n">
        <v>39</v>
      </c>
      <c r="D4991" s="22" t="n">
        <v>1</v>
      </c>
      <c r="E4991" s="22" t="n">
        <v>0</v>
      </c>
      <c r="F4991" s="21">
        <f>(IF(C4991&lt;=20,MAX(800000,400000*C4991),8000000+700000*(C4991-20))+IF(E4991=1,1000000,0))</f>
        <v/>
      </c>
      <c r="G4991" s="21">
        <f>IF(AND(D4991=3,C4991&lt;=5),MAX(0,B4991-F4991),IF(AND(D4991=2,C4991&lt;=5,MAX(0,B4991-F4991)&gt;3000000),1500000+MAX(0,B4991-F4991)-3000000,MAX(0,B4991-F4991)/2))</f>
        <v/>
      </c>
      <c r="H4991" s="21">
        <f>ROUNDDOWN(G4991,-3)</f>
        <v/>
      </c>
      <c r="I4991" s="21">
        <f>IF(H4991&lt;=0,0,ROUNDDOWN(ROUND((H4991*LOOKUP(H4991,{0,1950001,3300001,6950001,9000001,18000001,40000001},{0.05,0.1,0.2,0.23,0.33,0.4,0.45})-LOOKUP(H4991,{0,1950001,3300001,6950001,9000001,18000001,40000001},{0,97500,427500,636000,1536000,2796000,4796000}))*1.021,3),0))</f>
        <v/>
      </c>
      <c r="J4991" s="21">
        <f>ROUNDDOWN(ROUND(H4991*0.06,2),-2)</f>
        <v/>
      </c>
      <c r="K4991" s="21">
        <f>ROUNDDOWN(ROUND(H4991*0.04,2),-2)</f>
        <v/>
      </c>
      <c r="L4991" s="21">
        <f>I4991+J4991+K4991</f>
        <v/>
      </c>
      <c r="M4991" s="21">
        <f>B4991-L4991</f>
        <v/>
      </c>
      <c r="N4991" s="21">
        <f>ROUNDDOWN(ROUND(B4991*0.2042,2),0)</f>
        <v/>
      </c>
    </row>
    <row r="4992">
      <c r="A4992" t="inlineStr">
        <is>
          <t>照合 一般</t>
        </is>
      </c>
      <c r="B4992" s="21" t="n">
        <v>36500000</v>
      </c>
      <c r="C4992" s="22" t="n">
        <v>40</v>
      </c>
      <c r="D4992" s="22" t="n">
        <v>1</v>
      </c>
      <c r="E4992" s="22" t="n">
        <v>0</v>
      </c>
      <c r="F4992" s="21">
        <f>(IF(C4992&lt;=20,MAX(800000,400000*C4992),8000000+700000*(C4992-20))+IF(E4992=1,1000000,0))</f>
        <v/>
      </c>
      <c r="G4992" s="21">
        <f>IF(AND(D4992=3,C4992&lt;=5),MAX(0,B4992-F4992),IF(AND(D4992=2,C4992&lt;=5,MAX(0,B4992-F4992)&gt;3000000),1500000+MAX(0,B4992-F4992)-3000000,MAX(0,B4992-F4992)/2))</f>
        <v/>
      </c>
      <c r="H4992" s="21">
        <f>ROUNDDOWN(G4992,-3)</f>
        <v/>
      </c>
      <c r="I4992" s="21">
        <f>IF(H4992&lt;=0,0,ROUNDDOWN(ROUND((H4992*LOOKUP(H4992,{0,1950001,3300001,6950001,9000001,18000001,40000001},{0.05,0.1,0.2,0.23,0.33,0.4,0.45})-LOOKUP(H4992,{0,1950001,3300001,6950001,9000001,18000001,40000001},{0,97500,427500,636000,1536000,2796000,4796000}))*1.021,3),0))</f>
        <v/>
      </c>
      <c r="J4992" s="21">
        <f>ROUNDDOWN(ROUND(H4992*0.06,2),-2)</f>
        <v/>
      </c>
      <c r="K4992" s="21">
        <f>ROUNDDOWN(ROUND(H4992*0.04,2),-2)</f>
        <v/>
      </c>
      <c r="L4992" s="21">
        <f>I4992+J4992+K4992</f>
        <v/>
      </c>
      <c r="M4992" s="21">
        <f>B4992-L4992</f>
        <v/>
      </c>
      <c r="N4992" s="21">
        <f>ROUNDDOWN(ROUND(B4992*0.2042,2),0)</f>
        <v/>
      </c>
    </row>
    <row r="4993">
      <c r="A4993" t="inlineStr">
        <is>
          <t>照合 一般</t>
        </is>
      </c>
      <c r="B4993" s="21" t="n">
        <v>36500000</v>
      </c>
      <c r="C4993" s="22" t="n">
        <v>41</v>
      </c>
      <c r="D4993" s="22" t="n">
        <v>1</v>
      </c>
      <c r="E4993" s="22" t="n">
        <v>0</v>
      </c>
      <c r="F4993" s="21">
        <f>(IF(C4993&lt;=20,MAX(800000,400000*C4993),8000000+700000*(C4993-20))+IF(E4993=1,1000000,0))</f>
        <v/>
      </c>
      <c r="G4993" s="21">
        <f>IF(AND(D4993=3,C4993&lt;=5),MAX(0,B4993-F4993),IF(AND(D4993=2,C4993&lt;=5,MAX(0,B4993-F4993)&gt;3000000),1500000+MAX(0,B4993-F4993)-3000000,MAX(0,B4993-F4993)/2))</f>
        <v/>
      </c>
      <c r="H4993" s="21">
        <f>ROUNDDOWN(G4993,-3)</f>
        <v/>
      </c>
      <c r="I4993" s="21">
        <f>IF(H4993&lt;=0,0,ROUNDDOWN(ROUND((H4993*LOOKUP(H4993,{0,1950001,3300001,6950001,9000001,18000001,40000001},{0.05,0.1,0.2,0.23,0.33,0.4,0.45})-LOOKUP(H4993,{0,1950001,3300001,6950001,9000001,18000001,40000001},{0,97500,427500,636000,1536000,2796000,4796000}))*1.021,3),0))</f>
        <v/>
      </c>
      <c r="J4993" s="21">
        <f>ROUNDDOWN(ROUND(H4993*0.06,2),-2)</f>
        <v/>
      </c>
      <c r="K4993" s="21">
        <f>ROUNDDOWN(ROUND(H4993*0.04,2),-2)</f>
        <v/>
      </c>
      <c r="L4993" s="21">
        <f>I4993+J4993+K4993</f>
        <v/>
      </c>
      <c r="M4993" s="21">
        <f>B4993-L4993</f>
        <v/>
      </c>
      <c r="N4993" s="21">
        <f>ROUNDDOWN(ROUND(B4993*0.2042,2),0)</f>
        <v/>
      </c>
    </row>
    <row r="4994">
      <c r="A4994" t="inlineStr">
        <is>
          <t>照合 一般</t>
        </is>
      </c>
      <c r="B4994" s="21" t="n">
        <v>36500000</v>
      </c>
      <c r="C4994" s="22" t="n">
        <v>42</v>
      </c>
      <c r="D4994" s="22" t="n">
        <v>1</v>
      </c>
      <c r="E4994" s="22" t="n">
        <v>0</v>
      </c>
      <c r="F4994" s="21">
        <f>(IF(C4994&lt;=20,MAX(800000,400000*C4994),8000000+700000*(C4994-20))+IF(E4994=1,1000000,0))</f>
        <v/>
      </c>
      <c r="G4994" s="21">
        <f>IF(AND(D4994=3,C4994&lt;=5),MAX(0,B4994-F4994),IF(AND(D4994=2,C4994&lt;=5,MAX(0,B4994-F4994)&gt;3000000),1500000+MAX(0,B4994-F4994)-3000000,MAX(0,B4994-F4994)/2))</f>
        <v/>
      </c>
      <c r="H4994" s="21">
        <f>ROUNDDOWN(G4994,-3)</f>
        <v/>
      </c>
      <c r="I4994" s="21">
        <f>IF(H4994&lt;=0,0,ROUNDDOWN(ROUND((H4994*LOOKUP(H4994,{0,1950001,3300001,6950001,9000001,18000001,40000001},{0.05,0.1,0.2,0.23,0.33,0.4,0.45})-LOOKUP(H4994,{0,1950001,3300001,6950001,9000001,18000001,40000001},{0,97500,427500,636000,1536000,2796000,4796000}))*1.021,3),0))</f>
        <v/>
      </c>
      <c r="J4994" s="21">
        <f>ROUNDDOWN(ROUND(H4994*0.06,2),-2)</f>
        <v/>
      </c>
      <c r="K4994" s="21">
        <f>ROUNDDOWN(ROUND(H4994*0.04,2),-2)</f>
        <v/>
      </c>
      <c r="L4994" s="21">
        <f>I4994+J4994+K4994</f>
        <v/>
      </c>
      <c r="M4994" s="21">
        <f>B4994-L4994</f>
        <v/>
      </c>
      <c r="N4994" s="21">
        <f>ROUNDDOWN(ROUND(B4994*0.2042,2),0)</f>
        <v/>
      </c>
    </row>
    <row r="4995">
      <c r="A4995" t="inlineStr">
        <is>
          <t>照合 一般</t>
        </is>
      </c>
      <c r="B4995" s="21" t="n">
        <v>36500000</v>
      </c>
      <c r="C4995" s="22" t="n">
        <v>43</v>
      </c>
      <c r="D4995" s="22" t="n">
        <v>1</v>
      </c>
      <c r="E4995" s="22" t="n">
        <v>0</v>
      </c>
      <c r="F4995" s="21">
        <f>(IF(C4995&lt;=20,MAX(800000,400000*C4995),8000000+700000*(C4995-20))+IF(E4995=1,1000000,0))</f>
        <v/>
      </c>
      <c r="G4995" s="21">
        <f>IF(AND(D4995=3,C4995&lt;=5),MAX(0,B4995-F4995),IF(AND(D4995=2,C4995&lt;=5,MAX(0,B4995-F4995)&gt;3000000),1500000+MAX(0,B4995-F4995)-3000000,MAX(0,B4995-F4995)/2))</f>
        <v/>
      </c>
      <c r="H4995" s="21">
        <f>ROUNDDOWN(G4995,-3)</f>
        <v/>
      </c>
      <c r="I4995" s="21">
        <f>IF(H4995&lt;=0,0,ROUNDDOWN(ROUND((H4995*LOOKUP(H4995,{0,1950001,3300001,6950001,9000001,18000001,40000001},{0.05,0.1,0.2,0.23,0.33,0.4,0.45})-LOOKUP(H4995,{0,1950001,3300001,6950001,9000001,18000001,40000001},{0,97500,427500,636000,1536000,2796000,4796000}))*1.021,3),0))</f>
        <v/>
      </c>
      <c r="J4995" s="21">
        <f>ROUNDDOWN(ROUND(H4995*0.06,2),-2)</f>
        <v/>
      </c>
      <c r="K4995" s="21">
        <f>ROUNDDOWN(ROUND(H4995*0.04,2),-2)</f>
        <v/>
      </c>
      <c r="L4995" s="21">
        <f>I4995+J4995+K4995</f>
        <v/>
      </c>
      <c r="M4995" s="21">
        <f>B4995-L4995</f>
        <v/>
      </c>
      <c r="N4995" s="21">
        <f>ROUNDDOWN(ROUND(B4995*0.2042,2),0)</f>
        <v/>
      </c>
    </row>
    <row r="4996">
      <c r="A4996" t="inlineStr">
        <is>
          <t>照合 一般</t>
        </is>
      </c>
      <c r="B4996" s="21" t="n">
        <v>36500000</v>
      </c>
      <c r="C4996" s="22" t="n">
        <v>44</v>
      </c>
      <c r="D4996" s="22" t="n">
        <v>1</v>
      </c>
      <c r="E4996" s="22" t="n">
        <v>0</v>
      </c>
      <c r="F4996" s="21">
        <f>(IF(C4996&lt;=20,MAX(800000,400000*C4996),8000000+700000*(C4996-20))+IF(E4996=1,1000000,0))</f>
        <v/>
      </c>
      <c r="G4996" s="21">
        <f>IF(AND(D4996=3,C4996&lt;=5),MAX(0,B4996-F4996),IF(AND(D4996=2,C4996&lt;=5,MAX(0,B4996-F4996)&gt;3000000),1500000+MAX(0,B4996-F4996)-3000000,MAX(0,B4996-F4996)/2))</f>
        <v/>
      </c>
      <c r="H4996" s="21">
        <f>ROUNDDOWN(G4996,-3)</f>
        <v/>
      </c>
      <c r="I4996" s="21">
        <f>IF(H4996&lt;=0,0,ROUNDDOWN(ROUND((H4996*LOOKUP(H4996,{0,1950001,3300001,6950001,9000001,18000001,40000001},{0.05,0.1,0.2,0.23,0.33,0.4,0.45})-LOOKUP(H4996,{0,1950001,3300001,6950001,9000001,18000001,40000001},{0,97500,427500,636000,1536000,2796000,4796000}))*1.021,3),0))</f>
        <v/>
      </c>
      <c r="J4996" s="21">
        <f>ROUNDDOWN(ROUND(H4996*0.06,2),-2)</f>
        <v/>
      </c>
      <c r="K4996" s="21">
        <f>ROUNDDOWN(ROUND(H4996*0.04,2),-2)</f>
        <v/>
      </c>
      <c r="L4996" s="21">
        <f>I4996+J4996+K4996</f>
        <v/>
      </c>
      <c r="M4996" s="21">
        <f>B4996-L4996</f>
        <v/>
      </c>
      <c r="N4996" s="21">
        <f>ROUNDDOWN(ROUND(B4996*0.2042,2),0)</f>
        <v/>
      </c>
    </row>
    <row r="4997">
      <c r="A4997" t="inlineStr">
        <is>
          <t>照合 一般</t>
        </is>
      </c>
      <c r="B4997" s="21" t="n">
        <v>36500000</v>
      </c>
      <c r="C4997" s="22" t="n">
        <v>45</v>
      </c>
      <c r="D4997" s="22" t="n">
        <v>1</v>
      </c>
      <c r="E4997" s="22" t="n">
        <v>0</v>
      </c>
      <c r="F4997" s="21">
        <f>(IF(C4997&lt;=20,MAX(800000,400000*C4997),8000000+700000*(C4997-20))+IF(E4997=1,1000000,0))</f>
        <v/>
      </c>
      <c r="G4997" s="21">
        <f>IF(AND(D4997=3,C4997&lt;=5),MAX(0,B4997-F4997),IF(AND(D4997=2,C4997&lt;=5,MAX(0,B4997-F4997)&gt;3000000),1500000+MAX(0,B4997-F4997)-3000000,MAX(0,B4997-F4997)/2))</f>
        <v/>
      </c>
      <c r="H4997" s="21">
        <f>ROUNDDOWN(G4997,-3)</f>
        <v/>
      </c>
      <c r="I4997" s="21">
        <f>IF(H4997&lt;=0,0,ROUNDDOWN(ROUND((H4997*LOOKUP(H4997,{0,1950001,3300001,6950001,9000001,18000001,40000001},{0.05,0.1,0.2,0.23,0.33,0.4,0.45})-LOOKUP(H4997,{0,1950001,3300001,6950001,9000001,18000001,40000001},{0,97500,427500,636000,1536000,2796000,4796000}))*1.021,3),0))</f>
        <v/>
      </c>
      <c r="J4997" s="21">
        <f>ROUNDDOWN(ROUND(H4997*0.06,2),-2)</f>
        <v/>
      </c>
      <c r="K4997" s="21">
        <f>ROUNDDOWN(ROUND(H4997*0.04,2),-2)</f>
        <v/>
      </c>
      <c r="L4997" s="21">
        <f>I4997+J4997+K4997</f>
        <v/>
      </c>
      <c r="M4997" s="21">
        <f>B4997-L4997</f>
        <v/>
      </c>
      <c r="N4997" s="21">
        <f>ROUNDDOWN(ROUND(B4997*0.2042,2),0)</f>
        <v/>
      </c>
    </row>
    <row r="4998">
      <c r="A4998" t="inlineStr">
        <is>
          <t>照合 短期</t>
        </is>
      </c>
      <c r="B4998" s="21" t="n">
        <v>36500000</v>
      </c>
      <c r="C4998" s="22" t="n">
        <v>1</v>
      </c>
      <c r="D4998" s="22" t="n">
        <v>2</v>
      </c>
      <c r="E4998" s="22" t="n">
        <v>0</v>
      </c>
      <c r="F4998" s="21">
        <f>(IF(C4998&lt;=20,MAX(800000,400000*C4998),8000000+700000*(C4998-20))+IF(E4998=1,1000000,0))</f>
        <v/>
      </c>
      <c r="G4998" s="21">
        <f>IF(AND(D4998=3,C4998&lt;=5),MAX(0,B4998-F4998),IF(AND(D4998=2,C4998&lt;=5,MAX(0,B4998-F4998)&gt;3000000),1500000+MAX(0,B4998-F4998)-3000000,MAX(0,B4998-F4998)/2))</f>
        <v/>
      </c>
      <c r="H4998" s="21">
        <f>ROUNDDOWN(G4998,-3)</f>
        <v/>
      </c>
      <c r="I4998" s="21">
        <f>IF(H4998&lt;=0,0,ROUNDDOWN(ROUND((H4998*LOOKUP(H4998,{0,1950001,3300001,6950001,9000001,18000001,40000001},{0.05,0.1,0.2,0.23,0.33,0.4,0.45})-LOOKUP(H4998,{0,1950001,3300001,6950001,9000001,18000001,40000001},{0,97500,427500,636000,1536000,2796000,4796000}))*1.021,3),0))</f>
        <v/>
      </c>
      <c r="J4998" s="21">
        <f>ROUNDDOWN(ROUND(H4998*0.06,2),-2)</f>
        <v/>
      </c>
      <c r="K4998" s="21">
        <f>ROUNDDOWN(ROUND(H4998*0.04,2),-2)</f>
        <v/>
      </c>
      <c r="L4998" s="21">
        <f>I4998+J4998+K4998</f>
        <v/>
      </c>
      <c r="M4998" s="21">
        <f>B4998-L4998</f>
        <v/>
      </c>
      <c r="N4998" s="21">
        <f>ROUNDDOWN(ROUND(B4998*0.2042,2),0)</f>
        <v/>
      </c>
    </row>
    <row r="4999">
      <c r="A4999" t="inlineStr">
        <is>
          <t>照合 役員</t>
        </is>
      </c>
      <c r="B4999" s="21" t="n">
        <v>36500000</v>
      </c>
      <c r="C4999" s="22" t="n">
        <v>1</v>
      </c>
      <c r="D4999" s="22" t="n">
        <v>3</v>
      </c>
      <c r="E4999" s="22" t="n">
        <v>0</v>
      </c>
      <c r="F4999" s="21">
        <f>(IF(C4999&lt;=20,MAX(800000,400000*C4999),8000000+700000*(C4999-20))+IF(E4999=1,1000000,0))</f>
        <v/>
      </c>
      <c r="G4999" s="21">
        <f>IF(AND(D4999=3,C4999&lt;=5),MAX(0,B4999-F4999),IF(AND(D4999=2,C4999&lt;=5,MAX(0,B4999-F4999)&gt;3000000),1500000+MAX(0,B4999-F4999)-3000000,MAX(0,B4999-F4999)/2))</f>
        <v/>
      </c>
      <c r="H4999" s="21">
        <f>ROUNDDOWN(G4999,-3)</f>
        <v/>
      </c>
      <c r="I4999" s="21">
        <f>IF(H4999&lt;=0,0,ROUNDDOWN(ROUND((H4999*LOOKUP(H4999,{0,1950001,3300001,6950001,9000001,18000001,40000001},{0.05,0.1,0.2,0.23,0.33,0.4,0.45})-LOOKUP(H4999,{0,1950001,3300001,6950001,9000001,18000001,40000001},{0,97500,427500,636000,1536000,2796000,4796000}))*1.021,3),0))</f>
        <v/>
      </c>
      <c r="J4999" s="21">
        <f>ROUNDDOWN(ROUND(H4999*0.06,2),-2)</f>
        <v/>
      </c>
      <c r="K4999" s="21">
        <f>ROUNDDOWN(ROUND(H4999*0.04,2),-2)</f>
        <v/>
      </c>
      <c r="L4999" s="21">
        <f>I4999+J4999+K4999</f>
        <v/>
      </c>
      <c r="M4999" s="21">
        <f>B4999-L4999</f>
        <v/>
      </c>
      <c r="N4999" s="21">
        <f>ROUNDDOWN(ROUND(B4999*0.2042,2),0)</f>
        <v/>
      </c>
    </row>
    <row r="5000">
      <c r="A5000" t="inlineStr">
        <is>
          <t>照合 短期 障害</t>
        </is>
      </c>
      <c r="B5000" s="21" t="n">
        <v>36500000</v>
      </c>
      <c r="C5000" s="22" t="n">
        <v>1</v>
      </c>
      <c r="D5000" s="22" t="n">
        <v>2</v>
      </c>
      <c r="E5000" s="22" t="n">
        <v>1</v>
      </c>
      <c r="F5000" s="21">
        <f>(IF(C5000&lt;=20,MAX(800000,400000*C5000),8000000+700000*(C5000-20))+IF(E5000=1,1000000,0))</f>
        <v/>
      </c>
      <c r="G5000" s="21">
        <f>IF(AND(D5000=3,C5000&lt;=5),MAX(0,B5000-F5000),IF(AND(D5000=2,C5000&lt;=5,MAX(0,B5000-F5000)&gt;3000000),1500000+MAX(0,B5000-F5000)-3000000,MAX(0,B5000-F5000)/2))</f>
        <v/>
      </c>
      <c r="H5000" s="21">
        <f>ROUNDDOWN(G5000,-3)</f>
        <v/>
      </c>
      <c r="I5000" s="21">
        <f>IF(H5000&lt;=0,0,ROUNDDOWN(ROUND((H5000*LOOKUP(H5000,{0,1950001,3300001,6950001,9000001,18000001,40000001},{0.05,0.1,0.2,0.23,0.33,0.4,0.45})-LOOKUP(H5000,{0,1950001,3300001,6950001,9000001,18000001,40000001},{0,97500,427500,636000,1536000,2796000,4796000}))*1.021,3),0))</f>
        <v/>
      </c>
      <c r="J5000" s="21">
        <f>ROUNDDOWN(ROUND(H5000*0.06,2),-2)</f>
        <v/>
      </c>
      <c r="K5000" s="21">
        <f>ROUNDDOWN(ROUND(H5000*0.04,2),-2)</f>
        <v/>
      </c>
      <c r="L5000" s="21">
        <f>I5000+J5000+K5000</f>
        <v/>
      </c>
      <c r="M5000" s="21">
        <f>B5000-L5000</f>
        <v/>
      </c>
      <c r="N5000" s="21">
        <f>ROUNDDOWN(ROUND(B5000*0.2042,2),0)</f>
        <v/>
      </c>
    </row>
    <row r="5001">
      <c r="A5001" t="inlineStr">
        <is>
          <t>照合 短期</t>
        </is>
      </c>
      <c r="B5001" s="21" t="n">
        <v>36500000</v>
      </c>
      <c r="C5001" s="22" t="n">
        <v>2</v>
      </c>
      <c r="D5001" s="22" t="n">
        <v>2</v>
      </c>
      <c r="E5001" s="22" t="n">
        <v>0</v>
      </c>
      <c r="F5001" s="21">
        <f>(IF(C5001&lt;=20,MAX(800000,400000*C5001),8000000+700000*(C5001-20))+IF(E5001=1,1000000,0))</f>
        <v/>
      </c>
      <c r="G5001" s="21">
        <f>IF(AND(D5001=3,C5001&lt;=5),MAX(0,B5001-F5001),IF(AND(D5001=2,C5001&lt;=5,MAX(0,B5001-F5001)&gt;3000000),1500000+MAX(0,B5001-F5001)-3000000,MAX(0,B5001-F5001)/2))</f>
        <v/>
      </c>
      <c r="H5001" s="21">
        <f>ROUNDDOWN(G5001,-3)</f>
        <v/>
      </c>
      <c r="I5001" s="21">
        <f>IF(H5001&lt;=0,0,ROUNDDOWN(ROUND((H5001*LOOKUP(H5001,{0,1950001,3300001,6950001,9000001,18000001,40000001},{0.05,0.1,0.2,0.23,0.33,0.4,0.45})-LOOKUP(H5001,{0,1950001,3300001,6950001,9000001,18000001,40000001},{0,97500,427500,636000,1536000,2796000,4796000}))*1.021,3),0))</f>
        <v/>
      </c>
      <c r="J5001" s="21">
        <f>ROUNDDOWN(ROUND(H5001*0.06,2),-2)</f>
        <v/>
      </c>
      <c r="K5001" s="21">
        <f>ROUNDDOWN(ROUND(H5001*0.04,2),-2)</f>
        <v/>
      </c>
      <c r="L5001" s="21">
        <f>I5001+J5001+K5001</f>
        <v/>
      </c>
      <c r="M5001" s="21">
        <f>B5001-L5001</f>
        <v/>
      </c>
      <c r="N5001" s="21">
        <f>ROUNDDOWN(ROUND(B5001*0.2042,2),0)</f>
        <v/>
      </c>
    </row>
    <row r="5002">
      <c r="A5002" t="inlineStr">
        <is>
          <t>照合 役員</t>
        </is>
      </c>
      <c r="B5002" s="21" t="n">
        <v>36500000</v>
      </c>
      <c r="C5002" s="22" t="n">
        <v>2</v>
      </c>
      <c r="D5002" s="22" t="n">
        <v>3</v>
      </c>
      <c r="E5002" s="22" t="n">
        <v>0</v>
      </c>
      <c r="F5002" s="21">
        <f>(IF(C5002&lt;=20,MAX(800000,400000*C5002),8000000+700000*(C5002-20))+IF(E5002=1,1000000,0))</f>
        <v/>
      </c>
      <c r="G5002" s="21">
        <f>IF(AND(D5002=3,C5002&lt;=5),MAX(0,B5002-F5002),IF(AND(D5002=2,C5002&lt;=5,MAX(0,B5002-F5002)&gt;3000000),1500000+MAX(0,B5002-F5002)-3000000,MAX(0,B5002-F5002)/2))</f>
        <v/>
      </c>
      <c r="H5002" s="21">
        <f>ROUNDDOWN(G5002,-3)</f>
        <v/>
      </c>
      <c r="I5002" s="21">
        <f>IF(H5002&lt;=0,0,ROUNDDOWN(ROUND((H5002*LOOKUP(H5002,{0,1950001,3300001,6950001,9000001,18000001,40000001},{0.05,0.1,0.2,0.23,0.33,0.4,0.45})-LOOKUP(H5002,{0,1950001,3300001,6950001,9000001,18000001,40000001},{0,97500,427500,636000,1536000,2796000,4796000}))*1.021,3),0))</f>
        <v/>
      </c>
      <c r="J5002" s="21">
        <f>ROUNDDOWN(ROUND(H5002*0.06,2),-2)</f>
        <v/>
      </c>
      <c r="K5002" s="21">
        <f>ROUNDDOWN(ROUND(H5002*0.04,2),-2)</f>
        <v/>
      </c>
      <c r="L5002" s="21">
        <f>I5002+J5002+K5002</f>
        <v/>
      </c>
      <c r="M5002" s="21">
        <f>B5002-L5002</f>
        <v/>
      </c>
      <c r="N5002" s="21">
        <f>ROUNDDOWN(ROUND(B5002*0.2042,2),0)</f>
        <v/>
      </c>
    </row>
    <row r="5003">
      <c r="A5003" t="inlineStr">
        <is>
          <t>照合 短期 障害</t>
        </is>
      </c>
      <c r="B5003" s="21" t="n">
        <v>36500000</v>
      </c>
      <c r="C5003" s="22" t="n">
        <v>2</v>
      </c>
      <c r="D5003" s="22" t="n">
        <v>2</v>
      </c>
      <c r="E5003" s="22" t="n">
        <v>1</v>
      </c>
      <c r="F5003" s="21">
        <f>(IF(C5003&lt;=20,MAX(800000,400000*C5003),8000000+700000*(C5003-20))+IF(E5003=1,1000000,0))</f>
        <v/>
      </c>
      <c r="G5003" s="21">
        <f>IF(AND(D5003=3,C5003&lt;=5),MAX(0,B5003-F5003),IF(AND(D5003=2,C5003&lt;=5,MAX(0,B5003-F5003)&gt;3000000),1500000+MAX(0,B5003-F5003)-3000000,MAX(0,B5003-F5003)/2))</f>
        <v/>
      </c>
      <c r="H5003" s="21">
        <f>ROUNDDOWN(G5003,-3)</f>
        <v/>
      </c>
      <c r="I5003" s="21">
        <f>IF(H5003&lt;=0,0,ROUNDDOWN(ROUND((H5003*LOOKUP(H5003,{0,1950001,3300001,6950001,9000001,18000001,40000001},{0.05,0.1,0.2,0.23,0.33,0.4,0.45})-LOOKUP(H5003,{0,1950001,3300001,6950001,9000001,18000001,40000001},{0,97500,427500,636000,1536000,2796000,4796000}))*1.021,3),0))</f>
        <v/>
      </c>
      <c r="J5003" s="21">
        <f>ROUNDDOWN(ROUND(H5003*0.06,2),-2)</f>
        <v/>
      </c>
      <c r="K5003" s="21">
        <f>ROUNDDOWN(ROUND(H5003*0.04,2),-2)</f>
        <v/>
      </c>
      <c r="L5003" s="21">
        <f>I5003+J5003+K5003</f>
        <v/>
      </c>
      <c r="M5003" s="21">
        <f>B5003-L5003</f>
        <v/>
      </c>
      <c r="N5003" s="21">
        <f>ROUNDDOWN(ROUND(B5003*0.2042,2),0)</f>
        <v/>
      </c>
    </row>
    <row r="5004">
      <c r="A5004" t="inlineStr">
        <is>
          <t>照合 短期</t>
        </is>
      </c>
      <c r="B5004" s="21" t="n">
        <v>36500000</v>
      </c>
      <c r="C5004" s="22" t="n">
        <v>3</v>
      </c>
      <c r="D5004" s="22" t="n">
        <v>2</v>
      </c>
      <c r="E5004" s="22" t="n">
        <v>0</v>
      </c>
      <c r="F5004" s="21">
        <f>(IF(C5004&lt;=20,MAX(800000,400000*C5004),8000000+700000*(C5004-20))+IF(E5004=1,1000000,0))</f>
        <v/>
      </c>
      <c r="G5004" s="21">
        <f>IF(AND(D5004=3,C5004&lt;=5),MAX(0,B5004-F5004),IF(AND(D5004=2,C5004&lt;=5,MAX(0,B5004-F5004)&gt;3000000),1500000+MAX(0,B5004-F5004)-3000000,MAX(0,B5004-F5004)/2))</f>
        <v/>
      </c>
      <c r="H5004" s="21">
        <f>ROUNDDOWN(G5004,-3)</f>
        <v/>
      </c>
      <c r="I5004" s="21">
        <f>IF(H5004&lt;=0,0,ROUNDDOWN(ROUND((H5004*LOOKUP(H5004,{0,1950001,3300001,6950001,9000001,18000001,40000001},{0.05,0.1,0.2,0.23,0.33,0.4,0.45})-LOOKUP(H5004,{0,1950001,3300001,6950001,9000001,18000001,40000001},{0,97500,427500,636000,1536000,2796000,4796000}))*1.021,3),0))</f>
        <v/>
      </c>
      <c r="J5004" s="21">
        <f>ROUNDDOWN(ROUND(H5004*0.06,2),-2)</f>
        <v/>
      </c>
      <c r="K5004" s="21">
        <f>ROUNDDOWN(ROUND(H5004*0.04,2),-2)</f>
        <v/>
      </c>
      <c r="L5004" s="21">
        <f>I5004+J5004+K5004</f>
        <v/>
      </c>
      <c r="M5004" s="21">
        <f>B5004-L5004</f>
        <v/>
      </c>
      <c r="N5004" s="21">
        <f>ROUNDDOWN(ROUND(B5004*0.2042,2),0)</f>
        <v/>
      </c>
    </row>
    <row r="5005">
      <c r="A5005" t="inlineStr">
        <is>
          <t>照合 役員</t>
        </is>
      </c>
      <c r="B5005" s="21" t="n">
        <v>36500000</v>
      </c>
      <c r="C5005" s="22" t="n">
        <v>3</v>
      </c>
      <c r="D5005" s="22" t="n">
        <v>3</v>
      </c>
      <c r="E5005" s="22" t="n">
        <v>0</v>
      </c>
      <c r="F5005" s="21">
        <f>(IF(C5005&lt;=20,MAX(800000,400000*C5005),8000000+700000*(C5005-20))+IF(E5005=1,1000000,0))</f>
        <v/>
      </c>
      <c r="G5005" s="21">
        <f>IF(AND(D5005=3,C5005&lt;=5),MAX(0,B5005-F5005),IF(AND(D5005=2,C5005&lt;=5,MAX(0,B5005-F5005)&gt;3000000),1500000+MAX(0,B5005-F5005)-3000000,MAX(0,B5005-F5005)/2))</f>
        <v/>
      </c>
      <c r="H5005" s="21">
        <f>ROUNDDOWN(G5005,-3)</f>
        <v/>
      </c>
      <c r="I5005" s="21">
        <f>IF(H5005&lt;=0,0,ROUNDDOWN(ROUND((H5005*LOOKUP(H5005,{0,1950001,3300001,6950001,9000001,18000001,40000001},{0.05,0.1,0.2,0.23,0.33,0.4,0.45})-LOOKUP(H5005,{0,1950001,3300001,6950001,9000001,18000001,40000001},{0,97500,427500,636000,1536000,2796000,4796000}))*1.021,3),0))</f>
        <v/>
      </c>
      <c r="J5005" s="21">
        <f>ROUNDDOWN(ROUND(H5005*0.06,2),-2)</f>
        <v/>
      </c>
      <c r="K5005" s="21">
        <f>ROUNDDOWN(ROUND(H5005*0.04,2),-2)</f>
        <v/>
      </c>
      <c r="L5005" s="21">
        <f>I5005+J5005+K5005</f>
        <v/>
      </c>
      <c r="M5005" s="21">
        <f>B5005-L5005</f>
        <v/>
      </c>
      <c r="N5005" s="21">
        <f>ROUNDDOWN(ROUND(B5005*0.2042,2),0)</f>
        <v/>
      </c>
    </row>
    <row r="5006">
      <c r="A5006" t="inlineStr">
        <is>
          <t>照合 短期 障害</t>
        </is>
      </c>
      <c r="B5006" s="21" t="n">
        <v>36500000</v>
      </c>
      <c r="C5006" s="22" t="n">
        <v>3</v>
      </c>
      <c r="D5006" s="22" t="n">
        <v>2</v>
      </c>
      <c r="E5006" s="22" t="n">
        <v>1</v>
      </c>
      <c r="F5006" s="21">
        <f>(IF(C5006&lt;=20,MAX(800000,400000*C5006),8000000+700000*(C5006-20))+IF(E5006=1,1000000,0))</f>
        <v/>
      </c>
      <c r="G5006" s="21">
        <f>IF(AND(D5006=3,C5006&lt;=5),MAX(0,B5006-F5006),IF(AND(D5006=2,C5006&lt;=5,MAX(0,B5006-F5006)&gt;3000000),1500000+MAX(0,B5006-F5006)-3000000,MAX(0,B5006-F5006)/2))</f>
        <v/>
      </c>
      <c r="H5006" s="21">
        <f>ROUNDDOWN(G5006,-3)</f>
        <v/>
      </c>
      <c r="I5006" s="21">
        <f>IF(H5006&lt;=0,0,ROUNDDOWN(ROUND((H5006*LOOKUP(H5006,{0,1950001,3300001,6950001,9000001,18000001,40000001},{0.05,0.1,0.2,0.23,0.33,0.4,0.45})-LOOKUP(H5006,{0,1950001,3300001,6950001,9000001,18000001,40000001},{0,97500,427500,636000,1536000,2796000,4796000}))*1.021,3),0))</f>
        <v/>
      </c>
      <c r="J5006" s="21">
        <f>ROUNDDOWN(ROUND(H5006*0.06,2),-2)</f>
        <v/>
      </c>
      <c r="K5006" s="21">
        <f>ROUNDDOWN(ROUND(H5006*0.04,2),-2)</f>
        <v/>
      </c>
      <c r="L5006" s="21">
        <f>I5006+J5006+K5006</f>
        <v/>
      </c>
      <c r="M5006" s="21">
        <f>B5006-L5006</f>
        <v/>
      </c>
      <c r="N5006" s="21">
        <f>ROUNDDOWN(ROUND(B5006*0.2042,2),0)</f>
        <v/>
      </c>
    </row>
    <row r="5007">
      <c r="A5007" t="inlineStr">
        <is>
          <t>照合 短期</t>
        </is>
      </c>
      <c r="B5007" s="21" t="n">
        <v>36500000</v>
      </c>
      <c r="C5007" s="22" t="n">
        <v>4</v>
      </c>
      <c r="D5007" s="22" t="n">
        <v>2</v>
      </c>
      <c r="E5007" s="22" t="n">
        <v>0</v>
      </c>
      <c r="F5007" s="21">
        <f>(IF(C5007&lt;=20,MAX(800000,400000*C5007),8000000+700000*(C5007-20))+IF(E5007=1,1000000,0))</f>
        <v/>
      </c>
      <c r="G5007" s="21">
        <f>IF(AND(D5007=3,C5007&lt;=5),MAX(0,B5007-F5007),IF(AND(D5007=2,C5007&lt;=5,MAX(0,B5007-F5007)&gt;3000000),1500000+MAX(0,B5007-F5007)-3000000,MAX(0,B5007-F5007)/2))</f>
        <v/>
      </c>
      <c r="H5007" s="21">
        <f>ROUNDDOWN(G5007,-3)</f>
        <v/>
      </c>
      <c r="I5007" s="21">
        <f>IF(H5007&lt;=0,0,ROUNDDOWN(ROUND((H5007*LOOKUP(H5007,{0,1950001,3300001,6950001,9000001,18000001,40000001},{0.05,0.1,0.2,0.23,0.33,0.4,0.45})-LOOKUP(H5007,{0,1950001,3300001,6950001,9000001,18000001,40000001},{0,97500,427500,636000,1536000,2796000,4796000}))*1.021,3),0))</f>
        <v/>
      </c>
      <c r="J5007" s="21">
        <f>ROUNDDOWN(ROUND(H5007*0.06,2),-2)</f>
        <v/>
      </c>
      <c r="K5007" s="21">
        <f>ROUNDDOWN(ROUND(H5007*0.04,2),-2)</f>
        <v/>
      </c>
      <c r="L5007" s="21">
        <f>I5007+J5007+K5007</f>
        <v/>
      </c>
      <c r="M5007" s="21">
        <f>B5007-L5007</f>
        <v/>
      </c>
      <c r="N5007" s="21">
        <f>ROUNDDOWN(ROUND(B5007*0.2042,2),0)</f>
        <v/>
      </c>
    </row>
    <row r="5008">
      <c r="A5008" t="inlineStr">
        <is>
          <t>照合 役員</t>
        </is>
      </c>
      <c r="B5008" s="21" t="n">
        <v>36500000</v>
      </c>
      <c r="C5008" s="22" t="n">
        <v>4</v>
      </c>
      <c r="D5008" s="22" t="n">
        <v>3</v>
      </c>
      <c r="E5008" s="22" t="n">
        <v>0</v>
      </c>
      <c r="F5008" s="21">
        <f>(IF(C5008&lt;=20,MAX(800000,400000*C5008),8000000+700000*(C5008-20))+IF(E5008=1,1000000,0))</f>
        <v/>
      </c>
      <c r="G5008" s="21">
        <f>IF(AND(D5008=3,C5008&lt;=5),MAX(0,B5008-F5008),IF(AND(D5008=2,C5008&lt;=5,MAX(0,B5008-F5008)&gt;3000000),1500000+MAX(0,B5008-F5008)-3000000,MAX(0,B5008-F5008)/2))</f>
        <v/>
      </c>
      <c r="H5008" s="21">
        <f>ROUNDDOWN(G5008,-3)</f>
        <v/>
      </c>
      <c r="I5008" s="21">
        <f>IF(H5008&lt;=0,0,ROUNDDOWN(ROUND((H5008*LOOKUP(H5008,{0,1950001,3300001,6950001,9000001,18000001,40000001},{0.05,0.1,0.2,0.23,0.33,0.4,0.45})-LOOKUP(H5008,{0,1950001,3300001,6950001,9000001,18000001,40000001},{0,97500,427500,636000,1536000,2796000,4796000}))*1.021,3),0))</f>
        <v/>
      </c>
      <c r="J5008" s="21">
        <f>ROUNDDOWN(ROUND(H5008*0.06,2),-2)</f>
        <v/>
      </c>
      <c r="K5008" s="21">
        <f>ROUNDDOWN(ROUND(H5008*0.04,2),-2)</f>
        <v/>
      </c>
      <c r="L5008" s="21">
        <f>I5008+J5008+K5008</f>
        <v/>
      </c>
      <c r="M5008" s="21">
        <f>B5008-L5008</f>
        <v/>
      </c>
      <c r="N5008" s="21">
        <f>ROUNDDOWN(ROUND(B5008*0.2042,2),0)</f>
        <v/>
      </c>
    </row>
    <row r="5009">
      <c r="A5009" t="inlineStr">
        <is>
          <t>照合 短期 障害</t>
        </is>
      </c>
      <c r="B5009" s="21" t="n">
        <v>36500000</v>
      </c>
      <c r="C5009" s="22" t="n">
        <v>4</v>
      </c>
      <c r="D5009" s="22" t="n">
        <v>2</v>
      </c>
      <c r="E5009" s="22" t="n">
        <v>1</v>
      </c>
      <c r="F5009" s="21">
        <f>(IF(C5009&lt;=20,MAX(800000,400000*C5009),8000000+700000*(C5009-20))+IF(E5009=1,1000000,0))</f>
        <v/>
      </c>
      <c r="G5009" s="21">
        <f>IF(AND(D5009=3,C5009&lt;=5),MAX(0,B5009-F5009),IF(AND(D5009=2,C5009&lt;=5,MAX(0,B5009-F5009)&gt;3000000),1500000+MAX(0,B5009-F5009)-3000000,MAX(0,B5009-F5009)/2))</f>
        <v/>
      </c>
      <c r="H5009" s="21">
        <f>ROUNDDOWN(G5009,-3)</f>
        <v/>
      </c>
      <c r="I5009" s="21">
        <f>IF(H5009&lt;=0,0,ROUNDDOWN(ROUND((H5009*LOOKUP(H5009,{0,1950001,3300001,6950001,9000001,18000001,40000001},{0.05,0.1,0.2,0.23,0.33,0.4,0.45})-LOOKUP(H5009,{0,1950001,3300001,6950001,9000001,18000001,40000001},{0,97500,427500,636000,1536000,2796000,4796000}))*1.021,3),0))</f>
        <v/>
      </c>
      <c r="J5009" s="21">
        <f>ROUNDDOWN(ROUND(H5009*0.06,2),-2)</f>
        <v/>
      </c>
      <c r="K5009" s="21">
        <f>ROUNDDOWN(ROUND(H5009*0.04,2),-2)</f>
        <v/>
      </c>
      <c r="L5009" s="21">
        <f>I5009+J5009+K5009</f>
        <v/>
      </c>
      <c r="M5009" s="21">
        <f>B5009-L5009</f>
        <v/>
      </c>
      <c r="N5009" s="21">
        <f>ROUNDDOWN(ROUND(B5009*0.2042,2),0)</f>
        <v/>
      </c>
    </row>
    <row r="5010">
      <c r="A5010" t="inlineStr">
        <is>
          <t>照合 短期</t>
        </is>
      </c>
      <c r="B5010" s="21" t="n">
        <v>36500000</v>
      </c>
      <c r="C5010" s="22" t="n">
        <v>5</v>
      </c>
      <c r="D5010" s="22" t="n">
        <v>2</v>
      </c>
      <c r="E5010" s="22" t="n">
        <v>0</v>
      </c>
      <c r="F5010" s="21">
        <f>(IF(C5010&lt;=20,MAX(800000,400000*C5010),8000000+700000*(C5010-20))+IF(E5010=1,1000000,0))</f>
        <v/>
      </c>
      <c r="G5010" s="21">
        <f>IF(AND(D5010=3,C5010&lt;=5),MAX(0,B5010-F5010),IF(AND(D5010=2,C5010&lt;=5,MAX(0,B5010-F5010)&gt;3000000),1500000+MAX(0,B5010-F5010)-3000000,MAX(0,B5010-F5010)/2))</f>
        <v/>
      </c>
      <c r="H5010" s="21">
        <f>ROUNDDOWN(G5010,-3)</f>
        <v/>
      </c>
      <c r="I5010" s="21">
        <f>IF(H5010&lt;=0,0,ROUNDDOWN(ROUND((H5010*LOOKUP(H5010,{0,1950001,3300001,6950001,9000001,18000001,40000001},{0.05,0.1,0.2,0.23,0.33,0.4,0.45})-LOOKUP(H5010,{0,1950001,3300001,6950001,9000001,18000001,40000001},{0,97500,427500,636000,1536000,2796000,4796000}))*1.021,3),0))</f>
        <v/>
      </c>
      <c r="J5010" s="21">
        <f>ROUNDDOWN(ROUND(H5010*0.06,2),-2)</f>
        <v/>
      </c>
      <c r="K5010" s="21">
        <f>ROUNDDOWN(ROUND(H5010*0.04,2),-2)</f>
        <v/>
      </c>
      <c r="L5010" s="21">
        <f>I5010+J5010+K5010</f>
        <v/>
      </c>
      <c r="M5010" s="21">
        <f>B5010-L5010</f>
        <v/>
      </c>
      <c r="N5010" s="21">
        <f>ROUNDDOWN(ROUND(B5010*0.2042,2),0)</f>
        <v/>
      </c>
    </row>
    <row r="5011">
      <c r="A5011" t="inlineStr">
        <is>
          <t>照合 役員</t>
        </is>
      </c>
      <c r="B5011" s="21" t="n">
        <v>36500000</v>
      </c>
      <c r="C5011" s="22" t="n">
        <v>5</v>
      </c>
      <c r="D5011" s="22" t="n">
        <v>3</v>
      </c>
      <c r="E5011" s="22" t="n">
        <v>0</v>
      </c>
      <c r="F5011" s="21">
        <f>(IF(C5011&lt;=20,MAX(800000,400000*C5011),8000000+700000*(C5011-20))+IF(E5011=1,1000000,0))</f>
        <v/>
      </c>
      <c r="G5011" s="21">
        <f>IF(AND(D5011=3,C5011&lt;=5),MAX(0,B5011-F5011),IF(AND(D5011=2,C5011&lt;=5,MAX(0,B5011-F5011)&gt;3000000),1500000+MAX(0,B5011-F5011)-3000000,MAX(0,B5011-F5011)/2))</f>
        <v/>
      </c>
      <c r="H5011" s="21">
        <f>ROUNDDOWN(G5011,-3)</f>
        <v/>
      </c>
      <c r="I5011" s="21">
        <f>IF(H5011&lt;=0,0,ROUNDDOWN(ROUND((H5011*LOOKUP(H5011,{0,1950001,3300001,6950001,9000001,18000001,40000001},{0.05,0.1,0.2,0.23,0.33,0.4,0.45})-LOOKUP(H5011,{0,1950001,3300001,6950001,9000001,18000001,40000001},{0,97500,427500,636000,1536000,2796000,4796000}))*1.021,3),0))</f>
        <v/>
      </c>
      <c r="J5011" s="21">
        <f>ROUNDDOWN(ROUND(H5011*0.06,2),-2)</f>
        <v/>
      </c>
      <c r="K5011" s="21">
        <f>ROUNDDOWN(ROUND(H5011*0.04,2),-2)</f>
        <v/>
      </c>
      <c r="L5011" s="21">
        <f>I5011+J5011+K5011</f>
        <v/>
      </c>
      <c r="M5011" s="21">
        <f>B5011-L5011</f>
        <v/>
      </c>
      <c r="N5011" s="21">
        <f>ROUNDDOWN(ROUND(B5011*0.2042,2),0)</f>
        <v/>
      </c>
    </row>
    <row r="5012">
      <c r="A5012" t="inlineStr">
        <is>
          <t>照合 短期 障害</t>
        </is>
      </c>
      <c r="B5012" s="21" t="n">
        <v>36500000</v>
      </c>
      <c r="C5012" s="22" t="n">
        <v>5</v>
      </c>
      <c r="D5012" s="22" t="n">
        <v>2</v>
      </c>
      <c r="E5012" s="22" t="n">
        <v>1</v>
      </c>
      <c r="F5012" s="21">
        <f>(IF(C5012&lt;=20,MAX(800000,400000*C5012),8000000+700000*(C5012-20))+IF(E5012=1,1000000,0))</f>
        <v/>
      </c>
      <c r="G5012" s="21">
        <f>IF(AND(D5012=3,C5012&lt;=5),MAX(0,B5012-F5012),IF(AND(D5012=2,C5012&lt;=5,MAX(0,B5012-F5012)&gt;3000000),1500000+MAX(0,B5012-F5012)-3000000,MAX(0,B5012-F5012)/2))</f>
        <v/>
      </c>
      <c r="H5012" s="21">
        <f>ROUNDDOWN(G5012,-3)</f>
        <v/>
      </c>
      <c r="I5012" s="21">
        <f>IF(H5012&lt;=0,0,ROUNDDOWN(ROUND((H5012*LOOKUP(H5012,{0,1950001,3300001,6950001,9000001,18000001,40000001},{0.05,0.1,0.2,0.23,0.33,0.4,0.45})-LOOKUP(H5012,{0,1950001,3300001,6950001,9000001,18000001,40000001},{0,97500,427500,636000,1536000,2796000,4796000}))*1.021,3),0))</f>
        <v/>
      </c>
      <c r="J5012" s="21">
        <f>ROUNDDOWN(ROUND(H5012*0.06,2),-2)</f>
        <v/>
      </c>
      <c r="K5012" s="21">
        <f>ROUNDDOWN(ROUND(H5012*0.04,2),-2)</f>
        <v/>
      </c>
      <c r="L5012" s="21">
        <f>I5012+J5012+K5012</f>
        <v/>
      </c>
      <c r="M5012" s="21">
        <f>B5012-L5012</f>
        <v/>
      </c>
      <c r="N5012" s="21">
        <f>ROUNDDOWN(ROUND(B5012*0.2042,2),0)</f>
        <v/>
      </c>
    </row>
    <row r="5013">
      <c r="A5013" t="inlineStr">
        <is>
          <t>照合 障害</t>
        </is>
      </c>
      <c r="B5013" s="21" t="n">
        <v>36500000</v>
      </c>
      <c r="C5013" s="22" t="n">
        <v>25</v>
      </c>
      <c r="D5013" s="22" t="n">
        <v>1</v>
      </c>
      <c r="E5013" s="22" t="n">
        <v>1</v>
      </c>
      <c r="F5013" s="21">
        <f>(IF(C5013&lt;=20,MAX(800000,400000*C5013),8000000+700000*(C5013-20))+IF(E5013=1,1000000,0))</f>
        <v/>
      </c>
      <c r="G5013" s="21">
        <f>IF(AND(D5013=3,C5013&lt;=5),MAX(0,B5013-F5013),IF(AND(D5013=2,C5013&lt;=5,MAX(0,B5013-F5013)&gt;3000000),1500000+MAX(0,B5013-F5013)-3000000,MAX(0,B5013-F5013)/2))</f>
        <v/>
      </c>
      <c r="H5013" s="21">
        <f>ROUNDDOWN(G5013,-3)</f>
        <v/>
      </c>
      <c r="I5013" s="21">
        <f>IF(H5013&lt;=0,0,ROUNDDOWN(ROUND((H5013*LOOKUP(H5013,{0,1950001,3300001,6950001,9000001,18000001,40000001},{0.05,0.1,0.2,0.23,0.33,0.4,0.45})-LOOKUP(H5013,{0,1950001,3300001,6950001,9000001,18000001,40000001},{0,97500,427500,636000,1536000,2796000,4796000}))*1.021,3),0))</f>
        <v/>
      </c>
      <c r="J5013" s="21">
        <f>ROUNDDOWN(ROUND(H5013*0.06,2),-2)</f>
        <v/>
      </c>
      <c r="K5013" s="21">
        <f>ROUNDDOWN(ROUND(H5013*0.04,2),-2)</f>
        <v/>
      </c>
      <c r="L5013" s="21">
        <f>I5013+J5013+K5013</f>
        <v/>
      </c>
      <c r="M5013" s="21">
        <f>B5013-L5013</f>
        <v/>
      </c>
      <c r="N5013" s="21">
        <f>ROUNDDOWN(ROUND(B5013*0.2042,2),0)</f>
        <v/>
      </c>
    </row>
    <row r="5014">
      <c r="A5014" t="inlineStr">
        <is>
          <t>照合 一般</t>
        </is>
      </c>
      <c r="B5014" s="21" t="n">
        <v>37000000</v>
      </c>
      <c r="C5014" s="22" t="n">
        <v>1</v>
      </c>
      <c r="D5014" s="22" t="n">
        <v>1</v>
      </c>
      <c r="E5014" s="22" t="n">
        <v>0</v>
      </c>
      <c r="F5014" s="21">
        <f>(IF(C5014&lt;=20,MAX(800000,400000*C5014),8000000+700000*(C5014-20))+IF(E5014=1,1000000,0))</f>
        <v/>
      </c>
      <c r="G5014" s="21">
        <f>IF(AND(D5014=3,C5014&lt;=5),MAX(0,B5014-F5014),IF(AND(D5014=2,C5014&lt;=5,MAX(0,B5014-F5014)&gt;3000000),1500000+MAX(0,B5014-F5014)-3000000,MAX(0,B5014-F5014)/2))</f>
        <v/>
      </c>
      <c r="H5014" s="21">
        <f>ROUNDDOWN(G5014,-3)</f>
        <v/>
      </c>
      <c r="I5014" s="21">
        <f>IF(H5014&lt;=0,0,ROUNDDOWN(ROUND((H5014*LOOKUP(H5014,{0,1950001,3300001,6950001,9000001,18000001,40000001},{0.05,0.1,0.2,0.23,0.33,0.4,0.45})-LOOKUP(H5014,{0,1950001,3300001,6950001,9000001,18000001,40000001},{0,97500,427500,636000,1536000,2796000,4796000}))*1.021,3),0))</f>
        <v/>
      </c>
      <c r="J5014" s="21">
        <f>ROUNDDOWN(ROUND(H5014*0.06,2),-2)</f>
        <v/>
      </c>
      <c r="K5014" s="21">
        <f>ROUNDDOWN(ROUND(H5014*0.04,2),-2)</f>
        <v/>
      </c>
      <c r="L5014" s="21">
        <f>I5014+J5014+K5014</f>
        <v/>
      </c>
      <c r="M5014" s="21">
        <f>B5014-L5014</f>
        <v/>
      </c>
      <c r="N5014" s="21">
        <f>ROUNDDOWN(ROUND(B5014*0.2042,2),0)</f>
        <v/>
      </c>
    </row>
    <row r="5015">
      <c r="A5015" t="inlineStr">
        <is>
          <t>照合 一般</t>
        </is>
      </c>
      <c r="B5015" s="21" t="n">
        <v>37000000</v>
      </c>
      <c r="C5015" s="22" t="n">
        <v>2</v>
      </c>
      <c r="D5015" s="22" t="n">
        <v>1</v>
      </c>
      <c r="E5015" s="22" t="n">
        <v>0</v>
      </c>
      <c r="F5015" s="21">
        <f>(IF(C5015&lt;=20,MAX(800000,400000*C5015),8000000+700000*(C5015-20))+IF(E5015=1,1000000,0))</f>
        <v/>
      </c>
      <c r="G5015" s="21">
        <f>IF(AND(D5015=3,C5015&lt;=5),MAX(0,B5015-F5015),IF(AND(D5015=2,C5015&lt;=5,MAX(0,B5015-F5015)&gt;3000000),1500000+MAX(0,B5015-F5015)-3000000,MAX(0,B5015-F5015)/2))</f>
        <v/>
      </c>
      <c r="H5015" s="21">
        <f>ROUNDDOWN(G5015,-3)</f>
        <v/>
      </c>
      <c r="I5015" s="21">
        <f>IF(H5015&lt;=0,0,ROUNDDOWN(ROUND((H5015*LOOKUP(H5015,{0,1950001,3300001,6950001,9000001,18000001,40000001},{0.05,0.1,0.2,0.23,0.33,0.4,0.45})-LOOKUP(H5015,{0,1950001,3300001,6950001,9000001,18000001,40000001},{0,97500,427500,636000,1536000,2796000,4796000}))*1.021,3),0))</f>
        <v/>
      </c>
      <c r="J5015" s="21">
        <f>ROUNDDOWN(ROUND(H5015*0.06,2),-2)</f>
        <v/>
      </c>
      <c r="K5015" s="21">
        <f>ROUNDDOWN(ROUND(H5015*0.04,2),-2)</f>
        <v/>
      </c>
      <c r="L5015" s="21">
        <f>I5015+J5015+K5015</f>
        <v/>
      </c>
      <c r="M5015" s="21">
        <f>B5015-L5015</f>
        <v/>
      </c>
      <c r="N5015" s="21">
        <f>ROUNDDOWN(ROUND(B5015*0.2042,2),0)</f>
        <v/>
      </c>
    </row>
    <row r="5016">
      <c r="A5016" t="inlineStr">
        <is>
          <t>照合 一般</t>
        </is>
      </c>
      <c r="B5016" s="21" t="n">
        <v>37000000</v>
      </c>
      <c r="C5016" s="22" t="n">
        <v>3</v>
      </c>
      <c r="D5016" s="22" t="n">
        <v>1</v>
      </c>
      <c r="E5016" s="22" t="n">
        <v>0</v>
      </c>
      <c r="F5016" s="21">
        <f>(IF(C5016&lt;=20,MAX(800000,400000*C5016),8000000+700000*(C5016-20))+IF(E5016=1,1000000,0))</f>
        <v/>
      </c>
      <c r="G5016" s="21">
        <f>IF(AND(D5016=3,C5016&lt;=5),MAX(0,B5016-F5016),IF(AND(D5016=2,C5016&lt;=5,MAX(0,B5016-F5016)&gt;3000000),1500000+MAX(0,B5016-F5016)-3000000,MAX(0,B5016-F5016)/2))</f>
        <v/>
      </c>
      <c r="H5016" s="21">
        <f>ROUNDDOWN(G5016,-3)</f>
        <v/>
      </c>
      <c r="I5016" s="21">
        <f>IF(H5016&lt;=0,0,ROUNDDOWN(ROUND((H5016*LOOKUP(H5016,{0,1950001,3300001,6950001,9000001,18000001,40000001},{0.05,0.1,0.2,0.23,0.33,0.4,0.45})-LOOKUP(H5016,{0,1950001,3300001,6950001,9000001,18000001,40000001},{0,97500,427500,636000,1536000,2796000,4796000}))*1.021,3),0))</f>
        <v/>
      </c>
      <c r="J5016" s="21">
        <f>ROUNDDOWN(ROUND(H5016*0.06,2),-2)</f>
        <v/>
      </c>
      <c r="K5016" s="21">
        <f>ROUNDDOWN(ROUND(H5016*0.04,2),-2)</f>
        <v/>
      </c>
      <c r="L5016" s="21">
        <f>I5016+J5016+K5016</f>
        <v/>
      </c>
      <c r="M5016" s="21">
        <f>B5016-L5016</f>
        <v/>
      </c>
      <c r="N5016" s="21">
        <f>ROUNDDOWN(ROUND(B5016*0.2042,2),0)</f>
        <v/>
      </c>
    </row>
    <row r="5017">
      <c r="A5017" t="inlineStr">
        <is>
          <t>照合 一般</t>
        </is>
      </c>
      <c r="B5017" s="21" t="n">
        <v>37000000</v>
      </c>
      <c r="C5017" s="22" t="n">
        <v>4</v>
      </c>
      <c r="D5017" s="22" t="n">
        <v>1</v>
      </c>
      <c r="E5017" s="22" t="n">
        <v>0</v>
      </c>
      <c r="F5017" s="21">
        <f>(IF(C5017&lt;=20,MAX(800000,400000*C5017),8000000+700000*(C5017-20))+IF(E5017=1,1000000,0))</f>
        <v/>
      </c>
      <c r="G5017" s="21">
        <f>IF(AND(D5017=3,C5017&lt;=5),MAX(0,B5017-F5017),IF(AND(D5017=2,C5017&lt;=5,MAX(0,B5017-F5017)&gt;3000000),1500000+MAX(0,B5017-F5017)-3000000,MAX(0,B5017-F5017)/2))</f>
        <v/>
      </c>
      <c r="H5017" s="21">
        <f>ROUNDDOWN(G5017,-3)</f>
        <v/>
      </c>
      <c r="I5017" s="21">
        <f>IF(H5017&lt;=0,0,ROUNDDOWN(ROUND((H5017*LOOKUP(H5017,{0,1950001,3300001,6950001,9000001,18000001,40000001},{0.05,0.1,0.2,0.23,0.33,0.4,0.45})-LOOKUP(H5017,{0,1950001,3300001,6950001,9000001,18000001,40000001},{0,97500,427500,636000,1536000,2796000,4796000}))*1.021,3),0))</f>
        <v/>
      </c>
      <c r="J5017" s="21">
        <f>ROUNDDOWN(ROUND(H5017*0.06,2),-2)</f>
        <v/>
      </c>
      <c r="K5017" s="21">
        <f>ROUNDDOWN(ROUND(H5017*0.04,2),-2)</f>
        <v/>
      </c>
      <c r="L5017" s="21">
        <f>I5017+J5017+K5017</f>
        <v/>
      </c>
      <c r="M5017" s="21">
        <f>B5017-L5017</f>
        <v/>
      </c>
      <c r="N5017" s="21">
        <f>ROUNDDOWN(ROUND(B5017*0.2042,2),0)</f>
        <v/>
      </c>
    </row>
    <row r="5018">
      <c r="A5018" t="inlineStr">
        <is>
          <t>照合 一般</t>
        </is>
      </c>
      <c r="B5018" s="21" t="n">
        <v>37000000</v>
      </c>
      <c r="C5018" s="22" t="n">
        <v>5</v>
      </c>
      <c r="D5018" s="22" t="n">
        <v>1</v>
      </c>
      <c r="E5018" s="22" t="n">
        <v>0</v>
      </c>
      <c r="F5018" s="21">
        <f>(IF(C5018&lt;=20,MAX(800000,400000*C5018),8000000+700000*(C5018-20))+IF(E5018=1,1000000,0))</f>
        <v/>
      </c>
      <c r="G5018" s="21">
        <f>IF(AND(D5018=3,C5018&lt;=5),MAX(0,B5018-F5018),IF(AND(D5018=2,C5018&lt;=5,MAX(0,B5018-F5018)&gt;3000000),1500000+MAX(0,B5018-F5018)-3000000,MAX(0,B5018-F5018)/2))</f>
        <v/>
      </c>
      <c r="H5018" s="21">
        <f>ROUNDDOWN(G5018,-3)</f>
        <v/>
      </c>
      <c r="I5018" s="21">
        <f>IF(H5018&lt;=0,0,ROUNDDOWN(ROUND((H5018*LOOKUP(H5018,{0,1950001,3300001,6950001,9000001,18000001,40000001},{0.05,0.1,0.2,0.23,0.33,0.4,0.45})-LOOKUP(H5018,{0,1950001,3300001,6950001,9000001,18000001,40000001},{0,97500,427500,636000,1536000,2796000,4796000}))*1.021,3),0))</f>
        <v/>
      </c>
      <c r="J5018" s="21">
        <f>ROUNDDOWN(ROUND(H5018*0.06,2),-2)</f>
        <v/>
      </c>
      <c r="K5018" s="21">
        <f>ROUNDDOWN(ROUND(H5018*0.04,2),-2)</f>
        <v/>
      </c>
      <c r="L5018" s="21">
        <f>I5018+J5018+K5018</f>
        <v/>
      </c>
      <c r="M5018" s="21">
        <f>B5018-L5018</f>
        <v/>
      </c>
      <c r="N5018" s="21">
        <f>ROUNDDOWN(ROUND(B5018*0.2042,2),0)</f>
        <v/>
      </c>
    </row>
    <row r="5019">
      <c r="A5019" t="inlineStr">
        <is>
          <t>照合 一般</t>
        </is>
      </c>
      <c r="B5019" s="21" t="n">
        <v>37000000</v>
      </c>
      <c r="C5019" s="22" t="n">
        <v>6</v>
      </c>
      <c r="D5019" s="22" t="n">
        <v>1</v>
      </c>
      <c r="E5019" s="22" t="n">
        <v>0</v>
      </c>
      <c r="F5019" s="21">
        <f>(IF(C5019&lt;=20,MAX(800000,400000*C5019),8000000+700000*(C5019-20))+IF(E5019=1,1000000,0))</f>
        <v/>
      </c>
      <c r="G5019" s="21">
        <f>IF(AND(D5019=3,C5019&lt;=5),MAX(0,B5019-F5019),IF(AND(D5019=2,C5019&lt;=5,MAX(0,B5019-F5019)&gt;3000000),1500000+MAX(0,B5019-F5019)-3000000,MAX(0,B5019-F5019)/2))</f>
        <v/>
      </c>
      <c r="H5019" s="21">
        <f>ROUNDDOWN(G5019,-3)</f>
        <v/>
      </c>
      <c r="I5019" s="21">
        <f>IF(H5019&lt;=0,0,ROUNDDOWN(ROUND((H5019*LOOKUP(H5019,{0,1950001,3300001,6950001,9000001,18000001,40000001},{0.05,0.1,0.2,0.23,0.33,0.4,0.45})-LOOKUP(H5019,{0,1950001,3300001,6950001,9000001,18000001,40000001},{0,97500,427500,636000,1536000,2796000,4796000}))*1.021,3),0))</f>
        <v/>
      </c>
      <c r="J5019" s="21">
        <f>ROUNDDOWN(ROUND(H5019*0.06,2),-2)</f>
        <v/>
      </c>
      <c r="K5019" s="21">
        <f>ROUNDDOWN(ROUND(H5019*0.04,2),-2)</f>
        <v/>
      </c>
      <c r="L5019" s="21">
        <f>I5019+J5019+K5019</f>
        <v/>
      </c>
      <c r="M5019" s="21">
        <f>B5019-L5019</f>
        <v/>
      </c>
      <c r="N5019" s="21">
        <f>ROUNDDOWN(ROUND(B5019*0.2042,2),0)</f>
        <v/>
      </c>
    </row>
    <row r="5020">
      <c r="A5020" t="inlineStr">
        <is>
          <t>照合 一般</t>
        </is>
      </c>
      <c r="B5020" s="21" t="n">
        <v>37000000</v>
      </c>
      <c r="C5020" s="22" t="n">
        <v>7</v>
      </c>
      <c r="D5020" s="22" t="n">
        <v>1</v>
      </c>
      <c r="E5020" s="22" t="n">
        <v>0</v>
      </c>
      <c r="F5020" s="21">
        <f>(IF(C5020&lt;=20,MAX(800000,400000*C5020),8000000+700000*(C5020-20))+IF(E5020=1,1000000,0))</f>
        <v/>
      </c>
      <c r="G5020" s="21">
        <f>IF(AND(D5020=3,C5020&lt;=5),MAX(0,B5020-F5020),IF(AND(D5020=2,C5020&lt;=5,MAX(0,B5020-F5020)&gt;3000000),1500000+MAX(0,B5020-F5020)-3000000,MAX(0,B5020-F5020)/2))</f>
        <v/>
      </c>
      <c r="H5020" s="21">
        <f>ROUNDDOWN(G5020,-3)</f>
        <v/>
      </c>
      <c r="I5020" s="21">
        <f>IF(H5020&lt;=0,0,ROUNDDOWN(ROUND((H5020*LOOKUP(H5020,{0,1950001,3300001,6950001,9000001,18000001,40000001},{0.05,0.1,0.2,0.23,0.33,0.4,0.45})-LOOKUP(H5020,{0,1950001,3300001,6950001,9000001,18000001,40000001},{0,97500,427500,636000,1536000,2796000,4796000}))*1.021,3),0))</f>
        <v/>
      </c>
      <c r="J5020" s="21">
        <f>ROUNDDOWN(ROUND(H5020*0.06,2),-2)</f>
        <v/>
      </c>
      <c r="K5020" s="21">
        <f>ROUNDDOWN(ROUND(H5020*0.04,2),-2)</f>
        <v/>
      </c>
      <c r="L5020" s="21">
        <f>I5020+J5020+K5020</f>
        <v/>
      </c>
      <c r="M5020" s="21">
        <f>B5020-L5020</f>
        <v/>
      </c>
      <c r="N5020" s="21">
        <f>ROUNDDOWN(ROUND(B5020*0.2042,2),0)</f>
        <v/>
      </c>
    </row>
    <row r="5021">
      <c r="A5021" t="inlineStr">
        <is>
          <t>照合 一般</t>
        </is>
      </c>
      <c r="B5021" s="21" t="n">
        <v>37000000</v>
      </c>
      <c r="C5021" s="22" t="n">
        <v>8</v>
      </c>
      <c r="D5021" s="22" t="n">
        <v>1</v>
      </c>
      <c r="E5021" s="22" t="n">
        <v>0</v>
      </c>
      <c r="F5021" s="21">
        <f>(IF(C5021&lt;=20,MAX(800000,400000*C5021),8000000+700000*(C5021-20))+IF(E5021=1,1000000,0))</f>
        <v/>
      </c>
      <c r="G5021" s="21">
        <f>IF(AND(D5021=3,C5021&lt;=5),MAX(0,B5021-F5021),IF(AND(D5021=2,C5021&lt;=5,MAX(0,B5021-F5021)&gt;3000000),1500000+MAX(0,B5021-F5021)-3000000,MAX(0,B5021-F5021)/2))</f>
        <v/>
      </c>
      <c r="H5021" s="21">
        <f>ROUNDDOWN(G5021,-3)</f>
        <v/>
      </c>
      <c r="I5021" s="21">
        <f>IF(H5021&lt;=0,0,ROUNDDOWN(ROUND((H5021*LOOKUP(H5021,{0,1950001,3300001,6950001,9000001,18000001,40000001},{0.05,0.1,0.2,0.23,0.33,0.4,0.45})-LOOKUP(H5021,{0,1950001,3300001,6950001,9000001,18000001,40000001},{0,97500,427500,636000,1536000,2796000,4796000}))*1.021,3),0))</f>
        <v/>
      </c>
      <c r="J5021" s="21">
        <f>ROUNDDOWN(ROUND(H5021*0.06,2),-2)</f>
        <v/>
      </c>
      <c r="K5021" s="21">
        <f>ROUNDDOWN(ROUND(H5021*0.04,2),-2)</f>
        <v/>
      </c>
      <c r="L5021" s="21">
        <f>I5021+J5021+K5021</f>
        <v/>
      </c>
      <c r="M5021" s="21">
        <f>B5021-L5021</f>
        <v/>
      </c>
      <c r="N5021" s="21">
        <f>ROUNDDOWN(ROUND(B5021*0.2042,2),0)</f>
        <v/>
      </c>
    </row>
    <row r="5022">
      <c r="A5022" t="inlineStr">
        <is>
          <t>照合 一般</t>
        </is>
      </c>
      <c r="B5022" s="21" t="n">
        <v>37000000</v>
      </c>
      <c r="C5022" s="22" t="n">
        <v>9</v>
      </c>
      <c r="D5022" s="22" t="n">
        <v>1</v>
      </c>
      <c r="E5022" s="22" t="n">
        <v>0</v>
      </c>
      <c r="F5022" s="21">
        <f>(IF(C5022&lt;=20,MAX(800000,400000*C5022),8000000+700000*(C5022-20))+IF(E5022=1,1000000,0))</f>
        <v/>
      </c>
      <c r="G5022" s="21">
        <f>IF(AND(D5022=3,C5022&lt;=5),MAX(0,B5022-F5022),IF(AND(D5022=2,C5022&lt;=5,MAX(0,B5022-F5022)&gt;3000000),1500000+MAX(0,B5022-F5022)-3000000,MAX(0,B5022-F5022)/2))</f>
        <v/>
      </c>
      <c r="H5022" s="21">
        <f>ROUNDDOWN(G5022,-3)</f>
        <v/>
      </c>
      <c r="I5022" s="21">
        <f>IF(H5022&lt;=0,0,ROUNDDOWN(ROUND((H5022*LOOKUP(H5022,{0,1950001,3300001,6950001,9000001,18000001,40000001},{0.05,0.1,0.2,0.23,0.33,0.4,0.45})-LOOKUP(H5022,{0,1950001,3300001,6950001,9000001,18000001,40000001},{0,97500,427500,636000,1536000,2796000,4796000}))*1.021,3),0))</f>
        <v/>
      </c>
      <c r="J5022" s="21">
        <f>ROUNDDOWN(ROUND(H5022*0.06,2),-2)</f>
        <v/>
      </c>
      <c r="K5022" s="21">
        <f>ROUNDDOWN(ROUND(H5022*0.04,2),-2)</f>
        <v/>
      </c>
      <c r="L5022" s="21">
        <f>I5022+J5022+K5022</f>
        <v/>
      </c>
      <c r="M5022" s="21">
        <f>B5022-L5022</f>
        <v/>
      </c>
      <c r="N5022" s="21">
        <f>ROUNDDOWN(ROUND(B5022*0.2042,2),0)</f>
        <v/>
      </c>
    </row>
    <row r="5023">
      <c r="A5023" t="inlineStr">
        <is>
          <t>照合 一般</t>
        </is>
      </c>
      <c r="B5023" s="21" t="n">
        <v>37000000</v>
      </c>
      <c r="C5023" s="22" t="n">
        <v>10</v>
      </c>
      <c r="D5023" s="22" t="n">
        <v>1</v>
      </c>
      <c r="E5023" s="22" t="n">
        <v>0</v>
      </c>
      <c r="F5023" s="21">
        <f>(IF(C5023&lt;=20,MAX(800000,400000*C5023),8000000+700000*(C5023-20))+IF(E5023=1,1000000,0))</f>
        <v/>
      </c>
      <c r="G5023" s="21">
        <f>IF(AND(D5023=3,C5023&lt;=5),MAX(0,B5023-F5023),IF(AND(D5023=2,C5023&lt;=5,MAX(0,B5023-F5023)&gt;3000000),1500000+MAX(0,B5023-F5023)-3000000,MAX(0,B5023-F5023)/2))</f>
        <v/>
      </c>
      <c r="H5023" s="21">
        <f>ROUNDDOWN(G5023,-3)</f>
        <v/>
      </c>
      <c r="I5023" s="21">
        <f>IF(H5023&lt;=0,0,ROUNDDOWN(ROUND((H5023*LOOKUP(H5023,{0,1950001,3300001,6950001,9000001,18000001,40000001},{0.05,0.1,0.2,0.23,0.33,0.4,0.45})-LOOKUP(H5023,{0,1950001,3300001,6950001,9000001,18000001,40000001},{0,97500,427500,636000,1536000,2796000,4796000}))*1.021,3),0))</f>
        <v/>
      </c>
      <c r="J5023" s="21">
        <f>ROUNDDOWN(ROUND(H5023*0.06,2),-2)</f>
        <v/>
      </c>
      <c r="K5023" s="21">
        <f>ROUNDDOWN(ROUND(H5023*0.04,2),-2)</f>
        <v/>
      </c>
      <c r="L5023" s="21">
        <f>I5023+J5023+K5023</f>
        <v/>
      </c>
      <c r="M5023" s="21">
        <f>B5023-L5023</f>
        <v/>
      </c>
      <c r="N5023" s="21">
        <f>ROUNDDOWN(ROUND(B5023*0.2042,2),0)</f>
        <v/>
      </c>
    </row>
    <row r="5024">
      <c r="A5024" t="inlineStr">
        <is>
          <t>照合 一般</t>
        </is>
      </c>
      <c r="B5024" s="21" t="n">
        <v>37000000</v>
      </c>
      <c r="C5024" s="22" t="n">
        <v>11</v>
      </c>
      <c r="D5024" s="22" t="n">
        <v>1</v>
      </c>
      <c r="E5024" s="22" t="n">
        <v>0</v>
      </c>
      <c r="F5024" s="21">
        <f>(IF(C5024&lt;=20,MAX(800000,400000*C5024),8000000+700000*(C5024-20))+IF(E5024=1,1000000,0))</f>
        <v/>
      </c>
      <c r="G5024" s="21">
        <f>IF(AND(D5024=3,C5024&lt;=5),MAX(0,B5024-F5024),IF(AND(D5024=2,C5024&lt;=5,MAX(0,B5024-F5024)&gt;3000000),1500000+MAX(0,B5024-F5024)-3000000,MAX(0,B5024-F5024)/2))</f>
        <v/>
      </c>
      <c r="H5024" s="21">
        <f>ROUNDDOWN(G5024,-3)</f>
        <v/>
      </c>
      <c r="I5024" s="21">
        <f>IF(H5024&lt;=0,0,ROUNDDOWN(ROUND((H5024*LOOKUP(H5024,{0,1950001,3300001,6950001,9000001,18000001,40000001},{0.05,0.1,0.2,0.23,0.33,0.4,0.45})-LOOKUP(H5024,{0,1950001,3300001,6950001,9000001,18000001,40000001},{0,97500,427500,636000,1536000,2796000,4796000}))*1.021,3),0))</f>
        <v/>
      </c>
      <c r="J5024" s="21">
        <f>ROUNDDOWN(ROUND(H5024*0.06,2),-2)</f>
        <v/>
      </c>
      <c r="K5024" s="21">
        <f>ROUNDDOWN(ROUND(H5024*0.04,2),-2)</f>
        <v/>
      </c>
      <c r="L5024" s="21">
        <f>I5024+J5024+K5024</f>
        <v/>
      </c>
      <c r="M5024" s="21">
        <f>B5024-L5024</f>
        <v/>
      </c>
      <c r="N5024" s="21">
        <f>ROUNDDOWN(ROUND(B5024*0.2042,2),0)</f>
        <v/>
      </c>
    </row>
    <row r="5025">
      <c r="A5025" t="inlineStr">
        <is>
          <t>照合 一般</t>
        </is>
      </c>
      <c r="B5025" s="21" t="n">
        <v>37000000</v>
      </c>
      <c r="C5025" s="22" t="n">
        <v>12</v>
      </c>
      <c r="D5025" s="22" t="n">
        <v>1</v>
      </c>
      <c r="E5025" s="22" t="n">
        <v>0</v>
      </c>
      <c r="F5025" s="21">
        <f>(IF(C5025&lt;=20,MAX(800000,400000*C5025),8000000+700000*(C5025-20))+IF(E5025=1,1000000,0))</f>
        <v/>
      </c>
      <c r="G5025" s="21">
        <f>IF(AND(D5025=3,C5025&lt;=5),MAX(0,B5025-F5025),IF(AND(D5025=2,C5025&lt;=5,MAX(0,B5025-F5025)&gt;3000000),1500000+MAX(0,B5025-F5025)-3000000,MAX(0,B5025-F5025)/2))</f>
        <v/>
      </c>
      <c r="H5025" s="21">
        <f>ROUNDDOWN(G5025,-3)</f>
        <v/>
      </c>
      <c r="I5025" s="21">
        <f>IF(H5025&lt;=0,0,ROUNDDOWN(ROUND((H5025*LOOKUP(H5025,{0,1950001,3300001,6950001,9000001,18000001,40000001},{0.05,0.1,0.2,0.23,0.33,0.4,0.45})-LOOKUP(H5025,{0,1950001,3300001,6950001,9000001,18000001,40000001},{0,97500,427500,636000,1536000,2796000,4796000}))*1.021,3),0))</f>
        <v/>
      </c>
      <c r="J5025" s="21">
        <f>ROUNDDOWN(ROUND(H5025*0.06,2),-2)</f>
        <v/>
      </c>
      <c r="K5025" s="21">
        <f>ROUNDDOWN(ROUND(H5025*0.04,2),-2)</f>
        <v/>
      </c>
      <c r="L5025" s="21">
        <f>I5025+J5025+K5025</f>
        <v/>
      </c>
      <c r="M5025" s="21">
        <f>B5025-L5025</f>
        <v/>
      </c>
      <c r="N5025" s="21">
        <f>ROUNDDOWN(ROUND(B5025*0.2042,2),0)</f>
        <v/>
      </c>
    </row>
    <row r="5026">
      <c r="A5026" t="inlineStr">
        <is>
          <t>照合 一般</t>
        </is>
      </c>
      <c r="B5026" s="21" t="n">
        <v>37000000</v>
      </c>
      <c r="C5026" s="22" t="n">
        <v>13</v>
      </c>
      <c r="D5026" s="22" t="n">
        <v>1</v>
      </c>
      <c r="E5026" s="22" t="n">
        <v>0</v>
      </c>
      <c r="F5026" s="21">
        <f>(IF(C5026&lt;=20,MAX(800000,400000*C5026),8000000+700000*(C5026-20))+IF(E5026=1,1000000,0))</f>
        <v/>
      </c>
      <c r="G5026" s="21">
        <f>IF(AND(D5026=3,C5026&lt;=5),MAX(0,B5026-F5026),IF(AND(D5026=2,C5026&lt;=5,MAX(0,B5026-F5026)&gt;3000000),1500000+MAX(0,B5026-F5026)-3000000,MAX(0,B5026-F5026)/2))</f>
        <v/>
      </c>
      <c r="H5026" s="21">
        <f>ROUNDDOWN(G5026,-3)</f>
        <v/>
      </c>
      <c r="I5026" s="21">
        <f>IF(H5026&lt;=0,0,ROUNDDOWN(ROUND((H5026*LOOKUP(H5026,{0,1950001,3300001,6950001,9000001,18000001,40000001},{0.05,0.1,0.2,0.23,0.33,0.4,0.45})-LOOKUP(H5026,{0,1950001,3300001,6950001,9000001,18000001,40000001},{0,97500,427500,636000,1536000,2796000,4796000}))*1.021,3),0))</f>
        <v/>
      </c>
      <c r="J5026" s="21">
        <f>ROUNDDOWN(ROUND(H5026*0.06,2),-2)</f>
        <v/>
      </c>
      <c r="K5026" s="21">
        <f>ROUNDDOWN(ROUND(H5026*0.04,2),-2)</f>
        <v/>
      </c>
      <c r="L5026" s="21">
        <f>I5026+J5026+K5026</f>
        <v/>
      </c>
      <c r="M5026" s="21">
        <f>B5026-L5026</f>
        <v/>
      </c>
      <c r="N5026" s="21">
        <f>ROUNDDOWN(ROUND(B5026*0.2042,2),0)</f>
        <v/>
      </c>
    </row>
    <row r="5027">
      <c r="A5027" t="inlineStr">
        <is>
          <t>照合 一般</t>
        </is>
      </c>
      <c r="B5027" s="21" t="n">
        <v>37000000</v>
      </c>
      <c r="C5027" s="22" t="n">
        <v>14</v>
      </c>
      <c r="D5027" s="22" t="n">
        <v>1</v>
      </c>
      <c r="E5027" s="22" t="n">
        <v>0</v>
      </c>
      <c r="F5027" s="21">
        <f>(IF(C5027&lt;=20,MAX(800000,400000*C5027),8000000+700000*(C5027-20))+IF(E5027=1,1000000,0))</f>
        <v/>
      </c>
      <c r="G5027" s="21">
        <f>IF(AND(D5027=3,C5027&lt;=5),MAX(0,B5027-F5027),IF(AND(D5027=2,C5027&lt;=5,MAX(0,B5027-F5027)&gt;3000000),1500000+MAX(0,B5027-F5027)-3000000,MAX(0,B5027-F5027)/2))</f>
        <v/>
      </c>
      <c r="H5027" s="21">
        <f>ROUNDDOWN(G5027,-3)</f>
        <v/>
      </c>
      <c r="I5027" s="21">
        <f>IF(H5027&lt;=0,0,ROUNDDOWN(ROUND((H5027*LOOKUP(H5027,{0,1950001,3300001,6950001,9000001,18000001,40000001},{0.05,0.1,0.2,0.23,0.33,0.4,0.45})-LOOKUP(H5027,{0,1950001,3300001,6950001,9000001,18000001,40000001},{0,97500,427500,636000,1536000,2796000,4796000}))*1.021,3),0))</f>
        <v/>
      </c>
      <c r="J5027" s="21">
        <f>ROUNDDOWN(ROUND(H5027*0.06,2),-2)</f>
        <v/>
      </c>
      <c r="K5027" s="21">
        <f>ROUNDDOWN(ROUND(H5027*0.04,2),-2)</f>
        <v/>
      </c>
      <c r="L5027" s="21">
        <f>I5027+J5027+K5027</f>
        <v/>
      </c>
      <c r="M5027" s="21">
        <f>B5027-L5027</f>
        <v/>
      </c>
      <c r="N5027" s="21">
        <f>ROUNDDOWN(ROUND(B5027*0.2042,2),0)</f>
        <v/>
      </c>
    </row>
    <row r="5028">
      <c r="A5028" t="inlineStr">
        <is>
          <t>照合 一般</t>
        </is>
      </c>
      <c r="B5028" s="21" t="n">
        <v>37000000</v>
      </c>
      <c r="C5028" s="22" t="n">
        <v>15</v>
      </c>
      <c r="D5028" s="22" t="n">
        <v>1</v>
      </c>
      <c r="E5028" s="22" t="n">
        <v>0</v>
      </c>
      <c r="F5028" s="21">
        <f>(IF(C5028&lt;=20,MAX(800000,400000*C5028),8000000+700000*(C5028-20))+IF(E5028=1,1000000,0))</f>
        <v/>
      </c>
      <c r="G5028" s="21">
        <f>IF(AND(D5028=3,C5028&lt;=5),MAX(0,B5028-F5028),IF(AND(D5028=2,C5028&lt;=5,MAX(0,B5028-F5028)&gt;3000000),1500000+MAX(0,B5028-F5028)-3000000,MAX(0,B5028-F5028)/2))</f>
        <v/>
      </c>
      <c r="H5028" s="21">
        <f>ROUNDDOWN(G5028,-3)</f>
        <v/>
      </c>
      <c r="I5028" s="21">
        <f>IF(H5028&lt;=0,0,ROUNDDOWN(ROUND((H5028*LOOKUP(H5028,{0,1950001,3300001,6950001,9000001,18000001,40000001},{0.05,0.1,0.2,0.23,0.33,0.4,0.45})-LOOKUP(H5028,{0,1950001,3300001,6950001,9000001,18000001,40000001},{0,97500,427500,636000,1536000,2796000,4796000}))*1.021,3),0))</f>
        <v/>
      </c>
      <c r="J5028" s="21">
        <f>ROUNDDOWN(ROUND(H5028*0.06,2),-2)</f>
        <v/>
      </c>
      <c r="K5028" s="21">
        <f>ROUNDDOWN(ROUND(H5028*0.04,2),-2)</f>
        <v/>
      </c>
      <c r="L5028" s="21">
        <f>I5028+J5028+K5028</f>
        <v/>
      </c>
      <c r="M5028" s="21">
        <f>B5028-L5028</f>
        <v/>
      </c>
      <c r="N5028" s="21">
        <f>ROUNDDOWN(ROUND(B5028*0.2042,2),0)</f>
        <v/>
      </c>
    </row>
    <row r="5029">
      <c r="A5029" t="inlineStr">
        <is>
          <t>照合 一般</t>
        </is>
      </c>
      <c r="B5029" s="21" t="n">
        <v>37000000</v>
      </c>
      <c r="C5029" s="22" t="n">
        <v>16</v>
      </c>
      <c r="D5029" s="22" t="n">
        <v>1</v>
      </c>
      <c r="E5029" s="22" t="n">
        <v>0</v>
      </c>
      <c r="F5029" s="21">
        <f>(IF(C5029&lt;=20,MAX(800000,400000*C5029),8000000+700000*(C5029-20))+IF(E5029=1,1000000,0))</f>
        <v/>
      </c>
      <c r="G5029" s="21">
        <f>IF(AND(D5029=3,C5029&lt;=5),MAX(0,B5029-F5029),IF(AND(D5029=2,C5029&lt;=5,MAX(0,B5029-F5029)&gt;3000000),1500000+MAX(0,B5029-F5029)-3000000,MAX(0,B5029-F5029)/2))</f>
        <v/>
      </c>
      <c r="H5029" s="21">
        <f>ROUNDDOWN(G5029,-3)</f>
        <v/>
      </c>
      <c r="I5029" s="21">
        <f>IF(H5029&lt;=0,0,ROUNDDOWN(ROUND((H5029*LOOKUP(H5029,{0,1950001,3300001,6950001,9000001,18000001,40000001},{0.05,0.1,0.2,0.23,0.33,0.4,0.45})-LOOKUP(H5029,{0,1950001,3300001,6950001,9000001,18000001,40000001},{0,97500,427500,636000,1536000,2796000,4796000}))*1.021,3),0))</f>
        <v/>
      </c>
      <c r="J5029" s="21">
        <f>ROUNDDOWN(ROUND(H5029*0.06,2),-2)</f>
        <v/>
      </c>
      <c r="K5029" s="21">
        <f>ROUNDDOWN(ROUND(H5029*0.04,2),-2)</f>
        <v/>
      </c>
      <c r="L5029" s="21">
        <f>I5029+J5029+K5029</f>
        <v/>
      </c>
      <c r="M5029" s="21">
        <f>B5029-L5029</f>
        <v/>
      </c>
      <c r="N5029" s="21">
        <f>ROUNDDOWN(ROUND(B5029*0.2042,2),0)</f>
        <v/>
      </c>
    </row>
    <row r="5030">
      <c r="A5030" t="inlineStr">
        <is>
          <t>照合 一般</t>
        </is>
      </c>
      <c r="B5030" s="21" t="n">
        <v>37000000</v>
      </c>
      <c r="C5030" s="22" t="n">
        <v>17</v>
      </c>
      <c r="D5030" s="22" t="n">
        <v>1</v>
      </c>
      <c r="E5030" s="22" t="n">
        <v>0</v>
      </c>
      <c r="F5030" s="21">
        <f>(IF(C5030&lt;=20,MAX(800000,400000*C5030),8000000+700000*(C5030-20))+IF(E5030=1,1000000,0))</f>
        <v/>
      </c>
      <c r="G5030" s="21">
        <f>IF(AND(D5030=3,C5030&lt;=5),MAX(0,B5030-F5030),IF(AND(D5030=2,C5030&lt;=5,MAX(0,B5030-F5030)&gt;3000000),1500000+MAX(0,B5030-F5030)-3000000,MAX(0,B5030-F5030)/2))</f>
        <v/>
      </c>
      <c r="H5030" s="21">
        <f>ROUNDDOWN(G5030,-3)</f>
        <v/>
      </c>
      <c r="I5030" s="21">
        <f>IF(H5030&lt;=0,0,ROUNDDOWN(ROUND((H5030*LOOKUP(H5030,{0,1950001,3300001,6950001,9000001,18000001,40000001},{0.05,0.1,0.2,0.23,0.33,0.4,0.45})-LOOKUP(H5030,{0,1950001,3300001,6950001,9000001,18000001,40000001},{0,97500,427500,636000,1536000,2796000,4796000}))*1.021,3),0))</f>
        <v/>
      </c>
      <c r="J5030" s="21">
        <f>ROUNDDOWN(ROUND(H5030*0.06,2),-2)</f>
        <v/>
      </c>
      <c r="K5030" s="21">
        <f>ROUNDDOWN(ROUND(H5030*0.04,2),-2)</f>
        <v/>
      </c>
      <c r="L5030" s="21">
        <f>I5030+J5030+K5030</f>
        <v/>
      </c>
      <c r="M5030" s="21">
        <f>B5030-L5030</f>
        <v/>
      </c>
      <c r="N5030" s="21">
        <f>ROUNDDOWN(ROUND(B5030*0.2042,2),0)</f>
        <v/>
      </c>
    </row>
    <row r="5031">
      <c r="A5031" t="inlineStr">
        <is>
          <t>照合 一般</t>
        </is>
      </c>
      <c r="B5031" s="21" t="n">
        <v>37000000</v>
      </c>
      <c r="C5031" s="22" t="n">
        <v>18</v>
      </c>
      <c r="D5031" s="22" t="n">
        <v>1</v>
      </c>
      <c r="E5031" s="22" t="n">
        <v>0</v>
      </c>
      <c r="F5031" s="21">
        <f>(IF(C5031&lt;=20,MAX(800000,400000*C5031),8000000+700000*(C5031-20))+IF(E5031=1,1000000,0))</f>
        <v/>
      </c>
      <c r="G5031" s="21">
        <f>IF(AND(D5031=3,C5031&lt;=5),MAX(0,B5031-F5031),IF(AND(D5031=2,C5031&lt;=5,MAX(0,B5031-F5031)&gt;3000000),1500000+MAX(0,B5031-F5031)-3000000,MAX(0,B5031-F5031)/2))</f>
        <v/>
      </c>
      <c r="H5031" s="21">
        <f>ROUNDDOWN(G5031,-3)</f>
        <v/>
      </c>
      <c r="I5031" s="21">
        <f>IF(H5031&lt;=0,0,ROUNDDOWN(ROUND((H5031*LOOKUP(H5031,{0,1950001,3300001,6950001,9000001,18000001,40000001},{0.05,0.1,0.2,0.23,0.33,0.4,0.45})-LOOKUP(H5031,{0,1950001,3300001,6950001,9000001,18000001,40000001},{0,97500,427500,636000,1536000,2796000,4796000}))*1.021,3),0))</f>
        <v/>
      </c>
      <c r="J5031" s="21">
        <f>ROUNDDOWN(ROUND(H5031*0.06,2),-2)</f>
        <v/>
      </c>
      <c r="K5031" s="21">
        <f>ROUNDDOWN(ROUND(H5031*0.04,2),-2)</f>
        <v/>
      </c>
      <c r="L5031" s="21">
        <f>I5031+J5031+K5031</f>
        <v/>
      </c>
      <c r="M5031" s="21">
        <f>B5031-L5031</f>
        <v/>
      </c>
      <c r="N5031" s="21">
        <f>ROUNDDOWN(ROUND(B5031*0.2042,2),0)</f>
        <v/>
      </c>
    </row>
    <row r="5032">
      <c r="A5032" t="inlineStr">
        <is>
          <t>照合 一般</t>
        </is>
      </c>
      <c r="B5032" s="21" t="n">
        <v>37000000</v>
      </c>
      <c r="C5032" s="22" t="n">
        <v>19</v>
      </c>
      <c r="D5032" s="22" t="n">
        <v>1</v>
      </c>
      <c r="E5032" s="22" t="n">
        <v>0</v>
      </c>
      <c r="F5032" s="21">
        <f>(IF(C5032&lt;=20,MAX(800000,400000*C5032),8000000+700000*(C5032-20))+IF(E5032=1,1000000,0))</f>
        <v/>
      </c>
      <c r="G5032" s="21">
        <f>IF(AND(D5032=3,C5032&lt;=5),MAX(0,B5032-F5032),IF(AND(D5032=2,C5032&lt;=5,MAX(0,B5032-F5032)&gt;3000000),1500000+MAX(0,B5032-F5032)-3000000,MAX(0,B5032-F5032)/2))</f>
        <v/>
      </c>
      <c r="H5032" s="21">
        <f>ROUNDDOWN(G5032,-3)</f>
        <v/>
      </c>
      <c r="I5032" s="21">
        <f>IF(H5032&lt;=0,0,ROUNDDOWN(ROUND((H5032*LOOKUP(H5032,{0,1950001,3300001,6950001,9000001,18000001,40000001},{0.05,0.1,0.2,0.23,0.33,0.4,0.45})-LOOKUP(H5032,{0,1950001,3300001,6950001,9000001,18000001,40000001},{0,97500,427500,636000,1536000,2796000,4796000}))*1.021,3),0))</f>
        <v/>
      </c>
      <c r="J5032" s="21">
        <f>ROUNDDOWN(ROUND(H5032*0.06,2),-2)</f>
        <v/>
      </c>
      <c r="K5032" s="21">
        <f>ROUNDDOWN(ROUND(H5032*0.04,2),-2)</f>
        <v/>
      </c>
      <c r="L5032" s="21">
        <f>I5032+J5032+K5032</f>
        <v/>
      </c>
      <c r="M5032" s="21">
        <f>B5032-L5032</f>
        <v/>
      </c>
      <c r="N5032" s="21">
        <f>ROUNDDOWN(ROUND(B5032*0.2042,2),0)</f>
        <v/>
      </c>
    </row>
    <row r="5033">
      <c r="A5033" t="inlineStr">
        <is>
          <t>照合 一般</t>
        </is>
      </c>
      <c r="B5033" s="21" t="n">
        <v>37000000</v>
      </c>
      <c r="C5033" s="22" t="n">
        <v>20</v>
      </c>
      <c r="D5033" s="22" t="n">
        <v>1</v>
      </c>
      <c r="E5033" s="22" t="n">
        <v>0</v>
      </c>
      <c r="F5033" s="21">
        <f>(IF(C5033&lt;=20,MAX(800000,400000*C5033),8000000+700000*(C5033-20))+IF(E5033=1,1000000,0))</f>
        <v/>
      </c>
      <c r="G5033" s="21">
        <f>IF(AND(D5033=3,C5033&lt;=5),MAX(0,B5033-F5033),IF(AND(D5033=2,C5033&lt;=5,MAX(0,B5033-F5033)&gt;3000000),1500000+MAX(0,B5033-F5033)-3000000,MAX(0,B5033-F5033)/2))</f>
        <v/>
      </c>
      <c r="H5033" s="21">
        <f>ROUNDDOWN(G5033,-3)</f>
        <v/>
      </c>
      <c r="I5033" s="21">
        <f>IF(H5033&lt;=0,0,ROUNDDOWN(ROUND((H5033*LOOKUP(H5033,{0,1950001,3300001,6950001,9000001,18000001,40000001},{0.05,0.1,0.2,0.23,0.33,0.4,0.45})-LOOKUP(H5033,{0,1950001,3300001,6950001,9000001,18000001,40000001},{0,97500,427500,636000,1536000,2796000,4796000}))*1.021,3),0))</f>
        <v/>
      </c>
      <c r="J5033" s="21">
        <f>ROUNDDOWN(ROUND(H5033*0.06,2),-2)</f>
        <v/>
      </c>
      <c r="K5033" s="21">
        <f>ROUNDDOWN(ROUND(H5033*0.04,2),-2)</f>
        <v/>
      </c>
      <c r="L5033" s="21">
        <f>I5033+J5033+K5033</f>
        <v/>
      </c>
      <c r="M5033" s="21">
        <f>B5033-L5033</f>
        <v/>
      </c>
      <c r="N5033" s="21">
        <f>ROUNDDOWN(ROUND(B5033*0.2042,2),0)</f>
        <v/>
      </c>
    </row>
    <row r="5034">
      <c r="A5034" t="inlineStr">
        <is>
          <t>照合 一般</t>
        </is>
      </c>
      <c r="B5034" s="21" t="n">
        <v>37000000</v>
      </c>
      <c r="C5034" s="22" t="n">
        <v>21</v>
      </c>
      <c r="D5034" s="22" t="n">
        <v>1</v>
      </c>
      <c r="E5034" s="22" t="n">
        <v>0</v>
      </c>
      <c r="F5034" s="21">
        <f>(IF(C5034&lt;=20,MAX(800000,400000*C5034),8000000+700000*(C5034-20))+IF(E5034=1,1000000,0))</f>
        <v/>
      </c>
      <c r="G5034" s="21">
        <f>IF(AND(D5034=3,C5034&lt;=5),MAX(0,B5034-F5034),IF(AND(D5034=2,C5034&lt;=5,MAX(0,B5034-F5034)&gt;3000000),1500000+MAX(0,B5034-F5034)-3000000,MAX(0,B5034-F5034)/2))</f>
        <v/>
      </c>
      <c r="H5034" s="21">
        <f>ROUNDDOWN(G5034,-3)</f>
        <v/>
      </c>
      <c r="I5034" s="21">
        <f>IF(H5034&lt;=0,0,ROUNDDOWN(ROUND((H5034*LOOKUP(H5034,{0,1950001,3300001,6950001,9000001,18000001,40000001},{0.05,0.1,0.2,0.23,0.33,0.4,0.45})-LOOKUP(H5034,{0,1950001,3300001,6950001,9000001,18000001,40000001},{0,97500,427500,636000,1536000,2796000,4796000}))*1.021,3),0))</f>
        <v/>
      </c>
      <c r="J5034" s="21">
        <f>ROUNDDOWN(ROUND(H5034*0.06,2),-2)</f>
        <v/>
      </c>
      <c r="K5034" s="21">
        <f>ROUNDDOWN(ROUND(H5034*0.04,2),-2)</f>
        <v/>
      </c>
      <c r="L5034" s="21">
        <f>I5034+J5034+K5034</f>
        <v/>
      </c>
      <c r="M5034" s="21">
        <f>B5034-L5034</f>
        <v/>
      </c>
      <c r="N5034" s="21">
        <f>ROUNDDOWN(ROUND(B5034*0.2042,2),0)</f>
        <v/>
      </c>
    </row>
    <row r="5035">
      <c r="A5035" t="inlineStr">
        <is>
          <t>照合 一般</t>
        </is>
      </c>
      <c r="B5035" s="21" t="n">
        <v>37000000</v>
      </c>
      <c r="C5035" s="22" t="n">
        <v>22</v>
      </c>
      <c r="D5035" s="22" t="n">
        <v>1</v>
      </c>
      <c r="E5035" s="22" t="n">
        <v>0</v>
      </c>
      <c r="F5035" s="21">
        <f>(IF(C5035&lt;=20,MAX(800000,400000*C5035),8000000+700000*(C5035-20))+IF(E5035=1,1000000,0))</f>
        <v/>
      </c>
      <c r="G5035" s="21">
        <f>IF(AND(D5035=3,C5035&lt;=5),MAX(0,B5035-F5035),IF(AND(D5035=2,C5035&lt;=5,MAX(0,B5035-F5035)&gt;3000000),1500000+MAX(0,B5035-F5035)-3000000,MAX(0,B5035-F5035)/2))</f>
        <v/>
      </c>
      <c r="H5035" s="21">
        <f>ROUNDDOWN(G5035,-3)</f>
        <v/>
      </c>
      <c r="I5035" s="21">
        <f>IF(H5035&lt;=0,0,ROUNDDOWN(ROUND((H5035*LOOKUP(H5035,{0,1950001,3300001,6950001,9000001,18000001,40000001},{0.05,0.1,0.2,0.23,0.33,0.4,0.45})-LOOKUP(H5035,{0,1950001,3300001,6950001,9000001,18000001,40000001},{0,97500,427500,636000,1536000,2796000,4796000}))*1.021,3),0))</f>
        <v/>
      </c>
      <c r="J5035" s="21">
        <f>ROUNDDOWN(ROUND(H5035*0.06,2),-2)</f>
        <v/>
      </c>
      <c r="K5035" s="21">
        <f>ROUNDDOWN(ROUND(H5035*0.04,2),-2)</f>
        <v/>
      </c>
      <c r="L5035" s="21">
        <f>I5035+J5035+K5035</f>
        <v/>
      </c>
      <c r="M5035" s="21">
        <f>B5035-L5035</f>
        <v/>
      </c>
      <c r="N5035" s="21">
        <f>ROUNDDOWN(ROUND(B5035*0.2042,2),0)</f>
        <v/>
      </c>
    </row>
    <row r="5036">
      <c r="A5036" t="inlineStr">
        <is>
          <t>照合 一般</t>
        </is>
      </c>
      <c r="B5036" s="21" t="n">
        <v>37000000</v>
      </c>
      <c r="C5036" s="22" t="n">
        <v>23</v>
      </c>
      <c r="D5036" s="22" t="n">
        <v>1</v>
      </c>
      <c r="E5036" s="22" t="n">
        <v>0</v>
      </c>
      <c r="F5036" s="21">
        <f>(IF(C5036&lt;=20,MAX(800000,400000*C5036),8000000+700000*(C5036-20))+IF(E5036=1,1000000,0))</f>
        <v/>
      </c>
      <c r="G5036" s="21">
        <f>IF(AND(D5036=3,C5036&lt;=5),MAX(0,B5036-F5036),IF(AND(D5036=2,C5036&lt;=5,MAX(0,B5036-F5036)&gt;3000000),1500000+MAX(0,B5036-F5036)-3000000,MAX(0,B5036-F5036)/2))</f>
        <v/>
      </c>
      <c r="H5036" s="21">
        <f>ROUNDDOWN(G5036,-3)</f>
        <v/>
      </c>
      <c r="I5036" s="21">
        <f>IF(H5036&lt;=0,0,ROUNDDOWN(ROUND((H5036*LOOKUP(H5036,{0,1950001,3300001,6950001,9000001,18000001,40000001},{0.05,0.1,0.2,0.23,0.33,0.4,0.45})-LOOKUP(H5036,{0,1950001,3300001,6950001,9000001,18000001,40000001},{0,97500,427500,636000,1536000,2796000,4796000}))*1.021,3),0))</f>
        <v/>
      </c>
      <c r="J5036" s="21">
        <f>ROUNDDOWN(ROUND(H5036*0.06,2),-2)</f>
        <v/>
      </c>
      <c r="K5036" s="21">
        <f>ROUNDDOWN(ROUND(H5036*0.04,2),-2)</f>
        <v/>
      </c>
      <c r="L5036" s="21">
        <f>I5036+J5036+K5036</f>
        <v/>
      </c>
      <c r="M5036" s="21">
        <f>B5036-L5036</f>
        <v/>
      </c>
      <c r="N5036" s="21">
        <f>ROUNDDOWN(ROUND(B5036*0.2042,2),0)</f>
        <v/>
      </c>
    </row>
    <row r="5037">
      <c r="A5037" t="inlineStr">
        <is>
          <t>照合 一般</t>
        </is>
      </c>
      <c r="B5037" s="21" t="n">
        <v>37000000</v>
      </c>
      <c r="C5037" s="22" t="n">
        <v>24</v>
      </c>
      <c r="D5037" s="22" t="n">
        <v>1</v>
      </c>
      <c r="E5037" s="22" t="n">
        <v>0</v>
      </c>
      <c r="F5037" s="21">
        <f>(IF(C5037&lt;=20,MAX(800000,400000*C5037),8000000+700000*(C5037-20))+IF(E5037=1,1000000,0))</f>
        <v/>
      </c>
      <c r="G5037" s="21">
        <f>IF(AND(D5037=3,C5037&lt;=5),MAX(0,B5037-F5037),IF(AND(D5037=2,C5037&lt;=5,MAX(0,B5037-F5037)&gt;3000000),1500000+MAX(0,B5037-F5037)-3000000,MAX(0,B5037-F5037)/2))</f>
        <v/>
      </c>
      <c r="H5037" s="21">
        <f>ROUNDDOWN(G5037,-3)</f>
        <v/>
      </c>
      <c r="I5037" s="21">
        <f>IF(H5037&lt;=0,0,ROUNDDOWN(ROUND((H5037*LOOKUP(H5037,{0,1950001,3300001,6950001,9000001,18000001,40000001},{0.05,0.1,0.2,0.23,0.33,0.4,0.45})-LOOKUP(H5037,{0,1950001,3300001,6950001,9000001,18000001,40000001},{0,97500,427500,636000,1536000,2796000,4796000}))*1.021,3),0))</f>
        <v/>
      </c>
      <c r="J5037" s="21">
        <f>ROUNDDOWN(ROUND(H5037*0.06,2),-2)</f>
        <v/>
      </c>
      <c r="K5037" s="21">
        <f>ROUNDDOWN(ROUND(H5037*0.04,2),-2)</f>
        <v/>
      </c>
      <c r="L5037" s="21">
        <f>I5037+J5037+K5037</f>
        <v/>
      </c>
      <c r="M5037" s="21">
        <f>B5037-L5037</f>
        <v/>
      </c>
      <c r="N5037" s="21">
        <f>ROUNDDOWN(ROUND(B5037*0.2042,2),0)</f>
        <v/>
      </c>
    </row>
    <row r="5038">
      <c r="A5038" t="inlineStr">
        <is>
          <t>照合 一般</t>
        </is>
      </c>
      <c r="B5038" s="21" t="n">
        <v>37000000</v>
      </c>
      <c r="C5038" s="22" t="n">
        <v>25</v>
      </c>
      <c r="D5038" s="22" t="n">
        <v>1</v>
      </c>
      <c r="E5038" s="22" t="n">
        <v>0</v>
      </c>
      <c r="F5038" s="21">
        <f>(IF(C5038&lt;=20,MAX(800000,400000*C5038),8000000+700000*(C5038-20))+IF(E5038=1,1000000,0))</f>
        <v/>
      </c>
      <c r="G5038" s="21">
        <f>IF(AND(D5038=3,C5038&lt;=5),MAX(0,B5038-F5038),IF(AND(D5038=2,C5038&lt;=5,MAX(0,B5038-F5038)&gt;3000000),1500000+MAX(0,B5038-F5038)-3000000,MAX(0,B5038-F5038)/2))</f>
        <v/>
      </c>
      <c r="H5038" s="21">
        <f>ROUNDDOWN(G5038,-3)</f>
        <v/>
      </c>
      <c r="I5038" s="21">
        <f>IF(H5038&lt;=0,0,ROUNDDOWN(ROUND((H5038*LOOKUP(H5038,{0,1950001,3300001,6950001,9000001,18000001,40000001},{0.05,0.1,0.2,0.23,0.33,0.4,0.45})-LOOKUP(H5038,{0,1950001,3300001,6950001,9000001,18000001,40000001},{0,97500,427500,636000,1536000,2796000,4796000}))*1.021,3),0))</f>
        <v/>
      </c>
      <c r="J5038" s="21">
        <f>ROUNDDOWN(ROUND(H5038*0.06,2),-2)</f>
        <v/>
      </c>
      <c r="K5038" s="21">
        <f>ROUNDDOWN(ROUND(H5038*0.04,2),-2)</f>
        <v/>
      </c>
      <c r="L5038" s="21">
        <f>I5038+J5038+K5038</f>
        <v/>
      </c>
      <c r="M5038" s="21">
        <f>B5038-L5038</f>
        <v/>
      </c>
      <c r="N5038" s="21">
        <f>ROUNDDOWN(ROUND(B5038*0.2042,2),0)</f>
        <v/>
      </c>
    </row>
    <row r="5039">
      <c r="A5039" t="inlineStr">
        <is>
          <t>照合 一般</t>
        </is>
      </c>
      <c r="B5039" s="21" t="n">
        <v>37000000</v>
      </c>
      <c r="C5039" s="22" t="n">
        <v>26</v>
      </c>
      <c r="D5039" s="22" t="n">
        <v>1</v>
      </c>
      <c r="E5039" s="22" t="n">
        <v>0</v>
      </c>
      <c r="F5039" s="21">
        <f>(IF(C5039&lt;=20,MAX(800000,400000*C5039),8000000+700000*(C5039-20))+IF(E5039=1,1000000,0))</f>
        <v/>
      </c>
      <c r="G5039" s="21">
        <f>IF(AND(D5039=3,C5039&lt;=5),MAX(0,B5039-F5039),IF(AND(D5039=2,C5039&lt;=5,MAX(0,B5039-F5039)&gt;3000000),1500000+MAX(0,B5039-F5039)-3000000,MAX(0,B5039-F5039)/2))</f>
        <v/>
      </c>
      <c r="H5039" s="21">
        <f>ROUNDDOWN(G5039,-3)</f>
        <v/>
      </c>
      <c r="I5039" s="21">
        <f>IF(H5039&lt;=0,0,ROUNDDOWN(ROUND((H5039*LOOKUP(H5039,{0,1950001,3300001,6950001,9000001,18000001,40000001},{0.05,0.1,0.2,0.23,0.33,0.4,0.45})-LOOKUP(H5039,{0,1950001,3300001,6950001,9000001,18000001,40000001},{0,97500,427500,636000,1536000,2796000,4796000}))*1.021,3),0))</f>
        <v/>
      </c>
      <c r="J5039" s="21">
        <f>ROUNDDOWN(ROUND(H5039*0.06,2),-2)</f>
        <v/>
      </c>
      <c r="K5039" s="21">
        <f>ROUNDDOWN(ROUND(H5039*0.04,2),-2)</f>
        <v/>
      </c>
      <c r="L5039" s="21">
        <f>I5039+J5039+K5039</f>
        <v/>
      </c>
      <c r="M5039" s="21">
        <f>B5039-L5039</f>
        <v/>
      </c>
      <c r="N5039" s="21">
        <f>ROUNDDOWN(ROUND(B5039*0.2042,2),0)</f>
        <v/>
      </c>
    </row>
    <row r="5040">
      <c r="A5040" t="inlineStr">
        <is>
          <t>照合 一般</t>
        </is>
      </c>
      <c r="B5040" s="21" t="n">
        <v>37000000</v>
      </c>
      <c r="C5040" s="22" t="n">
        <v>27</v>
      </c>
      <c r="D5040" s="22" t="n">
        <v>1</v>
      </c>
      <c r="E5040" s="22" t="n">
        <v>0</v>
      </c>
      <c r="F5040" s="21">
        <f>(IF(C5040&lt;=20,MAX(800000,400000*C5040),8000000+700000*(C5040-20))+IF(E5040=1,1000000,0))</f>
        <v/>
      </c>
      <c r="G5040" s="21">
        <f>IF(AND(D5040=3,C5040&lt;=5),MAX(0,B5040-F5040),IF(AND(D5040=2,C5040&lt;=5,MAX(0,B5040-F5040)&gt;3000000),1500000+MAX(0,B5040-F5040)-3000000,MAX(0,B5040-F5040)/2))</f>
        <v/>
      </c>
      <c r="H5040" s="21">
        <f>ROUNDDOWN(G5040,-3)</f>
        <v/>
      </c>
      <c r="I5040" s="21">
        <f>IF(H5040&lt;=0,0,ROUNDDOWN(ROUND((H5040*LOOKUP(H5040,{0,1950001,3300001,6950001,9000001,18000001,40000001},{0.05,0.1,0.2,0.23,0.33,0.4,0.45})-LOOKUP(H5040,{0,1950001,3300001,6950001,9000001,18000001,40000001},{0,97500,427500,636000,1536000,2796000,4796000}))*1.021,3),0))</f>
        <v/>
      </c>
      <c r="J5040" s="21">
        <f>ROUNDDOWN(ROUND(H5040*0.06,2),-2)</f>
        <v/>
      </c>
      <c r="K5040" s="21">
        <f>ROUNDDOWN(ROUND(H5040*0.04,2),-2)</f>
        <v/>
      </c>
      <c r="L5040" s="21">
        <f>I5040+J5040+K5040</f>
        <v/>
      </c>
      <c r="M5040" s="21">
        <f>B5040-L5040</f>
        <v/>
      </c>
      <c r="N5040" s="21">
        <f>ROUNDDOWN(ROUND(B5040*0.2042,2),0)</f>
        <v/>
      </c>
    </row>
    <row r="5041">
      <c r="A5041" t="inlineStr">
        <is>
          <t>照合 一般</t>
        </is>
      </c>
      <c r="B5041" s="21" t="n">
        <v>37000000</v>
      </c>
      <c r="C5041" s="22" t="n">
        <v>28</v>
      </c>
      <c r="D5041" s="22" t="n">
        <v>1</v>
      </c>
      <c r="E5041" s="22" t="n">
        <v>0</v>
      </c>
      <c r="F5041" s="21">
        <f>(IF(C5041&lt;=20,MAX(800000,400000*C5041),8000000+700000*(C5041-20))+IF(E5041=1,1000000,0))</f>
        <v/>
      </c>
      <c r="G5041" s="21">
        <f>IF(AND(D5041=3,C5041&lt;=5),MAX(0,B5041-F5041),IF(AND(D5041=2,C5041&lt;=5,MAX(0,B5041-F5041)&gt;3000000),1500000+MAX(0,B5041-F5041)-3000000,MAX(0,B5041-F5041)/2))</f>
        <v/>
      </c>
      <c r="H5041" s="21">
        <f>ROUNDDOWN(G5041,-3)</f>
        <v/>
      </c>
      <c r="I5041" s="21">
        <f>IF(H5041&lt;=0,0,ROUNDDOWN(ROUND((H5041*LOOKUP(H5041,{0,1950001,3300001,6950001,9000001,18000001,40000001},{0.05,0.1,0.2,0.23,0.33,0.4,0.45})-LOOKUP(H5041,{0,1950001,3300001,6950001,9000001,18000001,40000001},{0,97500,427500,636000,1536000,2796000,4796000}))*1.021,3),0))</f>
        <v/>
      </c>
      <c r="J5041" s="21">
        <f>ROUNDDOWN(ROUND(H5041*0.06,2),-2)</f>
        <v/>
      </c>
      <c r="K5041" s="21">
        <f>ROUNDDOWN(ROUND(H5041*0.04,2),-2)</f>
        <v/>
      </c>
      <c r="L5041" s="21">
        <f>I5041+J5041+K5041</f>
        <v/>
      </c>
      <c r="M5041" s="21">
        <f>B5041-L5041</f>
        <v/>
      </c>
      <c r="N5041" s="21">
        <f>ROUNDDOWN(ROUND(B5041*0.2042,2),0)</f>
        <v/>
      </c>
    </row>
    <row r="5042">
      <c r="A5042" t="inlineStr">
        <is>
          <t>照合 一般</t>
        </is>
      </c>
      <c r="B5042" s="21" t="n">
        <v>37000000</v>
      </c>
      <c r="C5042" s="22" t="n">
        <v>29</v>
      </c>
      <c r="D5042" s="22" t="n">
        <v>1</v>
      </c>
      <c r="E5042" s="22" t="n">
        <v>0</v>
      </c>
      <c r="F5042" s="21">
        <f>(IF(C5042&lt;=20,MAX(800000,400000*C5042),8000000+700000*(C5042-20))+IF(E5042=1,1000000,0))</f>
        <v/>
      </c>
      <c r="G5042" s="21">
        <f>IF(AND(D5042=3,C5042&lt;=5),MAX(0,B5042-F5042),IF(AND(D5042=2,C5042&lt;=5,MAX(0,B5042-F5042)&gt;3000000),1500000+MAX(0,B5042-F5042)-3000000,MAX(0,B5042-F5042)/2))</f>
        <v/>
      </c>
      <c r="H5042" s="21">
        <f>ROUNDDOWN(G5042,-3)</f>
        <v/>
      </c>
      <c r="I5042" s="21">
        <f>IF(H5042&lt;=0,0,ROUNDDOWN(ROUND((H5042*LOOKUP(H5042,{0,1950001,3300001,6950001,9000001,18000001,40000001},{0.05,0.1,0.2,0.23,0.33,0.4,0.45})-LOOKUP(H5042,{0,1950001,3300001,6950001,9000001,18000001,40000001},{0,97500,427500,636000,1536000,2796000,4796000}))*1.021,3),0))</f>
        <v/>
      </c>
      <c r="J5042" s="21">
        <f>ROUNDDOWN(ROUND(H5042*0.06,2),-2)</f>
        <v/>
      </c>
      <c r="K5042" s="21">
        <f>ROUNDDOWN(ROUND(H5042*0.04,2),-2)</f>
        <v/>
      </c>
      <c r="L5042" s="21">
        <f>I5042+J5042+K5042</f>
        <v/>
      </c>
      <c r="M5042" s="21">
        <f>B5042-L5042</f>
        <v/>
      </c>
      <c r="N5042" s="21">
        <f>ROUNDDOWN(ROUND(B5042*0.2042,2),0)</f>
        <v/>
      </c>
    </row>
    <row r="5043">
      <c r="A5043" t="inlineStr">
        <is>
          <t>照合 一般</t>
        </is>
      </c>
      <c r="B5043" s="21" t="n">
        <v>37000000</v>
      </c>
      <c r="C5043" s="22" t="n">
        <v>30</v>
      </c>
      <c r="D5043" s="22" t="n">
        <v>1</v>
      </c>
      <c r="E5043" s="22" t="n">
        <v>0</v>
      </c>
      <c r="F5043" s="21">
        <f>(IF(C5043&lt;=20,MAX(800000,400000*C5043),8000000+700000*(C5043-20))+IF(E5043=1,1000000,0))</f>
        <v/>
      </c>
      <c r="G5043" s="21">
        <f>IF(AND(D5043=3,C5043&lt;=5),MAX(0,B5043-F5043),IF(AND(D5043=2,C5043&lt;=5,MAX(0,B5043-F5043)&gt;3000000),1500000+MAX(0,B5043-F5043)-3000000,MAX(0,B5043-F5043)/2))</f>
        <v/>
      </c>
      <c r="H5043" s="21">
        <f>ROUNDDOWN(G5043,-3)</f>
        <v/>
      </c>
      <c r="I5043" s="21">
        <f>IF(H5043&lt;=0,0,ROUNDDOWN(ROUND((H5043*LOOKUP(H5043,{0,1950001,3300001,6950001,9000001,18000001,40000001},{0.05,0.1,0.2,0.23,0.33,0.4,0.45})-LOOKUP(H5043,{0,1950001,3300001,6950001,9000001,18000001,40000001},{0,97500,427500,636000,1536000,2796000,4796000}))*1.021,3),0))</f>
        <v/>
      </c>
      <c r="J5043" s="21">
        <f>ROUNDDOWN(ROUND(H5043*0.06,2),-2)</f>
        <v/>
      </c>
      <c r="K5043" s="21">
        <f>ROUNDDOWN(ROUND(H5043*0.04,2),-2)</f>
        <v/>
      </c>
      <c r="L5043" s="21">
        <f>I5043+J5043+K5043</f>
        <v/>
      </c>
      <c r="M5043" s="21">
        <f>B5043-L5043</f>
        <v/>
      </c>
      <c r="N5043" s="21">
        <f>ROUNDDOWN(ROUND(B5043*0.2042,2),0)</f>
        <v/>
      </c>
    </row>
    <row r="5044">
      <c r="A5044" t="inlineStr">
        <is>
          <t>照合 一般</t>
        </is>
      </c>
      <c r="B5044" s="21" t="n">
        <v>37000000</v>
      </c>
      <c r="C5044" s="22" t="n">
        <v>31</v>
      </c>
      <c r="D5044" s="22" t="n">
        <v>1</v>
      </c>
      <c r="E5044" s="22" t="n">
        <v>0</v>
      </c>
      <c r="F5044" s="21">
        <f>(IF(C5044&lt;=20,MAX(800000,400000*C5044),8000000+700000*(C5044-20))+IF(E5044=1,1000000,0))</f>
        <v/>
      </c>
      <c r="G5044" s="21">
        <f>IF(AND(D5044=3,C5044&lt;=5),MAX(0,B5044-F5044),IF(AND(D5044=2,C5044&lt;=5,MAX(0,B5044-F5044)&gt;3000000),1500000+MAX(0,B5044-F5044)-3000000,MAX(0,B5044-F5044)/2))</f>
        <v/>
      </c>
      <c r="H5044" s="21">
        <f>ROUNDDOWN(G5044,-3)</f>
        <v/>
      </c>
      <c r="I5044" s="21">
        <f>IF(H5044&lt;=0,0,ROUNDDOWN(ROUND((H5044*LOOKUP(H5044,{0,1950001,3300001,6950001,9000001,18000001,40000001},{0.05,0.1,0.2,0.23,0.33,0.4,0.45})-LOOKUP(H5044,{0,1950001,3300001,6950001,9000001,18000001,40000001},{0,97500,427500,636000,1536000,2796000,4796000}))*1.021,3),0))</f>
        <v/>
      </c>
      <c r="J5044" s="21">
        <f>ROUNDDOWN(ROUND(H5044*0.06,2),-2)</f>
        <v/>
      </c>
      <c r="K5044" s="21">
        <f>ROUNDDOWN(ROUND(H5044*0.04,2),-2)</f>
        <v/>
      </c>
      <c r="L5044" s="21">
        <f>I5044+J5044+K5044</f>
        <v/>
      </c>
      <c r="M5044" s="21">
        <f>B5044-L5044</f>
        <v/>
      </c>
      <c r="N5044" s="21">
        <f>ROUNDDOWN(ROUND(B5044*0.2042,2),0)</f>
        <v/>
      </c>
    </row>
    <row r="5045">
      <c r="A5045" t="inlineStr">
        <is>
          <t>照合 一般</t>
        </is>
      </c>
      <c r="B5045" s="21" t="n">
        <v>37000000</v>
      </c>
      <c r="C5045" s="22" t="n">
        <v>32</v>
      </c>
      <c r="D5045" s="22" t="n">
        <v>1</v>
      </c>
      <c r="E5045" s="22" t="n">
        <v>0</v>
      </c>
      <c r="F5045" s="21">
        <f>(IF(C5045&lt;=20,MAX(800000,400000*C5045),8000000+700000*(C5045-20))+IF(E5045=1,1000000,0))</f>
        <v/>
      </c>
      <c r="G5045" s="21">
        <f>IF(AND(D5045=3,C5045&lt;=5),MAX(0,B5045-F5045),IF(AND(D5045=2,C5045&lt;=5,MAX(0,B5045-F5045)&gt;3000000),1500000+MAX(0,B5045-F5045)-3000000,MAX(0,B5045-F5045)/2))</f>
        <v/>
      </c>
      <c r="H5045" s="21">
        <f>ROUNDDOWN(G5045,-3)</f>
        <v/>
      </c>
      <c r="I5045" s="21">
        <f>IF(H5045&lt;=0,0,ROUNDDOWN(ROUND((H5045*LOOKUP(H5045,{0,1950001,3300001,6950001,9000001,18000001,40000001},{0.05,0.1,0.2,0.23,0.33,0.4,0.45})-LOOKUP(H5045,{0,1950001,3300001,6950001,9000001,18000001,40000001},{0,97500,427500,636000,1536000,2796000,4796000}))*1.021,3),0))</f>
        <v/>
      </c>
      <c r="J5045" s="21">
        <f>ROUNDDOWN(ROUND(H5045*0.06,2),-2)</f>
        <v/>
      </c>
      <c r="K5045" s="21">
        <f>ROUNDDOWN(ROUND(H5045*0.04,2),-2)</f>
        <v/>
      </c>
      <c r="L5045" s="21">
        <f>I5045+J5045+K5045</f>
        <v/>
      </c>
      <c r="M5045" s="21">
        <f>B5045-L5045</f>
        <v/>
      </c>
      <c r="N5045" s="21">
        <f>ROUNDDOWN(ROUND(B5045*0.2042,2),0)</f>
        <v/>
      </c>
    </row>
    <row r="5046">
      <c r="A5046" t="inlineStr">
        <is>
          <t>照合 一般</t>
        </is>
      </c>
      <c r="B5046" s="21" t="n">
        <v>37000000</v>
      </c>
      <c r="C5046" s="22" t="n">
        <v>33</v>
      </c>
      <c r="D5046" s="22" t="n">
        <v>1</v>
      </c>
      <c r="E5046" s="22" t="n">
        <v>0</v>
      </c>
      <c r="F5046" s="21">
        <f>(IF(C5046&lt;=20,MAX(800000,400000*C5046),8000000+700000*(C5046-20))+IF(E5046=1,1000000,0))</f>
        <v/>
      </c>
      <c r="G5046" s="21">
        <f>IF(AND(D5046=3,C5046&lt;=5),MAX(0,B5046-F5046),IF(AND(D5046=2,C5046&lt;=5,MAX(0,B5046-F5046)&gt;3000000),1500000+MAX(0,B5046-F5046)-3000000,MAX(0,B5046-F5046)/2))</f>
        <v/>
      </c>
      <c r="H5046" s="21">
        <f>ROUNDDOWN(G5046,-3)</f>
        <v/>
      </c>
      <c r="I5046" s="21">
        <f>IF(H5046&lt;=0,0,ROUNDDOWN(ROUND((H5046*LOOKUP(H5046,{0,1950001,3300001,6950001,9000001,18000001,40000001},{0.05,0.1,0.2,0.23,0.33,0.4,0.45})-LOOKUP(H5046,{0,1950001,3300001,6950001,9000001,18000001,40000001},{0,97500,427500,636000,1536000,2796000,4796000}))*1.021,3),0))</f>
        <v/>
      </c>
      <c r="J5046" s="21">
        <f>ROUNDDOWN(ROUND(H5046*0.06,2),-2)</f>
        <v/>
      </c>
      <c r="K5046" s="21">
        <f>ROUNDDOWN(ROUND(H5046*0.04,2),-2)</f>
        <v/>
      </c>
      <c r="L5046" s="21">
        <f>I5046+J5046+K5046</f>
        <v/>
      </c>
      <c r="M5046" s="21">
        <f>B5046-L5046</f>
        <v/>
      </c>
      <c r="N5046" s="21">
        <f>ROUNDDOWN(ROUND(B5046*0.2042,2),0)</f>
        <v/>
      </c>
    </row>
    <row r="5047">
      <c r="A5047" t="inlineStr">
        <is>
          <t>照合 一般</t>
        </is>
      </c>
      <c r="B5047" s="21" t="n">
        <v>37000000</v>
      </c>
      <c r="C5047" s="22" t="n">
        <v>34</v>
      </c>
      <c r="D5047" s="22" t="n">
        <v>1</v>
      </c>
      <c r="E5047" s="22" t="n">
        <v>0</v>
      </c>
      <c r="F5047" s="21">
        <f>(IF(C5047&lt;=20,MAX(800000,400000*C5047),8000000+700000*(C5047-20))+IF(E5047=1,1000000,0))</f>
        <v/>
      </c>
      <c r="G5047" s="21">
        <f>IF(AND(D5047=3,C5047&lt;=5),MAX(0,B5047-F5047),IF(AND(D5047=2,C5047&lt;=5,MAX(0,B5047-F5047)&gt;3000000),1500000+MAX(0,B5047-F5047)-3000000,MAX(0,B5047-F5047)/2))</f>
        <v/>
      </c>
      <c r="H5047" s="21">
        <f>ROUNDDOWN(G5047,-3)</f>
        <v/>
      </c>
      <c r="I5047" s="21">
        <f>IF(H5047&lt;=0,0,ROUNDDOWN(ROUND((H5047*LOOKUP(H5047,{0,1950001,3300001,6950001,9000001,18000001,40000001},{0.05,0.1,0.2,0.23,0.33,0.4,0.45})-LOOKUP(H5047,{0,1950001,3300001,6950001,9000001,18000001,40000001},{0,97500,427500,636000,1536000,2796000,4796000}))*1.021,3),0))</f>
        <v/>
      </c>
      <c r="J5047" s="21">
        <f>ROUNDDOWN(ROUND(H5047*0.06,2),-2)</f>
        <v/>
      </c>
      <c r="K5047" s="21">
        <f>ROUNDDOWN(ROUND(H5047*0.04,2),-2)</f>
        <v/>
      </c>
      <c r="L5047" s="21">
        <f>I5047+J5047+K5047</f>
        <v/>
      </c>
      <c r="M5047" s="21">
        <f>B5047-L5047</f>
        <v/>
      </c>
      <c r="N5047" s="21">
        <f>ROUNDDOWN(ROUND(B5047*0.2042,2),0)</f>
        <v/>
      </c>
    </row>
    <row r="5048">
      <c r="A5048" t="inlineStr">
        <is>
          <t>照合 一般</t>
        </is>
      </c>
      <c r="B5048" s="21" t="n">
        <v>37000000</v>
      </c>
      <c r="C5048" s="22" t="n">
        <v>35</v>
      </c>
      <c r="D5048" s="22" t="n">
        <v>1</v>
      </c>
      <c r="E5048" s="22" t="n">
        <v>0</v>
      </c>
      <c r="F5048" s="21">
        <f>(IF(C5048&lt;=20,MAX(800000,400000*C5048),8000000+700000*(C5048-20))+IF(E5048=1,1000000,0))</f>
        <v/>
      </c>
      <c r="G5048" s="21">
        <f>IF(AND(D5048=3,C5048&lt;=5),MAX(0,B5048-F5048),IF(AND(D5048=2,C5048&lt;=5,MAX(0,B5048-F5048)&gt;3000000),1500000+MAX(0,B5048-F5048)-3000000,MAX(0,B5048-F5048)/2))</f>
        <v/>
      </c>
      <c r="H5048" s="21">
        <f>ROUNDDOWN(G5048,-3)</f>
        <v/>
      </c>
      <c r="I5048" s="21">
        <f>IF(H5048&lt;=0,0,ROUNDDOWN(ROUND((H5048*LOOKUP(H5048,{0,1950001,3300001,6950001,9000001,18000001,40000001},{0.05,0.1,0.2,0.23,0.33,0.4,0.45})-LOOKUP(H5048,{0,1950001,3300001,6950001,9000001,18000001,40000001},{0,97500,427500,636000,1536000,2796000,4796000}))*1.021,3),0))</f>
        <v/>
      </c>
      <c r="J5048" s="21">
        <f>ROUNDDOWN(ROUND(H5048*0.06,2),-2)</f>
        <v/>
      </c>
      <c r="K5048" s="21">
        <f>ROUNDDOWN(ROUND(H5048*0.04,2),-2)</f>
        <v/>
      </c>
      <c r="L5048" s="21">
        <f>I5048+J5048+K5048</f>
        <v/>
      </c>
      <c r="M5048" s="21">
        <f>B5048-L5048</f>
        <v/>
      </c>
      <c r="N5048" s="21">
        <f>ROUNDDOWN(ROUND(B5048*0.2042,2),0)</f>
        <v/>
      </c>
    </row>
    <row r="5049">
      <c r="A5049" t="inlineStr">
        <is>
          <t>照合 一般</t>
        </is>
      </c>
      <c r="B5049" s="21" t="n">
        <v>37000000</v>
      </c>
      <c r="C5049" s="22" t="n">
        <v>36</v>
      </c>
      <c r="D5049" s="22" t="n">
        <v>1</v>
      </c>
      <c r="E5049" s="22" t="n">
        <v>0</v>
      </c>
      <c r="F5049" s="21">
        <f>(IF(C5049&lt;=20,MAX(800000,400000*C5049),8000000+700000*(C5049-20))+IF(E5049=1,1000000,0))</f>
        <v/>
      </c>
      <c r="G5049" s="21">
        <f>IF(AND(D5049=3,C5049&lt;=5),MAX(0,B5049-F5049),IF(AND(D5049=2,C5049&lt;=5,MAX(0,B5049-F5049)&gt;3000000),1500000+MAX(0,B5049-F5049)-3000000,MAX(0,B5049-F5049)/2))</f>
        <v/>
      </c>
      <c r="H5049" s="21">
        <f>ROUNDDOWN(G5049,-3)</f>
        <v/>
      </c>
      <c r="I5049" s="21">
        <f>IF(H5049&lt;=0,0,ROUNDDOWN(ROUND((H5049*LOOKUP(H5049,{0,1950001,3300001,6950001,9000001,18000001,40000001},{0.05,0.1,0.2,0.23,0.33,0.4,0.45})-LOOKUP(H5049,{0,1950001,3300001,6950001,9000001,18000001,40000001},{0,97500,427500,636000,1536000,2796000,4796000}))*1.021,3),0))</f>
        <v/>
      </c>
      <c r="J5049" s="21">
        <f>ROUNDDOWN(ROUND(H5049*0.06,2),-2)</f>
        <v/>
      </c>
      <c r="K5049" s="21">
        <f>ROUNDDOWN(ROUND(H5049*0.04,2),-2)</f>
        <v/>
      </c>
      <c r="L5049" s="21">
        <f>I5049+J5049+K5049</f>
        <v/>
      </c>
      <c r="M5049" s="21">
        <f>B5049-L5049</f>
        <v/>
      </c>
      <c r="N5049" s="21">
        <f>ROUNDDOWN(ROUND(B5049*0.2042,2),0)</f>
        <v/>
      </c>
    </row>
    <row r="5050">
      <c r="A5050" t="inlineStr">
        <is>
          <t>照合 一般</t>
        </is>
      </c>
      <c r="B5050" s="21" t="n">
        <v>37000000</v>
      </c>
      <c r="C5050" s="22" t="n">
        <v>37</v>
      </c>
      <c r="D5050" s="22" t="n">
        <v>1</v>
      </c>
      <c r="E5050" s="22" t="n">
        <v>0</v>
      </c>
      <c r="F5050" s="21">
        <f>(IF(C5050&lt;=20,MAX(800000,400000*C5050),8000000+700000*(C5050-20))+IF(E5050=1,1000000,0))</f>
        <v/>
      </c>
      <c r="G5050" s="21">
        <f>IF(AND(D5050=3,C5050&lt;=5),MAX(0,B5050-F5050),IF(AND(D5050=2,C5050&lt;=5,MAX(0,B5050-F5050)&gt;3000000),1500000+MAX(0,B5050-F5050)-3000000,MAX(0,B5050-F5050)/2))</f>
        <v/>
      </c>
      <c r="H5050" s="21">
        <f>ROUNDDOWN(G5050,-3)</f>
        <v/>
      </c>
      <c r="I5050" s="21">
        <f>IF(H5050&lt;=0,0,ROUNDDOWN(ROUND((H5050*LOOKUP(H5050,{0,1950001,3300001,6950001,9000001,18000001,40000001},{0.05,0.1,0.2,0.23,0.33,0.4,0.45})-LOOKUP(H5050,{0,1950001,3300001,6950001,9000001,18000001,40000001},{0,97500,427500,636000,1536000,2796000,4796000}))*1.021,3),0))</f>
        <v/>
      </c>
      <c r="J5050" s="21">
        <f>ROUNDDOWN(ROUND(H5050*0.06,2),-2)</f>
        <v/>
      </c>
      <c r="K5050" s="21">
        <f>ROUNDDOWN(ROUND(H5050*0.04,2),-2)</f>
        <v/>
      </c>
      <c r="L5050" s="21">
        <f>I5050+J5050+K5050</f>
        <v/>
      </c>
      <c r="M5050" s="21">
        <f>B5050-L5050</f>
        <v/>
      </c>
      <c r="N5050" s="21">
        <f>ROUNDDOWN(ROUND(B5050*0.2042,2),0)</f>
        <v/>
      </c>
    </row>
    <row r="5051">
      <c r="A5051" t="inlineStr">
        <is>
          <t>照合 一般</t>
        </is>
      </c>
      <c r="B5051" s="21" t="n">
        <v>37000000</v>
      </c>
      <c r="C5051" s="22" t="n">
        <v>38</v>
      </c>
      <c r="D5051" s="22" t="n">
        <v>1</v>
      </c>
      <c r="E5051" s="22" t="n">
        <v>0</v>
      </c>
      <c r="F5051" s="21">
        <f>(IF(C5051&lt;=20,MAX(800000,400000*C5051),8000000+700000*(C5051-20))+IF(E5051=1,1000000,0))</f>
        <v/>
      </c>
      <c r="G5051" s="21">
        <f>IF(AND(D5051=3,C5051&lt;=5),MAX(0,B5051-F5051),IF(AND(D5051=2,C5051&lt;=5,MAX(0,B5051-F5051)&gt;3000000),1500000+MAX(0,B5051-F5051)-3000000,MAX(0,B5051-F5051)/2))</f>
        <v/>
      </c>
      <c r="H5051" s="21">
        <f>ROUNDDOWN(G5051,-3)</f>
        <v/>
      </c>
      <c r="I5051" s="21">
        <f>IF(H5051&lt;=0,0,ROUNDDOWN(ROUND((H5051*LOOKUP(H5051,{0,1950001,3300001,6950001,9000001,18000001,40000001},{0.05,0.1,0.2,0.23,0.33,0.4,0.45})-LOOKUP(H5051,{0,1950001,3300001,6950001,9000001,18000001,40000001},{0,97500,427500,636000,1536000,2796000,4796000}))*1.021,3),0))</f>
        <v/>
      </c>
      <c r="J5051" s="21">
        <f>ROUNDDOWN(ROUND(H5051*0.06,2),-2)</f>
        <v/>
      </c>
      <c r="K5051" s="21">
        <f>ROUNDDOWN(ROUND(H5051*0.04,2),-2)</f>
        <v/>
      </c>
      <c r="L5051" s="21">
        <f>I5051+J5051+K5051</f>
        <v/>
      </c>
      <c r="M5051" s="21">
        <f>B5051-L5051</f>
        <v/>
      </c>
      <c r="N5051" s="21">
        <f>ROUNDDOWN(ROUND(B5051*0.2042,2),0)</f>
        <v/>
      </c>
    </row>
    <row r="5052">
      <c r="A5052" t="inlineStr">
        <is>
          <t>照合 一般</t>
        </is>
      </c>
      <c r="B5052" s="21" t="n">
        <v>37000000</v>
      </c>
      <c r="C5052" s="22" t="n">
        <v>39</v>
      </c>
      <c r="D5052" s="22" t="n">
        <v>1</v>
      </c>
      <c r="E5052" s="22" t="n">
        <v>0</v>
      </c>
      <c r="F5052" s="21">
        <f>(IF(C5052&lt;=20,MAX(800000,400000*C5052),8000000+700000*(C5052-20))+IF(E5052=1,1000000,0))</f>
        <v/>
      </c>
      <c r="G5052" s="21">
        <f>IF(AND(D5052=3,C5052&lt;=5),MAX(0,B5052-F5052),IF(AND(D5052=2,C5052&lt;=5,MAX(0,B5052-F5052)&gt;3000000),1500000+MAX(0,B5052-F5052)-3000000,MAX(0,B5052-F5052)/2))</f>
        <v/>
      </c>
      <c r="H5052" s="21">
        <f>ROUNDDOWN(G5052,-3)</f>
        <v/>
      </c>
      <c r="I5052" s="21">
        <f>IF(H5052&lt;=0,0,ROUNDDOWN(ROUND((H5052*LOOKUP(H5052,{0,1950001,3300001,6950001,9000001,18000001,40000001},{0.05,0.1,0.2,0.23,0.33,0.4,0.45})-LOOKUP(H5052,{0,1950001,3300001,6950001,9000001,18000001,40000001},{0,97500,427500,636000,1536000,2796000,4796000}))*1.021,3),0))</f>
        <v/>
      </c>
      <c r="J5052" s="21">
        <f>ROUNDDOWN(ROUND(H5052*0.06,2),-2)</f>
        <v/>
      </c>
      <c r="K5052" s="21">
        <f>ROUNDDOWN(ROUND(H5052*0.04,2),-2)</f>
        <v/>
      </c>
      <c r="L5052" s="21">
        <f>I5052+J5052+K5052</f>
        <v/>
      </c>
      <c r="M5052" s="21">
        <f>B5052-L5052</f>
        <v/>
      </c>
      <c r="N5052" s="21">
        <f>ROUNDDOWN(ROUND(B5052*0.2042,2),0)</f>
        <v/>
      </c>
    </row>
    <row r="5053">
      <c r="A5053" t="inlineStr">
        <is>
          <t>照合 一般</t>
        </is>
      </c>
      <c r="B5053" s="21" t="n">
        <v>37000000</v>
      </c>
      <c r="C5053" s="22" t="n">
        <v>40</v>
      </c>
      <c r="D5053" s="22" t="n">
        <v>1</v>
      </c>
      <c r="E5053" s="22" t="n">
        <v>0</v>
      </c>
      <c r="F5053" s="21">
        <f>(IF(C5053&lt;=20,MAX(800000,400000*C5053),8000000+700000*(C5053-20))+IF(E5053=1,1000000,0))</f>
        <v/>
      </c>
      <c r="G5053" s="21">
        <f>IF(AND(D5053=3,C5053&lt;=5),MAX(0,B5053-F5053),IF(AND(D5053=2,C5053&lt;=5,MAX(0,B5053-F5053)&gt;3000000),1500000+MAX(0,B5053-F5053)-3000000,MAX(0,B5053-F5053)/2))</f>
        <v/>
      </c>
      <c r="H5053" s="21">
        <f>ROUNDDOWN(G5053,-3)</f>
        <v/>
      </c>
      <c r="I5053" s="21">
        <f>IF(H5053&lt;=0,0,ROUNDDOWN(ROUND((H5053*LOOKUP(H5053,{0,1950001,3300001,6950001,9000001,18000001,40000001},{0.05,0.1,0.2,0.23,0.33,0.4,0.45})-LOOKUP(H5053,{0,1950001,3300001,6950001,9000001,18000001,40000001},{0,97500,427500,636000,1536000,2796000,4796000}))*1.021,3),0))</f>
        <v/>
      </c>
      <c r="J5053" s="21">
        <f>ROUNDDOWN(ROUND(H5053*0.06,2),-2)</f>
        <v/>
      </c>
      <c r="K5053" s="21">
        <f>ROUNDDOWN(ROUND(H5053*0.04,2),-2)</f>
        <v/>
      </c>
      <c r="L5053" s="21">
        <f>I5053+J5053+K5053</f>
        <v/>
      </c>
      <c r="M5053" s="21">
        <f>B5053-L5053</f>
        <v/>
      </c>
      <c r="N5053" s="21">
        <f>ROUNDDOWN(ROUND(B5053*0.2042,2),0)</f>
        <v/>
      </c>
    </row>
    <row r="5054">
      <c r="A5054" t="inlineStr">
        <is>
          <t>照合 一般</t>
        </is>
      </c>
      <c r="B5054" s="21" t="n">
        <v>37000000</v>
      </c>
      <c r="C5054" s="22" t="n">
        <v>41</v>
      </c>
      <c r="D5054" s="22" t="n">
        <v>1</v>
      </c>
      <c r="E5054" s="22" t="n">
        <v>0</v>
      </c>
      <c r="F5054" s="21">
        <f>(IF(C5054&lt;=20,MAX(800000,400000*C5054),8000000+700000*(C5054-20))+IF(E5054=1,1000000,0))</f>
        <v/>
      </c>
      <c r="G5054" s="21">
        <f>IF(AND(D5054=3,C5054&lt;=5),MAX(0,B5054-F5054),IF(AND(D5054=2,C5054&lt;=5,MAX(0,B5054-F5054)&gt;3000000),1500000+MAX(0,B5054-F5054)-3000000,MAX(0,B5054-F5054)/2))</f>
        <v/>
      </c>
      <c r="H5054" s="21">
        <f>ROUNDDOWN(G5054,-3)</f>
        <v/>
      </c>
      <c r="I5054" s="21">
        <f>IF(H5054&lt;=0,0,ROUNDDOWN(ROUND((H5054*LOOKUP(H5054,{0,1950001,3300001,6950001,9000001,18000001,40000001},{0.05,0.1,0.2,0.23,0.33,0.4,0.45})-LOOKUP(H5054,{0,1950001,3300001,6950001,9000001,18000001,40000001},{0,97500,427500,636000,1536000,2796000,4796000}))*1.021,3),0))</f>
        <v/>
      </c>
      <c r="J5054" s="21">
        <f>ROUNDDOWN(ROUND(H5054*0.06,2),-2)</f>
        <v/>
      </c>
      <c r="K5054" s="21">
        <f>ROUNDDOWN(ROUND(H5054*0.04,2),-2)</f>
        <v/>
      </c>
      <c r="L5054" s="21">
        <f>I5054+J5054+K5054</f>
        <v/>
      </c>
      <c r="M5054" s="21">
        <f>B5054-L5054</f>
        <v/>
      </c>
      <c r="N5054" s="21">
        <f>ROUNDDOWN(ROUND(B5054*0.2042,2),0)</f>
        <v/>
      </c>
    </row>
    <row r="5055">
      <c r="A5055" t="inlineStr">
        <is>
          <t>照合 一般</t>
        </is>
      </c>
      <c r="B5055" s="21" t="n">
        <v>37000000</v>
      </c>
      <c r="C5055" s="22" t="n">
        <v>42</v>
      </c>
      <c r="D5055" s="22" t="n">
        <v>1</v>
      </c>
      <c r="E5055" s="22" t="n">
        <v>0</v>
      </c>
      <c r="F5055" s="21">
        <f>(IF(C5055&lt;=20,MAX(800000,400000*C5055),8000000+700000*(C5055-20))+IF(E5055=1,1000000,0))</f>
        <v/>
      </c>
      <c r="G5055" s="21">
        <f>IF(AND(D5055=3,C5055&lt;=5),MAX(0,B5055-F5055),IF(AND(D5055=2,C5055&lt;=5,MAX(0,B5055-F5055)&gt;3000000),1500000+MAX(0,B5055-F5055)-3000000,MAX(0,B5055-F5055)/2))</f>
        <v/>
      </c>
      <c r="H5055" s="21">
        <f>ROUNDDOWN(G5055,-3)</f>
        <v/>
      </c>
      <c r="I5055" s="21">
        <f>IF(H5055&lt;=0,0,ROUNDDOWN(ROUND((H5055*LOOKUP(H5055,{0,1950001,3300001,6950001,9000001,18000001,40000001},{0.05,0.1,0.2,0.23,0.33,0.4,0.45})-LOOKUP(H5055,{0,1950001,3300001,6950001,9000001,18000001,40000001},{0,97500,427500,636000,1536000,2796000,4796000}))*1.021,3),0))</f>
        <v/>
      </c>
      <c r="J5055" s="21">
        <f>ROUNDDOWN(ROUND(H5055*0.06,2),-2)</f>
        <v/>
      </c>
      <c r="K5055" s="21">
        <f>ROUNDDOWN(ROUND(H5055*0.04,2),-2)</f>
        <v/>
      </c>
      <c r="L5055" s="21">
        <f>I5055+J5055+K5055</f>
        <v/>
      </c>
      <c r="M5055" s="21">
        <f>B5055-L5055</f>
        <v/>
      </c>
      <c r="N5055" s="21">
        <f>ROUNDDOWN(ROUND(B5055*0.2042,2),0)</f>
        <v/>
      </c>
    </row>
    <row r="5056">
      <c r="A5056" t="inlineStr">
        <is>
          <t>照合 一般</t>
        </is>
      </c>
      <c r="B5056" s="21" t="n">
        <v>37000000</v>
      </c>
      <c r="C5056" s="22" t="n">
        <v>43</v>
      </c>
      <c r="D5056" s="22" t="n">
        <v>1</v>
      </c>
      <c r="E5056" s="22" t="n">
        <v>0</v>
      </c>
      <c r="F5056" s="21">
        <f>(IF(C5056&lt;=20,MAX(800000,400000*C5056),8000000+700000*(C5056-20))+IF(E5056=1,1000000,0))</f>
        <v/>
      </c>
      <c r="G5056" s="21">
        <f>IF(AND(D5056=3,C5056&lt;=5),MAX(0,B5056-F5056),IF(AND(D5056=2,C5056&lt;=5,MAX(0,B5056-F5056)&gt;3000000),1500000+MAX(0,B5056-F5056)-3000000,MAX(0,B5056-F5056)/2))</f>
        <v/>
      </c>
      <c r="H5056" s="21">
        <f>ROUNDDOWN(G5056,-3)</f>
        <v/>
      </c>
      <c r="I5056" s="21">
        <f>IF(H5056&lt;=0,0,ROUNDDOWN(ROUND((H5056*LOOKUP(H5056,{0,1950001,3300001,6950001,9000001,18000001,40000001},{0.05,0.1,0.2,0.23,0.33,0.4,0.45})-LOOKUP(H5056,{0,1950001,3300001,6950001,9000001,18000001,40000001},{0,97500,427500,636000,1536000,2796000,4796000}))*1.021,3),0))</f>
        <v/>
      </c>
      <c r="J5056" s="21">
        <f>ROUNDDOWN(ROUND(H5056*0.06,2),-2)</f>
        <v/>
      </c>
      <c r="K5056" s="21">
        <f>ROUNDDOWN(ROUND(H5056*0.04,2),-2)</f>
        <v/>
      </c>
      <c r="L5056" s="21">
        <f>I5056+J5056+K5056</f>
        <v/>
      </c>
      <c r="M5056" s="21">
        <f>B5056-L5056</f>
        <v/>
      </c>
      <c r="N5056" s="21">
        <f>ROUNDDOWN(ROUND(B5056*0.2042,2),0)</f>
        <v/>
      </c>
    </row>
    <row r="5057">
      <c r="A5057" t="inlineStr">
        <is>
          <t>照合 一般</t>
        </is>
      </c>
      <c r="B5057" s="21" t="n">
        <v>37000000</v>
      </c>
      <c r="C5057" s="22" t="n">
        <v>44</v>
      </c>
      <c r="D5057" s="22" t="n">
        <v>1</v>
      </c>
      <c r="E5057" s="22" t="n">
        <v>0</v>
      </c>
      <c r="F5057" s="21">
        <f>(IF(C5057&lt;=20,MAX(800000,400000*C5057),8000000+700000*(C5057-20))+IF(E5057=1,1000000,0))</f>
        <v/>
      </c>
      <c r="G5057" s="21">
        <f>IF(AND(D5057=3,C5057&lt;=5),MAX(0,B5057-F5057),IF(AND(D5057=2,C5057&lt;=5,MAX(0,B5057-F5057)&gt;3000000),1500000+MAX(0,B5057-F5057)-3000000,MAX(0,B5057-F5057)/2))</f>
        <v/>
      </c>
      <c r="H5057" s="21">
        <f>ROUNDDOWN(G5057,-3)</f>
        <v/>
      </c>
      <c r="I5057" s="21">
        <f>IF(H5057&lt;=0,0,ROUNDDOWN(ROUND((H5057*LOOKUP(H5057,{0,1950001,3300001,6950001,9000001,18000001,40000001},{0.05,0.1,0.2,0.23,0.33,0.4,0.45})-LOOKUP(H5057,{0,1950001,3300001,6950001,9000001,18000001,40000001},{0,97500,427500,636000,1536000,2796000,4796000}))*1.021,3),0))</f>
        <v/>
      </c>
      <c r="J5057" s="21">
        <f>ROUNDDOWN(ROUND(H5057*0.06,2),-2)</f>
        <v/>
      </c>
      <c r="K5057" s="21">
        <f>ROUNDDOWN(ROUND(H5057*0.04,2),-2)</f>
        <v/>
      </c>
      <c r="L5057" s="21">
        <f>I5057+J5057+K5057</f>
        <v/>
      </c>
      <c r="M5057" s="21">
        <f>B5057-L5057</f>
        <v/>
      </c>
      <c r="N5057" s="21">
        <f>ROUNDDOWN(ROUND(B5057*0.2042,2),0)</f>
        <v/>
      </c>
    </row>
    <row r="5058">
      <c r="A5058" t="inlineStr">
        <is>
          <t>照合 一般</t>
        </is>
      </c>
      <c r="B5058" s="21" t="n">
        <v>37000000</v>
      </c>
      <c r="C5058" s="22" t="n">
        <v>45</v>
      </c>
      <c r="D5058" s="22" t="n">
        <v>1</v>
      </c>
      <c r="E5058" s="22" t="n">
        <v>0</v>
      </c>
      <c r="F5058" s="21">
        <f>(IF(C5058&lt;=20,MAX(800000,400000*C5058),8000000+700000*(C5058-20))+IF(E5058=1,1000000,0))</f>
        <v/>
      </c>
      <c r="G5058" s="21">
        <f>IF(AND(D5058=3,C5058&lt;=5),MAX(0,B5058-F5058),IF(AND(D5058=2,C5058&lt;=5,MAX(0,B5058-F5058)&gt;3000000),1500000+MAX(0,B5058-F5058)-3000000,MAX(0,B5058-F5058)/2))</f>
        <v/>
      </c>
      <c r="H5058" s="21">
        <f>ROUNDDOWN(G5058,-3)</f>
        <v/>
      </c>
      <c r="I5058" s="21">
        <f>IF(H5058&lt;=0,0,ROUNDDOWN(ROUND((H5058*LOOKUP(H5058,{0,1950001,3300001,6950001,9000001,18000001,40000001},{0.05,0.1,0.2,0.23,0.33,0.4,0.45})-LOOKUP(H5058,{0,1950001,3300001,6950001,9000001,18000001,40000001},{0,97500,427500,636000,1536000,2796000,4796000}))*1.021,3),0))</f>
        <v/>
      </c>
      <c r="J5058" s="21">
        <f>ROUNDDOWN(ROUND(H5058*0.06,2),-2)</f>
        <v/>
      </c>
      <c r="K5058" s="21">
        <f>ROUNDDOWN(ROUND(H5058*0.04,2),-2)</f>
        <v/>
      </c>
      <c r="L5058" s="21">
        <f>I5058+J5058+K5058</f>
        <v/>
      </c>
      <c r="M5058" s="21">
        <f>B5058-L5058</f>
        <v/>
      </c>
      <c r="N5058" s="21">
        <f>ROUNDDOWN(ROUND(B5058*0.2042,2),0)</f>
        <v/>
      </c>
    </row>
    <row r="5059">
      <c r="A5059" t="inlineStr">
        <is>
          <t>照合 短期</t>
        </is>
      </c>
      <c r="B5059" s="21" t="n">
        <v>37000000</v>
      </c>
      <c r="C5059" s="22" t="n">
        <v>1</v>
      </c>
      <c r="D5059" s="22" t="n">
        <v>2</v>
      </c>
      <c r="E5059" s="22" t="n">
        <v>0</v>
      </c>
      <c r="F5059" s="21">
        <f>(IF(C5059&lt;=20,MAX(800000,400000*C5059),8000000+700000*(C5059-20))+IF(E5059=1,1000000,0))</f>
        <v/>
      </c>
      <c r="G5059" s="21">
        <f>IF(AND(D5059=3,C5059&lt;=5),MAX(0,B5059-F5059),IF(AND(D5059=2,C5059&lt;=5,MAX(0,B5059-F5059)&gt;3000000),1500000+MAX(0,B5059-F5059)-3000000,MAX(0,B5059-F5059)/2))</f>
        <v/>
      </c>
      <c r="H5059" s="21">
        <f>ROUNDDOWN(G5059,-3)</f>
        <v/>
      </c>
      <c r="I5059" s="21">
        <f>IF(H5059&lt;=0,0,ROUNDDOWN(ROUND((H5059*LOOKUP(H5059,{0,1950001,3300001,6950001,9000001,18000001,40000001},{0.05,0.1,0.2,0.23,0.33,0.4,0.45})-LOOKUP(H5059,{0,1950001,3300001,6950001,9000001,18000001,40000001},{0,97500,427500,636000,1536000,2796000,4796000}))*1.021,3),0))</f>
        <v/>
      </c>
      <c r="J5059" s="21">
        <f>ROUNDDOWN(ROUND(H5059*0.06,2),-2)</f>
        <v/>
      </c>
      <c r="K5059" s="21">
        <f>ROUNDDOWN(ROUND(H5059*0.04,2),-2)</f>
        <v/>
      </c>
      <c r="L5059" s="21">
        <f>I5059+J5059+K5059</f>
        <v/>
      </c>
      <c r="M5059" s="21">
        <f>B5059-L5059</f>
        <v/>
      </c>
      <c r="N5059" s="21">
        <f>ROUNDDOWN(ROUND(B5059*0.2042,2),0)</f>
        <v/>
      </c>
    </row>
    <row r="5060">
      <c r="A5060" t="inlineStr">
        <is>
          <t>照合 役員</t>
        </is>
      </c>
      <c r="B5060" s="21" t="n">
        <v>37000000</v>
      </c>
      <c r="C5060" s="22" t="n">
        <v>1</v>
      </c>
      <c r="D5060" s="22" t="n">
        <v>3</v>
      </c>
      <c r="E5060" s="22" t="n">
        <v>0</v>
      </c>
      <c r="F5060" s="21">
        <f>(IF(C5060&lt;=20,MAX(800000,400000*C5060),8000000+700000*(C5060-20))+IF(E5060=1,1000000,0))</f>
        <v/>
      </c>
      <c r="G5060" s="21">
        <f>IF(AND(D5060=3,C5060&lt;=5),MAX(0,B5060-F5060),IF(AND(D5060=2,C5060&lt;=5,MAX(0,B5060-F5060)&gt;3000000),1500000+MAX(0,B5060-F5060)-3000000,MAX(0,B5060-F5060)/2))</f>
        <v/>
      </c>
      <c r="H5060" s="21">
        <f>ROUNDDOWN(G5060,-3)</f>
        <v/>
      </c>
      <c r="I5060" s="21">
        <f>IF(H5060&lt;=0,0,ROUNDDOWN(ROUND((H5060*LOOKUP(H5060,{0,1950001,3300001,6950001,9000001,18000001,40000001},{0.05,0.1,0.2,0.23,0.33,0.4,0.45})-LOOKUP(H5060,{0,1950001,3300001,6950001,9000001,18000001,40000001},{0,97500,427500,636000,1536000,2796000,4796000}))*1.021,3),0))</f>
        <v/>
      </c>
      <c r="J5060" s="21">
        <f>ROUNDDOWN(ROUND(H5060*0.06,2),-2)</f>
        <v/>
      </c>
      <c r="K5060" s="21">
        <f>ROUNDDOWN(ROUND(H5060*0.04,2),-2)</f>
        <v/>
      </c>
      <c r="L5060" s="21">
        <f>I5060+J5060+K5060</f>
        <v/>
      </c>
      <c r="M5060" s="21">
        <f>B5060-L5060</f>
        <v/>
      </c>
      <c r="N5060" s="21">
        <f>ROUNDDOWN(ROUND(B5060*0.2042,2),0)</f>
        <v/>
      </c>
    </row>
    <row r="5061">
      <c r="A5061" t="inlineStr">
        <is>
          <t>照合 短期 障害</t>
        </is>
      </c>
      <c r="B5061" s="21" t="n">
        <v>37000000</v>
      </c>
      <c r="C5061" s="22" t="n">
        <v>1</v>
      </c>
      <c r="D5061" s="22" t="n">
        <v>2</v>
      </c>
      <c r="E5061" s="22" t="n">
        <v>1</v>
      </c>
      <c r="F5061" s="21">
        <f>(IF(C5061&lt;=20,MAX(800000,400000*C5061),8000000+700000*(C5061-20))+IF(E5061=1,1000000,0))</f>
        <v/>
      </c>
      <c r="G5061" s="21">
        <f>IF(AND(D5061=3,C5061&lt;=5),MAX(0,B5061-F5061),IF(AND(D5061=2,C5061&lt;=5,MAX(0,B5061-F5061)&gt;3000000),1500000+MAX(0,B5061-F5061)-3000000,MAX(0,B5061-F5061)/2))</f>
        <v/>
      </c>
      <c r="H5061" s="21">
        <f>ROUNDDOWN(G5061,-3)</f>
        <v/>
      </c>
      <c r="I5061" s="21">
        <f>IF(H5061&lt;=0,0,ROUNDDOWN(ROUND((H5061*LOOKUP(H5061,{0,1950001,3300001,6950001,9000001,18000001,40000001},{0.05,0.1,0.2,0.23,0.33,0.4,0.45})-LOOKUP(H5061,{0,1950001,3300001,6950001,9000001,18000001,40000001},{0,97500,427500,636000,1536000,2796000,4796000}))*1.021,3),0))</f>
        <v/>
      </c>
      <c r="J5061" s="21">
        <f>ROUNDDOWN(ROUND(H5061*0.06,2),-2)</f>
        <v/>
      </c>
      <c r="K5061" s="21">
        <f>ROUNDDOWN(ROUND(H5061*0.04,2),-2)</f>
        <v/>
      </c>
      <c r="L5061" s="21">
        <f>I5061+J5061+K5061</f>
        <v/>
      </c>
      <c r="M5061" s="21">
        <f>B5061-L5061</f>
        <v/>
      </c>
      <c r="N5061" s="21">
        <f>ROUNDDOWN(ROUND(B5061*0.2042,2),0)</f>
        <v/>
      </c>
    </row>
    <row r="5062">
      <c r="A5062" t="inlineStr">
        <is>
          <t>照合 短期</t>
        </is>
      </c>
      <c r="B5062" s="21" t="n">
        <v>37000000</v>
      </c>
      <c r="C5062" s="22" t="n">
        <v>2</v>
      </c>
      <c r="D5062" s="22" t="n">
        <v>2</v>
      </c>
      <c r="E5062" s="22" t="n">
        <v>0</v>
      </c>
      <c r="F5062" s="21">
        <f>(IF(C5062&lt;=20,MAX(800000,400000*C5062),8000000+700000*(C5062-20))+IF(E5062=1,1000000,0))</f>
        <v/>
      </c>
      <c r="G5062" s="21">
        <f>IF(AND(D5062=3,C5062&lt;=5),MAX(0,B5062-F5062),IF(AND(D5062=2,C5062&lt;=5,MAX(0,B5062-F5062)&gt;3000000),1500000+MAX(0,B5062-F5062)-3000000,MAX(0,B5062-F5062)/2))</f>
        <v/>
      </c>
      <c r="H5062" s="21">
        <f>ROUNDDOWN(G5062,-3)</f>
        <v/>
      </c>
      <c r="I5062" s="21">
        <f>IF(H5062&lt;=0,0,ROUNDDOWN(ROUND((H5062*LOOKUP(H5062,{0,1950001,3300001,6950001,9000001,18000001,40000001},{0.05,0.1,0.2,0.23,0.33,0.4,0.45})-LOOKUP(H5062,{0,1950001,3300001,6950001,9000001,18000001,40000001},{0,97500,427500,636000,1536000,2796000,4796000}))*1.021,3),0))</f>
        <v/>
      </c>
      <c r="J5062" s="21">
        <f>ROUNDDOWN(ROUND(H5062*0.06,2),-2)</f>
        <v/>
      </c>
      <c r="K5062" s="21">
        <f>ROUNDDOWN(ROUND(H5062*0.04,2),-2)</f>
        <v/>
      </c>
      <c r="L5062" s="21">
        <f>I5062+J5062+K5062</f>
        <v/>
      </c>
      <c r="M5062" s="21">
        <f>B5062-L5062</f>
        <v/>
      </c>
      <c r="N5062" s="21">
        <f>ROUNDDOWN(ROUND(B5062*0.2042,2),0)</f>
        <v/>
      </c>
    </row>
    <row r="5063">
      <c r="A5063" t="inlineStr">
        <is>
          <t>照合 役員</t>
        </is>
      </c>
      <c r="B5063" s="21" t="n">
        <v>37000000</v>
      </c>
      <c r="C5063" s="22" t="n">
        <v>2</v>
      </c>
      <c r="D5063" s="22" t="n">
        <v>3</v>
      </c>
      <c r="E5063" s="22" t="n">
        <v>0</v>
      </c>
      <c r="F5063" s="21">
        <f>(IF(C5063&lt;=20,MAX(800000,400000*C5063),8000000+700000*(C5063-20))+IF(E5063=1,1000000,0))</f>
        <v/>
      </c>
      <c r="G5063" s="21">
        <f>IF(AND(D5063=3,C5063&lt;=5),MAX(0,B5063-F5063),IF(AND(D5063=2,C5063&lt;=5,MAX(0,B5063-F5063)&gt;3000000),1500000+MAX(0,B5063-F5063)-3000000,MAX(0,B5063-F5063)/2))</f>
        <v/>
      </c>
      <c r="H5063" s="21">
        <f>ROUNDDOWN(G5063,-3)</f>
        <v/>
      </c>
      <c r="I5063" s="21">
        <f>IF(H5063&lt;=0,0,ROUNDDOWN(ROUND((H5063*LOOKUP(H5063,{0,1950001,3300001,6950001,9000001,18000001,40000001},{0.05,0.1,0.2,0.23,0.33,0.4,0.45})-LOOKUP(H5063,{0,1950001,3300001,6950001,9000001,18000001,40000001},{0,97500,427500,636000,1536000,2796000,4796000}))*1.021,3),0))</f>
        <v/>
      </c>
      <c r="J5063" s="21">
        <f>ROUNDDOWN(ROUND(H5063*0.06,2),-2)</f>
        <v/>
      </c>
      <c r="K5063" s="21">
        <f>ROUNDDOWN(ROUND(H5063*0.04,2),-2)</f>
        <v/>
      </c>
      <c r="L5063" s="21">
        <f>I5063+J5063+K5063</f>
        <v/>
      </c>
      <c r="M5063" s="21">
        <f>B5063-L5063</f>
        <v/>
      </c>
      <c r="N5063" s="21">
        <f>ROUNDDOWN(ROUND(B5063*0.2042,2),0)</f>
        <v/>
      </c>
    </row>
    <row r="5064">
      <c r="A5064" t="inlineStr">
        <is>
          <t>照合 短期 障害</t>
        </is>
      </c>
      <c r="B5064" s="21" t="n">
        <v>37000000</v>
      </c>
      <c r="C5064" s="22" t="n">
        <v>2</v>
      </c>
      <c r="D5064" s="22" t="n">
        <v>2</v>
      </c>
      <c r="E5064" s="22" t="n">
        <v>1</v>
      </c>
      <c r="F5064" s="21">
        <f>(IF(C5064&lt;=20,MAX(800000,400000*C5064),8000000+700000*(C5064-20))+IF(E5064=1,1000000,0))</f>
        <v/>
      </c>
      <c r="G5064" s="21">
        <f>IF(AND(D5064=3,C5064&lt;=5),MAX(0,B5064-F5064),IF(AND(D5064=2,C5064&lt;=5,MAX(0,B5064-F5064)&gt;3000000),1500000+MAX(0,B5064-F5064)-3000000,MAX(0,B5064-F5064)/2))</f>
        <v/>
      </c>
      <c r="H5064" s="21">
        <f>ROUNDDOWN(G5064,-3)</f>
        <v/>
      </c>
      <c r="I5064" s="21">
        <f>IF(H5064&lt;=0,0,ROUNDDOWN(ROUND((H5064*LOOKUP(H5064,{0,1950001,3300001,6950001,9000001,18000001,40000001},{0.05,0.1,0.2,0.23,0.33,0.4,0.45})-LOOKUP(H5064,{0,1950001,3300001,6950001,9000001,18000001,40000001},{0,97500,427500,636000,1536000,2796000,4796000}))*1.021,3),0))</f>
        <v/>
      </c>
      <c r="J5064" s="21">
        <f>ROUNDDOWN(ROUND(H5064*0.06,2),-2)</f>
        <v/>
      </c>
      <c r="K5064" s="21">
        <f>ROUNDDOWN(ROUND(H5064*0.04,2),-2)</f>
        <v/>
      </c>
      <c r="L5064" s="21">
        <f>I5064+J5064+K5064</f>
        <v/>
      </c>
      <c r="M5064" s="21">
        <f>B5064-L5064</f>
        <v/>
      </c>
      <c r="N5064" s="21">
        <f>ROUNDDOWN(ROUND(B5064*0.2042,2),0)</f>
        <v/>
      </c>
    </row>
    <row r="5065">
      <c r="A5065" t="inlineStr">
        <is>
          <t>照合 短期</t>
        </is>
      </c>
      <c r="B5065" s="21" t="n">
        <v>37000000</v>
      </c>
      <c r="C5065" s="22" t="n">
        <v>3</v>
      </c>
      <c r="D5065" s="22" t="n">
        <v>2</v>
      </c>
      <c r="E5065" s="22" t="n">
        <v>0</v>
      </c>
      <c r="F5065" s="21">
        <f>(IF(C5065&lt;=20,MAX(800000,400000*C5065),8000000+700000*(C5065-20))+IF(E5065=1,1000000,0))</f>
        <v/>
      </c>
      <c r="G5065" s="21">
        <f>IF(AND(D5065=3,C5065&lt;=5),MAX(0,B5065-F5065),IF(AND(D5065=2,C5065&lt;=5,MAX(0,B5065-F5065)&gt;3000000),1500000+MAX(0,B5065-F5065)-3000000,MAX(0,B5065-F5065)/2))</f>
        <v/>
      </c>
      <c r="H5065" s="21">
        <f>ROUNDDOWN(G5065,-3)</f>
        <v/>
      </c>
      <c r="I5065" s="21">
        <f>IF(H5065&lt;=0,0,ROUNDDOWN(ROUND((H5065*LOOKUP(H5065,{0,1950001,3300001,6950001,9000001,18000001,40000001},{0.05,0.1,0.2,0.23,0.33,0.4,0.45})-LOOKUP(H5065,{0,1950001,3300001,6950001,9000001,18000001,40000001},{0,97500,427500,636000,1536000,2796000,4796000}))*1.021,3),0))</f>
        <v/>
      </c>
      <c r="J5065" s="21">
        <f>ROUNDDOWN(ROUND(H5065*0.06,2),-2)</f>
        <v/>
      </c>
      <c r="K5065" s="21">
        <f>ROUNDDOWN(ROUND(H5065*0.04,2),-2)</f>
        <v/>
      </c>
      <c r="L5065" s="21">
        <f>I5065+J5065+K5065</f>
        <v/>
      </c>
      <c r="M5065" s="21">
        <f>B5065-L5065</f>
        <v/>
      </c>
      <c r="N5065" s="21">
        <f>ROUNDDOWN(ROUND(B5065*0.2042,2),0)</f>
        <v/>
      </c>
    </row>
    <row r="5066">
      <c r="A5066" t="inlineStr">
        <is>
          <t>照合 役員</t>
        </is>
      </c>
      <c r="B5066" s="21" t="n">
        <v>37000000</v>
      </c>
      <c r="C5066" s="22" t="n">
        <v>3</v>
      </c>
      <c r="D5066" s="22" t="n">
        <v>3</v>
      </c>
      <c r="E5066" s="22" t="n">
        <v>0</v>
      </c>
      <c r="F5066" s="21">
        <f>(IF(C5066&lt;=20,MAX(800000,400000*C5066),8000000+700000*(C5066-20))+IF(E5066=1,1000000,0))</f>
        <v/>
      </c>
      <c r="G5066" s="21">
        <f>IF(AND(D5066=3,C5066&lt;=5),MAX(0,B5066-F5066),IF(AND(D5066=2,C5066&lt;=5,MAX(0,B5066-F5066)&gt;3000000),1500000+MAX(0,B5066-F5066)-3000000,MAX(0,B5066-F5066)/2))</f>
        <v/>
      </c>
      <c r="H5066" s="21">
        <f>ROUNDDOWN(G5066,-3)</f>
        <v/>
      </c>
      <c r="I5066" s="21">
        <f>IF(H5066&lt;=0,0,ROUNDDOWN(ROUND((H5066*LOOKUP(H5066,{0,1950001,3300001,6950001,9000001,18000001,40000001},{0.05,0.1,0.2,0.23,0.33,0.4,0.45})-LOOKUP(H5066,{0,1950001,3300001,6950001,9000001,18000001,40000001},{0,97500,427500,636000,1536000,2796000,4796000}))*1.021,3),0))</f>
        <v/>
      </c>
      <c r="J5066" s="21">
        <f>ROUNDDOWN(ROUND(H5066*0.06,2),-2)</f>
        <v/>
      </c>
      <c r="K5066" s="21">
        <f>ROUNDDOWN(ROUND(H5066*0.04,2),-2)</f>
        <v/>
      </c>
      <c r="L5066" s="21">
        <f>I5066+J5066+K5066</f>
        <v/>
      </c>
      <c r="M5066" s="21">
        <f>B5066-L5066</f>
        <v/>
      </c>
      <c r="N5066" s="21">
        <f>ROUNDDOWN(ROUND(B5066*0.2042,2),0)</f>
        <v/>
      </c>
    </row>
    <row r="5067">
      <c r="A5067" t="inlineStr">
        <is>
          <t>照合 短期 障害</t>
        </is>
      </c>
      <c r="B5067" s="21" t="n">
        <v>37000000</v>
      </c>
      <c r="C5067" s="22" t="n">
        <v>3</v>
      </c>
      <c r="D5067" s="22" t="n">
        <v>2</v>
      </c>
      <c r="E5067" s="22" t="n">
        <v>1</v>
      </c>
      <c r="F5067" s="21">
        <f>(IF(C5067&lt;=20,MAX(800000,400000*C5067),8000000+700000*(C5067-20))+IF(E5067=1,1000000,0))</f>
        <v/>
      </c>
      <c r="G5067" s="21">
        <f>IF(AND(D5067=3,C5067&lt;=5),MAX(0,B5067-F5067),IF(AND(D5067=2,C5067&lt;=5,MAX(0,B5067-F5067)&gt;3000000),1500000+MAX(0,B5067-F5067)-3000000,MAX(0,B5067-F5067)/2))</f>
        <v/>
      </c>
      <c r="H5067" s="21">
        <f>ROUNDDOWN(G5067,-3)</f>
        <v/>
      </c>
      <c r="I5067" s="21">
        <f>IF(H5067&lt;=0,0,ROUNDDOWN(ROUND((H5067*LOOKUP(H5067,{0,1950001,3300001,6950001,9000001,18000001,40000001},{0.05,0.1,0.2,0.23,0.33,0.4,0.45})-LOOKUP(H5067,{0,1950001,3300001,6950001,9000001,18000001,40000001},{0,97500,427500,636000,1536000,2796000,4796000}))*1.021,3),0))</f>
        <v/>
      </c>
      <c r="J5067" s="21">
        <f>ROUNDDOWN(ROUND(H5067*0.06,2),-2)</f>
        <v/>
      </c>
      <c r="K5067" s="21">
        <f>ROUNDDOWN(ROUND(H5067*0.04,2),-2)</f>
        <v/>
      </c>
      <c r="L5067" s="21">
        <f>I5067+J5067+K5067</f>
        <v/>
      </c>
      <c r="M5067" s="21">
        <f>B5067-L5067</f>
        <v/>
      </c>
      <c r="N5067" s="21">
        <f>ROUNDDOWN(ROUND(B5067*0.2042,2),0)</f>
        <v/>
      </c>
    </row>
    <row r="5068">
      <c r="A5068" t="inlineStr">
        <is>
          <t>照合 短期</t>
        </is>
      </c>
      <c r="B5068" s="21" t="n">
        <v>37000000</v>
      </c>
      <c r="C5068" s="22" t="n">
        <v>4</v>
      </c>
      <c r="D5068" s="22" t="n">
        <v>2</v>
      </c>
      <c r="E5068" s="22" t="n">
        <v>0</v>
      </c>
      <c r="F5068" s="21">
        <f>(IF(C5068&lt;=20,MAX(800000,400000*C5068),8000000+700000*(C5068-20))+IF(E5068=1,1000000,0))</f>
        <v/>
      </c>
      <c r="G5068" s="21">
        <f>IF(AND(D5068=3,C5068&lt;=5),MAX(0,B5068-F5068),IF(AND(D5068=2,C5068&lt;=5,MAX(0,B5068-F5068)&gt;3000000),1500000+MAX(0,B5068-F5068)-3000000,MAX(0,B5068-F5068)/2))</f>
        <v/>
      </c>
      <c r="H5068" s="21">
        <f>ROUNDDOWN(G5068,-3)</f>
        <v/>
      </c>
      <c r="I5068" s="21">
        <f>IF(H5068&lt;=0,0,ROUNDDOWN(ROUND((H5068*LOOKUP(H5068,{0,1950001,3300001,6950001,9000001,18000001,40000001},{0.05,0.1,0.2,0.23,0.33,0.4,0.45})-LOOKUP(H5068,{0,1950001,3300001,6950001,9000001,18000001,40000001},{0,97500,427500,636000,1536000,2796000,4796000}))*1.021,3),0))</f>
        <v/>
      </c>
      <c r="J5068" s="21">
        <f>ROUNDDOWN(ROUND(H5068*0.06,2),-2)</f>
        <v/>
      </c>
      <c r="K5068" s="21">
        <f>ROUNDDOWN(ROUND(H5068*0.04,2),-2)</f>
        <v/>
      </c>
      <c r="L5068" s="21">
        <f>I5068+J5068+K5068</f>
        <v/>
      </c>
      <c r="M5068" s="21">
        <f>B5068-L5068</f>
        <v/>
      </c>
      <c r="N5068" s="21">
        <f>ROUNDDOWN(ROUND(B5068*0.2042,2),0)</f>
        <v/>
      </c>
    </row>
    <row r="5069">
      <c r="A5069" t="inlineStr">
        <is>
          <t>照合 役員</t>
        </is>
      </c>
      <c r="B5069" s="21" t="n">
        <v>37000000</v>
      </c>
      <c r="C5069" s="22" t="n">
        <v>4</v>
      </c>
      <c r="D5069" s="22" t="n">
        <v>3</v>
      </c>
      <c r="E5069" s="22" t="n">
        <v>0</v>
      </c>
      <c r="F5069" s="21">
        <f>(IF(C5069&lt;=20,MAX(800000,400000*C5069),8000000+700000*(C5069-20))+IF(E5069=1,1000000,0))</f>
        <v/>
      </c>
      <c r="G5069" s="21">
        <f>IF(AND(D5069=3,C5069&lt;=5),MAX(0,B5069-F5069),IF(AND(D5069=2,C5069&lt;=5,MAX(0,B5069-F5069)&gt;3000000),1500000+MAX(0,B5069-F5069)-3000000,MAX(0,B5069-F5069)/2))</f>
        <v/>
      </c>
      <c r="H5069" s="21">
        <f>ROUNDDOWN(G5069,-3)</f>
        <v/>
      </c>
      <c r="I5069" s="21">
        <f>IF(H5069&lt;=0,0,ROUNDDOWN(ROUND((H5069*LOOKUP(H5069,{0,1950001,3300001,6950001,9000001,18000001,40000001},{0.05,0.1,0.2,0.23,0.33,0.4,0.45})-LOOKUP(H5069,{0,1950001,3300001,6950001,9000001,18000001,40000001},{0,97500,427500,636000,1536000,2796000,4796000}))*1.021,3),0))</f>
        <v/>
      </c>
      <c r="J5069" s="21">
        <f>ROUNDDOWN(ROUND(H5069*0.06,2),-2)</f>
        <v/>
      </c>
      <c r="K5069" s="21">
        <f>ROUNDDOWN(ROUND(H5069*0.04,2),-2)</f>
        <v/>
      </c>
      <c r="L5069" s="21">
        <f>I5069+J5069+K5069</f>
        <v/>
      </c>
      <c r="M5069" s="21">
        <f>B5069-L5069</f>
        <v/>
      </c>
      <c r="N5069" s="21">
        <f>ROUNDDOWN(ROUND(B5069*0.2042,2),0)</f>
        <v/>
      </c>
    </row>
    <row r="5070">
      <c r="A5070" t="inlineStr">
        <is>
          <t>照合 短期 障害</t>
        </is>
      </c>
      <c r="B5070" s="21" t="n">
        <v>37000000</v>
      </c>
      <c r="C5070" s="22" t="n">
        <v>4</v>
      </c>
      <c r="D5070" s="22" t="n">
        <v>2</v>
      </c>
      <c r="E5070" s="22" t="n">
        <v>1</v>
      </c>
      <c r="F5070" s="21">
        <f>(IF(C5070&lt;=20,MAX(800000,400000*C5070),8000000+700000*(C5070-20))+IF(E5070=1,1000000,0))</f>
        <v/>
      </c>
      <c r="G5070" s="21">
        <f>IF(AND(D5070=3,C5070&lt;=5),MAX(0,B5070-F5070),IF(AND(D5070=2,C5070&lt;=5,MAX(0,B5070-F5070)&gt;3000000),1500000+MAX(0,B5070-F5070)-3000000,MAX(0,B5070-F5070)/2))</f>
        <v/>
      </c>
      <c r="H5070" s="21">
        <f>ROUNDDOWN(G5070,-3)</f>
        <v/>
      </c>
      <c r="I5070" s="21">
        <f>IF(H5070&lt;=0,0,ROUNDDOWN(ROUND((H5070*LOOKUP(H5070,{0,1950001,3300001,6950001,9000001,18000001,40000001},{0.05,0.1,0.2,0.23,0.33,0.4,0.45})-LOOKUP(H5070,{0,1950001,3300001,6950001,9000001,18000001,40000001},{0,97500,427500,636000,1536000,2796000,4796000}))*1.021,3),0))</f>
        <v/>
      </c>
      <c r="J5070" s="21">
        <f>ROUNDDOWN(ROUND(H5070*0.06,2),-2)</f>
        <v/>
      </c>
      <c r="K5070" s="21">
        <f>ROUNDDOWN(ROUND(H5070*0.04,2),-2)</f>
        <v/>
      </c>
      <c r="L5070" s="21">
        <f>I5070+J5070+K5070</f>
        <v/>
      </c>
      <c r="M5070" s="21">
        <f>B5070-L5070</f>
        <v/>
      </c>
      <c r="N5070" s="21">
        <f>ROUNDDOWN(ROUND(B5070*0.2042,2),0)</f>
        <v/>
      </c>
    </row>
    <row r="5071">
      <c r="A5071" t="inlineStr">
        <is>
          <t>照合 短期</t>
        </is>
      </c>
      <c r="B5071" s="21" t="n">
        <v>37000000</v>
      </c>
      <c r="C5071" s="22" t="n">
        <v>5</v>
      </c>
      <c r="D5071" s="22" t="n">
        <v>2</v>
      </c>
      <c r="E5071" s="22" t="n">
        <v>0</v>
      </c>
      <c r="F5071" s="21">
        <f>(IF(C5071&lt;=20,MAX(800000,400000*C5071),8000000+700000*(C5071-20))+IF(E5071=1,1000000,0))</f>
        <v/>
      </c>
      <c r="G5071" s="21">
        <f>IF(AND(D5071=3,C5071&lt;=5),MAX(0,B5071-F5071),IF(AND(D5071=2,C5071&lt;=5,MAX(0,B5071-F5071)&gt;3000000),1500000+MAX(0,B5071-F5071)-3000000,MAX(0,B5071-F5071)/2))</f>
        <v/>
      </c>
      <c r="H5071" s="21">
        <f>ROUNDDOWN(G5071,-3)</f>
        <v/>
      </c>
      <c r="I5071" s="21">
        <f>IF(H5071&lt;=0,0,ROUNDDOWN(ROUND((H5071*LOOKUP(H5071,{0,1950001,3300001,6950001,9000001,18000001,40000001},{0.05,0.1,0.2,0.23,0.33,0.4,0.45})-LOOKUP(H5071,{0,1950001,3300001,6950001,9000001,18000001,40000001},{0,97500,427500,636000,1536000,2796000,4796000}))*1.021,3),0))</f>
        <v/>
      </c>
      <c r="J5071" s="21">
        <f>ROUNDDOWN(ROUND(H5071*0.06,2),-2)</f>
        <v/>
      </c>
      <c r="K5071" s="21">
        <f>ROUNDDOWN(ROUND(H5071*0.04,2),-2)</f>
        <v/>
      </c>
      <c r="L5071" s="21">
        <f>I5071+J5071+K5071</f>
        <v/>
      </c>
      <c r="M5071" s="21">
        <f>B5071-L5071</f>
        <v/>
      </c>
      <c r="N5071" s="21">
        <f>ROUNDDOWN(ROUND(B5071*0.2042,2),0)</f>
        <v/>
      </c>
    </row>
    <row r="5072">
      <c r="A5072" t="inlineStr">
        <is>
          <t>照合 役員</t>
        </is>
      </c>
      <c r="B5072" s="21" t="n">
        <v>37000000</v>
      </c>
      <c r="C5072" s="22" t="n">
        <v>5</v>
      </c>
      <c r="D5072" s="22" t="n">
        <v>3</v>
      </c>
      <c r="E5072" s="22" t="n">
        <v>0</v>
      </c>
      <c r="F5072" s="21">
        <f>(IF(C5072&lt;=20,MAX(800000,400000*C5072),8000000+700000*(C5072-20))+IF(E5072=1,1000000,0))</f>
        <v/>
      </c>
      <c r="G5072" s="21">
        <f>IF(AND(D5072=3,C5072&lt;=5),MAX(0,B5072-F5072),IF(AND(D5072=2,C5072&lt;=5,MAX(0,B5072-F5072)&gt;3000000),1500000+MAX(0,B5072-F5072)-3000000,MAX(0,B5072-F5072)/2))</f>
        <v/>
      </c>
      <c r="H5072" s="21">
        <f>ROUNDDOWN(G5072,-3)</f>
        <v/>
      </c>
      <c r="I5072" s="21">
        <f>IF(H5072&lt;=0,0,ROUNDDOWN(ROUND((H5072*LOOKUP(H5072,{0,1950001,3300001,6950001,9000001,18000001,40000001},{0.05,0.1,0.2,0.23,0.33,0.4,0.45})-LOOKUP(H5072,{0,1950001,3300001,6950001,9000001,18000001,40000001},{0,97500,427500,636000,1536000,2796000,4796000}))*1.021,3),0))</f>
        <v/>
      </c>
      <c r="J5072" s="21">
        <f>ROUNDDOWN(ROUND(H5072*0.06,2),-2)</f>
        <v/>
      </c>
      <c r="K5072" s="21">
        <f>ROUNDDOWN(ROUND(H5072*0.04,2),-2)</f>
        <v/>
      </c>
      <c r="L5072" s="21">
        <f>I5072+J5072+K5072</f>
        <v/>
      </c>
      <c r="M5072" s="21">
        <f>B5072-L5072</f>
        <v/>
      </c>
      <c r="N5072" s="21">
        <f>ROUNDDOWN(ROUND(B5072*0.2042,2),0)</f>
        <v/>
      </c>
    </row>
    <row r="5073">
      <c r="A5073" t="inlineStr">
        <is>
          <t>照合 短期 障害</t>
        </is>
      </c>
      <c r="B5073" s="21" t="n">
        <v>37000000</v>
      </c>
      <c r="C5073" s="22" t="n">
        <v>5</v>
      </c>
      <c r="D5073" s="22" t="n">
        <v>2</v>
      </c>
      <c r="E5073" s="22" t="n">
        <v>1</v>
      </c>
      <c r="F5073" s="21">
        <f>(IF(C5073&lt;=20,MAX(800000,400000*C5073),8000000+700000*(C5073-20))+IF(E5073=1,1000000,0))</f>
        <v/>
      </c>
      <c r="G5073" s="21">
        <f>IF(AND(D5073=3,C5073&lt;=5),MAX(0,B5073-F5073),IF(AND(D5073=2,C5073&lt;=5,MAX(0,B5073-F5073)&gt;3000000),1500000+MAX(0,B5073-F5073)-3000000,MAX(0,B5073-F5073)/2))</f>
        <v/>
      </c>
      <c r="H5073" s="21">
        <f>ROUNDDOWN(G5073,-3)</f>
        <v/>
      </c>
      <c r="I5073" s="21">
        <f>IF(H5073&lt;=0,0,ROUNDDOWN(ROUND((H5073*LOOKUP(H5073,{0,1950001,3300001,6950001,9000001,18000001,40000001},{0.05,0.1,0.2,0.23,0.33,0.4,0.45})-LOOKUP(H5073,{0,1950001,3300001,6950001,9000001,18000001,40000001},{0,97500,427500,636000,1536000,2796000,4796000}))*1.021,3),0))</f>
        <v/>
      </c>
      <c r="J5073" s="21">
        <f>ROUNDDOWN(ROUND(H5073*0.06,2),-2)</f>
        <v/>
      </c>
      <c r="K5073" s="21">
        <f>ROUNDDOWN(ROUND(H5073*0.04,2),-2)</f>
        <v/>
      </c>
      <c r="L5073" s="21">
        <f>I5073+J5073+K5073</f>
        <v/>
      </c>
      <c r="M5073" s="21">
        <f>B5073-L5073</f>
        <v/>
      </c>
      <c r="N5073" s="21">
        <f>ROUNDDOWN(ROUND(B5073*0.2042,2),0)</f>
        <v/>
      </c>
    </row>
    <row r="5074">
      <c r="A5074" t="inlineStr">
        <is>
          <t>照合 障害</t>
        </is>
      </c>
      <c r="B5074" s="21" t="n">
        <v>37000000</v>
      </c>
      <c r="C5074" s="22" t="n">
        <v>25</v>
      </c>
      <c r="D5074" s="22" t="n">
        <v>1</v>
      </c>
      <c r="E5074" s="22" t="n">
        <v>1</v>
      </c>
      <c r="F5074" s="21">
        <f>(IF(C5074&lt;=20,MAX(800000,400000*C5074),8000000+700000*(C5074-20))+IF(E5074=1,1000000,0))</f>
        <v/>
      </c>
      <c r="G5074" s="21">
        <f>IF(AND(D5074=3,C5074&lt;=5),MAX(0,B5074-F5074),IF(AND(D5074=2,C5074&lt;=5,MAX(0,B5074-F5074)&gt;3000000),1500000+MAX(0,B5074-F5074)-3000000,MAX(0,B5074-F5074)/2))</f>
        <v/>
      </c>
      <c r="H5074" s="21">
        <f>ROUNDDOWN(G5074,-3)</f>
        <v/>
      </c>
      <c r="I5074" s="21">
        <f>IF(H5074&lt;=0,0,ROUNDDOWN(ROUND((H5074*LOOKUP(H5074,{0,1950001,3300001,6950001,9000001,18000001,40000001},{0.05,0.1,0.2,0.23,0.33,0.4,0.45})-LOOKUP(H5074,{0,1950001,3300001,6950001,9000001,18000001,40000001},{0,97500,427500,636000,1536000,2796000,4796000}))*1.021,3),0))</f>
        <v/>
      </c>
      <c r="J5074" s="21">
        <f>ROUNDDOWN(ROUND(H5074*0.06,2),-2)</f>
        <v/>
      </c>
      <c r="K5074" s="21">
        <f>ROUNDDOWN(ROUND(H5074*0.04,2),-2)</f>
        <v/>
      </c>
      <c r="L5074" s="21">
        <f>I5074+J5074+K5074</f>
        <v/>
      </c>
      <c r="M5074" s="21">
        <f>B5074-L5074</f>
        <v/>
      </c>
      <c r="N5074" s="21">
        <f>ROUNDDOWN(ROUND(B5074*0.2042,2),0)</f>
        <v/>
      </c>
    </row>
    <row r="5075">
      <c r="A5075" t="inlineStr">
        <is>
          <t>照合 一般</t>
        </is>
      </c>
      <c r="B5075" s="21" t="n">
        <v>37500000</v>
      </c>
      <c r="C5075" s="22" t="n">
        <v>1</v>
      </c>
      <c r="D5075" s="22" t="n">
        <v>1</v>
      </c>
      <c r="E5075" s="22" t="n">
        <v>0</v>
      </c>
      <c r="F5075" s="21">
        <f>(IF(C5075&lt;=20,MAX(800000,400000*C5075),8000000+700000*(C5075-20))+IF(E5075=1,1000000,0))</f>
        <v/>
      </c>
      <c r="G5075" s="21">
        <f>IF(AND(D5075=3,C5075&lt;=5),MAX(0,B5075-F5075),IF(AND(D5075=2,C5075&lt;=5,MAX(0,B5075-F5075)&gt;3000000),1500000+MAX(0,B5075-F5075)-3000000,MAX(0,B5075-F5075)/2))</f>
        <v/>
      </c>
      <c r="H5075" s="21">
        <f>ROUNDDOWN(G5075,-3)</f>
        <v/>
      </c>
      <c r="I5075" s="21">
        <f>IF(H5075&lt;=0,0,ROUNDDOWN(ROUND((H5075*LOOKUP(H5075,{0,1950001,3300001,6950001,9000001,18000001,40000001},{0.05,0.1,0.2,0.23,0.33,0.4,0.45})-LOOKUP(H5075,{0,1950001,3300001,6950001,9000001,18000001,40000001},{0,97500,427500,636000,1536000,2796000,4796000}))*1.021,3),0))</f>
        <v/>
      </c>
      <c r="J5075" s="21">
        <f>ROUNDDOWN(ROUND(H5075*0.06,2),-2)</f>
        <v/>
      </c>
      <c r="K5075" s="21">
        <f>ROUNDDOWN(ROUND(H5075*0.04,2),-2)</f>
        <v/>
      </c>
      <c r="L5075" s="21">
        <f>I5075+J5075+K5075</f>
        <v/>
      </c>
      <c r="M5075" s="21">
        <f>B5075-L5075</f>
        <v/>
      </c>
      <c r="N5075" s="21">
        <f>ROUNDDOWN(ROUND(B5075*0.2042,2),0)</f>
        <v/>
      </c>
    </row>
    <row r="5076">
      <c r="A5076" t="inlineStr">
        <is>
          <t>照合 一般</t>
        </is>
      </c>
      <c r="B5076" s="21" t="n">
        <v>37500000</v>
      </c>
      <c r="C5076" s="22" t="n">
        <v>2</v>
      </c>
      <c r="D5076" s="22" t="n">
        <v>1</v>
      </c>
      <c r="E5076" s="22" t="n">
        <v>0</v>
      </c>
      <c r="F5076" s="21">
        <f>(IF(C5076&lt;=20,MAX(800000,400000*C5076),8000000+700000*(C5076-20))+IF(E5076=1,1000000,0))</f>
        <v/>
      </c>
      <c r="G5076" s="21">
        <f>IF(AND(D5076=3,C5076&lt;=5),MAX(0,B5076-F5076),IF(AND(D5076=2,C5076&lt;=5,MAX(0,B5076-F5076)&gt;3000000),1500000+MAX(0,B5076-F5076)-3000000,MAX(0,B5076-F5076)/2))</f>
        <v/>
      </c>
      <c r="H5076" s="21">
        <f>ROUNDDOWN(G5076,-3)</f>
        <v/>
      </c>
      <c r="I5076" s="21">
        <f>IF(H5076&lt;=0,0,ROUNDDOWN(ROUND((H5076*LOOKUP(H5076,{0,1950001,3300001,6950001,9000001,18000001,40000001},{0.05,0.1,0.2,0.23,0.33,0.4,0.45})-LOOKUP(H5076,{0,1950001,3300001,6950001,9000001,18000001,40000001},{0,97500,427500,636000,1536000,2796000,4796000}))*1.021,3),0))</f>
        <v/>
      </c>
      <c r="J5076" s="21">
        <f>ROUNDDOWN(ROUND(H5076*0.06,2),-2)</f>
        <v/>
      </c>
      <c r="K5076" s="21">
        <f>ROUNDDOWN(ROUND(H5076*0.04,2),-2)</f>
        <v/>
      </c>
      <c r="L5076" s="21">
        <f>I5076+J5076+K5076</f>
        <v/>
      </c>
      <c r="M5076" s="21">
        <f>B5076-L5076</f>
        <v/>
      </c>
      <c r="N5076" s="21">
        <f>ROUNDDOWN(ROUND(B5076*0.2042,2),0)</f>
        <v/>
      </c>
    </row>
    <row r="5077">
      <c r="A5077" t="inlineStr">
        <is>
          <t>照合 一般</t>
        </is>
      </c>
      <c r="B5077" s="21" t="n">
        <v>37500000</v>
      </c>
      <c r="C5077" s="22" t="n">
        <v>3</v>
      </c>
      <c r="D5077" s="22" t="n">
        <v>1</v>
      </c>
      <c r="E5077" s="22" t="n">
        <v>0</v>
      </c>
      <c r="F5077" s="21">
        <f>(IF(C5077&lt;=20,MAX(800000,400000*C5077),8000000+700000*(C5077-20))+IF(E5077=1,1000000,0))</f>
        <v/>
      </c>
      <c r="G5077" s="21">
        <f>IF(AND(D5077=3,C5077&lt;=5),MAX(0,B5077-F5077),IF(AND(D5077=2,C5077&lt;=5,MAX(0,B5077-F5077)&gt;3000000),1500000+MAX(0,B5077-F5077)-3000000,MAX(0,B5077-F5077)/2))</f>
        <v/>
      </c>
      <c r="H5077" s="21">
        <f>ROUNDDOWN(G5077,-3)</f>
        <v/>
      </c>
      <c r="I5077" s="21">
        <f>IF(H5077&lt;=0,0,ROUNDDOWN(ROUND((H5077*LOOKUP(H5077,{0,1950001,3300001,6950001,9000001,18000001,40000001},{0.05,0.1,0.2,0.23,0.33,0.4,0.45})-LOOKUP(H5077,{0,1950001,3300001,6950001,9000001,18000001,40000001},{0,97500,427500,636000,1536000,2796000,4796000}))*1.021,3),0))</f>
        <v/>
      </c>
      <c r="J5077" s="21">
        <f>ROUNDDOWN(ROUND(H5077*0.06,2),-2)</f>
        <v/>
      </c>
      <c r="K5077" s="21">
        <f>ROUNDDOWN(ROUND(H5077*0.04,2),-2)</f>
        <v/>
      </c>
      <c r="L5077" s="21">
        <f>I5077+J5077+K5077</f>
        <v/>
      </c>
      <c r="M5077" s="21">
        <f>B5077-L5077</f>
        <v/>
      </c>
      <c r="N5077" s="21">
        <f>ROUNDDOWN(ROUND(B5077*0.2042,2),0)</f>
        <v/>
      </c>
    </row>
    <row r="5078">
      <c r="A5078" t="inlineStr">
        <is>
          <t>照合 一般</t>
        </is>
      </c>
      <c r="B5078" s="21" t="n">
        <v>37500000</v>
      </c>
      <c r="C5078" s="22" t="n">
        <v>4</v>
      </c>
      <c r="D5078" s="22" t="n">
        <v>1</v>
      </c>
      <c r="E5078" s="22" t="n">
        <v>0</v>
      </c>
      <c r="F5078" s="21">
        <f>(IF(C5078&lt;=20,MAX(800000,400000*C5078),8000000+700000*(C5078-20))+IF(E5078=1,1000000,0))</f>
        <v/>
      </c>
      <c r="G5078" s="21">
        <f>IF(AND(D5078=3,C5078&lt;=5),MAX(0,B5078-F5078),IF(AND(D5078=2,C5078&lt;=5,MAX(0,B5078-F5078)&gt;3000000),1500000+MAX(0,B5078-F5078)-3000000,MAX(0,B5078-F5078)/2))</f>
        <v/>
      </c>
      <c r="H5078" s="21">
        <f>ROUNDDOWN(G5078,-3)</f>
        <v/>
      </c>
      <c r="I5078" s="21">
        <f>IF(H5078&lt;=0,0,ROUNDDOWN(ROUND((H5078*LOOKUP(H5078,{0,1950001,3300001,6950001,9000001,18000001,40000001},{0.05,0.1,0.2,0.23,0.33,0.4,0.45})-LOOKUP(H5078,{0,1950001,3300001,6950001,9000001,18000001,40000001},{0,97500,427500,636000,1536000,2796000,4796000}))*1.021,3),0))</f>
        <v/>
      </c>
      <c r="J5078" s="21">
        <f>ROUNDDOWN(ROUND(H5078*0.06,2),-2)</f>
        <v/>
      </c>
      <c r="K5078" s="21">
        <f>ROUNDDOWN(ROUND(H5078*0.04,2),-2)</f>
        <v/>
      </c>
      <c r="L5078" s="21">
        <f>I5078+J5078+K5078</f>
        <v/>
      </c>
      <c r="M5078" s="21">
        <f>B5078-L5078</f>
        <v/>
      </c>
      <c r="N5078" s="21">
        <f>ROUNDDOWN(ROUND(B5078*0.2042,2),0)</f>
        <v/>
      </c>
    </row>
    <row r="5079">
      <c r="A5079" t="inlineStr">
        <is>
          <t>照合 一般</t>
        </is>
      </c>
      <c r="B5079" s="21" t="n">
        <v>37500000</v>
      </c>
      <c r="C5079" s="22" t="n">
        <v>5</v>
      </c>
      <c r="D5079" s="22" t="n">
        <v>1</v>
      </c>
      <c r="E5079" s="22" t="n">
        <v>0</v>
      </c>
      <c r="F5079" s="21">
        <f>(IF(C5079&lt;=20,MAX(800000,400000*C5079),8000000+700000*(C5079-20))+IF(E5079=1,1000000,0))</f>
        <v/>
      </c>
      <c r="G5079" s="21">
        <f>IF(AND(D5079=3,C5079&lt;=5),MAX(0,B5079-F5079),IF(AND(D5079=2,C5079&lt;=5,MAX(0,B5079-F5079)&gt;3000000),1500000+MAX(0,B5079-F5079)-3000000,MAX(0,B5079-F5079)/2))</f>
        <v/>
      </c>
      <c r="H5079" s="21">
        <f>ROUNDDOWN(G5079,-3)</f>
        <v/>
      </c>
      <c r="I5079" s="21">
        <f>IF(H5079&lt;=0,0,ROUNDDOWN(ROUND((H5079*LOOKUP(H5079,{0,1950001,3300001,6950001,9000001,18000001,40000001},{0.05,0.1,0.2,0.23,0.33,0.4,0.45})-LOOKUP(H5079,{0,1950001,3300001,6950001,9000001,18000001,40000001},{0,97500,427500,636000,1536000,2796000,4796000}))*1.021,3),0))</f>
        <v/>
      </c>
      <c r="J5079" s="21">
        <f>ROUNDDOWN(ROUND(H5079*0.06,2),-2)</f>
        <v/>
      </c>
      <c r="K5079" s="21">
        <f>ROUNDDOWN(ROUND(H5079*0.04,2),-2)</f>
        <v/>
      </c>
      <c r="L5079" s="21">
        <f>I5079+J5079+K5079</f>
        <v/>
      </c>
      <c r="M5079" s="21">
        <f>B5079-L5079</f>
        <v/>
      </c>
      <c r="N5079" s="21">
        <f>ROUNDDOWN(ROUND(B5079*0.2042,2),0)</f>
        <v/>
      </c>
    </row>
    <row r="5080">
      <c r="A5080" t="inlineStr">
        <is>
          <t>照合 一般</t>
        </is>
      </c>
      <c r="B5080" s="21" t="n">
        <v>37500000</v>
      </c>
      <c r="C5080" s="22" t="n">
        <v>6</v>
      </c>
      <c r="D5080" s="22" t="n">
        <v>1</v>
      </c>
      <c r="E5080" s="22" t="n">
        <v>0</v>
      </c>
      <c r="F5080" s="21">
        <f>(IF(C5080&lt;=20,MAX(800000,400000*C5080),8000000+700000*(C5080-20))+IF(E5080=1,1000000,0))</f>
        <v/>
      </c>
      <c r="G5080" s="21">
        <f>IF(AND(D5080=3,C5080&lt;=5),MAX(0,B5080-F5080),IF(AND(D5080=2,C5080&lt;=5,MAX(0,B5080-F5080)&gt;3000000),1500000+MAX(0,B5080-F5080)-3000000,MAX(0,B5080-F5080)/2))</f>
        <v/>
      </c>
      <c r="H5080" s="21">
        <f>ROUNDDOWN(G5080,-3)</f>
        <v/>
      </c>
      <c r="I5080" s="21">
        <f>IF(H5080&lt;=0,0,ROUNDDOWN(ROUND((H5080*LOOKUP(H5080,{0,1950001,3300001,6950001,9000001,18000001,40000001},{0.05,0.1,0.2,0.23,0.33,0.4,0.45})-LOOKUP(H5080,{0,1950001,3300001,6950001,9000001,18000001,40000001},{0,97500,427500,636000,1536000,2796000,4796000}))*1.021,3),0))</f>
        <v/>
      </c>
      <c r="J5080" s="21">
        <f>ROUNDDOWN(ROUND(H5080*0.06,2),-2)</f>
        <v/>
      </c>
      <c r="K5080" s="21">
        <f>ROUNDDOWN(ROUND(H5080*0.04,2),-2)</f>
        <v/>
      </c>
      <c r="L5080" s="21">
        <f>I5080+J5080+K5080</f>
        <v/>
      </c>
      <c r="M5080" s="21">
        <f>B5080-L5080</f>
        <v/>
      </c>
      <c r="N5080" s="21">
        <f>ROUNDDOWN(ROUND(B5080*0.2042,2),0)</f>
        <v/>
      </c>
    </row>
    <row r="5081">
      <c r="A5081" t="inlineStr">
        <is>
          <t>照合 一般</t>
        </is>
      </c>
      <c r="B5081" s="21" t="n">
        <v>37500000</v>
      </c>
      <c r="C5081" s="22" t="n">
        <v>7</v>
      </c>
      <c r="D5081" s="22" t="n">
        <v>1</v>
      </c>
      <c r="E5081" s="22" t="n">
        <v>0</v>
      </c>
      <c r="F5081" s="21">
        <f>(IF(C5081&lt;=20,MAX(800000,400000*C5081),8000000+700000*(C5081-20))+IF(E5081=1,1000000,0))</f>
        <v/>
      </c>
      <c r="G5081" s="21">
        <f>IF(AND(D5081=3,C5081&lt;=5),MAX(0,B5081-F5081),IF(AND(D5081=2,C5081&lt;=5,MAX(0,B5081-F5081)&gt;3000000),1500000+MAX(0,B5081-F5081)-3000000,MAX(0,B5081-F5081)/2))</f>
        <v/>
      </c>
      <c r="H5081" s="21">
        <f>ROUNDDOWN(G5081,-3)</f>
        <v/>
      </c>
      <c r="I5081" s="21">
        <f>IF(H5081&lt;=0,0,ROUNDDOWN(ROUND((H5081*LOOKUP(H5081,{0,1950001,3300001,6950001,9000001,18000001,40000001},{0.05,0.1,0.2,0.23,0.33,0.4,0.45})-LOOKUP(H5081,{0,1950001,3300001,6950001,9000001,18000001,40000001},{0,97500,427500,636000,1536000,2796000,4796000}))*1.021,3),0))</f>
        <v/>
      </c>
      <c r="J5081" s="21">
        <f>ROUNDDOWN(ROUND(H5081*0.06,2),-2)</f>
        <v/>
      </c>
      <c r="K5081" s="21">
        <f>ROUNDDOWN(ROUND(H5081*0.04,2),-2)</f>
        <v/>
      </c>
      <c r="L5081" s="21">
        <f>I5081+J5081+K5081</f>
        <v/>
      </c>
      <c r="M5081" s="21">
        <f>B5081-L5081</f>
        <v/>
      </c>
      <c r="N5081" s="21">
        <f>ROUNDDOWN(ROUND(B5081*0.2042,2),0)</f>
        <v/>
      </c>
    </row>
    <row r="5082">
      <c r="A5082" t="inlineStr">
        <is>
          <t>照合 一般</t>
        </is>
      </c>
      <c r="B5082" s="21" t="n">
        <v>37500000</v>
      </c>
      <c r="C5082" s="22" t="n">
        <v>8</v>
      </c>
      <c r="D5082" s="22" t="n">
        <v>1</v>
      </c>
      <c r="E5082" s="22" t="n">
        <v>0</v>
      </c>
      <c r="F5082" s="21">
        <f>(IF(C5082&lt;=20,MAX(800000,400000*C5082),8000000+700000*(C5082-20))+IF(E5082=1,1000000,0))</f>
        <v/>
      </c>
      <c r="G5082" s="21">
        <f>IF(AND(D5082=3,C5082&lt;=5),MAX(0,B5082-F5082),IF(AND(D5082=2,C5082&lt;=5,MAX(0,B5082-F5082)&gt;3000000),1500000+MAX(0,B5082-F5082)-3000000,MAX(0,B5082-F5082)/2))</f>
        <v/>
      </c>
      <c r="H5082" s="21">
        <f>ROUNDDOWN(G5082,-3)</f>
        <v/>
      </c>
      <c r="I5082" s="21">
        <f>IF(H5082&lt;=0,0,ROUNDDOWN(ROUND((H5082*LOOKUP(H5082,{0,1950001,3300001,6950001,9000001,18000001,40000001},{0.05,0.1,0.2,0.23,0.33,0.4,0.45})-LOOKUP(H5082,{0,1950001,3300001,6950001,9000001,18000001,40000001},{0,97500,427500,636000,1536000,2796000,4796000}))*1.021,3),0))</f>
        <v/>
      </c>
      <c r="J5082" s="21">
        <f>ROUNDDOWN(ROUND(H5082*0.06,2),-2)</f>
        <v/>
      </c>
      <c r="K5082" s="21">
        <f>ROUNDDOWN(ROUND(H5082*0.04,2),-2)</f>
        <v/>
      </c>
      <c r="L5082" s="21">
        <f>I5082+J5082+K5082</f>
        <v/>
      </c>
      <c r="M5082" s="21">
        <f>B5082-L5082</f>
        <v/>
      </c>
      <c r="N5082" s="21">
        <f>ROUNDDOWN(ROUND(B5082*0.2042,2),0)</f>
        <v/>
      </c>
    </row>
    <row r="5083">
      <c r="A5083" t="inlineStr">
        <is>
          <t>照合 一般</t>
        </is>
      </c>
      <c r="B5083" s="21" t="n">
        <v>37500000</v>
      </c>
      <c r="C5083" s="22" t="n">
        <v>9</v>
      </c>
      <c r="D5083" s="22" t="n">
        <v>1</v>
      </c>
      <c r="E5083" s="22" t="n">
        <v>0</v>
      </c>
      <c r="F5083" s="21">
        <f>(IF(C5083&lt;=20,MAX(800000,400000*C5083),8000000+700000*(C5083-20))+IF(E5083=1,1000000,0))</f>
        <v/>
      </c>
      <c r="G5083" s="21">
        <f>IF(AND(D5083=3,C5083&lt;=5),MAX(0,B5083-F5083),IF(AND(D5083=2,C5083&lt;=5,MAX(0,B5083-F5083)&gt;3000000),1500000+MAX(0,B5083-F5083)-3000000,MAX(0,B5083-F5083)/2))</f>
        <v/>
      </c>
      <c r="H5083" s="21">
        <f>ROUNDDOWN(G5083,-3)</f>
        <v/>
      </c>
      <c r="I5083" s="21">
        <f>IF(H5083&lt;=0,0,ROUNDDOWN(ROUND((H5083*LOOKUP(H5083,{0,1950001,3300001,6950001,9000001,18000001,40000001},{0.05,0.1,0.2,0.23,0.33,0.4,0.45})-LOOKUP(H5083,{0,1950001,3300001,6950001,9000001,18000001,40000001},{0,97500,427500,636000,1536000,2796000,4796000}))*1.021,3),0))</f>
        <v/>
      </c>
      <c r="J5083" s="21">
        <f>ROUNDDOWN(ROUND(H5083*0.06,2),-2)</f>
        <v/>
      </c>
      <c r="K5083" s="21">
        <f>ROUNDDOWN(ROUND(H5083*0.04,2),-2)</f>
        <v/>
      </c>
      <c r="L5083" s="21">
        <f>I5083+J5083+K5083</f>
        <v/>
      </c>
      <c r="M5083" s="21">
        <f>B5083-L5083</f>
        <v/>
      </c>
      <c r="N5083" s="21">
        <f>ROUNDDOWN(ROUND(B5083*0.2042,2),0)</f>
        <v/>
      </c>
    </row>
    <row r="5084">
      <c r="A5084" t="inlineStr">
        <is>
          <t>照合 一般</t>
        </is>
      </c>
      <c r="B5084" s="21" t="n">
        <v>37500000</v>
      </c>
      <c r="C5084" s="22" t="n">
        <v>10</v>
      </c>
      <c r="D5084" s="22" t="n">
        <v>1</v>
      </c>
      <c r="E5084" s="22" t="n">
        <v>0</v>
      </c>
      <c r="F5084" s="21">
        <f>(IF(C5084&lt;=20,MAX(800000,400000*C5084),8000000+700000*(C5084-20))+IF(E5084=1,1000000,0))</f>
        <v/>
      </c>
      <c r="G5084" s="21">
        <f>IF(AND(D5084=3,C5084&lt;=5),MAX(0,B5084-F5084),IF(AND(D5084=2,C5084&lt;=5,MAX(0,B5084-F5084)&gt;3000000),1500000+MAX(0,B5084-F5084)-3000000,MAX(0,B5084-F5084)/2))</f>
        <v/>
      </c>
      <c r="H5084" s="21">
        <f>ROUNDDOWN(G5084,-3)</f>
        <v/>
      </c>
      <c r="I5084" s="21">
        <f>IF(H5084&lt;=0,0,ROUNDDOWN(ROUND((H5084*LOOKUP(H5084,{0,1950001,3300001,6950001,9000001,18000001,40000001},{0.05,0.1,0.2,0.23,0.33,0.4,0.45})-LOOKUP(H5084,{0,1950001,3300001,6950001,9000001,18000001,40000001},{0,97500,427500,636000,1536000,2796000,4796000}))*1.021,3),0))</f>
        <v/>
      </c>
      <c r="J5084" s="21">
        <f>ROUNDDOWN(ROUND(H5084*0.06,2),-2)</f>
        <v/>
      </c>
      <c r="K5084" s="21">
        <f>ROUNDDOWN(ROUND(H5084*0.04,2),-2)</f>
        <v/>
      </c>
      <c r="L5084" s="21">
        <f>I5084+J5084+K5084</f>
        <v/>
      </c>
      <c r="M5084" s="21">
        <f>B5084-L5084</f>
        <v/>
      </c>
      <c r="N5084" s="21">
        <f>ROUNDDOWN(ROUND(B5084*0.2042,2),0)</f>
        <v/>
      </c>
    </row>
    <row r="5085">
      <c r="A5085" t="inlineStr">
        <is>
          <t>照合 一般</t>
        </is>
      </c>
      <c r="B5085" s="21" t="n">
        <v>37500000</v>
      </c>
      <c r="C5085" s="22" t="n">
        <v>11</v>
      </c>
      <c r="D5085" s="22" t="n">
        <v>1</v>
      </c>
      <c r="E5085" s="22" t="n">
        <v>0</v>
      </c>
      <c r="F5085" s="21">
        <f>(IF(C5085&lt;=20,MAX(800000,400000*C5085),8000000+700000*(C5085-20))+IF(E5085=1,1000000,0))</f>
        <v/>
      </c>
      <c r="G5085" s="21">
        <f>IF(AND(D5085=3,C5085&lt;=5),MAX(0,B5085-F5085),IF(AND(D5085=2,C5085&lt;=5,MAX(0,B5085-F5085)&gt;3000000),1500000+MAX(0,B5085-F5085)-3000000,MAX(0,B5085-F5085)/2))</f>
        <v/>
      </c>
      <c r="H5085" s="21">
        <f>ROUNDDOWN(G5085,-3)</f>
        <v/>
      </c>
      <c r="I5085" s="21">
        <f>IF(H5085&lt;=0,0,ROUNDDOWN(ROUND((H5085*LOOKUP(H5085,{0,1950001,3300001,6950001,9000001,18000001,40000001},{0.05,0.1,0.2,0.23,0.33,0.4,0.45})-LOOKUP(H5085,{0,1950001,3300001,6950001,9000001,18000001,40000001},{0,97500,427500,636000,1536000,2796000,4796000}))*1.021,3),0))</f>
        <v/>
      </c>
      <c r="J5085" s="21">
        <f>ROUNDDOWN(ROUND(H5085*0.06,2),-2)</f>
        <v/>
      </c>
      <c r="K5085" s="21">
        <f>ROUNDDOWN(ROUND(H5085*0.04,2),-2)</f>
        <v/>
      </c>
      <c r="L5085" s="21">
        <f>I5085+J5085+K5085</f>
        <v/>
      </c>
      <c r="M5085" s="21">
        <f>B5085-L5085</f>
        <v/>
      </c>
      <c r="N5085" s="21">
        <f>ROUNDDOWN(ROUND(B5085*0.2042,2),0)</f>
        <v/>
      </c>
    </row>
    <row r="5086">
      <c r="A5086" t="inlineStr">
        <is>
          <t>照合 一般</t>
        </is>
      </c>
      <c r="B5086" s="21" t="n">
        <v>37500000</v>
      </c>
      <c r="C5086" s="22" t="n">
        <v>12</v>
      </c>
      <c r="D5086" s="22" t="n">
        <v>1</v>
      </c>
      <c r="E5086" s="22" t="n">
        <v>0</v>
      </c>
      <c r="F5086" s="21">
        <f>(IF(C5086&lt;=20,MAX(800000,400000*C5086),8000000+700000*(C5086-20))+IF(E5086=1,1000000,0))</f>
        <v/>
      </c>
      <c r="G5086" s="21">
        <f>IF(AND(D5086=3,C5086&lt;=5),MAX(0,B5086-F5086),IF(AND(D5086=2,C5086&lt;=5,MAX(0,B5086-F5086)&gt;3000000),1500000+MAX(0,B5086-F5086)-3000000,MAX(0,B5086-F5086)/2))</f>
        <v/>
      </c>
      <c r="H5086" s="21">
        <f>ROUNDDOWN(G5086,-3)</f>
        <v/>
      </c>
      <c r="I5086" s="21">
        <f>IF(H5086&lt;=0,0,ROUNDDOWN(ROUND((H5086*LOOKUP(H5086,{0,1950001,3300001,6950001,9000001,18000001,40000001},{0.05,0.1,0.2,0.23,0.33,0.4,0.45})-LOOKUP(H5086,{0,1950001,3300001,6950001,9000001,18000001,40000001},{0,97500,427500,636000,1536000,2796000,4796000}))*1.021,3),0))</f>
        <v/>
      </c>
      <c r="J5086" s="21">
        <f>ROUNDDOWN(ROUND(H5086*0.06,2),-2)</f>
        <v/>
      </c>
      <c r="K5086" s="21">
        <f>ROUNDDOWN(ROUND(H5086*0.04,2),-2)</f>
        <v/>
      </c>
      <c r="L5086" s="21">
        <f>I5086+J5086+K5086</f>
        <v/>
      </c>
      <c r="M5086" s="21">
        <f>B5086-L5086</f>
        <v/>
      </c>
      <c r="N5086" s="21">
        <f>ROUNDDOWN(ROUND(B5086*0.2042,2),0)</f>
        <v/>
      </c>
    </row>
    <row r="5087">
      <c r="A5087" t="inlineStr">
        <is>
          <t>照合 一般</t>
        </is>
      </c>
      <c r="B5087" s="21" t="n">
        <v>37500000</v>
      </c>
      <c r="C5087" s="22" t="n">
        <v>13</v>
      </c>
      <c r="D5087" s="22" t="n">
        <v>1</v>
      </c>
      <c r="E5087" s="22" t="n">
        <v>0</v>
      </c>
      <c r="F5087" s="21">
        <f>(IF(C5087&lt;=20,MAX(800000,400000*C5087),8000000+700000*(C5087-20))+IF(E5087=1,1000000,0))</f>
        <v/>
      </c>
      <c r="G5087" s="21">
        <f>IF(AND(D5087=3,C5087&lt;=5),MAX(0,B5087-F5087),IF(AND(D5087=2,C5087&lt;=5,MAX(0,B5087-F5087)&gt;3000000),1500000+MAX(0,B5087-F5087)-3000000,MAX(0,B5087-F5087)/2))</f>
        <v/>
      </c>
      <c r="H5087" s="21">
        <f>ROUNDDOWN(G5087,-3)</f>
        <v/>
      </c>
      <c r="I5087" s="21">
        <f>IF(H5087&lt;=0,0,ROUNDDOWN(ROUND((H5087*LOOKUP(H5087,{0,1950001,3300001,6950001,9000001,18000001,40000001},{0.05,0.1,0.2,0.23,0.33,0.4,0.45})-LOOKUP(H5087,{0,1950001,3300001,6950001,9000001,18000001,40000001},{0,97500,427500,636000,1536000,2796000,4796000}))*1.021,3),0))</f>
        <v/>
      </c>
      <c r="J5087" s="21">
        <f>ROUNDDOWN(ROUND(H5087*0.06,2),-2)</f>
        <v/>
      </c>
      <c r="K5087" s="21">
        <f>ROUNDDOWN(ROUND(H5087*0.04,2),-2)</f>
        <v/>
      </c>
      <c r="L5087" s="21">
        <f>I5087+J5087+K5087</f>
        <v/>
      </c>
      <c r="M5087" s="21">
        <f>B5087-L5087</f>
        <v/>
      </c>
      <c r="N5087" s="21">
        <f>ROUNDDOWN(ROUND(B5087*0.2042,2),0)</f>
        <v/>
      </c>
    </row>
    <row r="5088">
      <c r="A5088" t="inlineStr">
        <is>
          <t>照合 一般</t>
        </is>
      </c>
      <c r="B5088" s="21" t="n">
        <v>37500000</v>
      </c>
      <c r="C5088" s="22" t="n">
        <v>14</v>
      </c>
      <c r="D5088" s="22" t="n">
        <v>1</v>
      </c>
      <c r="E5088" s="22" t="n">
        <v>0</v>
      </c>
      <c r="F5088" s="21">
        <f>(IF(C5088&lt;=20,MAX(800000,400000*C5088),8000000+700000*(C5088-20))+IF(E5088=1,1000000,0))</f>
        <v/>
      </c>
      <c r="G5088" s="21">
        <f>IF(AND(D5088=3,C5088&lt;=5),MAX(0,B5088-F5088),IF(AND(D5088=2,C5088&lt;=5,MAX(0,B5088-F5088)&gt;3000000),1500000+MAX(0,B5088-F5088)-3000000,MAX(0,B5088-F5088)/2))</f>
        <v/>
      </c>
      <c r="H5088" s="21">
        <f>ROUNDDOWN(G5088,-3)</f>
        <v/>
      </c>
      <c r="I5088" s="21">
        <f>IF(H5088&lt;=0,0,ROUNDDOWN(ROUND((H5088*LOOKUP(H5088,{0,1950001,3300001,6950001,9000001,18000001,40000001},{0.05,0.1,0.2,0.23,0.33,0.4,0.45})-LOOKUP(H5088,{0,1950001,3300001,6950001,9000001,18000001,40000001},{0,97500,427500,636000,1536000,2796000,4796000}))*1.021,3),0))</f>
        <v/>
      </c>
      <c r="J5088" s="21">
        <f>ROUNDDOWN(ROUND(H5088*0.06,2),-2)</f>
        <v/>
      </c>
      <c r="K5088" s="21">
        <f>ROUNDDOWN(ROUND(H5088*0.04,2),-2)</f>
        <v/>
      </c>
      <c r="L5088" s="21">
        <f>I5088+J5088+K5088</f>
        <v/>
      </c>
      <c r="M5088" s="21">
        <f>B5088-L5088</f>
        <v/>
      </c>
      <c r="N5088" s="21">
        <f>ROUNDDOWN(ROUND(B5088*0.2042,2),0)</f>
        <v/>
      </c>
    </row>
    <row r="5089">
      <c r="A5089" t="inlineStr">
        <is>
          <t>照合 一般</t>
        </is>
      </c>
      <c r="B5089" s="21" t="n">
        <v>37500000</v>
      </c>
      <c r="C5089" s="22" t="n">
        <v>15</v>
      </c>
      <c r="D5089" s="22" t="n">
        <v>1</v>
      </c>
      <c r="E5089" s="22" t="n">
        <v>0</v>
      </c>
      <c r="F5089" s="21">
        <f>(IF(C5089&lt;=20,MAX(800000,400000*C5089),8000000+700000*(C5089-20))+IF(E5089=1,1000000,0))</f>
        <v/>
      </c>
      <c r="G5089" s="21">
        <f>IF(AND(D5089=3,C5089&lt;=5),MAX(0,B5089-F5089),IF(AND(D5089=2,C5089&lt;=5,MAX(0,B5089-F5089)&gt;3000000),1500000+MAX(0,B5089-F5089)-3000000,MAX(0,B5089-F5089)/2))</f>
        <v/>
      </c>
      <c r="H5089" s="21">
        <f>ROUNDDOWN(G5089,-3)</f>
        <v/>
      </c>
      <c r="I5089" s="21">
        <f>IF(H5089&lt;=0,0,ROUNDDOWN(ROUND((H5089*LOOKUP(H5089,{0,1950001,3300001,6950001,9000001,18000001,40000001},{0.05,0.1,0.2,0.23,0.33,0.4,0.45})-LOOKUP(H5089,{0,1950001,3300001,6950001,9000001,18000001,40000001},{0,97500,427500,636000,1536000,2796000,4796000}))*1.021,3),0))</f>
        <v/>
      </c>
      <c r="J5089" s="21">
        <f>ROUNDDOWN(ROUND(H5089*0.06,2),-2)</f>
        <v/>
      </c>
      <c r="K5089" s="21">
        <f>ROUNDDOWN(ROUND(H5089*0.04,2),-2)</f>
        <v/>
      </c>
      <c r="L5089" s="21">
        <f>I5089+J5089+K5089</f>
        <v/>
      </c>
      <c r="M5089" s="21">
        <f>B5089-L5089</f>
        <v/>
      </c>
      <c r="N5089" s="21">
        <f>ROUNDDOWN(ROUND(B5089*0.2042,2),0)</f>
        <v/>
      </c>
    </row>
    <row r="5090">
      <c r="A5090" t="inlineStr">
        <is>
          <t>照合 一般</t>
        </is>
      </c>
      <c r="B5090" s="21" t="n">
        <v>37500000</v>
      </c>
      <c r="C5090" s="22" t="n">
        <v>16</v>
      </c>
      <c r="D5090" s="22" t="n">
        <v>1</v>
      </c>
      <c r="E5090" s="22" t="n">
        <v>0</v>
      </c>
      <c r="F5090" s="21">
        <f>(IF(C5090&lt;=20,MAX(800000,400000*C5090),8000000+700000*(C5090-20))+IF(E5090=1,1000000,0))</f>
        <v/>
      </c>
      <c r="G5090" s="21">
        <f>IF(AND(D5090=3,C5090&lt;=5),MAX(0,B5090-F5090),IF(AND(D5090=2,C5090&lt;=5,MAX(0,B5090-F5090)&gt;3000000),1500000+MAX(0,B5090-F5090)-3000000,MAX(0,B5090-F5090)/2))</f>
        <v/>
      </c>
      <c r="H5090" s="21">
        <f>ROUNDDOWN(G5090,-3)</f>
        <v/>
      </c>
      <c r="I5090" s="21">
        <f>IF(H5090&lt;=0,0,ROUNDDOWN(ROUND((H5090*LOOKUP(H5090,{0,1950001,3300001,6950001,9000001,18000001,40000001},{0.05,0.1,0.2,0.23,0.33,0.4,0.45})-LOOKUP(H5090,{0,1950001,3300001,6950001,9000001,18000001,40000001},{0,97500,427500,636000,1536000,2796000,4796000}))*1.021,3),0))</f>
        <v/>
      </c>
      <c r="J5090" s="21">
        <f>ROUNDDOWN(ROUND(H5090*0.06,2),-2)</f>
        <v/>
      </c>
      <c r="K5090" s="21">
        <f>ROUNDDOWN(ROUND(H5090*0.04,2),-2)</f>
        <v/>
      </c>
      <c r="L5090" s="21">
        <f>I5090+J5090+K5090</f>
        <v/>
      </c>
      <c r="M5090" s="21">
        <f>B5090-L5090</f>
        <v/>
      </c>
      <c r="N5090" s="21">
        <f>ROUNDDOWN(ROUND(B5090*0.2042,2),0)</f>
        <v/>
      </c>
    </row>
    <row r="5091">
      <c r="A5091" t="inlineStr">
        <is>
          <t>照合 一般</t>
        </is>
      </c>
      <c r="B5091" s="21" t="n">
        <v>37500000</v>
      </c>
      <c r="C5091" s="22" t="n">
        <v>17</v>
      </c>
      <c r="D5091" s="22" t="n">
        <v>1</v>
      </c>
      <c r="E5091" s="22" t="n">
        <v>0</v>
      </c>
      <c r="F5091" s="21">
        <f>(IF(C5091&lt;=20,MAX(800000,400000*C5091),8000000+700000*(C5091-20))+IF(E5091=1,1000000,0))</f>
        <v/>
      </c>
      <c r="G5091" s="21">
        <f>IF(AND(D5091=3,C5091&lt;=5),MAX(0,B5091-F5091),IF(AND(D5091=2,C5091&lt;=5,MAX(0,B5091-F5091)&gt;3000000),1500000+MAX(0,B5091-F5091)-3000000,MAX(0,B5091-F5091)/2))</f>
        <v/>
      </c>
      <c r="H5091" s="21">
        <f>ROUNDDOWN(G5091,-3)</f>
        <v/>
      </c>
      <c r="I5091" s="21">
        <f>IF(H5091&lt;=0,0,ROUNDDOWN(ROUND((H5091*LOOKUP(H5091,{0,1950001,3300001,6950001,9000001,18000001,40000001},{0.05,0.1,0.2,0.23,0.33,0.4,0.45})-LOOKUP(H5091,{0,1950001,3300001,6950001,9000001,18000001,40000001},{0,97500,427500,636000,1536000,2796000,4796000}))*1.021,3),0))</f>
        <v/>
      </c>
      <c r="J5091" s="21">
        <f>ROUNDDOWN(ROUND(H5091*0.06,2),-2)</f>
        <v/>
      </c>
      <c r="K5091" s="21">
        <f>ROUNDDOWN(ROUND(H5091*0.04,2),-2)</f>
        <v/>
      </c>
      <c r="L5091" s="21">
        <f>I5091+J5091+K5091</f>
        <v/>
      </c>
      <c r="M5091" s="21">
        <f>B5091-L5091</f>
        <v/>
      </c>
      <c r="N5091" s="21">
        <f>ROUNDDOWN(ROUND(B5091*0.2042,2),0)</f>
        <v/>
      </c>
    </row>
    <row r="5092">
      <c r="A5092" t="inlineStr">
        <is>
          <t>照合 一般</t>
        </is>
      </c>
      <c r="B5092" s="21" t="n">
        <v>37500000</v>
      </c>
      <c r="C5092" s="22" t="n">
        <v>18</v>
      </c>
      <c r="D5092" s="22" t="n">
        <v>1</v>
      </c>
      <c r="E5092" s="22" t="n">
        <v>0</v>
      </c>
      <c r="F5092" s="21">
        <f>(IF(C5092&lt;=20,MAX(800000,400000*C5092),8000000+700000*(C5092-20))+IF(E5092=1,1000000,0))</f>
        <v/>
      </c>
      <c r="G5092" s="21">
        <f>IF(AND(D5092=3,C5092&lt;=5),MAX(0,B5092-F5092),IF(AND(D5092=2,C5092&lt;=5,MAX(0,B5092-F5092)&gt;3000000),1500000+MAX(0,B5092-F5092)-3000000,MAX(0,B5092-F5092)/2))</f>
        <v/>
      </c>
      <c r="H5092" s="21">
        <f>ROUNDDOWN(G5092,-3)</f>
        <v/>
      </c>
      <c r="I5092" s="21">
        <f>IF(H5092&lt;=0,0,ROUNDDOWN(ROUND((H5092*LOOKUP(H5092,{0,1950001,3300001,6950001,9000001,18000001,40000001},{0.05,0.1,0.2,0.23,0.33,0.4,0.45})-LOOKUP(H5092,{0,1950001,3300001,6950001,9000001,18000001,40000001},{0,97500,427500,636000,1536000,2796000,4796000}))*1.021,3),0))</f>
        <v/>
      </c>
      <c r="J5092" s="21">
        <f>ROUNDDOWN(ROUND(H5092*0.06,2),-2)</f>
        <v/>
      </c>
      <c r="K5092" s="21">
        <f>ROUNDDOWN(ROUND(H5092*0.04,2),-2)</f>
        <v/>
      </c>
      <c r="L5092" s="21">
        <f>I5092+J5092+K5092</f>
        <v/>
      </c>
      <c r="M5092" s="21">
        <f>B5092-L5092</f>
        <v/>
      </c>
      <c r="N5092" s="21">
        <f>ROUNDDOWN(ROUND(B5092*0.2042,2),0)</f>
        <v/>
      </c>
    </row>
    <row r="5093">
      <c r="A5093" t="inlineStr">
        <is>
          <t>照合 一般</t>
        </is>
      </c>
      <c r="B5093" s="21" t="n">
        <v>37500000</v>
      </c>
      <c r="C5093" s="22" t="n">
        <v>19</v>
      </c>
      <c r="D5093" s="22" t="n">
        <v>1</v>
      </c>
      <c r="E5093" s="22" t="n">
        <v>0</v>
      </c>
      <c r="F5093" s="21">
        <f>(IF(C5093&lt;=20,MAX(800000,400000*C5093),8000000+700000*(C5093-20))+IF(E5093=1,1000000,0))</f>
        <v/>
      </c>
      <c r="G5093" s="21">
        <f>IF(AND(D5093=3,C5093&lt;=5),MAX(0,B5093-F5093),IF(AND(D5093=2,C5093&lt;=5,MAX(0,B5093-F5093)&gt;3000000),1500000+MAX(0,B5093-F5093)-3000000,MAX(0,B5093-F5093)/2))</f>
        <v/>
      </c>
      <c r="H5093" s="21">
        <f>ROUNDDOWN(G5093,-3)</f>
        <v/>
      </c>
      <c r="I5093" s="21">
        <f>IF(H5093&lt;=0,0,ROUNDDOWN(ROUND((H5093*LOOKUP(H5093,{0,1950001,3300001,6950001,9000001,18000001,40000001},{0.05,0.1,0.2,0.23,0.33,0.4,0.45})-LOOKUP(H5093,{0,1950001,3300001,6950001,9000001,18000001,40000001},{0,97500,427500,636000,1536000,2796000,4796000}))*1.021,3),0))</f>
        <v/>
      </c>
      <c r="J5093" s="21">
        <f>ROUNDDOWN(ROUND(H5093*0.06,2),-2)</f>
        <v/>
      </c>
      <c r="K5093" s="21">
        <f>ROUNDDOWN(ROUND(H5093*0.04,2),-2)</f>
        <v/>
      </c>
      <c r="L5093" s="21">
        <f>I5093+J5093+K5093</f>
        <v/>
      </c>
      <c r="M5093" s="21">
        <f>B5093-L5093</f>
        <v/>
      </c>
      <c r="N5093" s="21">
        <f>ROUNDDOWN(ROUND(B5093*0.2042,2),0)</f>
        <v/>
      </c>
    </row>
    <row r="5094">
      <c r="A5094" t="inlineStr">
        <is>
          <t>照合 一般</t>
        </is>
      </c>
      <c r="B5094" s="21" t="n">
        <v>37500000</v>
      </c>
      <c r="C5094" s="22" t="n">
        <v>20</v>
      </c>
      <c r="D5094" s="22" t="n">
        <v>1</v>
      </c>
      <c r="E5094" s="22" t="n">
        <v>0</v>
      </c>
      <c r="F5094" s="21">
        <f>(IF(C5094&lt;=20,MAX(800000,400000*C5094),8000000+700000*(C5094-20))+IF(E5094=1,1000000,0))</f>
        <v/>
      </c>
      <c r="G5094" s="21">
        <f>IF(AND(D5094=3,C5094&lt;=5),MAX(0,B5094-F5094),IF(AND(D5094=2,C5094&lt;=5,MAX(0,B5094-F5094)&gt;3000000),1500000+MAX(0,B5094-F5094)-3000000,MAX(0,B5094-F5094)/2))</f>
        <v/>
      </c>
      <c r="H5094" s="21">
        <f>ROUNDDOWN(G5094,-3)</f>
        <v/>
      </c>
      <c r="I5094" s="21">
        <f>IF(H5094&lt;=0,0,ROUNDDOWN(ROUND((H5094*LOOKUP(H5094,{0,1950001,3300001,6950001,9000001,18000001,40000001},{0.05,0.1,0.2,0.23,0.33,0.4,0.45})-LOOKUP(H5094,{0,1950001,3300001,6950001,9000001,18000001,40000001},{0,97500,427500,636000,1536000,2796000,4796000}))*1.021,3),0))</f>
        <v/>
      </c>
      <c r="J5094" s="21">
        <f>ROUNDDOWN(ROUND(H5094*0.06,2),-2)</f>
        <v/>
      </c>
      <c r="K5094" s="21">
        <f>ROUNDDOWN(ROUND(H5094*0.04,2),-2)</f>
        <v/>
      </c>
      <c r="L5094" s="21">
        <f>I5094+J5094+K5094</f>
        <v/>
      </c>
      <c r="M5094" s="21">
        <f>B5094-L5094</f>
        <v/>
      </c>
      <c r="N5094" s="21">
        <f>ROUNDDOWN(ROUND(B5094*0.2042,2),0)</f>
        <v/>
      </c>
    </row>
    <row r="5095">
      <c r="A5095" t="inlineStr">
        <is>
          <t>照合 一般</t>
        </is>
      </c>
      <c r="B5095" s="21" t="n">
        <v>37500000</v>
      </c>
      <c r="C5095" s="22" t="n">
        <v>21</v>
      </c>
      <c r="D5095" s="22" t="n">
        <v>1</v>
      </c>
      <c r="E5095" s="22" t="n">
        <v>0</v>
      </c>
      <c r="F5095" s="21">
        <f>(IF(C5095&lt;=20,MAX(800000,400000*C5095),8000000+700000*(C5095-20))+IF(E5095=1,1000000,0))</f>
        <v/>
      </c>
      <c r="G5095" s="21">
        <f>IF(AND(D5095=3,C5095&lt;=5),MAX(0,B5095-F5095),IF(AND(D5095=2,C5095&lt;=5,MAX(0,B5095-F5095)&gt;3000000),1500000+MAX(0,B5095-F5095)-3000000,MAX(0,B5095-F5095)/2))</f>
        <v/>
      </c>
      <c r="H5095" s="21">
        <f>ROUNDDOWN(G5095,-3)</f>
        <v/>
      </c>
      <c r="I5095" s="21">
        <f>IF(H5095&lt;=0,0,ROUNDDOWN(ROUND((H5095*LOOKUP(H5095,{0,1950001,3300001,6950001,9000001,18000001,40000001},{0.05,0.1,0.2,0.23,0.33,0.4,0.45})-LOOKUP(H5095,{0,1950001,3300001,6950001,9000001,18000001,40000001},{0,97500,427500,636000,1536000,2796000,4796000}))*1.021,3),0))</f>
        <v/>
      </c>
      <c r="J5095" s="21">
        <f>ROUNDDOWN(ROUND(H5095*0.06,2),-2)</f>
        <v/>
      </c>
      <c r="K5095" s="21">
        <f>ROUNDDOWN(ROUND(H5095*0.04,2),-2)</f>
        <v/>
      </c>
      <c r="L5095" s="21">
        <f>I5095+J5095+K5095</f>
        <v/>
      </c>
      <c r="M5095" s="21">
        <f>B5095-L5095</f>
        <v/>
      </c>
      <c r="N5095" s="21">
        <f>ROUNDDOWN(ROUND(B5095*0.2042,2),0)</f>
        <v/>
      </c>
    </row>
    <row r="5096">
      <c r="A5096" t="inlineStr">
        <is>
          <t>照合 一般</t>
        </is>
      </c>
      <c r="B5096" s="21" t="n">
        <v>37500000</v>
      </c>
      <c r="C5096" s="22" t="n">
        <v>22</v>
      </c>
      <c r="D5096" s="22" t="n">
        <v>1</v>
      </c>
      <c r="E5096" s="22" t="n">
        <v>0</v>
      </c>
      <c r="F5096" s="21">
        <f>(IF(C5096&lt;=20,MAX(800000,400000*C5096),8000000+700000*(C5096-20))+IF(E5096=1,1000000,0))</f>
        <v/>
      </c>
      <c r="G5096" s="21">
        <f>IF(AND(D5096=3,C5096&lt;=5),MAX(0,B5096-F5096),IF(AND(D5096=2,C5096&lt;=5,MAX(0,B5096-F5096)&gt;3000000),1500000+MAX(0,B5096-F5096)-3000000,MAX(0,B5096-F5096)/2))</f>
        <v/>
      </c>
      <c r="H5096" s="21">
        <f>ROUNDDOWN(G5096,-3)</f>
        <v/>
      </c>
      <c r="I5096" s="21">
        <f>IF(H5096&lt;=0,0,ROUNDDOWN(ROUND((H5096*LOOKUP(H5096,{0,1950001,3300001,6950001,9000001,18000001,40000001},{0.05,0.1,0.2,0.23,0.33,0.4,0.45})-LOOKUP(H5096,{0,1950001,3300001,6950001,9000001,18000001,40000001},{0,97500,427500,636000,1536000,2796000,4796000}))*1.021,3),0))</f>
        <v/>
      </c>
      <c r="J5096" s="21">
        <f>ROUNDDOWN(ROUND(H5096*0.06,2),-2)</f>
        <v/>
      </c>
      <c r="K5096" s="21">
        <f>ROUNDDOWN(ROUND(H5096*0.04,2),-2)</f>
        <v/>
      </c>
      <c r="L5096" s="21">
        <f>I5096+J5096+K5096</f>
        <v/>
      </c>
      <c r="M5096" s="21">
        <f>B5096-L5096</f>
        <v/>
      </c>
      <c r="N5096" s="21">
        <f>ROUNDDOWN(ROUND(B5096*0.2042,2),0)</f>
        <v/>
      </c>
    </row>
    <row r="5097">
      <c r="A5097" t="inlineStr">
        <is>
          <t>照合 一般</t>
        </is>
      </c>
      <c r="B5097" s="21" t="n">
        <v>37500000</v>
      </c>
      <c r="C5097" s="22" t="n">
        <v>23</v>
      </c>
      <c r="D5097" s="22" t="n">
        <v>1</v>
      </c>
      <c r="E5097" s="22" t="n">
        <v>0</v>
      </c>
      <c r="F5097" s="21">
        <f>(IF(C5097&lt;=20,MAX(800000,400000*C5097),8000000+700000*(C5097-20))+IF(E5097=1,1000000,0))</f>
        <v/>
      </c>
      <c r="G5097" s="21">
        <f>IF(AND(D5097=3,C5097&lt;=5),MAX(0,B5097-F5097),IF(AND(D5097=2,C5097&lt;=5,MAX(0,B5097-F5097)&gt;3000000),1500000+MAX(0,B5097-F5097)-3000000,MAX(0,B5097-F5097)/2))</f>
        <v/>
      </c>
      <c r="H5097" s="21">
        <f>ROUNDDOWN(G5097,-3)</f>
        <v/>
      </c>
      <c r="I5097" s="21">
        <f>IF(H5097&lt;=0,0,ROUNDDOWN(ROUND((H5097*LOOKUP(H5097,{0,1950001,3300001,6950001,9000001,18000001,40000001},{0.05,0.1,0.2,0.23,0.33,0.4,0.45})-LOOKUP(H5097,{0,1950001,3300001,6950001,9000001,18000001,40000001},{0,97500,427500,636000,1536000,2796000,4796000}))*1.021,3),0))</f>
        <v/>
      </c>
      <c r="J5097" s="21">
        <f>ROUNDDOWN(ROUND(H5097*0.06,2),-2)</f>
        <v/>
      </c>
      <c r="K5097" s="21">
        <f>ROUNDDOWN(ROUND(H5097*0.04,2),-2)</f>
        <v/>
      </c>
      <c r="L5097" s="21">
        <f>I5097+J5097+K5097</f>
        <v/>
      </c>
      <c r="M5097" s="21">
        <f>B5097-L5097</f>
        <v/>
      </c>
      <c r="N5097" s="21">
        <f>ROUNDDOWN(ROUND(B5097*0.2042,2),0)</f>
        <v/>
      </c>
    </row>
    <row r="5098">
      <c r="A5098" t="inlineStr">
        <is>
          <t>照合 一般</t>
        </is>
      </c>
      <c r="B5098" s="21" t="n">
        <v>37500000</v>
      </c>
      <c r="C5098" s="22" t="n">
        <v>24</v>
      </c>
      <c r="D5098" s="22" t="n">
        <v>1</v>
      </c>
      <c r="E5098" s="22" t="n">
        <v>0</v>
      </c>
      <c r="F5098" s="21">
        <f>(IF(C5098&lt;=20,MAX(800000,400000*C5098),8000000+700000*(C5098-20))+IF(E5098=1,1000000,0))</f>
        <v/>
      </c>
      <c r="G5098" s="21">
        <f>IF(AND(D5098=3,C5098&lt;=5),MAX(0,B5098-F5098),IF(AND(D5098=2,C5098&lt;=5,MAX(0,B5098-F5098)&gt;3000000),1500000+MAX(0,B5098-F5098)-3000000,MAX(0,B5098-F5098)/2))</f>
        <v/>
      </c>
      <c r="H5098" s="21">
        <f>ROUNDDOWN(G5098,-3)</f>
        <v/>
      </c>
      <c r="I5098" s="21">
        <f>IF(H5098&lt;=0,0,ROUNDDOWN(ROUND((H5098*LOOKUP(H5098,{0,1950001,3300001,6950001,9000001,18000001,40000001},{0.05,0.1,0.2,0.23,0.33,0.4,0.45})-LOOKUP(H5098,{0,1950001,3300001,6950001,9000001,18000001,40000001},{0,97500,427500,636000,1536000,2796000,4796000}))*1.021,3),0))</f>
        <v/>
      </c>
      <c r="J5098" s="21">
        <f>ROUNDDOWN(ROUND(H5098*0.06,2),-2)</f>
        <v/>
      </c>
      <c r="K5098" s="21">
        <f>ROUNDDOWN(ROUND(H5098*0.04,2),-2)</f>
        <v/>
      </c>
      <c r="L5098" s="21">
        <f>I5098+J5098+K5098</f>
        <v/>
      </c>
      <c r="M5098" s="21">
        <f>B5098-L5098</f>
        <v/>
      </c>
      <c r="N5098" s="21">
        <f>ROUNDDOWN(ROUND(B5098*0.2042,2),0)</f>
        <v/>
      </c>
    </row>
    <row r="5099">
      <c r="A5099" t="inlineStr">
        <is>
          <t>照合 一般</t>
        </is>
      </c>
      <c r="B5099" s="21" t="n">
        <v>37500000</v>
      </c>
      <c r="C5099" s="22" t="n">
        <v>25</v>
      </c>
      <c r="D5099" s="22" t="n">
        <v>1</v>
      </c>
      <c r="E5099" s="22" t="n">
        <v>0</v>
      </c>
      <c r="F5099" s="21">
        <f>(IF(C5099&lt;=20,MAX(800000,400000*C5099),8000000+700000*(C5099-20))+IF(E5099=1,1000000,0))</f>
        <v/>
      </c>
      <c r="G5099" s="21">
        <f>IF(AND(D5099=3,C5099&lt;=5),MAX(0,B5099-F5099),IF(AND(D5099=2,C5099&lt;=5,MAX(0,B5099-F5099)&gt;3000000),1500000+MAX(0,B5099-F5099)-3000000,MAX(0,B5099-F5099)/2))</f>
        <v/>
      </c>
      <c r="H5099" s="21">
        <f>ROUNDDOWN(G5099,-3)</f>
        <v/>
      </c>
      <c r="I5099" s="21">
        <f>IF(H5099&lt;=0,0,ROUNDDOWN(ROUND((H5099*LOOKUP(H5099,{0,1950001,3300001,6950001,9000001,18000001,40000001},{0.05,0.1,0.2,0.23,0.33,0.4,0.45})-LOOKUP(H5099,{0,1950001,3300001,6950001,9000001,18000001,40000001},{0,97500,427500,636000,1536000,2796000,4796000}))*1.021,3),0))</f>
        <v/>
      </c>
      <c r="J5099" s="21">
        <f>ROUNDDOWN(ROUND(H5099*0.06,2),-2)</f>
        <v/>
      </c>
      <c r="K5099" s="21">
        <f>ROUNDDOWN(ROUND(H5099*0.04,2),-2)</f>
        <v/>
      </c>
      <c r="L5099" s="21">
        <f>I5099+J5099+K5099</f>
        <v/>
      </c>
      <c r="M5099" s="21">
        <f>B5099-L5099</f>
        <v/>
      </c>
      <c r="N5099" s="21">
        <f>ROUNDDOWN(ROUND(B5099*0.2042,2),0)</f>
        <v/>
      </c>
    </row>
    <row r="5100">
      <c r="A5100" t="inlineStr">
        <is>
          <t>照合 一般</t>
        </is>
      </c>
      <c r="B5100" s="21" t="n">
        <v>37500000</v>
      </c>
      <c r="C5100" s="22" t="n">
        <v>26</v>
      </c>
      <c r="D5100" s="22" t="n">
        <v>1</v>
      </c>
      <c r="E5100" s="22" t="n">
        <v>0</v>
      </c>
      <c r="F5100" s="21">
        <f>(IF(C5100&lt;=20,MAX(800000,400000*C5100),8000000+700000*(C5100-20))+IF(E5100=1,1000000,0))</f>
        <v/>
      </c>
      <c r="G5100" s="21">
        <f>IF(AND(D5100=3,C5100&lt;=5),MAX(0,B5100-F5100),IF(AND(D5100=2,C5100&lt;=5,MAX(0,B5100-F5100)&gt;3000000),1500000+MAX(0,B5100-F5100)-3000000,MAX(0,B5100-F5100)/2))</f>
        <v/>
      </c>
      <c r="H5100" s="21">
        <f>ROUNDDOWN(G5100,-3)</f>
        <v/>
      </c>
      <c r="I5100" s="21">
        <f>IF(H5100&lt;=0,0,ROUNDDOWN(ROUND((H5100*LOOKUP(H5100,{0,1950001,3300001,6950001,9000001,18000001,40000001},{0.05,0.1,0.2,0.23,0.33,0.4,0.45})-LOOKUP(H5100,{0,1950001,3300001,6950001,9000001,18000001,40000001},{0,97500,427500,636000,1536000,2796000,4796000}))*1.021,3),0))</f>
        <v/>
      </c>
      <c r="J5100" s="21">
        <f>ROUNDDOWN(ROUND(H5100*0.06,2),-2)</f>
        <v/>
      </c>
      <c r="K5100" s="21">
        <f>ROUNDDOWN(ROUND(H5100*0.04,2),-2)</f>
        <v/>
      </c>
      <c r="L5100" s="21">
        <f>I5100+J5100+K5100</f>
        <v/>
      </c>
      <c r="M5100" s="21">
        <f>B5100-L5100</f>
        <v/>
      </c>
      <c r="N5100" s="21">
        <f>ROUNDDOWN(ROUND(B5100*0.2042,2),0)</f>
        <v/>
      </c>
    </row>
    <row r="5101">
      <c r="A5101" t="inlineStr">
        <is>
          <t>照合 一般</t>
        </is>
      </c>
      <c r="B5101" s="21" t="n">
        <v>37500000</v>
      </c>
      <c r="C5101" s="22" t="n">
        <v>27</v>
      </c>
      <c r="D5101" s="22" t="n">
        <v>1</v>
      </c>
      <c r="E5101" s="22" t="n">
        <v>0</v>
      </c>
      <c r="F5101" s="21">
        <f>(IF(C5101&lt;=20,MAX(800000,400000*C5101),8000000+700000*(C5101-20))+IF(E5101=1,1000000,0))</f>
        <v/>
      </c>
      <c r="G5101" s="21">
        <f>IF(AND(D5101=3,C5101&lt;=5),MAX(0,B5101-F5101),IF(AND(D5101=2,C5101&lt;=5,MAX(0,B5101-F5101)&gt;3000000),1500000+MAX(0,B5101-F5101)-3000000,MAX(0,B5101-F5101)/2))</f>
        <v/>
      </c>
      <c r="H5101" s="21">
        <f>ROUNDDOWN(G5101,-3)</f>
        <v/>
      </c>
      <c r="I5101" s="21">
        <f>IF(H5101&lt;=0,0,ROUNDDOWN(ROUND((H5101*LOOKUP(H5101,{0,1950001,3300001,6950001,9000001,18000001,40000001},{0.05,0.1,0.2,0.23,0.33,0.4,0.45})-LOOKUP(H5101,{0,1950001,3300001,6950001,9000001,18000001,40000001},{0,97500,427500,636000,1536000,2796000,4796000}))*1.021,3),0))</f>
        <v/>
      </c>
      <c r="J5101" s="21">
        <f>ROUNDDOWN(ROUND(H5101*0.06,2),-2)</f>
        <v/>
      </c>
      <c r="K5101" s="21">
        <f>ROUNDDOWN(ROUND(H5101*0.04,2),-2)</f>
        <v/>
      </c>
      <c r="L5101" s="21">
        <f>I5101+J5101+K5101</f>
        <v/>
      </c>
      <c r="M5101" s="21">
        <f>B5101-L5101</f>
        <v/>
      </c>
      <c r="N5101" s="21">
        <f>ROUNDDOWN(ROUND(B5101*0.2042,2),0)</f>
        <v/>
      </c>
    </row>
    <row r="5102">
      <c r="A5102" t="inlineStr">
        <is>
          <t>照合 一般</t>
        </is>
      </c>
      <c r="B5102" s="21" t="n">
        <v>37500000</v>
      </c>
      <c r="C5102" s="22" t="n">
        <v>28</v>
      </c>
      <c r="D5102" s="22" t="n">
        <v>1</v>
      </c>
      <c r="E5102" s="22" t="n">
        <v>0</v>
      </c>
      <c r="F5102" s="21">
        <f>(IF(C5102&lt;=20,MAX(800000,400000*C5102),8000000+700000*(C5102-20))+IF(E5102=1,1000000,0))</f>
        <v/>
      </c>
      <c r="G5102" s="21">
        <f>IF(AND(D5102=3,C5102&lt;=5),MAX(0,B5102-F5102),IF(AND(D5102=2,C5102&lt;=5,MAX(0,B5102-F5102)&gt;3000000),1500000+MAX(0,B5102-F5102)-3000000,MAX(0,B5102-F5102)/2))</f>
        <v/>
      </c>
      <c r="H5102" s="21">
        <f>ROUNDDOWN(G5102,-3)</f>
        <v/>
      </c>
      <c r="I5102" s="21">
        <f>IF(H5102&lt;=0,0,ROUNDDOWN(ROUND((H5102*LOOKUP(H5102,{0,1950001,3300001,6950001,9000001,18000001,40000001},{0.05,0.1,0.2,0.23,0.33,0.4,0.45})-LOOKUP(H5102,{0,1950001,3300001,6950001,9000001,18000001,40000001},{0,97500,427500,636000,1536000,2796000,4796000}))*1.021,3),0))</f>
        <v/>
      </c>
      <c r="J5102" s="21">
        <f>ROUNDDOWN(ROUND(H5102*0.06,2),-2)</f>
        <v/>
      </c>
      <c r="K5102" s="21">
        <f>ROUNDDOWN(ROUND(H5102*0.04,2),-2)</f>
        <v/>
      </c>
      <c r="L5102" s="21">
        <f>I5102+J5102+K5102</f>
        <v/>
      </c>
      <c r="M5102" s="21">
        <f>B5102-L5102</f>
        <v/>
      </c>
      <c r="N5102" s="21">
        <f>ROUNDDOWN(ROUND(B5102*0.2042,2),0)</f>
        <v/>
      </c>
    </row>
    <row r="5103">
      <c r="A5103" t="inlineStr">
        <is>
          <t>照合 一般</t>
        </is>
      </c>
      <c r="B5103" s="21" t="n">
        <v>37500000</v>
      </c>
      <c r="C5103" s="22" t="n">
        <v>29</v>
      </c>
      <c r="D5103" s="22" t="n">
        <v>1</v>
      </c>
      <c r="E5103" s="22" t="n">
        <v>0</v>
      </c>
      <c r="F5103" s="21">
        <f>(IF(C5103&lt;=20,MAX(800000,400000*C5103),8000000+700000*(C5103-20))+IF(E5103=1,1000000,0))</f>
        <v/>
      </c>
      <c r="G5103" s="21">
        <f>IF(AND(D5103=3,C5103&lt;=5),MAX(0,B5103-F5103),IF(AND(D5103=2,C5103&lt;=5,MAX(0,B5103-F5103)&gt;3000000),1500000+MAX(0,B5103-F5103)-3000000,MAX(0,B5103-F5103)/2))</f>
        <v/>
      </c>
      <c r="H5103" s="21">
        <f>ROUNDDOWN(G5103,-3)</f>
        <v/>
      </c>
      <c r="I5103" s="21">
        <f>IF(H5103&lt;=0,0,ROUNDDOWN(ROUND((H5103*LOOKUP(H5103,{0,1950001,3300001,6950001,9000001,18000001,40000001},{0.05,0.1,0.2,0.23,0.33,0.4,0.45})-LOOKUP(H5103,{0,1950001,3300001,6950001,9000001,18000001,40000001},{0,97500,427500,636000,1536000,2796000,4796000}))*1.021,3),0))</f>
        <v/>
      </c>
      <c r="J5103" s="21">
        <f>ROUNDDOWN(ROUND(H5103*0.06,2),-2)</f>
        <v/>
      </c>
      <c r="K5103" s="21">
        <f>ROUNDDOWN(ROUND(H5103*0.04,2),-2)</f>
        <v/>
      </c>
      <c r="L5103" s="21">
        <f>I5103+J5103+K5103</f>
        <v/>
      </c>
      <c r="M5103" s="21">
        <f>B5103-L5103</f>
        <v/>
      </c>
      <c r="N5103" s="21">
        <f>ROUNDDOWN(ROUND(B5103*0.2042,2),0)</f>
        <v/>
      </c>
    </row>
    <row r="5104">
      <c r="A5104" t="inlineStr">
        <is>
          <t>照合 一般</t>
        </is>
      </c>
      <c r="B5104" s="21" t="n">
        <v>37500000</v>
      </c>
      <c r="C5104" s="22" t="n">
        <v>30</v>
      </c>
      <c r="D5104" s="22" t="n">
        <v>1</v>
      </c>
      <c r="E5104" s="22" t="n">
        <v>0</v>
      </c>
      <c r="F5104" s="21">
        <f>(IF(C5104&lt;=20,MAX(800000,400000*C5104),8000000+700000*(C5104-20))+IF(E5104=1,1000000,0))</f>
        <v/>
      </c>
      <c r="G5104" s="21">
        <f>IF(AND(D5104=3,C5104&lt;=5),MAX(0,B5104-F5104),IF(AND(D5104=2,C5104&lt;=5,MAX(0,B5104-F5104)&gt;3000000),1500000+MAX(0,B5104-F5104)-3000000,MAX(0,B5104-F5104)/2))</f>
        <v/>
      </c>
      <c r="H5104" s="21">
        <f>ROUNDDOWN(G5104,-3)</f>
        <v/>
      </c>
      <c r="I5104" s="21">
        <f>IF(H5104&lt;=0,0,ROUNDDOWN(ROUND((H5104*LOOKUP(H5104,{0,1950001,3300001,6950001,9000001,18000001,40000001},{0.05,0.1,0.2,0.23,0.33,0.4,0.45})-LOOKUP(H5104,{0,1950001,3300001,6950001,9000001,18000001,40000001},{0,97500,427500,636000,1536000,2796000,4796000}))*1.021,3),0))</f>
        <v/>
      </c>
      <c r="J5104" s="21">
        <f>ROUNDDOWN(ROUND(H5104*0.06,2),-2)</f>
        <v/>
      </c>
      <c r="K5104" s="21">
        <f>ROUNDDOWN(ROUND(H5104*0.04,2),-2)</f>
        <v/>
      </c>
      <c r="L5104" s="21">
        <f>I5104+J5104+K5104</f>
        <v/>
      </c>
      <c r="M5104" s="21">
        <f>B5104-L5104</f>
        <v/>
      </c>
      <c r="N5104" s="21">
        <f>ROUNDDOWN(ROUND(B5104*0.2042,2),0)</f>
        <v/>
      </c>
    </row>
    <row r="5105">
      <c r="A5105" t="inlineStr">
        <is>
          <t>照合 一般</t>
        </is>
      </c>
      <c r="B5105" s="21" t="n">
        <v>37500000</v>
      </c>
      <c r="C5105" s="22" t="n">
        <v>31</v>
      </c>
      <c r="D5105" s="22" t="n">
        <v>1</v>
      </c>
      <c r="E5105" s="22" t="n">
        <v>0</v>
      </c>
      <c r="F5105" s="21">
        <f>(IF(C5105&lt;=20,MAX(800000,400000*C5105),8000000+700000*(C5105-20))+IF(E5105=1,1000000,0))</f>
        <v/>
      </c>
      <c r="G5105" s="21">
        <f>IF(AND(D5105=3,C5105&lt;=5),MAX(0,B5105-F5105),IF(AND(D5105=2,C5105&lt;=5,MAX(0,B5105-F5105)&gt;3000000),1500000+MAX(0,B5105-F5105)-3000000,MAX(0,B5105-F5105)/2))</f>
        <v/>
      </c>
      <c r="H5105" s="21">
        <f>ROUNDDOWN(G5105,-3)</f>
        <v/>
      </c>
      <c r="I5105" s="21">
        <f>IF(H5105&lt;=0,0,ROUNDDOWN(ROUND((H5105*LOOKUP(H5105,{0,1950001,3300001,6950001,9000001,18000001,40000001},{0.05,0.1,0.2,0.23,0.33,0.4,0.45})-LOOKUP(H5105,{0,1950001,3300001,6950001,9000001,18000001,40000001},{0,97500,427500,636000,1536000,2796000,4796000}))*1.021,3),0))</f>
        <v/>
      </c>
      <c r="J5105" s="21">
        <f>ROUNDDOWN(ROUND(H5105*0.06,2),-2)</f>
        <v/>
      </c>
      <c r="K5105" s="21">
        <f>ROUNDDOWN(ROUND(H5105*0.04,2),-2)</f>
        <v/>
      </c>
      <c r="L5105" s="21">
        <f>I5105+J5105+K5105</f>
        <v/>
      </c>
      <c r="M5105" s="21">
        <f>B5105-L5105</f>
        <v/>
      </c>
      <c r="N5105" s="21">
        <f>ROUNDDOWN(ROUND(B5105*0.2042,2),0)</f>
        <v/>
      </c>
    </row>
    <row r="5106">
      <c r="A5106" t="inlineStr">
        <is>
          <t>照合 一般</t>
        </is>
      </c>
      <c r="B5106" s="21" t="n">
        <v>37500000</v>
      </c>
      <c r="C5106" s="22" t="n">
        <v>32</v>
      </c>
      <c r="D5106" s="22" t="n">
        <v>1</v>
      </c>
      <c r="E5106" s="22" t="n">
        <v>0</v>
      </c>
      <c r="F5106" s="21">
        <f>(IF(C5106&lt;=20,MAX(800000,400000*C5106),8000000+700000*(C5106-20))+IF(E5106=1,1000000,0))</f>
        <v/>
      </c>
      <c r="G5106" s="21">
        <f>IF(AND(D5106=3,C5106&lt;=5),MAX(0,B5106-F5106),IF(AND(D5106=2,C5106&lt;=5,MAX(0,B5106-F5106)&gt;3000000),1500000+MAX(0,B5106-F5106)-3000000,MAX(0,B5106-F5106)/2))</f>
        <v/>
      </c>
      <c r="H5106" s="21">
        <f>ROUNDDOWN(G5106,-3)</f>
        <v/>
      </c>
      <c r="I5106" s="21">
        <f>IF(H5106&lt;=0,0,ROUNDDOWN(ROUND((H5106*LOOKUP(H5106,{0,1950001,3300001,6950001,9000001,18000001,40000001},{0.05,0.1,0.2,0.23,0.33,0.4,0.45})-LOOKUP(H5106,{0,1950001,3300001,6950001,9000001,18000001,40000001},{0,97500,427500,636000,1536000,2796000,4796000}))*1.021,3),0))</f>
        <v/>
      </c>
      <c r="J5106" s="21">
        <f>ROUNDDOWN(ROUND(H5106*0.06,2),-2)</f>
        <v/>
      </c>
      <c r="K5106" s="21">
        <f>ROUNDDOWN(ROUND(H5106*0.04,2),-2)</f>
        <v/>
      </c>
      <c r="L5106" s="21">
        <f>I5106+J5106+K5106</f>
        <v/>
      </c>
      <c r="M5106" s="21">
        <f>B5106-L5106</f>
        <v/>
      </c>
      <c r="N5106" s="21">
        <f>ROUNDDOWN(ROUND(B5106*0.2042,2),0)</f>
        <v/>
      </c>
    </row>
    <row r="5107">
      <c r="A5107" t="inlineStr">
        <is>
          <t>照合 一般</t>
        </is>
      </c>
      <c r="B5107" s="21" t="n">
        <v>37500000</v>
      </c>
      <c r="C5107" s="22" t="n">
        <v>33</v>
      </c>
      <c r="D5107" s="22" t="n">
        <v>1</v>
      </c>
      <c r="E5107" s="22" t="n">
        <v>0</v>
      </c>
      <c r="F5107" s="21">
        <f>(IF(C5107&lt;=20,MAX(800000,400000*C5107),8000000+700000*(C5107-20))+IF(E5107=1,1000000,0))</f>
        <v/>
      </c>
      <c r="G5107" s="21">
        <f>IF(AND(D5107=3,C5107&lt;=5),MAX(0,B5107-F5107),IF(AND(D5107=2,C5107&lt;=5,MAX(0,B5107-F5107)&gt;3000000),1500000+MAX(0,B5107-F5107)-3000000,MAX(0,B5107-F5107)/2))</f>
        <v/>
      </c>
      <c r="H5107" s="21">
        <f>ROUNDDOWN(G5107,-3)</f>
        <v/>
      </c>
      <c r="I5107" s="21">
        <f>IF(H5107&lt;=0,0,ROUNDDOWN(ROUND((H5107*LOOKUP(H5107,{0,1950001,3300001,6950001,9000001,18000001,40000001},{0.05,0.1,0.2,0.23,0.33,0.4,0.45})-LOOKUP(H5107,{0,1950001,3300001,6950001,9000001,18000001,40000001},{0,97500,427500,636000,1536000,2796000,4796000}))*1.021,3),0))</f>
        <v/>
      </c>
      <c r="J5107" s="21">
        <f>ROUNDDOWN(ROUND(H5107*0.06,2),-2)</f>
        <v/>
      </c>
      <c r="K5107" s="21">
        <f>ROUNDDOWN(ROUND(H5107*0.04,2),-2)</f>
        <v/>
      </c>
      <c r="L5107" s="21">
        <f>I5107+J5107+K5107</f>
        <v/>
      </c>
      <c r="M5107" s="21">
        <f>B5107-L5107</f>
        <v/>
      </c>
      <c r="N5107" s="21">
        <f>ROUNDDOWN(ROUND(B5107*0.2042,2),0)</f>
        <v/>
      </c>
    </row>
    <row r="5108">
      <c r="A5108" t="inlineStr">
        <is>
          <t>照合 一般</t>
        </is>
      </c>
      <c r="B5108" s="21" t="n">
        <v>37500000</v>
      </c>
      <c r="C5108" s="22" t="n">
        <v>34</v>
      </c>
      <c r="D5108" s="22" t="n">
        <v>1</v>
      </c>
      <c r="E5108" s="22" t="n">
        <v>0</v>
      </c>
      <c r="F5108" s="21">
        <f>(IF(C5108&lt;=20,MAX(800000,400000*C5108),8000000+700000*(C5108-20))+IF(E5108=1,1000000,0))</f>
        <v/>
      </c>
      <c r="G5108" s="21">
        <f>IF(AND(D5108=3,C5108&lt;=5),MAX(0,B5108-F5108),IF(AND(D5108=2,C5108&lt;=5,MAX(0,B5108-F5108)&gt;3000000),1500000+MAX(0,B5108-F5108)-3000000,MAX(0,B5108-F5108)/2))</f>
        <v/>
      </c>
      <c r="H5108" s="21">
        <f>ROUNDDOWN(G5108,-3)</f>
        <v/>
      </c>
      <c r="I5108" s="21">
        <f>IF(H5108&lt;=0,0,ROUNDDOWN(ROUND((H5108*LOOKUP(H5108,{0,1950001,3300001,6950001,9000001,18000001,40000001},{0.05,0.1,0.2,0.23,0.33,0.4,0.45})-LOOKUP(H5108,{0,1950001,3300001,6950001,9000001,18000001,40000001},{0,97500,427500,636000,1536000,2796000,4796000}))*1.021,3),0))</f>
        <v/>
      </c>
      <c r="J5108" s="21">
        <f>ROUNDDOWN(ROUND(H5108*0.06,2),-2)</f>
        <v/>
      </c>
      <c r="K5108" s="21">
        <f>ROUNDDOWN(ROUND(H5108*0.04,2),-2)</f>
        <v/>
      </c>
      <c r="L5108" s="21">
        <f>I5108+J5108+K5108</f>
        <v/>
      </c>
      <c r="M5108" s="21">
        <f>B5108-L5108</f>
        <v/>
      </c>
      <c r="N5108" s="21">
        <f>ROUNDDOWN(ROUND(B5108*0.2042,2),0)</f>
        <v/>
      </c>
    </row>
    <row r="5109">
      <c r="A5109" t="inlineStr">
        <is>
          <t>照合 一般</t>
        </is>
      </c>
      <c r="B5109" s="21" t="n">
        <v>37500000</v>
      </c>
      <c r="C5109" s="22" t="n">
        <v>35</v>
      </c>
      <c r="D5109" s="22" t="n">
        <v>1</v>
      </c>
      <c r="E5109" s="22" t="n">
        <v>0</v>
      </c>
      <c r="F5109" s="21">
        <f>(IF(C5109&lt;=20,MAX(800000,400000*C5109),8000000+700000*(C5109-20))+IF(E5109=1,1000000,0))</f>
        <v/>
      </c>
      <c r="G5109" s="21">
        <f>IF(AND(D5109=3,C5109&lt;=5),MAX(0,B5109-F5109),IF(AND(D5109=2,C5109&lt;=5,MAX(0,B5109-F5109)&gt;3000000),1500000+MAX(0,B5109-F5109)-3000000,MAX(0,B5109-F5109)/2))</f>
        <v/>
      </c>
      <c r="H5109" s="21">
        <f>ROUNDDOWN(G5109,-3)</f>
        <v/>
      </c>
      <c r="I5109" s="21">
        <f>IF(H5109&lt;=0,0,ROUNDDOWN(ROUND((H5109*LOOKUP(H5109,{0,1950001,3300001,6950001,9000001,18000001,40000001},{0.05,0.1,0.2,0.23,0.33,0.4,0.45})-LOOKUP(H5109,{0,1950001,3300001,6950001,9000001,18000001,40000001},{0,97500,427500,636000,1536000,2796000,4796000}))*1.021,3),0))</f>
        <v/>
      </c>
      <c r="J5109" s="21">
        <f>ROUNDDOWN(ROUND(H5109*0.06,2),-2)</f>
        <v/>
      </c>
      <c r="K5109" s="21">
        <f>ROUNDDOWN(ROUND(H5109*0.04,2),-2)</f>
        <v/>
      </c>
      <c r="L5109" s="21">
        <f>I5109+J5109+K5109</f>
        <v/>
      </c>
      <c r="M5109" s="21">
        <f>B5109-L5109</f>
        <v/>
      </c>
      <c r="N5109" s="21">
        <f>ROUNDDOWN(ROUND(B5109*0.2042,2),0)</f>
        <v/>
      </c>
    </row>
    <row r="5110">
      <c r="A5110" t="inlineStr">
        <is>
          <t>照合 一般</t>
        </is>
      </c>
      <c r="B5110" s="21" t="n">
        <v>37500000</v>
      </c>
      <c r="C5110" s="22" t="n">
        <v>36</v>
      </c>
      <c r="D5110" s="22" t="n">
        <v>1</v>
      </c>
      <c r="E5110" s="22" t="n">
        <v>0</v>
      </c>
      <c r="F5110" s="21">
        <f>(IF(C5110&lt;=20,MAX(800000,400000*C5110),8000000+700000*(C5110-20))+IF(E5110=1,1000000,0))</f>
        <v/>
      </c>
      <c r="G5110" s="21">
        <f>IF(AND(D5110=3,C5110&lt;=5),MAX(0,B5110-F5110),IF(AND(D5110=2,C5110&lt;=5,MAX(0,B5110-F5110)&gt;3000000),1500000+MAX(0,B5110-F5110)-3000000,MAX(0,B5110-F5110)/2))</f>
        <v/>
      </c>
      <c r="H5110" s="21">
        <f>ROUNDDOWN(G5110,-3)</f>
        <v/>
      </c>
      <c r="I5110" s="21">
        <f>IF(H5110&lt;=0,0,ROUNDDOWN(ROUND((H5110*LOOKUP(H5110,{0,1950001,3300001,6950001,9000001,18000001,40000001},{0.05,0.1,0.2,0.23,0.33,0.4,0.45})-LOOKUP(H5110,{0,1950001,3300001,6950001,9000001,18000001,40000001},{0,97500,427500,636000,1536000,2796000,4796000}))*1.021,3),0))</f>
        <v/>
      </c>
      <c r="J5110" s="21">
        <f>ROUNDDOWN(ROUND(H5110*0.06,2),-2)</f>
        <v/>
      </c>
      <c r="K5110" s="21">
        <f>ROUNDDOWN(ROUND(H5110*0.04,2),-2)</f>
        <v/>
      </c>
      <c r="L5110" s="21">
        <f>I5110+J5110+K5110</f>
        <v/>
      </c>
      <c r="M5110" s="21">
        <f>B5110-L5110</f>
        <v/>
      </c>
      <c r="N5110" s="21">
        <f>ROUNDDOWN(ROUND(B5110*0.2042,2),0)</f>
        <v/>
      </c>
    </row>
    <row r="5111">
      <c r="A5111" t="inlineStr">
        <is>
          <t>照合 一般</t>
        </is>
      </c>
      <c r="B5111" s="21" t="n">
        <v>37500000</v>
      </c>
      <c r="C5111" s="22" t="n">
        <v>37</v>
      </c>
      <c r="D5111" s="22" t="n">
        <v>1</v>
      </c>
      <c r="E5111" s="22" t="n">
        <v>0</v>
      </c>
      <c r="F5111" s="21">
        <f>(IF(C5111&lt;=20,MAX(800000,400000*C5111),8000000+700000*(C5111-20))+IF(E5111=1,1000000,0))</f>
        <v/>
      </c>
      <c r="G5111" s="21">
        <f>IF(AND(D5111=3,C5111&lt;=5),MAX(0,B5111-F5111),IF(AND(D5111=2,C5111&lt;=5,MAX(0,B5111-F5111)&gt;3000000),1500000+MAX(0,B5111-F5111)-3000000,MAX(0,B5111-F5111)/2))</f>
        <v/>
      </c>
      <c r="H5111" s="21">
        <f>ROUNDDOWN(G5111,-3)</f>
        <v/>
      </c>
      <c r="I5111" s="21">
        <f>IF(H5111&lt;=0,0,ROUNDDOWN(ROUND((H5111*LOOKUP(H5111,{0,1950001,3300001,6950001,9000001,18000001,40000001},{0.05,0.1,0.2,0.23,0.33,0.4,0.45})-LOOKUP(H5111,{0,1950001,3300001,6950001,9000001,18000001,40000001},{0,97500,427500,636000,1536000,2796000,4796000}))*1.021,3),0))</f>
        <v/>
      </c>
      <c r="J5111" s="21">
        <f>ROUNDDOWN(ROUND(H5111*0.06,2),-2)</f>
        <v/>
      </c>
      <c r="K5111" s="21">
        <f>ROUNDDOWN(ROUND(H5111*0.04,2),-2)</f>
        <v/>
      </c>
      <c r="L5111" s="21">
        <f>I5111+J5111+K5111</f>
        <v/>
      </c>
      <c r="M5111" s="21">
        <f>B5111-L5111</f>
        <v/>
      </c>
      <c r="N5111" s="21">
        <f>ROUNDDOWN(ROUND(B5111*0.2042,2),0)</f>
        <v/>
      </c>
    </row>
    <row r="5112">
      <c r="A5112" t="inlineStr">
        <is>
          <t>照合 一般</t>
        </is>
      </c>
      <c r="B5112" s="21" t="n">
        <v>37500000</v>
      </c>
      <c r="C5112" s="22" t="n">
        <v>38</v>
      </c>
      <c r="D5112" s="22" t="n">
        <v>1</v>
      </c>
      <c r="E5112" s="22" t="n">
        <v>0</v>
      </c>
      <c r="F5112" s="21">
        <f>(IF(C5112&lt;=20,MAX(800000,400000*C5112),8000000+700000*(C5112-20))+IF(E5112=1,1000000,0))</f>
        <v/>
      </c>
      <c r="G5112" s="21">
        <f>IF(AND(D5112=3,C5112&lt;=5),MAX(0,B5112-F5112),IF(AND(D5112=2,C5112&lt;=5,MAX(0,B5112-F5112)&gt;3000000),1500000+MAX(0,B5112-F5112)-3000000,MAX(0,B5112-F5112)/2))</f>
        <v/>
      </c>
      <c r="H5112" s="21">
        <f>ROUNDDOWN(G5112,-3)</f>
        <v/>
      </c>
      <c r="I5112" s="21">
        <f>IF(H5112&lt;=0,0,ROUNDDOWN(ROUND((H5112*LOOKUP(H5112,{0,1950001,3300001,6950001,9000001,18000001,40000001},{0.05,0.1,0.2,0.23,0.33,0.4,0.45})-LOOKUP(H5112,{0,1950001,3300001,6950001,9000001,18000001,40000001},{0,97500,427500,636000,1536000,2796000,4796000}))*1.021,3),0))</f>
        <v/>
      </c>
      <c r="J5112" s="21">
        <f>ROUNDDOWN(ROUND(H5112*0.06,2),-2)</f>
        <v/>
      </c>
      <c r="K5112" s="21">
        <f>ROUNDDOWN(ROUND(H5112*0.04,2),-2)</f>
        <v/>
      </c>
      <c r="L5112" s="21">
        <f>I5112+J5112+K5112</f>
        <v/>
      </c>
      <c r="M5112" s="21">
        <f>B5112-L5112</f>
        <v/>
      </c>
      <c r="N5112" s="21">
        <f>ROUNDDOWN(ROUND(B5112*0.2042,2),0)</f>
        <v/>
      </c>
    </row>
    <row r="5113">
      <c r="A5113" t="inlineStr">
        <is>
          <t>照合 一般</t>
        </is>
      </c>
      <c r="B5113" s="21" t="n">
        <v>37500000</v>
      </c>
      <c r="C5113" s="22" t="n">
        <v>39</v>
      </c>
      <c r="D5113" s="22" t="n">
        <v>1</v>
      </c>
      <c r="E5113" s="22" t="n">
        <v>0</v>
      </c>
      <c r="F5113" s="21">
        <f>(IF(C5113&lt;=20,MAX(800000,400000*C5113),8000000+700000*(C5113-20))+IF(E5113=1,1000000,0))</f>
        <v/>
      </c>
      <c r="G5113" s="21">
        <f>IF(AND(D5113=3,C5113&lt;=5),MAX(0,B5113-F5113),IF(AND(D5113=2,C5113&lt;=5,MAX(0,B5113-F5113)&gt;3000000),1500000+MAX(0,B5113-F5113)-3000000,MAX(0,B5113-F5113)/2))</f>
        <v/>
      </c>
      <c r="H5113" s="21">
        <f>ROUNDDOWN(G5113,-3)</f>
        <v/>
      </c>
      <c r="I5113" s="21">
        <f>IF(H5113&lt;=0,0,ROUNDDOWN(ROUND((H5113*LOOKUP(H5113,{0,1950001,3300001,6950001,9000001,18000001,40000001},{0.05,0.1,0.2,0.23,0.33,0.4,0.45})-LOOKUP(H5113,{0,1950001,3300001,6950001,9000001,18000001,40000001},{0,97500,427500,636000,1536000,2796000,4796000}))*1.021,3),0))</f>
        <v/>
      </c>
      <c r="J5113" s="21">
        <f>ROUNDDOWN(ROUND(H5113*0.06,2),-2)</f>
        <v/>
      </c>
      <c r="K5113" s="21">
        <f>ROUNDDOWN(ROUND(H5113*0.04,2),-2)</f>
        <v/>
      </c>
      <c r="L5113" s="21">
        <f>I5113+J5113+K5113</f>
        <v/>
      </c>
      <c r="M5113" s="21">
        <f>B5113-L5113</f>
        <v/>
      </c>
      <c r="N5113" s="21">
        <f>ROUNDDOWN(ROUND(B5113*0.2042,2),0)</f>
        <v/>
      </c>
    </row>
    <row r="5114">
      <c r="A5114" t="inlineStr">
        <is>
          <t>照合 一般</t>
        </is>
      </c>
      <c r="B5114" s="21" t="n">
        <v>37500000</v>
      </c>
      <c r="C5114" s="22" t="n">
        <v>40</v>
      </c>
      <c r="D5114" s="22" t="n">
        <v>1</v>
      </c>
      <c r="E5114" s="22" t="n">
        <v>0</v>
      </c>
      <c r="F5114" s="21">
        <f>(IF(C5114&lt;=20,MAX(800000,400000*C5114),8000000+700000*(C5114-20))+IF(E5114=1,1000000,0))</f>
        <v/>
      </c>
      <c r="G5114" s="21">
        <f>IF(AND(D5114=3,C5114&lt;=5),MAX(0,B5114-F5114),IF(AND(D5114=2,C5114&lt;=5,MAX(0,B5114-F5114)&gt;3000000),1500000+MAX(0,B5114-F5114)-3000000,MAX(0,B5114-F5114)/2))</f>
        <v/>
      </c>
      <c r="H5114" s="21">
        <f>ROUNDDOWN(G5114,-3)</f>
        <v/>
      </c>
      <c r="I5114" s="21">
        <f>IF(H5114&lt;=0,0,ROUNDDOWN(ROUND((H5114*LOOKUP(H5114,{0,1950001,3300001,6950001,9000001,18000001,40000001},{0.05,0.1,0.2,0.23,0.33,0.4,0.45})-LOOKUP(H5114,{0,1950001,3300001,6950001,9000001,18000001,40000001},{0,97500,427500,636000,1536000,2796000,4796000}))*1.021,3),0))</f>
        <v/>
      </c>
      <c r="J5114" s="21">
        <f>ROUNDDOWN(ROUND(H5114*0.06,2),-2)</f>
        <v/>
      </c>
      <c r="K5114" s="21">
        <f>ROUNDDOWN(ROUND(H5114*0.04,2),-2)</f>
        <v/>
      </c>
      <c r="L5114" s="21">
        <f>I5114+J5114+K5114</f>
        <v/>
      </c>
      <c r="M5114" s="21">
        <f>B5114-L5114</f>
        <v/>
      </c>
      <c r="N5114" s="21">
        <f>ROUNDDOWN(ROUND(B5114*0.2042,2),0)</f>
        <v/>
      </c>
    </row>
    <row r="5115">
      <c r="A5115" t="inlineStr">
        <is>
          <t>照合 一般</t>
        </is>
      </c>
      <c r="B5115" s="21" t="n">
        <v>37500000</v>
      </c>
      <c r="C5115" s="22" t="n">
        <v>41</v>
      </c>
      <c r="D5115" s="22" t="n">
        <v>1</v>
      </c>
      <c r="E5115" s="22" t="n">
        <v>0</v>
      </c>
      <c r="F5115" s="21">
        <f>(IF(C5115&lt;=20,MAX(800000,400000*C5115),8000000+700000*(C5115-20))+IF(E5115=1,1000000,0))</f>
        <v/>
      </c>
      <c r="G5115" s="21">
        <f>IF(AND(D5115=3,C5115&lt;=5),MAX(0,B5115-F5115),IF(AND(D5115=2,C5115&lt;=5,MAX(0,B5115-F5115)&gt;3000000),1500000+MAX(0,B5115-F5115)-3000000,MAX(0,B5115-F5115)/2))</f>
        <v/>
      </c>
      <c r="H5115" s="21">
        <f>ROUNDDOWN(G5115,-3)</f>
        <v/>
      </c>
      <c r="I5115" s="21">
        <f>IF(H5115&lt;=0,0,ROUNDDOWN(ROUND((H5115*LOOKUP(H5115,{0,1950001,3300001,6950001,9000001,18000001,40000001},{0.05,0.1,0.2,0.23,0.33,0.4,0.45})-LOOKUP(H5115,{0,1950001,3300001,6950001,9000001,18000001,40000001},{0,97500,427500,636000,1536000,2796000,4796000}))*1.021,3),0))</f>
        <v/>
      </c>
      <c r="J5115" s="21">
        <f>ROUNDDOWN(ROUND(H5115*0.06,2),-2)</f>
        <v/>
      </c>
      <c r="K5115" s="21">
        <f>ROUNDDOWN(ROUND(H5115*0.04,2),-2)</f>
        <v/>
      </c>
      <c r="L5115" s="21">
        <f>I5115+J5115+K5115</f>
        <v/>
      </c>
      <c r="M5115" s="21">
        <f>B5115-L5115</f>
        <v/>
      </c>
      <c r="N5115" s="21">
        <f>ROUNDDOWN(ROUND(B5115*0.2042,2),0)</f>
        <v/>
      </c>
    </row>
    <row r="5116">
      <c r="A5116" t="inlineStr">
        <is>
          <t>照合 一般</t>
        </is>
      </c>
      <c r="B5116" s="21" t="n">
        <v>37500000</v>
      </c>
      <c r="C5116" s="22" t="n">
        <v>42</v>
      </c>
      <c r="D5116" s="22" t="n">
        <v>1</v>
      </c>
      <c r="E5116" s="22" t="n">
        <v>0</v>
      </c>
      <c r="F5116" s="21">
        <f>(IF(C5116&lt;=20,MAX(800000,400000*C5116),8000000+700000*(C5116-20))+IF(E5116=1,1000000,0))</f>
        <v/>
      </c>
      <c r="G5116" s="21">
        <f>IF(AND(D5116=3,C5116&lt;=5),MAX(0,B5116-F5116),IF(AND(D5116=2,C5116&lt;=5,MAX(0,B5116-F5116)&gt;3000000),1500000+MAX(0,B5116-F5116)-3000000,MAX(0,B5116-F5116)/2))</f>
        <v/>
      </c>
      <c r="H5116" s="21">
        <f>ROUNDDOWN(G5116,-3)</f>
        <v/>
      </c>
      <c r="I5116" s="21">
        <f>IF(H5116&lt;=0,0,ROUNDDOWN(ROUND((H5116*LOOKUP(H5116,{0,1950001,3300001,6950001,9000001,18000001,40000001},{0.05,0.1,0.2,0.23,0.33,0.4,0.45})-LOOKUP(H5116,{0,1950001,3300001,6950001,9000001,18000001,40000001},{0,97500,427500,636000,1536000,2796000,4796000}))*1.021,3),0))</f>
        <v/>
      </c>
      <c r="J5116" s="21">
        <f>ROUNDDOWN(ROUND(H5116*0.06,2),-2)</f>
        <v/>
      </c>
      <c r="K5116" s="21">
        <f>ROUNDDOWN(ROUND(H5116*0.04,2),-2)</f>
        <v/>
      </c>
      <c r="L5116" s="21">
        <f>I5116+J5116+K5116</f>
        <v/>
      </c>
      <c r="M5116" s="21">
        <f>B5116-L5116</f>
        <v/>
      </c>
      <c r="N5116" s="21">
        <f>ROUNDDOWN(ROUND(B5116*0.2042,2),0)</f>
        <v/>
      </c>
    </row>
    <row r="5117">
      <c r="A5117" t="inlineStr">
        <is>
          <t>照合 一般</t>
        </is>
      </c>
      <c r="B5117" s="21" t="n">
        <v>37500000</v>
      </c>
      <c r="C5117" s="22" t="n">
        <v>43</v>
      </c>
      <c r="D5117" s="22" t="n">
        <v>1</v>
      </c>
      <c r="E5117" s="22" t="n">
        <v>0</v>
      </c>
      <c r="F5117" s="21">
        <f>(IF(C5117&lt;=20,MAX(800000,400000*C5117),8000000+700000*(C5117-20))+IF(E5117=1,1000000,0))</f>
        <v/>
      </c>
      <c r="G5117" s="21">
        <f>IF(AND(D5117=3,C5117&lt;=5),MAX(0,B5117-F5117),IF(AND(D5117=2,C5117&lt;=5,MAX(0,B5117-F5117)&gt;3000000),1500000+MAX(0,B5117-F5117)-3000000,MAX(0,B5117-F5117)/2))</f>
        <v/>
      </c>
      <c r="H5117" s="21">
        <f>ROUNDDOWN(G5117,-3)</f>
        <v/>
      </c>
      <c r="I5117" s="21">
        <f>IF(H5117&lt;=0,0,ROUNDDOWN(ROUND((H5117*LOOKUP(H5117,{0,1950001,3300001,6950001,9000001,18000001,40000001},{0.05,0.1,0.2,0.23,0.33,0.4,0.45})-LOOKUP(H5117,{0,1950001,3300001,6950001,9000001,18000001,40000001},{0,97500,427500,636000,1536000,2796000,4796000}))*1.021,3),0))</f>
        <v/>
      </c>
      <c r="J5117" s="21">
        <f>ROUNDDOWN(ROUND(H5117*0.06,2),-2)</f>
        <v/>
      </c>
      <c r="K5117" s="21">
        <f>ROUNDDOWN(ROUND(H5117*0.04,2),-2)</f>
        <v/>
      </c>
      <c r="L5117" s="21">
        <f>I5117+J5117+K5117</f>
        <v/>
      </c>
      <c r="M5117" s="21">
        <f>B5117-L5117</f>
        <v/>
      </c>
      <c r="N5117" s="21">
        <f>ROUNDDOWN(ROUND(B5117*0.2042,2),0)</f>
        <v/>
      </c>
    </row>
    <row r="5118">
      <c r="A5118" t="inlineStr">
        <is>
          <t>照合 一般</t>
        </is>
      </c>
      <c r="B5118" s="21" t="n">
        <v>37500000</v>
      </c>
      <c r="C5118" s="22" t="n">
        <v>44</v>
      </c>
      <c r="D5118" s="22" t="n">
        <v>1</v>
      </c>
      <c r="E5118" s="22" t="n">
        <v>0</v>
      </c>
      <c r="F5118" s="21">
        <f>(IF(C5118&lt;=20,MAX(800000,400000*C5118),8000000+700000*(C5118-20))+IF(E5118=1,1000000,0))</f>
        <v/>
      </c>
      <c r="G5118" s="21">
        <f>IF(AND(D5118=3,C5118&lt;=5),MAX(0,B5118-F5118),IF(AND(D5118=2,C5118&lt;=5,MAX(0,B5118-F5118)&gt;3000000),1500000+MAX(0,B5118-F5118)-3000000,MAX(0,B5118-F5118)/2))</f>
        <v/>
      </c>
      <c r="H5118" s="21">
        <f>ROUNDDOWN(G5118,-3)</f>
        <v/>
      </c>
      <c r="I5118" s="21">
        <f>IF(H5118&lt;=0,0,ROUNDDOWN(ROUND((H5118*LOOKUP(H5118,{0,1950001,3300001,6950001,9000001,18000001,40000001},{0.05,0.1,0.2,0.23,0.33,0.4,0.45})-LOOKUP(H5118,{0,1950001,3300001,6950001,9000001,18000001,40000001},{0,97500,427500,636000,1536000,2796000,4796000}))*1.021,3),0))</f>
        <v/>
      </c>
      <c r="J5118" s="21">
        <f>ROUNDDOWN(ROUND(H5118*0.06,2),-2)</f>
        <v/>
      </c>
      <c r="K5118" s="21">
        <f>ROUNDDOWN(ROUND(H5118*0.04,2),-2)</f>
        <v/>
      </c>
      <c r="L5118" s="21">
        <f>I5118+J5118+K5118</f>
        <v/>
      </c>
      <c r="M5118" s="21">
        <f>B5118-L5118</f>
        <v/>
      </c>
      <c r="N5118" s="21">
        <f>ROUNDDOWN(ROUND(B5118*0.2042,2),0)</f>
        <v/>
      </c>
    </row>
    <row r="5119">
      <c r="A5119" t="inlineStr">
        <is>
          <t>照合 一般</t>
        </is>
      </c>
      <c r="B5119" s="21" t="n">
        <v>37500000</v>
      </c>
      <c r="C5119" s="22" t="n">
        <v>45</v>
      </c>
      <c r="D5119" s="22" t="n">
        <v>1</v>
      </c>
      <c r="E5119" s="22" t="n">
        <v>0</v>
      </c>
      <c r="F5119" s="21">
        <f>(IF(C5119&lt;=20,MAX(800000,400000*C5119),8000000+700000*(C5119-20))+IF(E5119=1,1000000,0))</f>
        <v/>
      </c>
      <c r="G5119" s="21">
        <f>IF(AND(D5119=3,C5119&lt;=5),MAX(0,B5119-F5119),IF(AND(D5119=2,C5119&lt;=5,MAX(0,B5119-F5119)&gt;3000000),1500000+MAX(0,B5119-F5119)-3000000,MAX(0,B5119-F5119)/2))</f>
        <v/>
      </c>
      <c r="H5119" s="21">
        <f>ROUNDDOWN(G5119,-3)</f>
        <v/>
      </c>
      <c r="I5119" s="21">
        <f>IF(H5119&lt;=0,0,ROUNDDOWN(ROUND((H5119*LOOKUP(H5119,{0,1950001,3300001,6950001,9000001,18000001,40000001},{0.05,0.1,0.2,0.23,0.33,0.4,0.45})-LOOKUP(H5119,{0,1950001,3300001,6950001,9000001,18000001,40000001},{0,97500,427500,636000,1536000,2796000,4796000}))*1.021,3),0))</f>
        <v/>
      </c>
      <c r="J5119" s="21">
        <f>ROUNDDOWN(ROUND(H5119*0.06,2),-2)</f>
        <v/>
      </c>
      <c r="K5119" s="21">
        <f>ROUNDDOWN(ROUND(H5119*0.04,2),-2)</f>
        <v/>
      </c>
      <c r="L5119" s="21">
        <f>I5119+J5119+K5119</f>
        <v/>
      </c>
      <c r="M5119" s="21">
        <f>B5119-L5119</f>
        <v/>
      </c>
      <c r="N5119" s="21">
        <f>ROUNDDOWN(ROUND(B5119*0.2042,2),0)</f>
        <v/>
      </c>
    </row>
    <row r="5120">
      <c r="A5120" t="inlineStr">
        <is>
          <t>照合 短期</t>
        </is>
      </c>
      <c r="B5120" s="21" t="n">
        <v>37500000</v>
      </c>
      <c r="C5120" s="22" t="n">
        <v>1</v>
      </c>
      <c r="D5120" s="22" t="n">
        <v>2</v>
      </c>
      <c r="E5120" s="22" t="n">
        <v>0</v>
      </c>
      <c r="F5120" s="21">
        <f>(IF(C5120&lt;=20,MAX(800000,400000*C5120),8000000+700000*(C5120-20))+IF(E5120=1,1000000,0))</f>
        <v/>
      </c>
      <c r="G5120" s="21">
        <f>IF(AND(D5120=3,C5120&lt;=5),MAX(0,B5120-F5120),IF(AND(D5120=2,C5120&lt;=5,MAX(0,B5120-F5120)&gt;3000000),1500000+MAX(0,B5120-F5120)-3000000,MAX(0,B5120-F5120)/2))</f>
        <v/>
      </c>
      <c r="H5120" s="21">
        <f>ROUNDDOWN(G5120,-3)</f>
        <v/>
      </c>
      <c r="I5120" s="21">
        <f>IF(H5120&lt;=0,0,ROUNDDOWN(ROUND((H5120*LOOKUP(H5120,{0,1950001,3300001,6950001,9000001,18000001,40000001},{0.05,0.1,0.2,0.23,0.33,0.4,0.45})-LOOKUP(H5120,{0,1950001,3300001,6950001,9000001,18000001,40000001},{0,97500,427500,636000,1536000,2796000,4796000}))*1.021,3),0))</f>
        <v/>
      </c>
      <c r="J5120" s="21">
        <f>ROUNDDOWN(ROUND(H5120*0.06,2),-2)</f>
        <v/>
      </c>
      <c r="K5120" s="21">
        <f>ROUNDDOWN(ROUND(H5120*0.04,2),-2)</f>
        <v/>
      </c>
      <c r="L5120" s="21">
        <f>I5120+J5120+K5120</f>
        <v/>
      </c>
      <c r="M5120" s="21">
        <f>B5120-L5120</f>
        <v/>
      </c>
      <c r="N5120" s="21">
        <f>ROUNDDOWN(ROUND(B5120*0.2042,2),0)</f>
        <v/>
      </c>
    </row>
    <row r="5121">
      <c r="A5121" t="inlineStr">
        <is>
          <t>照合 役員</t>
        </is>
      </c>
      <c r="B5121" s="21" t="n">
        <v>37500000</v>
      </c>
      <c r="C5121" s="22" t="n">
        <v>1</v>
      </c>
      <c r="D5121" s="22" t="n">
        <v>3</v>
      </c>
      <c r="E5121" s="22" t="n">
        <v>0</v>
      </c>
      <c r="F5121" s="21">
        <f>(IF(C5121&lt;=20,MAX(800000,400000*C5121),8000000+700000*(C5121-20))+IF(E5121=1,1000000,0))</f>
        <v/>
      </c>
      <c r="G5121" s="21">
        <f>IF(AND(D5121=3,C5121&lt;=5),MAX(0,B5121-F5121),IF(AND(D5121=2,C5121&lt;=5,MAX(0,B5121-F5121)&gt;3000000),1500000+MAX(0,B5121-F5121)-3000000,MAX(0,B5121-F5121)/2))</f>
        <v/>
      </c>
      <c r="H5121" s="21">
        <f>ROUNDDOWN(G5121,-3)</f>
        <v/>
      </c>
      <c r="I5121" s="21">
        <f>IF(H5121&lt;=0,0,ROUNDDOWN(ROUND((H5121*LOOKUP(H5121,{0,1950001,3300001,6950001,9000001,18000001,40000001},{0.05,0.1,0.2,0.23,0.33,0.4,0.45})-LOOKUP(H5121,{0,1950001,3300001,6950001,9000001,18000001,40000001},{0,97500,427500,636000,1536000,2796000,4796000}))*1.021,3),0))</f>
        <v/>
      </c>
      <c r="J5121" s="21">
        <f>ROUNDDOWN(ROUND(H5121*0.06,2),-2)</f>
        <v/>
      </c>
      <c r="K5121" s="21">
        <f>ROUNDDOWN(ROUND(H5121*0.04,2),-2)</f>
        <v/>
      </c>
      <c r="L5121" s="21">
        <f>I5121+J5121+K5121</f>
        <v/>
      </c>
      <c r="M5121" s="21">
        <f>B5121-L5121</f>
        <v/>
      </c>
      <c r="N5121" s="21">
        <f>ROUNDDOWN(ROUND(B5121*0.2042,2),0)</f>
        <v/>
      </c>
    </row>
    <row r="5122">
      <c r="A5122" t="inlineStr">
        <is>
          <t>照合 短期 障害</t>
        </is>
      </c>
      <c r="B5122" s="21" t="n">
        <v>37500000</v>
      </c>
      <c r="C5122" s="22" t="n">
        <v>1</v>
      </c>
      <c r="D5122" s="22" t="n">
        <v>2</v>
      </c>
      <c r="E5122" s="22" t="n">
        <v>1</v>
      </c>
      <c r="F5122" s="21">
        <f>(IF(C5122&lt;=20,MAX(800000,400000*C5122),8000000+700000*(C5122-20))+IF(E5122=1,1000000,0))</f>
        <v/>
      </c>
      <c r="G5122" s="21">
        <f>IF(AND(D5122=3,C5122&lt;=5),MAX(0,B5122-F5122),IF(AND(D5122=2,C5122&lt;=5,MAX(0,B5122-F5122)&gt;3000000),1500000+MAX(0,B5122-F5122)-3000000,MAX(0,B5122-F5122)/2))</f>
        <v/>
      </c>
      <c r="H5122" s="21">
        <f>ROUNDDOWN(G5122,-3)</f>
        <v/>
      </c>
      <c r="I5122" s="21">
        <f>IF(H5122&lt;=0,0,ROUNDDOWN(ROUND((H5122*LOOKUP(H5122,{0,1950001,3300001,6950001,9000001,18000001,40000001},{0.05,0.1,0.2,0.23,0.33,0.4,0.45})-LOOKUP(H5122,{0,1950001,3300001,6950001,9000001,18000001,40000001},{0,97500,427500,636000,1536000,2796000,4796000}))*1.021,3),0))</f>
        <v/>
      </c>
      <c r="J5122" s="21">
        <f>ROUNDDOWN(ROUND(H5122*0.06,2),-2)</f>
        <v/>
      </c>
      <c r="K5122" s="21">
        <f>ROUNDDOWN(ROUND(H5122*0.04,2),-2)</f>
        <v/>
      </c>
      <c r="L5122" s="21">
        <f>I5122+J5122+K5122</f>
        <v/>
      </c>
      <c r="M5122" s="21">
        <f>B5122-L5122</f>
        <v/>
      </c>
      <c r="N5122" s="21">
        <f>ROUNDDOWN(ROUND(B5122*0.2042,2),0)</f>
        <v/>
      </c>
    </row>
    <row r="5123">
      <c r="A5123" t="inlineStr">
        <is>
          <t>照合 短期</t>
        </is>
      </c>
      <c r="B5123" s="21" t="n">
        <v>37500000</v>
      </c>
      <c r="C5123" s="22" t="n">
        <v>2</v>
      </c>
      <c r="D5123" s="22" t="n">
        <v>2</v>
      </c>
      <c r="E5123" s="22" t="n">
        <v>0</v>
      </c>
      <c r="F5123" s="21">
        <f>(IF(C5123&lt;=20,MAX(800000,400000*C5123),8000000+700000*(C5123-20))+IF(E5123=1,1000000,0))</f>
        <v/>
      </c>
      <c r="G5123" s="21">
        <f>IF(AND(D5123=3,C5123&lt;=5),MAX(0,B5123-F5123),IF(AND(D5123=2,C5123&lt;=5,MAX(0,B5123-F5123)&gt;3000000),1500000+MAX(0,B5123-F5123)-3000000,MAX(0,B5123-F5123)/2))</f>
        <v/>
      </c>
      <c r="H5123" s="21">
        <f>ROUNDDOWN(G5123,-3)</f>
        <v/>
      </c>
      <c r="I5123" s="21">
        <f>IF(H5123&lt;=0,0,ROUNDDOWN(ROUND((H5123*LOOKUP(H5123,{0,1950001,3300001,6950001,9000001,18000001,40000001},{0.05,0.1,0.2,0.23,0.33,0.4,0.45})-LOOKUP(H5123,{0,1950001,3300001,6950001,9000001,18000001,40000001},{0,97500,427500,636000,1536000,2796000,4796000}))*1.021,3),0))</f>
        <v/>
      </c>
      <c r="J5123" s="21">
        <f>ROUNDDOWN(ROUND(H5123*0.06,2),-2)</f>
        <v/>
      </c>
      <c r="K5123" s="21">
        <f>ROUNDDOWN(ROUND(H5123*0.04,2),-2)</f>
        <v/>
      </c>
      <c r="L5123" s="21">
        <f>I5123+J5123+K5123</f>
        <v/>
      </c>
      <c r="M5123" s="21">
        <f>B5123-L5123</f>
        <v/>
      </c>
      <c r="N5123" s="21">
        <f>ROUNDDOWN(ROUND(B5123*0.2042,2),0)</f>
        <v/>
      </c>
    </row>
    <row r="5124">
      <c r="A5124" t="inlineStr">
        <is>
          <t>照合 役員</t>
        </is>
      </c>
      <c r="B5124" s="21" t="n">
        <v>37500000</v>
      </c>
      <c r="C5124" s="22" t="n">
        <v>2</v>
      </c>
      <c r="D5124" s="22" t="n">
        <v>3</v>
      </c>
      <c r="E5124" s="22" t="n">
        <v>0</v>
      </c>
      <c r="F5124" s="21">
        <f>(IF(C5124&lt;=20,MAX(800000,400000*C5124),8000000+700000*(C5124-20))+IF(E5124=1,1000000,0))</f>
        <v/>
      </c>
      <c r="G5124" s="21">
        <f>IF(AND(D5124=3,C5124&lt;=5),MAX(0,B5124-F5124),IF(AND(D5124=2,C5124&lt;=5,MAX(0,B5124-F5124)&gt;3000000),1500000+MAX(0,B5124-F5124)-3000000,MAX(0,B5124-F5124)/2))</f>
        <v/>
      </c>
      <c r="H5124" s="21">
        <f>ROUNDDOWN(G5124,-3)</f>
        <v/>
      </c>
      <c r="I5124" s="21">
        <f>IF(H5124&lt;=0,0,ROUNDDOWN(ROUND((H5124*LOOKUP(H5124,{0,1950001,3300001,6950001,9000001,18000001,40000001},{0.05,0.1,0.2,0.23,0.33,0.4,0.45})-LOOKUP(H5124,{0,1950001,3300001,6950001,9000001,18000001,40000001},{0,97500,427500,636000,1536000,2796000,4796000}))*1.021,3),0))</f>
        <v/>
      </c>
      <c r="J5124" s="21">
        <f>ROUNDDOWN(ROUND(H5124*0.06,2),-2)</f>
        <v/>
      </c>
      <c r="K5124" s="21">
        <f>ROUNDDOWN(ROUND(H5124*0.04,2),-2)</f>
        <v/>
      </c>
      <c r="L5124" s="21">
        <f>I5124+J5124+K5124</f>
        <v/>
      </c>
      <c r="M5124" s="21">
        <f>B5124-L5124</f>
        <v/>
      </c>
      <c r="N5124" s="21">
        <f>ROUNDDOWN(ROUND(B5124*0.2042,2),0)</f>
        <v/>
      </c>
    </row>
    <row r="5125">
      <c r="A5125" t="inlineStr">
        <is>
          <t>照合 短期 障害</t>
        </is>
      </c>
      <c r="B5125" s="21" t="n">
        <v>37500000</v>
      </c>
      <c r="C5125" s="22" t="n">
        <v>2</v>
      </c>
      <c r="D5125" s="22" t="n">
        <v>2</v>
      </c>
      <c r="E5125" s="22" t="n">
        <v>1</v>
      </c>
      <c r="F5125" s="21">
        <f>(IF(C5125&lt;=20,MAX(800000,400000*C5125),8000000+700000*(C5125-20))+IF(E5125=1,1000000,0))</f>
        <v/>
      </c>
      <c r="G5125" s="21">
        <f>IF(AND(D5125=3,C5125&lt;=5),MAX(0,B5125-F5125),IF(AND(D5125=2,C5125&lt;=5,MAX(0,B5125-F5125)&gt;3000000),1500000+MAX(0,B5125-F5125)-3000000,MAX(0,B5125-F5125)/2))</f>
        <v/>
      </c>
      <c r="H5125" s="21">
        <f>ROUNDDOWN(G5125,-3)</f>
        <v/>
      </c>
      <c r="I5125" s="21">
        <f>IF(H5125&lt;=0,0,ROUNDDOWN(ROUND((H5125*LOOKUP(H5125,{0,1950001,3300001,6950001,9000001,18000001,40000001},{0.05,0.1,0.2,0.23,0.33,0.4,0.45})-LOOKUP(H5125,{0,1950001,3300001,6950001,9000001,18000001,40000001},{0,97500,427500,636000,1536000,2796000,4796000}))*1.021,3),0))</f>
        <v/>
      </c>
      <c r="J5125" s="21">
        <f>ROUNDDOWN(ROUND(H5125*0.06,2),-2)</f>
        <v/>
      </c>
      <c r="K5125" s="21">
        <f>ROUNDDOWN(ROUND(H5125*0.04,2),-2)</f>
        <v/>
      </c>
      <c r="L5125" s="21">
        <f>I5125+J5125+K5125</f>
        <v/>
      </c>
      <c r="M5125" s="21">
        <f>B5125-L5125</f>
        <v/>
      </c>
      <c r="N5125" s="21">
        <f>ROUNDDOWN(ROUND(B5125*0.2042,2),0)</f>
        <v/>
      </c>
    </row>
    <row r="5126">
      <c r="A5126" t="inlineStr">
        <is>
          <t>照合 短期</t>
        </is>
      </c>
      <c r="B5126" s="21" t="n">
        <v>37500000</v>
      </c>
      <c r="C5126" s="22" t="n">
        <v>3</v>
      </c>
      <c r="D5126" s="22" t="n">
        <v>2</v>
      </c>
      <c r="E5126" s="22" t="n">
        <v>0</v>
      </c>
      <c r="F5126" s="21">
        <f>(IF(C5126&lt;=20,MAX(800000,400000*C5126),8000000+700000*(C5126-20))+IF(E5126=1,1000000,0))</f>
        <v/>
      </c>
      <c r="G5126" s="21">
        <f>IF(AND(D5126=3,C5126&lt;=5),MAX(0,B5126-F5126),IF(AND(D5126=2,C5126&lt;=5,MAX(0,B5126-F5126)&gt;3000000),1500000+MAX(0,B5126-F5126)-3000000,MAX(0,B5126-F5126)/2))</f>
        <v/>
      </c>
      <c r="H5126" s="21">
        <f>ROUNDDOWN(G5126,-3)</f>
        <v/>
      </c>
      <c r="I5126" s="21">
        <f>IF(H5126&lt;=0,0,ROUNDDOWN(ROUND((H5126*LOOKUP(H5126,{0,1950001,3300001,6950001,9000001,18000001,40000001},{0.05,0.1,0.2,0.23,0.33,0.4,0.45})-LOOKUP(H5126,{0,1950001,3300001,6950001,9000001,18000001,40000001},{0,97500,427500,636000,1536000,2796000,4796000}))*1.021,3),0))</f>
        <v/>
      </c>
      <c r="J5126" s="21">
        <f>ROUNDDOWN(ROUND(H5126*0.06,2),-2)</f>
        <v/>
      </c>
      <c r="K5126" s="21">
        <f>ROUNDDOWN(ROUND(H5126*0.04,2),-2)</f>
        <v/>
      </c>
      <c r="L5126" s="21">
        <f>I5126+J5126+K5126</f>
        <v/>
      </c>
      <c r="M5126" s="21">
        <f>B5126-L5126</f>
        <v/>
      </c>
      <c r="N5126" s="21">
        <f>ROUNDDOWN(ROUND(B5126*0.2042,2),0)</f>
        <v/>
      </c>
    </row>
    <row r="5127">
      <c r="A5127" t="inlineStr">
        <is>
          <t>照合 役員</t>
        </is>
      </c>
      <c r="B5127" s="21" t="n">
        <v>37500000</v>
      </c>
      <c r="C5127" s="22" t="n">
        <v>3</v>
      </c>
      <c r="D5127" s="22" t="n">
        <v>3</v>
      </c>
      <c r="E5127" s="22" t="n">
        <v>0</v>
      </c>
      <c r="F5127" s="21">
        <f>(IF(C5127&lt;=20,MAX(800000,400000*C5127),8000000+700000*(C5127-20))+IF(E5127=1,1000000,0))</f>
        <v/>
      </c>
      <c r="G5127" s="21">
        <f>IF(AND(D5127=3,C5127&lt;=5),MAX(0,B5127-F5127),IF(AND(D5127=2,C5127&lt;=5,MAX(0,B5127-F5127)&gt;3000000),1500000+MAX(0,B5127-F5127)-3000000,MAX(0,B5127-F5127)/2))</f>
        <v/>
      </c>
      <c r="H5127" s="21">
        <f>ROUNDDOWN(G5127,-3)</f>
        <v/>
      </c>
      <c r="I5127" s="21">
        <f>IF(H5127&lt;=0,0,ROUNDDOWN(ROUND((H5127*LOOKUP(H5127,{0,1950001,3300001,6950001,9000001,18000001,40000001},{0.05,0.1,0.2,0.23,0.33,0.4,0.45})-LOOKUP(H5127,{0,1950001,3300001,6950001,9000001,18000001,40000001},{0,97500,427500,636000,1536000,2796000,4796000}))*1.021,3),0))</f>
        <v/>
      </c>
      <c r="J5127" s="21">
        <f>ROUNDDOWN(ROUND(H5127*0.06,2),-2)</f>
        <v/>
      </c>
      <c r="K5127" s="21">
        <f>ROUNDDOWN(ROUND(H5127*0.04,2),-2)</f>
        <v/>
      </c>
      <c r="L5127" s="21">
        <f>I5127+J5127+K5127</f>
        <v/>
      </c>
      <c r="M5127" s="21">
        <f>B5127-L5127</f>
        <v/>
      </c>
      <c r="N5127" s="21">
        <f>ROUNDDOWN(ROUND(B5127*0.2042,2),0)</f>
        <v/>
      </c>
    </row>
    <row r="5128">
      <c r="A5128" t="inlineStr">
        <is>
          <t>照合 短期 障害</t>
        </is>
      </c>
      <c r="B5128" s="21" t="n">
        <v>37500000</v>
      </c>
      <c r="C5128" s="22" t="n">
        <v>3</v>
      </c>
      <c r="D5128" s="22" t="n">
        <v>2</v>
      </c>
      <c r="E5128" s="22" t="n">
        <v>1</v>
      </c>
      <c r="F5128" s="21">
        <f>(IF(C5128&lt;=20,MAX(800000,400000*C5128),8000000+700000*(C5128-20))+IF(E5128=1,1000000,0))</f>
        <v/>
      </c>
      <c r="G5128" s="21">
        <f>IF(AND(D5128=3,C5128&lt;=5),MAX(0,B5128-F5128),IF(AND(D5128=2,C5128&lt;=5,MAX(0,B5128-F5128)&gt;3000000),1500000+MAX(0,B5128-F5128)-3000000,MAX(0,B5128-F5128)/2))</f>
        <v/>
      </c>
      <c r="H5128" s="21">
        <f>ROUNDDOWN(G5128,-3)</f>
        <v/>
      </c>
      <c r="I5128" s="21">
        <f>IF(H5128&lt;=0,0,ROUNDDOWN(ROUND((H5128*LOOKUP(H5128,{0,1950001,3300001,6950001,9000001,18000001,40000001},{0.05,0.1,0.2,0.23,0.33,0.4,0.45})-LOOKUP(H5128,{0,1950001,3300001,6950001,9000001,18000001,40000001},{0,97500,427500,636000,1536000,2796000,4796000}))*1.021,3),0))</f>
        <v/>
      </c>
      <c r="J5128" s="21">
        <f>ROUNDDOWN(ROUND(H5128*0.06,2),-2)</f>
        <v/>
      </c>
      <c r="K5128" s="21">
        <f>ROUNDDOWN(ROUND(H5128*0.04,2),-2)</f>
        <v/>
      </c>
      <c r="L5128" s="21">
        <f>I5128+J5128+K5128</f>
        <v/>
      </c>
      <c r="M5128" s="21">
        <f>B5128-L5128</f>
        <v/>
      </c>
      <c r="N5128" s="21">
        <f>ROUNDDOWN(ROUND(B5128*0.2042,2),0)</f>
        <v/>
      </c>
    </row>
    <row r="5129">
      <c r="A5129" t="inlineStr">
        <is>
          <t>照合 短期</t>
        </is>
      </c>
      <c r="B5129" s="21" t="n">
        <v>37500000</v>
      </c>
      <c r="C5129" s="22" t="n">
        <v>4</v>
      </c>
      <c r="D5129" s="22" t="n">
        <v>2</v>
      </c>
      <c r="E5129" s="22" t="n">
        <v>0</v>
      </c>
      <c r="F5129" s="21">
        <f>(IF(C5129&lt;=20,MAX(800000,400000*C5129),8000000+700000*(C5129-20))+IF(E5129=1,1000000,0))</f>
        <v/>
      </c>
      <c r="G5129" s="21">
        <f>IF(AND(D5129=3,C5129&lt;=5),MAX(0,B5129-F5129),IF(AND(D5129=2,C5129&lt;=5,MAX(0,B5129-F5129)&gt;3000000),1500000+MAX(0,B5129-F5129)-3000000,MAX(0,B5129-F5129)/2))</f>
        <v/>
      </c>
      <c r="H5129" s="21">
        <f>ROUNDDOWN(G5129,-3)</f>
        <v/>
      </c>
      <c r="I5129" s="21">
        <f>IF(H5129&lt;=0,0,ROUNDDOWN(ROUND((H5129*LOOKUP(H5129,{0,1950001,3300001,6950001,9000001,18000001,40000001},{0.05,0.1,0.2,0.23,0.33,0.4,0.45})-LOOKUP(H5129,{0,1950001,3300001,6950001,9000001,18000001,40000001},{0,97500,427500,636000,1536000,2796000,4796000}))*1.021,3),0))</f>
        <v/>
      </c>
      <c r="J5129" s="21">
        <f>ROUNDDOWN(ROUND(H5129*0.06,2),-2)</f>
        <v/>
      </c>
      <c r="K5129" s="21">
        <f>ROUNDDOWN(ROUND(H5129*0.04,2),-2)</f>
        <v/>
      </c>
      <c r="L5129" s="21">
        <f>I5129+J5129+K5129</f>
        <v/>
      </c>
      <c r="M5129" s="21">
        <f>B5129-L5129</f>
        <v/>
      </c>
      <c r="N5129" s="21">
        <f>ROUNDDOWN(ROUND(B5129*0.2042,2),0)</f>
        <v/>
      </c>
    </row>
    <row r="5130">
      <c r="A5130" t="inlineStr">
        <is>
          <t>照合 役員</t>
        </is>
      </c>
      <c r="B5130" s="21" t="n">
        <v>37500000</v>
      </c>
      <c r="C5130" s="22" t="n">
        <v>4</v>
      </c>
      <c r="D5130" s="22" t="n">
        <v>3</v>
      </c>
      <c r="E5130" s="22" t="n">
        <v>0</v>
      </c>
      <c r="F5130" s="21">
        <f>(IF(C5130&lt;=20,MAX(800000,400000*C5130),8000000+700000*(C5130-20))+IF(E5130=1,1000000,0))</f>
        <v/>
      </c>
      <c r="G5130" s="21">
        <f>IF(AND(D5130=3,C5130&lt;=5),MAX(0,B5130-F5130),IF(AND(D5130=2,C5130&lt;=5,MAX(0,B5130-F5130)&gt;3000000),1500000+MAX(0,B5130-F5130)-3000000,MAX(0,B5130-F5130)/2))</f>
        <v/>
      </c>
      <c r="H5130" s="21">
        <f>ROUNDDOWN(G5130,-3)</f>
        <v/>
      </c>
      <c r="I5130" s="21">
        <f>IF(H5130&lt;=0,0,ROUNDDOWN(ROUND((H5130*LOOKUP(H5130,{0,1950001,3300001,6950001,9000001,18000001,40000001},{0.05,0.1,0.2,0.23,0.33,0.4,0.45})-LOOKUP(H5130,{0,1950001,3300001,6950001,9000001,18000001,40000001},{0,97500,427500,636000,1536000,2796000,4796000}))*1.021,3),0))</f>
        <v/>
      </c>
      <c r="J5130" s="21">
        <f>ROUNDDOWN(ROUND(H5130*0.06,2),-2)</f>
        <v/>
      </c>
      <c r="K5130" s="21">
        <f>ROUNDDOWN(ROUND(H5130*0.04,2),-2)</f>
        <v/>
      </c>
      <c r="L5130" s="21">
        <f>I5130+J5130+K5130</f>
        <v/>
      </c>
      <c r="M5130" s="21">
        <f>B5130-L5130</f>
        <v/>
      </c>
      <c r="N5130" s="21">
        <f>ROUNDDOWN(ROUND(B5130*0.2042,2),0)</f>
        <v/>
      </c>
    </row>
    <row r="5131">
      <c r="A5131" t="inlineStr">
        <is>
          <t>照合 短期 障害</t>
        </is>
      </c>
      <c r="B5131" s="21" t="n">
        <v>37500000</v>
      </c>
      <c r="C5131" s="22" t="n">
        <v>4</v>
      </c>
      <c r="D5131" s="22" t="n">
        <v>2</v>
      </c>
      <c r="E5131" s="22" t="n">
        <v>1</v>
      </c>
      <c r="F5131" s="21">
        <f>(IF(C5131&lt;=20,MAX(800000,400000*C5131),8000000+700000*(C5131-20))+IF(E5131=1,1000000,0))</f>
        <v/>
      </c>
      <c r="G5131" s="21">
        <f>IF(AND(D5131=3,C5131&lt;=5),MAX(0,B5131-F5131),IF(AND(D5131=2,C5131&lt;=5,MAX(0,B5131-F5131)&gt;3000000),1500000+MAX(0,B5131-F5131)-3000000,MAX(0,B5131-F5131)/2))</f>
        <v/>
      </c>
      <c r="H5131" s="21">
        <f>ROUNDDOWN(G5131,-3)</f>
        <v/>
      </c>
      <c r="I5131" s="21">
        <f>IF(H5131&lt;=0,0,ROUNDDOWN(ROUND((H5131*LOOKUP(H5131,{0,1950001,3300001,6950001,9000001,18000001,40000001},{0.05,0.1,0.2,0.23,0.33,0.4,0.45})-LOOKUP(H5131,{0,1950001,3300001,6950001,9000001,18000001,40000001},{0,97500,427500,636000,1536000,2796000,4796000}))*1.021,3),0))</f>
        <v/>
      </c>
      <c r="J5131" s="21">
        <f>ROUNDDOWN(ROUND(H5131*0.06,2),-2)</f>
        <v/>
      </c>
      <c r="K5131" s="21">
        <f>ROUNDDOWN(ROUND(H5131*0.04,2),-2)</f>
        <v/>
      </c>
      <c r="L5131" s="21">
        <f>I5131+J5131+K5131</f>
        <v/>
      </c>
      <c r="M5131" s="21">
        <f>B5131-L5131</f>
        <v/>
      </c>
      <c r="N5131" s="21">
        <f>ROUNDDOWN(ROUND(B5131*0.2042,2),0)</f>
        <v/>
      </c>
    </row>
    <row r="5132">
      <c r="A5132" t="inlineStr">
        <is>
          <t>照合 短期</t>
        </is>
      </c>
      <c r="B5132" s="21" t="n">
        <v>37500000</v>
      </c>
      <c r="C5132" s="22" t="n">
        <v>5</v>
      </c>
      <c r="D5132" s="22" t="n">
        <v>2</v>
      </c>
      <c r="E5132" s="22" t="n">
        <v>0</v>
      </c>
      <c r="F5132" s="21">
        <f>(IF(C5132&lt;=20,MAX(800000,400000*C5132),8000000+700000*(C5132-20))+IF(E5132=1,1000000,0))</f>
        <v/>
      </c>
      <c r="G5132" s="21">
        <f>IF(AND(D5132=3,C5132&lt;=5),MAX(0,B5132-F5132),IF(AND(D5132=2,C5132&lt;=5,MAX(0,B5132-F5132)&gt;3000000),1500000+MAX(0,B5132-F5132)-3000000,MAX(0,B5132-F5132)/2))</f>
        <v/>
      </c>
      <c r="H5132" s="21">
        <f>ROUNDDOWN(G5132,-3)</f>
        <v/>
      </c>
      <c r="I5132" s="21">
        <f>IF(H5132&lt;=0,0,ROUNDDOWN(ROUND((H5132*LOOKUP(H5132,{0,1950001,3300001,6950001,9000001,18000001,40000001},{0.05,0.1,0.2,0.23,0.33,0.4,0.45})-LOOKUP(H5132,{0,1950001,3300001,6950001,9000001,18000001,40000001},{0,97500,427500,636000,1536000,2796000,4796000}))*1.021,3),0))</f>
        <v/>
      </c>
      <c r="J5132" s="21">
        <f>ROUNDDOWN(ROUND(H5132*0.06,2),-2)</f>
        <v/>
      </c>
      <c r="K5132" s="21">
        <f>ROUNDDOWN(ROUND(H5132*0.04,2),-2)</f>
        <v/>
      </c>
      <c r="L5132" s="21">
        <f>I5132+J5132+K5132</f>
        <v/>
      </c>
      <c r="M5132" s="21">
        <f>B5132-L5132</f>
        <v/>
      </c>
      <c r="N5132" s="21">
        <f>ROUNDDOWN(ROUND(B5132*0.2042,2),0)</f>
        <v/>
      </c>
    </row>
    <row r="5133">
      <c r="A5133" t="inlineStr">
        <is>
          <t>照合 役員</t>
        </is>
      </c>
      <c r="B5133" s="21" t="n">
        <v>37500000</v>
      </c>
      <c r="C5133" s="22" t="n">
        <v>5</v>
      </c>
      <c r="D5133" s="22" t="n">
        <v>3</v>
      </c>
      <c r="E5133" s="22" t="n">
        <v>0</v>
      </c>
      <c r="F5133" s="21">
        <f>(IF(C5133&lt;=20,MAX(800000,400000*C5133),8000000+700000*(C5133-20))+IF(E5133=1,1000000,0))</f>
        <v/>
      </c>
      <c r="G5133" s="21">
        <f>IF(AND(D5133=3,C5133&lt;=5),MAX(0,B5133-F5133),IF(AND(D5133=2,C5133&lt;=5,MAX(0,B5133-F5133)&gt;3000000),1500000+MAX(0,B5133-F5133)-3000000,MAX(0,B5133-F5133)/2))</f>
        <v/>
      </c>
      <c r="H5133" s="21">
        <f>ROUNDDOWN(G5133,-3)</f>
        <v/>
      </c>
      <c r="I5133" s="21">
        <f>IF(H5133&lt;=0,0,ROUNDDOWN(ROUND((H5133*LOOKUP(H5133,{0,1950001,3300001,6950001,9000001,18000001,40000001},{0.05,0.1,0.2,0.23,0.33,0.4,0.45})-LOOKUP(H5133,{0,1950001,3300001,6950001,9000001,18000001,40000001},{0,97500,427500,636000,1536000,2796000,4796000}))*1.021,3),0))</f>
        <v/>
      </c>
      <c r="J5133" s="21">
        <f>ROUNDDOWN(ROUND(H5133*0.06,2),-2)</f>
        <v/>
      </c>
      <c r="K5133" s="21">
        <f>ROUNDDOWN(ROUND(H5133*0.04,2),-2)</f>
        <v/>
      </c>
      <c r="L5133" s="21">
        <f>I5133+J5133+K5133</f>
        <v/>
      </c>
      <c r="M5133" s="21">
        <f>B5133-L5133</f>
        <v/>
      </c>
      <c r="N5133" s="21">
        <f>ROUNDDOWN(ROUND(B5133*0.2042,2),0)</f>
        <v/>
      </c>
    </row>
    <row r="5134">
      <c r="A5134" t="inlineStr">
        <is>
          <t>照合 短期 障害</t>
        </is>
      </c>
      <c r="B5134" s="21" t="n">
        <v>37500000</v>
      </c>
      <c r="C5134" s="22" t="n">
        <v>5</v>
      </c>
      <c r="D5134" s="22" t="n">
        <v>2</v>
      </c>
      <c r="E5134" s="22" t="n">
        <v>1</v>
      </c>
      <c r="F5134" s="21">
        <f>(IF(C5134&lt;=20,MAX(800000,400000*C5134),8000000+700000*(C5134-20))+IF(E5134=1,1000000,0))</f>
        <v/>
      </c>
      <c r="G5134" s="21">
        <f>IF(AND(D5134=3,C5134&lt;=5),MAX(0,B5134-F5134),IF(AND(D5134=2,C5134&lt;=5,MAX(0,B5134-F5134)&gt;3000000),1500000+MAX(0,B5134-F5134)-3000000,MAX(0,B5134-F5134)/2))</f>
        <v/>
      </c>
      <c r="H5134" s="21">
        <f>ROUNDDOWN(G5134,-3)</f>
        <v/>
      </c>
      <c r="I5134" s="21">
        <f>IF(H5134&lt;=0,0,ROUNDDOWN(ROUND((H5134*LOOKUP(H5134,{0,1950001,3300001,6950001,9000001,18000001,40000001},{0.05,0.1,0.2,0.23,0.33,0.4,0.45})-LOOKUP(H5134,{0,1950001,3300001,6950001,9000001,18000001,40000001},{0,97500,427500,636000,1536000,2796000,4796000}))*1.021,3),0))</f>
        <v/>
      </c>
      <c r="J5134" s="21">
        <f>ROUNDDOWN(ROUND(H5134*0.06,2),-2)</f>
        <v/>
      </c>
      <c r="K5134" s="21">
        <f>ROUNDDOWN(ROUND(H5134*0.04,2),-2)</f>
        <v/>
      </c>
      <c r="L5134" s="21">
        <f>I5134+J5134+K5134</f>
        <v/>
      </c>
      <c r="M5134" s="21">
        <f>B5134-L5134</f>
        <v/>
      </c>
      <c r="N5134" s="21">
        <f>ROUNDDOWN(ROUND(B5134*0.2042,2),0)</f>
        <v/>
      </c>
    </row>
    <row r="5135">
      <c r="A5135" t="inlineStr">
        <is>
          <t>照合 障害</t>
        </is>
      </c>
      <c r="B5135" s="21" t="n">
        <v>37500000</v>
      </c>
      <c r="C5135" s="22" t="n">
        <v>25</v>
      </c>
      <c r="D5135" s="22" t="n">
        <v>1</v>
      </c>
      <c r="E5135" s="22" t="n">
        <v>1</v>
      </c>
      <c r="F5135" s="21">
        <f>(IF(C5135&lt;=20,MAX(800000,400000*C5135),8000000+700000*(C5135-20))+IF(E5135=1,1000000,0))</f>
        <v/>
      </c>
      <c r="G5135" s="21">
        <f>IF(AND(D5135=3,C5135&lt;=5),MAX(0,B5135-F5135),IF(AND(D5135=2,C5135&lt;=5,MAX(0,B5135-F5135)&gt;3000000),1500000+MAX(0,B5135-F5135)-3000000,MAX(0,B5135-F5135)/2))</f>
        <v/>
      </c>
      <c r="H5135" s="21">
        <f>ROUNDDOWN(G5135,-3)</f>
        <v/>
      </c>
      <c r="I5135" s="21">
        <f>IF(H5135&lt;=0,0,ROUNDDOWN(ROUND((H5135*LOOKUP(H5135,{0,1950001,3300001,6950001,9000001,18000001,40000001},{0.05,0.1,0.2,0.23,0.33,0.4,0.45})-LOOKUP(H5135,{0,1950001,3300001,6950001,9000001,18000001,40000001},{0,97500,427500,636000,1536000,2796000,4796000}))*1.021,3),0))</f>
        <v/>
      </c>
      <c r="J5135" s="21">
        <f>ROUNDDOWN(ROUND(H5135*0.06,2),-2)</f>
        <v/>
      </c>
      <c r="K5135" s="21">
        <f>ROUNDDOWN(ROUND(H5135*0.04,2),-2)</f>
        <v/>
      </c>
      <c r="L5135" s="21">
        <f>I5135+J5135+K5135</f>
        <v/>
      </c>
      <c r="M5135" s="21">
        <f>B5135-L5135</f>
        <v/>
      </c>
      <c r="N5135" s="21">
        <f>ROUNDDOWN(ROUND(B5135*0.2042,2),0)</f>
        <v/>
      </c>
    </row>
    <row r="5136">
      <c r="A5136" t="inlineStr">
        <is>
          <t>照合 一般</t>
        </is>
      </c>
      <c r="B5136" s="21" t="n">
        <v>38000000</v>
      </c>
      <c r="C5136" s="22" t="n">
        <v>1</v>
      </c>
      <c r="D5136" s="22" t="n">
        <v>1</v>
      </c>
      <c r="E5136" s="22" t="n">
        <v>0</v>
      </c>
      <c r="F5136" s="21">
        <f>(IF(C5136&lt;=20,MAX(800000,400000*C5136),8000000+700000*(C5136-20))+IF(E5136=1,1000000,0))</f>
        <v/>
      </c>
      <c r="G5136" s="21">
        <f>IF(AND(D5136=3,C5136&lt;=5),MAX(0,B5136-F5136),IF(AND(D5136=2,C5136&lt;=5,MAX(0,B5136-F5136)&gt;3000000),1500000+MAX(0,B5136-F5136)-3000000,MAX(0,B5136-F5136)/2))</f>
        <v/>
      </c>
      <c r="H5136" s="21">
        <f>ROUNDDOWN(G5136,-3)</f>
        <v/>
      </c>
      <c r="I5136" s="21">
        <f>IF(H5136&lt;=0,0,ROUNDDOWN(ROUND((H5136*LOOKUP(H5136,{0,1950001,3300001,6950001,9000001,18000001,40000001},{0.05,0.1,0.2,0.23,0.33,0.4,0.45})-LOOKUP(H5136,{0,1950001,3300001,6950001,9000001,18000001,40000001},{0,97500,427500,636000,1536000,2796000,4796000}))*1.021,3),0))</f>
        <v/>
      </c>
      <c r="J5136" s="21">
        <f>ROUNDDOWN(ROUND(H5136*0.06,2),-2)</f>
        <v/>
      </c>
      <c r="K5136" s="21">
        <f>ROUNDDOWN(ROUND(H5136*0.04,2),-2)</f>
        <v/>
      </c>
      <c r="L5136" s="21">
        <f>I5136+J5136+K5136</f>
        <v/>
      </c>
      <c r="M5136" s="21">
        <f>B5136-L5136</f>
        <v/>
      </c>
      <c r="N5136" s="21">
        <f>ROUNDDOWN(ROUND(B5136*0.2042,2),0)</f>
        <v/>
      </c>
    </row>
    <row r="5137">
      <c r="A5137" t="inlineStr">
        <is>
          <t>照合 一般</t>
        </is>
      </c>
      <c r="B5137" s="21" t="n">
        <v>38000000</v>
      </c>
      <c r="C5137" s="22" t="n">
        <v>2</v>
      </c>
      <c r="D5137" s="22" t="n">
        <v>1</v>
      </c>
      <c r="E5137" s="22" t="n">
        <v>0</v>
      </c>
      <c r="F5137" s="21">
        <f>(IF(C5137&lt;=20,MAX(800000,400000*C5137),8000000+700000*(C5137-20))+IF(E5137=1,1000000,0))</f>
        <v/>
      </c>
      <c r="G5137" s="21">
        <f>IF(AND(D5137=3,C5137&lt;=5),MAX(0,B5137-F5137),IF(AND(D5137=2,C5137&lt;=5,MAX(0,B5137-F5137)&gt;3000000),1500000+MAX(0,B5137-F5137)-3000000,MAX(0,B5137-F5137)/2))</f>
        <v/>
      </c>
      <c r="H5137" s="21">
        <f>ROUNDDOWN(G5137,-3)</f>
        <v/>
      </c>
      <c r="I5137" s="21">
        <f>IF(H5137&lt;=0,0,ROUNDDOWN(ROUND((H5137*LOOKUP(H5137,{0,1950001,3300001,6950001,9000001,18000001,40000001},{0.05,0.1,0.2,0.23,0.33,0.4,0.45})-LOOKUP(H5137,{0,1950001,3300001,6950001,9000001,18000001,40000001},{0,97500,427500,636000,1536000,2796000,4796000}))*1.021,3),0))</f>
        <v/>
      </c>
      <c r="J5137" s="21">
        <f>ROUNDDOWN(ROUND(H5137*0.06,2),-2)</f>
        <v/>
      </c>
      <c r="K5137" s="21">
        <f>ROUNDDOWN(ROUND(H5137*0.04,2),-2)</f>
        <v/>
      </c>
      <c r="L5137" s="21">
        <f>I5137+J5137+K5137</f>
        <v/>
      </c>
      <c r="M5137" s="21">
        <f>B5137-L5137</f>
        <v/>
      </c>
      <c r="N5137" s="21">
        <f>ROUNDDOWN(ROUND(B5137*0.2042,2),0)</f>
        <v/>
      </c>
    </row>
    <row r="5138">
      <c r="A5138" t="inlineStr">
        <is>
          <t>照合 一般</t>
        </is>
      </c>
      <c r="B5138" s="21" t="n">
        <v>38000000</v>
      </c>
      <c r="C5138" s="22" t="n">
        <v>3</v>
      </c>
      <c r="D5138" s="22" t="n">
        <v>1</v>
      </c>
      <c r="E5138" s="22" t="n">
        <v>0</v>
      </c>
      <c r="F5138" s="21">
        <f>(IF(C5138&lt;=20,MAX(800000,400000*C5138),8000000+700000*(C5138-20))+IF(E5138=1,1000000,0))</f>
        <v/>
      </c>
      <c r="G5138" s="21">
        <f>IF(AND(D5138=3,C5138&lt;=5),MAX(0,B5138-F5138),IF(AND(D5138=2,C5138&lt;=5,MAX(0,B5138-F5138)&gt;3000000),1500000+MAX(0,B5138-F5138)-3000000,MAX(0,B5138-F5138)/2))</f>
        <v/>
      </c>
      <c r="H5138" s="21">
        <f>ROUNDDOWN(G5138,-3)</f>
        <v/>
      </c>
      <c r="I5138" s="21">
        <f>IF(H5138&lt;=0,0,ROUNDDOWN(ROUND((H5138*LOOKUP(H5138,{0,1950001,3300001,6950001,9000001,18000001,40000001},{0.05,0.1,0.2,0.23,0.33,0.4,0.45})-LOOKUP(H5138,{0,1950001,3300001,6950001,9000001,18000001,40000001},{0,97500,427500,636000,1536000,2796000,4796000}))*1.021,3),0))</f>
        <v/>
      </c>
      <c r="J5138" s="21">
        <f>ROUNDDOWN(ROUND(H5138*0.06,2),-2)</f>
        <v/>
      </c>
      <c r="K5138" s="21">
        <f>ROUNDDOWN(ROUND(H5138*0.04,2),-2)</f>
        <v/>
      </c>
      <c r="L5138" s="21">
        <f>I5138+J5138+K5138</f>
        <v/>
      </c>
      <c r="M5138" s="21">
        <f>B5138-L5138</f>
        <v/>
      </c>
      <c r="N5138" s="21">
        <f>ROUNDDOWN(ROUND(B5138*0.2042,2),0)</f>
        <v/>
      </c>
    </row>
    <row r="5139">
      <c r="A5139" t="inlineStr">
        <is>
          <t>照合 一般</t>
        </is>
      </c>
      <c r="B5139" s="21" t="n">
        <v>38000000</v>
      </c>
      <c r="C5139" s="22" t="n">
        <v>4</v>
      </c>
      <c r="D5139" s="22" t="n">
        <v>1</v>
      </c>
      <c r="E5139" s="22" t="n">
        <v>0</v>
      </c>
      <c r="F5139" s="21">
        <f>(IF(C5139&lt;=20,MAX(800000,400000*C5139),8000000+700000*(C5139-20))+IF(E5139=1,1000000,0))</f>
        <v/>
      </c>
      <c r="G5139" s="21">
        <f>IF(AND(D5139=3,C5139&lt;=5),MAX(0,B5139-F5139),IF(AND(D5139=2,C5139&lt;=5,MAX(0,B5139-F5139)&gt;3000000),1500000+MAX(0,B5139-F5139)-3000000,MAX(0,B5139-F5139)/2))</f>
        <v/>
      </c>
      <c r="H5139" s="21">
        <f>ROUNDDOWN(G5139,-3)</f>
        <v/>
      </c>
      <c r="I5139" s="21">
        <f>IF(H5139&lt;=0,0,ROUNDDOWN(ROUND((H5139*LOOKUP(H5139,{0,1950001,3300001,6950001,9000001,18000001,40000001},{0.05,0.1,0.2,0.23,0.33,0.4,0.45})-LOOKUP(H5139,{0,1950001,3300001,6950001,9000001,18000001,40000001},{0,97500,427500,636000,1536000,2796000,4796000}))*1.021,3),0))</f>
        <v/>
      </c>
      <c r="J5139" s="21">
        <f>ROUNDDOWN(ROUND(H5139*0.06,2),-2)</f>
        <v/>
      </c>
      <c r="K5139" s="21">
        <f>ROUNDDOWN(ROUND(H5139*0.04,2),-2)</f>
        <v/>
      </c>
      <c r="L5139" s="21">
        <f>I5139+J5139+K5139</f>
        <v/>
      </c>
      <c r="M5139" s="21">
        <f>B5139-L5139</f>
        <v/>
      </c>
      <c r="N5139" s="21">
        <f>ROUNDDOWN(ROUND(B5139*0.2042,2),0)</f>
        <v/>
      </c>
    </row>
    <row r="5140">
      <c r="A5140" t="inlineStr">
        <is>
          <t>照合 一般</t>
        </is>
      </c>
      <c r="B5140" s="21" t="n">
        <v>38000000</v>
      </c>
      <c r="C5140" s="22" t="n">
        <v>5</v>
      </c>
      <c r="D5140" s="22" t="n">
        <v>1</v>
      </c>
      <c r="E5140" s="22" t="n">
        <v>0</v>
      </c>
      <c r="F5140" s="21">
        <f>(IF(C5140&lt;=20,MAX(800000,400000*C5140),8000000+700000*(C5140-20))+IF(E5140=1,1000000,0))</f>
        <v/>
      </c>
      <c r="G5140" s="21">
        <f>IF(AND(D5140=3,C5140&lt;=5),MAX(0,B5140-F5140),IF(AND(D5140=2,C5140&lt;=5,MAX(0,B5140-F5140)&gt;3000000),1500000+MAX(0,B5140-F5140)-3000000,MAX(0,B5140-F5140)/2))</f>
        <v/>
      </c>
      <c r="H5140" s="21">
        <f>ROUNDDOWN(G5140,-3)</f>
        <v/>
      </c>
      <c r="I5140" s="21">
        <f>IF(H5140&lt;=0,0,ROUNDDOWN(ROUND((H5140*LOOKUP(H5140,{0,1950001,3300001,6950001,9000001,18000001,40000001},{0.05,0.1,0.2,0.23,0.33,0.4,0.45})-LOOKUP(H5140,{0,1950001,3300001,6950001,9000001,18000001,40000001},{0,97500,427500,636000,1536000,2796000,4796000}))*1.021,3),0))</f>
        <v/>
      </c>
      <c r="J5140" s="21">
        <f>ROUNDDOWN(ROUND(H5140*0.06,2),-2)</f>
        <v/>
      </c>
      <c r="K5140" s="21">
        <f>ROUNDDOWN(ROUND(H5140*0.04,2),-2)</f>
        <v/>
      </c>
      <c r="L5140" s="21">
        <f>I5140+J5140+K5140</f>
        <v/>
      </c>
      <c r="M5140" s="21">
        <f>B5140-L5140</f>
        <v/>
      </c>
      <c r="N5140" s="21">
        <f>ROUNDDOWN(ROUND(B5140*0.2042,2),0)</f>
        <v/>
      </c>
    </row>
    <row r="5141">
      <c r="A5141" t="inlineStr">
        <is>
          <t>照合 一般</t>
        </is>
      </c>
      <c r="B5141" s="21" t="n">
        <v>38000000</v>
      </c>
      <c r="C5141" s="22" t="n">
        <v>6</v>
      </c>
      <c r="D5141" s="22" t="n">
        <v>1</v>
      </c>
      <c r="E5141" s="22" t="n">
        <v>0</v>
      </c>
      <c r="F5141" s="21">
        <f>(IF(C5141&lt;=20,MAX(800000,400000*C5141),8000000+700000*(C5141-20))+IF(E5141=1,1000000,0))</f>
        <v/>
      </c>
      <c r="G5141" s="21">
        <f>IF(AND(D5141=3,C5141&lt;=5),MAX(0,B5141-F5141),IF(AND(D5141=2,C5141&lt;=5,MAX(0,B5141-F5141)&gt;3000000),1500000+MAX(0,B5141-F5141)-3000000,MAX(0,B5141-F5141)/2))</f>
        <v/>
      </c>
      <c r="H5141" s="21">
        <f>ROUNDDOWN(G5141,-3)</f>
        <v/>
      </c>
      <c r="I5141" s="21">
        <f>IF(H5141&lt;=0,0,ROUNDDOWN(ROUND((H5141*LOOKUP(H5141,{0,1950001,3300001,6950001,9000001,18000001,40000001},{0.05,0.1,0.2,0.23,0.33,0.4,0.45})-LOOKUP(H5141,{0,1950001,3300001,6950001,9000001,18000001,40000001},{0,97500,427500,636000,1536000,2796000,4796000}))*1.021,3),0))</f>
        <v/>
      </c>
      <c r="J5141" s="21">
        <f>ROUNDDOWN(ROUND(H5141*0.06,2),-2)</f>
        <v/>
      </c>
      <c r="K5141" s="21">
        <f>ROUNDDOWN(ROUND(H5141*0.04,2),-2)</f>
        <v/>
      </c>
      <c r="L5141" s="21">
        <f>I5141+J5141+K5141</f>
        <v/>
      </c>
      <c r="M5141" s="21">
        <f>B5141-L5141</f>
        <v/>
      </c>
      <c r="N5141" s="21">
        <f>ROUNDDOWN(ROUND(B5141*0.2042,2),0)</f>
        <v/>
      </c>
    </row>
    <row r="5142">
      <c r="A5142" t="inlineStr">
        <is>
          <t>照合 一般</t>
        </is>
      </c>
      <c r="B5142" s="21" t="n">
        <v>38000000</v>
      </c>
      <c r="C5142" s="22" t="n">
        <v>7</v>
      </c>
      <c r="D5142" s="22" t="n">
        <v>1</v>
      </c>
      <c r="E5142" s="22" t="n">
        <v>0</v>
      </c>
      <c r="F5142" s="21">
        <f>(IF(C5142&lt;=20,MAX(800000,400000*C5142),8000000+700000*(C5142-20))+IF(E5142=1,1000000,0))</f>
        <v/>
      </c>
      <c r="G5142" s="21">
        <f>IF(AND(D5142=3,C5142&lt;=5),MAX(0,B5142-F5142),IF(AND(D5142=2,C5142&lt;=5,MAX(0,B5142-F5142)&gt;3000000),1500000+MAX(0,B5142-F5142)-3000000,MAX(0,B5142-F5142)/2))</f>
        <v/>
      </c>
      <c r="H5142" s="21">
        <f>ROUNDDOWN(G5142,-3)</f>
        <v/>
      </c>
      <c r="I5142" s="21">
        <f>IF(H5142&lt;=0,0,ROUNDDOWN(ROUND((H5142*LOOKUP(H5142,{0,1950001,3300001,6950001,9000001,18000001,40000001},{0.05,0.1,0.2,0.23,0.33,0.4,0.45})-LOOKUP(H5142,{0,1950001,3300001,6950001,9000001,18000001,40000001},{0,97500,427500,636000,1536000,2796000,4796000}))*1.021,3),0))</f>
        <v/>
      </c>
      <c r="J5142" s="21">
        <f>ROUNDDOWN(ROUND(H5142*0.06,2),-2)</f>
        <v/>
      </c>
      <c r="K5142" s="21">
        <f>ROUNDDOWN(ROUND(H5142*0.04,2),-2)</f>
        <v/>
      </c>
      <c r="L5142" s="21">
        <f>I5142+J5142+K5142</f>
        <v/>
      </c>
      <c r="M5142" s="21">
        <f>B5142-L5142</f>
        <v/>
      </c>
      <c r="N5142" s="21">
        <f>ROUNDDOWN(ROUND(B5142*0.2042,2),0)</f>
        <v/>
      </c>
    </row>
    <row r="5143">
      <c r="A5143" t="inlineStr">
        <is>
          <t>照合 一般</t>
        </is>
      </c>
      <c r="B5143" s="21" t="n">
        <v>38000000</v>
      </c>
      <c r="C5143" s="22" t="n">
        <v>8</v>
      </c>
      <c r="D5143" s="22" t="n">
        <v>1</v>
      </c>
      <c r="E5143" s="22" t="n">
        <v>0</v>
      </c>
      <c r="F5143" s="21">
        <f>(IF(C5143&lt;=20,MAX(800000,400000*C5143),8000000+700000*(C5143-20))+IF(E5143=1,1000000,0))</f>
        <v/>
      </c>
      <c r="G5143" s="21">
        <f>IF(AND(D5143=3,C5143&lt;=5),MAX(0,B5143-F5143),IF(AND(D5143=2,C5143&lt;=5,MAX(0,B5143-F5143)&gt;3000000),1500000+MAX(0,B5143-F5143)-3000000,MAX(0,B5143-F5143)/2))</f>
        <v/>
      </c>
      <c r="H5143" s="21">
        <f>ROUNDDOWN(G5143,-3)</f>
        <v/>
      </c>
      <c r="I5143" s="21">
        <f>IF(H5143&lt;=0,0,ROUNDDOWN(ROUND((H5143*LOOKUP(H5143,{0,1950001,3300001,6950001,9000001,18000001,40000001},{0.05,0.1,0.2,0.23,0.33,0.4,0.45})-LOOKUP(H5143,{0,1950001,3300001,6950001,9000001,18000001,40000001},{0,97500,427500,636000,1536000,2796000,4796000}))*1.021,3),0))</f>
        <v/>
      </c>
      <c r="J5143" s="21">
        <f>ROUNDDOWN(ROUND(H5143*0.06,2),-2)</f>
        <v/>
      </c>
      <c r="K5143" s="21">
        <f>ROUNDDOWN(ROUND(H5143*0.04,2),-2)</f>
        <v/>
      </c>
      <c r="L5143" s="21">
        <f>I5143+J5143+K5143</f>
        <v/>
      </c>
      <c r="M5143" s="21">
        <f>B5143-L5143</f>
        <v/>
      </c>
      <c r="N5143" s="21">
        <f>ROUNDDOWN(ROUND(B5143*0.2042,2),0)</f>
        <v/>
      </c>
    </row>
    <row r="5144">
      <c r="A5144" t="inlineStr">
        <is>
          <t>照合 一般</t>
        </is>
      </c>
      <c r="B5144" s="21" t="n">
        <v>38000000</v>
      </c>
      <c r="C5144" s="22" t="n">
        <v>9</v>
      </c>
      <c r="D5144" s="22" t="n">
        <v>1</v>
      </c>
      <c r="E5144" s="22" t="n">
        <v>0</v>
      </c>
      <c r="F5144" s="21">
        <f>(IF(C5144&lt;=20,MAX(800000,400000*C5144),8000000+700000*(C5144-20))+IF(E5144=1,1000000,0))</f>
        <v/>
      </c>
      <c r="G5144" s="21">
        <f>IF(AND(D5144=3,C5144&lt;=5),MAX(0,B5144-F5144),IF(AND(D5144=2,C5144&lt;=5,MAX(0,B5144-F5144)&gt;3000000),1500000+MAX(0,B5144-F5144)-3000000,MAX(0,B5144-F5144)/2))</f>
        <v/>
      </c>
      <c r="H5144" s="21">
        <f>ROUNDDOWN(G5144,-3)</f>
        <v/>
      </c>
      <c r="I5144" s="21">
        <f>IF(H5144&lt;=0,0,ROUNDDOWN(ROUND((H5144*LOOKUP(H5144,{0,1950001,3300001,6950001,9000001,18000001,40000001},{0.05,0.1,0.2,0.23,0.33,0.4,0.45})-LOOKUP(H5144,{0,1950001,3300001,6950001,9000001,18000001,40000001},{0,97500,427500,636000,1536000,2796000,4796000}))*1.021,3),0))</f>
        <v/>
      </c>
      <c r="J5144" s="21">
        <f>ROUNDDOWN(ROUND(H5144*0.06,2),-2)</f>
        <v/>
      </c>
      <c r="K5144" s="21">
        <f>ROUNDDOWN(ROUND(H5144*0.04,2),-2)</f>
        <v/>
      </c>
      <c r="L5144" s="21">
        <f>I5144+J5144+K5144</f>
        <v/>
      </c>
      <c r="M5144" s="21">
        <f>B5144-L5144</f>
        <v/>
      </c>
      <c r="N5144" s="21">
        <f>ROUNDDOWN(ROUND(B5144*0.2042,2),0)</f>
        <v/>
      </c>
    </row>
    <row r="5145">
      <c r="A5145" t="inlineStr">
        <is>
          <t>照合 一般</t>
        </is>
      </c>
      <c r="B5145" s="21" t="n">
        <v>38000000</v>
      </c>
      <c r="C5145" s="22" t="n">
        <v>10</v>
      </c>
      <c r="D5145" s="22" t="n">
        <v>1</v>
      </c>
      <c r="E5145" s="22" t="n">
        <v>0</v>
      </c>
      <c r="F5145" s="21">
        <f>(IF(C5145&lt;=20,MAX(800000,400000*C5145),8000000+700000*(C5145-20))+IF(E5145=1,1000000,0))</f>
        <v/>
      </c>
      <c r="G5145" s="21">
        <f>IF(AND(D5145=3,C5145&lt;=5),MAX(0,B5145-F5145),IF(AND(D5145=2,C5145&lt;=5,MAX(0,B5145-F5145)&gt;3000000),1500000+MAX(0,B5145-F5145)-3000000,MAX(0,B5145-F5145)/2))</f>
        <v/>
      </c>
      <c r="H5145" s="21">
        <f>ROUNDDOWN(G5145,-3)</f>
        <v/>
      </c>
      <c r="I5145" s="21">
        <f>IF(H5145&lt;=0,0,ROUNDDOWN(ROUND((H5145*LOOKUP(H5145,{0,1950001,3300001,6950001,9000001,18000001,40000001},{0.05,0.1,0.2,0.23,0.33,0.4,0.45})-LOOKUP(H5145,{0,1950001,3300001,6950001,9000001,18000001,40000001},{0,97500,427500,636000,1536000,2796000,4796000}))*1.021,3),0))</f>
        <v/>
      </c>
      <c r="J5145" s="21">
        <f>ROUNDDOWN(ROUND(H5145*0.06,2),-2)</f>
        <v/>
      </c>
      <c r="K5145" s="21">
        <f>ROUNDDOWN(ROUND(H5145*0.04,2),-2)</f>
        <v/>
      </c>
      <c r="L5145" s="21">
        <f>I5145+J5145+K5145</f>
        <v/>
      </c>
      <c r="M5145" s="21">
        <f>B5145-L5145</f>
        <v/>
      </c>
      <c r="N5145" s="21">
        <f>ROUNDDOWN(ROUND(B5145*0.2042,2),0)</f>
        <v/>
      </c>
    </row>
    <row r="5146">
      <c r="A5146" t="inlineStr">
        <is>
          <t>照合 一般</t>
        </is>
      </c>
      <c r="B5146" s="21" t="n">
        <v>38000000</v>
      </c>
      <c r="C5146" s="22" t="n">
        <v>11</v>
      </c>
      <c r="D5146" s="22" t="n">
        <v>1</v>
      </c>
      <c r="E5146" s="22" t="n">
        <v>0</v>
      </c>
      <c r="F5146" s="21">
        <f>(IF(C5146&lt;=20,MAX(800000,400000*C5146),8000000+700000*(C5146-20))+IF(E5146=1,1000000,0))</f>
        <v/>
      </c>
      <c r="G5146" s="21">
        <f>IF(AND(D5146=3,C5146&lt;=5),MAX(0,B5146-F5146),IF(AND(D5146=2,C5146&lt;=5,MAX(0,B5146-F5146)&gt;3000000),1500000+MAX(0,B5146-F5146)-3000000,MAX(0,B5146-F5146)/2))</f>
        <v/>
      </c>
      <c r="H5146" s="21">
        <f>ROUNDDOWN(G5146,-3)</f>
        <v/>
      </c>
      <c r="I5146" s="21">
        <f>IF(H5146&lt;=0,0,ROUNDDOWN(ROUND((H5146*LOOKUP(H5146,{0,1950001,3300001,6950001,9000001,18000001,40000001},{0.05,0.1,0.2,0.23,0.33,0.4,0.45})-LOOKUP(H5146,{0,1950001,3300001,6950001,9000001,18000001,40000001},{0,97500,427500,636000,1536000,2796000,4796000}))*1.021,3),0))</f>
        <v/>
      </c>
      <c r="J5146" s="21">
        <f>ROUNDDOWN(ROUND(H5146*0.06,2),-2)</f>
        <v/>
      </c>
      <c r="K5146" s="21">
        <f>ROUNDDOWN(ROUND(H5146*0.04,2),-2)</f>
        <v/>
      </c>
      <c r="L5146" s="21">
        <f>I5146+J5146+K5146</f>
        <v/>
      </c>
      <c r="M5146" s="21">
        <f>B5146-L5146</f>
        <v/>
      </c>
      <c r="N5146" s="21">
        <f>ROUNDDOWN(ROUND(B5146*0.2042,2),0)</f>
        <v/>
      </c>
    </row>
    <row r="5147">
      <c r="A5147" t="inlineStr">
        <is>
          <t>照合 一般</t>
        </is>
      </c>
      <c r="B5147" s="21" t="n">
        <v>38000000</v>
      </c>
      <c r="C5147" s="22" t="n">
        <v>12</v>
      </c>
      <c r="D5147" s="22" t="n">
        <v>1</v>
      </c>
      <c r="E5147" s="22" t="n">
        <v>0</v>
      </c>
      <c r="F5147" s="21">
        <f>(IF(C5147&lt;=20,MAX(800000,400000*C5147),8000000+700000*(C5147-20))+IF(E5147=1,1000000,0))</f>
        <v/>
      </c>
      <c r="G5147" s="21">
        <f>IF(AND(D5147=3,C5147&lt;=5),MAX(0,B5147-F5147),IF(AND(D5147=2,C5147&lt;=5,MAX(0,B5147-F5147)&gt;3000000),1500000+MAX(0,B5147-F5147)-3000000,MAX(0,B5147-F5147)/2))</f>
        <v/>
      </c>
      <c r="H5147" s="21">
        <f>ROUNDDOWN(G5147,-3)</f>
        <v/>
      </c>
      <c r="I5147" s="21">
        <f>IF(H5147&lt;=0,0,ROUNDDOWN(ROUND((H5147*LOOKUP(H5147,{0,1950001,3300001,6950001,9000001,18000001,40000001},{0.05,0.1,0.2,0.23,0.33,0.4,0.45})-LOOKUP(H5147,{0,1950001,3300001,6950001,9000001,18000001,40000001},{0,97500,427500,636000,1536000,2796000,4796000}))*1.021,3),0))</f>
        <v/>
      </c>
      <c r="J5147" s="21">
        <f>ROUNDDOWN(ROUND(H5147*0.06,2),-2)</f>
        <v/>
      </c>
      <c r="K5147" s="21">
        <f>ROUNDDOWN(ROUND(H5147*0.04,2),-2)</f>
        <v/>
      </c>
      <c r="L5147" s="21">
        <f>I5147+J5147+K5147</f>
        <v/>
      </c>
      <c r="M5147" s="21">
        <f>B5147-L5147</f>
        <v/>
      </c>
      <c r="N5147" s="21">
        <f>ROUNDDOWN(ROUND(B5147*0.2042,2),0)</f>
        <v/>
      </c>
    </row>
    <row r="5148">
      <c r="A5148" t="inlineStr">
        <is>
          <t>照合 一般</t>
        </is>
      </c>
      <c r="B5148" s="21" t="n">
        <v>38000000</v>
      </c>
      <c r="C5148" s="22" t="n">
        <v>13</v>
      </c>
      <c r="D5148" s="22" t="n">
        <v>1</v>
      </c>
      <c r="E5148" s="22" t="n">
        <v>0</v>
      </c>
      <c r="F5148" s="21">
        <f>(IF(C5148&lt;=20,MAX(800000,400000*C5148),8000000+700000*(C5148-20))+IF(E5148=1,1000000,0))</f>
        <v/>
      </c>
      <c r="G5148" s="21">
        <f>IF(AND(D5148=3,C5148&lt;=5),MAX(0,B5148-F5148),IF(AND(D5148=2,C5148&lt;=5,MAX(0,B5148-F5148)&gt;3000000),1500000+MAX(0,B5148-F5148)-3000000,MAX(0,B5148-F5148)/2))</f>
        <v/>
      </c>
      <c r="H5148" s="21">
        <f>ROUNDDOWN(G5148,-3)</f>
        <v/>
      </c>
      <c r="I5148" s="21">
        <f>IF(H5148&lt;=0,0,ROUNDDOWN(ROUND((H5148*LOOKUP(H5148,{0,1950001,3300001,6950001,9000001,18000001,40000001},{0.05,0.1,0.2,0.23,0.33,0.4,0.45})-LOOKUP(H5148,{0,1950001,3300001,6950001,9000001,18000001,40000001},{0,97500,427500,636000,1536000,2796000,4796000}))*1.021,3),0))</f>
        <v/>
      </c>
      <c r="J5148" s="21">
        <f>ROUNDDOWN(ROUND(H5148*0.06,2),-2)</f>
        <v/>
      </c>
      <c r="K5148" s="21">
        <f>ROUNDDOWN(ROUND(H5148*0.04,2),-2)</f>
        <v/>
      </c>
      <c r="L5148" s="21">
        <f>I5148+J5148+K5148</f>
        <v/>
      </c>
      <c r="M5148" s="21">
        <f>B5148-L5148</f>
        <v/>
      </c>
      <c r="N5148" s="21">
        <f>ROUNDDOWN(ROUND(B5148*0.2042,2),0)</f>
        <v/>
      </c>
    </row>
    <row r="5149">
      <c r="A5149" t="inlineStr">
        <is>
          <t>照合 一般</t>
        </is>
      </c>
      <c r="B5149" s="21" t="n">
        <v>38000000</v>
      </c>
      <c r="C5149" s="22" t="n">
        <v>14</v>
      </c>
      <c r="D5149" s="22" t="n">
        <v>1</v>
      </c>
      <c r="E5149" s="22" t="n">
        <v>0</v>
      </c>
      <c r="F5149" s="21">
        <f>(IF(C5149&lt;=20,MAX(800000,400000*C5149),8000000+700000*(C5149-20))+IF(E5149=1,1000000,0))</f>
        <v/>
      </c>
      <c r="G5149" s="21">
        <f>IF(AND(D5149=3,C5149&lt;=5),MAX(0,B5149-F5149),IF(AND(D5149=2,C5149&lt;=5,MAX(0,B5149-F5149)&gt;3000000),1500000+MAX(0,B5149-F5149)-3000000,MAX(0,B5149-F5149)/2))</f>
        <v/>
      </c>
      <c r="H5149" s="21">
        <f>ROUNDDOWN(G5149,-3)</f>
        <v/>
      </c>
      <c r="I5149" s="21">
        <f>IF(H5149&lt;=0,0,ROUNDDOWN(ROUND((H5149*LOOKUP(H5149,{0,1950001,3300001,6950001,9000001,18000001,40000001},{0.05,0.1,0.2,0.23,0.33,0.4,0.45})-LOOKUP(H5149,{0,1950001,3300001,6950001,9000001,18000001,40000001},{0,97500,427500,636000,1536000,2796000,4796000}))*1.021,3),0))</f>
        <v/>
      </c>
      <c r="J5149" s="21">
        <f>ROUNDDOWN(ROUND(H5149*0.06,2),-2)</f>
        <v/>
      </c>
      <c r="K5149" s="21">
        <f>ROUNDDOWN(ROUND(H5149*0.04,2),-2)</f>
        <v/>
      </c>
      <c r="L5149" s="21">
        <f>I5149+J5149+K5149</f>
        <v/>
      </c>
      <c r="M5149" s="21">
        <f>B5149-L5149</f>
        <v/>
      </c>
      <c r="N5149" s="21">
        <f>ROUNDDOWN(ROUND(B5149*0.2042,2),0)</f>
        <v/>
      </c>
    </row>
    <row r="5150">
      <c r="A5150" t="inlineStr">
        <is>
          <t>照合 一般</t>
        </is>
      </c>
      <c r="B5150" s="21" t="n">
        <v>38000000</v>
      </c>
      <c r="C5150" s="22" t="n">
        <v>15</v>
      </c>
      <c r="D5150" s="22" t="n">
        <v>1</v>
      </c>
      <c r="E5150" s="22" t="n">
        <v>0</v>
      </c>
      <c r="F5150" s="21">
        <f>(IF(C5150&lt;=20,MAX(800000,400000*C5150),8000000+700000*(C5150-20))+IF(E5150=1,1000000,0))</f>
        <v/>
      </c>
      <c r="G5150" s="21">
        <f>IF(AND(D5150=3,C5150&lt;=5),MAX(0,B5150-F5150),IF(AND(D5150=2,C5150&lt;=5,MAX(0,B5150-F5150)&gt;3000000),1500000+MAX(0,B5150-F5150)-3000000,MAX(0,B5150-F5150)/2))</f>
        <v/>
      </c>
      <c r="H5150" s="21">
        <f>ROUNDDOWN(G5150,-3)</f>
        <v/>
      </c>
      <c r="I5150" s="21">
        <f>IF(H5150&lt;=0,0,ROUNDDOWN(ROUND((H5150*LOOKUP(H5150,{0,1950001,3300001,6950001,9000001,18000001,40000001},{0.05,0.1,0.2,0.23,0.33,0.4,0.45})-LOOKUP(H5150,{0,1950001,3300001,6950001,9000001,18000001,40000001},{0,97500,427500,636000,1536000,2796000,4796000}))*1.021,3),0))</f>
        <v/>
      </c>
      <c r="J5150" s="21">
        <f>ROUNDDOWN(ROUND(H5150*0.06,2),-2)</f>
        <v/>
      </c>
      <c r="K5150" s="21">
        <f>ROUNDDOWN(ROUND(H5150*0.04,2),-2)</f>
        <v/>
      </c>
      <c r="L5150" s="21">
        <f>I5150+J5150+K5150</f>
        <v/>
      </c>
      <c r="M5150" s="21">
        <f>B5150-L5150</f>
        <v/>
      </c>
      <c r="N5150" s="21">
        <f>ROUNDDOWN(ROUND(B5150*0.2042,2),0)</f>
        <v/>
      </c>
    </row>
    <row r="5151">
      <c r="A5151" t="inlineStr">
        <is>
          <t>照合 一般</t>
        </is>
      </c>
      <c r="B5151" s="21" t="n">
        <v>38000000</v>
      </c>
      <c r="C5151" s="22" t="n">
        <v>16</v>
      </c>
      <c r="D5151" s="22" t="n">
        <v>1</v>
      </c>
      <c r="E5151" s="22" t="n">
        <v>0</v>
      </c>
      <c r="F5151" s="21">
        <f>(IF(C5151&lt;=20,MAX(800000,400000*C5151),8000000+700000*(C5151-20))+IF(E5151=1,1000000,0))</f>
        <v/>
      </c>
      <c r="G5151" s="21">
        <f>IF(AND(D5151=3,C5151&lt;=5),MAX(0,B5151-F5151),IF(AND(D5151=2,C5151&lt;=5,MAX(0,B5151-F5151)&gt;3000000),1500000+MAX(0,B5151-F5151)-3000000,MAX(0,B5151-F5151)/2))</f>
        <v/>
      </c>
      <c r="H5151" s="21">
        <f>ROUNDDOWN(G5151,-3)</f>
        <v/>
      </c>
      <c r="I5151" s="21">
        <f>IF(H5151&lt;=0,0,ROUNDDOWN(ROUND((H5151*LOOKUP(H5151,{0,1950001,3300001,6950001,9000001,18000001,40000001},{0.05,0.1,0.2,0.23,0.33,0.4,0.45})-LOOKUP(H5151,{0,1950001,3300001,6950001,9000001,18000001,40000001},{0,97500,427500,636000,1536000,2796000,4796000}))*1.021,3),0))</f>
        <v/>
      </c>
      <c r="J5151" s="21">
        <f>ROUNDDOWN(ROUND(H5151*0.06,2),-2)</f>
        <v/>
      </c>
      <c r="K5151" s="21">
        <f>ROUNDDOWN(ROUND(H5151*0.04,2),-2)</f>
        <v/>
      </c>
      <c r="L5151" s="21">
        <f>I5151+J5151+K5151</f>
        <v/>
      </c>
      <c r="M5151" s="21">
        <f>B5151-L5151</f>
        <v/>
      </c>
      <c r="N5151" s="21">
        <f>ROUNDDOWN(ROUND(B5151*0.2042,2),0)</f>
        <v/>
      </c>
    </row>
    <row r="5152">
      <c r="A5152" t="inlineStr">
        <is>
          <t>照合 一般</t>
        </is>
      </c>
      <c r="B5152" s="21" t="n">
        <v>38000000</v>
      </c>
      <c r="C5152" s="22" t="n">
        <v>17</v>
      </c>
      <c r="D5152" s="22" t="n">
        <v>1</v>
      </c>
      <c r="E5152" s="22" t="n">
        <v>0</v>
      </c>
      <c r="F5152" s="21">
        <f>(IF(C5152&lt;=20,MAX(800000,400000*C5152),8000000+700000*(C5152-20))+IF(E5152=1,1000000,0))</f>
        <v/>
      </c>
      <c r="G5152" s="21">
        <f>IF(AND(D5152=3,C5152&lt;=5),MAX(0,B5152-F5152),IF(AND(D5152=2,C5152&lt;=5,MAX(0,B5152-F5152)&gt;3000000),1500000+MAX(0,B5152-F5152)-3000000,MAX(0,B5152-F5152)/2))</f>
        <v/>
      </c>
      <c r="H5152" s="21">
        <f>ROUNDDOWN(G5152,-3)</f>
        <v/>
      </c>
      <c r="I5152" s="21">
        <f>IF(H5152&lt;=0,0,ROUNDDOWN(ROUND((H5152*LOOKUP(H5152,{0,1950001,3300001,6950001,9000001,18000001,40000001},{0.05,0.1,0.2,0.23,0.33,0.4,0.45})-LOOKUP(H5152,{0,1950001,3300001,6950001,9000001,18000001,40000001},{0,97500,427500,636000,1536000,2796000,4796000}))*1.021,3),0))</f>
        <v/>
      </c>
      <c r="J5152" s="21">
        <f>ROUNDDOWN(ROUND(H5152*0.06,2),-2)</f>
        <v/>
      </c>
      <c r="K5152" s="21">
        <f>ROUNDDOWN(ROUND(H5152*0.04,2),-2)</f>
        <v/>
      </c>
      <c r="L5152" s="21">
        <f>I5152+J5152+K5152</f>
        <v/>
      </c>
      <c r="M5152" s="21">
        <f>B5152-L5152</f>
        <v/>
      </c>
      <c r="N5152" s="21">
        <f>ROUNDDOWN(ROUND(B5152*0.2042,2),0)</f>
        <v/>
      </c>
    </row>
    <row r="5153">
      <c r="A5153" t="inlineStr">
        <is>
          <t>照合 一般</t>
        </is>
      </c>
      <c r="B5153" s="21" t="n">
        <v>38000000</v>
      </c>
      <c r="C5153" s="22" t="n">
        <v>18</v>
      </c>
      <c r="D5153" s="22" t="n">
        <v>1</v>
      </c>
      <c r="E5153" s="22" t="n">
        <v>0</v>
      </c>
      <c r="F5153" s="21">
        <f>(IF(C5153&lt;=20,MAX(800000,400000*C5153),8000000+700000*(C5153-20))+IF(E5153=1,1000000,0))</f>
        <v/>
      </c>
      <c r="G5153" s="21">
        <f>IF(AND(D5153=3,C5153&lt;=5),MAX(0,B5153-F5153),IF(AND(D5153=2,C5153&lt;=5,MAX(0,B5153-F5153)&gt;3000000),1500000+MAX(0,B5153-F5153)-3000000,MAX(0,B5153-F5153)/2))</f>
        <v/>
      </c>
      <c r="H5153" s="21">
        <f>ROUNDDOWN(G5153,-3)</f>
        <v/>
      </c>
      <c r="I5153" s="21">
        <f>IF(H5153&lt;=0,0,ROUNDDOWN(ROUND((H5153*LOOKUP(H5153,{0,1950001,3300001,6950001,9000001,18000001,40000001},{0.05,0.1,0.2,0.23,0.33,0.4,0.45})-LOOKUP(H5153,{0,1950001,3300001,6950001,9000001,18000001,40000001},{0,97500,427500,636000,1536000,2796000,4796000}))*1.021,3),0))</f>
        <v/>
      </c>
      <c r="J5153" s="21">
        <f>ROUNDDOWN(ROUND(H5153*0.06,2),-2)</f>
        <v/>
      </c>
      <c r="K5153" s="21">
        <f>ROUNDDOWN(ROUND(H5153*0.04,2),-2)</f>
        <v/>
      </c>
      <c r="L5153" s="21">
        <f>I5153+J5153+K5153</f>
        <v/>
      </c>
      <c r="M5153" s="21">
        <f>B5153-L5153</f>
        <v/>
      </c>
      <c r="N5153" s="21">
        <f>ROUNDDOWN(ROUND(B5153*0.2042,2),0)</f>
        <v/>
      </c>
    </row>
    <row r="5154">
      <c r="A5154" t="inlineStr">
        <is>
          <t>照合 一般</t>
        </is>
      </c>
      <c r="B5154" s="21" t="n">
        <v>38000000</v>
      </c>
      <c r="C5154" s="22" t="n">
        <v>19</v>
      </c>
      <c r="D5154" s="22" t="n">
        <v>1</v>
      </c>
      <c r="E5154" s="22" t="n">
        <v>0</v>
      </c>
      <c r="F5154" s="21">
        <f>(IF(C5154&lt;=20,MAX(800000,400000*C5154),8000000+700000*(C5154-20))+IF(E5154=1,1000000,0))</f>
        <v/>
      </c>
      <c r="G5154" s="21">
        <f>IF(AND(D5154=3,C5154&lt;=5),MAX(0,B5154-F5154),IF(AND(D5154=2,C5154&lt;=5,MAX(0,B5154-F5154)&gt;3000000),1500000+MAX(0,B5154-F5154)-3000000,MAX(0,B5154-F5154)/2))</f>
        <v/>
      </c>
      <c r="H5154" s="21">
        <f>ROUNDDOWN(G5154,-3)</f>
        <v/>
      </c>
      <c r="I5154" s="21">
        <f>IF(H5154&lt;=0,0,ROUNDDOWN(ROUND((H5154*LOOKUP(H5154,{0,1950001,3300001,6950001,9000001,18000001,40000001},{0.05,0.1,0.2,0.23,0.33,0.4,0.45})-LOOKUP(H5154,{0,1950001,3300001,6950001,9000001,18000001,40000001},{0,97500,427500,636000,1536000,2796000,4796000}))*1.021,3),0))</f>
        <v/>
      </c>
      <c r="J5154" s="21">
        <f>ROUNDDOWN(ROUND(H5154*0.06,2),-2)</f>
        <v/>
      </c>
      <c r="K5154" s="21">
        <f>ROUNDDOWN(ROUND(H5154*0.04,2),-2)</f>
        <v/>
      </c>
      <c r="L5154" s="21">
        <f>I5154+J5154+K5154</f>
        <v/>
      </c>
      <c r="M5154" s="21">
        <f>B5154-L5154</f>
        <v/>
      </c>
      <c r="N5154" s="21">
        <f>ROUNDDOWN(ROUND(B5154*0.2042,2),0)</f>
        <v/>
      </c>
    </row>
    <row r="5155">
      <c r="A5155" t="inlineStr">
        <is>
          <t>照合 一般</t>
        </is>
      </c>
      <c r="B5155" s="21" t="n">
        <v>38000000</v>
      </c>
      <c r="C5155" s="22" t="n">
        <v>20</v>
      </c>
      <c r="D5155" s="22" t="n">
        <v>1</v>
      </c>
      <c r="E5155" s="22" t="n">
        <v>0</v>
      </c>
      <c r="F5155" s="21">
        <f>(IF(C5155&lt;=20,MAX(800000,400000*C5155),8000000+700000*(C5155-20))+IF(E5155=1,1000000,0))</f>
        <v/>
      </c>
      <c r="G5155" s="21">
        <f>IF(AND(D5155=3,C5155&lt;=5),MAX(0,B5155-F5155),IF(AND(D5155=2,C5155&lt;=5,MAX(0,B5155-F5155)&gt;3000000),1500000+MAX(0,B5155-F5155)-3000000,MAX(0,B5155-F5155)/2))</f>
        <v/>
      </c>
      <c r="H5155" s="21">
        <f>ROUNDDOWN(G5155,-3)</f>
        <v/>
      </c>
      <c r="I5155" s="21">
        <f>IF(H5155&lt;=0,0,ROUNDDOWN(ROUND((H5155*LOOKUP(H5155,{0,1950001,3300001,6950001,9000001,18000001,40000001},{0.05,0.1,0.2,0.23,0.33,0.4,0.45})-LOOKUP(H5155,{0,1950001,3300001,6950001,9000001,18000001,40000001},{0,97500,427500,636000,1536000,2796000,4796000}))*1.021,3),0))</f>
        <v/>
      </c>
      <c r="J5155" s="21">
        <f>ROUNDDOWN(ROUND(H5155*0.06,2),-2)</f>
        <v/>
      </c>
      <c r="K5155" s="21">
        <f>ROUNDDOWN(ROUND(H5155*0.04,2),-2)</f>
        <v/>
      </c>
      <c r="L5155" s="21">
        <f>I5155+J5155+K5155</f>
        <v/>
      </c>
      <c r="M5155" s="21">
        <f>B5155-L5155</f>
        <v/>
      </c>
      <c r="N5155" s="21">
        <f>ROUNDDOWN(ROUND(B5155*0.2042,2),0)</f>
        <v/>
      </c>
    </row>
    <row r="5156">
      <c r="A5156" t="inlineStr">
        <is>
          <t>照合 一般</t>
        </is>
      </c>
      <c r="B5156" s="21" t="n">
        <v>38000000</v>
      </c>
      <c r="C5156" s="22" t="n">
        <v>21</v>
      </c>
      <c r="D5156" s="22" t="n">
        <v>1</v>
      </c>
      <c r="E5156" s="22" t="n">
        <v>0</v>
      </c>
      <c r="F5156" s="21">
        <f>(IF(C5156&lt;=20,MAX(800000,400000*C5156),8000000+700000*(C5156-20))+IF(E5156=1,1000000,0))</f>
        <v/>
      </c>
      <c r="G5156" s="21">
        <f>IF(AND(D5156=3,C5156&lt;=5),MAX(0,B5156-F5156),IF(AND(D5156=2,C5156&lt;=5,MAX(0,B5156-F5156)&gt;3000000),1500000+MAX(0,B5156-F5156)-3000000,MAX(0,B5156-F5156)/2))</f>
        <v/>
      </c>
      <c r="H5156" s="21">
        <f>ROUNDDOWN(G5156,-3)</f>
        <v/>
      </c>
      <c r="I5156" s="21">
        <f>IF(H5156&lt;=0,0,ROUNDDOWN(ROUND((H5156*LOOKUP(H5156,{0,1950001,3300001,6950001,9000001,18000001,40000001},{0.05,0.1,0.2,0.23,0.33,0.4,0.45})-LOOKUP(H5156,{0,1950001,3300001,6950001,9000001,18000001,40000001},{0,97500,427500,636000,1536000,2796000,4796000}))*1.021,3),0))</f>
        <v/>
      </c>
      <c r="J5156" s="21">
        <f>ROUNDDOWN(ROUND(H5156*0.06,2),-2)</f>
        <v/>
      </c>
      <c r="K5156" s="21">
        <f>ROUNDDOWN(ROUND(H5156*0.04,2),-2)</f>
        <v/>
      </c>
      <c r="L5156" s="21">
        <f>I5156+J5156+K5156</f>
        <v/>
      </c>
      <c r="M5156" s="21">
        <f>B5156-L5156</f>
        <v/>
      </c>
      <c r="N5156" s="21">
        <f>ROUNDDOWN(ROUND(B5156*0.2042,2),0)</f>
        <v/>
      </c>
    </row>
    <row r="5157">
      <c r="A5157" t="inlineStr">
        <is>
          <t>照合 一般</t>
        </is>
      </c>
      <c r="B5157" s="21" t="n">
        <v>38000000</v>
      </c>
      <c r="C5157" s="22" t="n">
        <v>22</v>
      </c>
      <c r="D5157" s="22" t="n">
        <v>1</v>
      </c>
      <c r="E5157" s="22" t="n">
        <v>0</v>
      </c>
      <c r="F5157" s="21">
        <f>(IF(C5157&lt;=20,MAX(800000,400000*C5157),8000000+700000*(C5157-20))+IF(E5157=1,1000000,0))</f>
        <v/>
      </c>
      <c r="G5157" s="21">
        <f>IF(AND(D5157=3,C5157&lt;=5),MAX(0,B5157-F5157),IF(AND(D5157=2,C5157&lt;=5,MAX(0,B5157-F5157)&gt;3000000),1500000+MAX(0,B5157-F5157)-3000000,MAX(0,B5157-F5157)/2))</f>
        <v/>
      </c>
      <c r="H5157" s="21">
        <f>ROUNDDOWN(G5157,-3)</f>
        <v/>
      </c>
      <c r="I5157" s="21">
        <f>IF(H5157&lt;=0,0,ROUNDDOWN(ROUND((H5157*LOOKUP(H5157,{0,1950001,3300001,6950001,9000001,18000001,40000001},{0.05,0.1,0.2,0.23,0.33,0.4,0.45})-LOOKUP(H5157,{0,1950001,3300001,6950001,9000001,18000001,40000001},{0,97500,427500,636000,1536000,2796000,4796000}))*1.021,3),0))</f>
        <v/>
      </c>
      <c r="J5157" s="21">
        <f>ROUNDDOWN(ROUND(H5157*0.06,2),-2)</f>
        <v/>
      </c>
      <c r="K5157" s="21">
        <f>ROUNDDOWN(ROUND(H5157*0.04,2),-2)</f>
        <v/>
      </c>
      <c r="L5157" s="21">
        <f>I5157+J5157+K5157</f>
        <v/>
      </c>
      <c r="M5157" s="21">
        <f>B5157-L5157</f>
        <v/>
      </c>
      <c r="N5157" s="21">
        <f>ROUNDDOWN(ROUND(B5157*0.2042,2),0)</f>
        <v/>
      </c>
    </row>
    <row r="5158">
      <c r="A5158" t="inlineStr">
        <is>
          <t>照合 一般</t>
        </is>
      </c>
      <c r="B5158" s="21" t="n">
        <v>38000000</v>
      </c>
      <c r="C5158" s="22" t="n">
        <v>23</v>
      </c>
      <c r="D5158" s="22" t="n">
        <v>1</v>
      </c>
      <c r="E5158" s="22" t="n">
        <v>0</v>
      </c>
      <c r="F5158" s="21">
        <f>(IF(C5158&lt;=20,MAX(800000,400000*C5158),8000000+700000*(C5158-20))+IF(E5158=1,1000000,0))</f>
        <v/>
      </c>
      <c r="G5158" s="21">
        <f>IF(AND(D5158=3,C5158&lt;=5),MAX(0,B5158-F5158),IF(AND(D5158=2,C5158&lt;=5,MAX(0,B5158-F5158)&gt;3000000),1500000+MAX(0,B5158-F5158)-3000000,MAX(0,B5158-F5158)/2))</f>
        <v/>
      </c>
      <c r="H5158" s="21">
        <f>ROUNDDOWN(G5158,-3)</f>
        <v/>
      </c>
      <c r="I5158" s="21">
        <f>IF(H5158&lt;=0,0,ROUNDDOWN(ROUND((H5158*LOOKUP(H5158,{0,1950001,3300001,6950001,9000001,18000001,40000001},{0.05,0.1,0.2,0.23,0.33,0.4,0.45})-LOOKUP(H5158,{0,1950001,3300001,6950001,9000001,18000001,40000001},{0,97500,427500,636000,1536000,2796000,4796000}))*1.021,3),0))</f>
        <v/>
      </c>
      <c r="J5158" s="21">
        <f>ROUNDDOWN(ROUND(H5158*0.06,2),-2)</f>
        <v/>
      </c>
      <c r="K5158" s="21">
        <f>ROUNDDOWN(ROUND(H5158*0.04,2),-2)</f>
        <v/>
      </c>
      <c r="L5158" s="21">
        <f>I5158+J5158+K5158</f>
        <v/>
      </c>
      <c r="M5158" s="21">
        <f>B5158-L5158</f>
        <v/>
      </c>
      <c r="N5158" s="21">
        <f>ROUNDDOWN(ROUND(B5158*0.2042,2),0)</f>
        <v/>
      </c>
    </row>
    <row r="5159">
      <c r="A5159" t="inlineStr">
        <is>
          <t>照合 一般</t>
        </is>
      </c>
      <c r="B5159" s="21" t="n">
        <v>38000000</v>
      </c>
      <c r="C5159" s="22" t="n">
        <v>24</v>
      </c>
      <c r="D5159" s="22" t="n">
        <v>1</v>
      </c>
      <c r="E5159" s="22" t="n">
        <v>0</v>
      </c>
      <c r="F5159" s="21">
        <f>(IF(C5159&lt;=20,MAX(800000,400000*C5159),8000000+700000*(C5159-20))+IF(E5159=1,1000000,0))</f>
        <v/>
      </c>
      <c r="G5159" s="21">
        <f>IF(AND(D5159=3,C5159&lt;=5),MAX(0,B5159-F5159),IF(AND(D5159=2,C5159&lt;=5,MAX(0,B5159-F5159)&gt;3000000),1500000+MAX(0,B5159-F5159)-3000000,MAX(0,B5159-F5159)/2))</f>
        <v/>
      </c>
      <c r="H5159" s="21">
        <f>ROUNDDOWN(G5159,-3)</f>
        <v/>
      </c>
      <c r="I5159" s="21">
        <f>IF(H5159&lt;=0,0,ROUNDDOWN(ROUND((H5159*LOOKUP(H5159,{0,1950001,3300001,6950001,9000001,18000001,40000001},{0.05,0.1,0.2,0.23,0.33,0.4,0.45})-LOOKUP(H5159,{0,1950001,3300001,6950001,9000001,18000001,40000001},{0,97500,427500,636000,1536000,2796000,4796000}))*1.021,3),0))</f>
        <v/>
      </c>
      <c r="J5159" s="21">
        <f>ROUNDDOWN(ROUND(H5159*0.06,2),-2)</f>
        <v/>
      </c>
      <c r="K5159" s="21">
        <f>ROUNDDOWN(ROUND(H5159*0.04,2),-2)</f>
        <v/>
      </c>
      <c r="L5159" s="21">
        <f>I5159+J5159+K5159</f>
        <v/>
      </c>
      <c r="M5159" s="21">
        <f>B5159-L5159</f>
        <v/>
      </c>
      <c r="N5159" s="21">
        <f>ROUNDDOWN(ROUND(B5159*0.2042,2),0)</f>
        <v/>
      </c>
    </row>
    <row r="5160">
      <c r="A5160" t="inlineStr">
        <is>
          <t>照合 一般</t>
        </is>
      </c>
      <c r="B5160" s="21" t="n">
        <v>38000000</v>
      </c>
      <c r="C5160" s="22" t="n">
        <v>25</v>
      </c>
      <c r="D5160" s="22" t="n">
        <v>1</v>
      </c>
      <c r="E5160" s="22" t="n">
        <v>0</v>
      </c>
      <c r="F5160" s="21">
        <f>(IF(C5160&lt;=20,MAX(800000,400000*C5160),8000000+700000*(C5160-20))+IF(E5160=1,1000000,0))</f>
        <v/>
      </c>
      <c r="G5160" s="21">
        <f>IF(AND(D5160=3,C5160&lt;=5),MAX(0,B5160-F5160),IF(AND(D5160=2,C5160&lt;=5,MAX(0,B5160-F5160)&gt;3000000),1500000+MAX(0,B5160-F5160)-3000000,MAX(0,B5160-F5160)/2))</f>
        <v/>
      </c>
      <c r="H5160" s="21">
        <f>ROUNDDOWN(G5160,-3)</f>
        <v/>
      </c>
      <c r="I5160" s="21">
        <f>IF(H5160&lt;=0,0,ROUNDDOWN(ROUND((H5160*LOOKUP(H5160,{0,1950001,3300001,6950001,9000001,18000001,40000001},{0.05,0.1,0.2,0.23,0.33,0.4,0.45})-LOOKUP(H5160,{0,1950001,3300001,6950001,9000001,18000001,40000001},{0,97500,427500,636000,1536000,2796000,4796000}))*1.021,3),0))</f>
        <v/>
      </c>
      <c r="J5160" s="21">
        <f>ROUNDDOWN(ROUND(H5160*0.06,2),-2)</f>
        <v/>
      </c>
      <c r="K5160" s="21">
        <f>ROUNDDOWN(ROUND(H5160*0.04,2),-2)</f>
        <v/>
      </c>
      <c r="L5160" s="21">
        <f>I5160+J5160+K5160</f>
        <v/>
      </c>
      <c r="M5160" s="21">
        <f>B5160-L5160</f>
        <v/>
      </c>
      <c r="N5160" s="21">
        <f>ROUNDDOWN(ROUND(B5160*0.2042,2),0)</f>
        <v/>
      </c>
    </row>
    <row r="5161">
      <c r="A5161" t="inlineStr">
        <is>
          <t>照合 一般</t>
        </is>
      </c>
      <c r="B5161" s="21" t="n">
        <v>38000000</v>
      </c>
      <c r="C5161" s="22" t="n">
        <v>26</v>
      </c>
      <c r="D5161" s="22" t="n">
        <v>1</v>
      </c>
      <c r="E5161" s="22" t="n">
        <v>0</v>
      </c>
      <c r="F5161" s="21">
        <f>(IF(C5161&lt;=20,MAX(800000,400000*C5161),8000000+700000*(C5161-20))+IF(E5161=1,1000000,0))</f>
        <v/>
      </c>
      <c r="G5161" s="21">
        <f>IF(AND(D5161=3,C5161&lt;=5),MAX(0,B5161-F5161),IF(AND(D5161=2,C5161&lt;=5,MAX(0,B5161-F5161)&gt;3000000),1500000+MAX(0,B5161-F5161)-3000000,MAX(0,B5161-F5161)/2))</f>
        <v/>
      </c>
      <c r="H5161" s="21">
        <f>ROUNDDOWN(G5161,-3)</f>
        <v/>
      </c>
      <c r="I5161" s="21">
        <f>IF(H5161&lt;=0,0,ROUNDDOWN(ROUND((H5161*LOOKUP(H5161,{0,1950001,3300001,6950001,9000001,18000001,40000001},{0.05,0.1,0.2,0.23,0.33,0.4,0.45})-LOOKUP(H5161,{0,1950001,3300001,6950001,9000001,18000001,40000001},{0,97500,427500,636000,1536000,2796000,4796000}))*1.021,3),0))</f>
        <v/>
      </c>
      <c r="J5161" s="21">
        <f>ROUNDDOWN(ROUND(H5161*0.06,2),-2)</f>
        <v/>
      </c>
      <c r="K5161" s="21">
        <f>ROUNDDOWN(ROUND(H5161*0.04,2),-2)</f>
        <v/>
      </c>
      <c r="L5161" s="21">
        <f>I5161+J5161+K5161</f>
        <v/>
      </c>
      <c r="M5161" s="21">
        <f>B5161-L5161</f>
        <v/>
      </c>
      <c r="N5161" s="21">
        <f>ROUNDDOWN(ROUND(B5161*0.2042,2),0)</f>
        <v/>
      </c>
    </row>
    <row r="5162">
      <c r="A5162" t="inlineStr">
        <is>
          <t>照合 一般</t>
        </is>
      </c>
      <c r="B5162" s="21" t="n">
        <v>38000000</v>
      </c>
      <c r="C5162" s="22" t="n">
        <v>27</v>
      </c>
      <c r="D5162" s="22" t="n">
        <v>1</v>
      </c>
      <c r="E5162" s="22" t="n">
        <v>0</v>
      </c>
      <c r="F5162" s="21">
        <f>(IF(C5162&lt;=20,MAX(800000,400000*C5162),8000000+700000*(C5162-20))+IF(E5162=1,1000000,0))</f>
        <v/>
      </c>
      <c r="G5162" s="21">
        <f>IF(AND(D5162=3,C5162&lt;=5),MAX(0,B5162-F5162),IF(AND(D5162=2,C5162&lt;=5,MAX(0,B5162-F5162)&gt;3000000),1500000+MAX(0,B5162-F5162)-3000000,MAX(0,B5162-F5162)/2))</f>
        <v/>
      </c>
      <c r="H5162" s="21">
        <f>ROUNDDOWN(G5162,-3)</f>
        <v/>
      </c>
      <c r="I5162" s="21">
        <f>IF(H5162&lt;=0,0,ROUNDDOWN(ROUND((H5162*LOOKUP(H5162,{0,1950001,3300001,6950001,9000001,18000001,40000001},{0.05,0.1,0.2,0.23,0.33,0.4,0.45})-LOOKUP(H5162,{0,1950001,3300001,6950001,9000001,18000001,40000001},{0,97500,427500,636000,1536000,2796000,4796000}))*1.021,3),0))</f>
        <v/>
      </c>
      <c r="J5162" s="21">
        <f>ROUNDDOWN(ROUND(H5162*0.06,2),-2)</f>
        <v/>
      </c>
      <c r="K5162" s="21">
        <f>ROUNDDOWN(ROUND(H5162*0.04,2),-2)</f>
        <v/>
      </c>
      <c r="L5162" s="21">
        <f>I5162+J5162+K5162</f>
        <v/>
      </c>
      <c r="M5162" s="21">
        <f>B5162-L5162</f>
        <v/>
      </c>
      <c r="N5162" s="21">
        <f>ROUNDDOWN(ROUND(B5162*0.2042,2),0)</f>
        <v/>
      </c>
    </row>
    <row r="5163">
      <c r="A5163" t="inlineStr">
        <is>
          <t>照合 一般</t>
        </is>
      </c>
      <c r="B5163" s="21" t="n">
        <v>38000000</v>
      </c>
      <c r="C5163" s="22" t="n">
        <v>28</v>
      </c>
      <c r="D5163" s="22" t="n">
        <v>1</v>
      </c>
      <c r="E5163" s="22" t="n">
        <v>0</v>
      </c>
      <c r="F5163" s="21">
        <f>(IF(C5163&lt;=20,MAX(800000,400000*C5163),8000000+700000*(C5163-20))+IF(E5163=1,1000000,0))</f>
        <v/>
      </c>
      <c r="G5163" s="21">
        <f>IF(AND(D5163=3,C5163&lt;=5),MAX(0,B5163-F5163),IF(AND(D5163=2,C5163&lt;=5,MAX(0,B5163-F5163)&gt;3000000),1500000+MAX(0,B5163-F5163)-3000000,MAX(0,B5163-F5163)/2))</f>
        <v/>
      </c>
      <c r="H5163" s="21">
        <f>ROUNDDOWN(G5163,-3)</f>
        <v/>
      </c>
      <c r="I5163" s="21">
        <f>IF(H5163&lt;=0,0,ROUNDDOWN(ROUND((H5163*LOOKUP(H5163,{0,1950001,3300001,6950001,9000001,18000001,40000001},{0.05,0.1,0.2,0.23,0.33,0.4,0.45})-LOOKUP(H5163,{0,1950001,3300001,6950001,9000001,18000001,40000001},{0,97500,427500,636000,1536000,2796000,4796000}))*1.021,3),0))</f>
        <v/>
      </c>
      <c r="J5163" s="21">
        <f>ROUNDDOWN(ROUND(H5163*0.06,2),-2)</f>
        <v/>
      </c>
      <c r="K5163" s="21">
        <f>ROUNDDOWN(ROUND(H5163*0.04,2),-2)</f>
        <v/>
      </c>
      <c r="L5163" s="21">
        <f>I5163+J5163+K5163</f>
        <v/>
      </c>
      <c r="M5163" s="21">
        <f>B5163-L5163</f>
        <v/>
      </c>
      <c r="N5163" s="21">
        <f>ROUNDDOWN(ROUND(B5163*0.2042,2),0)</f>
        <v/>
      </c>
    </row>
    <row r="5164">
      <c r="A5164" t="inlineStr">
        <is>
          <t>照合 一般</t>
        </is>
      </c>
      <c r="B5164" s="21" t="n">
        <v>38000000</v>
      </c>
      <c r="C5164" s="22" t="n">
        <v>29</v>
      </c>
      <c r="D5164" s="22" t="n">
        <v>1</v>
      </c>
      <c r="E5164" s="22" t="n">
        <v>0</v>
      </c>
      <c r="F5164" s="21">
        <f>(IF(C5164&lt;=20,MAX(800000,400000*C5164),8000000+700000*(C5164-20))+IF(E5164=1,1000000,0))</f>
        <v/>
      </c>
      <c r="G5164" s="21">
        <f>IF(AND(D5164=3,C5164&lt;=5),MAX(0,B5164-F5164),IF(AND(D5164=2,C5164&lt;=5,MAX(0,B5164-F5164)&gt;3000000),1500000+MAX(0,B5164-F5164)-3000000,MAX(0,B5164-F5164)/2))</f>
        <v/>
      </c>
      <c r="H5164" s="21">
        <f>ROUNDDOWN(G5164,-3)</f>
        <v/>
      </c>
      <c r="I5164" s="21">
        <f>IF(H5164&lt;=0,0,ROUNDDOWN(ROUND((H5164*LOOKUP(H5164,{0,1950001,3300001,6950001,9000001,18000001,40000001},{0.05,0.1,0.2,0.23,0.33,0.4,0.45})-LOOKUP(H5164,{0,1950001,3300001,6950001,9000001,18000001,40000001},{0,97500,427500,636000,1536000,2796000,4796000}))*1.021,3),0))</f>
        <v/>
      </c>
      <c r="J5164" s="21">
        <f>ROUNDDOWN(ROUND(H5164*0.06,2),-2)</f>
        <v/>
      </c>
      <c r="K5164" s="21">
        <f>ROUNDDOWN(ROUND(H5164*0.04,2),-2)</f>
        <v/>
      </c>
      <c r="L5164" s="21">
        <f>I5164+J5164+K5164</f>
        <v/>
      </c>
      <c r="M5164" s="21">
        <f>B5164-L5164</f>
        <v/>
      </c>
      <c r="N5164" s="21">
        <f>ROUNDDOWN(ROUND(B5164*0.2042,2),0)</f>
        <v/>
      </c>
    </row>
    <row r="5165">
      <c r="A5165" t="inlineStr">
        <is>
          <t>照合 一般</t>
        </is>
      </c>
      <c r="B5165" s="21" t="n">
        <v>38000000</v>
      </c>
      <c r="C5165" s="22" t="n">
        <v>30</v>
      </c>
      <c r="D5165" s="22" t="n">
        <v>1</v>
      </c>
      <c r="E5165" s="22" t="n">
        <v>0</v>
      </c>
      <c r="F5165" s="21">
        <f>(IF(C5165&lt;=20,MAX(800000,400000*C5165),8000000+700000*(C5165-20))+IF(E5165=1,1000000,0))</f>
        <v/>
      </c>
      <c r="G5165" s="21">
        <f>IF(AND(D5165=3,C5165&lt;=5),MAX(0,B5165-F5165),IF(AND(D5165=2,C5165&lt;=5,MAX(0,B5165-F5165)&gt;3000000),1500000+MAX(0,B5165-F5165)-3000000,MAX(0,B5165-F5165)/2))</f>
        <v/>
      </c>
      <c r="H5165" s="21">
        <f>ROUNDDOWN(G5165,-3)</f>
        <v/>
      </c>
      <c r="I5165" s="21">
        <f>IF(H5165&lt;=0,0,ROUNDDOWN(ROUND((H5165*LOOKUP(H5165,{0,1950001,3300001,6950001,9000001,18000001,40000001},{0.05,0.1,0.2,0.23,0.33,0.4,0.45})-LOOKUP(H5165,{0,1950001,3300001,6950001,9000001,18000001,40000001},{0,97500,427500,636000,1536000,2796000,4796000}))*1.021,3),0))</f>
        <v/>
      </c>
      <c r="J5165" s="21">
        <f>ROUNDDOWN(ROUND(H5165*0.06,2),-2)</f>
        <v/>
      </c>
      <c r="K5165" s="21">
        <f>ROUNDDOWN(ROUND(H5165*0.04,2),-2)</f>
        <v/>
      </c>
      <c r="L5165" s="21">
        <f>I5165+J5165+K5165</f>
        <v/>
      </c>
      <c r="M5165" s="21">
        <f>B5165-L5165</f>
        <v/>
      </c>
      <c r="N5165" s="21">
        <f>ROUNDDOWN(ROUND(B5165*0.2042,2),0)</f>
        <v/>
      </c>
    </row>
    <row r="5166">
      <c r="A5166" t="inlineStr">
        <is>
          <t>照合 一般</t>
        </is>
      </c>
      <c r="B5166" s="21" t="n">
        <v>38000000</v>
      </c>
      <c r="C5166" s="22" t="n">
        <v>31</v>
      </c>
      <c r="D5166" s="22" t="n">
        <v>1</v>
      </c>
      <c r="E5166" s="22" t="n">
        <v>0</v>
      </c>
      <c r="F5166" s="21">
        <f>(IF(C5166&lt;=20,MAX(800000,400000*C5166),8000000+700000*(C5166-20))+IF(E5166=1,1000000,0))</f>
        <v/>
      </c>
      <c r="G5166" s="21">
        <f>IF(AND(D5166=3,C5166&lt;=5),MAX(0,B5166-F5166),IF(AND(D5166=2,C5166&lt;=5,MAX(0,B5166-F5166)&gt;3000000),1500000+MAX(0,B5166-F5166)-3000000,MAX(0,B5166-F5166)/2))</f>
        <v/>
      </c>
      <c r="H5166" s="21">
        <f>ROUNDDOWN(G5166,-3)</f>
        <v/>
      </c>
      <c r="I5166" s="21">
        <f>IF(H5166&lt;=0,0,ROUNDDOWN(ROUND((H5166*LOOKUP(H5166,{0,1950001,3300001,6950001,9000001,18000001,40000001},{0.05,0.1,0.2,0.23,0.33,0.4,0.45})-LOOKUP(H5166,{0,1950001,3300001,6950001,9000001,18000001,40000001},{0,97500,427500,636000,1536000,2796000,4796000}))*1.021,3),0))</f>
        <v/>
      </c>
      <c r="J5166" s="21">
        <f>ROUNDDOWN(ROUND(H5166*0.06,2),-2)</f>
        <v/>
      </c>
      <c r="K5166" s="21">
        <f>ROUNDDOWN(ROUND(H5166*0.04,2),-2)</f>
        <v/>
      </c>
      <c r="L5166" s="21">
        <f>I5166+J5166+K5166</f>
        <v/>
      </c>
      <c r="M5166" s="21">
        <f>B5166-L5166</f>
        <v/>
      </c>
      <c r="N5166" s="21">
        <f>ROUNDDOWN(ROUND(B5166*0.2042,2),0)</f>
        <v/>
      </c>
    </row>
    <row r="5167">
      <c r="A5167" t="inlineStr">
        <is>
          <t>照合 一般</t>
        </is>
      </c>
      <c r="B5167" s="21" t="n">
        <v>38000000</v>
      </c>
      <c r="C5167" s="22" t="n">
        <v>32</v>
      </c>
      <c r="D5167" s="22" t="n">
        <v>1</v>
      </c>
      <c r="E5167" s="22" t="n">
        <v>0</v>
      </c>
      <c r="F5167" s="21">
        <f>(IF(C5167&lt;=20,MAX(800000,400000*C5167),8000000+700000*(C5167-20))+IF(E5167=1,1000000,0))</f>
        <v/>
      </c>
      <c r="G5167" s="21">
        <f>IF(AND(D5167=3,C5167&lt;=5),MAX(0,B5167-F5167),IF(AND(D5167=2,C5167&lt;=5,MAX(0,B5167-F5167)&gt;3000000),1500000+MAX(0,B5167-F5167)-3000000,MAX(0,B5167-F5167)/2))</f>
        <v/>
      </c>
      <c r="H5167" s="21">
        <f>ROUNDDOWN(G5167,-3)</f>
        <v/>
      </c>
      <c r="I5167" s="21">
        <f>IF(H5167&lt;=0,0,ROUNDDOWN(ROUND((H5167*LOOKUP(H5167,{0,1950001,3300001,6950001,9000001,18000001,40000001},{0.05,0.1,0.2,0.23,0.33,0.4,0.45})-LOOKUP(H5167,{0,1950001,3300001,6950001,9000001,18000001,40000001},{0,97500,427500,636000,1536000,2796000,4796000}))*1.021,3),0))</f>
        <v/>
      </c>
      <c r="J5167" s="21">
        <f>ROUNDDOWN(ROUND(H5167*0.06,2),-2)</f>
        <v/>
      </c>
      <c r="K5167" s="21">
        <f>ROUNDDOWN(ROUND(H5167*0.04,2),-2)</f>
        <v/>
      </c>
      <c r="L5167" s="21">
        <f>I5167+J5167+K5167</f>
        <v/>
      </c>
      <c r="M5167" s="21">
        <f>B5167-L5167</f>
        <v/>
      </c>
      <c r="N5167" s="21">
        <f>ROUNDDOWN(ROUND(B5167*0.2042,2),0)</f>
        <v/>
      </c>
    </row>
    <row r="5168">
      <c r="A5168" t="inlineStr">
        <is>
          <t>照合 一般</t>
        </is>
      </c>
      <c r="B5168" s="21" t="n">
        <v>38000000</v>
      </c>
      <c r="C5168" s="22" t="n">
        <v>33</v>
      </c>
      <c r="D5168" s="22" t="n">
        <v>1</v>
      </c>
      <c r="E5168" s="22" t="n">
        <v>0</v>
      </c>
      <c r="F5168" s="21">
        <f>(IF(C5168&lt;=20,MAX(800000,400000*C5168),8000000+700000*(C5168-20))+IF(E5168=1,1000000,0))</f>
        <v/>
      </c>
      <c r="G5168" s="21">
        <f>IF(AND(D5168=3,C5168&lt;=5),MAX(0,B5168-F5168),IF(AND(D5168=2,C5168&lt;=5,MAX(0,B5168-F5168)&gt;3000000),1500000+MAX(0,B5168-F5168)-3000000,MAX(0,B5168-F5168)/2))</f>
        <v/>
      </c>
      <c r="H5168" s="21">
        <f>ROUNDDOWN(G5168,-3)</f>
        <v/>
      </c>
      <c r="I5168" s="21">
        <f>IF(H5168&lt;=0,0,ROUNDDOWN(ROUND((H5168*LOOKUP(H5168,{0,1950001,3300001,6950001,9000001,18000001,40000001},{0.05,0.1,0.2,0.23,0.33,0.4,0.45})-LOOKUP(H5168,{0,1950001,3300001,6950001,9000001,18000001,40000001},{0,97500,427500,636000,1536000,2796000,4796000}))*1.021,3),0))</f>
        <v/>
      </c>
      <c r="J5168" s="21">
        <f>ROUNDDOWN(ROUND(H5168*0.06,2),-2)</f>
        <v/>
      </c>
      <c r="K5168" s="21">
        <f>ROUNDDOWN(ROUND(H5168*0.04,2),-2)</f>
        <v/>
      </c>
      <c r="L5168" s="21">
        <f>I5168+J5168+K5168</f>
        <v/>
      </c>
      <c r="M5168" s="21">
        <f>B5168-L5168</f>
        <v/>
      </c>
      <c r="N5168" s="21">
        <f>ROUNDDOWN(ROUND(B5168*0.2042,2),0)</f>
        <v/>
      </c>
    </row>
    <row r="5169">
      <c r="A5169" t="inlineStr">
        <is>
          <t>照合 一般</t>
        </is>
      </c>
      <c r="B5169" s="21" t="n">
        <v>38000000</v>
      </c>
      <c r="C5169" s="22" t="n">
        <v>34</v>
      </c>
      <c r="D5169" s="22" t="n">
        <v>1</v>
      </c>
      <c r="E5169" s="22" t="n">
        <v>0</v>
      </c>
      <c r="F5169" s="21">
        <f>(IF(C5169&lt;=20,MAX(800000,400000*C5169),8000000+700000*(C5169-20))+IF(E5169=1,1000000,0))</f>
        <v/>
      </c>
      <c r="G5169" s="21">
        <f>IF(AND(D5169=3,C5169&lt;=5),MAX(0,B5169-F5169),IF(AND(D5169=2,C5169&lt;=5,MAX(0,B5169-F5169)&gt;3000000),1500000+MAX(0,B5169-F5169)-3000000,MAX(0,B5169-F5169)/2))</f>
        <v/>
      </c>
      <c r="H5169" s="21">
        <f>ROUNDDOWN(G5169,-3)</f>
        <v/>
      </c>
      <c r="I5169" s="21">
        <f>IF(H5169&lt;=0,0,ROUNDDOWN(ROUND((H5169*LOOKUP(H5169,{0,1950001,3300001,6950001,9000001,18000001,40000001},{0.05,0.1,0.2,0.23,0.33,0.4,0.45})-LOOKUP(H5169,{0,1950001,3300001,6950001,9000001,18000001,40000001},{0,97500,427500,636000,1536000,2796000,4796000}))*1.021,3),0))</f>
        <v/>
      </c>
      <c r="J5169" s="21">
        <f>ROUNDDOWN(ROUND(H5169*0.06,2),-2)</f>
        <v/>
      </c>
      <c r="K5169" s="21">
        <f>ROUNDDOWN(ROUND(H5169*0.04,2),-2)</f>
        <v/>
      </c>
      <c r="L5169" s="21">
        <f>I5169+J5169+K5169</f>
        <v/>
      </c>
      <c r="M5169" s="21">
        <f>B5169-L5169</f>
        <v/>
      </c>
      <c r="N5169" s="21">
        <f>ROUNDDOWN(ROUND(B5169*0.2042,2),0)</f>
        <v/>
      </c>
    </row>
    <row r="5170">
      <c r="A5170" t="inlineStr">
        <is>
          <t>照合 一般</t>
        </is>
      </c>
      <c r="B5170" s="21" t="n">
        <v>38000000</v>
      </c>
      <c r="C5170" s="22" t="n">
        <v>35</v>
      </c>
      <c r="D5170" s="22" t="n">
        <v>1</v>
      </c>
      <c r="E5170" s="22" t="n">
        <v>0</v>
      </c>
      <c r="F5170" s="21">
        <f>(IF(C5170&lt;=20,MAX(800000,400000*C5170),8000000+700000*(C5170-20))+IF(E5170=1,1000000,0))</f>
        <v/>
      </c>
      <c r="G5170" s="21">
        <f>IF(AND(D5170=3,C5170&lt;=5),MAX(0,B5170-F5170),IF(AND(D5170=2,C5170&lt;=5,MAX(0,B5170-F5170)&gt;3000000),1500000+MAX(0,B5170-F5170)-3000000,MAX(0,B5170-F5170)/2))</f>
        <v/>
      </c>
      <c r="H5170" s="21">
        <f>ROUNDDOWN(G5170,-3)</f>
        <v/>
      </c>
      <c r="I5170" s="21">
        <f>IF(H5170&lt;=0,0,ROUNDDOWN(ROUND((H5170*LOOKUP(H5170,{0,1950001,3300001,6950001,9000001,18000001,40000001},{0.05,0.1,0.2,0.23,0.33,0.4,0.45})-LOOKUP(H5170,{0,1950001,3300001,6950001,9000001,18000001,40000001},{0,97500,427500,636000,1536000,2796000,4796000}))*1.021,3),0))</f>
        <v/>
      </c>
      <c r="J5170" s="21">
        <f>ROUNDDOWN(ROUND(H5170*0.06,2),-2)</f>
        <v/>
      </c>
      <c r="K5170" s="21">
        <f>ROUNDDOWN(ROUND(H5170*0.04,2),-2)</f>
        <v/>
      </c>
      <c r="L5170" s="21">
        <f>I5170+J5170+K5170</f>
        <v/>
      </c>
      <c r="M5170" s="21">
        <f>B5170-L5170</f>
        <v/>
      </c>
      <c r="N5170" s="21">
        <f>ROUNDDOWN(ROUND(B5170*0.2042,2),0)</f>
        <v/>
      </c>
    </row>
    <row r="5171">
      <c r="A5171" t="inlineStr">
        <is>
          <t>照合 一般</t>
        </is>
      </c>
      <c r="B5171" s="21" t="n">
        <v>38000000</v>
      </c>
      <c r="C5171" s="22" t="n">
        <v>36</v>
      </c>
      <c r="D5171" s="22" t="n">
        <v>1</v>
      </c>
      <c r="E5171" s="22" t="n">
        <v>0</v>
      </c>
      <c r="F5171" s="21">
        <f>(IF(C5171&lt;=20,MAX(800000,400000*C5171),8000000+700000*(C5171-20))+IF(E5171=1,1000000,0))</f>
        <v/>
      </c>
      <c r="G5171" s="21">
        <f>IF(AND(D5171=3,C5171&lt;=5),MAX(0,B5171-F5171),IF(AND(D5171=2,C5171&lt;=5,MAX(0,B5171-F5171)&gt;3000000),1500000+MAX(0,B5171-F5171)-3000000,MAX(0,B5171-F5171)/2))</f>
        <v/>
      </c>
      <c r="H5171" s="21">
        <f>ROUNDDOWN(G5171,-3)</f>
        <v/>
      </c>
      <c r="I5171" s="21">
        <f>IF(H5171&lt;=0,0,ROUNDDOWN(ROUND((H5171*LOOKUP(H5171,{0,1950001,3300001,6950001,9000001,18000001,40000001},{0.05,0.1,0.2,0.23,0.33,0.4,0.45})-LOOKUP(H5171,{0,1950001,3300001,6950001,9000001,18000001,40000001},{0,97500,427500,636000,1536000,2796000,4796000}))*1.021,3),0))</f>
        <v/>
      </c>
      <c r="J5171" s="21">
        <f>ROUNDDOWN(ROUND(H5171*0.06,2),-2)</f>
        <v/>
      </c>
      <c r="K5171" s="21">
        <f>ROUNDDOWN(ROUND(H5171*0.04,2),-2)</f>
        <v/>
      </c>
      <c r="L5171" s="21">
        <f>I5171+J5171+K5171</f>
        <v/>
      </c>
      <c r="M5171" s="21">
        <f>B5171-L5171</f>
        <v/>
      </c>
      <c r="N5171" s="21">
        <f>ROUNDDOWN(ROUND(B5171*0.2042,2),0)</f>
        <v/>
      </c>
    </row>
    <row r="5172">
      <c r="A5172" t="inlineStr">
        <is>
          <t>照合 一般</t>
        </is>
      </c>
      <c r="B5172" s="21" t="n">
        <v>38000000</v>
      </c>
      <c r="C5172" s="22" t="n">
        <v>37</v>
      </c>
      <c r="D5172" s="22" t="n">
        <v>1</v>
      </c>
      <c r="E5172" s="22" t="n">
        <v>0</v>
      </c>
      <c r="F5172" s="21">
        <f>(IF(C5172&lt;=20,MAX(800000,400000*C5172),8000000+700000*(C5172-20))+IF(E5172=1,1000000,0))</f>
        <v/>
      </c>
      <c r="G5172" s="21">
        <f>IF(AND(D5172=3,C5172&lt;=5),MAX(0,B5172-F5172),IF(AND(D5172=2,C5172&lt;=5,MAX(0,B5172-F5172)&gt;3000000),1500000+MAX(0,B5172-F5172)-3000000,MAX(0,B5172-F5172)/2))</f>
        <v/>
      </c>
      <c r="H5172" s="21">
        <f>ROUNDDOWN(G5172,-3)</f>
        <v/>
      </c>
      <c r="I5172" s="21">
        <f>IF(H5172&lt;=0,0,ROUNDDOWN(ROUND((H5172*LOOKUP(H5172,{0,1950001,3300001,6950001,9000001,18000001,40000001},{0.05,0.1,0.2,0.23,0.33,0.4,0.45})-LOOKUP(H5172,{0,1950001,3300001,6950001,9000001,18000001,40000001},{0,97500,427500,636000,1536000,2796000,4796000}))*1.021,3),0))</f>
        <v/>
      </c>
      <c r="J5172" s="21">
        <f>ROUNDDOWN(ROUND(H5172*0.06,2),-2)</f>
        <v/>
      </c>
      <c r="K5172" s="21">
        <f>ROUNDDOWN(ROUND(H5172*0.04,2),-2)</f>
        <v/>
      </c>
      <c r="L5172" s="21">
        <f>I5172+J5172+K5172</f>
        <v/>
      </c>
      <c r="M5172" s="21">
        <f>B5172-L5172</f>
        <v/>
      </c>
      <c r="N5172" s="21">
        <f>ROUNDDOWN(ROUND(B5172*0.2042,2),0)</f>
        <v/>
      </c>
    </row>
    <row r="5173">
      <c r="A5173" t="inlineStr">
        <is>
          <t>照合 一般</t>
        </is>
      </c>
      <c r="B5173" s="21" t="n">
        <v>38000000</v>
      </c>
      <c r="C5173" s="22" t="n">
        <v>38</v>
      </c>
      <c r="D5173" s="22" t="n">
        <v>1</v>
      </c>
      <c r="E5173" s="22" t="n">
        <v>0</v>
      </c>
      <c r="F5173" s="21">
        <f>(IF(C5173&lt;=20,MAX(800000,400000*C5173),8000000+700000*(C5173-20))+IF(E5173=1,1000000,0))</f>
        <v/>
      </c>
      <c r="G5173" s="21">
        <f>IF(AND(D5173=3,C5173&lt;=5),MAX(0,B5173-F5173),IF(AND(D5173=2,C5173&lt;=5,MAX(0,B5173-F5173)&gt;3000000),1500000+MAX(0,B5173-F5173)-3000000,MAX(0,B5173-F5173)/2))</f>
        <v/>
      </c>
      <c r="H5173" s="21">
        <f>ROUNDDOWN(G5173,-3)</f>
        <v/>
      </c>
      <c r="I5173" s="21">
        <f>IF(H5173&lt;=0,0,ROUNDDOWN(ROUND((H5173*LOOKUP(H5173,{0,1950001,3300001,6950001,9000001,18000001,40000001},{0.05,0.1,0.2,0.23,0.33,0.4,0.45})-LOOKUP(H5173,{0,1950001,3300001,6950001,9000001,18000001,40000001},{0,97500,427500,636000,1536000,2796000,4796000}))*1.021,3),0))</f>
        <v/>
      </c>
      <c r="J5173" s="21">
        <f>ROUNDDOWN(ROUND(H5173*0.06,2),-2)</f>
        <v/>
      </c>
      <c r="K5173" s="21">
        <f>ROUNDDOWN(ROUND(H5173*0.04,2),-2)</f>
        <v/>
      </c>
      <c r="L5173" s="21">
        <f>I5173+J5173+K5173</f>
        <v/>
      </c>
      <c r="M5173" s="21">
        <f>B5173-L5173</f>
        <v/>
      </c>
      <c r="N5173" s="21">
        <f>ROUNDDOWN(ROUND(B5173*0.2042,2),0)</f>
        <v/>
      </c>
    </row>
    <row r="5174">
      <c r="A5174" t="inlineStr">
        <is>
          <t>照合 一般</t>
        </is>
      </c>
      <c r="B5174" s="21" t="n">
        <v>38000000</v>
      </c>
      <c r="C5174" s="22" t="n">
        <v>39</v>
      </c>
      <c r="D5174" s="22" t="n">
        <v>1</v>
      </c>
      <c r="E5174" s="22" t="n">
        <v>0</v>
      </c>
      <c r="F5174" s="21">
        <f>(IF(C5174&lt;=20,MAX(800000,400000*C5174),8000000+700000*(C5174-20))+IF(E5174=1,1000000,0))</f>
        <v/>
      </c>
      <c r="G5174" s="21">
        <f>IF(AND(D5174=3,C5174&lt;=5),MAX(0,B5174-F5174),IF(AND(D5174=2,C5174&lt;=5,MAX(0,B5174-F5174)&gt;3000000),1500000+MAX(0,B5174-F5174)-3000000,MAX(0,B5174-F5174)/2))</f>
        <v/>
      </c>
      <c r="H5174" s="21">
        <f>ROUNDDOWN(G5174,-3)</f>
        <v/>
      </c>
      <c r="I5174" s="21">
        <f>IF(H5174&lt;=0,0,ROUNDDOWN(ROUND((H5174*LOOKUP(H5174,{0,1950001,3300001,6950001,9000001,18000001,40000001},{0.05,0.1,0.2,0.23,0.33,0.4,0.45})-LOOKUP(H5174,{0,1950001,3300001,6950001,9000001,18000001,40000001},{0,97500,427500,636000,1536000,2796000,4796000}))*1.021,3),0))</f>
        <v/>
      </c>
      <c r="J5174" s="21">
        <f>ROUNDDOWN(ROUND(H5174*0.06,2),-2)</f>
        <v/>
      </c>
      <c r="K5174" s="21">
        <f>ROUNDDOWN(ROUND(H5174*0.04,2),-2)</f>
        <v/>
      </c>
      <c r="L5174" s="21">
        <f>I5174+J5174+K5174</f>
        <v/>
      </c>
      <c r="M5174" s="21">
        <f>B5174-L5174</f>
        <v/>
      </c>
      <c r="N5174" s="21">
        <f>ROUNDDOWN(ROUND(B5174*0.2042,2),0)</f>
        <v/>
      </c>
    </row>
    <row r="5175">
      <c r="A5175" t="inlineStr">
        <is>
          <t>照合 一般</t>
        </is>
      </c>
      <c r="B5175" s="21" t="n">
        <v>38000000</v>
      </c>
      <c r="C5175" s="22" t="n">
        <v>40</v>
      </c>
      <c r="D5175" s="22" t="n">
        <v>1</v>
      </c>
      <c r="E5175" s="22" t="n">
        <v>0</v>
      </c>
      <c r="F5175" s="21">
        <f>(IF(C5175&lt;=20,MAX(800000,400000*C5175),8000000+700000*(C5175-20))+IF(E5175=1,1000000,0))</f>
        <v/>
      </c>
      <c r="G5175" s="21">
        <f>IF(AND(D5175=3,C5175&lt;=5),MAX(0,B5175-F5175),IF(AND(D5175=2,C5175&lt;=5,MAX(0,B5175-F5175)&gt;3000000),1500000+MAX(0,B5175-F5175)-3000000,MAX(0,B5175-F5175)/2))</f>
        <v/>
      </c>
      <c r="H5175" s="21">
        <f>ROUNDDOWN(G5175,-3)</f>
        <v/>
      </c>
      <c r="I5175" s="21">
        <f>IF(H5175&lt;=0,0,ROUNDDOWN(ROUND((H5175*LOOKUP(H5175,{0,1950001,3300001,6950001,9000001,18000001,40000001},{0.05,0.1,0.2,0.23,0.33,0.4,0.45})-LOOKUP(H5175,{0,1950001,3300001,6950001,9000001,18000001,40000001},{0,97500,427500,636000,1536000,2796000,4796000}))*1.021,3),0))</f>
        <v/>
      </c>
      <c r="J5175" s="21">
        <f>ROUNDDOWN(ROUND(H5175*0.06,2),-2)</f>
        <v/>
      </c>
      <c r="K5175" s="21">
        <f>ROUNDDOWN(ROUND(H5175*0.04,2),-2)</f>
        <v/>
      </c>
      <c r="L5175" s="21">
        <f>I5175+J5175+K5175</f>
        <v/>
      </c>
      <c r="M5175" s="21">
        <f>B5175-L5175</f>
        <v/>
      </c>
      <c r="N5175" s="21">
        <f>ROUNDDOWN(ROUND(B5175*0.2042,2),0)</f>
        <v/>
      </c>
    </row>
    <row r="5176">
      <c r="A5176" t="inlineStr">
        <is>
          <t>照合 一般</t>
        </is>
      </c>
      <c r="B5176" s="21" t="n">
        <v>38000000</v>
      </c>
      <c r="C5176" s="22" t="n">
        <v>41</v>
      </c>
      <c r="D5176" s="22" t="n">
        <v>1</v>
      </c>
      <c r="E5176" s="22" t="n">
        <v>0</v>
      </c>
      <c r="F5176" s="21">
        <f>(IF(C5176&lt;=20,MAX(800000,400000*C5176),8000000+700000*(C5176-20))+IF(E5176=1,1000000,0))</f>
        <v/>
      </c>
      <c r="G5176" s="21">
        <f>IF(AND(D5176=3,C5176&lt;=5),MAX(0,B5176-F5176),IF(AND(D5176=2,C5176&lt;=5,MAX(0,B5176-F5176)&gt;3000000),1500000+MAX(0,B5176-F5176)-3000000,MAX(0,B5176-F5176)/2))</f>
        <v/>
      </c>
      <c r="H5176" s="21">
        <f>ROUNDDOWN(G5176,-3)</f>
        <v/>
      </c>
      <c r="I5176" s="21">
        <f>IF(H5176&lt;=0,0,ROUNDDOWN(ROUND((H5176*LOOKUP(H5176,{0,1950001,3300001,6950001,9000001,18000001,40000001},{0.05,0.1,0.2,0.23,0.33,0.4,0.45})-LOOKUP(H5176,{0,1950001,3300001,6950001,9000001,18000001,40000001},{0,97500,427500,636000,1536000,2796000,4796000}))*1.021,3),0))</f>
        <v/>
      </c>
      <c r="J5176" s="21">
        <f>ROUNDDOWN(ROUND(H5176*0.06,2),-2)</f>
        <v/>
      </c>
      <c r="K5176" s="21">
        <f>ROUNDDOWN(ROUND(H5176*0.04,2),-2)</f>
        <v/>
      </c>
      <c r="L5176" s="21">
        <f>I5176+J5176+K5176</f>
        <v/>
      </c>
      <c r="M5176" s="21">
        <f>B5176-L5176</f>
        <v/>
      </c>
      <c r="N5176" s="21">
        <f>ROUNDDOWN(ROUND(B5176*0.2042,2),0)</f>
        <v/>
      </c>
    </row>
    <row r="5177">
      <c r="A5177" t="inlineStr">
        <is>
          <t>照合 一般</t>
        </is>
      </c>
      <c r="B5177" s="21" t="n">
        <v>38000000</v>
      </c>
      <c r="C5177" s="22" t="n">
        <v>42</v>
      </c>
      <c r="D5177" s="22" t="n">
        <v>1</v>
      </c>
      <c r="E5177" s="22" t="n">
        <v>0</v>
      </c>
      <c r="F5177" s="21">
        <f>(IF(C5177&lt;=20,MAX(800000,400000*C5177),8000000+700000*(C5177-20))+IF(E5177=1,1000000,0))</f>
        <v/>
      </c>
      <c r="G5177" s="21">
        <f>IF(AND(D5177=3,C5177&lt;=5),MAX(0,B5177-F5177),IF(AND(D5177=2,C5177&lt;=5,MAX(0,B5177-F5177)&gt;3000000),1500000+MAX(0,B5177-F5177)-3000000,MAX(0,B5177-F5177)/2))</f>
        <v/>
      </c>
      <c r="H5177" s="21">
        <f>ROUNDDOWN(G5177,-3)</f>
        <v/>
      </c>
      <c r="I5177" s="21">
        <f>IF(H5177&lt;=0,0,ROUNDDOWN(ROUND((H5177*LOOKUP(H5177,{0,1950001,3300001,6950001,9000001,18000001,40000001},{0.05,0.1,0.2,0.23,0.33,0.4,0.45})-LOOKUP(H5177,{0,1950001,3300001,6950001,9000001,18000001,40000001},{0,97500,427500,636000,1536000,2796000,4796000}))*1.021,3),0))</f>
        <v/>
      </c>
      <c r="J5177" s="21">
        <f>ROUNDDOWN(ROUND(H5177*0.06,2),-2)</f>
        <v/>
      </c>
      <c r="K5177" s="21">
        <f>ROUNDDOWN(ROUND(H5177*0.04,2),-2)</f>
        <v/>
      </c>
      <c r="L5177" s="21">
        <f>I5177+J5177+K5177</f>
        <v/>
      </c>
      <c r="M5177" s="21">
        <f>B5177-L5177</f>
        <v/>
      </c>
      <c r="N5177" s="21">
        <f>ROUNDDOWN(ROUND(B5177*0.2042,2),0)</f>
        <v/>
      </c>
    </row>
    <row r="5178">
      <c r="A5178" t="inlineStr">
        <is>
          <t>照合 一般</t>
        </is>
      </c>
      <c r="B5178" s="21" t="n">
        <v>38000000</v>
      </c>
      <c r="C5178" s="22" t="n">
        <v>43</v>
      </c>
      <c r="D5178" s="22" t="n">
        <v>1</v>
      </c>
      <c r="E5178" s="22" t="n">
        <v>0</v>
      </c>
      <c r="F5178" s="21">
        <f>(IF(C5178&lt;=20,MAX(800000,400000*C5178),8000000+700000*(C5178-20))+IF(E5178=1,1000000,0))</f>
        <v/>
      </c>
      <c r="G5178" s="21">
        <f>IF(AND(D5178=3,C5178&lt;=5),MAX(0,B5178-F5178),IF(AND(D5178=2,C5178&lt;=5,MAX(0,B5178-F5178)&gt;3000000),1500000+MAX(0,B5178-F5178)-3000000,MAX(0,B5178-F5178)/2))</f>
        <v/>
      </c>
      <c r="H5178" s="21">
        <f>ROUNDDOWN(G5178,-3)</f>
        <v/>
      </c>
      <c r="I5178" s="21">
        <f>IF(H5178&lt;=0,0,ROUNDDOWN(ROUND((H5178*LOOKUP(H5178,{0,1950001,3300001,6950001,9000001,18000001,40000001},{0.05,0.1,0.2,0.23,0.33,0.4,0.45})-LOOKUP(H5178,{0,1950001,3300001,6950001,9000001,18000001,40000001},{0,97500,427500,636000,1536000,2796000,4796000}))*1.021,3),0))</f>
        <v/>
      </c>
      <c r="J5178" s="21">
        <f>ROUNDDOWN(ROUND(H5178*0.06,2),-2)</f>
        <v/>
      </c>
      <c r="K5178" s="21">
        <f>ROUNDDOWN(ROUND(H5178*0.04,2),-2)</f>
        <v/>
      </c>
      <c r="L5178" s="21">
        <f>I5178+J5178+K5178</f>
        <v/>
      </c>
      <c r="M5178" s="21">
        <f>B5178-L5178</f>
        <v/>
      </c>
      <c r="N5178" s="21">
        <f>ROUNDDOWN(ROUND(B5178*0.2042,2),0)</f>
        <v/>
      </c>
    </row>
    <row r="5179">
      <c r="A5179" t="inlineStr">
        <is>
          <t>照合 一般</t>
        </is>
      </c>
      <c r="B5179" s="21" t="n">
        <v>38000000</v>
      </c>
      <c r="C5179" s="22" t="n">
        <v>44</v>
      </c>
      <c r="D5179" s="22" t="n">
        <v>1</v>
      </c>
      <c r="E5179" s="22" t="n">
        <v>0</v>
      </c>
      <c r="F5179" s="21">
        <f>(IF(C5179&lt;=20,MAX(800000,400000*C5179),8000000+700000*(C5179-20))+IF(E5179=1,1000000,0))</f>
        <v/>
      </c>
      <c r="G5179" s="21">
        <f>IF(AND(D5179=3,C5179&lt;=5),MAX(0,B5179-F5179),IF(AND(D5179=2,C5179&lt;=5,MAX(0,B5179-F5179)&gt;3000000),1500000+MAX(0,B5179-F5179)-3000000,MAX(0,B5179-F5179)/2))</f>
        <v/>
      </c>
      <c r="H5179" s="21">
        <f>ROUNDDOWN(G5179,-3)</f>
        <v/>
      </c>
      <c r="I5179" s="21">
        <f>IF(H5179&lt;=0,0,ROUNDDOWN(ROUND((H5179*LOOKUP(H5179,{0,1950001,3300001,6950001,9000001,18000001,40000001},{0.05,0.1,0.2,0.23,0.33,0.4,0.45})-LOOKUP(H5179,{0,1950001,3300001,6950001,9000001,18000001,40000001},{0,97500,427500,636000,1536000,2796000,4796000}))*1.021,3),0))</f>
        <v/>
      </c>
      <c r="J5179" s="21">
        <f>ROUNDDOWN(ROUND(H5179*0.06,2),-2)</f>
        <v/>
      </c>
      <c r="K5179" s="21">
        <f>ROUNDDOWN(ROUND(H5179*0.04,2),-2)</f>
        <v/>
      </c>
      <c r="L5179" s="21">
        <f>I5179+J5179+K5179</f>
        <v/>
      </c>
      <c r="M5179" s="21">
        <f>B5179-L5179</f>
        <v/>
      </c>
      <c r="N5179" s="21">
        <f>ROUNDDOWN(ROUND(B5179*0.2042,2),0)</f>
        <v/>
      </c>
    </row>
    <row r="5180">
      <c r="A5180" t="inlineStr">
        <is>
          <t>照合 一般</t>
        </is>
      </c>
      <c r="B5180" s="21" t="n">
        <v>38000000</v>
      </c>
      <c r="C5180" s="22" t="n">
        <v>45</v>
      </c>
      <c r="D5180" s="22" t="n">
        <v>1</v>
      </c>
      <c r="E5180" s="22" t="n">
        <v>0</v>
      </c>
      <c r="F5180" s="21">
        <f>(IF(C5180&lt;=20,MAX(800000,400000*C5180),8000000+700000*(C5180-20))+IF(E5180=1,1000000,0))</f>
        <v/>
      </c>
      <c r="G5180" s="21">
        <f>IF(AND(D5180=3,C5180&lt;=5),MAX(0,B5180-F5180),IF(AND(D5180=2,C5180&lt;=5,MAX(0,B5180-F5180)&gt;3000000),1500000+MAX(0,B5180-F5180)-3000000,MAX(0,B5180-F5180)/2))</f>
        <v/>
      </c>
      <c r="H5180" s="21">
        <f>ROUNDDOWN(G5180,-3)</f>
        <v/>
      </c>
      <c r="I5180" s="21">
        <f>IF(H5180&lt;=0,0,ROUNDDOWN(ROUND((H5180*LOOKUP(H5180,{0,1950001,3300001,6950001,9000001,18000001,40000001},{0.05,0.1,0.2,0.23,0.33,0.4,0.45})-LOOKUP(H5180,{0,1950001,3300001,6950001,9000001,18000001,40000001},{0,97500,427500,636000,1536000,2796000,4796000}))*1.021,3),0))</f>
        <v/>
      </c>
      <c r="J5180" s="21">
        <f>ROUNDDOWN(ROUND(H5180*0.06,2),-2)</f>
        <v/>
      </c>
      <c r="K5180" s="21">
        <f>ROUNDDOWN(ROUND(H5180*0.04,2),-2)</f>
        <v/>
      </c>
      <c r="L5180" s="21">
        <f>I5180+J5180+K5180</f>
        <v/>
      </c>
      <c r="M5180" s="21">
        <f>B5180-L5180</f>
        <v/>
      </c>
      <c r="N5180" s="21">
        <f>ROUNDDOWN(ROUND(B5180*0.2042,2),0)</f>
        <v/>
      </c>
    </row>
    <row r="5181">
      <c r="A5181" t="inlineStr">
        <is>
          <t>照合 短期</t>
        </is>
      </c>
      <c r="B5181" s="21" t="n">
        <v>38000000</v>
      </c>
      <c r="C5181" s="22" t="n">
        <v>1</v>
      </c>
      <c r="D5181" s="22" t="n">
        <v>2</v>
      </c>
      <c r="E5181" s="22" t="n">
        <v>0</v>
      </c>
      <c r="F5181" s="21">
        <f>(IF(C5181&lt;=20,MAX(800000,400000*C5181),8000000+700000*(C5181-20))+IF(E5181=1,1000000,0))</f>
        <v/>
      </c>
      <c r="G5181" s="21">
        <f>IF(AND(D5181=3,C5181&lt;=5),MAX(0,B5181-F5181),IF(AND(D5181=2,C5181&lt;=5,MAX(0,B5181-F5181)&gt;3000000),1500000+MAX(0,B5181-F5181)-3000000,MAX(0,B5181-F5181)/2))</f>
        <v/>
      </c>
      <c r="H5181" s="21">
        <f>ROUNDDOWN(G5181,-3)</f>
        <v/>
      </c>
      <c r="I5181" s="21">
        <f>IF(H5181&lt;=0,0,ROUNDDOWN(ROUND((H5181*LOOKUP(H5181,{0,1950001,3300001,6950001,9000001,18000001,40000001},{0.05,0.1,0.2,0.23,0.33,0.4,0.45})-LOOKUP(H5181,{0,1950001,3300001,6950001,9000001,18000001,40000001},{0,97500,427500,636000,1536000,2796000,4796000}))*1.021,3),0))</f>
        <v/>
      </c>
      <c r="J5181" s="21">
        <f>ROUNDDOWN(ROUND(H5181*0.06,2),-2)</f>
        <v/>
      </c>
      <c r="K5181" s="21">
        <f>ROUNDDOWN(ROUND(H5181*0.04,2),-2)</f>
        <v/>
      </c>
      <c r="L5181" s="21">
        <f>I5181+J5181+K5181</f>
        <v/>
      </c>
      <c r="M5181" s="21">
        <f>B5181-L5181</f>
        <v/>
      </c>
      <c r="N5181" s="21">
        <f>ROUNDDOWN(ROUND(B5181*0.2042,2),0)</f>
        <v/>
      </c>
    </row>
    <row r="5182">
      <c r="A5182" t="inlineStr">
        <is>
          <t>照合 役員</t>
        </is>
      </c>
      <c r="B5182" s="21" t="n">
        <v>38000000</v>
      </c>
      <c r="C5182" s="22" t="n">
        <v>1</v>
      </c>
      <c r="D5182" s="22" t="n">
        <v>3</v>
      </c>
      <c r="E5182" s="22" t="n">
        <v>0</v>
      </c>
      <c r="F5182" s="21">
        <f>(IF(C5182&lt;=20,MAX(800000,400000*C5182),8000000+700000*(C5182-20))+IF(E5182=1,1000000,0))</f>
        <v/>
      </c>
      <c r="G5182" s="21">
        <f>IF(AND(D5182=3,C5182&lt;=5),MAX(0,B5182-F5182),IF(AND(D5182=2,C5182&lt;=5,MAX(0,B5182-F5182)&gt;3000000),1500000+MAX(0,B5182-F5182)-3000000,MAX(0,B5182-F5182)/2))</f>
        <v/>
      </c>
      <c r="H5182" s="21">
        <f>ROUNDDOWN(G5182,-3)</f>
        <v/>
      </c>
      <c r="I5182" s="21">
        <f>IF(H5182&lt;=0,0,ROUNDDOWN(ROUND((H5182*LOOKUP(H5182,{0,1950001,3300001,6950001,9000001,18000001,40000001},{0.05,0.1,0.2,0.23,0.33,0.4,0.45})-LOOKUP(H5182,{0,1950001,3300001,6950001,9000001,18000001,40000001},{0,97500,427500,636000,1536000,2796000,4796000}))*1.021,3),0))</f>
        <v/>
      </c>
      <c r="J5182" s="21">
        <f>ROUNDDOWN(ROUND(H5182*0.06,2),-2)</f>
        <v/>
      </c>
      <c r="K5182" s="21">
        <f>ROUNDDOWN(ROUND(H5182*0.04,2),-2)</f>
        <v/>
      </c>
      <c r="L5182" s="21">
        <f>I5182+J5182+K5182</f>
        <v/>
      </c>
      <c r="M5182" s="21">
        <f>B5182-L5182</f>
        <v/>
      </c>
      <c r="N5182" s="21">
        <f>ROUNDDOWN(ROUND(B5182*0.2042,2),0)</f>
        <v/>
      </c>
    </row>
    <row r="5183">
      <c r="A5183" t="inlineStr">
        <is>
          <t>照合 短期 障害</t>
        </is>
      </c>
      <c r="B5183" s="21" t="n">
        <v>38000000</v>
      </c>
      <c r="C5183" s="22" t="n">
        <v>1</v>
      </c>
      <c r="D5183" s="22" t="n">
        <v>2</v>
      </c>
      <c r="E5183" s="22" t="n">
        <v>1</v>
      </c>
      <c r="F5183" s="21">
        <f>(IF(C5183&lt;=20,MAX(800000,400000*C5183),8000000+700000*(C5183-20))+IF(E5183=1,1000000,0))</f>
        <v/>
      </c>
      <c r="G5183" s="21">
        <f>IF(AND(D5183=3,C5183&lt;=5),MAX(0,B5183-F5183),IF(AND(D5183=2,C5183&lt;=5,MAX(0,B5183-F5183)&gt;3000000),1500000+MAX(0,B5183-F5183)-3000000,MAX(0,B5183-F5183)/2))</f>
        <v/>
      </c>
      <c r="H5183" s="21">
        <f>ROUNDDOWN(G5183,-3)</f>
        <v/>
      </c>
      <c r="I5183" s="21">
        <f>IF(H5183&lt;=0,0,ROUNDDOWN(ROUND((H5183*LOOKUP(H5183,{0,1950001,3300001,6950001,9000001,18000001,40000001},{0.05,0.1,0.2,0.23,0.33,0.4,0.45})-LOOKUP(H5183,{0,1950001,3300001,6950001,9000001,18000001,40000001},{0,97500,427500,636000,1536000,2796000,4796000}))*1.021,3),0))</f>
        <v/>
      </c>
      <c r="J5183" s="21">
        <f>ROUNDDOWN(ROUND(H5183*0.06,2),-2)</f>
        <v/>
      </c>
      <c r="K5183" s="21">
        <f>ROUNDDOWN(ROUND(H5183*0.04,2),-2)</f>
        <v/>
      </c>
      <c r="L5183" s="21">
        <f>I5183+J5183+K5183</f>
        <v/>
      </c>
      <c r="M5183" s="21">
        <f>B5183-L5183</f>
        <v/>
      </c>
      <c r="N5183" s="21">
        <f>ROUNDDOWN(ROUND(B5183*0.2042,2),0)</f>
        <v/>
      </c>
    </row>
    <row r="5184">
      <c r="A5184" t="inlineStr">
        <is>
          <t>照合 短期</t>
        </is>
      </c>
      <c r="B5184" s="21" t="n">
        <v>38000000</v>
      </c>
      <c r="C5184" s="22" t="n">
        <v>2</v>
      </c>
      <c r="D5184" s="22" t="n">
        <v>2</v>
      </c>
      <c r="E5184" s="22" t="n">
        <v>0</v>
      </c>
      <c r="F5184" s="21">
        <f>(IF(C5184&lt;=20,MAX(800000,400000*C5184),8000000+700000*(C5184-20))+IF(E5184=1,1000000,0))</f>
        <v/>
      </c>
      <c r="G5184" s="21">
        <f>IF(AND(D5184=3,C5184&lt;=5),MAX(0,B5184-F5184),IF(AND(D5184=2,C5184&lt;=5,MAX(0,B5184-F5184)&gt;3000000),1500000+MAX(0,B5184-F5184)-3000000,MAX(0,B5184-F5184)/2))</f>
        <v/>
      </c>
      <c r="H5184" s="21">
        <f>ROUNDDOWN(G5184,-3)</f>
        <v/>
      </c>
      <c r="I5184" s="21">
        <f>IF(H5184&lt;=0,0,ROUNDDOWN(ROUND((H5184*LOOKUP(H5184,{0,1950001,3300001,6950001,9000001,18000001,40000001},{0.05,0.1,0.2,0.23,0.33,0.4,0.45})-LOOKUP(H5184,{0,1950001,3300001,6950001,9000001,18000001,40000001},{0,97500,427500,636000,1536000,2796000,4796000}))*1.021,3),0))</f>
        <v/>
      </c>
      <c r="J5184" s="21">
        <f>ROUNDDOWN(ROUND(H5184*0.06,2),-2)</f>
        <v/>
      </c>
      <c r="K5184" s="21">
        <f>ROUNDDOWN(ROUND(H5184*0.04,2),-2)</f>
        <v/>
      </c>
      <c r="L5184" s="21">
        <f>I5184+J5184+K5184</f>
        <v/>
      </c>
      <c r="M5184" s="21">
        <f>B5184-L5184</f>
        <v/>
      </c>
      <c r="N5184" s="21">
        <f>ROUNDDOWN(ROUND(B5184*0.2042,2),0)</f>
        <v/>
      </c>
    </row>
    <row r="5185">
      <c r="A5185" t="inlineStr">
        <is>
          <t>照合 役員</t>
        </is>
      </c>
      <c r="B5185" s="21" t="n">
        <v>38000000</v>
      </c>
      <c r="C5185" s="22" t="n">
        <v>2</v>
      </c>
      <c r="D5185" s="22" t="n">
        <v>3</v>
      </c>
      <c r="E5185" s="22" t="n">
        <v>0</v>
      </c>
      <c r="F5185" s="21">
        <f>(IF(C5185&lt;=20,MAX(800000,400000*C5185),8000000+700000*(C5185-20))+IF(E5185=1,1000000,0))</f>
        <v/>
      </c>
      <c r="G5185" s="21">
        <f>IF(AND(D5185=3,C5185&lt;=5),MAX(0,B5185-F5185),IF(AND(D5185=2,C5185&lt;=5,MAX(0,B5185-F5185)&gt;3000000),1500000+MAX(0,B5185-F5185)-3000000,MAX(0,B5185-F5185)/2))</f>
        <v/>
      </c>
      <c r="H5185" s="21">
        <f>ROUNDDOWN(G5185,-3)</f>
        <v/>
      </c>
      <c r="I5185" s="21">
        <f>IF(H5185&lt;=0,0,ROUNDDOWN(ROUND((H5185*LOOKUP(H5185,{0,1950001,3300001,6950001,9000001,18000001,40000001},{0.05,0.1,0.2,0.23,0.33,0.4,0.45})-LOOKUP(H5185,{0,1950001,3300001,6950001,9000001,18000001,40000001},{0,97500,427500,636000,1536000,2796000,4796000}))*1.021,3),0))</f>
        <v/>
      </c>
      <c r="J5185" s="21">
        <f>ROUNDDOWN(ROUND(H5185*0.06,2),-2)</f>
        <v/>
      </c>
      <c r="K5185" s="21">
        <f>ROUNDDOWN(ROUND(H5185*0.04,2),-2)</f>
        <v/>
      </c>
      <c r="L5185" s="21">
        <f>I5185+J5185+K5185</f>
        <v/>
      </c>
      <c r="M5185" s="21">
        <f>B5185-L5185</f>
        <v/>
      </c>
      <c r="N5185" s="21">
        <f>ROUNDDOWN(ROUND(B5185*0.2042,2),0)</f>
        <v/>
      </c>
    </row>
    <row r="5186">
      <c r="A5186" t="inlineStr">
        <is>
          <t>照合 短期 障害</t>
        </is>
      </c>
      <c r="B5186" s="21" t="n">
        <v>38000000</v>
      </c>
      <c r="C5186" s="22" t="n">
        <v>2</v>
      </c>
      <c r="D5186" s="22" t="n">
        <v>2</v>
      </c>
      <c r="E5186" s="22" t="n">
        <v>1</v>
      </c>
      <c r="F5186" s="21">
        <f>(IF(C5186&lt;=20,MAX(800000,400000*C5186),8000000+700000*(C5186-20))+IF(E5186=1,1000000,0))</f>
        <v/>
      </c>
      <c r="G5186" s="21">
        <f>IF(AND(D5186=3,C5186&lt;=5),MAX(0,B5186-F5186),IF(AND(D5186=2,C5186&lt;=5,MAX(0,B5186-F5186)&gt;3000000),1500000+MAX(0,B5186-F5186)-3000000,MAX(0,B5186-F5186)/2))</f>
        <v/>
      </c>
      <c r="H5186" s="21">
        <f>ROUNDDOWN(G5186,-3)</f>
        <v/>
      </c>
      <c r="I5186" s="21">
        <f>IF(H5186&lt;=0,0,ROUNDDOWN(ROUND((H5186*LOOKUP(H5186,{0,1950001,3300001,6950001,9000001,18000001,40000001},{0.05,0.1,0.2,0.23,0.33,0.4,0.45})-LOOKUP(H5186,{0,1950001,3300001,6950001,9000001,18000001,40000001},{0,97500,427500,636000,1536000,2796000,4796000}))*1.021,3),0))</f>
        <v/>
      </c>
      <c r="J5186" s="21">
        <f>ROUNDDOWN(ROUND(H5186*0.06,2),-2)</f>
        <v/>
      </c>
      <c r="K5186" s="21">
        <f>ROUNDDOWN(ROUND(H5186*0.04,2),-2)</f>
        <v/>
      </c>
      <c r="L5186" s="21">
        <f>I5186+J5186+K5186</f>
        <v/>
      </c>
      <c r="M5186" s="21">
        <f>B5186-L5186</f>
        <v/>
      </c>
      <c r="N5186" s="21">
        <f>ROUNDDOWN(ROUND(B5186*0.2042,2),0)</f>
        <v/>
      </c>
    </row>
    <row r="5187">
      <c r="A5187" t="inlineStr">
        <is>
          <t>照合 短期</t>
        </is>
      </c>
      <c r="B5187" s="21" t="n">
        <v>38000000</v>
      </c>
      <c r="C5187" s="22" t="n">
        <v>3</v>
      </c>
      <c r="D5187" s="22" t="n">
        <v>2</v>
      </c>
      <c r="E5187" s="22" t="n">
        <v>0</v>
      </c>
      <c r="F5187" s="21">
        <f>(IF(C5187&lt;=20,MAX(800000,400000*C5187),8000000+700000*(C5187-20))+IF(E5187=1,1000000,0))</f>
        <v/>
      </c>
      <c r="G5187" s="21">
        <f>IF(AND(D5187=3,C5187&lt;=5),MAX(0,B5187-F5187),IF(AND(D5187=2,C5187&lt;=5,MAX(0,B5187-F5187)&gt;3000000),1500000+MAX(0,B5187-F5187)-3000000,MAX(0,B5187-F5187)/2))</f>
        <v/>
      </c>
      <c r="H5187" s="21">
        <f>ROUNDDOWN(G5187,-3)</f>
        <v/>
      </c>
      <c r="I5187" s="21">
        <f>IF(H5187&lt;=0,0,ROUNDDOWN(ROUND((H5187*LOOKUP(H5187,{0,1950001,3300001,6950001,9000001,18000001,40000001},{0.05,0.1,0.2,0.23,0.33,0.4,0.45})-LOOKUP(H5187,{0,1950001,3300001,6950001,9000001,18000001,40000001},{0,97500,427500,636000,1536000,2796000,4796000}))*1.021,3),0))</f>
        <v/>
      </c>
      <c r="J5187" s="21">
        <f>ROUNDDOWN(ROUND(H5187*0.06,2),-2)</f>
        <v/>
      </c>
      <c r="K5187" s="21">
        <f>ROUNDDOWN(ROUND(H5187*0.04,2),-2)</f>
        <v/>
      </c>
      <c r="L5187" s="21">
        <f>I5187+J5187+K5187</f>
        <v/>
      </c>
      <c r="M5187" s="21">
        <f>B5187-L5187</f>
        <v/>
      </c>
      <c r="N5187" s="21">
        <f>ROUNDDOWN(ROUND(B5187*0.2042,2),0)</f>
        <v/>
      </c>
    </row>
    <row r="5188">
      <c r="A5188" t="inlineStr">
        <is>
          <t>照合 役員</t>
        </is>
      </c>
      <c r="B5188" s="21" t="n">
        <v>38000000</v>
      </c>
      <c r="C5188" s="22" t="n">
        <v>3</v>
      </c>
      <c r="D5188" s="22" t="n">
        <v>3</v>
      </c>
      <c r="E5188" s="22" t="n">
        <v>0</v>
      </c>
      <c r="F5188" s="21">
        <f>(IF(C5188&lt;=20,MAX(800000,400000*C5188),8000000+700000*(C5188-20))+IF(E5188=1,1000000,0))</f>
        <v/>
      </c>
      <c r="G5188" s="21">
        <f>IF(AND(D5188=3,C5188&lt;=5),MAX(0,B5188-F5188),IF(AND(D5188=2,C5188&lt;=5,MAX(0,B5188-F5188)&gt;3000000),1500000+MAX(0,B5188-F5188)-3000000,MAX(0,B5188-F5188)/2))</f>
        <v/>
      </c>
      <c r="H5188" s="21">
        <f>ROUNDDOWN(G5188,-3)</f>
        <v/>
      </c>
      <c r="I5188" s="21">
        <f>IF(H5188&lt;=0,0,ROUNDDOWN(ROUND((H5188*LOOKUP(H5188,{0,1950001,3300001,6950001,9000001,18000001,40000001},{0.05,0.1,0.2,0.23,0.33,0.4,0.45})-LOOKUP(H5188,{0,1950001,3300001,6950001,9000001,18000001,40000001},{0,97500,427500,636000,1536000,2796000,4796000}))*1.021,3),0))</f>
        <v/>
      </c>
      <c r="J5188" s="21">
        <f>ROUNDDOWN(ROUND(H5188*0.06,2),-2)</f>
        <v/>
      </c>
      <c r="K5188" s="21">
        <f>ROUNDDOWN(ROUND(H5188*0.04,2),-2)</f>
        <v/>
      </c>
      <c r="L5188" s="21">
        <f>I5188+J5188+K5188</f>
        <v/>
      </c>
      <c r="M5188" s="21">
        <f>B5188-L5188</f>
        <v/>
      </c>
      <c r="N5188" s="21">
        <f>ROUNDDOWN(ROUND(B5188*0.2042,2),0)</f>
        <v/>
      </c>
    </row>
    <row r="5189">
      <c r="A5189" t="inlineStr">
        <is>
          <t>照合 短期 障害</t>
        </is>
      </c>
      <c r="B5189" s="21" t="n">
        <v>38000000</v>
      </c>
      <c r="C5189" s="22" t="n">
        <v>3</v>
      </c>
      <c r="D5189" s="22" t="n">
        <v>2</v>
      </c>
      <c r="E5189" s="22" t="n">
        <v>1</v>
      </c>
      <c r="F5189" s="21">
        <f>(IF(C5189&lt;=20,MAX(800000,400000*C5189),8000000+700000*(C5189-20))+IF(E5189=1,1000000,0))</f>
        <v/>
      </c>
      <c r="G5189" s="21">
        <f>IF(AND(D5189=3,C5189&lt;=5),MAX(0,B5189-F5189),IF(AND(D5189=2,C5189&lt;=5,MAX(0,B5189-F5189)&gt;3000000),1500000+MAX(0,B5189-F5189)-3000000,MAX(0,B5189-F5189)/2))</f>
        <v/>
      </c>
      <c r="H5189" s="21">
        <f>ROUNDDOWN(G5189,-3)</f>
        <v/>
      </c>
      <c r="I5189" s="21">
        <f>IF(H5189&lt;=0,0,ROUNDDOWN(ROUND((H5189*LOOKUP(H5189,{0,1950001,3300001,6950001,9000001,18000001,40000001},{0.05,0.1,0.2,0.23,0.33,0.4,0.45})-LOOKUP(H5189,{0,1950001,3300001,6950001,9000001,18000001,40000001},{0,97500,427500,636000,1536000,2796000,4796000}))*1.021,3),0))</f>
        <v/>
      </c>
      <c r="J5189" s="21">
        <f>ROUNDDOWN(ROUND(H5189*0.06,2),-2)</f>
        <v/>
      </c>
      <c r="K5189" s="21">
        <f>ROUNDDOWN(ROUND(H5189*0.04,2),-2)</f>
        <v/>
      </c>
      <c r="L5189" s="21">
        <f>I5189+J5189+K5189</f>
        <v/>
      </c>
      <c r="M5189" s="21">
        <f>B5189-L5189</f>
        <v/>
      </c>
      <c r="N5189" s="21">
        <f>ROUNDDOWN(ROUND(B5189*0.2042,2),0)</f>
        <v/>
      </c>
    </row>
    <row r="5190">
      <c r="A5190" t="inlineStr">
        <is>
          <t>照合 短期</t>
        </is>
      </c>
      <c r="B5190" s="21" t="n">
        <v>38000000</v>
      </c>
      <c r="C5190" s="22" t="n">
        <v>4</v>
      </c>
      <c r="D5190" s="22" t="n">
        <v>2</v>
      </c>
      <c r="E5190" s="22" t="n">
        <v>0</v>
      </c>
      <c r="F5190" s="21">
        <f>(IF(C5190&lt;=20,MAX(800000,400000*C5190),8000000+700000*(C5190-20))+IF(E5190=1,1000000,0))</f>
        <v/>
      </c>
      <c r="G5190" s="21">
        <f>IF(AND(D5190=3,C5190&lt;=5),MAX(0,B5190-F5190),IF(AND(D5190=2,C5190&lt;=5,MAX(0,B5190-F5190)&gt;3000000),1500000+MAX(0,B5190-F5190)-3000000,MAX(0,B5190-F5190)/2))</f>
        <v/>
      </c>
      <c r="H5190" s="21">
        <f>ROUNDDOWN(G5190,-3)</f>
        <v/>
      </c>
      <c r="I5190" s="21">
        <f>IF(H5190&lt;=0,0,ROUNDDOWN(ROUND((H5190*LOOKUP(H5190,{0,1950001,3300001,6950001,9000001,18000001,40000001},{0.05,0.1,0.2,0.23,0.33,0.4,0.45})-LOOKUP(H5190,{0,1950001,3300001,6950001,9000001,18000001,40000001},{0,97500,427500,636000,1536000,2796000,4796000}))*1.021,3),0))</f>
        <v/>
      </c>
      <c r="J5190" s="21">
        <f>ROUNDDOWN(ROUND(H5190*0.06,2),-2)</f>
        <v/>
      </c>
      <c r="K5190" s="21">
        <f>ROUNDDOWN(ROUND(H5190*0.04,2),-2)</f>
        <v/>
      </c>
      <c r="L5190" s="21">
        <f>I5190+J5190+K5190</f>
        <v/>
      </c>
      <c r="M5190" s="21">
        <f>B5190-L5190</f>
        <v/>
      </c>
      <c r="N5190" s="21">
        <f>ROUNDDOWN(ROUND(B5190*0.2042,2),0)</f>
        <v/>
      </c>
    </row>
    <row r="5191">
      <c r="A5191" t="inlineStr">
        <is>
          <t>照合 役員</t>
        </is>
      </c>
      <c r="B5191" s="21" t="n">
        <v>38000000</v>
      </c>
      <c r="C5191" s="22" t="n">
        <v>4</v>
      </c>
      <c r="D5191" s="22" t="n">
        <v>3</v>
      </c>
      <c r="E5191" s="22" t="n">
        <v>0</v>
      </c>
      <c r="F5191" s="21">
        <f>(IF(C5191&lt;=20,MAX(800000,400000*C5191),8000000+700000*(C5191-20))+IF(E5191=1,1000000,0))</f>
        <v/>
      </c>
      <c r="G5191" s="21">
        <f>IF(AND(D5191=3,C5191&lt;=5),MAX(0,B5191-F5191),IF(AND(D5191=2,C5191&lt;=5,MAX(0,B5191-F5191)&gt;3000000),1500000+MAX(0,B5191-F5191)-3000000,MAX(0,B5191-F5191)/2))</f>
        <v/>
      </c>
      <c r="H5191" s="21">
        <f>ROUNDDOWN(G5191,-3)</f>
        <v/>
      </c>
      <c r="I5191" s="21">
        <f>IF(H5191&lt;=0,0,ROUNDDOWN(ROUND((H5191*LOOKUP(H5191,{0,1950001,3300001,6950001,9000001,18000001,40000001},{0.05,0.1,0.2,0.23,0.33,0.4,0.45})-LOOKUP(H5191,{0,1950001,3300001,6950001,9000001,18000001,40000001},{0,97500,427500,636000,1536000,2796000,4796000}))*1.021,3),0))</f>
        <v/>
      </c>
      <c r="J5191" s="21">
        <f>ROUNDDOWN(ROUND(H5191*0.06,2),-2)</f>
        <v/>
      </c>
      <c r="K5191" s="21">
        <f>ROUNDDOWN(ROUND(H5191*0.04,2),-2)</f>
        <v/>
      </c>
      <c r="L5191" s="21">
        <f>I5191+J5191+K5191</f>
        <v/>
      </c>
      <c r="M5191" s="21">
        <f>B5191-L5191</f>
        <v/>
      </c>
      <c r="N5191" s="21">
        <f>ROUNDDOWN(ROUND(B5191*0.2042,2),0)</f>
        <v/>
      </c>
    </row>
    <row r="5192">
      <c r="A5192" t="inlineStr">
        <is>
          <t>照合 短期 障害</t>
        </is>
      </c>
      <c r="B5192" s="21" t="n">
        <v>38000000</v>
      </c>
      <c r="C5192" s="22" t="n">
        <v>4</v>
      </c>
      <c r="D5192" s="22" t="n">
        <v>2</v>
      </c>
      <c r="E5192" s="22" t="n">
        <v>1</v>
      </c>
      <c r="F5192" s="21">
        <f>(IF(C5192&lt;=20,MAX(800000,400000*C5192),8000000+700000*(C5192-20))+IF(E5192=1,1000000,0))</f>
        <v/>
      </c>
      <c r="G5192" s="21">
        <f>IF(AND(D5192=3,C5192&lt;=5),MAX(0,B5192-F5192),IF(AND(D5192=2,C5192&lt;=5,MAX(0,B5192-F5192)&gt;3000000),1500000+MAX(0,B5192-F5192)-3000000,MAX(0,B5192-F5192)/2))</f>
        <v/>
      </c>
      <c r="H5192" s="21">
        <f>ROUNDDOWN(G5192,-3)</f>
        <v/>
      </c>
      <c r="I5192" s="21">
        <f>IF(H5192&lt;=0,0,ROUNDDOWN(ROUND((H5192*LOOKUP(H5192,{0,1950001,3300001,6950001,9000001,18000001,40000001},{0.05,0.1,0.2,0.23,0.33,0.4,0.45})-LOOKUP(H5192,{0,1950001,3300001,6950001,9000001,18000001,40000001},{0,97500,427500,636000,1536000,2796000,4796000}))*1.021,3),0))</f>
        <v/>
      </c>
      <c r="J5192" s="21">
        <f>ROUNDDOWN(ROUND(H5192*0.06,2),-2)</f>
        <v/>
      </c>
      <c r="K5192" s="21">
        <f>ROUNDDOWN(ROUND(H5192*0.04,2),-2)</f>
        <v/>
      </c>
      <c r="L5192" s="21">
        <f>I5192+J5192+K5192</f>
        <v/>
      </c>
      <c r="M5192" s="21">
        <f>B5192-L5192</f>
        <v/>
      </c>
      <c r="N5192" s="21">
        <f>ROUNDDOWN(ROUND(B5192*0.2042,2),0)</f>
        <v/>
      </c>
    </row>
    <row r="5193">
      <c r="A5193" t="inlineStr">
        <is>
          <t>照合 短期</t>
        </is>
      </c>
      <c r="B5193" s="21" t="n">
        <v>38000000</v>
      </c>
      <c r="C5193" s="22" t="n">
        <v>5</v>
      </c>
      <c r="D5193" s="22" t="n">
        <v>2</v>
      </c>
      <c r="E5193" s="22" t="n">
        <v>0</v>
      </c>
      <c r="F5193" s="21">
        <f>(IF(C5193&lt;=20,MAX(800000,400000*C5193),8000000+700000*(C5193-20))+IF(E5193=1,1000000,0))</f>
        <v/>
      </c>
      <c r="G5193" s="21">
        <f>IF(AND(D5193=3,C5193&lt;=5),MAX(0,B5193-F5193),IF(AND(D5193=2,C5193&lt;=5,MAX(0,B5193-F5193)&gt;3000000),1500000+MAX(0,B5193-F5193)-3000000,MAX(0,B5193-F5193)/2))</f>
        <v/>
      </c>
      <c r="H5193" s="21">
        <f>ROUNDDOWN(G5193,-3)</f>
        <v/>
      </c>
      <c r="I5193" s="21">
        <f>IF(H5193&lt;=0,0,ROUNDDOWN(ROUND((H5193*LOOKUP(H5193,{0,1950001,3300001,6950001,9000001,18000001,40000001},{0.05,0.1,0.2,0.23,0.33,0.4,0.45})-LOOKUP(H5193,{0,1950001,3300001,6950001,9000001,18000001,40000001},{0,97500,427500,636000,1536000,2796000,4796000}))*1.021,3),0))</f>
        <v/>
      </c>
      <c r="J5193" s="21">
        <f>ROUNDDOWN(ROUND(H5193*0.06,2),-2)</f>
        <v/>
      </c>
      <c r="K5193" s="21">
        <f>ROUNDDOWN(ROUND(H5193*0.04,2),-2)</f>
        <v/>
      </c>
      <c r="L5193" s="21">
        <f>I5193+J5193+K5193</f>
        <v/>
      </c>
      <c r="M5193" s="21">
        <f>B5193-L5193</f>
        <v/>
      </c>
      <c r="N5193" s="21">
        <f>ROUNDDOWN(ROUND(B5193*0.2042,2),0)</f>
        <v/>
      </c>
    </row>
    <row r="5194">
      <c r="A5194" t="inlineStr">
        <is>
          <t>照合 役員</t>
        </is>
      </c>
      <c r="B5194" s="21" t="n">
        <v>38000000</v>
      </c>
      <c r="C5194" s="22" t="n">
        <v>5</v>
      </c>
      <c r="D5194" s="22" t="n">
        <v>3</v>
      </c>
      <c r="E5194" s="22" t="n">
        <v>0</v>
      </c>
      <c r="F5194" s="21">
        <f>(IF(C5194&lt;=20,MAX(800000,400000*C5194),8000000+700000*(C5194-20))+IF(E5194=1,1000000,0))</f>
        <v/>
      </c>
      <c r="G5194" s="21">
        <f>IF(AND(D5194=3,C5194&lt;=5),MAX(0,B5194-F5194),IF(AND(D5194=2,C5194&lt;=5,MAX(0,B5194-F5194)&gt;3000000),1500000+MAX(0,B5194-F5194)-3000000,MAX(0,B5194-F5194)/2))</f>
        <v/>
      </c>
      <c r="H5194" s="21">
        <f>ROUNDDOWN(G5194,-3)</f>
        <v/>
      </c>
      <c r="I5194" s="21">
        <f>IF(H5194&lt;=0,0,ROUNDDOWN(ROUND((H5194*LOOKUP(H5194,{0,1950001,3300001,6950001,9000001,18000001,40000001},{0.05,0.1,0.2,0.23,0.33,0.4,0.45})-LOOKUP(H5194,{0,1950001,3300001,6950001,9000001,18000001,40000001},{0,97500,427500,636000,1536000,2796000,4796000}))*1.021,3),0))</f>
        <v/>
      </c>
      <c r="J5194" s="21">
        <f>ROUNDDOWN(ROUND(H5194*0.06,2),-2)</f>
        <v/>
      </c>
      <c r="K5194" s="21">
        <f>ROUNDDOWN(ROUND(H5194*0.04,2),-2)</f>
        <v/>
      </c>
      <c r="L5194" s="21">
        <f>I5194+J5194+K5194</f>
        <v/>
      </c>
      <c r="M5194" s="21">
        <f>B5194-L5194</f>
        <v/>
      </c>
      <c r="N5194" s="21">
        <f>ROUNDDOWN(ROUND(B5194*0.2042,2),0)</f>
        <v/>
      </c>
    </row>
    <row r="5195">
      <c r="A5195" t="inlineStr">
        <is>
          <t>照合 短期 障害</t>
        </is>
      </c>
      <c r="B5195" s="21" t="n">
        <v>38000000</v>
      </c>
      <c r="C5195" s="22" t="n">
        <v>5</v>
      </c>
      <c r="D5195" s="22" t="n">
        <v>2</v>
      </c>
      <c r="E5195" s="22" t="n">
        <v>1</v>
      </c>
      <c r="F5195" s="21">
        <f>(IF(C5195&lt;=20,MAX(800000,400000*C5195),8000000+700000*(C5195-20))+IF(E5195=1,1000000,0))</f>
        <v/>
      </c>
      <c r="G5195" s="21">
        <f>IF(AND(D5195=3,C5195&lt;=5),MAX(0,B5195-F5195),IF(AND(D5195=2,C5195&lt;=5,MAX(0,B5195-F5195)&gt;3000000),1500000+MAX(0,B5195-F5195)-3000000,MAX(0,B5195-F5195)/2))</f>
        <v/>
      </c>
      <c r="H5195" s="21">
        <f>ROUNDDOWN(G5195,-3)</f>
        <v/>
      </c>
      <c r="I5195" s="21">
        <f>IF(H5195&lt;=0,0,ROUNDDOWN(ROUND((H5195*LOOKUP(H5195,{0,1950001,3300001,6950001,9000001,18000001,40000001},{0.05,0.1,0.2,0.23,0.33,0.4,0.45})-LOOKUP(H5195,{0,1950001,3300001,6950001,9000001,18000001,40000001},{0,97500,427500,636000,1536000,2796000,4796000}))*1.021,3),0))</f>
        <v/>
      </c>
      <c r="J5195" s="21">
        <f>ROUNDDOWN(ROUND(H5195*0.06,2),-2)</f>
        <v/>
      </c>
      <c r="K5195" s="21">
        <f>ROUNDDOWN(ROUND(H5195*0.04,2),-2)</f>
        <v/>
      </c>
      <c r="L5195" s="21">
        <f>I5195+J5195+K5195</f>
        <v/>
      </c>
      <c r="M5195" s="21">
        <f>B5195-L5195</f>
        <v/>
      </c>
      <c r="N5195" s="21">
        <f>ROUNDDOWN(ROUND(B5195*0.2042,2),0)</f>
        <v/>
      </c>
    </row>
    <row r="5196">
      <c r="A5196" t="inlineStr">
        <is>
          <t>照合 障害</t>
        </is>
      </c>
      <c r="B5196" s="21" t="n">
        <v>38000000</v>
      </c>
      <c r="C5196" s="22" t="n">
        <v>25</v>
      </c>
      <c r="D5196" s="22" t="n">
        <v>1</v>
      </c>
      <c r="E5196" s="22" t="n">
        <v>1</v>
      </c>
      <c r="F5196" s="21">
        <f>(IF(C5196&lt;=20,MAX(800000,400000*C5196),8000000+700000*(C5196-20))+IF(E5196=1,1000000,0))</f>
        <v/>
      </c>
      <c r="G5196" s="21">
        <f>IF(AND(D5196=3,C5196&lt;=5),MAX(0,B5196-F5196),IF(AND(D5196=2,C5196&lt;=5,MAX(0,B5196-F5196)&gt;3000000),1500000+MAX(0,B5196-F5196)-3000000,MAX(0,B5196-F5196)/2))</f>
        <v/>
      </c>
      <c r="H5196" s="21">
        <f>ROUNDDOWN(G5196,-3)</f>
        <v/>
      </c>
      <c r="I5196" s="21">
        <f>IF(H5196&lt;=0,0,ROUNDDOWN(ROUND((H5196*LOOKUP(H5196,{0,1950001,3300001,6950001,9000001,18000001,40000001},{0.05,0.1,0.2,0.23,0.33,0.4,0.45})-LOOKUP(H5196,{0,1950001,3300001,6950001,9000001,18000001,40000001},{0,97500,427500,636000,1536000,2796000,4796000}))*1.021,3),0))</f>
        <v/>
      </c>
      <c r="J5196" s="21">
        <f>ROUNDDOWN(ROUND(H5196*0.06,2),-2)</f>
        <v/>
      </c>
      <c r="K5196" s="21">
        <f>ROUNDDOWN(ROUND(H5196*0.04,2),-2)</f>
        <v/>
      </c>
      <c r="L5196" s="21">
        <f>I5196+J5196+K5196</f>
        <v/>
      </c>
      <c r="M5196" s="21">
        <f>B5196-L5196</f>
        <v/>
      </c>
      <c r="N5196" s="21">
        <f>ROUNDDOWN(ROUND(B5196*0.2042,2),0)</f>
        <v/>
      </c>
    </row>
    <row r="5197">
      <c r="A5197" t="inlineStr">
        <is>
          <t>照合 一般</t>
        </is>
      </c>
      <c r="B5197" s="21" t="n">
        <v>38500000</v>
      </c>
      <c r="C5197" s="22" t="n">
        <v>1</v>
      </c>
      <c r="D5197" s="22" t="n">
        <v>1</v>
      </c>
      <c r="E5197" s="22" t="n">
        <v>0</v>
      </c>
      <c r="F5197" s="21">
        <f>(IF(C5197&lt;=20,MAX(800000,400000*C5197),8000000+700000*(C5197-20))+IF(E5197=1,1000000,0))</f>
        <v/>
      </c>
      <c r="G5197" s="21">
        <f>IF(AND(D5197=3,C5197&lt;=5),MAX(0,B5197-F5197),IF(AND(D5197=2,C5197&lt;=5,MAX(0,B5197-F5197)&gt;3000000),1500000+MAX(0,B5197-F5197)-3000000,MAX(0,B5197-F5197)/2))</f>
        <v/>
      </c>
      <c r="H5197" s="21">
        <f>ROUNDDOWN(G5197,-3)</f>
        <v/>
      </c>
      <c r="I5197" s="21">
        <f>IF(H5197&lt;=0,0,ROUNDDOWN(ROUND((H5197*LOOKUP(H5197,{0,1950001,3300001,6950001,9000001,18000001,40000001},{0.05,0.1,0.2,0.23,0.33,0.4,0.45})-LOOKUP(H5197,{0,1950001,3300001,6950001,9000001,18000001,40000001},{0,97500,427500,636000,1536000,2796000,4796000}))*1.021,3),0))</f>
        <v/>
      </c>
      <c r="J5197" s="21">
        <f>ROUNDDOWN(ROUND(H5197*0.06,2),-2)</f>
        <v/>
      </c>
      <c r="K5197" s="21">
        <f>ROUNDDOWN(ROUND(H5197*0.04,2),-2)</f>
        <v/>
      </c>
      <c r="L5197" s="21">
        <f>I5197+J5197+K5197</f>
        <v/>
      </c>
      <c r="M5197" s="21">
        <f>B5197-L5197</f>
        <v/>
      </c>
      <c r="N5197" s="21">
        <f>ROUNDDOWN(ROUND(B5197*0.2042,2),0)</f>
        <v/>
      </c>
    </row>
    <row r="5198">
      <c r="A5198" t="inlineStr">
        <is>
          <t>照合 一般</t>
        </is>
      </c>
      <c r="B5198" s="21" t="n">
        <v>38500000</v>
      </c>
      <c r="C5198" s="22" t="n">
        <v>2</v>
      </c>
      <c r="D5198" s="22" t="n">
        <v>1</v>
      </c>
      <c r="E5198" s="22" t="n">
        <v>0</v>
      </c>
      <c r="F5198" s="21">
        <f>(IF(C5198&lt;=20,MAX(800000,400000*C5198),8000000+700000*(C5198-20))+IF(E5198=1,1000000,0))</f>
        <v/>
      </c>
      <c r="G5198" s="21">
        <f>IF(AND(D5198=3,C5198&lt;=5),MAX(0,B5198-F5198),IF(AND(D5198=2,C5198&lt;=5,MAX(0,B5198-F5198)&gt;3000000),1500000+MAX(0,B5198-F5198)-3000000,MAX(0,B5198-F5198)/2))</f>
        <v/>
      </c>
      <c r="H5198" s="21">
        <f>ROUNDDOWN(G5198,-3)</f>
        <v/>
      </c>
      <c r="I5198" s="21">
        <f>IF(H5198&lt;=0,0,ROUNDDOWN(ROUND((H5198*LOOKUP(H5198,{0,1950001,3300001,6950001,9000001,18000001,40000001},{0.05,0.1,0.2,0.23,0.33,0.4,0.45})-LOOKUP(H5198,{0,1950001,3300001,6950001,9000001,18000001,40000001},{0,97500,427500,636000,1536000,2796000,4796000}))*1.021,3),0))</f>
        <v/>
      </c>
      <c r="J5198" s="21">
        <f>ROUNDDOWN(ROUND(H5198*0.06,2),-2)</f>
        <v/>
      </c>
      <c r="K5198" s="21">
        <f>ROUNDDOWN(ROUND(H5198*0.04,2),-2)</f>
        <v/>
      </c>
      <c r="L5198" s="21">
        <f>I5198+J5198+K5198</f>
        <v/>
      </c>
      <c r="M5198" s="21">
        <f>B5198-L5198</f>
        <v/>
      </c>
      <c r="N5198" s="21">
        <f>ROUNDDOWN(ROUND(B5198*0.2042,2),0)</f>
        <v/>
      </c>
    </row>
    <row r="5199">
      <c r="A5199" t="inlineStr">
        <is>
          <t>照合 一般</t>
        </is>
      </c>
      <c r="B5199" s="21" t="n">
        <v>38500000</v>
      </c>
      <c r="C5199" s="22" t="n">
        <v>3</v>
      </c>
      <c r="D5199" s="22" t="n">
        <v>1</v>
      </c>
      <c r="E5199" s="22" t="n">
        <v>0</v>
      </c>
      <c r="F5199" s="21">
        <f>(IF(C5199&lt;=20,MAX(800000,400000*C5199),8000000+700000*(C5199-20))+IF(E5199=1,1000000,0))</f>
        <v/>
      </c>
      <c r="G5199" s="21">
        <f>IF(AND(D5199=3,C5199&lt;=5),MAX(0,B5199-F5199),IF(AND(D5199=2,C5199&lt;=5,MAX(0,B5199-F5199)&gt;3000000),1500000+MAX(0,B5199-F5199)-3000000,MAX(0,B5199-F5199)/2))</f>
        <v/>
      </c>
      <c r="H5199" s="21">
        <f>ROUNDDOWN(G5199,-3)</f>
        <v/>
      </c>
      <c r="I5199" s="21">
        <f>IF(H5199&lt;=0,0,ROUNDDOWN(ROUND((H5199*LOOKUP(H5199,{0,1950001,3300001,6950001,9000001,18000001,40000001},{0.05,0.1,0.2,0.23,0.33,0.4,0.45})-LOOKUP(H5199,{0,1950001,3300001,6950001,9000001,18000001,40000001},{0,97500,427500,636000,1536000,2796000,4796000}))*1.021,3),0))</f>
        <v/>
      </c>
      <c r="J5199" s="21">
        <f>ROUNDDOWN(ROUND(H5199*0.06,2),-2)</f>
        <v/>
      </c>
      <c r="K5199" s="21">
        <f>ROUNDDOWN(ROUND(H5199*0.04,2),-2)</f>
        <v/>
      </c>
      <c r="L5199" s="21">
        <f>I5199+J5199+K5199</f>
        <v/>
      </c>
      <c r="M5199" s="21">
        <f>B5199-L5199</f>
        <v/>
      </c>
      <c r="N5199" s="21">
        <f>ROUNDDOWN(ROUND(B5199*0.2042,2),0)</f>
        <v/>
      </c>
    </row>
    <row r="5200">
      <c r="A5200" t="inlineStr">
        <is>
          <t>照合 一般</t>
        </is>
      </c>
      <c r="B5200" s="21" t="n">
        <v>38500000</v>
      </c>
      <c r="C5200" s="22" t="n">
        <v>4</v>
      </c>
      <c r="D5200" s="22" t="n">
        <v>1</v>
      </c>
      <c r="E5200" s="22" t="n">
        <v>0</v>
      </c>
      <c r="F5200" s="21">
        <f>(IF(C5200&lt;=20,MAX(800000,400000*C5200),8000000+700000*(C5200-20))+IF(E5200=1,1000000,0))</f>
        <v/>
      </c>
      <c r="G5200" s="21">
        <f>IF(AND(D5200=3,C5200&lt;=5),MAX(0,B5200-F5200),IF(AND(D5200=2,C5200&lt;=5,MAX(0,B5200-F5200)&gt;3000000),1500000+MAX(0,B5200-F5200)-3000000,MAX(0,B5200-F5200)/2))</f>
        <v/>
      </c>
      <c r="H5200" s="21">
        <f>ROUNDDOWN(G5200,-3)</f>
        <v/>
      </c>
      <c r="I5200" s="21">
        <f>IF(H5200&lt;=0,0,ROUNDDOWN(ROUND((H5200*LOOKUP(H5200,{0,1950001,3300001,6950001,9000001,18000001,40000001},{0.05,0.1,0.2,0.23,0.33,0.4,0.45})-LOOKUP(H5200,{0,1950001,3300001,6950001,9000001,18000001,40000001},{0,97500,427500,636000,1536000,2796000,4796000}))*1.021,3),0))</f>
        <v/>
      </c>
      <c r="J5200" s="21">
        <f>ROUNDDOWN(ROUND(H5200*0.06,2),-2)</f>
        <v/>
      </c>
      <c r="K5200" s="21">
        <f>ROUNDDOWN(ROUND(H5200*0.04,2),-2)</f>
        <v/>
      </c>
      <c r="L5200" s="21">
        <f>I5200+J5200+K5200</f>
        <v/>
      </c>
      <c r="M5200" s="21">
        <f>B5200-L5200</f>
        <v/>
      </c>
      <c r="N5200" s="21">
        <f>ROUNDDOWN(ROUND(B5200*0.2042,2),0)</f>
        <v/>
      </c>
    </row>
    <row r="5201">
      <c r="A5201" t="inlineStr">
        <is>
          <t>照合 一般</t>
        </is>
      </c>
      <c r="B5201" s="21" t="n">
        <v>38500000</v>
      </c>
      <c r="C5201" s="22" t="n">
        <v>5</v>
      </c>
      <c r="D5201" s="22" t="n">
        <v>1</v>
      </c>
      <c r="E5201" s="22" t="n">
        <v>0</v>
      </c>
      <c r="F5201" s="21">
        <f>(IF(C5201&lt;=20,MAX(800000,400000*C5201),8000000+700000*(C5201-20))+IF(E5201=1,1000000,0))</f>
        <v/>
      </c>
      <c r="G5201" s="21">
        <f>IF(AND(D5201=3,C5201&lt;=5),MAX(0,B5201-F5201),IF(AND(D5201=2,C5201&lt;=5,MAX(0,B5201-F5201)&gt;3000000),1500000+MAX(0,B5201-F5201)-3000000,MAX(0,B5201-F5201)/2))</f>
        <v/>
      </c>
      <c r="H5201" s="21">
        <f>ROUNDDOWN(G5201,-3)</f>
        <v/>
      </c>
      <c r="I5201" s="21">
        <f>IF(H5201&lt;=0,0,ROUNDDOWN(ROUND((H5201*LOOKUP(H5201,{0,1950001,3300001,6950001,9000001,18000001,40000001},{0.05,0.1,0.2,0.23,0.33,0.4,0.45})-LOOKUP(H5201,{0,1950001,3300001,6950001,9000001,18000001,40000001},{0,97500,427500,636000,1536000,2796000,4796000}))*1.021,3),0))</f>
        <v/>
      </c>
      <c r="J5201" s="21">
        <f>ROUNDDOWN(ROUND(H5201*0.06,2),-2)</f>
        <v/>
      </c>
      <c r="K5201" s="21">
        <f>ROUNDDOWN(ROUND(H5201*0.04,2),-2)</f>
        <v/>
      </c>
      <c r="L5201" s="21">
        <f>I5201+J5201+K5201</f>
        <v/>
      </c>
      <c r="M5201" s="21">
        <f>B5201-L5201</f>
        <v/>
      </c>
      <c r="N5201" s="21">
        <f>ROUNDDOWN(ROUND(B5201*0.2042,2),0)</f>
        <v/>
      </c>
    </row>
    <row r="5202">
      <c r="A5202" t="inlineStr">
        <is>
          <t>照合 一般</t>
        </is>
      </c>
      <c r="B5202" s="21" t="n">
        <v>38500000</v>
      </c>
      <c r="C5202" s="22" t="n">
        <v>6</v>
      </c>
      <c r="D5202" s="22" t="n">
        <v>1</v>
      </c>
      <c r="E5202" s="22" t="n">
        <v>0</v>
      </c>
      <c r="F5202" s="21">
        <f>(IF(C5202&lt;=20,MAX(800000,400000*C5202),8000000+700000*(C5202-20))+IF(E5202=1,1000000,0))</f>
        <v/>
      </c>
      <c r="G5202" s="21">
        <f>IF(AND(D5202=3,C5202&lt;=5),MAX(0,B5202-F5202),IF(AND(D5202=2,C5202&lt;=5,MAX(0,B5202-F5202)&gt;3000000),1500000+MAX(0,B5202-F5202)-3000000,MAX(0,B5202-F5202)/2))</f>
        <v/>
      </c>
      <c r="H5202" s="21">
        <f>ROUNDDOWN(G5202,-3)</f>
        <v/>
      </c>
      <c r="I5202" s="21">
        <f>IF(H5202&lt;=0,0,ROUNDDOWN(ROUND((H5202*LOOKUP(H5202,{0,1950001,3300001,6950001,9000001,18000001,40000001},{0.05,0.1,0.2,0.23,0.33,0.4,0.45})-LOOKUP(H5202,{0,1950001,3300001,6950001,9000001,18000001,40000001},{0,97500,427500,636000,1536000,2796000,4796000}))*1.021,3),0))</f>
        <v/>
      </c>
      <c r="J5202" s="21">
        <f>ROUNDDOWN(ROUND(H5202*0.06,2),-2)</f>
        <v/>
      </c>
      <c r="K5202" s="21">
        <f>ROUNDDOWN(ROUND(H5202*0.04,2),-2)</f>
        <v/>
      </c>
      <c r="L5202" s="21">
        <f>I5202+J5202+K5202</f>
        <v/>
      </c>
      <c r="M5202" s="21">
        <f>B5202-L5202</f>
        <v/>
      </c>
      <c r="N5202" s="21">
        <f>ROUNDDOWN(ROUND(B5202*0.2042,2),0)</f>
        <v/>
      </c>
    </row>
    <row r="5203">
      <c r="A5203" t="inlineStr">
        <is>
          <t>照合 一般</t>
        </is>
      </c>
      <c r="B5203" s="21" t="n">
        <v>38500000</v>
      </c>
      <c r="C5203" s="22" t="n">
        <v>7</v>
      </c>
      <c r="D5203" s="22" t="n">
        <v>1</v>
      </c>
      <c r="E5203" s="22" t="n">
        <v>0</v>
      </c>
      <c r="F5203" s="21">
        <f>(IF(C5203&lt;=20,MAX(800000,400000*C5203),8000000+700000*(C5203-20))+IF(E5203=1,1000000,0))</f>
        <v/>
      </c>
      <c r="G5203" s="21">
        <f>IF(AND(D5203=3,C5203&lt;=5),MAX(0,B5203-F5203),IF(AND(D5203=2,C5203&lt;=5,MAX(0,B5203-F5203)&gt;3000000),1500000+MAX(0,B5203-F5203)-3000000,MAX(0,B5203-F5203)/2))</f>
        <v/>
      </c>
      <c r="H5203" s="21">
        <f>ROUNDDOWN(G5203,-3)</f>
        <v/>
      </c>
      <c r="I5203" s="21">
        <f>IF(H5203&lt;=0,0,ROUNDDOWN(ROUND((H5203*LOOKUP(H5203,{0,1950001,3300001,6950001,9000001,18000001,40000001},{0.05,0.1,0.2,0.23,0.33,0.4,0.45})-LOOKUP(H5203,{0,1950001,3300001,6950001,9000001,18000001,40000001},{0,97500,427500,636000,1536000,2796000,4796000}))*1.021,3),0))</f>
        <v/>
      </c>
      <c r="J5203" s="21">
        <f>ROUNDDOWN(ROUND(H5203*0.06,2),-2)</f>
        <v/>
      </c>
      <c r="K5203" s="21">
        <f>ROUNDDOWN(ROUND(H5203*0.04,2),-2)</f>
        <v/>
      </c>
      <c r="L5203" s="21">
        <f>I5203+J5203+K5203</f>
        <v/>
      </c>
      <c r="M5203" s="21">
        <f>B5203-L5203</f>
        <v/>
      </c>
      <c r="N5203" s="21">
        <f>ROUNDDOWN(ROUND(B5203*0.2042,2),0)</f>
        <v/>
      </c>
    </row>
    <row r="5204">
      <c r="A5204" t="inlineStr">
        <is>
          <t>照合 一般</t>
        </is>
      </c>
      <c r="B5204" s="21" t="n">
        <v>38500000</v>
      </c>
      <c r="C5204" s="22" t="n">
        <v>8</v>
      </c>
      <c r="D5204" s="22" t="n">
        <v>1</v>
      </c>
      <c r="E5204" s="22" t="n">
        <v>0</v>
      </c>
      <c r="F5204" s="21">
        <f>(IF(C5204&lt;=20,MAX(800000,400000*C5204),8000000+700000*(C5204-20))+IF(E5204=1,1000000,0))</f>
        <v/>
      </c>
      <c r="G5204" s="21">
        <f>IF(AND(D5204=3,C5204&lt;=5),MAX(0,B5204-F5204),IF(AND(D5204=2,C5204&lt;=5,MAX(0,B5204-F5204)&gt;3000000),1500000+MAX(0,B5204-F5204)-3000000,MAX(0,B5204-F5204)/2))</f>
        <v/>
      </c>
      <c r="H5204" s="21">
        <f>ROUNDDOWN(G5204,-3)</f>
        <v/>
      </c>
      <c r="I5204" s="21">
        <f>IF(H5204&lt;=0,0,ROUNDDOWN(ROUND((H5204*LOOKUP(H5204,{0,1950001,3300001,6950001,9000001,18000001,40000001},{0.05,0.1,0.2,0.23,0.33,0.4,0.45})-LOOKUP(H5204,{0,1950001,3300001,6950001,9000001,18000001,40000001},{0,97500,427500,636000,1536000,2796000,4796000}))*1.021,3),0))</f>
        <v/>
      </c>
      <c r="J5204" s="21">
        <f>ROUNDDOWN(ROUND(H5204*0.06,2),-2)</f>
        <v/>
      </c>
      <c r="K5204" s="21">
        <f>ROUNDDOWN(ROUND(H5204*0.04,2),-2)</f>
        <v/>
      </c>
      <c r="L5204" s="21">
        <f>I5204+J5204+K5204</f>
        <v/>
      </c>
      <c r="M5204" s="21">
        <f>B5204-L5204</f>
        <v/>
      </c>
      <c r="N5204" s="21">
        <f>ROUNDDOWN(ROUND(B5204*0.2042,2),0)</f>
        <v/>
      </c>
    </row>
    <row r="5205">
      <c r="A5205" t="inlineStr">
        <is>
          <t>照合 一般</t>
        </is>
      </c>
      <c r="B5205" s="21" t="n">
        <v>38500000</v>
      </c>
      <c r="C5205" s="22" t="n">
        <v>9</v>
      </c>
      <c r="D5205" s="22" t="n">
        <v>1</v>
      </c>
      <c r="E5205" s="22" t="n">
        <v>0</v>
      </c>
      <c r="F5205" s="21">
        <f>(IF(C5205&lt;=20,MAX(800000,400000*C5205),8000000+700000*(C5205-20))+IF(E5205=1,1000000,0))</f>
        <v/>
      </c>
      <c r="G5205" s="21">
        <f>IF(AND(D5205=3,C5205&lt;=5),MAX(0,B5205-F5205),IF(AND(D5205=2,C5205&lt;=5,MAX(0,B5205-F5205)&gt;3000000),1500000+MAX(0,B5205-F5205)-3000000,MAX(0,B5205-F5205)/2))</f>
        <v/>
      </c>
      <c r="H5205" s="21">
        <f>ROUNDDOWN(G5205,-3)</f>
        <v/>
      </c>
      <c r="I5205" s="21">
        <f>IF(H5205&lt;=0,0,ROUNDDOWN(ROUND((H5205*LOOKUP(H5205,{0,1950001,3300001,6950001,9000001,18000001,40000001},{0.05,0.1,0.2,0.23,0.33,0.4,0.45})-LOOKUP(H5205,{0,1950001,3300001,6950001,9000001,18000001,40000001},{0,97500,427500,636000,1536000,2796000,4796000}))*1.021,3),0))</f>
        <v/>
      </c>
      <c r="J5205" s="21">
        <f>ROUNDDOWN(ROUND(H5205*0.06,2),-2)</f>
        <v/>
      </c>
      <c r="K5205" s="21">
        <f>ROUNDDOWN(ROUND(H5205*0.04,2),-2)</f>
        <v/>
      </c>
      <c r="L5205" s="21">
        <f>I5205+J5205+K5205</f>
        <v/>
      </c>
      <c r="M5205" s="21">
        <f>B5205-L5205</f>
        <v/>
      </c>
      <c r="N5205" s="21">
        <f>ROUNDDOWN(ROUND(B5205*0.2042,2),0)</f>
        <v/>
      </c>
    </row>
    <row r="5206">
      <c r="A5206" t="inlineStr">
        <is>
          <t>照合 一般</t>
        </is>
      </c>
      <c r="B5206" s="21" t="n">
        <v>38500000</v>
      </c>
      <c r="C5206" s="22" t="n">
        <v>10</v>
      </c>
      <c r="D5206" s="22" t="n">
        <v>1</v>
      </c>
      <c r="E5206" s="22" t="n">
        <v>0</v>
      </c>
      <c r="F5206" s="21">
        <f>(IF(C5206&lt;=20,MAX(800000,400000*C5206),8000000+700000*(C5206-20))+IF(E5206=1,1000000,0))</f>
        <v/>
      </c>
      <c r="G5206" s="21">
        <f>IF(AND(D5206=3,C5206&lt;=5),MAX(0,B5206-F5206),IF(AND(D5206=2,C5206&lt;=5,MAX(0,B5206-F5206)&gt;3000000),1500000+MAX(0,B5206-F5206)-3000000,MAX(0,B5206-F5206)/2))</f>
        <v/>
      </c>
      <c r="H5206" s="21">
        <f>ROUNDDOWN(G5206,-3)</f>
        <v/>
      </c>
      <c r="I5206" s="21">
        <f>IF(H5206&lt;=0,0,ROUNDDOWN(ROUND((H5206*LOOKUP(H5206,{0,1950001,3300001,6950001,9000001,18000001,40000001},{0.05,0.1,0.2,0.23,0.33,0.4,0.45})-LOOKUP(H5206,{0,1950001,3300001,6950001,9000001,18000001,40000001},{0,97500,427500,636000,1536000,2796000,4796000}))*1.021,3),0))</f>
        <v/>
      </c>
      <c r="J5206" s="21">
        <f>ROUNDDOWN(ROUND(H5206*0.06,2),-2)</f>
        <v/>
      </c>
      <c r="K5206" s="21">
        <f>ROUNDDOWN(ROUND(H5206*0.04,2),-2)</f>
        <v/>
      </c>
      <c r="L5206" s="21">
        <f>I5206+J5206+K5206</f>
        <v/>
      </c>
      <c r="M5206" s="21">
        <f>B5206-L5206</f>
        <v/>
      </c>
      <c r="N5206" s="21">
        <f>ROUNDDOWN(ROUND(B5206*0.2042,2),0)</f>
        <v/>
      </c>
    </row>
    <row r="5207">
      <c r="A5207" t="inlineStr">
        <is>
          <t>照合 一般</t>
        </is>
      </c>
      <c r="B5207" s="21" t="n">
        <v>38500000</v>
      </c>
      <c r="C5207" s="22" t="n">
        <v>11</v>
      </c>
      <c r="D5207" s="22" t="n">
        <v>1</v>
      </c>
      <c r="E5207" s="22" t="n">
        <v>0</v>
      </c>
      <c r="F5207" s="21">
        <f>(IF(C5207&lt;=20,MAX(800000,400000*C5207),8000000+700000*(C5207-20))+IF(E5207=1,1000000,0))</f>
        <v/>
      </c>
      <c r="G5207" s="21">
        <f>IF(AND(D5207=3,C5207&lt;=5),MAX(0,B5207-F5207),IF(AND(D5207=2,C5207&lt;=5,MAX(0,B5207-F5207)&gt;3000000),1500000+MAX(0,B5207-F5207)-3000000,MAX(0,B5207-F5207)/2))</f>
        <v/>
      </c>
      <c r="H5207" s="21">
        <f>ROUNDDOWN(G5207,-3)</f>
        <v/>
      </c>
      <c r="I5207" s="21">
        <f>IF(H5207&lt;=0,0,ROUNDDOWN(ROUND((H5207*LOOKUP(H5207,{0,1950001,3300001,6950001,9000001,18000001,40000001},{0.05,0.1,0.2,0.23,0.33,0.4,0.45})-LOOKUP(H5207,{0,1950001,3300001,6950001,9000001,18000001,40000001},{0,97500,427500,636000,1536000,2796000,4796000}))*1.021,3),0))</f>
        <v/>
      </c>
      <c r="J5207" s="21">
        <f>ROUNDDOWN(ROUND(H5207*0.06,2),-2)</f>
        <v/>
      </c>
      <c r="K5207" s="21">
        <f>ROUNDDOWN(ROUND(H5207*0.04,2),-2)</f>
        <v/>
      </c>
      <c r="L5207" s="21">
        <f>I5207+J5207+K5207</f>
        <v/>
      </c>
      <c r="M5207" s="21">
        <f>B5207-L5207</f>
        <v/>
      </c>
      <c r="N5207" s="21">
        <f>ROUNDDOWN(ROUND(B5207*0.2042,2),0)</f>
        <v/>
      </c>
    </row>
    <row r="5208">
      <c r="A5208" t="inlineStr">
        <is>
          <t>照合 一般</t>
        </is>
      </c>
      <c r="B5208" s="21" t="n">
        <v>38500000</v>
      </c>
      <c r="C5208" s="22" t="n">
        <v>12</v>
      </c>
      <c r="D5208" s="22" t="n">
        <v>1</v>
      </c>
      <c r="E5208" s="22" t="n">
        <v>0</v>
      </c>
      <c r="F5208" s="21">
        <f>(IF(C5208&lt;=20,MAX(800000,400000*C5208),8000000+700000*(C5208-20))+IF(E5208=1,1000000,0))</f>
        <v/>
      </c>
      <c r="G5208" s="21">
        <f>IF(AND(D5208=3,C5208&lt;=5),MAX(0,B5208-F5208),IF(AND(D5208=2,C5208&lt;=5,MAX(0,B5208-F5208)&gt;3000000),1500000+MAX(0,B5208-F5208)-3000000,MAX(0,B5208-F5208)/2))</f>
        <v/>
      </c>
      <c r="H5208" s="21">
        <f>ROUNDDOWN(G5208,-3)</f>
        <v/>
      </c>
      <c r="I5208" s="21">
        <f>IF(H5208&lt;=0,0,ROUNDDOWN(ROUND((H5208*LOOKUP(H5208,{0,1950001,3300001,6950001,9000001,18000001,40000001},{0.05,0.1,0.2,0.23,0.33,0.4,0.45})-LOOKUP(H5208,{0,1950001,3300001,6950001,9000001,18000001,40000001},{0,97500,427500,636000,1536000,2796000,4796000}))*1.021,3),0))</f>
        <v/>
      </c>
      <c r="J5208" s="21">
        <f>ROUNDDOWN(ROUND(H5208*0.06,2),-2)</f>
        <v/>
      </c>
      <c r="K5208" s="21">
        <f>ROUNDDOWN(ROUND(H5208*0.04,2),-2)</f>
        <v/>
      </c>
      <c r="L5208" s="21">
        <f>I5208+J5208+K5208</f>
        <v/>
      </c>
      <c r="M5208" s="21">
        <f>B5208-L5208</f>
        <v/>
      </c>
      <c r="N5208" s="21">
        <f>ROUNDDOWN(ROUND(B5208*0.2042,2),0)</f>
        <v/>
      </c>
    </row>
    <row r="5209">
      <c r="A5209" t="inlineStr">
        <is>
          <t>照合 一般</t>
        </is>
      </c>
      <c r="B5209" s="21" t="n">
        <v>38500000</v>
      </c>
      <c r="C5209" s="22" t="n">
        <v>13</v>
      </c>
      <c r="D5209" s="22" t="n">
        <v>1</v>
      </c>
      <c r="E5209" s="22" t="n">
        <v>0</v>
      </c>
      <c r="F5209" s="21">
        <f>(IF(C5209&lt;=20,MAX(800000,400000*C5209),8000000+700000*(C5209-20))+IF(E5209=1,1000000,0))</f>
        <v/>
      </c>
      <c r="G5209" s="21">
        <f>IF(AND(D5209=3,C5209&lt;=5),MAX(0,B5209-F5209),IF(AND(D5209=2,C5209&lt;=5,MAX(0,B5209-F5209)&gt;3000000),1500000+MAX(0,B5209-F5209)-3000000,MAX(0,B5209-F5209)/2))</f>
        <v/>
      </c>
      <c r="H5209" s="21">
        <f>ROUNDDOWN(G5209,-3)</f>
        <v/>
      </c>
      <c r="I5209" s="21">
        <f>IF(H5209&lt;=0,0,ROUNDDOWN(ROUND((H5209*LOOKUP(H5209,{0,1950001,3300001,6950001,9000001,18000001,40000001},{0.05,0.1,0.2,0.23,0.33,0.4,0.45})-LOOKUP(H5209,{0,1950001,3300001,6950001,9000001,18000001,40000001},{0,97500,427500,636000,1536000,2796000,4796000}))*1.021,3),0))</f>
        <v/>
      </c>
      <c r="J5209" s="21">
        <f>ROUNDDOWN(ROUND(H5209*0.06,2),-2)</f>
        <v/>
      </c>
      <c r="K5209" s="21">
        <f>ROUNDDOWN(ROUND(H5209*0.04,2),-2)</f>
        <v/>
      </c>
      <c r="L5209" s="21">
        <f>I5209+J5209+K5209</f>
        <v/>
      </c>
      <c r="M5209" s="21">
        <f>B5209-L5209</f>
        <v/>
      </c>
      <c r="N5209" s="21">
        <f>ROUNDDOWN(ROUND(B5209*0.2042,2),0)</f>
        <v/>
      </c>
    </row>
    <row r="5210">
      <c r="A5210" t="inlineStr">
        <is>
          <t>照合 一般</t>
        </is>
      </c>
      <c r="B5210" s="21" t="n">
        <v>38500000</v>
      </c>
      <c r="C5210" s="22" t="n">
        <v>14</v>
      </c>
      <c r="D5210" s="22" t="n">
        <v>1</v>
      </c>
      <c r="E5210" s="22" t="n">
        <v>0</v>
      </c>
      <c r="F5210" s="21">
        <f>(IF(C5210&lt;=20,MAX(800000,400000*C5210),8000000+700000*(C5210-20))+IF(E5210=1,1000000,0))</f>
        <v/>
      </c>
      <c r="G5210" s="21">
        <f>IF(AND(D5210=3,C5210&lt;=5),MAX(0,B5210-F5210),IF(AND(D5210=2,C5210&lt;=5,MAX(0,B5210-F5210)&gt;3000000),1500000+MAX(0,B5210-F5210)-3000000,MAX(0,B5210-F5210)/2))</f>
        <v/>
      </c>
      <c r="H5210" s="21">
        <f>ROUNDDOWN(G5210,-3)</f>
        <v/>
      </c>
      <c r="I5210" s="21">
        <f>IF(H5210&lt;=0,0,ROUNDDOWN(ROUND((H5210*LOOKUP(H5210,{0,1950001,3300001,6950001,9000001,18000001,40000001},{0.05,0.1,0.2,0.23,0.33,0.4,0.45})-LOOKUP(H5210,{0,1950001,3300001,6950001,9000001,18000001,40000001},{0,97500,427500,636000,1536000,2796000,4796000}))*1.021,3),0))</f>
        <v/>
      </c>
      <c r="J5210" s="21">
        <f>ROUNDDOWN(ROUND(H5210*0.06,2),-2)</f>
        <v/>
      </c>
      <c r="K5210" s="21">
        <f>ROUNDDOWN(ROUND(H5210*0.04,2),-2)</f>
        <v/>
      </c>
      <c r="L5210" s="21">
        <f>I5210+J5210+K5210</f>
        <v/>
      </c>
      <c r="M5210" s="21">
        <f>B5210-L5210</f>
        <v/>
      </c>
      <c r="N5210" s="21">
        <f>ROUNDDOWN(ROUND(B5210*0.2042,2),0)</f>
        <v/>
      </c>
    </row>
    <row r="5211">
      <c r="A5211" t="inlineStr">
        <is>
          <t>照合 一般</t>
        </is>
      </c>
      <c r="B5211" s="21" t="n">
        <v>38500000</v>
      </c>
      <c r="C5211" s="22" t="n">
        <v>15</v>
      </c>
      <c r="D5211" s="22" t="n">
        <v>1</v>
      </c>
      <c r="E5211" s="22" t="n">
        <v>0</v>
      </c>
      <c r="F5211" s="21">
        <f>(IF(C5211&lt;=20,MAX(800000,400000*C5211),8000000+700000*(C5211-20))+IF(E5211=1,1000000,0))</f>
        <v/>
      </c>
      <c r="G5211" s="21">
        <f>IF(AND(D5211=3,C5211&lt;=5),MAX(0,B5211-F5211),IF(AND(D5211=2,C5211&lt;=5,MAX(0,B5211-F5211)&gt;3000000),1500000+MAX(0,B5211-F5211)-3000000,MAX(0,B5211-F5211)/2))</f>
        <v/>
      </c>
      <c r="H5211" s="21">
        <f>ROUNDDOWN(G5211,-3)</f>
        <v/>
      </c>
      <c r="I5211" s="21">
        <f>IF(H5211&lt;=0,0,ROUNDDOWN(ROUND((H5211*LOOKUP(H5211,{0,1950001,3300001,6950001,9000001,18000001,40000001},{0.05,0.1,0.2,0.23,0.33,0.4,0.45})-LOOKUP(H5211,{0,1950001,3300001,6950001,9000001,18000001,40000001},{0,97500,427500,636000,1536000,2796000,4796000}))*1.021,3),0))</f>
        <v/>
      </c>
      <c r="J5211" s="21">
        <f>ROUNDDOWN(ROUND(H5211*0.06,2),-2)</f>
        <v/>
      </c>
      <c r="K5211" s="21">
        <f>ROUNDDOWN(ROUND(H5211*0.04,2),-2)</f>
        <v/>
      </c>
      <c r="L5211" s="21">
        <f>I5211+J5211+K5211</f>
        <v/>
      </c>
      <c r="M5211" s="21">
        <f>B5211-L5211</f>
        <v/>
      </c>
      <c r="N5211" s="21">
        <f>ROUNDDOWN(ROUND(B5211*0.2042,2),0)</f>
        <v/>
      </c>
    </row>
    <row r="5212">
      <c r="A5212" t="inlineStr">
        <is>
          <t>照合 一般</t>
        </is>
      </c>
      <c r="B5212" s="21" t="n">
        <v>38500000</v>
      </c>
      <c r="C5212" s="22" t="n">
        <v>16</v>
      </c>
      <c r="D5212" s="22" t="n">
        <v>1</v>
      </c>
      <c r="E5212" s="22" t="n">
        <v>0</v>
      </c>
      <c r="F5212" s="21">
        <f>(IF(C5212&lt;=20,MAX(800000,400000*C5212),8000000+700000*(C5212-20))+IF(E5212=1,1000000,0))</f>
        <v/>
      </c>
      <c r="G5212" s="21">
        <f>IF(AND(D5212=3,C5212&lt;=5),MAX(0,B5212-F5212),IF(AND(D5212=2,C5212&lt;=5,MAX(0,B5212-F5212)&gt;3000000),1500000+MAX(0,B5212-F5212)-3000000,MAX(0,B5212-F5212)/2))</f>
        <v/>
      </c>
      <c r="H5212" s="21">
        <f>ROUNDDOWN(G5212,-3)</f>
        <v/>
      </c>
      <c r="I5212" s="21">
        <f>IF(H5212&lt;=0,0,ROUNDDOWN(ROUND((H5212*LOOKUP(H5212,{0,1950001,3300001,6950001,9000001,18000001,40000001},{0.05,0.1,0.2,0.23,0.33,0.4,0.45})-LOOKUP(H5212,{0,1950001,3300001,6950001,9000001,18000001,40000001},{0,97500,427500,636000,1536000,2796000,4796000}))*1.021,3),0))</f>
        <v/>
      </c>
      <c r="J5212" s="21">
        <f>ROUNDDOWN(ROUND(H5212*0.06,2),-2)</f>
        <v/>
      </c>
      <c r="K5212" s="21">
        <f>ROUNDDOWN(ROUND(H5212*0.04,2),-2)</f>
        <v/>
      </c>
      <c r="L5212" s="21">
        <f>I5212+J5212+K5212</f>
        <v/>
      </c>
      <c r="M5212" s="21">
        <f>B5212-L5212</f>
        <v/>
      </c>
      <c r="N5212" s="21">
        <f>ROUNDDOWN(ROUND(B5212*0.2042,2),0)</f>
        <v/>
      </c>
    </row>
    <row r="5213">
      <c r="A5213" t="inlineStr">
        <is>
          <t>照合 一般</t>
        </is>
      </c>
      <c r="B5213" s="21" t="n">
        <v>38500000</v>
      </c>
      <c r="C5213" s="22" t="n">
        <v>17</v>
      </c>
      <c r="D5213" s="22" t="n">
        <v>1</v>
      </c>
      <c r="E5213" s="22" t="n">
        <v>0</v>
      </c>
      <c r="F5213" s="21">
        <f>(IF(C5213&lt;=20,MAX(800000,400000*C5213),8000000+700000*(C5213-20))+IF(E5213=1,1000000,0))</f>
        <v/>
      </c>
      <c r="G5213" s="21">
        <f>IF(AND(D5213=3,C5213&lt;=5),MAX(0,B5213-F5213),IF(AND(D5213=2,C5213&lt;=5,MAX(0,B5213-F5213)&gt;3000000),1500000+MAX(0,B5213-F5213)-3000000,MAX(0,B5213-F5213)/2))</f>
        <v/>
      </c>
      <c r="H5213" s="21">
        <f>ROUNDDOWN(G5213,-3)</f>
        <v/>
      </c>
      <c r="I5213" s="21">
        <f>IF(H5213&lt;=0,0,ROUNDDOWN(ROUND((H5213*LOOKUP(H5213,{0,1950001,3300001,6950001,9000001,18000001,40000001},{0.05,0.1,0.2,0.23,0.33,0.4,0.45})-LOOKUP(H5213,{0,1950001,3300001,6950001,9000001,18000001,40000001},{0,97500,427500,636000,1536000,2796000,4796000}))*1.021,3),0))</f>
        <v/>
      </c>
      <c r="J5213" s="21">
        <f>ROUNDDOWN(ROUND(H5213*0.06,2),-2)</f>
        <v/>
      </c>
      <c r="K5213" s="21">
        <f>ROUNDDOWN(ROUND(H5213*0.04,2),-2)</f>
        <v/>
      </c>
      <c r="L5213" s="21">
        <f>I5213+J5213+K5213</f>
        <v/>
      </c>
      <c r="M5213" s="21">
        <f>B5213-L5213</f>
        <v/>
      </c>
      <c r="N5213" s="21">
        <f>ROUNDDOWN(ROUND(B5213*0.2042,2),0)</f>
        <v/>
      </c>
    </row>
    <row r="5214">
      <c r="A5214" t="inlineStr">
        <is>
          <t>照合 一般</t>
        </is>
      </c>
      <c r="B5214" s="21" t="n">
        <v>38500000</v>
      </c>
      <c r="C5214" s="22" t="n">
        <v>18</v>
      </c>
      <c r="D5214" s="22" t="n">
        <v>1</v>
      </c>
      <c r="E5214" s="22" t="n">
        <v>0</v>
      </c>
      <c r="F5214" s="21">
        <f>(IF(C5214&lt;=20,MAX(800000,400000*C5214),8000000+700000*(C5214-20))+IF(E5214=1,1000000,0))</f>
        <v/>
      </c>
      <c r="G5214" s="21">
        <f>IF(AND(D5214=3,C5214&lt;=5),MAX(0,B5214-F5214),IF(AND(D5214=2,C5214&lt;=5,MAX(0,B5214-F5214)&gt;3000000),1500000+MAX(0,B5214-F5214)-3000000,MAX(0,B5214-F5214)/2))</f>
        <v/>
      </c>
      <c r="H5214" s="21">
        <f>ROUNDDOWN(G5214,-3)</f>
        <v/>
      </c>
      <c r="I5214" s="21">
        <f>IF(H5214&lt;=0,0,ROUNDDOWN(ROUND((H5214*LOOKUP(H5214,{0,1950001,3300001,6950001,9000001,18000001,40000001},{0.05,0.1,0.2,0.23,0.33,0.4,0.45})-LOOKUP(H5214,{0,1950001,3300001,6950001,9000001,18000001,40000001},{0,97500,427500,636000,1536000,2796000,4796000}))*1.021,3),0))</f>
        <v/>
      </c>
      <c r="J5214" s="21">
        <f>ROUNDDOWN(ROUND(H5214*0.06,2),-2)</f>
        <v/>
      </c>
      <c r="K5214" s="21">
        <f>ROUNDDOWN(ROUND(H5214*0.04,2),-2)</f>
        <v/>
      </c>
      <c r="L5214" s="21">
        <f>I5214+J5214+K5214</f>
        <v/>
      </c>
      <c r="M5214" s="21">
        <f>B5214-L5214</f>
        <v/>
      </c>
      <c r="N5214" s="21">
        <f>ROUNDDOWN(ROUND(B5214*0.2042,2),0)</f>
        <v/>
      </c>
    </row>
    <row r="5215">
      <c r="A5215" t="inlineStr">
        <is>
          <t>照合 一般</t>
        </is>
      </c>
      <c r="B5215" s="21" t="n">
        <v>38500000</v>
      </c>
      <c r="C5215" s="22" t="n">
        <v>19</v>
      </c>
      <c r="D5215" s="22" t="n">
        <v>1</v>
      </c>
      <c r="E5215" s="22" t="n">
        <v>0</v>
      </c>
      <c r="F5215" s="21">
        <f>(IF(C5215&lt;=20,MAX(800000,400000*C5215),8000000+700000*(C5215-20))+IF(E5215=1,1000000,0))</f>
        <v/>
      </c>
      <c r="G5215" s="21">
        <f>IF(AND(D5215=3,C5215&lt;=5),MAX(0,B5215-F5215),IF(AND(D5215=2,C5215&lt;=5,MAX(0,B5215-F5215)&gt;3000000),1500000+MAX(0,B5215-F5215)-3000000,MAX(0,B5215-F5215)/2))</f>
        <v/>
      </c>
      <c r="H5215" s="21">
        <f>ROUNDDOWN(G5215,-3)</f>
        <v/>
      </c>
      <c r="I5215" s="21">
        <f>IF(H5215&lt;=0,0,ROUNDDOWN(ROUND((H5215*LOOKUP(H5215,{0,1950001,3300001,6950001,9000001,18000001,40000001},{0.05,0.1,0.2,0.23,0.33,0.4,0.45})-LOOKUP(H5215,{0,1950001,3300001,6950001,9000001,18000001,40000001},{0,97500,427500,636000,1536000,2796000,4796000}))*1.021,3),0))</f>
        <v/>
      </c>
      <c r="J5215" s="21">
        <f>ROUNDDOWN(ROUND(H5215*0.06,2),-2)</f>
        <v/>
      </c>
      <c r="K5215" s="21">
        <f>ROUNDDOWN(ROUND(H5215*0.04,2),-2)</f>
        <v/>
      </c>
      <c r="L5215" s="21">
        <f>I5215+J5215+K5215</f>
        <v/>
      </c>
      <c r="M5215" s="21">
        <f>B5215-L5215</f>
        <v/>
      </c>
      <c r="N5215" s="21">
        <f>ROUNDDOWN(ROUND(B5215*0.2042,2),0)</f>
        <v/>
      </c>
    </row>
    <row r="5216">
      <c r="A5216" t="inlineStr">
        <is>
          <t>照合 一般</t>
        </is>
      </c>
      <c r="B5216" s="21" t="n">
        <v>38500000</v>
      </c>
      <c r="C5216" s="22" t="n">
        <v>20</v>
      </c>
      <c r="D5216" s="22" t="n">
        <v>1</v>
      </c>
      <c r="E5216" s="22" t="n">
        <v>0</v>
      </c>
      <c r="F5216" s="21">
        <f>(IF(C5216&lt;=20,MAX(800000,400000*C5216),8000000+700000*(C5216-20))+IF(E5216=1,1000000,0))</f>
        <v/>
      </c>
      <c r="G5216" s="21">
        <f>IF(AND(D5216=3,C5216&lt;=5),MAX(0,B5216-F5216),IF(AND(D5216=2,C5216&lt;=5,MAX(0,B5216-F5216)&gt;3000000),1500000+MAX(0,B5216-F5216)-3000000,MAX(0,B5216-F5216)/2))</f>
        <v/>
      </c>
      <c r="H5216" s="21">
        <f>ROUNDDOWN(G5216,-3)</f>
        <v/>
      </c>
      <c r="I5216" s="21">
        <f>IF(H5216&lt;=0,0,ROUNDDOWN(ROUND((H5216*LOOKUP(H5216,{0,1950001,3300001,6950001,9000001,18000001,40000001},{0.05,0.1,0.2,0.23,0.33,0.4,0.45})-LOOKUP(H5216,{0,1950001,3300001,6950001,9000001,18000001,40000001},{0,97500,427500,636000,1536000,2796000,4796000}))*1.021,3),0))</f>
        <v/>
      </c>
      <c r="J5216" s="21">
        <f>ROUNDDOWN(ROUND(H5216*0.06,2),-2)</f>
        <v/>
      </c>
      <c r="K5216" s="21">
        <f>ROUNDDOWN(ROUND(H5216*0.04,2),-2)</f>
        <v/>
      </c>
      <c r="L5216" s="21">
        <f>I5216+J5216+K5216</f>
        <v/>
      </c>
      <c r="M5216" s="21">
        <f>B5216-L5216</f>
        <v/>
      </c>
      <c r="N5216" s="21">
        <f>ROUNDDOWN(ROUND(B5216*0.2042,2),0)</f>
        <v/>
      </c>
    </row>
    <row r="5217">
      <c r="A5217" t="inlineStr">
        <is>
          <t>照合 一般</t>
        </is>
      </c>
      <c r="B5217" s="21" t="n">
        <v>38500000</v>
      </c>
      <c r="C5217" s="22" t="n">
        <v>21</v>
      </c>
      <c r="D5217" s="22" t="n">
        <v>1</v>
      </c>
      <c r="E5217" s="22" t="n">
        <v>0</v>
      </c>
      <c r="F5217" s="21">
        <f>(IF(C5217&lt;=20,MAX(800000,400000*C5217),8000000+700000*(C5217-20))+IF(E5217=1,1000000,0))</f>
        <v/>
      </c>
      <c r="G5217" s="21">
        <f>IF(AND(D5217=3,C5217&lt;=5),MAX(0,B5217-F5217),IF(AND(D5217=2,C5217&lt;=5,MAX(0,B5217-F5217)&gt;3000000),1500000+MAX(0,B5217-F5217)-3000000,MAX(0,B5217-F5217)/2))</f>
        <v/>
      </c>
      <c r="H5217" s="21">
        <f>ROUNDDOWN(G5217,-3)</f>
        <v/>
      </c>
      <c r="I5217" s="21">
        <f>IF(H5217&lt;=0,0,ROUNDDOWN(ROUND((H5217*LOOKUP(H5217,{0,1950001,3300001,6950001,9000001,18000001,40000001},{0.05,0.1,0.2,0.23,0.33,0.4,0.45})-LOOKUP(H5217,{0,1950001,3300001,6950001,9000001,18000001,40000001},{0,97500,427500,636000,1536000,2796000,4796000}))*1.021,3),0))</f>
        <v/>
      </c>
      <c r="J5217" s="21">
        <f>ROUNDDOWN(ROUND(H5217*0.06,2),-2)</f>
        <v/>
      </c>
      <c r="K5217" s="21">
        <f>ROUNDDOWN(ROUND(H5217*0.04,2),-2)</f>
        <v/>
      </c>
      <c r="L5217" s="21">
        <f>I5217+J5217+K5217</f>
        <v/>
      </c>
      <c r="M5217" s="21">
        <f>B5217-L5217</f>
        <v/>
      </c>
      <c r="N5217" s="21">
        <f>ROUNDDOWN(ROUND(B5217*0.2042,2),0)</f>
        <v/>
      </c>
    </row>
    <row r="5218">
      <c r="A5218" t="inlineStr">
        <is>
          <t>照合 一般</t>
        </is>
      </c>
      <c r="B5218" s="21" t="n">
        <v>38500000</v>
      </c>
      <c r="C5218" s="22" t="n">
        <v>22</v>
      </c>
      <c r="D5218" s="22" t="n">
        <v>1</v>
      </c>
      <c r="E5218" s="22" t="n">
        <v>0</v>
      </c>
      <c r="F5218" s="21">
        <f>(IF(C5218&lt;=20,MAX(800000,400000*C5218),8000000+700000*(C5218-20))+IF(E5218=1,1000000,0))</f>
        <v/>
      </c>
      <c r="G5218" s="21">
        <f>IF(AND(D5218=3,C5218&lt;=5),MAX(0,B5218-F5218),IF(AND(D5218=2,C5218&lt;=5,MAX(0,B5218-F5218)&gt;3000000),1500000+MAX(0,B5218-F5218)-3000000,MAX(0,B5218-F5218)/2))</f>
        <v/>
      </c>
      <c r="H5218" s="21">
        <f>ROUNDDOWN(G5218,-3)</f>
        <v/>
      </c>
      <c r="I5218" s="21">
        <f>IF(H5218&lt;=0,0,ROUNDDOWN(ROUND((H5218*LOOKUP(H5218,{0,1950001,3300001,6950001,9000001,18000001,40000001},{0.05,0.1,0.2,0.23,0.33,0.4,0.45})-LOOKUP(H5218,{0,1950001,3300001,6950001,9000001,18000001,40000001},{0,97500,427500,636000,1536000,2796000,4796000}))*1.021,3),0))</f>
        <v/>
      </c>
      <c r="J5218" s="21">
        <f>ROUNDDOWN(ROUND(H5218*0.06,2),-2)</f>
        <v/>
      </c>
      <c r="K5218" s="21">
        <f>ROUNDDOWN(ROUND(H5218*0.04,2),-2)</f>
        <v/>
      </c>
      <c r="L5218" s="21">
        <f>I5218+J5218+K5218</f>
        <v/>
      </c>
      <c r="M5218" s="21">
        <f>B5218-L5218</f>
        <v/>
      </c>
      <c r="N5218" s="21">
        <f>ROUNDDOWN(ROUND(B5218*0.2042,2),0)</f>
        <v/>
      </c>
    </row>
    <row r="5219">
      <c r="A5219" t="inlineStr">
        <is>
          <t>照合 一般</t>
        </is>
      </c>
      <c r="B5219" s="21" t="n">
        <v>38500000</v>
      </c>
      <c r="C5219" s="22" t="n">
        <v>23</v>
      </c>
      <c r="D5219" s="22" t="n">
        <v>1</v>
      </c>
      <c r="E5219" s="22" t="n">
        <v>0</v>
      </c>
      <c r="F5219" s="21">
        <f>(IF(C5219&lt;=20,MAX(800000,400000*C5219),8000000+700000*(C5219-20))+IF(E5219=1,1000000,0))</f>
        <v/>
      </c>
      <c r="G5219" s="21">
        <f>IF(AND(D5219=3,C5219&lt;=5),MAX(0,B5219-F5219),IF(AND(D5219=2,C5219&lt;=5,MAX(0,B5219-F5219)&gt;3000000),1500000+MAX(0,B5219-F5219)-3000000,MAX(0,B5219-F5219)/2))</f>
        <v/>
      </c>
      <c r="H5219" s="21">
        <f>ROUNDDOWN(G5219,-3)</f>
        <v/>
      </c>
      <c r="I5219" s="21">
        <f>IF(H5219&lt;=0,0,ROUNDDOWN(ROUND((H5219*LOOKUP(H5219,{0,1950001,3300001,6950001,9000001,18000001,40000001},{0.05,0.1,0.2,0.23,0.33,0.4,0.45})-LOOKUP(H5219,{0,1950001,3300001,6950001,9000001,18000001,40000001},{0,97500,427500,636000,1536000,2796000,4796000}))*1.021,3),0))</f>
        <v/>
      </c>
      <c r="J5219" s="21">
        <f>ROUNDDOWN(ROUND(H5219*0.06,2),-2)</f>
        <v/>
      </c>
      <c r="K5219" s="21">
        <f>ROUNDDOWN(ROUND(H5219*0.04,2),-2)</f>
        <v/>
      </c>
      <c r="L5219" s="21">
        <f>I5219+J5219+K5219</f>
        <v/>
      </c>
      <c r="M5219" s="21">
        <f>B5219-L5219</f>
        <v/>
      </c>
      <c r="N5219" s="21">
        <f>ROUNDDOWN(ROUND(B5219*0.2042,2),0)</f>
        <v/>
      </c>
    </row>
    <row r="5220">
      <c r="A5220" t="inlineStr">
        <is>
          <t>照合 一般</t>
        </is>
      </c>
      <c r="B5220" s="21" t="n">
        <v>38500000</v>
      </c>
      <c r="C5220" s="22" t="n">
        <v>24</v>
      </c>
      <c r="D5220" s="22" t="n">
        <v>1</v>
      </c>
      <c r="E5220" s="22" t="n">
        <v>0</v>
      </c>
      <c r="F5220" s="21">
        <f>(IF(C5220&lt;=20,MAX(800000,400000*C5220),8000000+700000*(C5220-20))+IF(E5220=1,1000000,0))</f>
        <v/>
      </c>
      <c r="G5220" s="21">
        <f>IF(AND(D5220=3,C5220&lt;=5),MAX(0,B5220-F5220),IF(AND(D5220=2,C5220&lt;=5,MAX(0,B5220-F5220)&gt;3000000),1500000+MAX(0,B5220-F5220)-3000000,MAX(0,B5220-F5220)/2))</f>
        <v/>
      </c>
      <c r="H5220" s="21">
        <f>ROUNDDOWN(G5220,-3)</f>
        <v/>
      </c>
      <c r="I5220" s="21">
        <f>IF(H5220&lt;=0,0,ROUNDDOWN(ROUND((H5220*LOOKUP(H5220,{0,1950001,3300001,6950001,9000001,18000001,40000001},{0.05,0.1,0.2,0.23,0.33,0.4,0.45})-LOOKUP(H5220,{0,1950001,3300001,6950001,9000001,18000001,40000001},{0,97500,427500,636000,1536000,2796000,4796000}))*1.021,3),0))</f>
        <v/>
      </c>
      <c r="J5220" s="21">
        <f>ROUNDDOWN(ROUND(H5220*0.06,2),-2)</f>
        <v/>
      </c>
      <c r="K5220" s="21">
        <f>ROUNDDOWN(ROUND(H5220*0.04,2),-2)</f>
        <v/>
      </c>
      <c r="L5220" s="21">
        <f>I5220+J5220+K5220</f>
        <v/>
      </c>
      <c r="M5220" s="21">
        <f>B5220-L5220</f>
        <v/>
      </c>
      <c r="N5220" s="21">
        <f>ROUNDDOWN(ROUND(B5220*0.2042,2),0)</f>
        <v/>
      </c>
    </row>
    <row r="5221">
      <c r="A5221" t="inlineStr">
        <is>
          <t>照合 一般</t>
        </is>
      </c>
      <c r="B5221" s="21" t="n">
        <v>38500000</v>
      </c>
      <c r="C5221" s="22" t="n">
        <v>25</v>
      </c>
      <c r="D5221" s="22" t="n">
        <v>1</v>
      </c>
      <c r="E5221" s="22" t="n">
        <v>0</v>
      </c>
      <c r="F5221" s="21">
        <f>(IF(C5221&lt;=20,MAX(800000,400000*C5221),8000000+700000*(C5221-20))+IF(E5221=1,1000000,0))</f>
        <v/>
      </c>
      <c r="G5221" s="21">
        <f>IF(AND(D5221=3,C5221&lt;=5),MAX(0,B5221-F5221),IF(AND(D5221=2,C5221&lt;=5,MAX(0,B5221-F5221)&gt;3000000),1500000+MAX(0,B5221-F5221)-3000000,MAX(0,B5221-F5221)/2))</f>
        <v/>
      </c>
      <c r="H5221" s="21">
        <f>ROUNDDOWN(G5221,-3)</f>
        <v/>
      </c>
      <c r="I5221" s="21">
        <f>IF(H5221&lt;=0,0,ROUNDDOWN(ROUND((H5221*LOOKUP(H5221,{0,1950001,3300001,6950001,9000001,18000001,40000001},{0.05,0.1,0.2,0.23,0.33,0.4,0.45})-LOOKUP(H5221,{0,1950001,3300001,6950001,9000001,18000001,40000001},{0,97500,427500,636000,1536000,2796000,4796000}))*1.021,3),0))</f>
        <v/>
      </c>
      <c r="J5221" s="21">
        <f>ROUNDDOWN(ROUND(H5221*0.06,2),-2)</f>
        <v/>
      </c>
      <c r="K5221" s="21">
        <f>ROUNDDOWN(ROUND(H5221*0.04,2),-2)</f>
        <v/>
      </c>
      <c r="L5221" s="21">
        <f>I5221+J5221+K5221</f>
        <v/>
      </c>
      <c r="M5221" s="21">
        <f>B5221-L5221</f>
        <v/>
      </c>
      <c r="N5221" s="21">
        <f>ROUNDDOWN(ROUND(B5221*0.2042,2),0)</f>
        <v/>
      </c>
    </row>
    <row r="5222">
      <c r="A5222" t="inlineStr">
        <is>
          <t>照合 一般</t>
        </is>
      </c>
      <c r="B5222" s="21" t="n">
        <v>38500000</v>
      </c>
      <c r="C5222" s="22" t="n">
        <v>26</v>
      </c>
      <c r="D5222" s="22" t="n">
        <v>1</v>
      </c>
      <c r="E5222" s="22" t="n">
        <v>0</v>
      </c>
      <c r="F5222" s="21">
        <f>(IF(C5222&lt;=20,MAX(800000,400000*C5222),8000000+700000*(C5222-20))+IF(E5222=1,1000000,0))</f>
        <v/>
      </c>
      <c r="G5222" s="21">
        <f>IF(AND(D5222=3,C5222&lt;=5),MAX(0,B5222-F5222),IF(AND(D5222=2,C5222&lt;=5,MAX(0,B5222-F5222)&gt;3000000),1500000+MAX(0,B5222-F5222)-3000000,MAX(0,B5222-F5222)/2))</f>
        <v/>
      </c>
      <c r="H5222" s="21">
        <f>ROUNDDOWN(G5222,-3)</f>
        <v/>
      </c>
      <c r="I5222" s="21">
        <f>IF(H5222&lt;=0,0,ROUNDDOWN(ROUND((H5222*LOOKUP(H5222,{0,1950001,3300001,6950001,9000001,18000001,40000001},{0.05,0.1,0.2,0.23,0.33,0.4,0.45})-LOOKUP(H5222,{0,1950001,3300001,6950001,9000001,18000001,40000001},{0,97500,427500,636000,1536000,2796000,4796000}))*1.021,3),0))</f>
        <v/>
      </c>
      <c r="J5222" s="21">
        <f>ROUNDDOWN(ROUND(H5222*0.06,2),-2)</f>
        <v/>
      </c>
      <c r="K5222" s="21">
        <f>ROUNDDOWN(ROUND(H5222*0.04,2),-2)</f>
        <v/>
      </c>
      <c r="L5222" s="21">
        <f>I5222+J5222+K5222</f>
        <v/>
      </c>
      <c r="M5222" s="21">
        <f>B5222-L5222</f>
        <v/>
      </c>
      <c r="N5222" s="21">
        <f>ROUNDDOWN(ROUND(B5222*0.2042,2),0)</f>
        <v/>
      </c>
    </row>
    <row r="5223">
      <c r="A5223" t="inlineStr">
        <is>
          <t>照合 一般</t>
        </is>
      </c>
      <c r="B5223" s="21" t="n">
        <v>38500000</v>
      </c>
      <c r="C5223" s="22" t="n">
        <v>27</v>
      </c>
      <c r="D5223" s="22" t="n">
        <v>1</v>
      </c>
      <c r="E5223" s="22" t="n">
        <v>0</v>
      </c>
      <c r="F5223" s="21">
        <f>(IF(C5223&lt;=20,MAX(800000,400000*C5223),8000000+700000*(C5223-20))+IF(E5223=1,1000000,0))</f>
        <v/>
      </c>
      <c r="G5223" s="21">
        <f>IF(AND(D5223=3,C5223&lt;=5),MAX(0,B5223-F5223),IF(AND(D5223=2,C5223&lt;=5,MAX(0,B5223-F5223)&gt;3000000),1500000+MAX(0,B5223-F5223)-3000000,MAX(0,B5223-F5223)/2))</f>
        <v/>
      </c>
      <c r="H5223" s="21">
        <f>ROUNDDOWN(G5223,-3)</f>
        <v/>
      </c>
      <c r="I5223" s="21">
        <f>IF(H5223&lt;=0,0,ROUNDDOWN(ROUND((H5223*LOOKUP(H5223,{0,1950001,3300001,6950001,9000001,18000001,40000001},{0.05,0.1,0.2,0.23,0.33,0.4,0.45})-LOOKUP(H5223,{0,1950001,3300001,6950001,9000001,18000001,40000001},{0,97500,427500,636000,1536000,2796000,4796000}))*1.021,3),0))</f>
        <v/>
      </c>
      <c r="J5223" s="21">
        <f>ROUNDDOWN(ROUND(H5223*0.06,2),-2)</f>
        <v/>
      </c>
      <c r="K5223" s="21">
        <f>ROUNDDOWN(ROUND(H5223*0.04,2),-2)</f>
        <v/>
      </c>
      <c r="L5223" s="21">
        <f>I5223+J5223+K5223</f>
        <v/>
      </c>
      <c r="M5223" s="21">
        <f>B5223-L5223</f>
        <v/>
      </c>
      <c r="N5223" s="21">
        <f>ROUNDDOWN(ROUND(B5223*0.2042,2),0)</f>
        <v/>
      </c>
    </row>
    <row r="5224">
      <c r="A5224" t="inlineStr">
        <is>
          <t>照合 一般</t>
        </is>
      </c>
      <c r="B5224" s="21" t="n">
        <v>38500000</v>
      </c>
      <c r="C5224" s="22" t="n">
        <v>28</v>
      </c>
      <c r="D5224" s="22" t="n">
        <v>1</v>
      </c>
      <c r="E5224" s="22" t="n">
        <v>0</v>
      </c>
      <c r="F5224" s="21">
        <f>(IF(C5224&lt;=20,MAX(800000,400000*C5224),8000000+700000*(C5224-20))+IF(E5224=1,1000000,0))</f>
        <v/>
      </c>
      <c r="G5224" s="21">
        <f>IF(AND(D5224=3,C5224&lt;=5),MAX(0,B5224-F5224),IF(AND(D5224=2,C5224&lt;=5,MAX(0,B5224-F5224)&gt;3000000),1500000+MAX(0,B5224-F5224)-3000000,MAX(0,B5224-F5224)/2))</f>
        <v/>
      </c>
      <c r="H5224" s="21">
        <f>ROUNDDOWN(G5224,-3)</f>
        <v/>
      </c>
      <c r="I5224" s="21">
        <f>IF(H5224&lt;=0,0,ROUNDDOWN(ROUND((H5224*LOOKUP(H5224,{0,1950001,3300001,6950001,9000001,18000001,40000001},{0.05,0.1,0.2,0.23,0.33,0.4,0.45})-LOOKUP(H5224,{0,1950001,3300001,6950001,9000001,18000001,40000001},{0,97500,427500,636000,1536000,2796000,4796000}))*1.021,3),0))</f>
        <v/>
      </c>
      <c r="J5224" s="21">
        <f>ROUNDDOWN(ROUND(H5224*0.06,2),-2)</f>
        <v/>
      </c>
      <c r="K5224" s="21">
        <f>ROUNDDOWN(ROUND(H5224*0.04,2),-2)</f>
        <v/>
      </c>
      <c r="L5224" s="21">
        <f>I5224+J5224+K5224</f>
        <v/>
      </c>
      <c r="M5224" s="21">
        <f>B5224-L5224</f>
        <v/>
      </c>
      <c r="N5224" s="21">
        <f>ROUNDDOWN(ROUND(B5224*0.2042,2),0)</f>
        <v/>
      </c>
    </row>
    <row r="5225">
      <c r="A5225" t="inlineStr">
        <is>
          <t>照合 一般</t>
        </is>
      </c>
      <c r="B5225" s="21" t="n">
        <v>38500000</v>
      </c>
      <c r="C5225" s="22" t="n">
        <v>29</v>
      </c>
      <c r="D5225" s="22" t="n">
        <v>1</v>
      </c>
      <c r="E5225" s="22" t="n">
        <v>0</v>
      </c>
      <c r="F5225" s="21">
        <f>(IF(C5225&lt;=20,MAX(800000,400000*C5225),8000000+700000*(C5225-20))+IF(E5225=1,1000000,0))</f>
        <v/>
      </c>
      <c r="G5225" s="21">
        <f>IF(AND(D5225=3,C5225&lt;=5),MAX(0,B5225-F5225),IF(AND(D5225=2,C5225&lt;=5,MAX(0,B5225-F5225)&gt;3000000),1500000+MAX(0,B5225-F5225)-3000000,MAX(0,B5225-F5225)/2))</f>
        <v/>
      </c>
      <c r="H5225" s="21">
        <f>ROUNDDOWN(G5225,-3)</f>
        <v/>
      </c>
      <c r="I5225" s="21">
        <f>IF(H5225&lt;=0,0,ROUNDDOWN(ROUND((H5225*LOOKUP(H5225,{0,1950001,3300001,6950001,9000001,18000001,40000001},{0.05,0.1,0.2,0.23,0.33,0.4,0.45})-LOOKUP(H5225,{0,1950001,3300001,6950001,9000001,18000001,40000001},{0,97500,427500,636000,1536000,2796000,4796000}))*1.021,3),0))</f>
        <v/>
      </c>
      <c r="J5225" s="21">
        <f>ROUNDDOWN(ROUND(H5225*0.06,2),-2)</f>
        <v/>
      </c>
      <c r="K5225" s="21">
        <f>ROUNDDOWN(ROUND(H5225*0.04,2),-2)</f>
        <v/>
      </c>
      <c r="L5225" s="21">
        <f>I5225+J5225+K5225</f>
        <v/>
      </c>
      <c r="M5225" s="21">
        <f>B5225-L5225</f>
        <v/>
      </c>
      <c r="N5225" s="21">
        <f>ROUNDDOWN(ROUND(B5225*0.2042,2),0)</f>
        <v/>
      </c>
    </row>
    <row r="5226">
      <c r="A5226" t="inlineStr">
        <is>
          <t>照合 一般</t>
        </is>
      </c>
      <c r="B5226" s="21" t="n">
        <v>38500000</v>
      </c>
      <c r="C5226" s="22" t="n">
        <v>30</v>
      </c>
      <c r="D5226" s="22" t="n">
        <v>1</v>
      </c>
      <c r="E5226" s="22" t="n">
        <v>0</v>
      </c>
      <c r="F5226" s="21">
        <f>(IF(C5226&lt;=20,MAX(800000,400000*C5226),8000000+700000*(C5226-20))+IF(E5226=1,1000000,0))</f>
        <v/>
      </c>
      <c r="G5226" s="21">
        <f>IF(AND(D5226=3,C5226&lt;=5),MAX(0,B5226-F5226),IF(AND(D5226=2,C5226&lt;=5,MAX(0,B5226-F5226)&gt;3000000),1500000+MAX(0,B5226-F5226)-3000000,MAX(0,B5226-F5226)/2))</f>
        <v/>
      </c>
      <c r="H5226" s="21">
        <f>ROUNDDOWN(G5226,-3)</f>
        <v/>
      </c>
      <c r="I5226" s="21">
        <f>IF(H5226&lt;=0,0,ROUNDDOWN(ROUND((H5226*LOOKUP(H5226,{0,1950001,3300001,6950001,9000001,18000001,40000001},{0.05,0.1,0.2,0.23,0.33,0.4,0.45})-LOOKUP(H5226,{0,1950001,3300001,6950001,9000001,18000001,40000001},{0,97500,427500,636000,1536000,2796000,4796000}))*1.021,3),0))</f>
        <v/>
      </c>
      <c r="J5226" s="21">
        <f>ROUNDDOWN(ROUND(H5226*0.06,2),-2)</f>
        <v/>
      </c>
      <c r="K5226" s="21">
        <f>ROUNDDOWN(ROUND(H5226*0.04,2),-2)</f>
        <v/>
      </c>
      <c r="L5226" s="21">
        <f>I5226+J5226+K5226</f>
        <v/>
      </c>
      <c r="M5226" s="21">
        <f>B5226-L5226</f>
        <v/>
      </c>
      <c r="N5226" s="21">
        <f>ROUNDDOWN(ROUND(B5226*0.2042,2),0)</f>
        <v/>
      </c>
    </row>
    <row r="5227">
      <c r="A5227" t="inlineStr">
        <is>
          <t>照合 一般</t>
        </is>
      </c>
      <c r="B5227" s="21" t="n">
        <v>38500000</v>
      </c>
      <c r="C5227" s="22" t="n">
        <v>31</v>
      </c>
      <c r="D5227" s="22" t="n">
        <v>1</v>
      </c>
      <c r="E5227" s="22" t="n">
        <v>0</v>
      </c>
      <c r="F5227" s="21">
        <f>(IF(C5227&lt;=20,MAX(800000,400000*C5227),8000000+700000*(C5227-20))+IF(E5227=1,1000000,0))</f>
        <v/>
      </c>
      <c r="G5227" s="21">
        <f>IF(AND(D5227=3,C5227&lt;=5),MAX(0,B5227-F5227),IF(AND(D5227=2,C5227&lt;=5,MAX(0,B5227-F5227)&gt;3000000),1500000+MAX(0,B5227-F5227)-3000000,MAX(0,B5227-F5227)/2))</f>
        <v/>
      </c>
      <c r="H5227" s="21">
        <f>ROUNDDOWN(G5227,-3)</f>
        <v/>
      </c>
      <c r="I5227" s="21">
        <f>IF(H5227&lt;=0,0,ROUNDDOWN(ROUND((H5227*LOOKUP(H5227,{0,1950001,3300001,6950001,9000001,18000001,40000001},{0.05,0.1,0.2,0.23,0.33,0.4,0.45})-LOOKUP(H5227,{0,1950001,3300001,6950001,9000001,18000001,40000001},{0,97500,427500,636000,1536000,2796000,4796000}))*1.021,3),0))</f>
        <v/>
      </c>
      <c r="J5227" s="21">
        <f>ROUNDDOWN(ROUND(H5227*0.06,2),-2)</f>
        <v/>
      </c>
      <c r="K5227" s="21">
        <f>ROUNDDOWN(ROUND(H5227*0.04,2),-2)</f>
        <v/>
      </c>
      <c r="L5227" s="21">
        <f>I5227+J5227+K5227</f>
        <v/>
      </c>
      <c r="M5227" s="21">
        <f>B5227-L5227</f>
        <v/>
      </c>
      <c r="N5227" s="21">
        <f>ROUNDDOWN(ROUND(B5227*0.2042,2),0)</f>
        <v/>
      </c>
    </row>
    <row r="5228">
      <c r="A5228" t="inlineStr">
        <is>
          <t>照合 一般</t>
        </is>
      </c>
      <c r="B5228" s="21" t="n">
        <v>38500000</v>
      </c>
      <c r="C5228" s="22" t="n">
        <v>32</v>
      </c>
      <c r="D5228" s="22" t="n">
        <v>1</v>
      </c>
      <c r="E5228" s="22" t="n">
        <v>0</v>
      </c>
      <c r="F5228" s="21">
        <f>(IF(C5228&lt;=20,MAX(800000,400000*C5228),8000000+700000*(C5228-20))+IF(E5228=1,1000000,0))</f>
        <v/>
      </c>
      <c r="G5228" s="21">
        <f>IF(AND(D5228=3,C5228&lt;=5),MAX(0,B5228-F5228),IF(AND(D5228=2,C5228&lt;=5,MAX(0,B5228-F5228)&gt;3000000),1500000+MAX(0,B5228-F5228)-3000000,MAX(0,B5228-F5228)/2))</f>
        <v/>
      </c>
      <c r="H5228" s="21">
        <f>ROUNDDOWN(G5228,-3)</f>
        <v/>
      </c>
      <c r="I5228" s="21">
        <f>IF(H5228&lt;=0,0,ROUNDDOWN(ROUND((H5228*LOOKUP(H5228,{0,1950001,3300001,6950001,9000001,18000001,40000001},{0.05,0.1,0.2,0.23,0.33,0.4,0.45})-LOOKUP(H5228,{0,1950001,3300001,6950001,9000001,18000001,40000001},{0,97500,427500,636000,1536000,2796000,4796000}))*1.021,3),0))</f>
        <v/>
      </c>
      <c r="J5228" s="21">
        <f>ROUNDDOWN(ROUND(H5228*0.06,2),-2)</f>
        <v/>
      </c>
      <c r="K5228" s="21">
        <f>ROUNDDOWN(ROUND(H5228*0.04,2),-2)</f>
        <v/>
      </c>
      <c r="L5228" s="21">
        <f>I5228+J5228+K5228</f>
        <v/>
      </c>
      <c r="M5228" s="21">
        <f>B5228-L5228</f>
        <v/>
      </c>
      <c r="N5228" s="21">
        <f>ROUNDDOWN(ROUND(B5228*0.2042,2),0)</f>
        <v/>
      </c>
    </row>
    <row r="5229">
      <c r="A5229" t="inlineStr">
        <is>
          <t>照合 一般</t>
        </is>
      </c>
      <c r="B5229" s="21" t="n">
        <v>38500000</v>
      </c>
      <c r="C5229" s="22" t="n">
        <v>33</v>
      </c>
      <c r="D5229" s="22" t="n">
        <v>1</v>
      </c>
      <c r="E5229" s="22" t="n">
        <v>0</v>
      </c>
      <c r="F5229" s="21">
        <f>(IF(C5229&lt;=20,MAX(800000,400000*C5229),8000000+700000*(C5229-20))+IF(E5229=1,1000000,0))</f>
        <v/>
      </c>
      <c r="G5229" s="21">
        <f>IF(AND(D5229=3,C5229&lt;=5),MAX(0,B5229-F5229),IF(AND(D5229=2,C5229&lt;=5,MAX(0,B5229-F5229)&gt;3000000),1500000+MAX(0,B5229-F5229)-3000000,MAX(0,B5229-F5229)/2))</f>
        <v/>
      </c>
      <c r="H5229" s="21">
        <f>ROUNDDOWN(G5229,-3)</f>
        <v/>
      </c>
      <c r="I5229" s="21">
        <f>IF(H5229&lt;=0,0,ROUNDDOWN(ROUND((H5229*LOOKUP(H5229,{0,1950001,3300001,6950001,9000001,18000001,40000001},{0.05,0.1,0.2,0.23,0.33,0.4,0.45})-LOOKUP(H5229,{0,1950001,3300001,6950001,9000001,18000001,40000001},{0,97500,427500,636000,1536000,2796000,4796000}))*1.021,3),0))</f>
        <v/>
      </c>
      <c r="J5229" s="21">
        <f>ROUNDDOWN(ROUND(H5229*0.06,2),-2)</f>
        <v/>
      </c>
      <c r="K5229" s="21">
        <f>ROUNDDOWN(ROUND(H5229*0.04,2),-2)</f>
        <v/>
      </c>
      <c r="L5229" s="21">
        <f>I5229+J5229+K5229</f>
        <v/>
      </c>
      <c r="M5229" s="21">
        <f>B5229-L5229</f>
        <v/>
      </c>
      <c r="N5229" s="21">
        <f>ROUNDDOWN(ROUND(B5229*0.2042,2),0)</f>
        <v/>
      </c>
    </row>
    <row r="5230">
      <c r="A5230" t="inlineStr">
        <is>
          <t>照合 一般</t>
        </is>
      </c>
      <c r="B5230" s="21" t="n">
        <v>38500000</v>
      </c>
      <c r="C5230" s="22" t="n">
        <v>34</v>
      </c>
      <c r="D5230" s="22" t="n">
        <v>1</v>
      </c>
      <c r="E5230" s="22" t="n">
        <v>0</v>
      </c>
      <c r="F5230" s="21">
        <f>(IF(C5230&lt;=20,MAX(800000,400000*C5230),8000000+700000*(C5230-20))+IF(E5230=1,1000000,0))</f>
        <v/>
      </c>
      <c r="G5230" s="21">
        <f>IF(AND(D5230=3,C5230&lt;=5),MAX(0,B5230-F5230),IF(AND(D5230=2,C5230&lt;=5,MAX(0,B5230-F5230)&gt;3000000),1500000+MAX(0,B5230-F5230)-3000000,MAX(0,B5230-F5230)/2))</f>
        <v/>
      </c>
      <c r="H5230" s="21">
        <f>ROUNDDOWN(G5230,-3)</f>
        <v/>
      </c>
      <c r="I5230" s="21">
        <f>IF(H5230&lt;=0,0,ROUNDDOWN(ROUND((H5230*LOOKUP(H5230,{0,1950001,3300001,6950001,9000001,18000001,40000001},{0.05,0.1,0.2,0.23,0.33,0.4,0.45})-LOOKUP(H5230,{0,1950001,3300001,6950001,9000001,18000001,40000001},{0,97500,427500,636000,1536000,2796000,4796000}))*1.021,3),0))</f>
        <v/>
      </c>
      <c r="J5230" s="21">
        <f>ROUNDDOWN(ROUND(H5230*0.06,2),-2)</f>
        <v/>
      </c>
      <c r="K5230" s="21">
        <f>ROUNDDOWN(ROUND(H5230*0.04,2),-2)</f>
        <v/>
      </c>
      <c r="L5230" s="21">
        <f>I5230+J5230+K5230</f>
        <v/>
      </c>
      <c r="M5230" s="21">
        <f>B5230-L5230</f>
        <v/>
      </c>
      <c r="N5230" s="21">
        <f>ROUNDDOWN(ROUND(B5230*0.2042,2),0)</f>
        <v/>
      </c>
    </row>
    <row r="5231">
      <c r="A5231" t="inlineStr">
        <is>
          <t>照合 一般</t>
        </is>
      </c>
      <c r="B5231" s="21" t="n">
        <v>38500000</v>
      </c>
      <c r="C5231" s="22" t="n">
        <v>35</v>
      </c>
      <c r="D5231" s="22" t="n">
        <v>1</v>
      </c>
      <c r="E5231" s="22" t="n">
        <v>0</v>
      </c>
      <c r="F5231" s="21">
        <f>(IF(C5231&lt;=20,MAX(800000,400000*C5231),8000000+700000*(C5231-20))+IF(E5231=1,1000000,0))</f>
        <v/>
      </c>
      <c r="G5231" s="21">
        <f>IF(AND(D5231=3,C5231&lt;=5),MAX(0,B5231-F5231),IF(AND(D5231=2,C5231&lt;=5,MAX(0,B5231-F5231)&gt;3000000),1500000+MAX(0,B5231-F5231)-3000000,MAX(0,B5231-F5231)/2))</f>
        <v/>
      </c>
      <c r="H5231" s="21">
        <f>ROUNDDOWN(G5231,-3)</f>
        <v/>
      </c>
      <c r="I5231" s="21">
        <f>IF(H5231&lt;=0,0,ROUNDDOWN(ROUND((H5231*LOOKUP(H5231,{0,1950001,3300001,6950001,9000001,18000001,40000001},{0.05,0.1,0.2,0.23,0.33,0.4,0.45})-LOOKUP(H5231,{0,1950001,3300001,6950001,9000001,18000001,40000001},{0,97500,427500,636000,1536000,2796000,4796000}))*1.021,3),0))</f>
        <v/>
      </c>
      <c r="J5231" s="21">
        <f>ROUNDDOWN(ROUND(H5231*0.06,2),-2)</f>
        <v/>
      </c>
      <c r="K5231" s="21">
        <f>ROUNDDOWN(ROUND(H5231*0.04,2),-2)</f>
        <v/>
      </c>
      <c r="L5231" s="21">
        <f>I5231+J5231+K5231</f>
        <v/>
      </c>
      <c r="M5231" s="21">
        <f>B5231-L5231</f>
        <v/>
      </c>
      <c r="N5231" s="21">
        <f>ROUNDDOWN(ROUND(B5231*0.2042,2),0)</f>
        <v/>
      </c>
    </row>
    <row r="5232">
      <c r="A5232" t="inlineStr">
        <is>
          <t>照合 一般</t>
        </is>
      </c>
      <c r="B5232" s="21" t="n">
        <v>38500000</v>
      </c>
      <c r="C5232" s="22" t="n">
        <v>36</v>
      </c>
      <c r="D5232" s="22" t="n">
        <v>1</v>
      </c>
      <c r="E5232" s="22" t="n">
        <v>0</v>
      </c>
      <c r="F5232" s="21">
        <f>(IF(C5232&lt;=20,MAX(800000,400000*C5232),8000000+700000*(C5232-20))+IF(E5232=1,1000000,0))</f>
        <v/>
      </c>
      <c r="G5232" s="21">
        <f>IF(AND(D5232=3,C5232&lt;=5),MAX(0,B5232-F5232),IF(AND(D5232=2,C5232&lt;=5,MAX(0,B5232-F5232)&gt;3000000),1500000+MAX(0,B5232-F5232)-3000000,MAX(0,B5232-F5232)/2))</f>
        <v/>
      </c>
      <c r="H5232" s="21">
        <f>ROUNDDOWN(G5232,-3)</f>
        <v/>
      </c>
      <c r="I5232" s="21">
        <f>IF(H5232&lt;=0,0,ROUNDDOWN(ROUND((H5232*LOOKUP(H5232,{0,1950001,3300001,6950001,9000001,18000001,40000001},{0.05,0.1,0.2,0.23,0.33,0.4,0.45})-LOOKUP(H5232,{0,1950001,3300001,6950001,9000001,18000001,40000001},{0,97500,427500,636000,1536000,2796000,4796000}))*1.021,3),0))</f>
        <v/>
      </c>
      <c r="J5232" s="21">
        <f>ROUNDDOWN(ROUND(H5232*0.06,2),-2)</f>
        <v/>
      </c>
      <c r="K5232" s="21">
        <f>ROUNDDOWN(ROUND(H5232*0.04,2),-2)</f>
        <v/>
      </c>
      <c r="L5232" s="21">
        <f>I5232+J5232+K5232</f>
        <v/>
      </c>
      <c r="M5232" s="21">
        <f>B5232-L5232</f>
        <v/>
      </c>
      <c r="N5232" s="21">
        <f>ROUNDDOWN(ROUND(B5232*0.2042,2),0)</f>
        <v/>
      </c>
    </row>
    <row r="5233">
      <c r="A5233" t="inlineStr">
        <is>
          <t>照合 一般</t>
        </is>
      </c>
      <c r="B5233" s="21" t="n">
        <v>38500000</v>
      </c>
      <c r="C5233" s="22" t="n">
        <v>37</v>
      </c>
      <c r="D5233" s="22" t="n">
        <v>1</v>
      </c>
      <c r="E5233" s="22" t="n">
        <v>0</v>
      </c>
      <c r="F5233" s="21">
        <f>(IF(C5233&lt;=20,MAX(800000,400000*C5233),8000000+700000*(C5233-20))+IF(E5233=1,1000000,0))</f>
        <v/>
      </c>
      <c r="G5233" s="21">
        <f>IF(AND(D5233=3,C5233&lt;=5),MAX(0,B5233-F5233),IF(AND(D5233=2,C5233&lt;=5,MAX(0,B5233-F5233)&gt;3000000),1500000+MAX(0,B5233-F5233)-3000000,MAX(0,B5233-F5233)/2))</f>
        <v/>
      </c>
      <c r="H5233" s="21">
        <f>ROUNDDOWN(G5233,-3)</f>
        <v/>
      </c>
      <c r="I5233" s="21">
        <f>IF(H5233&lt;=0,0,ROUNDDOWN(ROUND((H5233*LOOKUP(H5233,{0,1950001,3300001,6950001,9000001,18000001,40000001},{0.05,0.1,0.2,0.23,0.33,0.4,0.45})-LOOKUP(H5233,{0,1950001,3300001,6950001,9000001,18000001,40000001},{0,97500,427500,636000,1536000,2796000,4796000}))*1.021,3),0))</f>
        <v/>
      </c>
      <c r="J5233" s="21">
        <f>ROUNDDOWN(ROUND(H5233*0.06,2),-2)</f>
        <v/>
      </c>
      <c r="K5233" s="21">
        <f>ROUNDDOWN(ROUND(H5233*0.04,2),-2)</f>
        <v/>
      </c>
      <c r="L5233" s="21">
        <f>I5233+J5233+K5233</f>
        <v/>
      </c>
      <c r="M5233" s="21">
        <f>B5233-L5233</f>
        <v/>
      </c>
      <c r="N5233" s="21">
        <f>ROUNDDOWN(ROUND(B5233*0.2042,2),0)</f>
        <v/>
      </c>
    </row>
    <row r="5234">
      <c r="A5234" t="inlineStr">
        <is>
          <t>照合 一般</t>
        </is>
      </c>
      <c r="B5234" s="21" t="n">
        <v>38500000</v>
      </c>
      <c r="C5234" s="22" t="n">
        <v>38</v>
      </c>
      <c r="D5234" s="22" t="n">
        <v>1</v>
      </c>
      <c r="E5234" s="22" t="n">
        <v>0</v>
      </c>
      <c r="F5234" s="21">
        <f>(IF(C5234&lt;=20,MAX(800000,400000*C5234),8000000+700000*(C5234-20))+IF(E5234=1,1000000,0))</f>
        <v/>
      </c>
      <c r="G5234" s="21">
        <f>IF(AND(D5234=3,C5234&lt;=5),MAX(0,B5234-F5234),IF(AND(D5234=2,C5234&lt;=5,MAX(0,B5234-F5234)&gt;3000000),1500000+MAX(0,B5234-F5234)-3000000,MAX(0,B5234-F5234)/2))</f>
        <v/>
      </c>
      <c r="H5234" s="21">
        <f>ROUNDDOWN(G5234,-3)</f>
        <v/>
      </c>
      <c r="I5234" s="21">
        <f>IF(H5234&lt;=0,0,ROUNDDOWN(ROUND((H5234*LOOKUP(H5234,{0,1950001,3300001,6950001,9000001,18000001,40000001},{0.05,0.1,0.2,0.23,0.33,0.4,0.45})-LOOKUP(H5234,{0,1950001,3300001,6950001,9000001,18000001,40000001},{0,97500,427500,636000,1536000,2796000,4796000}))*1.021,3),0))</f>
        <v/>
      </c>
      <c r="J5234" s="21">
        <f>ROUNDDOWN(ROUND(H5234*0.06,2),-2)</f>
        <v/>
      </c>
      <c r="K5234" s="21">
        <f>ROUNDDOWN(ROUND(H5234*0.04,2),-2)</f>
        <v/>
      </c>
      <c r="L5234" s="21">
        <f>I5234+J5234+K5234</f>
        <v/>
      </c>
      <c r="M5234" s="21">
        <f>B5234-L5234</f>
        <v/>
      </c>
      <c r="N5234" s="21">
        <f>ROUNDDOWN(ROUND(B5234*0.2042,2),0)</f>
        <v/>
      </c>
    </row>
    <row r="5235">
      <c r="A5235" t="inlineStr">
        <is>
          <t>照合 一般</t>
        </is>
      </c>
      <c r="B5235" s="21" t="n">
        <v>38500000</v>
      </c>
      <c r="C5235" s="22" t="n">
        <v>39</v>
      </c>
      <c r="D5235" s="22" t="n">
        <v>1</v>
      </c>
      <c r="E5235" s="22" t="n">
        <v>0</v>
      </c>
      <c r="F5235" s="21">
        <f>(IF(C5235&lt;=20,MAX(800000,400000*C5235),8000000+700000*(C5235-20))+IF(E5235=1,1000000,0))</f>
        <v/>
      </c>
      <c r="G5235" s="21">
        <f>IF(AND(D5235=3,C5235&lt;=5),MAX(0,B5235-F5235),IF(AND(D5235=2,C5235&lt;=5,MAX(0,B5235-F5235)&gt;3000000),1500000+MAX(0,B5235-F5235)-3000000,MAX(0,B5235-F5235)/2))</f>
        <v/>
      </c>
      <c r="H5235" s="21">
        <f>ROUNDDOWN(G5235,-3)</f>
        <v/>
      </c>
      <c r="I5235" s="21">
        <f>IF(H5235&lt;=0,0,ROUNDDOWN(ROUND((H5235*LOOKUP(H5235,{0,1950001,3300001,6950001,9000001,18000001,40000001},{0.05,0.1,0.2,0.23,0.33,0.4,0.45})-LOOKUP(H5235,{0,1950001,3300001,6950001,9000001,18000001,40000001},{0,97500,427500,636000,1536000,2796000,4796000}))*1.021,3),0))</f>
        <v/>
      </c>
      <c r="J5235" s="21">
        <f>ROUNDDOWN(ROUND(H5235*0.06,2),-2)</f>
        <v/>
      </c>
      <c r="K5235" s="21">
        <f>ROUNDDOWN(ROUND(H5235*0.04,2),-2)</f>
        <v/>
      </c>
      <c r="L5235" s="21">
        <f>I5235+J5235+K5235</f>
        <v/>
      </c>
      <c r="M5235" s="21">
        <f>B5235-L5235</f>
        <v/>
      </c>
      <c r="N5235" s="21">
        <f>ROUNDDOWN(ROUND(B5235*0.2042,2),0)</f>
        <v/>
      </c>
    </row>
    <row r="5236">
      <c r="A5236" t="inlineStr">
        <is>
          <t>照合 一般</t>
        </is>
      </c>
      <c r="B5236" s="21" t="n">
        <v>38500000</v>
      </c>
      <c r="C5236" s="22" t="n">
        <v>40</v>
      </c>
      <c r="D5236" s="22" t="n">
        <v>1</v>
      </c>
      <c r="E5236" s="22" t="n">
        <v>0</v>
      </c>
      <c r="F5236" s="21">
        <f>(IF(C5236&lt;=20,MAX(800000,400000*C5236),8000000+700000*(C5236-20))+IF(E5236=1,1000000,0))</f>
        <v/>
      </c>
      <c r="G5236" s="21">
        <f>IF(AND(D5236=3,C5236&lt;=5),MAX(0,B5236-F5236),IF(AND(D5236=2,C5236&lt;=5,MAX(0,B5236-F5236)&gt;3000000),1500000+MAX(0,B5236-F5236)-3000000,MAX(0,B5236-F5236)/2))</f>
        <v/>
      </c>
      <c r="H5236" s="21">
        <f>ROUNDDOWN(G5236,-3)</f>
        <v/>
      </c>
      <c r="I5236" s="21">
        <f>IF(H5236&lt;=0,0,ROUNDDOWN(ROUND((H5236*LOOKUP(H5236,{0,1950001,3300001,6950001,9000001,18000001,40000001},{0.05,0.1,0.2,0.23,0.33,0.4,0.45})-LOOKUP(H5236,{0,1950001,3300001,6950001,9000001,18000001,40000001},{0,97500,427500,636000,1536000,2796000,4796000}))*1.021,3),0))</f>
        <v/>
      </c>
      <c r="J5236" s="21">
        <f>ROUNDDOWN(ROUND(H5236*0.06,2),-2)</f>
        <v/>
      </c>
      <c r="K5236" s="21">
        <f>ROUNDDOWN(ROUND(H5236*0.04,2),-2)</f>
        <v/>
      </c>
      <c r="L5236" s="21">
        <f>I5236+J5236+K5236</f>
        <v/>
      </c>
      <c r="M5236" s="21">
        <f>B5236-L5236</f>
        <v/>
      </c>
      <c r="N5236" s="21">
        <f>ROUNDDOWN(ROUND(B5236*0.2042,2),0)</f>
        <v/>
      </c>
    </row>
    <row r="5237">
      <c r="A5237" t="inlineStr">
        <is>
          <t>照合 一般</t>
        </is>
      </c>
      <c r="B5237" s="21" t="n">
        <v>38500000</v>
      </c>
      <c r="C5237" s="22" t="n">
        <v>41</v>
      </c>
      <c r="D5237" s="22" t="n">
        <v>1</v>
      </c>
      <c r="E5237" s="22" t="n">
        <v>0</v>
      </c>
      <c r="F5237" s="21">
        <f>(IF(C5237&lt;=20,MAX(800000,400000*C5237),8000000+700000*(C5237-20))+IF(E5237=1,1000000,0))</f>
        <v/>
      </c>
      <c r="G5237" s="21">
        <f>IF(AND(D5237=3,C5237&lt;=5),MAX(0,B5237-F5237),IF(AND(D5237=2,C5237&lt;=5,MAX(0,B5237-F5237)&gt;3000000),1500000+MAX(0,B5237-F5237)-3000000,MAX(0,B5237-F5237)/2))</f>
        <v/>
      </c>
      <c r="H5237" s="21">
        <f>ROUNDDOWN(G5237,-3)</f>
        <v/>
      </c>
      <c r="I5237" s="21">
        <f>IF(H5237&lt;=0,0,ROUNDDOWN(ROUND((H5237*LOOKUP(H5237,{0,1950001,3300001,6950001,9000001,18000001,40000001},{0.05,0.1,0.2,0.23,0.33,0.4,0.45})-LOOKUP(H5237,{0,1950001,3300001,6950001,9000001,18000001,40000001},{0,97500,427500,636000,1536000,2796000,4796000}))*1.021,3),0))</f>
        <v/>
      </c>
      <c r="J5237" s="21">
        <f>ROUNDDOWN(ROUND(H5237*0.06,2),-2)</f>
        <v/>
      </c>
      <c r="K5237" s="21">
        <f>ROUNDDOWN(ROUND(H5237*0.04,2),-2)</f>
        <v/>
      </c>
      <c r="L5237" s="21">
        <f>I5237+J5237+K5237</f>
        <v/>
      </c>
      <c r="M5237" s="21">
        <f>B5237-L5237</f>
        <v/>
      </c>
      <c r="N5237" s="21">
        <f>ROUNDDOWN(ROUND(B5237*0.2042,2),0)</f>
        <v/>
      </c>
    </row>
    <row r="5238">
      <c r="A5238" t="inlineStr">
        <is>
          <t>照合 一般</t>
        </is>
      </c>
      <c r="B5238" s="21" t="n">
        <v>38500000</v>
      </c>
      <c r="C5238" s="22" t="n">
        <v>42</v>
      </c>
      <c r="D5238" s="22" t="n">
        <v>1</v>
      </c>
      <c r="E5238" s="22" t="n">
        <v>0</v>
      </c>
      <c r="F5238" s="21">
        <f>(IF(C5238&lt;=20,MAX(800000,400000*C5238),8000000+700000*(C5238-20))+IF(E5238=1,1000000,0))</f>
        <v/>
      </c>
      <c r="G5238" s="21">
        <f>IF(AND(D5238=3,C5238&lt;=5),MAX(0,B5238-F5238),IF(AND(D5238=2,C5238&lt;=5,MAX(0,B5238-F5238)&gt;3000000),1500000+MAX(0,B5238-F5238)-3000000,MAX(0,B5238-F5238)/2))</f>
        <v/>
      </c>
      <c r="H5238" s="21">
        <f>ROUNDDOWN(G5238,-3)</f>
        <v/>
      </c>
      <c r="I5238" s="21">
        <f>IF(H5238&lt;=0,0,ROUNDDOWN(ROUND((H5238*LOOKUP(H5238,{0,1950001,3300001,6950001,9000001,18000001,40000001},{0.05,0.1,0.2,0.23,0.33,0.4,0.45})-LOOKUP(H5238,{0,1950001,3300001,6950001,9000001,18000001,40000001},{0,97500,427500,636000,1536000,2796000,4796000}))*1.021,3),0))</f>
        <v/>
      </c>
      <c r="J5238" s="21">
        <f>ROUNDDOWN(ROUND(H5238*0.06,2),-2)</f>
        <v/>
      </c>
      <c r="K5238" s="21">
        <f>ROUNDDOWN(ROUND(H5238*0.04,2),-2)</f>
        <v/>
      </c>
      <c r="L5238" s="21">
        <f>I5238+J5238+K5238</f>
        <v/>
      </c>
      <c r="M5238" s="21">
        <f>B5238-L5238</f>
        <v/>
      </c>
      <c r="N5238" s="21">
        <f>ROUNDDOWN(ROUND(B5238*0.2042,2),0)</f>
        <v/>
      </c>
    </row>
    <row r="5239">
      <c r="A5239" t="inlineStr">
        <is>
          <t>照合 一般</t>
        </is>
      </c>
      <c r="B5239" s="21" t="n">
        <v>38500000</v>
      </c>
      <c r="C5239" s="22" t="n">
        <v>43</v>
      </c>
      <c r="D5239" s="22" t="n">
        <v>1</v>
      </c>
      <c r="E5239" s="22" t="n">
        <v>0</v>
      </c>
      <c r="F5239" s="21">
        <f>(IF(C5239&lt;=20,MAX(800000,400000*C5239),8000000+700000*(C5239-20))+IF(E5239=1,1000000,0))</f>
        <v/>
      </c>
      <c r="G5239" s="21">
        <f>IF(AND(D5239=3,C5239&lt;=5),MAX(0,B5239-F5239),IF(AND(D5239=2,C5239&lt;=5,MAX(0,B5239-F5239)&gt;3000000),1500000+MAX(0,B5239-F5239)-3000000,MAX(0,B5239-F5239)/2))</f>
        <v/>
      </c>
      <c r="H5239" s="21">
        <f>ROUNDDOWN(G5239,-3)</f>
        <v/>
      </c>
      <c r="I5239" s="21">
        <f>IF(H5239&lt;=0,0,ROUNDDOWN(ROUND((H5239*LOOKUP(H5239,{0,1950001,3300001,6950001,9000001,18000001,40000001},{0.05,0.1,0.2,0.23,0.33,0.4,0.45})-LOOKUP(H5239,{0,1950001,3300001,6950001,9000001,18000001,40000001},{0,97500,427500,636000,1536000,2796000,4796000}))*1.021,3),0))</f>
        <v/>
      </c>
      <c r="J5239" s="21">
        <f>ROUNDDOWN(ROUND(H5239*0.06,2),-2)</f>
        <v/>
      </c>
      <c r="K5239" s="21">
        <f>ROUNDDOWN(ROUND(H5239*0.04,2),-2)</f>
        <v/>
      </c>
      <c r="L5239" s="21">
        <f>I5239+J5239+K5239</f>
        <v/>
      </c>
      <c r="M5239" s="21">
        <f>B5239-L5239</f>
        <v/>
      </c>
      <c r="N5239" s="21">
        <f>ROUNDDOWN(ROUND(B5239*0.2042,2),0)</f>
        <v/>
      </c>
    </row>
    <row r="5240">
      <c r="A5240" t="inlineStr">
        <is>
          <t>照合 一般</t>
        </is>
      </c>
      <c r="B5240" s="21" t="n">
        <v>38500000</v>
      </c>
      <c r="C5240" s="22" t="n">
        <v>44</v>
      </c>
      <c r="D5240" s="22" t="n">
        <v>1</v>
      </c>
      <c r="E5240" s="22" t="n">
        <v>0</v>
      </c>
      <c r="F5240" s="21">
        <f>(IF(C5240&lt;=20,MAX(800000,400000*C5240),8000000+700000*(C5240-20))+IF(E5240=1,1000000,0))</f>
        <v/>
      </c>
      <c r="G5240" s="21">
        <f>IF(AND(D5240=3,C5240&lt;=5),MAX(0,B5240-F5240),IF(AND(D5240=2,C5240&lt;=5,MAX(0,B5240-F5240)&gt;3000000),1500000+MAX(0,B5240-F5240)-3000000,MAX(0,B5240-F5240)/2))</f>
        <v/>
      </c>
      <c r="H5240" s="21">
        <f>ROUNDDOWN(G5240,-3)</f>
        <v/>
      </c>
      <c r="I5240" s="21">
        <f>IF(H5240&lt;=0,0,ROUNDDOWN(ROUND((H5240*LOOKUP(H5240,{0,1950001,3300001,6950001,9000001,18000001,40000001},{0.05,0.1,0.2,0.23,0.33,0.4,0.45})-LOOKUP(H5240,{0,1950001,3300001,6950001,9000001,18000001,40000001},{0,97500,427500,636000,1536000,2796000,4796000}))*1.021,3),0))</f>
        <v/>
      </c>
      <c r="J5240" s="21">
        <f>ROUNDDOWN(ROUND(H5240*0.06,2),-2)</f>
        <v/>
      </c>
      <c r="K5240" s="21">
        <f>ROUNDDOWN(ROUND(H5240*0.04,2),-2)</f>
        <v/>
      </c>
      <c r="L5240" s="21">
        <f>I5240+J5240+K5240</f>
        <v/>
      </c>
      <c r="M5240" s="21">
        <f>B5240-L5240</f>
        <v/>
      </c>
      <c r="N5240" s="21">
        <f>ROUNDDOWN(ROUND(B5240*0.2042,2),0)</f>
        <v/>
      </c>
    </row>
    <row r="5241">
      <c r="A5241" t="inlineStr">
        <is>
          <t>照合 一般</t>
        </is>
      </c>
      <c r="B5241" s="21" t="n">
        <v>38500000</v>
      </c>
      <c r="C5241" s="22" t="n">
        <v>45</v>
      </c>
      <c r="D5241" s="22" t="n">
        <v>1</v>
      </c>
      <c r="E5241" s="22" t="n">
        <v>0</v>
      </c>
      <c r="F5241" s="21">
        <f>(IF(C5241&lt;=20,MAX(800000,400000*C5241),8000000+700000*(C5241-20))+IF(E5241=1,1000000,0))</f>
        <v/>
      </c>
      <c r="G5241" s="21">
        <f>IF(AND(D5241=3,C5241&lt;=5),MAX(0,B5241-F5241),IF(AND(D5241=2,C5241&lt;=5,MAX(0,B5241-F5241)&gt;3000000),1500000+MAX(0,B5241-F5241)-3000000,MAX(0,B5241-F5241)/2))</f>
        <v/>
      </c>
      <c r="H5241" s="21">
        <f>ROUNDDOWN(G5241,-3)</f>
        <v/>
      </c>
      <c r="I5241" s="21">
        <f>IF(H5241&lt;=0,0,ROUNDDOWN(ROUND((H5241*LOOKUP(H5241,{0,1950001,3300001,6950001,9000001,18000001,40000001},{0.05,0.1,0.2,0.23,0.33,0.4,0.45})-LOOKUP(H5241,{0,1950001,3300001,6950001,9000001,18000001,40000001},{0,97500,427500,636000,1536000,2796000,4796000}))*1.021,3),0))</f>
        <v/>
      </c>
      <c r="J5241" s="21">
        <f>ROUNDDOWN(ROUND(H5241*0.06,2),-2)</f>
        <v/>
      </c>
      <c r="K5241" s="21">
        <f>ROUNDDOWN(ROUND(H5241*0.04,2),-2)</f>
        <v/>
      </c>
      <c r="L5241" s="21">
        <f>I5241+J5241+K5241</f>
        <v/>
      </c>
      <c r="M5241" s="21">
        <f>B5241-L5241</f>
        <v/>
      </c>
      <c r="N5241" s="21">
        <f>ROUNDDOWN(ROUND(B5241*0.2042,2),0)</f>
        <v/>
      </c>
    </row>
    <row r="5242">
      <c r="A5242" t="inlineStr">
        <is>
          <t>照合 短期</t>
        </is>
      </c>
      <c r="B5242" s="21" t="n">
        <v>38500000</v>
      </c>
      <c r="C5242" s="22" t="n">
        <v>1</v>
      </c>
      <c r="D5242" s="22" t="n">
        <v>2</v>
      </c>
      <c r="E5242" s="22" t="n">
        <v>0</v>
      </c>
      <c r="F5242" s="21">
        <f>(IF(C5242&lt;=20,MAX(800000,400000*C5242),8000000+700000*(C5242-20))+IF(E5242=1,1000000,0))</f>
        <v/>
      </c>
      <c r="G5242" s="21">
        <f>IF(AND(D5242=3,C5242&lt;=5),MAX(0,B5242-F5242),IF(AND(D5242=2,C5242&lt;=5,MAX(0,B5242-F5242)&gt;3000000),1500000+MAX(0,B5242-F5242)-3000000,MAX(0,B5242-F5242)/2))</f>
        <v/>
      </c>
      <c r="H5242" s="21">
        <f>ROUNDDOWN(G5242,-3)</f>
        <v/>
      </c>
      <c r="I5242" s="21">
        <f>IF(H5242&lt;=0,0,ROUNDDOWN(ROUND((H5242*LOOKUP(H5242,{0,1950001,3300001,6950001,9000001,18000001,40000001},{0.05,0.1,0.2,0.23,0.33,0.4,0.45})-LOOKUP(H5242,{0,1950001,3300001,6950001,9000001,18000001,40000001},{0,97500,427500,636000,1536000,2796000,4796000}))*1.021,3),0))</f>
        <v/>
      </c>
      <c r="J5242" s="21">
        <f>ROUNDDOWN(ROUND(H5242*0.06,2),-2)</f>
        <v/>
      </c>
      <c r="K5242" s="21">
        <f>ROUNDDOWN(ROUND(H5242*0.04,2),-2)</f>
        <v/>
      </c>
      <c r="L5242" s="21">
        <f>I5242+J5242+K5242</f>
        <v/>
      </c>
      <c r="M5242" s="21">
        <f>B5242-L5242</f>
        <v/>
      </c>
      <c r="N5242" s="21">
        <f>ROUNDDOWN(ROUND(B5242*0.2042,2),0)</f>
        <v/>
      </c>
    </row>
    <row r="5243">
      <c r="A5243" t="inlineStr">
        <is>
          <t>照合 役員</t>
        </is>
      </c>
      <c r="B5243" s="21" t="n">
        <v>38500000</v>
      </c>
      <c r="C5243" s="22" t="n">
        <v>1</v>
      </c>
      <c r="D5243" s="22" t="n">
        <v>3</v>
      </c>
      <c r="E5243" s="22" t="n">
        <v>0</v>
      </c>
      <c r="F5243" s="21">
        <f>(IF(C5243&lt;=20,MAX(800000,400000*C5243),8000000+700000*(C5243-20))+IF(E5243=1,1000000,0))</f>
        <v/>
      </c>
      <c r="G5243" s="21">
        <f>IF(AND(D5243=3,C5243&lt;=5),MAX(0,B5243-F5243),IF(AND(D5243=2,C5243&lt;=5,MAX(0,B5243-F5243)&gt;3000000),1500000+MAX(0,B5243-F5243)-3000000,MAX(0,B5243-F5243)/2))</f>
        <v/>
      </c>
      <c r="H5243" s="21">
        <f>ROUNDDOWN(G5243,-3)</f>
        <v/>
      </c>
      <c r="I5243" s="21">
        <f>IF(H5243&lt;=0,0,ROUNDDOWN(ROUND((H5243*LOOKUP(H5243,{0,1950001,3300001,6950001,9000001,18000001,40000001},{0.05,0.1,0.2,0.23,0.33,0.4,0.45})-LOOKUP(H5243,{0,1950001,3300001,6950001,9000001,18000001,40000001},{0,97500,427500,636000,1536000,2796000,4796000}))*1.021,3),0))</f>
        <v/>
      </c>
      <c r="J5243" s="21">
        <f>ROUNDDOWN(ROUND(H5243*0.06,2),-2)</f>
        <v/>
      </c>
      <c r="K5243" s="21">
        <f>ROUNDDOWN(ROUND(H5243*0.04,2),-2)</f>
        <v/>
      </c>
      <c r="L5243" s="21">
        <f>I5243+J5243+K5243</f>
        <v/>
      </c>
      <c r="M5243" s="21">
        <f>B5243-L5243</f>
        <v/>
      </c>
      <c r="N5243" s="21">
        <f>ROUNDDOWN(ROUND(B5243*0.2042,2),0)</f>
        <v/>
      </c>
    </row>
    <row r="5244">
      <c r="A5244" t="inlineStr">
        <is>
          <t>照合 短期 障害</t>
        </is>
      </c>
      <c r="B5244" s="21" t="n">
        <v>38500000</v>
      </c>
      <c r="C5244" s="22" t="n">
        <v>1</v>
      </c>
      <c r="D5244" s="22" t="n">
        <v>2</v>
      </c>
      <c r="E5244" s="22" t="n">
        <v>1</v>
      </c>
      <c r="F5244" s="21">
        <f>(IF(C5244&lt;=20,MAX(800000,400000*C5244),8000000+700000*(C5244-20))+IF(E5244=1,1000000,0))</f>
        <v/>
      </c>
      <c r="G5244" s="21">
        <f>IF(AND(D5244=3,C5244&lt;=5),MAX(0,B5244-F5244),IF(AND(D5244=2,C5244&lt;=5,MAX(0,B5244-F5244)&gt;3000000),1500000+MAX(0,B5244-F5244)-3000000,MAX(0,B5244-F5244)/2))</f>
        <v/>
      </c>
      <c r="H5244" s="21">
        <f>ROUNDDOWN(G5244,-3)</f>
        <v/>
      </c>
      <c r="I5244" s="21">
        <f>IF(H5244&lt;=0,0,ROUNDDOWN(ROUND((H5244*LOOKUP(H5244,{0,1950001,3300001,6950001,9000001,18000001,40000001},{0.05,0.1,0.2,0.23,0.33,0.4,0.45})-LOOKUP(H5244,{0,1950001,3300001,6950001,9000001,18000001,40000001},{0,97500,427500,636000,1536000,2796000,4796000}))*1.021,3),0))</f>
        <v/>
      </c>
      <c r="J5244" s="21">
        <f>ROUNDDOWN(ROUND(H5244*0.06,2),-2)</f>
        <v/>
      </c>
      <c r="K5244" s="21">
        <f>ROUNDDOWN(ROUND(H5244*0.04,2),-2)</f>
        <v/>
      </c>
      <c r="L5244" s="21">
        <f>I5244+J5244+K5244</f>
        <v/>
      </c>
      <c r="M5244" s="21">
        <f>B5244-L5244</f>
        <v/>
      </c>
      <c r="N5244" s="21">
        <f>ROUNDDOWN(ROUND(B5244*0.2042,2),0)</f>
        <v/>
      </c>
    </row>
    <row r="5245">
      <c r="A5245" t="inlineStr">
        <is>
          <t>照合 短期</t>
        </is>
      </c>
      <c r="B5245" s="21" t="n">
        <v>38500000</v>
      </c>
      <c r="C5245" s="22" t="n">
        <v>2</v>
      </c>
      <c r="D5245" s="22" t="n">
        <v>2</v>
      </c>
      <c r="E5245" s="22" t="n">
        <v>0</v>
      </c>
      <c r="F5245" s="21">
        <f>(IF(C5245&lt;=20,MAX(800000,400000*C5245),8000000+700000*(C5245-20))+IF(E5245=1,1000000,0))</f>
        <v/>
      </c>
      <c r="G5245" s="21">
        <f>IF(AND(D5245=3,C5245&lt;=5),MAX(0,B5245-F5245),IF(AND(D5245=2,C5245&lt;=5,MAX(0,B5245-F5245)&gt;3000000),1500000+MAX(0,B5245-F5245)-3000000,MAX(0,B5245-F5245)/2))</f>
        <v/>
      </c>
      <c r="H5245" s="21">
        <f>ROUNDDOWN(G5245,-3)</f>
        <v/>
      </c>
      <c r="I5245" s="21">
        <f>IF(H5245&lt;=0,0,ROUNDDOWN(ROUND((H5245*LOOKUP(H5245,{0,1950001,3300001,6950001,9000001,18000001,40000001},{0.05,0.1,0.2,0.23,0.33,0.4,0.45})-LOOKUP(H5245,{0,1950001,3300001,6950001,9000001,18000001,40000001},{0,97500,427500,636000,1536000,2796000,4796000}))*1.021,3),0))</f>
        <v/>
      </c>
      <c r="J5245" s="21">
        <f>ROUNDDOWN(ROUND(H5245*0.06,2),-2)</f>
        <v/>
      </c>
      <c r="K5245" s="21">
        <f>ROUNDDOWN(ROUND(H5245*0.04,2),-2)</f>
        <v/>
      </c>
      <c r="L5245" s="21">
        <f>I5245+J5245+K5245</f>
        <v/>
      </c>
      <c r="M5245" s="21">
        <f>B5245-L5245</f>
        <v/>
      </c>
      <c r="N5245" s="21">
        <f>ROUNDDOWN(ROUND(B5245*0.2042,2),0)</f>
        <v/>
      </c>
    </row>
    <row r="5246">
      <c r="A5246" t="inlineStr">
        <is>
          <t>照合 役員</t>
        </is>
      </c>
      <c r="B5246" s="21" t="n">
        <v>38500000</v>
      </c>
      <c r="C5246" s="22" t="n">
        <v>2</v>
      </c>
      <c r="D5246" s="22" t="n">
        <v>3</v>
      </c>
      <c r="E5246" s="22" t="n">
        <v>0</v>
      </c>
      <c r="F5246" s="21">
        <f>(IF(C5246&lt;=20,MAX(800000,400000*C5246),8000000+700000*(C5246-20))+IF(E5246=1,1000000,0))</f>
        <v/>
      </c>
      <c r="G5246" s="21">
        <f>IF(AND(D5246=3,C5246&lt;=5),MAX(0,B5246-F5246),IF(AND(D5246=2,C5246&lt;=5,MAX(0,B5246-F5246)&gt;3000000),1500000+MAX(0,B5246-F5246)-3000000,MAX(0,B5246-F5246)/2))</f>
        <v/>
      </c>
      <c r="H5246" s="21">
        <f>ROUNDDOWN(G5246,-3)</f>
        <v/>
      </c>
      <c r="I5246" s="21">
        <f>IF(H5246&lt;=0,0,ROUNDDOWN(ROUND((H5246*LOOKUP(H5246,{0,1950001,3300001,6950001,9000001,18000001,40000001},{0.05,0.1,0.2,0.23,0.33,0.4,0.45})-LOOKUP(H5246,{0,1950001,3300001,6950001,9000001,18000001,40000001},{0,97500,427500,636000,1536000,2796000,4796000}))*1.021,3),0))</f>
        <v/>
      </c>
      <c r="J5246" s="21">
        <f>ROUNDDOWN(ROUND(H5246*0.06,2),-2)</f>
        <v/>
      </c>
      <c r="K5246" s="21">
        <f>ROUNDDOWN(ROUND(H5246*0.04,2),-2)</f>
        <v/>
      </c>
      <c r="L5246" s="21">
        <f>I5246+J5246+K5246</f>
        <v/>
      </c>
      <c r="M5246" s="21">
        <f>B5246-L5246</f>
        <v/>
      </c>
      <c r="N5246" s="21">
        <f>ROUNDDOWN(ROUND(B5246*0.2042,2),0)</f>
        <v/>
      </c>
    </row>
    <row r="5247">
      <c r="A5247" t="inlineStr">
        <is>
          <t>照合 短期 障害</t>
        </is>
      </c>
      <c r="B5247" s="21" t="n">
        <v>38500000</v>
      </c>
      <c r="C5247" s="22" t="n">
        <v>2</v>
      </c>
      <c r="D5247" s="22" t="n">
        <v>2</v>
      </c>
      <c r="E5247" s="22" t="n">
        <v>1</v>
      </c>
      <c r="F5247" s="21">
        <f>(IF(C5247&lt;=20,MAX(800000,400000*C5247),8000000+700000*(C5247-20))+IF(E5247=1,1000000,0))</f>
        <v/>
      </c>
      <c r="G5247" s="21">
        <f>IF(AND(D5247=3,C5247&lt;=5),MAX(0,B5247-F5247),IF(AND(D5247=2,C5247&lt;=5,MAX(0,B5247-F5247)&gt;3000000),1500000+MAX(0,B5247-F5247)-3000000,MAX(0,B5247-F5247)/2))</f>
        <v/>
      </c>
      <c r="H5247" s="21">
        <f>ROUNDDOWN(G5247,-3)</f>
        <v/>
      </c>
      <c r="I5247" s="21">
        <f>IF(H5247&lt;=0,0,ROUNDDOWN(ROUND((H5247*LOOKUP(H5247,{0,1950001,3300001,6950001,9000001,18000001,40000001},{0.05,0.1,0.2,0.23,0.33,0.4,0.45})-LOOKUP(H5247,{0,1950001,3300001,6950001,9000001,18000001,40000001},{0,97500,427500,636000,1536000,2796000,4796000}))*1.021,3),0))</f>
        <v/>
      </c>
      <c r="J5247" s="21">
        <f>ROUNDDOWN(ROUND(H5247*0.06,2),-2)</f>
        <v/>
      </c>
      <c r="K5247" s="21">
        <f>ROUNDDOWN(ROUND(H5247*0.04,2),-2)</f>
        <v/>
      </c>
      <c r="L5247" s="21">
        <f>I5247+J5247+K5247</f>
        <v/>
      </c>
      <c r="M5247" s="21">
        <f>B5247-L5247</f>
        <v/>
      </c>
      <c r="N5247" s="21">
        <f>ROUNDDOWN(ROUND(B5247*0.2042,2),0)</f>
        <v/>
      </c>
    </row>
    <row r="5248">
      <c r="A5248" t="inlineStr">
        <is>
          <t>照合 短期</t>
        </is>
      </c>
      <c r="B5248" s="21" t="n">
        <v>38500000</v>
      </c>
      <c r="C5248" s="22" t="n">
        <v>3</v>
      </c>
      <c r="D5248" s="22" t="n">
        <v>2</v>
      </c>
      <c r="E5248" s="22" t="n">
        <v>0</v>
      </c>
      <c r="F5248" s="21">
        <f>(IF(C5248&lt;=20,MAX(800000,400000*C5248),8000000+700000*(C5248-20))+IF(E5248=1,1000000,0))</f>
        <v/>
      </c>
      <c r="G5248" s="21">
        <f>IF(AND(D5248=3,C5248&lt;=5),MAX(0,B5248-F5248),IF(AND(D5248=2,C5248&lt;=5,MAX(0,B5248-F5248)&gt;3000000),1500000+MAX(0,B5248-F5248)-3000000,MAX(0,B5248-F5248)/2))</f>
        <v/>
      </c>
      <c r="H5248" s="21">
        <f>ROUNDDOWN(G5248,-3)</f>
        <v/>
      </c>
      <c r="I5248" s="21">
        <f>IF(H5248&lt;=0,0,ROUNDDOWN(ROUND((H5248*LOOKUP(H5248,{0,1950001,3300001,6950001,9000001,18000001,40000001},{0.05,0.1,0.2,0.23,0.33,0.4,0.45})-LOOKUP(H5248,{0,1950001,3300001,6950001,9000001,18000001,40000001},{0,97500,427500,636000,1536000,2796000,4796000}))*1.021,3),0))</f>
        <v/>
      </c>
      <c r="J5248" s="21">
        <f>ROUNDDOWN(ROUND(H5248*0.06,2),-2)</f>
        <v/>
      </c>
      <c r="K5248" s="21">
        <f>ROUNDDOWN(ROUND(H5248*0.04,2),-2)</f>
        <v/>
      </c>
      <c r="L5248" s="21">
        <f>I5248+J5248+K5248</f>
        <v/>
      </c>
      <c r="M5248" s="21">
        <f>B5248-L5248</f>
        <v/>
      </c>
      <c r="N5248" s="21">
        <f>ROUNDDOWN(ROUND(B5248*0.2042,2),0)</f>
        <v/>
      </c>
    </row>
    <row r="5249">
      <c r="A5249" t="inlineStr">
        <is>
          <t>照合 役員</t>
        </is>
      </c>
      <c r="B5249" s="21" t="n">
        <v>38500000</v>
      </c>
      <c r="C5249" s="22" t="n">
        <v>3</v>
      </c>
      <c r="D5249" s="22" t="n">
        <v>3</v>
      </c>
      <c r="E5249" s="22" t="n">
        <v>0</v>
      </c>
      <c r="F5249" s="21">
        <f>(IF(C5249&lt;=20,MAX(800000,400000*C5249),8000000+700000*(C5249-20))+IF(E5249=1,1000000,0))</f>
        <v/>
      </c>
      <c r="G5249" s="21">
        <f>IF(AND(D5249=3,C5249&lt;=5),MAX(0,B5249-F5249),IF(AND(D5249=2,C5249&lt;=5,MAX(0,B5249-F5249)&gt;3000000),1500000+MAX(0,B5249-F5249)-3000000,MAX(0,B5249-F5249)/2))</f>
        <v/>
      </c>
      <c r="H5249" s="21">
        <f>ROUNDDOWN(G5249,-3)</f>
        <v/>
      </c>
      <c r="I5249" s="21">
        <f>IF(H5249&lt;=0,0,ROUNDDOWN(ROUND((H5249*LOOKUP(H5249,{0,1950001,3300001,6950001,9000001,18000001,40000001},{0.05,0.1,0.2,0.23,0.33,0.4,0.45})-LOOKUP(H5249,{0,1950001,3300001,6950001,9000001,18000001,40000001},{0,97500,427500,636000,1536000,2796000,4796000}))*1.021,3),0))</f>
        <v/>
      </c>
      <c r="J5249" s="21">
        <f>ROUNDDOWN(ROUND(H5249*0.06,2),-2)</f>
        <v/>
      </c>
      <c r="K5249" s="21">
        <f>ROUNDDOWN(ROUND(H5249*0.04,2),-2)</f>
        <v/>
      </c>
      <c r="L5249" s="21">
        <f>I5249+J5249+K5249</f>
        <v/>
      </c>
      <c r="M5249" s="21">
        <f>B5249-L5249</f>
        <v/>
      </c>
      <c r="N5249" s="21">
        <f>ROUNDDOWN(ROUND(B5249*0.2042,2),0)</f>
        <v/>
      </c>
    </row>
    <row r="5250">
      <c r="A5250" t="inlineStr">
        <is>
          <t>照合 短期 障害</t>
        </is>
      </c>
      <c r="B5250" s="21" t="n">
        <v>38500000</v>
      </c>
      <c r="C5250" s="22" t="n">
        <v>3</v>
      </c>
      <c r="D5250" s="22" t="n">
        <v>2</v>
      </c>
      <c r="E5250" s="22" t="n">
        <v>1</v>
      </c>
      <c r="F5250" s="21">
        <f>(IF(C5250&lt;=20,MAX(800000,400000*C5250),8000000+700000*(C5250-20))+IF(E5250=1,1000000,0))</f>
        <v/>
      </c>
      <c r="G5250" s="21">
        <f>IF(AND(D5250=3,C5250&lt;=5),MAX(0,B5250-F5250),IF(AND(D5250=2,C5250&lt;=5,MAX(0,B5250-F5250)&gt;3000000),1500000+MAX(0,B5250-F5250)-3000000,MAX(0,B5250-F5250)/2))</f>
        <v/>
      </c>
      <c r="H5250" s="21">
        <f>ROUNDDOWN(G5250,-3)</f>
        <v/>
      </c>
      <c r="I5250" s="21">
        <f>IF(H5250&lt;=0,0,ROUNDDOWN(ROUND((H5250*LOOKUP(H5250,{0,1950001,3300001,6950001,9000001,18000001,40000001},{0.05,0.1,0.2,0.23,0.33,0.4,0.45})-LOOKUP(H5250,{0,1950001,3300001,6950001,9000001,18000001,40000001},{0,97500,427500,636000,1536000,2796000,4796000}))*1.021,3),0))</f>
        <v/>
      </c>
      <c r="J5250" s="21">
        <f>ROUNDDOWN(ROUND(H5250*0.06,2),-2)</f>
        <v/>
      </c>
      <c r="K5250" s="21">
        <f>ROUNDDOWN(ROUND(H5250*0.04,2),-2)</f>
        <v/>
      </c>
      <c r="L5250" s="21">
        <f>I5250+J5250+K5250</f>
        <v/>
      </c>
      <c r="M5250" s="21">
        <f>B5250-L5250</f>
        <v/>
      </c>
      <c r="N5250" s="21">
        <f>ROUNDDOWN(ROUND(B5250*0.2042,2),0)</f>
        <v/>
      </c>
    </row>
    <row r="5251">
      <c r="A5251" t="inlineStr">
        <is>
          <t>照合 短期</t>
        </is>
      </c>
      <c r="B5251" s="21" t="n">
        <v>38500000</v>
      </c>
      <c r="C5251" s="22" t="n">
        <v>4</v>
      </c>
      <c r="D5251" s="22" t="n">
        <v>2</v>
      </c>
      <c r="E5251" s="22" t="n">
        <v>0</v>
      </c>
      <c r="F5251" s="21">
        <f>(IF(C5251&lt;=20,MAX(800000,400000*C5251),8000000+700000*(C5251-20))+IF(E5251=1,1000000,0))</f>
        <v/>
      </c>
      <c r="G5251" s="21">
        <f>IF(AND(D5251=3,C5251&lt;=5),MAX(0,B5251-F5251),IF(AND(D5251=2,C5251&lt;=5,MAX(0,B5251-F5251)&gt;3000000),1500000+MAX(0,B5251-F5251)-3000000,MAX(0,B5251-F5251)/2))</f>
        <v/>
      </c>
      <c r="H5251" s="21">
        <f>ROUNDDOWN(G5251,-3)</f>
        <v/>
      </c>
      <c r="I5251" s="21">
        <f>IF(H5251&lt;=0,0,ROUNDDOWN(ROUND((H5251*LOOKUP(H5251,{0,1950001,3300001,6950001,9000001,18000001,40000001},{0.05,0.1,0.2,0.23,0.33,0.4,0.45})-LOOKUP(H5251,{0,1950001,3300001,6950001,9000001,18000001,40000001},{0,97500,427500,636000,1536000,2796000,4796000}))*1.021,3),0))</f>
        <v/>
      </c>
      <c r="J5251" s="21">
        <f>ROUNDDOWN(ROUND(H5251*0.06,2),-2)</f>
        <v/>
      </c>
      <c r="K5251" s="21">
        <f>ROUNDDOWN(ROUND(H5251*0.04,2),-2)</f>
        <v/>
      </c>
      <c r="L5251" s="21">
        <f>I5251+J5251+K5251</f>
        <v/>
      </c>
      <c r="M5251" s="21">
        <f>B5251-L5251</f>
        <v/>
      </c>
      <c r="N5251" s="21">
        <f>ROUNDDOWN(ROUND(B5251*0.2042,2),0)</f>
        <v/>
      </c>
    </row>
    <row r="5252">
      <c r="A5252" t="inlineStr">
        <is>
          <t>照合 役員</t>
        </is>
      </c>
      <c r="B5252" s="21" t="n">
        <v>38500000</v>
      </c>
      <c r="C5252" s="22" t="n">
        <v>4</v>
      </c>
      <c r="D5252" s="22" t="n">
        <v>3</v>
      </c>
      <c r="E5252" s="22" t="n">
        <v>0</v>
      </c>
      <c r="F5252" s="21">
        <f>(IF(C5252&lt;=20,MAX(800000,400000*C5252),8000000+700000*(C5252-20))+IF(E5252=1,1000000,0))</f>
        <v/>
      </c>
      <c r="G5252" s="21">
        <f>IF(AND(D5252=3,C5252&lt;=5),MAX(0,B5252-F5252),IF(AND(D5252=2,C5252&lt;=5,MAX(0,B5252-F5252)&gt;3000000),1500000+MAX(0,B5252-F5252)-3000000,MAX(0,B5252-F5252)/2))</f>
        <v/>
      </c>
      <c r="H5252" s="21">
        <f>ROUNDDOWN(G5252,-3)</f>
        <v/>
      </c>
      <c r="I5252" s="21">
        <f>IF(H5252&lt;=0,0,ROUNDDOWN(ROUND((H5252*LOOKUP(H5252,{0,1950001,3300001,6950001,9000001,18000001,40000001},{0.05,0.1,0.2,0.23,0.33,0.4,0.45})-LOOKUP(H5252,{0,1950001,3300001,6950001,9000001,18000001,40000001},{0,97500,427500,636000,1536000,2796000,4796000}))*1.021,3),0))</f>
        <v/>
      </c>
      <c r="J5252" s="21">
        <f>ROUNDDOWN(ROUND(H5252*0.06,2),-2)</f>
        <v/>
      </c>
      <c r="K5252" s="21">
        <f>ROUNDDOWN(ROUND(H5252*0.04,2),-2)</f>
        <v/>
      </c>
      <c r="L5252" s="21">
        <f>I5252+J5252+K5252</f>
        <v/>
      </c>
      <c r="M5252" s="21">
        <f>B5252-L5252</f>
        <v/>
      </c>
      <c r="N5252" s="21">
        <f>ROUNDDOWN(ROUND(B5252*0.2042,2),0)</f>
        <v/>
      </c>
    </row>
    <row r="5253">
      <c r="A5253" t="inlineStr">
        <is>
          <t>照合 短期 障害</t>
        </is>
      </c>
      <c r="B5253" s="21" t="n">
        <v>38500000</v>
      </c>
      <c r="C5253" s="22" t="n">
        <v>4</v>
      </c>
      <c r="D5253" s="22" t="n">
        <v>2</v>
      </c>
      <c r="E5253" s="22" t="n">
        <v>1</v>
      </c>
      <c r="F5253" s="21">
        <f>(IF(C5253&lt;=20,MAX(800000,400000*C5253),8000000+700000*(C5253-20))+IF(E5253=1,1000000,0))</f>
        <v/>
      </c>
      <c r="G5253" s="21">
        <f>IF(AND(D5253=3,C5253&lt;=5),MAX(0,B5253-F5253),IF(AND(D5253=2,C5253&lt;=5,MAX(0,B5253-F5253)&gt;3000000),1500000+MAX(0,B5253-F5253)-3000000,MAX(0,B5253-F5253)/2))</f>
        <v/>
      </c>
      <c r="H5253" s="21">
        <f>ROUNDDOWN(G5253,-3)</f>
        <v/>
      </c>
      <c r="I5253" s="21">
        <f>IF(H5253&lt;=0,0,ROUNDDOWN(ROUND((H5253*LOOKUP(H5253,{0,1950001,3300001,6950001,9000001,18000001,40000001},{0.05,0.1,0.2,0.23,0.33,0.4,0.45})-LOOKUP(H5253,{0,1950001,3300001,6950001,9000001,18000001,40000001},{0,97500,427500,636000,1536000,2796000,4796000}))*1.021,3),0))</f>
        <v/>
      </c>
      <c r="J5253" s="21">
        <f>ROUNDDOWN(ROUND(H5253*0.06,2),-2)</f>
        <v/>
      </c>
      <c r="K5253" s="21">
        <f>ROUNDDOWN(ROUND(H5253*0.04,2),-2)</f>
        <v/>
      </c>
      <c r="L5253" s="21">
        <f>I5253+J5253+K5253</f>
        <v/>
      </c>
      <c r="M5253" s="21">
        <f>B5253-L5253</f>
        <v/>
      </c>
      <c r="N5253" s="21">
        <f>ROUNDDOWN(ROUND(B5253*0.2042,2),0)</f>
        <v/>
      </c>
    </row>
    <row r="5254">
      <c r="A5254" t="inlineStr">
        <is>
          <t>照合 短期</t>
        </is>
      </c>
      <c r="B5254" s="21" t="n">
        <v>38500000</v>
      </c>
      <c r="C5254" s="22" t="n">
        <v>5</v>
      </c>
      <c r="D5254" s="22" t="n">
        <v>2</v>
      </c>
      <c r="E5254" s="22" t="n">
        <v>0</v>
      </c>
      <c r="F5254" s="21">
        <f>(IF(C5254&lt;=20,MAX(800000,400000*C5254),8000000+700000*(C5254-20))+IF(E5254=1,1000000,0))</f>
        <v/>
      </c>
      <c r="G5254" s="21">
        <f>IF(AND(D5254=3,C5254&lt;=5),MAX(0,B5254-F5254),IF(AND(D5254=2,C5254&lt;=5,MAX(0,B5254-F5254)&gt;3000000),1500000+MAX(0,B5254-F5254)-3000000,MAX(0,B5254-F5254)/2))</f>
        <v/>
      </c>
      <c r="H5254" s="21">
        <f>ROUNDDOWN(G5254,-3)</f>
        <v/>
      </c>
      <c r="I5254" s="21">
        <f>IF(H5254&lt;=0,0,ROUNDDOWN(ROUND((H5254*LOOKUP(H5254,{0,1950001,3300001,6950001,9000001,18000001,40000001},{0.05,0.1,0.2,0.23,0.33,0.4,0.45})-LOOKUP(H5254,{0,1950001,3300001,6950001,9000001,18000001,40000001},{0,97500,427500,636000,1536000,2796000,4796000}))*1.021,3),0))</f>
        <v/>
      </c>
      <c r="J5254" s="21">
        <f>ROUNDDOWN(ROUND(H5254*0.06,2),-2)</f>
        <v/>
      </c>
      <c r="K5254" s="21">
        <f>ROUNDDOWN(ROUND(H5254*0.04,2),-2)</f>
        <v/>
      </c>
      <c r="L5254" s="21">
        <f>I5254+J5254+K5254</f>
        <v/>
      </c>
      <c r="M5254" s="21">
        <f>B5254-L5254</f>
        <v/>
      </c>
      <c r="N5254" s="21">
        <f>ROUNDDOWN(ROUND(B5254*0.2042,2),0)</f>
        <v/>
      </c>
    </row>
    <row r="5255">
      <c r="A5255" t="inlineStr">
        <is>
          <t>照合 役員</t>
        </is>
      </c>
      <c r="B5255" s="21" t="n">
        <v>38500000</v>
      </c>
      <c r="C5255" s="22" t="n">
        <v>5</v>
      </c>
      <c r="D5255" s="22" t="n">
        <v>3</v>
      </c>
      <c r="E5255" s="22" t="n">
        <v>0</v>
      </c>
      <c r="F5255" s="21">
        <f>(IF(C5255&lt;=20,MAX(800000,400000*C5255),8000000+700000*(C5255-20))+IF(E5255=1,1000000,0))</f>
        <v/>
      </c>
      <c r="G5255" s="21">
        <f>IF(AND(D5255=3,C5255&lt;=5),MAX(0,B5255-F5255),IF(AND(D5255=2,C5255&lt;=5,MAX(0,B5255-F5255)&gt;3000000),1500000+MAX(0,B5255-F5255)-3000000,MAX(0,B5255-F5255)/2))</f>
        <v/>
      </c>
      <c r="H5255" s="21">
        <f>ROUNDDOWN(G5255,-3)</f>
        <v/>
      </c>
      <c r="I5255" s="21">
        <f>IF(H5255&lt;=0,0,ROUNDDOWN(ROUND((H5255*LOOKUP(H5255,{0,1950001,3300001,6950001,9000001,18000001,40000001},{0.05,0.1,0.2,0.23,0.33,0.4,0.45})-LOOKUP(H5255,{0,1950001,3300001,6950001,9000001,18000001,40000001},{0,97500,427500,636000,1536000,2796000,4796000}))*1.021,3),0))</f>
        <v/>
      </c>
      <c r="J5255" s="21">
        <f>ROUNDDOWN(ROUND(H5255*0.06,2),-2)</f>
        <v/>
      </c>
      <c r="K5255" s="21">
        <f>ROUNDDOWN(ROUND(H5255*0.04,2),-2)</f>
        <v/>
      </c>
      <c r="L5255" s="21">
        <f>I5255+J5255+K5255</f>
        <v/>
      </c>
      <c r="M5255" s="21">
        <f>B5255-L5255</f>
        <v/>
      </c>
      <c r="N5255" s="21">
        <f>ROUNDDOWN(ROUND(B5255*0.2042,2),0)</f>
        <v/>
      </c>
    </row>
    <row r="5256">
      <c r="A5256" t="inlineStr">
        <is>
          <t>照合 短期 障害</t>
        </is>
      </c>
      <c r="B5256" s="21" t="n">
        <v>38500000</v>
      </c>
      <c r="C5256" s="22" t="n">
        <v>5</v>
      </c>
      <c r="D5256" s="22" t="n">
        <v>2</v>
      </c>
      <c r="E5256" s="22" t="n">
        <v>1</v>
      </c>
      <c r="F5256" s="21">
        <f>(IF(C5256&lt;=20,MAX(800000,400000*C5256),8000000+700000*(C5256-20))+IF(E5256=1,1000000,0))</f>
        <v/>
      </c>
      <c r="G5256" s="21">
        <f>IF(AND(D5256=3,C5256&lt;=5),MAX(0,B5256-F5256),IF(AND(D5256=2,C5256&lt;=5,MAX(0,B5256-F5256)&gt;3000000),1500000+MAX(0,B5256-F5256)-3000000,MAX(0,B5256-F5256)/2))</f>
        <v/>
      </c>
      <c r="H5256" s="21">
        <f>ROUNDDOWN(G5256,-3)</f>
        <v/>
      </c>
      <c r="I5256" s="21">
        <f>IF(H5256&lt;=0,0,ROUNDDOWN(ROUND((H5256*LOOKUP(H5256,{0,1950001,3300001,6950001,9000001,18000001,40000001},{0.05,0.1,0.2,0.23,0.33,0.4,0.45})-LOOKUP(H5256,{0,1950001,3300001,6950001,9000001,18000001,40000001},{0,97500,427500,636000,1536000,2796000,4796000}))*1.021,3),0))</f>
        <v/>
      </c>
      <c r="J5256" s="21">
        <f>ROUNDDOWN(ROUND(H5256*0.06,2),-2)</f>
        <v/>
      </c>
      <c r="K5256" s="21">
        <f>ROUNDDOWN(ROUND(H5256*0.04,2),-2)</f>
        <v/>
      </c>
      <c r="L5256" s="21">
        <f>I5256+J5256+K5256</f>
        <v/>
      </c>
      <c r="M5256" s="21">
        <f>B5256-L5256</f>
        <v/>
      </c>
      <c r="N5256" s="21">
        <f>ROUNDDOWN(ROUND(B5256*0.2042,2),0)</f>
        <v/>
      </c>
    </row>
    <row r="5257">
      <c r="A5257" t="inlineStr">
        <is>
          <t>照合 障害</t>
        </is>
      </c>
      <c r="B5257" s="21" t="n">
        <v>38500000</v>
      </c>
      <c r="C5257" s="22" t="n">
        <v>25</v>
      </c>
      <c r="D5257" s="22" t="n">
        <v>1</v>
      </c>
      <c r="E5257" s="22" t="n">
        <v>1</v>
      </c>
      <c r="F5257" s="21">
        <f>(IF(C5257&lt;=20,MAX(800000,400000*C5257),8000000+700000*(C5257-20))+IF(E5257=1,1000000,0))</f>
        <v/>
      </c>
      <c r="G5257" s="21">
        <f>IF(AND(D5257=3,C5257&lt;=5),MAX(0,B5257-F5257),IF(AND(D5257=2,C5257&lt;=5,MAX(0,B5257-F5257)&gt;3000000),1500000+MAX(0,B5257-F5257)-3000000,MAX(0,B5257-F5257)/2))</f>
        <v/>
      </c>
      <c r="H5257" s="21">
        <f>ROUNDDOWN(G5257,-3)</f>
        <v/>
      </c>
      <c r="I5257" s="21">
        <f>IF(H5257&lt;=0,0,ROUNDDOWN(ROUND((H5257*LOOKUP(H5257,{0,1950001,3300001,6950001,9000001,18000001,40000001},{0.05,0.1,0.2,0.23,0.33,0.4,0.45})-LOOKUP(H5257,{0,1950001,3300001,6950001,9000001,18000001,40000001},{0,97500,427500,636000,1536000,2796000,4796000}))*1.021,3),0))</f>
        <v/>
      </c>
      <c r="J5257" s="21">
        <f>ROUNDDOWN(ROUND(H5257*0.06,2),-2)</f>
        <v/>
      </c>
      <c r="K5257" s="21">
        <f>ROUNDDOWN(ROUND(H5257*0.04,2),-2)</f>
        <v/>
      </c>
      <c r="L5257" s="21">
        <f>I5257+J5257+K5257</f>
        <v/>
      </c>
      <c r="M5257" s="21">
        <f>B5257-L5257</f>
        <v/>
      </c>
      <c r="N5257" s="21">
        <f>ROUNDDOWN(ROUND(B5257*0.2042,2),0)</f>
        <v/>
      </c>
    </row>
    <row r="5258">
      <c r="A5258" t="inlineStr">
        <is>
          <t>照合 一般</t>
        </is>
      </c>
      <c r="B5258" s="21" t="n">
        <v>39000000</v>
      </c>
      <c r="C5258" s="22" t="n">
        <v>1</v>
      </c>
      <c r="D5258" s="22" t="n">
        <v>1</v>
      </c>
      <c r="E5258" s="22" t="n">
        <v>0</v>
      </c>
      <c r="F5258" s="21">
        <f>(IF(C5258&lt;=20,MAX(800000,400000*C5258),8000000+700000*(C5258-20))+IF(E5258=1,1000000,0))</f>
        <v/>
      </c>
      <c r="G5258" s="21">
        <f>IF(AND(D5258=3,C5258&lt;=5),MAX(0,B5258-F5258),IF(AND(D5258=2,C5258&lt;=5,MAX(0,B5258-F5258)&gt;3000000),1500000+MAX(0,B5258-F5258)-3000000,MAX(0,B5258-F5258)/2))</f>
        <v/>
      </c>
      <c r="H5258" s="21">
        <f>ROUNDDOWN(G5258,-3)</f>
        <v/>
      </c>
      <c r="I5258" s="21">
        <f>IF(H5258&lt;=0,0,ROUNDDOWN(ROUND((H5258*LOOKUP(H5258,{0,1950001,3300001,6950001,9000001,18000001,40000001},{0.05,0.1,0.2,0.23,0.33,0.4,0.45})-LOOKUP(H5258,{0,1950001,3300001,6950001,9000001,18000001,40000001},{0,97500,427500,636000,1536000,2796000,4796000}))*1.021,3),0))</f>
        <v/>
      </c>
      <c r="J5258" s="21">
        <f>ROUNDDOWN(ROUND(H5258*0.06,2),-2)</f>
        <v/>
      </c>
      <c r="K5258" s="21">
        <f>ROUNDDOWN(ROUND(H5258*0.04,2),-2)</f>
        <v/>
      </c>
      <c r="L5258" s="21">
        <f>I5258+J5258+K5258</f>
        <v/>
      </c>
      <c r="M5258" s="21">
        <f>B5258-L5258</f>
        <v/>
      </c>
      <c r="N5258" s="21">
        <f>ROUNDDOWN(ROUND(B5258*0.2042,2),0)</f>
        <v/>
      </c>
    </row>
    <row r="5259">
      <c r="A5259" t="inlineStr">
        <is>
          <t>照合 一般</t>
        </is>
      </c>
      <c r="B5259" s="21" t="n">
        <v>39000000</v>
      </c>
      <c r="C5259" s="22" t="n">
        <v>2</v>
      </c>
      <c r="D5259" s="22" t="n">
        <v>1</v>
      </c>
      <c r="E5259" s="22" t="n">
        <v>0</v>
      </c>
      <c r="F5259" s="21">
        <f>(IF(C5259&lt;=20,MAX(800000,400000*C5259),8000000+700000*(C5259-20))+IF(E5259=1,1000000,0))</f>
        <v/>
      </c>
      <c r="G5259" s="21">
        <f>IF(AND(D5259=3,C5259&lt;=5),MAX(0,B5259-F5259),IF(AND(D5259=2,C5259&lt;=5,MAX(0,B5259-F5259)&gt;3000000),1500000+MAX(0,B5259-F5259)-3000000,MAX(0,B5259-F5259)/2))</f>
        <v/>
      </c>
      <c r="H5259" s="21">
        <f>ROUNDDOWN(G5259,-3)</f>
        <v/>
      </c>
      <c r="I5259" s="21">
        <f>IF(H5259&lt;=0,0,ROUNDDOWN(ROUND((H5259*LOOKUP(H5259,{0,1950001,3300001,6950001,9000001,18000001,40000001},{0.05,0.1,0.2,0.23,0.33,0.4,0.45})-LOOKUP(H5259,{0,1950001,3300001,6950001,9000001,18000001,40000001},{0,97500,427500,636000,1536000,2796000,4796000}))*1.021,3),0))</f>
        <v/>
      </c>
      <c r="J5259" s="21">
        <f>ROUNDDOWN(ROUND(H5259*0.06,2),-2)</f>
        <v/>
      </c>
      <c r="K5259" s="21">
        <f>ROUNDDOWN(ROUND(H5259*0.04,2),-2)</f>
        <v/>
      </c>
      <c r="L5259" s="21">
        <f>I5259+J5259+K5259</f>
        <v/>
      </c>
      <c r="M5259" s="21">
        <f>B5259-L5259</f>
        <v/>
      </c>
      <c r="N5259" s="21">
        <f>ROUNDDOWN(ROUND(B5259*0.2042,2),0)</f>
        <v/>
      </c>
    </row>
    <row r="5260">
      <c r="A5260" t="inlineStr">
        <is>
          <t>照合 一般</t>
        </is>
      </c>
      <c r="B5260" s="21" t="n">
        <v>39000000</v>
      </c>
      <c r="C5260" s="22" t="n">
        <v>3</v>
      </c>
      <c r="D5260" s="22" t="n">
        <v>1</v>
      </c>
      <c r="E5260" s="22" t="n">
        <v>0</v>
      </c>
      <c r="F5260" s="21">
        <f>(IF(C5260&lt;=20,MAX(800000,400000*C5260),8000000+700000*(C5260-20))+IF(E5260=1,1000000,0))</f>
        <v/>
      </c>
      <c r="G5260" s="21">
        <f>IF(AND(D5260=3,C5260&lt;=5),MAX(0,B5260-F5260),IF(AND(D5260=2,C5260&lt;=5,MAX(0,B5260-F5260)&gt;3000000),1500000+MAX(0,B5260-F5260)-3000000,MAX(0,B5260-F5260)/2))</f>
        <v/>
      </c>
      <c r="H5260" s="21">
        <f>ROUNDDOWN(G5260,-3)</f>
        <v/>
      </c>
      <c r="I5260" s="21">
        <f>IF(H5260&lt;=0,0,ROUNDDOWN(ROUND((H5260*LOOKUP(H5260,{0,1950001,3300001,6950001,9000001,18000001,40000001},{0.05,0.1,0.2,0.23,0.33,0.4,0.45})-LOOKUP(H5260,{0,1950001,3300001,6950001,9000001,18000001,40000001},{0,97500,427500,636000,1536000,2796000,4796000}))*1.021,3),0))</f>
        <v/>
      </c>
      <c r="J5260" s="21">
        <f>ROUNDDOWN(ROUND(H5260*0.06,2),-2)</f>
        <v/>
      </c>
      <c r="K5260" s="21">
        <f>ROUNDDOWN(ROUND(H5260*0.04,2),-2)</f>
        <v/>
      </c>
      <c r="L5260" s="21">
        <f>I5260+J5260+K5260</f>
        <v/>
      </c>
      <c r="M5260" s="21">
        <f>B5260-L5260</f>
        <v/>
      </c>
      <c r="N5260" s="21">
        <f>ROUNDDOWN(ROUND(B5260*0.2042,2),0)</f>
        <v/>
      </c>
    </row>
    <row r="5261">
      <c r="A5261" t="inlineStr">
        <is>
          <t>照合 一般</t>
        </is>
      </c>
      <c r="B5261" s="21" t="n">
        <v>39000000</v>
      </c>
      <c r="C5261" s="22" t="n">
        <v>4</v>
      </c>
      <c r="D5261" s="22" t="n">
        <v>1</v>
      </c>
      <c r="E5261" s="22" t="n">
        <v>0</v>
      </c>
      <c r="F5261" s="21">
        <f>(IF(C5261&lt;=20,MAX(800000,400000*C5261),8000000+700000*(C5261-20))+IF(E5261=1,1000000,0))</f>
        <v/>
      </c>
      <c r="G5261" s="21">
        <f>IF(AND(D5261=3,C5261&lt;=5),MAX(0,B5261-F5261),IF(AND(D5261=2,C5261&lt;=5,MAX(0,B5261-F5261)&gt;3000000),1500000+MAX(0,B5261-F5261)-3000000,MAX(0,B5261-F5261)/2))</f>
        <v/>
      </c>
      <c r="H5261" s="21">
        <f>ROUNDDOWN(G5261,-3)</f>
        <v/>
      </c>
      <c r="I5261" s="21">
        <f>IF(H5261&lt;=0,0,ROUNDDOWN(ROUND((H5261*LOOKUP(H5261,{0,1950001,3300001,6950001,9000001,18000001,40000001},{0.05,0.1,0.2,0.23,0.33,0.4,0.45})-LOOKUP(H5261,{0,1950001,3300001,6950001,9000001,18000001,40000001},{0,97500,427500,636000,1536000,2796000,4796000}))*1.021,3),0))</f>
        <v/>
      </c>
      <c r="J5261" s="21">
        <f>ROUNDDOWN(ROUND(H5261*0.06,2),-2)</f>
        <v/>
      </c>
      <c r="K5261" s="21">
        <f>ROUNDDOWN(ROUND(H5261*0.04,2),-2)</f>
        <v/>
      </c>
      <c r="L5261" s="21">
        <f>I5261+J5261+K5261</f>
        <v/>
      </c>
      <c r="M5261" s="21">
        <f>B5261-L5261</f>
        <v/>
      </c>
      <c r="N5261" s="21">
        <f>ROUNDDOWN(ROUND(B5261*0.2042,2),0)</f>
        <v/>
      </c>
    </row>
    <row r="5262">
      <c r="A5262" t="inlineStr">
        <is>
          <t>照合 一般</t>
        </is>
      </c>
      <c r="B5262" s="21" t="n">
        <v>39000000</v>
      </c>
      <c r="C5262" s="22" t="n">
        <v>5</v>
      </c>
      <c r="D5262" s="22" t="n">
        <v>1</v>
      </c>
      <c r="E5262" s="22" t="n">
        <v>0</v>
      </c>
      <c r="F5262" s="21">
        <f>(IF(C5262&lt;=20,MAX(800000,400000*C5262),8000000+700000*(C5262-20))+IF(E5262=1,1000000,0))</f>
        <v/>
      </c>
      <c r="G5262" s="21">
        <f>IF(AND(D5262=3,C5262&lt;=5),MAX(0,B5262-F5262),IF(AND(D5262=2,C5262&lt;=5,MAX(0,B5262-F5262)&gt;3000000),1500000+MAX(0,B5262-F5262)-3000000,MAX(0,B5262-F5262)/2))</f>
        <v/>
      </c>
      <c r="H5262" s="21">
        <f>ROUNDDOWN(G5262,-3)</f>
        <v/>
      </c>
      <c r="I5262" s="21">
        <f>IF(H5262&lt;=0,0,ROUNDDOWN(ROUND((H5262*LOOKUP(H5262,{0,1950001,3300001,6950001,9000001,18000001,40000001},{0.05,0.1,0.2,0.23,0.33,0.4,0.45})-LOOKUP(H5262,{0,1950001,3300001,6950001,9000001,18000001,40000001},{0,97500,427500,636000,1536000,2796000,4796000}))*1.021,3),0))</f>
        <v/>
      </c>
      <c r="J5262" s="21">
        <f>ROUNDDOWN(ROUND(H5262*0.06,2),-2)</f>
        <v/>
      </c>
      <c r="K5262" s="21">
        <f>ROUNDDOWN(ROUND(H5262*0.04,2),-2)</f>
        <v/>
      </c>
      <c r="L5262" s="21">
        <f>I5262+J5262+K5262</f>
        <v/>
      </c>
      <c r="M5262" s="21">
        <f>B5262-L5262</f>
        <v/>
      </c>
      <c r="N5262" s="21">
        <f>ROUNDDOWN(ROUND(B5262*0.2042,2),0)</f>
        <v/>
      </c>
    </row>
    <row r="5263">
      <c r="A5263" t="inlineStr">
        <is>
          <t>照合 一般</t>
        </is>
      </c>
      <c r="B5263" s="21" t="n">
        <v>39000000</v>
      </c>
      <c r="C5263" s="22" t="n">
        <v>6</v>
      </c>
      <c r="D5263" s="22" t="n">
        <v>1</v>
      </c>
      <c r="E5263" s="22" t="n">
        <v>0</v>
      </c>
      <c r="F5263" s="21">
        <f>(IF(C5263&lt;=20,MAX(800000,400000*C5263),8000000+700000*(C5263-20))+IF(E5263=1,1000000,0))</f>
        <v/>
      </c>
      <c r="G5263" s="21">
        <f>IF(AND(D5263=3,C5263&lt;=5),MAX(0,B5263-F5263),IF(AND(D5263=2,C5263&lt;=5,MAX(0,B5263-F5263)&gt;3000000),1500000+MAX(0,B5263-F5263)-3000000,MAX(0,B5263-F5263)/2))</f>
        <v/>
      </c>
      <c r="H5263" s="21">
        <f>ROUNDDOWN(G5263,-3)</f>
        <v/>
      </c>
      <c r="I5263" s="21">
        <f>IF(H5263&lt;=0,0,ROUNDDOWN(ROUND((H5263*LOOKUP(H5263,{0,1950001,3300001,6950001,9000001,18000001,40000001},{0.05,0.1,0.2,0.23,0.33,0.4,0.45})-LOOKUP(H5263,{0,1950001,3300001,6950001,9000001,18000001,40000001},{0,97500,427500,636000,1536000,2796000,4796000}))*1.021,3),0))</f>
        <v/>
      </c>
      <c r="J5263" s="21">
        <f>ROUNDDOWN(ROUND(H5263*0.06,2),-2)</f>
        <v/>
      </c>
      <c r="K5263" s="21">
        <f>ROUNDDOWN(ROUND(H5263*0.04,2),-2)</f>
        <v/>
      </c>
      <c r="L5263" s="21">
        <f>I5263+J5263+K5263</f>
        <v/>
      </c>
      <c r="M5263" s="21">
        <f>B5263-L5263</f>
        <v/>
      </c>
      <c r="N5263" s="21">
        <f>ROUNDDOWN(ROUND(B5263*0.2042,2),0)</f>
        <v/>
      </c>
    </row>
    <row r="5264">
      <c r="A5264" t="inlineStr">
        <is>
          <t>照合 一般</t>
        </is>
      </c>
      <c r="B5264" s="21" t="n">
        <v>39000000</v>
      </c>
      <c r="C5264" s="22" t="n">
        <v>7</v>
      </c>
      <c r="D5264" s="22" t="n">
        <v>1</v>
      </c>
      <c r="E5264" s="22" t="n">
        <v>0</v>
      </c>
      <c r="F5264" s="21">
        <f>(IF(C5264&lt;=20,MAX(800000,400000*C5264),8000000+700000*(C5264-20))+IF(E5264=1,1000000,0))</f>
        <v/>
      </c>
      <c r="G5264" s="21">
        <f>IF(AND(D5264=3,C5264&lt;=5),MAX(0,B5264-F5264),IF(AND(D5264=2,C5264&lt;=5,MAX(0,B5264-F5264)&gt;3000000),1500000+MAX(0,B5264-F5264)-3000000,MAX(0,B5264-F5264)/2))</f>
        <v/>
      </c>
      <c r="H5264" s="21">
        <f>ROUNDDOWN(G5264,-3)</f>
        <v/>
      </c>
      <c r="I5264" s="21">
        <f>IF(H5264&lt;=0,0,ROUNDDOWN(ROUND((H5264*LOOKUP(H5264,{0,1950001,3300001,6950001,9000001,18000001,40000001},{0.05,0.1,0.2,0.23,0.33,0.4,0.45})-LOOKUP(H5264,{0,1950001,3300001,6950001,9000001,18000001,40000001},{0,97500,427500,636000,1536000,2796000,4796000}))*1.021,3),0))</f>
        <v/>
      </c>
      <c r="J5264" s="21">
        <f>ROUNDDOWN(ROUND(H5264*0.06,2),-2)</f>
        <v/>
      </c>
      <c r="K5264" s="21">
        <f>ROUNDDOWN(ROUND(H5264*0.04,2),-2)</f>
        <v/>
      </c>
      <c r="L5264" s="21">
        <f>I5264+J5264+K5264</f>
        <v/>
      </c>
      <c r="M5264" s="21">
        <f>B5264-L5264</f>
        <v/>
      </c>
      <c r="N5264" s="21">
        <f>ROUNDDOWN(ROUND(B5264*0.2042,2),0)</f>
        <v/>
      </c>
    </row>
    <row r="5265">
      <c r="A5265" t="inlineStr">
        <is>
          <t>照合 一般</t>
        </is>
      </c>
      <c r="B5265" s="21" t="n">
        <v>39000000</v>
      </c>
      <c r="C5265" s="22" t="n">
        <v>8</v>
      </c>
      <c r="D5265" s="22" t="n">
        <v>1</v>
      </c>
      <c r="E5265" s="22" t="n">
        <v>0</v>
      </c>
      <c r="F5265" s="21">
        <f>(IF(C5265&lt;=20,MAX(800000,400000*C5265),8000000+700000*(C5265-20))+IF(E5265=1,1000000,0))</f>
        <v/>
      </c>
      <c r="G5265" s="21">
        <f>IF(AND(D5265=3,C5265&lt;=5),MAX(0,B5265-F5265),IF(AND(D5265=2,C5265&lt;=5,MAX(0,B5265-F5265)&gt;3000000),1500000+MAX(0,B5265-F5265)-3000000,MAX(0,B5265-F5265)/2))</f>
        <v/>
      </c>
      <c r="H5265" s="21">
        <f>ROUNDDOWN(G5265,-3)</f>
        <v/>
      </c>
      <c r="I5265" s="21">
        <f>IF(H5265&lt;=0,0,ROUNDDOWN(ROUND((H5265*LOOKUP(H5265,{0,1950001,3300001,6950001,9000001,18000001,40000001},{0.05,0.1,0.2,0.23,0.33,0.4,0.45})-LOOKUP(H5265,{0,1950001,3300001,6950001,9000001,18000001,40000001},{0,97500,427500,636000,1536000,2796000,4796000}))*1.021,3),0))</f>
        <v/>
      </c>
      <c r="J5265" s="21">
        <f>ROUNDDOWN(ROUND(H5265*0.06,2),-2)</f>
        <v/>
      </c>
      <c r="K5265" s="21">
        <f>ROUNDDOWN(ROUND(H5265*0.04,2),-2)</f>
        <v/>
      </c>
      <c r="L5265" s="21">
        <f>I5265+J5265+K5265</f>
        <v/>
      </c>
      <c r="M5265" s="21">
        <f>B5265-L5265</f>
        <v/>
      </c>
      <c r="N5265" s="21">
        <f>ROUNDDOWN(ROUND(B5265*0.2042,2),0)</f>
        <v/>
      </c>
    </row>
    <row r="5266">
      <c r="A5266" t="inlineStr">
        <is>
          <t>照合 一般</t>
        </is>
      </c>
      <c r="B5266" s="21" t="n">
        <v>39000000</v>
      </c>
      <c r="C5266" s="22" t="n">
        <v>9</v>
      </c>
      <c r="D5266" s="22" t="n">
        <v>1</v>
      </c>
      <c r="E5266" s="22" t="n">
        <v>0</v>
      </c>
      <c r="F5266" s="21">
        <f>(IF(C5266&lt;=20,MAX(800000,400000*C5266),8000000+700000*(C5266-20))+IF(E5266=1,1000000,0))</f>
        <v/>
      </c>
      <c r="G5266" s="21">
        <f>IF(AND(D5266=3,C5266&lt;=5),MAX(0,B5266-F5266),IF(AND(D5266=2,C5266&lt;=5,MAX(0,B5266-F5266)&gt;3000000),1500000+MAX(0,B5266-F5266)-3000000,MAX(0,B5266-F5266)/2))</f>
        <v/>
      </c>
      <c r="H5266" s="21">
        <f>ROUNDDOWN(G5266,-3)</f>
        <v/>
      </c>
      <c r="I5266" s="21">
        <f>IF(H5266&lt;=0,0,ROUNDDOWN(ROUND((H5266*LOOKUP(H5266,{0,1950001,3300001,6950001,9000001,18000001,40000001},{0.05,0.1,0.2,0.23,0.33,0.4,0.45})-LOOKUP(H5266,{0,1950001,3300001,6950001,9000001,18000001,40000001},{0,97500,427500,636000,1536000,2796000,4796000}))*1.021,3),0))</f>
        <v/>
      </c>
      <c r="J5266" s="21">
        <f>ROUNDDOWN(ROUND(H5266*0.06,2),-2)</f>
        <v/>
      </c>
      <c r="K5266" s="21">
        <f>ROUNDDOWN(ROUND(H5266*0.04,2),-2)</f>
        <v/>
      </c>
      <c r="L5266" s="21">
        <f>I5266+J5266+K5266</f>
        <v/>
      </c>
      <c r="M5266" s="21">
        <f>B5266-L5266</f>
        <v/>
      </c>
      <c r="N5266" s="21">
        <f>ROUNDDOWN(ROUND(B5266*0.2042,2),0)</f>
        <v/>
      </c>
    </row>
    <row r="5267">
      <c r="A5267" t="inlineStr">
        <is>
          <t>照合 一般</t>
        </is>
      </c>
      <c r="B5267" s="21" t="n">
        <v>39000000</v>
      </c>
      <c r="C5267" s="22" t="n">
        <v>10</v>
      </c>
      <c r="D5267" s="22" t="n">
        <v>1</v>
      </c>
      <c r="E5267" s="22" t="n">
        <v>0</v>
      </c>
      <c r="F5267" s="21">
        <f>(IF(C5267&lt;=20,MAX(800000,400000*C5267),8000000+700000*(C5267-20))+IF(E5267=1,1000000,0))</f>
        <v/>
      </c>
      <c r="G5267" s="21">
        <f>IF(AND(D5267=3,C5267&lt;=5),MAX(0,B5267-F5267),IF(AND(D5267=2,C5267&lt;=5,MAX(0,B5267-F5267)&gt;3000000),1500000+MAX(0,B5267-F5267)-3000000,MAX(0,B5267-F5267)/2))</f>
        <v/>
      </c>
      <c r="H5267" s="21">
        <f>ROUNDDOWN(G5267,-3)</f>
        <v/>
      </c>
      <c r="I5267" s="21">
        <f>IF(H5267&lt;=0,0,ROUNDDOWN(ROUND((H5267*LOOKUP(H5267,{0,1950001,3300001,6950001,9000001,18000001,40000001},{0.05,0.1,0.2,0.23,0.33,0.4,0.45})-LOOKUP(H5267,{0,1950001,3300001,6950001,9000001,18000001,40000001},{0,97500,427500,636000,1536000,2796000,4796000}))*1.021,3),0))</f>
        <v/>
      </c>
      <c r="J5267" s="21">
        <f>ROUNDDOWN(ROUND(H5267*0.06,2),-2)</f>
        <v/>
      </c>
      <c r="K5267" s="21">
        <f>ROUNDDOWN(ROUND(H5267*0.04,2),-2)</f>
        <v/>
      </c>
      <c r="L5267" s="21">
        <f>I5267+J5267+K5267</f>
        <v/>
      </c>
      <c r="M5267" s="21">
        <f>B5267-L5267</f>
        <v/>
      </c>
      <c r="N5267" s="21">
        <f>ROUNDDOWN(ROUND(B5267*0.2042,2),0)</f>
        <v/>
      </c>
    </row>
    <row r="5268">
      <c r="A5268" t="inlineStr">
        <is>
          <t>照合 一般</t>
        </is>
      </c>
      <c r="B5268" s="21" t="n">
        <v>39000000</v>
      </c>
      <c r="C5268" s="22" t="n">
        <v>11</v>
      </c>
      <c r="D5268" s="22" t="n">
        <v>1</v>
      </c>
      <c r="E5268" s="22" t="n">
        <v>0</v>
      </c>
      <c r="F5268" s="21">
        <f>(IF(C5268&lt;=20,MAX(800000,400000*C5268),8000000+700000*(C5268-20))+IF(E5268=1,1000000,0))</f>
        <v/>
      </c>
      <c r="G5268" s="21">
        <f>IF(AND(D5268=3,C5268&lt;=5),MAX(0,B5268-F5268),IF(AND(D5268=2,C5268&lt;=5,MAX(0,B5268-F5268)&gt;3000000),1500000+MAX(0,B5268-F5268)-3000000,MAX(0,B5268-F5268)/2))</f>
        <v/>
      </c>
      <c r="H5268" s="21">
        <f>ROUNDDOWN(G5268,-3)</f>
        <v/>
      </c>
      <c r="I5268" s="21">
        <f>IF(H5268&lt;=0,0,ROUNDDOWN(ROUND((H5268*LOOKUP(H5268,{0,1950001,3300001,6950001,9000001,18000001,40000001},{0.05,0.1,0.2,0.23,0.33,0.4,0.45})-LOOKUP(H5268,{0,1950001,3300001,6950001,9000001,18000001,40000001},{0,97500,427500,636000,1536000,2796000,4796000}))*1.021,3),0))</f>
        <v/>
      </c>
      <c r="J5268" s="21">
        <f>ROUNDDOWN(ROUND(H5268*0.06,2),-2)</f>
        <v/>
      </c>
      <c r="K5268" s="21">
        <f>ROUNDDOWN(ROUND(H5268*0.04,2),-2)</f>
        <v/>
      </c>
      <c r="L5268" s="21">
        <f>I5268+J5268+K5268</f>
        <v/>
      </c>
      <c r="M5268" s="21">
        <f>B5268-L5268</f>
        <v/>
      </c>
      <c r="N5268" s="21">
        <f>ROUNDDOWN(ROUND(B5268*0.2042,2),0)</f>
        <v/>
      </c>
    </row>
    <row r="5269">
      <c r="A5269" t="inlineStr">
        <is>
          <t>照合 一般</t>
        </is>
      </c>
      <c r="B5269" s="21" t="n">
        <v>39000000</v>
      </c>
      <c r="C5269" s="22" t="n">
        <v>12</v>
      </c>
      <c r="D5269" s="22" t="n">
        <v>1</v>
      </c>
      <c r="E5269" s="22" t="n">
        <v>0</v>
      </c>
      <c r="F5269" s="21">
        <f>(IF(C5269&lt;=20,MAX(800000,400000*C5269),8000000+700000*(C5269-20))+IF(E5269=1,1000000,0))</f>
        <v/>
      </c>
      <c r="G5269" s="21">
        <f>IF(AND(D5269=3,C5269&lt;=5),MAX(0,B5269-F5269),IF(AND(D5269=2,C5269&lt;=5,MAX(0,B5269-F5269)&gt;3000000),1500000+MAX(0,B5269-F5269)-3000000,MAX(0,B5269-F5269)/2))</f>
        <v/>
      </c>
      <c r="H5269" s="21">
        <f>ROUNDDOWN(G5269,-3)</f>
        <v/>
      </c>
      <c r="I5269" s="21">
        <f>IF(H5269&lt;=0,0,ROUNDDOWN(ROUND((H5269*LOOKUP(H5269,{0,1950001,3300001,6950001,9000001,18000001,40000001},{0.05,0.1,0.2,0.23,0.33,0.4,0.45})-LOOKUP(H5269,{0,1950001,3300001,6950001,9000001,18000001,40000001},{0,97500,427500,636000,1536000,2796000,4796000}))*1.021,3),0))</f>
        <v/>
      </c>
      <c r="J5269" s="21">
        <f>ROUNDDOWN(ROUND(H5269*0.06,2),-2)</f>
        <v/>
      </c>
      <c r="K5269" s="21">
        <f>ROUNDDOWN(ROUND(H5269*0.04,2),-2)</f>
        <v/>
      </c>
      <c r="L5269" s="21">
        <f>I5269+J5269+K5269</f>
        <v/>
      </c>
      <c r="M5269" s="21">
        <f>B5269-L5269</f>
        <v/>
      </c>
      <c r="N5269" s="21">
        <f>ROUNDDOWN(ROUND(B5269*0.2042,2),0)</f>
        <v/>
      </c>
    </row>
    <row r="5270">
      <c r="A5270" t="inlineStr">
        <is>
          <t>照合 一般</t>
        </is>
      </c>
      <c r="B5270" s="21" t="n">
        <v>39000000</v>
      </c>
      <c r="C5270" s="22" t="n">
        <v>13</v>
      </c>
      <c r="D5270" s="22" t="n">
        <v>1</v>
      </c>
      <c r="E5270" s="22" t="n">
        <v>0</v>
      </c>
      <c r="F5270" s="21">
        <f>(IF(C5270&lt;=20,MAX(800000,400000*C5270),8000000+700000*(C5270-20))+IF(E5270=1,1000000,0))</f>
        <v/>
      </c>
      <c r="G5270" s="21">
        <f>IF(AND(D5270=3,C5270&lt;=5),MAX(0,B5270-F5270),IF(AND(D5270=2,C5270&lt;=5,MAX(0,B5270-F5270)&gt;3000000),1500000+MAX(0,B5270-F5270)-3000000,MAX(0,B5270-F5270)/2))</f>
        <v/>
      </c>
      <c r="H5270" s="21">
        <f>ROUNDDOWN(G5270,-3)</f>
        <v/>
      </c>
      <c r="I5270" s="21">
        <f>IF(H5270&lt;=0,0,ROUNDDOWN(ROUND((H5270*LOOKUP(H5270,{0,1950001,3300001,6950001,9000001,18000001,40000001},{0.05,0.1,0.2,0.23,0.33,0.4,0.45})-LOOKUP(H5270,{0,1950001,3300001,6950001,9000001,18000001,40000001},{0,97500,427500,636000,1536000,2796000,4796000}))*1.021,3),0))</f>
        <v/>
      </c>
      <c r="J5270" s="21">
        <f>ROUNDDOWN(ROUND(H5270*0.06,2),-2)</f>
        <v/>
      </c>
      <c r="K5270" s="21">
        <f>ROUNDDOWN(ROUND(H5270*0.04,2),-2)</f>
        <v/>
      </c>
      <c r="L5270" s="21">
        <f>I5270+J5270+K5270</f>
        <v/>
      </c>
      <c r="M5270" s="21">
        <f>B5270-L5270</f>
        <v/>
      </c>
      <c r="N5270" s="21">
        <f>ROUNDDOWN(ROUND(B5270*0.2042,2),0)</f>
        <v/>
      </c>
    </row>
    <row r="5271">
      <c r="A5271" t="inlineStr">
        <is>
          <t>照合 一般</t>
        </is>
      </c>
      <c r="B5271" s="21" t="n">
        <v>39000000</v>
      </c>
      <c r="C5271" s="22" t="n">
        <v>14</v>
      </c>
      <c r="D5271" s="22" t="n">
        <v>1</v>
      </c>
      <c r="E5271" s="22" t="n">
        <v>0</v>
      </c>
      <c r="F5271" s="21">
        <f>(IF(C5271&lt;=20,MAX(800000,400000*C5271),8000000+700000*(C5271-20))+IF(E5271=1,1000000,0))</f>
        <v/>
      </c>
      <c r="G5271" s="21">
        <f>IF(AND(D5271=3,C5271&lt;=5),MAX(0,B5271-F5271),IF(AND(D5271=2,C5271&lt;=5,MAX(0,B5271-F5271)&gt;3000000),1500000+MAX(0,B5271-F5271)-3000000,MAX(0,B5271-F5271)/2))</f>
        <v/>
      </c>
      <c r="H5271" s="21">
        <f>ROUNDDOWN(G5271,-3)</f>
        <v/>
      </c>
      <c r="I5271" s="21">
        <f>IF(H5271&lt;=0,0,ROUNDDOWN(ROUND((H5271*LOOKUP(H5271,{0,1950001,3300001,6950001,9000001,18000001,40000001},{0.05,0.1,0.2,0.23,0.33,0.4,0.45})-LOOKUP(H5271,{0,1950001,3300001,6950001,9000001,18000001,40000001},{0,97500,427500,636000,1536000,2796000,4796000}))*1.021,3),0))</f>
        <v/>
      </c>
      <c r="J5271" s="21">
        <f>ROUNDDOWN(ROUND(H5271*0.06,2),-2)</f>
        <v/>
      </c>
      <c r="K5271" s="21">
        <f>ROUNDDOWN(ROUND(H5271*0.04,2),-2)</f>
        <v/>
      </c>
      <c r="L5271" s="21">
        <f>I5271+J5271+K5271</f>
        <v/>
      </c>
      <c r="M5271" s="21">
        <f>B5271-L5271</f>
        <v/>
      </c>
      <c r="N5271" s="21">
        <f>ROUNDDOWN(ROUND(B5271*0.2042,2),0)</f>
        <v/>
      </c>
    </row>
    <row r="5272">
      <c r="A5272" t="inlineStr">
        <is>
          <t>照合 一般</t>
        </is>
      </c>
      <c r="B5272" s="21" t="n">
        <v>39000000</v>
      </c>
      <c r="C5272" s="22" t="n">
        <v>15</v>
      </c>
      <c r="D5272" s="22" t="n">
        <v>1</v>
      </c>
      <c r="E5272" s="22" t="n">
        <v>0</v>
      </c>
      <c r="F5272" s="21">
        <f>(IF(C5272&lt;=20,MAX(800000,400000*C5272),8000000+700000*(C5272-20))+IF(E5272=1,1000000,0))</f>
        <v/>
      </c>
      <c r="G5272" s="21">
        <f>IF(AND(D5272=3,C5272&lt;=5),MAX(0,B5272-F5272),IF(AND(D5272=2,C5272&lt;=5,MAX(0,B5272-F5272)&gt;3000000),1500000+MAX(0,B5272-F5272)-3000000,MAX(0,B5272-F5272)/2))</f>
        <v/>
      </c>
      <c r="H5272" s="21">
        <f>ROUNDDOWN(G5272,-3)</f>
        <v/>
      </c>
      <c r="I5272" s="21">
        <f>IF(H5272&lt;=0,0,ROUNDDOWN(ROUND((H5272*LOOKUP(H5272,{0,1950001,3300001,6950001,9000001,18000001,40000001},{0.05,0.1,0.2,0.23,0.33,0.4,0.45})-LOOKUP(H5272,{0,1950001,3300001,6950001,9000001,18000001,40000001},{0,97500,427500,636000,1536000,2796000,4796000}))*1.021,3),0))</f>
        <v/>
      </c>
      <c r="J5272" s="21">
        <f>ROUNDDOWN(ROUND(H5272*0.06,2),-2)</f>
        <v/>
      </c>
      <c r="K5272" s="21">
        <f>ROUNDDOWN(ROUND(H5272*0.04,2),-2)</f>
        <v/>
      </c>
      <c r="L5272" s="21">
        <f>I5272+J5272+K5272</f>
        <v/>
      </c>
      <c r="M5272" s="21">
        <f>B5272-L5272</f>
        <v/>
      </c>
      <c r="N5272" s="21">
        <f>ROUNDDOWN(ROUND(B5272*0.2042,2),0)</f>
        <v/>
      </c>
    </row>
    <row r="5273">
      <c r="A5273" t="inlineStr">
        <is>
          <t>照合 一般</t>
        </is>
      </c>
      <c r="B5273" s="21" t="n">
        <v>39000000</v>
      </c>
      <c r="C5273" s="22" t="n">
        <v>16</v>
      </c>
      <c r="D5273" s="22" t="n">
        <v>1</v>
      </c>
      <c r="E5273" s="22" t="n">
        <v>0</v>
      </c>
      <c r="F5273" s="21">
        <f>(IF(C5273&lt;=20,MAX(800000,400000*C5273),8000000+700000*(C5273-20))+IF(E5273=1,1000000,0))</f>
        <v/>
      </c>
      <c r="G5273" s="21">
        <f>IF(AND(D5273=3,C5273&lt;=5),MAX(0,B5273-F5273),IF(AND(D5273=2,C5273&lt;=5,MAX(0,B5273-F5273)&gt;3000000),1500000+MAX(0,B5273-F5273)-3000000,MAX(0,B5273-F5273)/2))</f>
        <v/>
      </c>
      <c r="H5273" s="21">
        <f>ROUNDDOWN(G5273,-3)</f>
        <v/>
      </c>
      <c r="I5273" s="21">
        <f>IF(H5273&lt;=0,0,ROUNDDOWN(ROUND((H5273*LOOKUP(H5273,{0,1950001,3300001,6950001,9000001,18000001,40000001},{0.05,0.1,0.2,0.23,0.33,0.4,0.45})-LOOKUP(H5273,{0,1950001,3300001,6950001,9000001,18000001,40000001},{0,97500,427500,636000,1536000,2796000,4796000}))*1.021,3),0))</f>
        <v/>
      </c>
      <c r="J5273" s="21">
        <f>ROUNDDOWN(ROUND(H5273*0.06,2),-2)</f>
        <v/>
      </c>
      <c r="K5273" s="21">
        <f>ROUNDDOWN(ROUND(H5273*0.04,2),-2)</f>
        <v/>
      </c>
      <c r="L5273" s="21">
        <f>I5273+J5273+K5273</f>
        <v/>
      </c>
      <c r="M5273" s="21">
        <f>B5273-L5273</f>
        <v/>
      </c>
      <c r="N5273" s="21">
        <f>ROUNDDOWN(ROUND(B5273*0.2042,2),0)</f>
        <v/>
      </c>
    </row>
    <row r="5274">
      <c r="A5274" t="inlineStr">
        <is>
          <t>照合 一般</t>
        </is>
      </c>
      <c r="B5274" s="21" t="n">
        <v>39000000</v>
      </c>
      <c r="C5274" s="22" t="n">
        <v>17</v>
      </c>
      <c r="D5274" s="22" t="n">
        <v>1</v>
      </c>
      <c r="E5274" s="22" t="n">
        <v>0</v>
      </c>
      <c r="F5274" s="21">
        <f>(IF(C5274&lt;=20,MAX(800000,400000*C5274),8000000+700000*(C5274-20))+IF(E5274=1,1000000,0))</f>
        <v/>
      </c>
      <c r="G5274" s="21">
        <f>IF(AND(D5274=3,C5274&lt;=5),MAX(0,B5274-F5274),IF(AND(D5274=2,C5274&lt;=5,MAX(0,B5274-F5274)&gt;3000000),1500000+MAX(0,B5274-F5274)-3000000,MAX(0,B5274-F5274)/2))</f>
        <v/>
      </c>
      <c r="H5274" s="21">
        <f>ROUNDDOWN(G5274,-3)</f>
        <v/>
      </c>
      <c r="I5274" s="21">
        <f>IF(H5274&lt;=0,0,ROUNDDOWN(ROUND((H5274*LOOKUP(H5274,{0,1950001,3300001,6950001,9000001,18000001,40000001},{0.05,0.1,0.2,0.23,0.33,0.4,0.45})-LOOKUP(H5274,{0,1950001,3300001,6950001,9000001,18000001,40000001},{0,97500,427500,636000,1536000,2796000,4796000}))*1.021,3),0))</f>
        <v/>
      </c>
      <c r="J5274" s="21">
        <f>ROUNDDOWN(ROUND(H5274*0.06,2),-2)</f>
        <v/>
      </c>
      <c r="K5274" s="21">
        <f>ROUNDDOWN(ROUND(H5274*0.04,2),-2)</f>
        <v/>
      </c>
      <c r="L5274" s="21">
        <f>I5274+J5274+K5274</f>
        <v/>
      </c>
      <c r="M5274" s="21">
        <f>B5274-L5274</f>
        <v/>
      </c>
      <c r="N5274" s="21">
        <f>ROUNDDOWN(ROUND(B5274*0.2042,2),0)</f>
        <v/>
      </c>
    </row>
    <row r="5275">
      <c r="A5275" t="inlineStr">
        <is>
          <t>照合 一般</t>
        </is>
      </c>
      <c r="B5275" s="21" t="n">
        <v>39000000</v>
      </c>
      <c r="C5275" s="22" t="n">
        <v>18</v>
      </c>
      <c r="D5275" s="22" t="n">
        <v>1</v>
      </c>
      <c r="E5275" s="22" t="n">
        <v>0</v>
      </c>
      <c r="F5275" s="21">
        <f>(IF(C5275&lt;=20,MAX(800000,400000*C5275),8000000+700000*(C5275-20))+IF(E5275=1,1000000,0))</f>
        <v/>
      </c>
      <c r="G5275" s="21">
        <f>IF(AND(D5275=3,C5275&lt;=5),MAX(0,B5275-F5275),IF(AND(D5275=2,C5275&lt;=5,MAX(0,B5275-F5275)&gt;3000000),1500000+MAX(0,B5275-F5275)-3000000,MAX(0,B5275-F5275)/2))</f>
        <v/>
      </c>
      <c r="H5275" s="21">
        <f>ROUNDDOWN(G5275,-3)</f>
        <v/>
      </c>
      <c r="I5275" s="21">
        <f>IF(H5275&lt;=0,0,ROUNDDOWN(ROUND((H5275*LOOKUP(H5275,{0,1950001,3300001,6950001,9000001,18000001,40000001},{0.05,0.1,0.2,0.23,0.33,0.4,0.45})-LOOKUP(H5275,{0,1950001,3300001,6950001,9000001,18000001,40000001},{0,97500,427500,636000,1536000,2796000,4796000}))*1.021,3),0))</f>
        <v/>
      </c>
      <c r="J5275" s="21">
        <f>ROUNDDOWN(ROUND(H5275*0.06,2),-2)</f>
        <v/>
      </c>
      <c r="K5275" s="21">
        <f>ROUNDDOWN(ROUND(H5275*0.04,2),-2)</f>
        <v/>
      </c>
      <c r="L5275" s="21">
        <f>I5275+J5275+K5275</f>
        <v/>
      </c>
      <c r="M5275" s="21">
        <f>B5275-L5275</f>
        <v/>
      </c>
      <c r="N5275" s="21">
        <f>ROUNDDOWN(ROUND(B5275*0.2042,2),0)</f>
        <v/>
      </c>
    </row>
    <row r="5276">
      <c r="A5276" t="inlineStr">
        <is>
          <t>照合 一般</t>
        </is>
      </c>
      <c r="B5276" s="21" t="n">
        <v>39000000</v>
      </c>
      <c r="C5276" s="22" t="n">
        <v>19</v>
      </c>
      <c r="D5276" s="22" t="n">
        <v>1</v>
      </c>
      <c r="E5276" s="22" t="n">
        <v>0</v>
      </c>
      <c r="F5276" s="21">
        <f>(IF(C5276&lt;=20,MAX(800000,400000*C5276),8000000+700000*(C5276-20))+IF(E5276=1,1000000,0))</f>
        <v/>
      </c>
      <c r="G5276" s="21">
        <f>IF(AND(D5276=3,C5276&lt;=5),MAX(0,B5276-F5276),IF(AND(D5276=2,C5276&lt;=5,MAX(0,B5276-F5276)&gt;3000000),1500000+MAX(0,B5276-F5276)-3000000,MAX(0,B5276-F5276)/2))</f>
        <v/>
      </c>
      <c r="H5276" s="21">
        <f>ROUNDDOWN(G5276,-3)</f>
        <v/>
      </c>
      <c r="I5276" s="21">
        <f>IF(H5276&lt;=0,0,ROUNDDOWN(ROUND((H5276*LOOKUP(H5276,{0,1950001,3300001,6950001,9000001,18000001,40000001},{0.05,0.1,0.2,0.23,0.33,0.4,0.45})-LOOKUP(H5276,{0,1950001,3300001,6950001,9000001,18000001,40000001},{0,97500,427500,636000,1536000,2796000,4796000}))*1.021,3),0))</f>
        <v/>
      </c>
      <c r="J5276" s="21">
        <f>ROUNDDOWN(ROUND(H5276*0.06,2),-2)</f>
        <v/>
      </c>
      <c r="K5276" s="21">
        <f>ROUNDDOWN(ROUND(H5276*0.04,2),-2)</f>
        <v/>
      </c>
      <c r="L5276" s="21">
        <f>I5276+J5276+K5276</f>
        <v/>
      </c>
      <c r="M5276" s="21">
        <f>B5276-L5276</f>
        <v/>
      </c>
      <c r="N5276" s="21">
        <f>ROUNDDOWN(ROUND(B5276*0.2042,2),0)</f>
        <v/>
      </c>
    </row>
    <row r="5277">
      <c r="A5277" t="inlineStr">
        <is>
          <t>照合 一般</t>
        </is>
      </c>
      <c r="B5277" s="21" t="n">
        <v>39000000</v>
      </c>
      <c r="C5277" s="22" t="n">
        <v>20</v>
      </c>
      <c r="D5277" s="22" t="n">
        <v>1</v>
      </c>
      <c r="E5277" s="22" t="n">
        <v>0</v>
      </c>
      <c r="F5277" s="21">
        <f>(IF(C5277&lt;=20,MAX(800000,400000*C5277),8000000+700000*(C5277-20))+IF(E5277=1,1000000,0))</f>
        <v/>
      </c>
      <c r="G5277" s="21">
        <f>IF(AND(D5277=3,C5277&lt;=5),MAX(0,B5277-F5277),IF(AND(D5277=2,C5277&lt;=5,MAX(0,B5277-F5277)&gt;3000000),1500000+MAX(0,B5277-F5277)-3000000,MAX(0,B5277-F5277)/2))</f>
        <v/>
      </c>
      <c r="H5277" s="21">
        <f>ROUNDDOWN(G5277,-3)</f>
        <v/>
      </c>
      <c r="I5277" s="21">
        <f>IF(H5277&lt;=0,0,ROUNDDOWN(ROUND((H5277*LOOKUP(H5277,{0,1950001,3300001,6950001,9000001,18000001,40000001},{0.05,0.1,0.2,0.23,0.33,0.4,0.45})-LOOKUP(H5277,{0,1950001,3300001,6950001,9000001,18000001,40000001},{0,97500,427500,636000,1536000,2796000,4796000}))*1.021,3),0))</f>
        <v/>
      </c>
      <c r="J5277" s="21">
        <f>ROUNDDOWN(ROUND(H5277*0.06,2),-2)</f>
        <v/>
      </c>
      <c r="K5277" s="21">
        <f>ROUNDDOWN(ROUND(H5277*0.04,2),-2)</f>
        <v/>
      </c>
      <c r="L5277" s="21">
        <f>I5277+J5277+K5277</f>
        <v/>
      </c>
      <c r="M5277" s="21">
        <f>B5277-L5277</f>
        <v/>
      </c>
      <c r="N5277" s="21">
        <f>ROUNDDOWN(ROUND(B5277*0.2042,2),0)</f>
        <v/>
      </c>
    </row>
    <row r="5278">
      <c r="A5278" t="inlineStr">
        <is>
          <t>照合 一般</t>
        </is>
      </c>
      <c r="B5278" s="21" t="n">
        <v>39000000</v>
      </c>
      <c r="C5278" s="22" t="n">
        <v>21</v>
      </c>
      <c r="D5278" s="22" t="n">
        <v>1</v>
      </c>
      <c r="E5278" s="22" t="n">
        <v>0</v>
      </c>
      <c r="F5278" s="21">
        <f>(IF(C5278&lt;=20,MAX(800000,400000*C5278),8000000+700000*(C5278-20))+IF(E5278=1,1000000,0))</f>
        <v/>
      </c>
      <c r="G5278" s="21">
        <f>IF(AND(D5278=3,C5278&lt;=5),MAX(0,B5278-F5278),IF(AND(D5278=2,C5278&lt;=5,MAX(0,B5278-F5278)&gt;3000000),1500000+MAX(0,B5278-F5278)-3000000,MAX(0,B5278-F5278)/2))</f>
        <v/>
      </c>
      <c r="H5278" s="21">
        <f>ROUNDDOWN(G5278,-3)</f>
        <v/>
      </c>
      <c r="I5278" s="21">
        <f>IF(H5278&lt;=0,0,ROUNDDOWN(ROUND((H5278*LOOKUP(H5278,{0,1950001,3300001,6950001,9000001,18000001,40000001},{0.05,0.1,0.2,0.23,0.33,0.4,0.45})-LOOKUP(H5278,{0,1950001,3300001,6950001,9000001,18000001,40000001},{0,97500,427500,636000,1536000,2796000,4796000}))*1.021,3),0))</f>
        <v/>
      </c>
      <c r="J5278" s="21">
        <f>ROUNDDOWN(ROUND(H5278*0.06,2),-2)</f>
        <v/>
      </c>
      <c r="K5278" s="21">
        <f>ROUNDDOWN(ROUND(H5278*0.04,2),-2)</f>
        <v/>
      </c>
      <c r="L5278" s="21">
        <f>I5278+J5278+K5278</f>
        <v/>
      </c>
      <c r="M5278" s="21">
        <f>B5278-L5278</f>
        <v/>
      </c>
      <c r="N5278" s="21">
        <f>ROUNDDOWN(ROUND(B5278*0.2042,2),0)</f>
        <v/>
      </c>
    </row>
    <row r="5279">
      <c r="A5279" t="inlineStr">
        <is>
          <t>照合 一般</t>
        </is>
      </c>
      <c r="B5279" s="21" t="n">
        <v>39000000</v>
      </c>
      <c r="C5279" s="22" t="n">
        <v>22</v>
      </c>
      <c r="D5279" s="22" t="n">
        <v>1</v>
      </c>
      <c r="E5279" s="22" t="n">
        <v>0</v>
      </c>
      <c r="F5279" s="21">
        <f>(IF(C5279&lt;=20,MAX(800000,400000*C5279),8000000+700000*(C5279-20))+IF(E5279=1,1000000,0))</f>
        <v/>
      </c>
      <c r="G5279" s="21">
        <f>IF(AND(D5279=3,C5279&lt;=5),MAX(0,B5279-F5279),IF(AND(D5279=2,C5279&lt;=5,MAX(0,B5279-F5279)&gt;3000000),1500000+MAX(0,B5279-F5279)-3000000,MAX(0,B5279-F5279)/2))</f>
        <v/>
      </c>
      <c r="H5279" s="21">
        <f>ROUNDDOWN(G5279,-3)</f>
        <v/>
      </c>
      <c r="I5279" s="21">
        <f>IF(H5279&lt;=0,0,ROUNDDOWN(ROUND((H5279*LOOKUP(H5279,{0,1950001,3300001,6950001,9000001,18000001,40000001},{0.05,0.1,0.2,0.23,0.33,0.4,0.45})-LOOKUP(H5279,{0,1950001,3300001,6950001,9000001,18000001,40000001},{0,97500,427500,636000,1536000,2796000,4796000}))*1.021,3),0))</f>
        <v/>
      </c>
      <c r="J5279" s="21">
        <f>ROUNDDOWN(ROUND(H5279*0.06,2),-2)</f>
        <v/>
      </c>
      <c r="K5279" s="21">
        <f>ROUNDDOWN(ROUND(H5279*0.04,2),-2)</f>
        <v/>
      </c>
      <c r="L5279" s="21">
        <f>I5279+J5279+K5279</f>
        <v/>
      </c>
      <c r="M5279" s="21">
        <f>B5279-L5279</f>
        <v/>
      </c>
      <c r="N5279" s="21">
        <f>ROUNDDOWN(ROUND(B5279*0.2042,2),0)</f>
        <v/>
      </c>
    </row>
    <row r="5280">
      <c r="A5280" t="inlineStr">
        <is>
          <t>照合 一般</t>
        </is>
      </c>
      <c r="B5280" s="21" t="n">
        <v>39000000</v>
      </c>
      <c r="C5280" s="22" t="n">
        <v>23</v>
      </c>
      <c r="D5280" s="22" t="n">
        <v>1</v>
      </c>
      <c r="E5280" s="22" t="n">
        <v>0</v>
      </c>
      <c r="F5280" s="21">
        <f>(IF(C5280&lt;=20,MAX(800000,400000*C5280),8000000+700000*(C5280-20))+IF(E5280=1,1000000,0))</f>
        <v/>
      </c>
      <c r="G5280" s="21">
        <f>IF(AND(D5280=3,C5280&lt;=5),MAX(0,B5280-F5280),IF(AND(D5280=2,C5280&lt;=5,MAX(0,B5280-F5280)&gt;3000000),1500000+MAX(0,B5280-F5280)-3000000,MAX(0,B5280-F5280)/2))</f>
        <v/>
      </c>
      <c r="H5280" s="21">
        <f>ROUNDDOWN(G5280,-3)</f>
        <v/>
      </c>
      <c r="I5280" s="21">
        <f>IF(H5280&lt;=0,0,ROUNDDOWN(ROUND((H5280*LOOKUP(H5280,{0,1950001,3300001,6950001,9000001,18000001,40000001},{0.05,0.1,0.2,0.23,0.33,0.4,0.45})-LOOKUP(H5280,{0,1950001,3300001,6950001,9000001,18000001,40000001},{0,97500,427500,636000,1536000,2796000,4796000}))*1.021,3),0))</f>
        <v/>
      </c>
      <c r="J5280" s="21">
        <f>ROUNDDOWN(ROUND(H5280*0.06,2),-2)</f>
        <v/>
      </c>
      <c r="K5280" s="21">
        <f>ROUNDDOWN(ROUND(H5280*0.04,2),-2)</f>
        <v/>
      </c>
      <c r="L5280" s="21">
        <f>I5280+J5280+K5280</f>
        <v/>
      </c>
      <c r="M5280" s="21">
        <f>B5280-L5280</f>
        <v/>
      </c>
      <c r="N5280" s="21">
        <f>ROUNDDOWN(ROUND(B5280*0.2042,2),0)</f>
        <v/>
      </c>
    </row>
    <row r="5281">
      <c r="A5281" t="inlineStr">
        <is>
          <t>照合 一般</t>
        </is>
      </c>
      <c r="B5281" s="21" t="n">
        <v>39000000</v>
      </c>
      <c r="C5281" s="22" t="n">
        <v>24</v>
      </c>
      <c r="D5281" s="22" t="n">
        <v>1</v>
      </c>
      <c r="E5281" s="22" t="n">
        <v>0</v>
      </c>
      <c r="F5281" s="21">
        <f>(IF(C5281&lt;=20,MAX(800000,400000*C5281),8000000+700000*(C5281-20))+IF(E5281=1,1000000,0))</f>
        <v/>
      </c>
      <c r="G5281" s="21">
        <f>IF(AND(D5281=3,C5281&lt;=5),MAX(0,B5281-F5281),IF(AND(D5281=2,C5281&lt;=5,MAX(0,B5281-F5281)&gt;3000000),1500000+MAX(0,B5281-F5281)-3000000,MAX(0,B5281-F5281)/2))</f>
        <v/>
      </c>
      <c r="H5281" s="21">
        <f>ROUNDDOWN(G5281,-3)</f>
        <v/>
      </c>
      <c r="I5281" s="21">
        <f>IF(H5281&lt;=0,0,ROUNDDOWN(ROUND((H5281*LOOKUP(H5281,{0,1950001,3300001,6950001,9000001,18000001,40000001},{0.05,0.1,0.2,0.23,0.33,0.4,0.45})-LOOKUP(H5281,{0,1950001,3300001,6950001,9000001,18000001,40000001},{0,97500,427500,636000,1536000,2796000,4796000}))*1.021,3),0))</f>
        <v/>
      </c>
      <c r="J5281" s="21">
        <f>ROUNDDOWN(ROUND(H5281*0.06,2),-2)</f>
        <v/>
      </c>
      <c r="K5281" s="21">
        <f>ROUNDDOWN(ROUND(H5281*0.04,2),-2)</f>
        <v/>
      </c>
      <c r="L5281" s="21">
        <f>I5281+J5281+K5281</f>
        <v/>
      </c>
      <c r="M5281" s="21">
        <f>B5281-L5281</f>
        <v/>
      </c>
      <c r="N5281" s="21">
        <f>ROUNDDOWN(ROUND(B5281*0.2042,2),0)</f>
        <v/>
      </c>
    </row>
    <row r="5282">
      <c r="A5282" t="inlineStr">
        <is>
          <t>照合 一般</t>
        </is>
      </c>
      <c r="B5282" s="21" t="n">
        <v>39000000</v>
      </c>
      <c r="C5282" s="22" t="n">
        <v>25</v>
      </c>
      <c r="D5282" s="22" t="n">
        <v>1</v>
      </c>
      <c r="E5282" s="22" t="n">
        <v>0</v>
      </c>
      <c r="F5282" s="21">
        <f>(IF(C5282&lt;=20,MAX(800000,400000*C5282),8000000+700000*(C5282-20))+IF(E5282=1,1000000,0))</f>
        <v/>
      </c>
      <c r="G5282" s="21">
        <f>IF(AND(D5282=3,C5282&lt;=5),MAX(0,B5282-F5282),IF(AND(D5282=2,C5282&lt;=5,MAX(0,B5282-F5282)&gt;3000000),1500000+MAX(0,B5282-F5282)-3000000,MAX(0,B5282-F5282)/2))</f>
        <v/>
      </c>
      <c r="H5282" s="21">
        <f>ROUNDDOWN(G5282,-3)</f>
        <v/>
      </c>
      <c r="I5282" s="21">
        <f>IF(H5282&lt;=0,0,ROUNDDOWN(ROUND((H5282*LOOKUP(H5282,{0,1950001,3300001,6950001,9000001,18000001,40000001},{0.05,0.1,0.2,0.23,0.33,0.4,0.45})-LOOKUP(H5282,{0,1950001,3300001,6950001,9000001,18000001,40000001},{0,97500,427500,636000,1536000,2796000,4796000}))*1.021,3),0))</f>
        <v/>
      </c>
      <c r="J5282" s="21">
        <f>ROUNDDOWN(ROUND(H5282*0.06,2),-2)</f>
        <v/>
      </c>
      <c r="K5282" s="21">
        <f>ROUNDDOWN(ROUND(H5282*0.04,2),-2)</f>
        <v/>
      </c>
      <c r="L5282" s="21">
        <f>I5282+J5282+K5282</f>
        <v/>
      </c>
      <c r="M5282" s="21">
        <f>B5282-L5282</f>
        <v/>
      </c>
      <c r="N5282" s="21">
        <f>ROUNDDOWN(ROUND(B5282*0.2042,2),0)</f>
        <v/>
      </c>
    </row>
    <row r="5283">
      <c r="A5283" t="inlineStr">
        <is>
          <t>照合 一般</t>
        </is>
      </c>
      <c r="B5283" s="21" t="n">
        <v>39000000</v>
      </c>
      <c r="C5283" s="22" t="n">
        <v>26</v>
      </c>
      <c r="D5283" s="22" t="n">
        <v>1</v>
      </c>
      <c r="E5283" s="22" t="n">
        <v>0</v>
      </c>
      <c r="F5283" s="21">
        <f>(IF(C5283&lt;=20,MAX(800000,400000*C5283),8000000+700000*(C5283-20))+IF(E5283=1,1000000,0))</f>
        <v/>
      </c>
      <c r="G5283" s="21">
        <f>IF(AND(D5283=3,C5283&lt;=5),MAX(0,B5283-F5283),IF(AND(D5283=2,C5283&lt;=5,MAX(0,B5283-F5283)&gt;3000000),1500000+MAX(0,B5283-F5283)-3000000,MAX(0,B5283-F5283)/2))</f>
        <v/>
      </c>
      <c r="H5283" s="21">
        <f>ROUNDDOWN(G5283,-3)</f>
        <v/>
      </c>
      <c r="I5283" s="21">
        <f>IF(H5283&lt;=0,0,ROUNDDOWN(ROUND((H5283*LOOKUP(H5283,{0,1950001,3300001,6950001,9000001,18000001,40000001},{0.05,0.1,0.2,0.23,0.33,0.4,0.45})-LOOKUP(H5283,{0,1950001,3300001,6950001,9000001,18000001,40000001},{0,97500,427500,636000,1536000,2796000,4796000}))*1.021,3),0))</f>
        <v/>
      </c>
      <c r="J5283" s="21">
        <f>ROUNDDOWN(ROUND(H5283*0.06,2),-2)</f>
        <v/>
      </c>
      <c r="K5283" s="21">
        <f>ROUNDDOWN(ROUND(H5283*0.04,2),-2)</f>
        <v/>
      </c>
      <c r="L5283" s="21">
        <f>I5283+J5283+K5283</f>
        <v/>
      </c>
      <c r="M5283" s="21">
        <f>B5283-L5283</f>
        <v/>
      </c>
      <c r="N5283" s="21">
        <f>ROUNDDOWN(ROUND(B5283*0.2042,2),0)</f>
        <v/>
      </c>
    </row>
    <row r="5284">
      <c r="A5284" t="inlineStr">
        <is>
          <t>照合 一般</t>
        </is>
      </c>
      <c r="B5284" s="21" t="n">
        <v>39000000</v>
      </c>
      <c r="C5284" s="22" t="n">
        <v>27</v>
      </c>
      <c r="D5284" s="22" t="n">
        <v>1</v>
      </c>
      <c r="E5284" s="22" t="n">
        <v>0</v>
      </c>
      <c r="F5284" s="21">
        <f>(IF(C5284&lt;=20,MAX(800000,400000*C5284),8000000+700000*(C5284-20))+IF(E5284=1,1000000,0))</f>
        <v/>
      </c>
      <c r="G5284" s="21">
        <f>IF(AND(D5284=3,C5284&lt;=5),MAX(0,B5284-F5284),IF(AND(D5284=2,C5284&lt;=5,MAX(0,B5284-F5284)&gt;3000000),1500000+MAX(0,B5284-F5284)-3000000,MAX(0,B5284-F5284)/2))</f>
        <v/>
      </c>
      <c r="H5284" s="21">
        <f>ROUNDDOWN(G5284,-3)</f>
        <v/>
      </c>
      <c r="I5284" s="21">
        <f>IF(H5284&lt;=0,0,ROUNDDOWN(ROUND((H5284*LOOKUP(H5284,{0,1950001,3300001,6950001,9000001,18000001,40000001},{0.05,0.1,0.2,0.23,0.33,0.4,0.45})-LOOKUP(H5284,{0,1950001,3300001,6950001,9000001,18000001,40000001},{0,97500,427500,636000,1536000,2796000,4796000}))*1.021,3),0))</f>
        <v/>
      </c>
      <c r="J5284" s="21">
        <f>ROUNDDOWN(ROUND(H5284*0.06,2),-2)</f>
        <v/>
      </c>
      <c r="K5284" s="21">
        <f>ROUNDDOWN(ROUND(H5284*0.04,2),-2)</f>
        <v/>
      </c>
      <c r="L5284" s="21">
        <f>I5284+J5284+K5284</f>
        <v/>
      </c>
      <c r="M5284" s="21">
        <f>B5284-L5284</f>
        <v/>
      </c>
      <c r="N5284" s="21">
        <f>ROUNDDOWN(ROUND(B5284*0.2042,2),0)</f>
        <v/>
      </c>
    </row>
    <row r="5285">
      <c r="A5285" t="inlineStr">
        <is>
          <t>照合 一般</t>
        </is>
      </c>
      <c r="B5285" s="21" t="n">
        <v>39000000</v>
      </c>
      <c r="C5285" s="22" t="n">
        <v>28</v>
      </c>
      <c r="D5285" s="22" t="n">
        <v>1</v>
      </c>
      <c r="E5285" s="22" t="n">
        <v>0</v>
      </c>
      <c r="F5285" s="21">
        <f>(IF(C5285&lt;=20,MAX(800000,400000*C5285),8000000+700000*(C5285-20))+IF(E5285=1,1000000,0))</f>
        <v/>
      </c>
      <c r="G5285" s="21">
        <f>IF(AND(D5285=3,C5285&lt;=5),MAX(0,B5285-F5285),IF(AND(D5285=2,C5285&lt;=5,MAX(0,B5285-F5285)&gt;3000000),1500000+MAX(0,B5285-F5285)-3000000,MAX(0,B5285-F5285)/2))</f>
        <v/>
      </c>
      <c r="H5285" s="21">
        <f>ROUNDDOWN(G5285,-3)</f>
        <v/>
      </c>
      <c r="I5285" s="21">
        <f>IF(H5285&lt;=0,0,ROUNDDOWN(ROUND((H5285*LOOKUP(H5285,{0,1950001,3300001,6950001,9000001,18000001,40000001},{0.05,0.1,0.2,0.23,0.33,0.4,0.45})-LOOKUP(H5285,{0,1950001,3300001,6950001,9000001,18000001,40000001},{0,97500,427500,636000,1536000,2796000,4796000}))*1.021,3),0))</f>
        <v/>
      </c>
      <c r="J5285" s="21">
        <f>ROUNDDOWN(ROUND(H5285*0.06,2),-2)</f>
        <v/>
      </c>
      <c r="K5285" s="21">
        <f>ROUNDDOWN(ROUND(H5285*0.04,2),-2)</f>
        <v/>
      </c>
      <c r="L5285" s="21">
        <f>I5285+J5285+K5285</f>
        <v/>
      </c>
      <c r="M5285" s="21">
        <f>B5285-L5285</f>
        <v/>
      </c>
      <c r="N5285" s="21">
        <f>ROUNDDOWN(ROUND(B5285*0.2042,2),0)</f>
        <v/>
      </c>
    </row>
    <row r="5286">
      <c r="A5286" t="inlineStr">
        <is>
          <t>照合 一般</t>
        </is>
      </c>
      <c r="B5286" s="21" t="n">
        <v>39000000</v>
      </c>
      <c r="C5286" s="22" t="n">
        <v>29</v>
      </c>
      <c r="D5286" s="22" t="n">
        <v>1</v>
      </c>
      <c r="E5286" s="22" t="n">
        <v>0</v>
      </c>
      <c r="F5286" s="21">
        <f>(IF(C5286&lt;=20,MAX(800000,400000*C5286),8000000+700000*(C5286-20))+IF(E5286=1,1000000,0))</f>
        <v/>
      </c>
      <c r="G5286" s="21">
        <f>IF(AND(D5286=3,C5286&lt;=5),MAX(0,B5286-F5286),IF(AND(D5286=2,C5286&lt;=5,MAX(0,B5286-F5286)&gt;3000000),1500000+MAX(0,B5286-F5286)-3000000,MAX(0,B5286-F5286)/2))</f>
        <v/>
      </c>
      <c r="H5286" s="21">
        <f>ROUNDDOWN(G5286,-3)</f>
        <v/>
      </c>
      <c r="I5286" s="21">
        <f>IF(H5286&lt;=0,0,ROUNDDOWN(ROUND((H5286*LOOKUP(H5286,{0,1950001,3300001,6950001,9000001,18000001,40000001},{0.05,0.1,0.2,0.23,0.33,0.4,0.45})-LOOKUP(H5286,{0,1950001,3300001,6950001,9000001,18000001,40000001},{0,97500,427500,636000,1536000,2796000,4796000}))*1.021,3),0))</f>
        <v/>
      </c>
      <c r="J5286" s="21">
        <f>ROUNDDOWN(ROUND(H5286*0.06,2),-2)</f>
        <v/>
      </c>
      <c r="K5286" s="21">
        <f>ROUNDDOWN(ROUND(H5286*0.04,2),-2)</f>
        <v/>
      </c>
      <c r="L5286" s="21">
        <f>I5286+J5286+K5286</f>
        <v/>
      </c>
      <c r="M5286" s="21">
        <f>B5286-L5286</f>
        <v/>
      </c>
      <c r="N5286" s="21">
        <f>ROUNDDOWN(ROUND(B5286*0.2042,2),0)</f>
        <v/>
      </c>
    </row>
    <row r="5287">
      <c r="A5287" t="inlineStr">
        <is>
          <t>照合 一般</t>
        </is>
      </c>
      <c r="B5287" s="21" t="n">
        <v>39000000</v>
      </c>
      <c r="C5287" s="22" t="n">
        <v>30</v>
      </c>
      <c r="D5287" s="22" t="n">
        <v>1</v>
      </c>
      <c r="E5287" s="22" t="n">
        <v>0</v>
      </c>
      <c r="F5287" s="21">
        <f>(IF(C5287&lt;=20,MAX(800000,400000*C5287),8000000+700000*(C5287-20))+IF(E5287=1,1000000,0))</f>
        <v/>
      </c>
      <c r="G5287" s="21">
        <f>IF(AND(D5287=3,C5287&lt;=5),MAX(0,B5287-F5287),IF(AND(D5287=2,C5287&lt;=5,MAX(0,B5287-F5287)&gt;3000000),1500000+MAX(0,B5287-F5287)-3000000,MAX(0,B5287-F5287)/2))</f>
        <v/>
      </c>
      <c r="H5287" s="21">
        <f>ROUNDDOWN(G5287,-3)</f>
        <v/>
      </c>
      <c r="I5287" s="21">
        <f>IF(H5287&lt;=0,0,ROUNDDOWN(ROUND((H5287*LOOKUP(H5287,{0,1950001,3300001,6950001,9000001,18000001,40000001},{0.05,0.1,0.2,0.23,0.33,0.4,0.45})-LOOKUP(H5287,{0,1950001,3300001,6950001,9000001,18000001,40000001},{0,97500,427500,636000,1536000,2796000,4796000}))*1.021,3),0))</f>
        <v/>
      </c>
      <c r="J5287" s="21">
        <f>ROUNDDOWN(ROUND(H5287*0.06,2),-2)</f>
        <v/>
      </c>
      <c r="K5287" s="21">
        <f>ROUNDDOWN(ROUND(H5287*0.04,2),-2)</f>
        <v/>
      </c>
      <c r="L5287" s="21">
        <f>I5287+J5287+K5287</f>
        <v/>
      </c>
      <c r="M5287" s="21">
        <f>B5287-L5287</f>
        <v/>
      </c>
      <c r="N5287" s="21">
        <f>ROUNDDOWN(ROUND(B5287*0.2042,2),0)</f>
        <v/>
      </c>
    </row>
    <row r="5288">
      <c r="A5288" t="inlineStr">
        <is>
          <t>照合 一般</t>
        </is>
      </c>
      <c r="B5288" s="21" t="n">
        <v>39000000</v>
      </c>
      <c r="C5288" s="22" t="n">
        <v>31</v>
      </c>
      <c r="D5288" s="22" t="n">
        <v>1</v>
      </c>
      <c r="E5288" s="22" t="n">
        <v>0</v>
      </c>
      <c r="F5288" s="21">
        <f>(IF(C5288&lt;=20,MAX(800000,400000*C5288),8000000+700000*(C5288-20))+IF(E5288=1,1000000,0))</f>
        <v/>
      </c>
      <c r="G5288" s="21">
        <f>IF(AND(D5288=3,C5288&lt;=5),MAX(0,B5288-F5288),IF(AND(D5288=2,C5288&lt;=5,MAX(0,B5288-F5288)&gt;3000000),1500000+MAX(0,B5288-F5288)-3000000,MAX(0,B5288-F5288)/2))</f>
        <v/>
      </c>
      <c r="H5288" s="21">
        <f>ROUNDDOWN(G5288,-3)</f>
        <v/>
      </c>
      <c r="I5288" s="21">
        <f>IF(H5288&lt;=0,0,ROUNDDOWN(ROUND((H5288*LOOKUP(H5288,{0,1950001,3300001,6950001,9000001,18000001,40000001},{0.05,0.1,0.2,0.23,0.33,0.4,0.45})-LOOKUP(H5288,{0,1950001,3300001,6950001,9000001,18000001,40000001},{0,97500,427500,636000,1536000,2796000,4796000}))*1.021,3),0))</f>
        <v/>
      </c>
      <c r="J5288" s="21">
        <f>ROUNDDOWN(ROUND(H5288*0.06,2),-2)</f>
        <v/>
      </c>
      <c r="K5288" s="21">
        <f>ROUNDDOWN(ROUND(H5288*0.04,2),-2)</f>
        <v/>
      </c>
      <c r="L5288" s="21">
        <f>I5288+J5288+K5288</f>
        <v/>
      </c>
      <c r="M5288" s="21">
        <f>B5288-L5288</f>
        <v/>
      </c>
      <c r="N5288" s="21">
        <f>ROUNDDOWN(ROUND(B5288*0.2042,2),0)</f>
        <v/>
      </c>
    </row>
    <row r="5289">
      <c r="A5289" t="inlineStr">
        <is>
          <t>照合 一般</t>
        </is>
      </c>
      <c r="B5289" s="21" t="n">
        <v>39000000</v>
      </c>
      <c r="C5289" s="22" t="n">
        <v>32</v>
      </c>
      <c r="D5289" s="22" t="n">
        <v>1</v>
      </c>
      <c r="E5289" s="22" t="n">
        <v>0</v>
      </c>
      <c r="F5289" s="21">
        <f>(IF(C5289&lt;=20,MAX(800000,400000*C5289),8000000+700000*(C5289-20))+IF(E5289=1,1000000,0))</f>
        <v/>
      </c>
      <c r="G5289" s="21">
        <f>IF(AND(D5289=3,C5289&lt;=5),MAX(0,B5289-F5289),IF(AND(D5289=2,C5289&lt;=5,MAX(0,B5289-F5289)&gt;3000000),1500000+MAX(0,B5289-F5289)-3000000,MAX(0,B5289-F5289)/2))</f>
        <v/>
      </c>
      <c r="H5289" s="21">
        <f>ROUNDDOWN(G5289,-3)</f>
        <v/>
      </c>
      <c r="I5289" s="21">
        <f>IF(H5289&lt;=0,0,ROUNDDOWN(ROUND((H5289*LOOKUP(H5289,{0,1950001,3300001,6950001,9000001,18000001,40000001},{0.05,0.1,0.2,0.23,0.33,0.4,0.45})-LOOKUP(H5289,{0,1950001,3300001,6950001,9000001,18000001,40000001},{0,97500,427500,636000,1536000,2796000,4796000}))*1.021,3),0))</f>
        <v/>
      </c>
      <c r="J5289" s="21">
        <f>ROUNDDOWN(ROUND(H5289*0.06,2),-2)</f>
        <v/>
      </c>
      <c r="K5289" s="21">
        <f>ROUNDDOWN(ROUND(H5289*0.04,2),-2)</f>
        <v/>
      </c>
      <c r="L5289" s="21">
        <f>I5289+J5289+K5289</f>
        <v/>
      </c>
      <c r="M5289" s="21">
        <f>B5289-L5289</f>
        <v/>
      </c>
      <c r="N5289" s="21">
        <f>ROUNDDOWN(ROUND(B5289*0.2042,2),0)</f>
        <v/>
      </c>
    </row>
    <row r="5290">
      <c r="A5290" t="inlineStr">
        <is>
          <t>照合 一般</t>
        </is>
      </c>
      <c r="B5290" s="21" t="n">
        <v>39000000</v>
      </c>
      <c r="C5290" s="22" t="n">
        <v>33</v>
      </c>
      <c r="D5290" s="22" t="n">
        <v>1</v>
      </c>
      <c r="E5290" s="22" t="n">
        <v>0</v>
      </c>
      <c r="F5290" s="21">
        <f>(IF(C5290&lt;=20,MAX(800000,400000*C5290),8000000+700000*(C5290-20))+IF(E5290=1,1000000,0))</f>
        <v/>
      </c>
      <c r="G5290" s="21">
        <f>IF(AND(D5290=3,C5290&lt;=5),MAX(0,B5290-F5290),IF(AND(D5290=2,C5290&lt;=5,MAX(0,B5290-F5290)&gt;3000000),1500000+MAX(0,B5290-F5290)-3000000,MAX(0,B5290-F5290)/2))</f>
        <v/>
      </c>
      <c r="H5290" s="21">
        <f>ROUNDDOWN(G5290,-3)</f>
        <v/>
      </c>
      <c r="I5290" s="21">
        <f>IF(H5290&lt;=0,0,ROUNDDOWN(ROUND((H5290*LOOKUP(H5290,{0,1950001,3300001,6950001,9000001,18000001,40000001},{0.05,0.1,0.2,0.23,0.33,0.4,0.45})-LOOKUP(H5290,{0,1950001,3300001,6950001,9000001,18000001,40000001},{0,97500,427500,636000,1536000,2796000,4796000}))*1.021,3),0))</f>
        <v/>
      </c>
      <c r="J5290" s="21">
        <f>ROUNDDOWN(ROUND(H5290*0.06,2),-2)</f>
        <v/>
      </c>
      <c r="K5290" s="21">
        <f>ROUNDDOWN(ROUND(H5290*0.04,2),-2)</f>
        <v/>
      </c>
      <c r="L5290" s="21">
        <f>I5290+J5290+K5290</f>
        <v/>
      </c>
      <c r="M5290" s="21">
        <f>B5290-L5290</f>
        <v/>
      </c>
      <c r="N5290" s="21">
        <f>ROUNDDOWN(ROUND(B5290*0.2042,2),0)</f>
        <v/>
      </c>
    </row>
    <row r="5291">
      <c r="A5291" t="inlineStr">
        <is>
          <t>照合 一般</t>
        </is>
      </c>
      <c r="B5291" s="21" t="n">
        <v>39000000</v>
      </c>
      <c r="C5291" s="22" t="n">
        <v>34</v>
      </c>
      <c r="D5291" s="22" t="n">
        <v>1</v>
      </c>
      <c r="E5291" s="22" t="n">
        <v>0</v>
      </c>
      <c r="F5291" s="21">
        <f>(IF(C5291&lt;=20,MAX(800000,400000*C5291),8000000+700000*(C5291-20))+IF(E5291=1,1000000,0))</f>
        <v/>
      </c>
      <c r="G5291" s="21">
        <f>IF(AND(D5291=3,C5291&lt;=5),MAX(0,B5291-F5291),IF(AND(D5291=2,C5291&lt;=5,MAX(0,B5291-F5291)&gt;3000000),1500000+MAX(0,B5291-F5291)-3000000,MAX(0,B5291-F5291)/2))</f>
        <v/>
      </c>
      <c r="H5291" s="21">
        <f>ROUNDDOWN(G5291,-3)</f>
        <v/>
      </c>
      <c r="I5291" s="21">
        <f>IF(H5291&lt;=0,0,ROUNDDOWN(ROUND((H5291*LOOKUP(H5291,{0,1950001,3300001,6950001,9000001,18000001,40000001},{0.05,0.1,0.2,0.23,0.33,0.4,0.45})-LOOKUP(H5291,{0,1950001,3300001,6950001,9000001,18000001,40000001},{0,97500,427500,636000,1536000,2796000,4796000}))*1.021,3),0))</f>
        <v/>
      </c>
      <c r="J5291" s="21">
        <f>ROUNDDOWN(ROUND(H5291*0.06,2),-2)</f>
        <v/>
      </c>
      <c r="K5291" s="21">
        <f>ROUNDDOWN(ROUND(H5291*0.04,2),-2)</f>
        <v/>
      </c>
      <c r="L5291" s="21">
        <f>I5291+J5291+K5291</f>
        <v/>
      </c>
      <c r="M5291" s="21">
        <f>B5291-L5291</f>
        <v/>
      </c>
      <c r="N5291" s="21">
        <f>ROUNDDOWN(ROUND(B5291*0.2042,2),0)</f>
        <v/>
      </c>
    </row>
    <row r="5292">
      <c r="A5292" t="inlineStr">
        <is>
          <t>照合 一般</t>
        </is>
      </c>
      <c r="B5292" s="21" t="n">
        <v>39000000</v>
      </c>
      <c r="C5292" s="22" t="n">
        <v>35</v>
      </c>
      <c r="D5292" s="22" t="n">
        <v>1</v>
      </c>
      <c r="E5292" s="22" t="n">
        <v>0</v>
      </c>
      <c r="F5292" s="21">
        <f>(IF(C5292&lt;=20,MAX(800000,400000*C5292),8000000+700000*(C5292-20))+IF(E5292=1,1000000,0))</f>
        <v/>
      </c>
      <c r="G5292" s="21">
        <f>IF(AND(D5292=3,C5292&lt;=5),MAX(0,B5292-F5292),IF(AND(D5292=2,C5292&lt;=5,MAX(0,B5292-F5292)&gt;3000000),1500000+MAX(0,B5292-F5292)-3000000,MAX(0,B5292-F5292)/2))</f>
        <v/>
      </c>
      <c r="H5292" s="21">
        <f>ROUNDDOWN(G5292,-3)</f>
        <v/>
      </c>
      <c r="I5292" s="21">
        <f>IF(H5292&lt;=0,0,ROUNDDOWN(ROUND((H5292*LOOKUP(H5292,{0,1950001,3300001,6950001,9000001,18000001,40000001},{0.05,0.1,0.2,0.23,0.33,0.4,0.45})-LOOKUP(H5292,{0,1950001,3300001,6950001,9000001,18000001,40000001},{0,97500,427500,636000,1536000,2796000,4796000}))*1.021,3),0))</f>
        <v/>
      </c>
      <c r="J5292" s="21">
        <f>ROUNDDOWN(ROUND(H5292*0.06,2),-2)</f>
        <v/>
      </c>
      <c r="K5292" s="21">
        <f>ROUNDDOWN(ROUND(H5292*0.04,2),-2)</f>
        <v/>
      </c>
      <c r="L5292" s="21">
        <f>I5292+J5292+K5292</f>
        <v/>
      </c>
      <c r="M5292" s="21">
        <f>B5292-L5292</f>
        <v/>
      </c>
      <c r="N5292" s="21">
        <f>ROUNDDOWN(ROUND(B5292*0.2042,2),0)</f>
        <v/>
      </c>
    </row>
    <row r="5293">
      <c r="A5293" t="inlineStr">
        <is>
          <t>照合 一般</t>
        </is>
      </c>
      <c r="B5293" s="21" t="n">
        <v>39000000</v>
      </c>
      <c r="C5293" s="22" t="n">
        <v>36</v>
      </c>
      <c r="D5293" s="22" t="n">
        <v>1</v>
      </c>
      <c r="E5293" s="22" t="n">
        <v>0</v>
      </c>
      <c r="F5293" s="21">
        <f>(IF(C5293&lt;=20,MAX(800000,400000*C5293),8000000+700000*(C5293-20))+IF(E5293=1,1000000,0))</f>
        <v/>
      </c>
      <c r="G5293" s="21">
        <f>IF(AND(D5293=3,C5293&lt;=5),MAX(0,B5293-F5293),IF(AND(D5293=2,C5293&lt;=5,MAX(0,B5293-F5293)&gt;3000000),1500000+MAX(0,B5293-F5293)-3000000,MAX(0,B5293-F5293)/2))</f>
        <v/>
      </c>
      <c r="H5293" s="21">
        <f>ROUNDDOWN(G5293,-3)</f>
        <v/>
      </c>
      <c r="I5293" s="21">
        <f>IF(H5293&lt;=0,0,ROUNDDOWN(ROUND((H5293*LOOKUP(H5293,{0,1950001,3300001,6950001,9000001,18000001,40000001},{0.05,0.1,0.2,0.23,0.33,0.4,0.45})-LOOKUP(H5293,{0,1950001,3300001,6950001,9000001,18000001,40000001},{0,97500,427500,636000,1536000,2796000,4796000}))*1.021,3),0))</f>
        <v/>
      </c>
      <c r="J5293" s="21">
        <f>ROUNDDOWN(ROUND(H5293*0.06,2),-2)</f>
        <v/>
      </c>
      <c r="K5293" s="21">
        <f>ROUNDDOWN(ROUND(H5293*0.04,2),-2)</f>
        <v/>
      </c>
      <c r="L5293" s="21">
        <f>I5293+J5293+K5293</f>
        <v/>
      </c>
      <c r="M5293" s="21">
        <f>B5293-L5293</f>
        <v/>
      </c>
      <c r="N5293" s="21">
        <f>ROUNDDOWN(ROUND(B5293*0.2042,2),0)</f>
        <v/>
      </c>
    </row>
    <row r="5294">
      <c r="A5294" t="inlineStr">
        <is>
          <t>照合 一般</t>
        </is>
      </c>
      <c r="B5294" s="21" t="n">
        <v>39000000</v>
      </c>
      <c r="C5294" s="22" t="n">
        <v>37</v>
      </c>
      <c r="D5294" s="22" t="n">
        <v>1</v>
      </c>
      <c r="E5294" s="22" t="n">
        <v>0</v>
      </c>
      <c r="F5294" s="21">
        <f>(IF(C5294&lt;=20,MAX(800000,400000*C5294),8000000+700000*(C5294-20))+IF(E5294=1,1000000,0))</f>
        <v/>
      </c>
      <c r="G5294" s="21">
        <f>IF(AND(D5294=3,C5294&lt;=5),MAX(0,B5294-F5294),IF(AND(D5294=2,C5294&lt;=5,MAX(0,B5294-F5294)&gt;3000000),1500000+MAX(0,B5294-F5294)-3000000,MAX(0,B5294-F5294)/2))</f>
        <v/>
      </c>
      <c r="H5294" s="21">
        <f>ROUNDDOWN(G5294,-3)</f>
        <v/>
      </c>
      <c r="I5294" s="21">
        <f>IF(H5294&lt;=0,0,ROUNDDOWN(ROUND((H5294*LOOKUP(H5294,{0,1950001,3300001,6950001,9000001,18000001,40000001},{0.05,0.1,0.2,0.23,0.33,0.4,0.45})-LOOKUP(H5294,{0,1950001,3300001,6950001,9000001,18000001,40000001},{0,97500,427500,636000,1536000,2796000,4796000}))*1.021,3),0))</f>
        <v/>
      </c>
      <c r="J5294" s="21">
        <f>ROUNDDOWN(ROUND(H5294*0.06,2),-2)</f>
        <v/>
      </c>
      <c r="K5294" s="21">
        <f>ROUNDDOWN(ROUND(H5294*0.04,2),-2)</f>
        <v/>
      </c>
      <c r="L5294" s="21">
        <f>I5294+J5294+K5294</f>
        <v/>
      </c>
      <c r="M5294" s="21">
        <f>B5294-L5294</f>
        <v/>
      </c>
      <c r="N5294" s="21">
        <f>ROUNDDOWN(ROUND(B5294*0.2042,2),0)</f>
        <v/>
      </c>
    </row>
    <row r="5295">
      <c r="A5295" t="inlineStr">
        <is>
          <t>照合 一般</t>
        </is>
      </c>
      <c r="B5295" s="21" t="n">
        <v>39000000</v>
      </c>
      <c r="C5295" s="22" t="n">
        <v>38</v>
      </c>
      <c r="D5295" s="22" t="n">
        <v>1</v>
      </c>
      <c r="E5295" s="22" t="n">
        <v>0</v>
      </c>
      <c r="F5295" s="21">
        <f>(IF(C5295&lt;=20,MAX(800000,400000*C5295),8000000+700000*(C5295-20))+IF(E5295=1,1000000,0))</f>
        <v/>
      </c>
      <c r="G5295" s="21">
        <f>IF(AND(D5295=3,C5295&lt;=5),MAX(0,B5295-F5295),IF(AND(D5295=2,C5295&lt;=5,MAX(0,B5295-F5295)&gt;3000000),1500000+MAX(0,B5295-F5295)-3000000,MAX(0,B5295-F5295)/2))</f>
        <v/>
      </c>
      <c r="H5295" s="21">
        <f>ROUNDDOWN(G5295,-3)</f>
        <v/>
      </c>
      <c r="I5295" s="21">
        <f>IF(H5295&lt;=0,0,ROUNDDOWN(ROUND((H5295*LOOKUP(H5295,{0,1950001,3300001,6950001,9000001,18000001,40000001},{0.05,0.1,0.2,0.23,0.33,0.4,0.45})-LOOKUP(H5295,{0,1950001,3300001,6950001,9000001,18000001,40000001},{0,97500,427500,636000,1536000,2796000,4796000}))*1.021,3),0))</f>
        <v/>
      </c>
      <c r="J5295" s="21">
        <f>ROUNDDOWN(ROUND(H5295*0.06,2),-2)</f>
        <v/>
      </c>
      <c r="K5295" s="21">
        <f>ROUNDDOWN(ROUND(H5295*0.04,2),-2)</f>
        <v/>
      </c>
      <c r="L5295" s="21">
        <f>I5295+J5295+K5295</f>
        <v/>
      </c>
      <c r="M5295" s="21">
        <f>B5295-L5295</f>
        <v/>
      </c>
      <c r="N5295" s="21">
        <f>ROUNDDOWN(ROUND(B5295*0.2042,2),0)</f>
        <v/>
      </c>
    </row>
    <row r="5296">
      <c r="A5296" t="inlineStr">
        <is>
          <t>照合 一般</t>
        </is>
      </c>
      <c r="B5296" s="21" t="n">
        <v>39000000</v>
      </c>
      <c r="C5296" s="22" t="n">
        <v>39</v>
      </c>
      <c r="D5296" s="22" t="n">
        <v>1</v>
      </c>
      <c r="E5296" s="22" t="n">
        <v>0</v>
      </c>
      <c r="F5296" s="21">
        <f>(IF(C5296&lt;=20,MAX(800000,400000*C5296),8000000+700000*(C5296-20))+IF(E5296=1,1000000,0))</f>
        <v/>
      </c>
      <c r="G5296" s="21">
        <f>IF(AND(D5296=3,C5296&lt;=5),MAX(0,B5296-F5296),IF(AND(D5296=2,C5296&lt;=5,MAX(0,B5296-F5296)&gt;3000000),1500000+MAX(0,B5296-F5296)-3000000,MAX(0,B5296-F5296)/2))</f>
        <v/>
      </c>
      <c r="H5296" s="21">
        <f>ROUNDDOWN(G5296,-3)</f>
        <v/>
      </c>
      <c r="I5296" s="21">
        <f>IF(H5296&lt;=0,0,ROUNDDOWN(ROUND((H5296*LOOKUP(H5296,{0,1950001,3300001,6950001,9000001,18000001,40000001},{0.05,0.1,0.2,0.23,0.33,0.4,0.45})-LOOKUP(H5296,{0,1950001,3300001,6950001,9000001,18000001,40000001},{0,97500,427500,636000,1536000,2796000,4796000}))*1.021,3),0))</f>
        <v/>
      </c>
      <c r="J5296" s="21">
        <f>ROUNDDOWN(ROUND(H5296*0.06,2),-2)</f>
        <v/>
      </c>
      <c r="K5296" s="21">
        <f>ROUNDDOWN(ROUND(H5296*0.04,2),-2)</f>
        <v/>
      </c>
      <c r="L5296" s="21">
        <f>I5296+J5296+K5296</f>
        <v/>
      </c>
      <c r="M5296" s="21">
        <f>B5296-L5296</f>
        <v/>
      </c>
      <c r="N5296" s="21">
        <f>ROUNDDOWN(ROUND(B5296*0.2042,2),0)</f>
        <v/>
      </c>
    </row>
    <row r="5297">
      <c r="A5297" t="inlineStr">
        <is>
          <t>照合 一般</t>
        </is>
      </c>
      <c r="B5297" s="21" t="n">
        <v>39000000</v>
      </c>
      <c r="C5297" s="22" t="n">
        <v>40</v>
      </c>
      <c r="D5297" s="22" t="n">
        <v>1</v>
      </c>
      <c r="E5297" s="22" t="n">
        <v>0</v>
      </c>
      <c r="F5297" s="21">
        <f>(IF(C5297&lt;=20,MAX(800000,400000*C5297),8000000+700000*(C5297-20))+IF(E5297=1,1000000,0))</f>
        <v/>
      </c>
      <c r="G5297" s="21">
        <f>IF(AND(D5297=3,C5297&lt;=5),MAX(0,B5297-F5297),IF(AND(D5297=2,C5297&lt;=5,MAX(0,B5297-F5297)&gt;3000000),1500000+MAX(0,B5297-F5297)-3000000,MAX(0,B5297-F5297)/2))</f>
        <v/>
      </c>
      <c r="H5297" s="21">
        <f>ROUNDDOWN(G5297,-3)</f>
        <v/>
      </c>
      <c r="I5297" s="21">
        <f>IF(H5297&lt;=0,0,ROUNDDOWN(ROUND((H5297*LOOKUP(H5297,{0,1950001,3300001,6950001,9000001,18000001,40000001},{0.05,0.1,0.2,0.23,0.33,0.4,0.45})-LOOKUP(H5297,{0,1950001,3300001,6950001,9000001,18000001,40000001},{0,97500,427500,636000,1536000,2796000,4796000}))*1.021,3),0))</f>
        <v/>
      </c>
      <c r="J5297" s="21">
        <f>ROUNDDOWN(ROUND(H5297*0.06,2),-2)</f>
        <v/>
      </c>
      <c r="K5297" s="21">
        <f>ROUNDDOWN(ROUND(H5297*0.04,2),-2)</f>
        <v/>
      </c>
      <c r="L5297" s="21">
        <f>I5297+J5297+K5297</f>
        <v/>
      </c>
      <c r="M5297" s="21">
        <f>B5297-L5297</f>
        <v/>
      </c>
      <c r="N5297" s="21">
        <f>ROUNDDOWN(ROUND(B5297*0.2042,2),0)</f>
        <v/>
      </c>
    </row>
    <row r="5298">
      <c r="A5298" t="inlineStr">
        <is>
          <t>照合 一般</t>
        </is>
      </c>
      <c r="B5298" s="21" t="n">
        <v>39000000</v>
      </c>
      <c r="C5298" s="22" t="n">
        <v>41</v>
      </c>
      <c r="D5298" s="22" t="n">
        <v>1</v>
      </c>
      <c r="E5298" s="22" t="n">
        <v>0</v>
      </c>
      <c r="F5298" s="21">
        <f>(IF(C5298&lt;=20,MAX(800000,400000*C5298),8000000+700000*(C5298-20))+IF(E5298=1,1000000,0))</f>
        <v/>
      </c>
      <c r="G5298" s="21">
        <f>IF(AND(D5298=3,C5298&lt;=5),MAX(0,B5298-F5298),IF(AND(D5298=2,C5298&lt;=5,MAX(0,B5298-F5298)&gt;3000000),1500000+MAX(0,B5298-F5298)-3000000,MAX(0,B5298-F5298)/2))</f>
        <v/>
      </c>
      <c r="H5298" s="21">
        <f>ROUNDDOWN(G5298,-3)</f>
        <v/>
      </c>
      <c r="I5298" s="21">
        <f>IF(H5298&lt;=0,0,ROUNDDOWN(ROUND((H5298*LOOKUP(H5298,{0,1950001,3300001,6950001,9000001,18000001,40000001},{0.05,0.1,0.2,0.23,0.33,0.4,0.45})-LOOKUP(H5298,{0,1950001,3300001,6950001,9000001,18000001,40000001},{0,97500,427500,636000,1536000,2796000,4796000}))*1.021,3),0))</f>
        <v/>
      </c>
      <c r="J5298" s="21">
        <f>ROUNDDOWN(ROUND(H5298*0.06,2),-2)</f>
        <v/>
      </c>
      <c r="K5298" s="21">
        <f>ROUNDDOWN(ROUND(H5298*0.04,2),-2)</f>
        <v/>
      </c>
      <c r="L5298" s="21">
        <f>I5298+J5298+K5298</f>
        <v/>
      </c>
      <c r="M5298" s="21">
        <f>B5298-L5298</f>
        <v/>
      </c>
      <c r="N5298" s="21">
        <f>ROUNDDOWN(ROUND(B5298*0.2042,2),0)</f>
        <v/>
      </c>
    </row>
    <row r="5299">
      <c r="A5299" t="inlineStr">
        <is>
          <t>照合 一般</t>
        </is>
      </c>
      <c r="B5299" s="21" t="n">
        <v>39000000</v>
      </c>
      <c r="C5299" s="22" t="n">
        <v>42</v>
      </c>
      <c r="D5299" s="22" t="n">
        <v>1</v>
      </c>
      <c r="E5299" s="22" t="n">
        <v>0</v>
      </c>
      <c r="F5299" s="21">
        <f>(IF(C5299&lt;=20,MAX(800000,400000*C5299),8000000+700000*(C5299-20))+IF(E5299=1,1000000,0))</f>
        <v/>
      </c>
      <c r="G5299" s="21">
        <f>IF(AND(D5299=3,C5299&lt;=5),MAX(0,B5299-F5299),IF(AND(D5299=2,C5299&lt;=5,MAX(0,B5299-F5299)&gt;3000000),1500000+MAX(0,B5299-F5299)-3000000,MAX(0,B5299-F5299)/2))</f>
        <v/>
      </c>
      <c r="H5299" s="21">
        <f>ROUNDDOWN(G5299,-3)</f>
        <v/>
      </c>
      <c r="I5299" s="21">
        <f>IF(H5299&lt;=0,0,ROUNDDOWN(ROUND((H5299*LOOKUP(H5299,{0,1950001,3300001,6950001,9000001,18000001,40000001},{0.05,0.1,0.2,0.23,0.33,0.4,0.45})-LOOKUP(H5299,{0,1950001,3300001,6950001,9000001,18000001,40000001},{0,97500,427500,636000,1536000,2796000,4796000}))*1.021,3),0))</f>
        <v/>
      </c>
      <c r="J5299" s="21">
        <f>ROUNDDOWN(ROUND(H5299*0.06,2),-2)</f>
        <v/>
      </c>
      <c r="K5299" s="21">
        <f>ROUNDDOWN(ROUND(H5299*0.04,2),-2)</f>
        <v/>
      </c>
      <c r="L5299" s="21">
        <f>I5299+J5299+K5299</f>
        <v/>
      </c>
      <c r="M5299" s="21">
        <f>B5299-L5299</f>
        <v/>
      </c>
      <c r="N5299" s="21">
        <f>ROUNDDOWN(ROUND(B5299*0.2042,2),0)</f>
        <v/>
      </c>
    </row>
    <row r="5300">
      <c r="A5300" t="inlineStr">
        <is>
          <t>照合 一般</t>
        </is>
      </c>
      <c r="B5300" s="21" t="n">
        <v>39000000</v>
      </c>
      <c r="C5300" s="22" t="n">
        <v>43</v>
      </c>
      <c r="D5300" s="22" t="n">
        <v>1</v>
      </c>
      <c r="E5300" s="22" t="n">
        <v>0</v>
      </c>
      <c r="F5300" s="21">
        <f>(IF(C5300&lt;=20,MAX(800000,400000*C5300),8000000+700000*(C5300-20))+IF(E5300=1,1000000,0))</f>
        <v/>
      </c>
      <c r="G5300" s="21">
        <f>IF(AND(D5300=3,C5300&lt;=5),MAX(0,B5300-F5300),IF(AND(D5300=2,C5300&lt;=5,MAX(0,B5300-F5300)&gt;3000000),1500000+MAX(0,B5300-F5300)-3000000,MAX(0,B5300-F5300)/2))</f>
        <v/>
      </c>
      <c r="H5300" s="21">
        <f>ROUNDDOWN(G5300,-3)</f>
        <v/>
      </c>
      <c r="I5300" s="21">
        <f>IF(H5300&lt;=0,0,ROUNDDOWN(ROUND((H5300*LOOKUP(H5300,{0,1950001,3300001,6950001,9000001,18000001,40000001},{0.05,0.1,0.2,0.23,0.33,0.4,0.45})-LOOKUP(H5300,{0,1950001,3300001,6950001,9000001,18000001,40000001},{0,97500,427500,636000,1536000,2796000,4796000}))*1.021,3),0))</f>
        <v/>
      </c>
      <c r="J5300" s="21">
        <f>ROUNDDOWN(ROUND(H5300*0.06,2),-2)</f>
        <v/>
      </c>
      <c r="K5300" s="21">
        <f>ROUNDDOWN(ROUND(H5300*0.04,2),-2)</f>
        <v/>
      </c>
      <c r="L5300" s="21">
        <f>I5300+J5300+K5300</f>
        <v/>
      </c>
      <c r="M5300" s="21">
        <f>B5300-L5300</f>
        <v/>
      </c>
      <c r="N5300" s="21">
        <f>ROUNDDOWN(ROUND(B5300*0.2042,2),0)</f>
        <v/>
      </c>
    </row>
    <row r="5301">
      <c r="A5301" t="inlineStr">
        <is>
          <t>照合 一般</t>
        </is>
      </c>
      <c r="B5301" s="21" t="n">
        <v>39000000</v>
      </c>
      <c r="C5301" s="22" t="n">
        <v>44</v>
      </c>
      <c r="D5301" s="22" t="n">
        <v>1</v>
      </c>
      <c r="E5301" s="22" t="n">
        <v>0</v>
      </c>
      <c r="F5301" s="21">
        <f>(IF(C5301&lt;=20,MAX(800000,400000*C5301),8000000+700000*(C5301-20))+IF(E5301=1,1000000,0))</f>
        <v/>
      </c>
      <c r="G5301" s="21">
        <f>IF(AND(D5301=3,C5301&lt;=5),MAX(0,B5301-F5301),IF(AND(D5301=2,C5301&lt;=5,MAX(0,B5301-F5301)&gt;3000000),1500000+MAX(0,B5301-F5301)-3000000,MAX(0,B5301-F5301)/2))</f>
        <v/>
      </c>
      <c r="H5301" s="21">
        <f>ROUNDDOWN(G5301,-3)</f>
        <v/>
      </c>
      <c r="I5301" s="21">
        <f>IF(H5301&lt;=0,0,ROUNDDOWN(ROUND((H5301*LOOKUP(H5301,{0,1950001,3300001,6950001,9000001,18000001,40000001},{0.05,0.1,0.2,0.23,0.33,0.4,0.45})-LOOKUP(H5301,{0,1950001,3300001,6950001,9000001,18000001,40000001},{0,97500,427500,636000,1536000,2796000,4796000}))*1.021,3),0))</f>
        <v/>
      </c>
      <c r="J5301" s="21">
        <f>ROUNDDOWN(ROUND(H5301*0.06,2),-2)</f>
        <v/>
      </c>
      <c r="K5301" s="21">
        <f>ROUNDDOWN(ROUND(H5301*0.04,2),-2)</f>
        <v/>
      </c>
      <c r="L5301" s="21">
        <f>I5301+J5301+K5301</f>
        <v/>
      </c>
      <c r="M5301" s="21">
        <f>B5301-L5301</f>
        <v/>
      </c>
      <c r="N5301" s="21">
        <f>ROUNDDOWN(ROUND(B5301*0.2042,2),0)</f>
        <v/>
      </c>
    </row>
    <row r="5302">
      <c r="A5302" t="inlineStr">
        <is>
          <t>照合 一般</t>
        </is>
      </c>
      <c r="B5302" s="21" t="n">
        <v>39000000</v>
      </c>
      <c r="C5302" s="22" t="n">
        <v>45</v>
      </c>
      <c r="D5302" s="22" t="n">
        <v>1</v>
      </c>
      <c r="E5302" s="22" t="n">
        <v>0</v>
      </c>
      <c r="F5302" s="21">
        <f>(IF(C5302&lt;=20,MAX(800000,400000*C5302),8000000+700000*(C5302-20))+IF(E5302=1,1000000,0))</f>
        <v/>
      </c>
      <c r="G5302" s="21">
        <f>IF(AND(D5302=3,C5302&lt;=5),MAX(0,B5302-F5302),IF(AND(D5302=2,C5302&lt;=5,MAX(0,B5302-F5302)&gt;3000000),1500000+MAX(0,B5302-F5302)-3000000,MAX(0,B5302-F5302)/2))</f>
        <v/>
      </c>
      <c r="H5302" s="21">
        <f>ROUNDDOWN(G5302,-3)</f>
        <v/>
      </c>
      <c r="I5302" s="21">
        <f>IF(H5302&lt;=0,0,ROUNDDOWN(ROUND((H5302*LOOKUP(H5302,{0,1950001,3300001,6950001,9000001,18000001,40000001},{0.05,0.1,0.2,0.23,0.33,0.4,0.45})-LOOKUP(H5302,{0,1950001,3300001,6950001,9000001,18000001,40000001},{0,97500,427500,636000,1536000,2796000,4796000}))*1.021,3),0))</f>
        <v/>
      </c>
      <c r="J5302" s="21">
        <f>ROUNDDOWN(ROUND(H5302*0.06,2),-2)</f>
        <v/>
      </c>
      <c r="K5302" s="21">
        <f>ROUNDDOWN(ROUND(H5302*0.04,2),-2)</f>
        <v/>
      </c>
      <c r="L5302" s="21">
        <f>I5302+J5302+K5302</f>
        <v/>
      </c>
      <c r="M5302" s="21">
        <f>B5302-L5302</f>
        <v/>
      </c>
      <c r="N5302" s="21">
        <f>ROUNDDOWN(ROUND(B5302*0.2042,2),0)</f>
        <v/>
      </c>
    </row>
    <row r="5303">
      <c r="A5303" t="inlineStr">
        <is>
          <t>照合 短期</t>
        </is>
      </c>
      <c r="B5303" s="21" t="n">
        <v>39000000</v>
      </c>
      <c r="C5303" s="22" t="n">
        <v>1</v>
      </c>
      <c r="D5303" s="22" t="n">
        <v>2</v>
      </c>
      <c r="E5303" s="22" t="n">
        <v>0</v>
      </c>
      <c r="F5303" s="21">
        <f>(IF(C5303&lt;=20,MAX(800000,400000*C5303),8000000+700000*(C5303-20))+IF(E5303=1,1000000,0))</f>
        <v/>
      </c>
      <c r="G5303" s="21">
        <f>IF(AND(D5303=3,C5303&lt;=5),MAX(0,B5303-F5303),IF(AND(D5303=2,C5303&lt;=5,MAX(0,B5303-F5303)&gt;3000000),1500000+MAX(0,B5303-F5303)-3000000,MAX(0,B5303-F5303)/2))</f>
        <v/>
      </c>
      <c r="H5303" s="21">
        <f>ROUNDDOWN(G5303,-3)</f>
        <v/>
      </c>
      <c r="I5303" s="21">
        <f>IF(H5303&lt;=0,0,ROUNDDOWN(ROUND((H5303*LOOKUP(H5303,{0,1950001,3300001,6950001,9000001,18000001,40000001},{0.05,0.1,0.2,0.23,0.33,0.4,0.45})-LOOKUP(H5303,{0,1950001,3300001,6950001,9000001,18000001,40000001},{0,97500,427500,636000,1536000,2796000,4796000}))*1.021,3),0))</f>
        <v/>
      </c>
      <c r="J5303" s="21">
        <f>ROUNDDOWN(ROUND(H5303*0.06,2),-2)</f>
        <v/>
      </c>
      <c r="K5303" s="21">
        <f>ROUNDDOWN(ROUND(H5303*0.04,2),-2)</f>
        <v/>
      </c>
      <c r="L5303" s="21">
        <f>I5303+J5303+K5303</f>
        <v/>
      </c>
      <c r="M5303" s="21">
        <f>B5303-L5303</f>
        <v/>
      </c>
      <c r="N5303" s="21">
        <f>ROUNDDOWN(ROUND(B5303*0.2042,2),0)</f>
        <v/>
      </c>
    </row>
    <row r="5304">
      <c r="A5304" t="inlineStr">
        <is>
          <t>照合 役員</t>
        </is>
      </c>
      <c r="B5304" s="21" t="n">
        <v>39000000</v>
      </c>
      <c r="C5304" s="22" t="n">
        <v>1</v>
      </c>
      <c r="D5304" s="22" t="n">
        <v>3</v>
      </c>
      <c r="E5304" s="22" t="n">
        <v>0</v>
      </c>
      <c r="F5304" s="21">
        <f>(IF(C5304&lt;=20,MAX(800000,400000*C5304),8000000+700000*(C5304-20))+IF(E5304=1,1000000,0))</f>
        <v/>
      </c>
      <c r="G5304" s="21">
        <f>IF(AND(D5304=3,C5304&lt;=5),MAX(0,B5304-F5304),IF(AND(D5304=2,C5304&lt;=5,MAX(0,B5304-F5304)&gt;3000000),1500000+MAX(0,B5304-F5304)-3000000,MAX(0,B5304-F5304)/2))</f>
        <v/>
      </c>
      <c r="H5304" s="21">
        <f>ROUNDDOWN(G5304,-3)</f>
        <v/>
      </c>
      <c r="I5304" s="21">
        <f>IF(H5304&lt;=0,0,ROUNDDOWN(ROUND((H5304*LOOKUP(H5304,{0,1950001,3300001,6950001,9000001,18000001,40000001},{0.05,0.1,0.2,0.23,0.33,0.4,0.45})-LOOKUP(H5304,{0,1950001,3300001,6950001,9000001,18000001,40000001},{0,97500,427500,636000,1536000,2796000,4796000}))*1.021,3),0))</f>
        <v/>
      </c>
      <c r="J5304" s="21">
        <f>ROUNDDOWN(ROUND(H5304*0.06,2),-2)</f>
        <v/>
      </c>
      <c r="K5304" s="21">
        <f>ROUNDDOWN(ROUND(H5304*0.04,2),-2)</f>
        <v/>
      </c>
      <c r="L5304" s="21">
        <f>I5304+J5304+K5304</f>
        <v/>
      </c>
      <c r="M5304" s="21">
        <f>B5304-L5304</f>
        <v/>
      </c>
      <c r="N5304" s="21">
        <f>ROUNDDOWN(ROUND(B5304*0.2042,2),0)</f>
        <v/>
      </c>
    </row>
    <row r="5305">
      <c r="A5305" t="inlineStr">
        <is>
          <t>照合 短期 障害</t>
        </is>
      </c>
      <c r="B5305" s="21" t="n">
        <v>39000000</v>
      </c>
      <c r="C5305" s="22" t="n">
        <v>1</v>
      </c>
      <c r="D5305" s="22" t="n">
        <v>2</v>
      </c>
      <c r="E5305" s="22" t="n">
        <v>1</v>
      </c>
      <c r="F5305" s="21">
        <f>(IF(C5305&lt;=20,MAX(800000,400000*C5305),8000000+700000*(C5305-20))+IF(E5305=1,1000000,0))</f>
        <v/>
      </c>
      <c r="G5305" s="21">
        <f>IF(AND(D5305=3,C5305&lt;=5),MAX(0,B5305-F5305),IF(AND(D5305=2,C5305&lt;=5,MAX(0,B5305-F5305)&gt;3000000),1500000+MAX(0,B5305-F5305)-3000000,MAX(0,B5305-F5305)/2))</f>
        <v/>
      </c>
      <c r="H5305" s="21">
        <f>ROUNDDOWN(G5305,-3)</f>
        <v/>
      </c>
      <c r="I5305" s="21">
        <f>IF(H5305&lt;=0,0,ROUNDDOWN(ROUND((H5305*LOOKUP(H5305,{0,1950001,3300001,6950001,9000001,18000001,40000001},{0.05,0.1,0.2,0.23,0.33,0.4,0.45})-LOOKUP(H5305,{0,1950001,3300001,6950001,9000001,18000001,40000001},{0,97500,427500,636000,1536000,2796000,4796000}))*1.021,3),0))</f>
        <v/>
      </c>
      <c r="J5305" s="21">
        <f>ROUNDDOWN(ROUND(H5305*0.06,2),-2)</f>
        <v/>
      </c>
      <c r="K5305" s="21">
        <f>ROUNDDOWN(ROUND(H5305*0.04,2),-2)</f>
        <v/>
      </c>
      <c r="L5305" s="21">
        <f>I5305+J5305+K5305</f>
        <v/>
      </c>
      <c r="M5305" s="21">
        <f>B5305-L5305</f>
        <v/>
      </c>
      <c r="N5305" s="21">
        <f>ROUNDDOWN(ROUND(B5305*0.2042,2),0)</f>
        <v/>
      </c>
    </row>
    <row r="5306">
      <c r="A5306" t="inlineStr">
        <is>
          <t>照合 短期</t>
        </is>
      </c>
      <c r="B5306" s="21" t="n">
        <v>39000000</v>
      </c>
      <c r="C5306" s="22" t="n">
        <v>2</v>
      </c>
      <c r="D5306" s="22" t="n">
        <v>2</v>
      </c>
      <c r="E5306" s="22" t="n">
        <v>0</v>
      </c>
      <c r="F5306" s="21">
        <f>(IF(C5306&lt;=20,MAX(800000,400000*C5306),8000000+700000*(C5306-20))+IF(E5306=1,1000000,0))</f>
        <v/>
      </c>
      <c r="G5306" s="21">
        <f>IF(AND(D5306=3,C5306&lt;=5),MAX(0,B5306-F5306),IF(AND(D5306=2,C5306&lt;=5,MAX(0,B5306-F5306)&gt;3000000),1500000+MAX(0,B5306-F5306)-3000000,MAX(0,B5306-F5306)/2))</f>
        <v/>
      </c>
      <c r="H5306" s="21">
        <f>ROUNDDOWN(G5306,-3)</f>
        <v/>
      </c>
      <c r="I5306" s="21">
        <f>IF(H5306&lt;=0,0,ROUNDDOWN(ROUND((H5306*LOOKUP(H5306,{0,1950001,3300001,6950001,9000001,18000001,40000001},{0.05,0.1,0.2,0.23,0.33,0.4,0.45})-LOOKUP(H5306,{0,1950001,3300001,6950001,9000001,18000001,40000001},{0,97500,427500,636000,1536000,2796000,4796000}))*1.021,3),0))</f>
        <v/>
      </c>
      <c r="J5306" s="21">
        <f>ROUNDDOWN(ROUND(H5306*0.06,2),-2)</f>
        <v/>
      </c>
      <c r="K5306" s="21">
        <f>ROUNDDOWN(ROUND(H5306*0.04,2),-2)</f>
        <v/>
      </c>
      <c r="L5306" s="21">
        <f>I5306+J5306+K5306</f>
        <v/>
      </c>
      <c r="M5306" s="21">
        <f>B5306-L5306</f>
        <v/>
      </c>
      <c r="N5306" s="21">
        <f>ROUNDDOWN(ROUND(B5306*0.2042,2),0)</f>
        <v/>
      </c>
    </row>
    <row r="5307">
      <c r="A5307" t="inlineStr">
        <is>
          <t>照合 役員</t>
        </is>
      </c>
      <c r="B5307" s="21" t="n">
        <v>39000000</v>
      </c>
      <c r="C5307" s="22" t="n">
        <v>2</v>
      </c>
      <c r="D5307" s="22" t="n">
        <v>3</v>
      </c>
      <c r="E5307" s="22" t="n">
        <v>0</v>
      </c>
      <c r="F5307" s="21">
        <f>(IF(C5307&lt;=20,MAX(800000,400000*C5307),8000000+700000*(C5307-20))+IF(E5307=1,1000000,0))</f>
        <v/>
      </c>
      <c r="G5307" s="21">
        <f>IF(AND(D5307=3,C5307&lt;=5),MAX(0,B5307-F5307),IF(AND(D5307=2,C5307&lt;=5,MAX(0,B5307-F5307)&gt;3000000),1500000+MAX(0,B5307-F5307)-3000000,MAX(0,B5307-F5307)/2))</f>
        <v/>
      </c>
      <c r="H5307" s="21">
        <f>ROUNDDOWN(G5307,-3)</f>
        <v/>
      </c>
      <c r="I5307" s="21">
        <f>IF(H5307&lt;=0,0,ROUNDDOWN(ROUND((H5307*LOOKUP(H5307,{0,1950001,3300001,6950001,9000001,18000001,40000001},{0.05,0.1,0.2,0.23,0.33,0.4,0.45})-LOOKUP(H5307,{0,1950001,3300001,6950001,9000001,18000001,40000001},{0,97500,427500,636000,1536000,2796000,4796000}))*1.021,3),0))</f>
        <v/>
      </c>
      <c r="J5307" s="21">
        <f>ROUNDDOWN(ROUND(H5307*0.06,2),-2)</f>
        <v/>
      </c>
      <c r="K5307" s="21">
        <f>ROUNDDOWN(ROUND(H5307*0.04,2),-2)</f>
        <v/>
      </c>
      <c r="L5307" s="21">
        <f>I5307+J5307+K5307</f>
        <v/>
      </c>
      <c r="M5307" s="21">
        <f>B5307-L5307</f>
        <v/>
      </c>
      <c r="N5307" s="21">
        <f>ROUNDDOWN(ROUND(B5307*0.2042,2),0)</f>
        <v/>
      </c>
    </row>
    <row r="5308">
      <c r="A5308" t="inlineStr">
        <is>
          <t>照合 短期 障害</t>
        </is>
      </c>
      <c r="B5308" s="21" t="n">
        <v>39000000</v>
      </c>
      <c r="C5308" s="22" t="n">
        <v>2</v>
      </c>
      <c r="D5308" s="22" t="n">
        <v>2</v>
      </c>
      <c r="E5308" s="22" t="n">
        <v>1</v>
      </c>
      <c r="F5308" s="21">
        <f>(IF(C5308&lt;=20,MAX(800000,400000*C5308),8000000+700000*(C5308-20))+IF(E5308=1,1000000,0))</f>
        <v/>
      </c>
      <c r="G5308" s="21">
        <f>IF(AND(D5308=3,C5308&lt;=5),MAX(0,B5308-F5308),IF(AND(D5308=2,C5308&lt;=5,MAX(0,B5308-F5308)&gt;3000000),1500000+MAX(0,B5308-F5308)-3000000,MAX(0,B5308-F5308)/2))</f>
        <v/>
      </c>
      <c r="H5308" s="21">
        <f>ROUNDDOWN(G5308,-3)</f>
        <v/>
      </c>
      <c r="I5308" s="21">
        <f>IF(H5308&lt;=0,0,ROUNDDOWN(ROUND((H5308*LOOKUP(H5308,{0,1950001,3300001,6950001,9000001,18000001,40000001},{0.05,0.1,0.2,0.23,0.33,0.4,0.45})-LOOKUP(H5308,{0,1950001,3300001,6950001,9000001,18000001,40000001},{0,97500,427500,636000,1536000,2796000,4796000}))*1.021,3),0))</f>
        <v/>
      </c>
      <c r="J5308" s="21">
        <f>ROUNDDOWN(ROUND(H5308*0.06,2),-2)</f>
        <v/>
      </c>
      <c r="K5308" s="21">
        <f>ROUNDDOWN(ROUND(H5308*0.04,2),-2)</f>
        <v/>
      </c>
      <c r="L5308" s="21">
        <f>I5308+J5308+K5308</f>
        <v/>
      </c>
      <c r="M5308" s="21">
        <f>B5308-L5308</f>
        <v/>
      </c>
      <c r="N5308" s="21">
        <f>ROUNDDOWN(ROUND(B5308*0.2042,2),0)</f>
        <v/>
      </c>
    </row>
    <row r="5309">
      <c r="A5309" t="inlineStr">
        <is>
          <t>照合 短期</t>
        </is>
      </c>
      <c r="B5309" s="21" t="n">
        <v>39000000</v>
      </c>
      <c r="C5309" s="22" t="n">
        <v>3</v>
      </c>
      <c r="D5309" s="22" t="n">
        <v>2</v>
      </c>
      <c r="E5309" s="22" t="n">
        <v>0</v>
      </c>
      <c r="F5309" s="21">
        <f>(IF(C5309&lt;=20,MAX(800000,400000*C5309),8000000+700000*(C5309-20))+IF(E5309=1,1000000,0))</f>
        <v/>
      </c>
      <c r="G5309" s="21">
        <f>IF(AND(D5309=3,C5309&lt;=5),MAX(0,B5309-F5309),IF(AND(D5309=2,C5309&lt;=5,MAX(0,B5309-F5309)&gt;3000000),1500000+MAX(0,B5309-F5309)-3000000,MAX(0,B5309-F5309)/2))</f>
        <v/>
      </c>
      <c r="H5309" s="21">
        <f>ROUNDDOWN(G5309,-3)</f>
        <v/>
      </c>
      <c r="I5309" s="21">
        <f>IF(H5309&lt;=0,0,ROUNDDOWN(ROUND((H5309*LOOKUP(H5309,{0,1950001,3300001,6950001,9000001,18000001,40000001},{0.05,0.1,0.2,0.23,0.33,0.4,0.45})-LOOKUP(H5309,{0,1950001,3300001,6950001,9000001,18000001,40000001},{0,97500,427500,636000,1536000,2796000,4796000}))*1.021,3),0))</f>
        <v/>
      </c>
      <c r="J5309" s="21">
        <f>ROUNDDOWN(ROUND(H5309*0.06,2),-2)</f>
        <v/>
      </c>
      <c r="K5309" s="21">
        <f>ROUNDDOWN(ROUND(H5309*0.04,2),-2)</f>
        <v/>
      </c>
      <c r="L5309" s="21">
        <f>I5309+J5309+K5309</f>
        <v/>
      </c>
      <c r="M5309" s="21">
        <f>B5309-L5309</f>
        <v/>
      </c>
      <c r="N5309" s="21">
        <f>ROUNDDOWN(ROUND(B5309*0.2042,2),0)</f>
        <v/>
      </c>
    </row>
    <row r="5310">
      <c r="A5310" t="inlineStr">
        <is>
          <t>照合 役員</t>
        </is>
      </c>
      <c r="B5310" s="21" t="n">
        <v>39000000</v>
      </c>
      <c r="C5310" s="22" t="n">
        <v>3</v>
      </c>
      <c r="D5310" s="22" t="n">
        <v>3</v>
      </c>
      <c r="E5310" s="22" t="n">
        <v>0</v>
      </c>
      <c r="F5310" s="21">
        <f>(IF(C5310&lt;=20,MAX(800000,400000*C5310),8000000+700000*(C5310-20))+IF(E5310=1,1000000,0))</f>
        <v/>
      </c>
      <c r="G5310" s="21">
        <f>IF(AND(D5310=3,C5310&lt;=5),MAX(0,B5310-F5310),IF(AND(D5310=2,C5310&lt;=5,MAX(0,B5310-F5310)&gt;3000000),1500000+MAX(0,B5310-F5310)-3000000,MAX(0,B5310-F5310)/2))</f>
        <v/>
      </c>
      <c r="H5310" s="21">
        <f>ROUNDDOWN(G5310,-3)</f>
        <v/>
      </c>
      <c r="I5310" s="21">
        <f>IF(H5310&lt;=0,0,ROUNDDOWN(ROUND((H5310*LOOKUP(H5310,{0,1950001,3300001,6950001,9000001,18000001,40000001},{0.05,0.1,0.2,0.23,0.33,0.4,0.45})-LOOKUP(H5310,{0,1950001,3300001,6950001,9000001,18000001,40000001},{0,97500,427500,636000,1536000,2796000,4796000}))*1.021,3),0))</f>
        <v/>
      </c>
      <c r="J5310" s="21">
        <f>ROUNDDOWN(ROUND(H5310*0.06,2),-2)</f>
        <v/>
      </c>
      <c r="K5310" s="21">
        <f>ROUNDDOWN(ROUND(H5310*0.04,2),-2)</f>
        <v/>
      </c>
      <c r="L5310" s="21">
        <f>I5310+J5310+K5310</f>
        <v/>
      </c>
      <c r="M5310" s="21">
        <f>B5310-L5310</f>
        <v/>
      </c>
      <c r="N5310" s="21">
        <f>ROUNDDOWN(ROUND(B5310*0.2042,2),0)</f>
        <v/>
      </c>
    </row>
    <row r="5311">
      <c r="A5311" t="inlineStr">
        <is>
          <t>照合 短期 障害</t>
        </is>
      </c>
      <c r="B5311" s="21" t="n">
        <v>39000000</v>
      </c>
      <c r="C5311" s="22" t="n">
        <v>3</v>
      </c>
      <c r="D5311" s="22" t="n">
        <v>2</v>
      </c>
      <c r="E5311" s="22" t="n">
        <v>1</v>
      </c>
      <c r="F5311" s="21">
        <f>(IF(C5311&lt;=20,MAX(800000,400000*C5311),8000000+700000*(C5311-20))+IF(E5311=1,1000000,0))</f>
        <v/>
      </c>
      <c r="G5311" s="21">
        <f>IF(AND(D5311=3,C5311&lt;=5),MAX(0,B5311-F5311),IF(AND(D5311=2,C5311&lt;=5,MAX(0,B5311-F5311)&gt;3000000),1500000+MAX(0,B5311-F5311)-3000000,MAX(0,B5311-F5311)/2))</f>
        <v/>
      </c>
      <c r="H5311" s="21">
        <f>ROUNDDOWN(G5311,-3)</f>
        <v/>
      </c>
      <c r="I5311" s="21">
        <f>IF(H5311&lt;=0,0,ROUNDDOWN(ROUND((H5311*LOOKUP(H5311,{0,1950001,3300001,6950001,9000001,18000001,40000001},{0.05,0.1,0.2,0.23,0.33,0.4,0.45})-LOOKUP(H5311,{0,1950001,3300001,6950001,9000001,18000001,40000001},{0,97500,427500,636000,1536000,2796000,4796000}))*1.021,3),0))</f>
        <v/>
      </c>
      <c r="J5311" s="21">
        <f>ROUNDDOWN(ROUND(H5311*0.06,2),-2)</f>
        <v/>
      </c>
      <c r="K5311" s="21">
        <f>ROUNDDOWN(ROUND(H5311*0.04,2),-2)</f>
        <v/>
      </c>
      <c r="L5311" s="21">
        <f>I5311+J5311+K5311</f>
        <v/>
      </c>
      <c r="M5311" s="21">
        <f>B5311-L5311</f>
        <v/>
      </c>
      <c r="N5311" s="21">
        <f>ROUNDDOWN(ROUND(B5311*0.2042,2),0)</f>
        <v/>
      </c>
    </row>
    <row r="5312">
      <c r="A5312" t="inlineStr">
        <is>
          <t>照合 短期</t>
        </is>
      </c>
      <c r="B5312" s="21" t="n">
        <v>39000000</v>
      </c>
      <c r="C5312" s="22" t="n">
        <v>4</v>
      </c>
      <c r="D5312" s="22" t="n">
        <v>2</v>
      </c>
      <c r="E5312" s="22" t="n">
        <v>0</v>
      </c>
      <c r="F5312" s="21">
        <f>(IF(C5312&lt;=20,MAX(800000,400000*C5312),8000000+700000*(C5312-20))+IF(E5312=1,1000000,0))</f>
        <v/>
      </c>
      <c r="G5312" s="21">
        <f>IF(AND(D5312=3,C5312&lt;=5),MAX(0,B5312-F5312),IF(AND(D5312=2,C5312&lt;=5,MAX(0,B5312-F5312)&gt;3000000),1500000+MAX(0,B5312-F5312)-3000000,MAX(0,B5312-F5312)/2))</f>
        <v/>
      </c>
      <c r="H5312" s="21">
        <f>ROUNDDOWN(G5312,-3)</f>
        <v/>
      </c>
      <c r="I5312" s="21">
        <f>IF(H5312&lt;=0,0,ROUNDDOWN(ROUND((H5312*LOOKUP(H5312,{0,1950001,3300001,6950001,9000001,18000001,40000001},{0.05,0.1,0.2,0.23,0.33,0.4,0.45})-LOOKUP(H5312,{0,1950001,3300001,6950001,9000001,18000001,40000001},{0,97500,427500,636000,1536000,2796000,4796000}))*1.021,3),0))</f>
        <v/>
      </c>
      <c r="J5312" s="21">
        <f>ROUNDDOWN(ROUND(H5312*0.06,2),-2)</f>
        <v/>
      </c>
      <c r="K5312" s="21">
        <f>ROUNDDOWN(ROUND(H5312*0.04,2),-2)</f>
        <v/>
      </c>
      <c r="L5312" s="21">
        <f>I5312+J5312+K5312</f>
        <v/>
      </c>
      <c r="M5312" s="21">
        <f>B5312-L5312</f>
        <v/>
      </c>
      <c r="N5312" s="21">
        <f>ROUNDDOWN(ROUND(B5312*0.2042,2),0)</f>
        <v/>
      </c>
    </row>
    <row r="5313">
      <c r="A5313" t="inlineStr">
        <is>
          <t>照合 役員</t>
        </is>
      </c>
      <c r="B5313" s="21" t="n">
        <v>39000000</v>
      </c>
      <c r="C5313" s="22" t="n">
        <v>4</v>
      </c>
      <c r="D5313" s="22" t="n">
        <v>3</v>
      </c>
      <c r="E5313" s="22" t="n">
        <v>0</v>
      </c>
      <c r="F5313" s="21">
        <f>(IF(C5313&lt;=20,MAX(800000,400000*C5313),8000000+700000*(C5313-20))+IF(E5313=1,1000000,0))</f>
        <v/>
      </c>
      <c r="G5313" s="21">
        <f>IF(AND(D5313=3,C5313&lt;=5),MAX(0,B5313-F5313),IF(AND(D5313=2,C5313&lt;=5,MAX(0,B5313-F5313)&gt;3000000),1500000+MAX(0,B5313-F5313)-3000000,MAX(0,B5313-F5313)/2))</f>
        <v/>
      </c>
      <c r="H5313" s="21">
        <f>ROUNDDOWN(G5313,-3)</f>
        <v/>
      </c>
      <c r="I5313" s="21">
        <f>IF(H5313&lt;=0,0,ROUNDDOWN(ROUND((H5313*LOOKUP(H5313,{0,1950001,3300001,6950001,9000001,18000001,40000001},{0.05,0.1,0.2,0.23,0.33,0.4,0.45})-LOOKUP(H5313,{0,1950001,3300001,6950001,9000001,18000001,40000001},{0,97500,427500,636000,1536000,2796000,4796000}))*1.021,3),0))</f>
        <v/>
      </c>
      <c r="J5313" s="21">
        <f>ROUNDDOWN(ROUND(H5313*0.06,2),-2)</f>
        <v/>
      </c>
      <c r="K5313" s="21">
        <f>ROUNDDOWN(ROUND(H5313*0.04,2),-2)</f>
        <v/>
      </c>
      <c r="L5313" s="21">
        <f>I5313+J5313+K5313</f>
        <v/>
      </c>
      <c r="M5313" s="21">
        <f>B5313-L5313</f>
        <v/>
      </c>
      <c r="N5313" s="21">
        <f>ROUNDDOWN(ROUND(B5313*0.2042,2),0)</f>
        <v/>
      </c>
    </row>
    <row r="5314">
      <c r="A5314" t="inlineStr">
        <is>
          <t>照合 短期 障害</t>
        </is>
      </c>
      <c r="B5314" s="21" t="n">
        <v>39000000</v>
      </c>
      <c r="C5314" s="22" t="n">
        <v>4</v>
      </c>
      <c r="D5314" s="22" t="n">
        <v>2</v>
      </c>
      <c r="E5314" s="22" t="n">
        <v>1</v>
      </c>
      <c r="F5314" s="21">
        <f>(IF(C5314&lt;=20,MAX(800000,400000*C5314),8000000+700000*(C5314-20))+IF(E5314=1,1000000,0))</f>
        <v/>
      </c>
      <c r="G5314" s="21">
        <f>IF(AND(D5314=3,C5314&lt;=5),MAX(0,B5314-F5314),IF(AND(D5314=2,C5314&lt;=5,MAX(0,B5314-F5314)&gt;3000000),1500000+MAX(0,B5314-F5314)-3000000,MAX(0,B5314-F5314)/2))</f>
        <v/>
      </c>
      <c r="H5314" s="21">
        <f>ROUNDDOWN(G5314,-3)</f>
        <v/>
      </c>
      <c r="I5314" s="21">
        <f>IF(H5314&lt;=0,0,ROUNDDOWN(ROUND((H5314*LOOKUP(H5314,{0,1950001,3300001,6950001,9000001,18000001,40000001},{0.05,0.1,0.2,0.23,0.33,0.4,0.45})-LOOKUP(H5314,{0,1950001,3300001,6950001,9000001,18000001,40000001},{0,97500,427500,636000,1536000,2796000,4796000}))*1.021,3),0))</f>
        <v/>
      </c>
      <c r="J5314" s="21">
        <f>ROUNDDOWN(ROUND(H5314*0.06,2),-2)</f>
        <v/>
      </c>
      <c r="K5314" s="21">
        <f>ROUNDDOWN(ROUND(H5314*0.04,2),-2)</f>
        <v/>
      </c>
      <c r="L5314" s="21">
        <f>I5314+J5314+K5314</f>
        <v/>
      </c>
      <c r="M5314" s="21">
        <f>B5314-L5314</f>
        <v/>
      </c>
      <c r="N5314" s="21">
        <f>ROUNDDOWN(ROUND(B5314*0.2042,2),0)</f>
        <v/>
      </c>
    </row>
    <row r="5315">
      <c r="A5315" t="inlineStr">
        <is>
          <t>照合 短期</t>
        </is>
      </c>
      <c r="B5315" s="21" t="n">
        <v>39000000</v>
      </c>
      <c r="C5315" s="22" t="n">
        <v>5</v>
      </c>
      <c r="D5315" s="22" t="n">
        <v>2</v>
      </c>
      <c r="E5315" s="22" t="n">
        <v>0</v>
      </c>
      <c r="F5315" s="21">
        <f>(IF(C5315&lt;=20,MAX(800000,400000*C5315),8000000+700000*(C5315-20))+IF(E5315=1,1000000,0))</f>
        <v/>
      </c>
      <c r="G5315" s="21">
        <f>IF(AND(D5315=3,C5315&lt;=5),MAX(0,B5315-F5315),IF(AND(D5315=2,C5315&lt;=5,MAX(0,B5315-F5315)&gt;3000000),1500000+MAX(0,B5315-F5315)-3000000,MAX(0,B5315-F5315)/2))</f>
        <v/>
      </c>
      <c r="H5315" s="21">
        <f>ROUNDDOWN(G5315,-3)</f>
        <v/>
      </c>
      <c r="I5315" s="21">
        <f>IF(H5315&lt;=0,0,ROUNDDOWN(ROUND((H5315*LOOKUP(H5315,{0,1950001,3300001,6950001,9000001,18000001,40000001},{0.05,0.1,0.2,0.23,0.33,0.4,0.45})-LOOKUP(H5315,{0,1950001,3300001,6950001,9000001,18000001,40000001},{0,97500,427500,636000,1536000,2796000,4796000}))*1.021,3),0))</f>
        <v/>
      </c>
      <c r="J5315" s="21">
        <f>ROUNDDOWN(ROUND(H5315*0.06,2),-2)</f>
        <v/>
      </c>
      <c r="K5315" s="21">
        <f>ROUNDDOWN(ROUND(H5315*0.04,2),-2)</f>
        <v/>
      </c>
      <c r="L5315" s="21">
        <f>I5315+J5315+K5315</f>
        <v/>
      </c>
      <c r="M5315" s="21">
        <f>B5315-L5315</f>
        <v/>
      </c>
      <c r="N5315" s="21">
        <f>ROUNDDOWN(ROUND(B5315*0.2042,2),0)</f>
        <v/>
      </c>
    </row>
    <row r="5316">
      <c r="A5316" t="inlineStr">
        <is>
          <t>照合 役員</t>
        </is>
      </c>
      <c r="B5316" s="21" t="n">
        <v>39000000</v>
      </c>
      <c r="C5316" s="22" t="n">
        <v>5</v>
      </c>
      <c r="D5316" s="22" t="n">
        <v>3</v>
      </c>
      <c r="E5316" s="22" t="n">
        <v>0</v>
      </c>
      <c r="F5316" s="21">
        <f>(IF(C5316&lt;=20,MAX(800000,400000*C5316),8000000+700000*(C5316-20))+IF(E5316=1,1000000,0))</f>
        <v/>
      </c>
      <c r="G5316" s="21">
        <f>IF(AND(D5316=3,C5316&lt;=5),MAX(0,B5316-F5316),IF(AND(D5316=2,C5316&lt;=5,MAX(0,B5316-F5316)&gt;3000000),1500000+MAX(0,B5316-F5316)-3000000,MAX(0,B5316-F5316)/2))</f>
        <v/>
      </c>
      <c r="H5316" s="21">
        <f>ROUNDDOWN(G5316,-3)</f>
        <v/>
      </c>
      <c r="I5316" s="21">
        <f>IF(H5316&lt;=0,0,ROUNDDOWN(ROUND((H5316*LOOKUP(H5316,{0,1950001,3300001,6950001,9000001,18000001,40000001},{0.05,0.1,0.2,0.23,0.33,0.4,0.45})-LOOKUP(H5316,{0,1950001,3300001,6950001,9000001,18000001,40000001},{0,97500,427500,636000,1536000,2796000,4796000}))*1.021,3),0))</f>
        <v/>
      </c>
      <c r="J5316" s="21">
        <f>ROUNDDOWN(ROUND(H5316*0.06,2),-2)</f>
        <v/>
      </c>
      <c r="K5316" s="21">
        <f>ROUNDDOWN(ROUND(H5316*0.04,2),-2)</f>
        <v/>
      </c>
      <c r="L5316" s="21">
        <f>I5316+J5316+K5316</f>
        <v/>
      </c>
      <c r="M5316" s="21">
        <f>B5316-L5316</f>
        <v/>
      </c>
      <c r="N5316" s="21">
        <f>ROUNDDOWN(ROUND(B5316*0.2042,2),0)</f>
        <v/>
      </c>
    </row>
    <row r="5317">
      <c r="A5317" t="inlineStr">
        <is>
          <t>照合 短期 障害</t>
        </is>
      </c>
      <c r="B5317" s="21" t="n">
        <v>39000000</v>
      </c>
      <c r="C5317" s="22" t="n">
        <v>5</v>
      </c>
      <c r="D5317" s="22" t="n">
        <v>2</v>
      </c>
      <c r="E5317" s="22" t="n">
        <v>1</v>
      </c>
      <c r="F5317" s="21">
        <f>(IF(C5317&lt;=20,MAX(800000,400000*C5317),8000000+700000*(C5317-20))+IF(E5317=1,1000000,0))</f>
        <v/>
      </c>
      <c r="G5317" s="21">
        <f>IF(AND(D5317=3,C5317&lt;=5),MAX(0,B5317-F5317),IF(AND(D5317=2,C5317&lt;=5,MAX(0,B5317-F5317)&gt;3000000),1500000+MAX(0,B5317-F5317)-3000000,MAX(0,B5317-F5317)/2))</f>
        <v/>
      </c>
      <c r="H5317" s="21">
        <f>ROUNDDOWN(G5317,-3)</f>
        <v/>
      </c>
      <c r="I5317" s="21">
        <f>IF(H5317&lt;=0,0,ROUNDDOWN(ROUND((H5317*LOOKUP(H5317,{0,1950001,3300001,6950001,9000001,18000001,40000001},{0.05,0.1,0.2,0.23,0.33,0.4,0.45})-LOOKUP(H5317,{0,1950001,3300001,6950001,9000001,18000001,40000001},{0,97500,427500,636000,1536000,2796000,4796000}))*1.021,3),0))</f>
        <v/>
      </c>
      <c r="J5317" s="21">
        <f>ROUNDDOWN(ROUND(H5317*0.06,2),-2)</f>
        <v/>
      </c>
      <c r="K5317" s="21">
        <f>ROUNDDOWN(ROUND(H5317*0.04,2),-2)</f>
        <v/>
      </c>
      <c r="L5317" s="21">
        <f>I5317+J5317+K5317</f>
        <v/>
      </c>
      <c r="M5317" s="21">
        <f>B5317-L5317</f>
        <v/>
      </c>
      <c r="N5317" s="21">
        <f>ROUNDDOWN(ROUND(B5317*0.2042,2),0)</f>
        <v/>
      </c>
    </row>
    <row r="5318">
      <c r="A5318" t="inlineStr">
        <is>
          <t>照合 障害</t>
        </is>
      </c>
      <c r="B5318" s="21" t="n">
        <v>39000000</v>
      </c>
      <c r="C5318" s="22" t="n">
        <v>25</v>
      </c>
      <c r="D5318" s="22" t="n">
        <v>1</v>
      </c>
      <c r="E5318" s="22" t="n">
        <v>1</v>
      </c>
      <c r="F5318" s="21">
        <f>(IF(C5318&lt;=20,MAX(800000,400000*C5318),8000000+700000*(C5318-20))+IF(E5318=1,1000000,0))</f>
        <v/>
      </c>
      <c r="G5318" s="21">
        <f>IF(AND(D5318=3,C5318&lt;=5),MAX(0,B5318-F5318),IF(AND(D5318=2,C5318&lt;=5,MAX(0,B5318-F5318)&gt;3000000),1500000+MAX(0,B5318-F5318)-3000000,MAX(0,B5318-F5318)/2))</f>
        <v/>
      </c>
      <c r="H5318" s="21">
        <f>ROUNDDOWN(G5318,-3)</f>
        <v/>
      </c>
      <c r="I5318" s="21">
        <f>IF(H5318&lt;=0,0,ROUNDDOWN(ROUND((H5318*LOOKUP(H5318,{0,1950001,3300001,6950001,9000001,18000001,40000001},{0.05,0.1,0.2,0.23,0.33,0.4,0.45})-LOOKUP(H5318,{0,1950001,3300001,6950001,9000001,18000001,40000001},{0,97500,427500,636000,1536000,2796000,4796000}))*1.021,3),0))</f>
        <v/>
      </c>
      <c r="J5318" s="21">
        <f>ROUNDDOWN(ROUND(H5318*0.06,2),-2)</f>
        <v/>
      </c>
      <c r="K5318" s="21">
        <f>ROUNDDOWN(ROUND(H5318*0.04,2),-2)</f>
        <v/>
      </c>
      <c r="L5318" s="21">
        <f>I5318+J5318+K5318</f>
        <v/>
      </c>
      <c r="M5318" s="21">
        <f>B5318-L5318</f>
        <v/>
      </c>
      <c r="N5318" s="21">
        <f>ROUNDDOWN(ROUND(B5318*0.2042,2),0)</f>
        <v/>
      </c>
    </row>
    <row r="5319">
      <c r="A5319" t="inlineStr">
        <is>
          <t>照合 一般</t>
        </is>
      </c>
      <c r="B5319" s="21" t="n">
        <v>39500000</v>
      </c>
      <c r="C5319" s="22" t="n">
        <v>1</v>
      </c>
      <c r="D5319" s="22" t="n">
        <v>1</v>
      </c>
      <c r="E5319" s="22" t="n">
        <v>0</v>
      </c>
      <c r="F5319" s="21">
        <f>(IF(C5319&lt;=20,MAX(800000,400000*C5319),8000000+700000*(C5319-20))+IF(E5319=1,1000000,0))</f>
        <v/>
      </c>
      <c r="G5319" s="21">
        <f>IF(AND(D5319=3,C5319&lt;=5),MAX(0,B5319-F5319),IF(AND(D5319=2,C5319&lt;=5,MAX(0,B5319-F5319)&gt;3000000),1500000+MAX(0,B5319-F5319)-3000000,MAX(0,B5319-F5319)/2))</f>
        <v/>
      </c>
      <c r="H5319" s="21">
        <f>ROUNDDOWN(G5319,-3)</f>
        <v/>
      </c>
      <c r="I5319" s="21">
        <f>IF(H5319&lt;=0,0,ROUNDDOWN(ROUND((H5319*LOOKUP(H5319,{0,1950001,3300001,6950001,9000001,18000001,40000001},{0.05,0.1,0.2,0.23,0.33,0.4,0.45})-LOOKUP(H5319,{0,1950001,3300001,6950001,9000001,18000001,40000001},{0,97500,427500,636000,1536000,2796000,4796000}))*1.021,3),0))</f>
        <v/>
      </c>
      <c r="J5319" s="21">
        <f>ROUNDDOWN(ROUND(H5319*0.06,2),-2)</f>
        <v/>
      </c>
      <c r="K5319" s="21">
        <f>ROUNDDOWN(ROUND(H5319*0.04,2),-2)</f>
        <v/>
      </c>
      <c r="L5319" s="21">
        <f>I5319+J5319+K5319</f>
        <v/>
      </c>
      <c r="M5319" s="21">
        <f>B5319-L5319</f>
        <v/>
      </c>
      <c r="N5319" s="21">
        <f>ROUNDDOWN(ROUND(B5319*0.2042,2),0)</f>
        <v/>
      </c>
    </row>
    <row r="5320">
      <c r="A5320" t="inlineStr">
        <is>
          <t>照合 一般</t>
        </is>
      </c>
      <c r="B5320" s="21" t="n">
        <v>39500000</v>
      </c>
      <c r="C5320" s="22" t="n">
        <v>2</v>
      </c>
      <c r="D5320" s="22" t="n">
        <v>1</v>
      </c>
      <c r="E5320" s="22" t="n">
        <v>0</v>
      </c>
      <c r="F5320" s="21">
        <f>(IF(C5320&lt;=20,MAX(800000,400000*C5320),8000000+700000*(C5320-20))+IF(E5320=1,1000000,0))</f>
        <v/>
      </c>
      <c r="G5320" s="21">
        <f>IF(AND(D5320=3,C5320&lt;=5),MAX(0,B5320-F5320),IF(AND(D5320=2,C5320&lt;=5,MAX(0,B5320-F5320)&gt;3000000),1500000+MAX(0,B5320-F5320)-3000000,MAX(0,B5320-F5320)/2))</f>
        <v/>
      </c>
      <c r="H5320" s="21">
        <f>ROUNDDOWN(G5320,-3)</f>
        <v/>
      </c>
      <c r="I5320" s="21">
        <f>IF(H5320&lt;=0,0,ROUNDDOWN(ROUND((H5320*LOOKUP(H5320,{0,1950001,3300001,6950001,9000001,18000001,40000001},{0.05,0.1,0.2,0.23,0.33,0.4,0.45})-LOOKUP(H5320,{0,1950001,3300001,6950001,9000001,18000001,40000001},{0,97500,427500,636000,1536000,2796000,4796000}))*1.021,3),0))</f>
        <v/>
      </c>
      <c r="J5320" s="21">
        <f>ROUNDDOWN(ROUND(H5320*0.06,2),-2)</f>
        <v/>
      </c>
      <c r="K5320" s="21">
        <f>ROUNDDOWN(ROUND(H5320*0.04,2),-2)</f>
        <v/>
      </c>
      <c r="L5320" s="21">
        <f>I5320+J5320+K5320</f>
        <v/>
      </c>
      <c r="M5320" s="21">
        <f>B5320-L5320</f>
        <v/>
      </c>
      <c r="N5320" s="21">
        <f>ROUNDDOWN(ROUND(B5320*0.2042,2),0)</f>
        <v/>
      </c>
    </row>
    <row r="5321">
      <c r="A5321" t="inlineStr">
        <is>
          <t>照合 一般</t>
        </is>
      </c>
      <c r="B5321" s="21" t="n">
        <v>39500000</v>
      </c>
      <c r="C5321" s="22" t="n">
        <v>3</v>
      </c>
      <c r="D5321" s="22" t="n">
        <v>1</v>
      </c>
      <c r="E5321" s="22" t="n">
        <v>0</v>
      </c>
      <c r="F5321" s="21">
        <f>(IF(C5321&lt;=20,MAX(800000,400000*C5321),8000000+700000*(C5321-20))+IF(E5321=1,1000000,0))</f>
        <v/>
      </c>
      <c r="G5321" s="21">
        <f>IF(AND(D5321=3,C5321&lt;=5),MAX(0,B5321-F5321),IF(AND(D5321=2,C5321&lt;=5,MAX(0,B5321-F5321)&gt;3000000),1500000+MAX(0,B5321-F5321)-3000000,MAX(0,B5321-F5321)/2))</f>
        <v/>
      </c>
      <c r="H5321" s="21">
        <f>ROUNDDOWN(G5321,-3)</f>
        <v/>
      </c>
      <c r="I5321" s="21">
        <f>IF(H5321&lt;=0,0,ROUNDDOWN(ROUND((H5321*LOOKUP(H5321,{0,1950001,3300001,6950001,9000001,18000001,40000001},{0.05,0.1,0.2,0.23,0.33,0.4,0.45})-LOOKUP(H5321,{0,1950001,3300001,6950001,9000001,18000001,40000001},{0,97500,427500,636000,1536000,2796000,4796000}))*1.021,3),0))</f>
        <v/>
      </c>
      <c r="J5321" s="21">
        <f>ROUNDDOWN(ROUND(H5321*0.06,2),-2)</f>
        <v/>
      </c>
      <c r="K5321" s="21">
        <f>ROUNDDOWN(ROUND(H5321*0.04,2),-2)</f>
        <v/>
      </c>
      <c r="L5321" s="21">
        <f>I5321+J5321+K5321</f>
        <v/>
      </c>
      <c r="M5321" s="21">
        <f>B5321-L5321</f>
        <v/>
      </c>
      <c r="N5321" s="21">
        <f>ROUNDDOWN(ROUND(B5321*0.2042,2),0)</f>
        <v/>
      </c>
    </row>
    <row r="5322">
      <c r="A5322" t="inlineStr">
        <is>
          <t>照合 一般</t>
        </is>
      </c>
      <c r="B5322" s="21" t="n">
        <v>39500000</v>
      </c>
      <c r="C5322" s="22" t="n">
        <v>4</v>
      </c>
      <c r="D5322" s="22" t="n">
        <v>1</v>
      </c>
      <c r="E5322" s="22" t="n">
        <v>0</v>
      </c>
      <c r="F5322" s="21">
        <f>(IF(C5322&lt;=20,MAX(800000,400000*C5322),8000000+700000*(C5322-20))+IF(E5322=1,1000000,0))</f>
        <v/>
      </c>
      <c r="G5322" s="21">
        <f>IF(AND(D5322=3,C5322&lt;=5),MAX(0,B5322-F5322),IF(AND(D5322=2,C5322&lt;=5,MAX(0,B5322-F5322)&gt;3000000),1500000+MAX(0,B5322-F5322)-3000000,MAX(0,B5322-F5322)/2))</f>
        <v/>
      </c>
      <c r="H5322" s="21">
        <f>ROUNDDOWN(G5322,-3)</f>
        <v/>
      </c>
      <c r="I5322" s="21">
        <f>IF(H5322&lt;=0,0,ROUNDDOWN(ROUND((H5322*LOOKUP(H5322,{0,1950001,3300001,6950001,9000001,18000001,40000001},{0.05,0.1,0.2,0.23,0.33,0.4,0.45})-LOOKUP(H5322,{0,1950001,3300001,6950001,9000001,18000001,40000001},{0,97500,427500,636000,1536000,2796000,4796000}))*1.021,3),0))</f>
        <v/>
      </c>
      <c r="J5322" s="21">
        <f>ROUNDDOWN(ROUND(H5322*0.06,2),-2)</f>
        <v/>
      </c>
      <c r="K5322" s="21">
        <f>ROUNDDOWN(ROUND(H5322*0.04,2),-2)</f>
        <v/>
      </c>
      <c r="L5322" s="21">
        <f>I5322+J5322+K5322</f>
        <v/>
      </c>
      <c r="M5322" s="21">
        <f>B5322-L5322</f>
        <v/>
      </c>
      <c r="N5322" s="21">
        <f>ROUNDDOWN(ROUND(B5322*0.2042,2),0)</f>
        <v/>
      </c>
    </row>
    <row r="5323">
      <c r="A5323" t="inlineStr">
        <is>
          <t>照合 一般</t>
        </is>
      </c>
      <c r="B5323" s="21" t="n">
        <v>39500000</v>
      </c>
      <c r="C5323" s="22" t="n">
        <v>5</v>
      </c>
      <c r="D5323" s="22" t="n">
        <v>1</v>
      </c>
      <c r="E5323" s="22" t="n">
        <v>0</v>
      </c>
      <c r="F5323" s="21">
        <f>(IF(C5323&lt;=20,MAX(800000,400000*C5323),8000000+700000*(C5323-20))+IF(E5323=1,1000000,0))</f>
        <v/>
      </c>
      <c r="G5323" s="21">
        <f>IF(AND(D5323=3,C5323&lt;=5),MAX(0,B5323-F5323),IF(AND(D5323=2,C5323&lt;=5,MAX(0,B5323-F5323)&gt;3000000),1500000+MAX(0,B5323-F5323)-3000000,MAX(0,B5323-F5323)/2))</f>
        <v/>
      </c>
      <c r="H5323" s="21">
        <f>ROUNDDOWN(G5323,-3)</f>
        <v/>
      </c>
      <c r="I5323" s="21">
        <f>IF(H5323&lt;=0,0,ROUNDDOWN(ROUND((H5323*LOOKUP(H5323,{0,1950001,3300001,6950001,9000001,18000001,40000001},{0.05,0.1,0.2,0.23,0.33,0.4,0.45})-LOOKUP(H5323,{0,1950001,3300001,6950001,9000001,18000001,40000001},{0,97500,427500,636000,1536000,2796000,4796000}))*1.021,3),0))</f>
        <v/>
      </c>
      <c r="J5323" s="21">
        <f>ROUNDDOWN(ROUND(H5323*0.06,2),-2)</f>
        <v/>
      </c>
      <c r="K5323" s="21">
        <f>ROUNDDOWN(ROUND(H5323*0.04,2),-2)</f>
        <v/>
      </c>
      <c r="L5323" s="21">
        <f>I5323+J5323+K5323</f>
        <v/>
      </c>
      <c r="M5323" s="21">
        <f>B5323-L5323</f>
        <v/>
      </c>
      <c r="N5323" s="21">
        <f>ROUNDDOWN(ROUND(B5323*0.2042,2),0)</f>
        <v/>
      </c>
    </row>
    <row r="5324">
      <c r="A5324" t="inlineStr">
        <is>
          <t>照合 一般</t>
        </is>
      </c>
      <c r="B5324" s="21" t="n">
        <v>39500000</v>
      </c>
      <c r="C5324" s="22" t="n">
        <v>6</v>
      </c>
      <c r="D5324" s="22" t="n">
        <v>1</v>
      </c>
      <c r="E5324" s="22" t="n">
        <v>0</v>
      </c>
      <c r="F5324" s="21">
        <f>(IF(C5324&lt;=20,MAX(800000,400000*C5324),8000000+700000*(C5324-20))+IF(E5324=1,1000000,0))</f>
        <v/>
      </c>
      <c r="G5324" s="21">
        <f>IF(AND(D5324=3,C5324&lt;=5),MAX(0,B5324-F5324),IF(AND(D5324=2,C5324&lt;=5,MAX(0,B5324-F5324)&gt;3000000),1500000+MAX(0,B5324-F5324)-3000000,MAX(0,B5324-F5324)/2))</f>
        <v/>
      </c>
      <c r="H5324" s="21">
        <f>ROUNDDOWN(G5324,-3)</f>
        <v/>
      </c>
      <c r="I5324" s="21">
        <f>IF(H5324&lt;=0,0,ROUNDDOWN(ROUND((H5324*LOOKUP(H5324,{0,1950001,3300001,6950001,9000001,18000001,40000001},{0.05,0.1,0.2,0.23,0.33,0.4,0.45})-LOOKUP(H5324,{0,1950001,3300001,6950001,9000001,18000001,40000001},{0,97500,427500,636000,1536000,2796000,4796000}))*1.021,3),0))</f>
        <v/>
      </c>
      <c r="J5324" s="21">
        <f>ROUNDDOWN(ROUND(H5324*0.06,2),-2)</f>
        <v/>
      </c>
      <c r="K5324" s="21">
        <f>ROUNDDOWN(ROUND(H5324*0.04,2),-2)</f>
        <v/>
      </c>
      <c r="L5324" s="21">
        <f>I5324+J5324+K5324</f>
        <v/>
      </c>
      <c r="M5324" s="21">
        <f>B5324-L5324</f>
        <v/>
      </c>
      <c r="N5324" s="21">
        <f>ROUNDDOWN(ROUND(B5324*0.2042,2),0)</f>
        <v/>
      </c>
    </row>
    <row r="5325">
      <c r="A5325" t="inlineStr">
        <is>
          <t>照合 一般</t>
        </is>
      </c>
      <c r="B5325" s="21" t="n">
        <v>39500000</v>
      </c>
      <c r="C5325" s="22" t="n">
        <v>7</v>
      </c>
      <c r="D5325" s="22" t="n">
        <v>1</v>
      </c>
      <c r="E5325" s="22" t="n">
        <v>0</v>
      </c>
      <c r="F5325" s="21">
        <f>(IF(C5325&lt;=20,MAX(800000,400000*C5325),8000000+700000*(C5325-20))+IF(E5325=1,1000000,0))</f>
        <v/>
      </c>
      <c r="G5325" s="21">
        <f>IF(AND(D5325=3,C5325&lt;=5),MAX(0,B5325-F5325),IF(AND(D5325=2,C5325&lt;=5,MAX(0,B5325-F5325)&gt;3000000),1500000+MAX(0,B5325-F5325)-3000000,MAX(0,B5325-F5325)/2))</f>
        <v/>
      </c>
      <c r="H5325" s="21">
        <f>ROUNDDOWN(G5325,-3)</f>
        <v/>
      </c>
      <c r="I5325" s="21">
        <f>IF(H5325&lt;=0,0,ROUNDDOWN(ROUND((H5325*LOOKUP(H5325,{0,1950001,3300001,6950001,9000001,18000001,40000001},{0.05,0.1,0.2,0.23,0.33,0.4,0.45})-LOOKUP(H5325,{0,1950001,3300001,6950001,9000001,18000001,40000001},{0,97500,427500,636000,1536000,2796000,4796000}))*1.021,3),0))</f>
        <v/>
      </c>
      <c r="J5325" s="21">
        <f>ROUNDDOWN(ROUND(H5325*0.06,2),-2)</f>
        <v/>
      </c>
      <c r="K5325" s="21">
        <f>ROUNDDOWN(ROUND(H5325*0.04,2),-2)</f>
        <v/>
      </c>
      <c r="L5325" s="21">
        <f>I5325+J5325+K5325</f>
        <v/>
      </c>
      <c r="M5325" s="21">
        <f>B5325-L5325</f>
        <v/>
      </c>
      <c r="N5325" s="21">
        <f>ROUNDDOWN(ROUND(B5325*0.2042,2),0)</f>
        <v/>
      </c>
    </row>
    <row r="5326">
      <c r="A5326" t="inlineStr">
        <is>
          <t>照合 一般</t>
        </is>
      </c>
      <c r="B5326" s="21" t="n">
        <v>39500000</v>
      </c>
      <c r="C5326" s="22" t="n">
        <v>8</v>
      </c>
      <c r="D5326" s="22" t="n">
        <v>1</v>
      </c>
      <c r="E5326" s="22" t="n">
        <v>0</v>
      </c>
      <c r="F5326" s="21">
        <f>(IF(C5326&lt;=20,MAX(800000,400000*C5326),8000000+700000*(C5326-20))+IF(E5326=1,1000000,0))</f>
        <v/>
      </c>
      <c r="G5326" s="21">
        <f>IF(AND(D5326=3,C5326&lt;=5),MAX(0,B5326-F5326),IF(AND(D5326=2,C5326&lt;=5,MAX(0,B5326-F5326)&gt;3000000),1500000+MAX(0,B5326-F5326)-3000000,MAX(0,B5326-F5326)/2))</f>
        <v/>
      </c>
      <c r="H5326" s="21">
        <f>ROUNDDOWN(G5326,-3)</f>
        <v/>
      </c>
      <c r="I5326" s="21">
        <f>IF(H5326&lt;=0,0,ROUNDDOWN(ROUND((H5326*LOOKUP(H5326,{0,1950001,3300001,6950001,9000001,18000001,40000001},{0.05,0.1,0.2,0.23,0.33,0.4,0.45})-LOOKUP(H5326,{0,1950001,3300001,6950001,9000001,18000001,40000001},{0,97500,427500,636000,1536000,2796000,4796000}))*1.021,3),0))</f>
        <v/>
      </c>
      <c r="J5326" s="21">
        <f>ROUNDDOWN(ROUND(H5326*0.06,2),-2)</f>
        <v/>
      </c>
      <c r="K5326" s="21">
        <f>ROUNDDOWN(ROUND(H5326*0.04,2),-2)</f>
        <v/>
      </c>
      <c r="L5326" s="21">
        <f>I5326+J5326+K5326</f>
        <v/>
      </c>
      <c r="M5326" s="21">
        <f>B5326-L5326</f>
        <v/>
      </c>
      <c r="N5326" s="21">
        <f>ROUNDDOWN(ROUND(B5326*0.2042,2),0)</f>
        <v/>
      </c>
    </row>
    <row r="5327">
      <c r="A5327" t="inlineStr">
        <is>
          <t>照合 一般</t>
        </is>
      </c>
      <c r="B5327" s="21" t="n">
        <v>39500000</v>
      </c>
      <c r="C5327" s="22" t="n">
        <v>9</v>
      </c>
      <c r="D5327" s="22" t="n">
        <v>1</v>
      </c>
      <c r="E5327" s="22" t="n">
        <v>0</v>
      </c>
      <c r="F5327" s="21">
        <f>(IF(C5327&lt;=20,MAX(800000,400000*C5327),8000000+700000*(C5327-20))+IF(E5327=1,1000000,0))</f>
        <v/>
      </c>
      <c r="G5327" s="21">
        <f>IF(AND(D5327=3,C5327&lt;=5),MAX(0,B5327-F5327),IF(AND(D5327=2,C5327&lt;=5,MAX(0,B5327-F5327)&gt;3000000),1500000+MAX(0,B5327-F5327)-3000000,MAX(0,B5327-F5327)/2))</f>
        <v/>
      </c>
      <c r="H5327" s="21">
        <f>ROUNDDOWN(G5327,-3)</f>
        <v/>
      </c>
      <c r="I5327" s="21">
        <f>IF(H5327&lt;=0,0,ROUNDDOWN(ROUND((H5327*LOOKUP(H5327,{0,1950001,3300001,6950001,9000001,18000001,40000001},{0.05,0.1,0.2,0.23,0.33,0.4,0.45})-LOOKUP(H5327,{0,1950001,3300001,6950001,9000001,18000001,40000001},{0,97500,427500,636000,1536000,2796000,4796000}))*1.021,3),0))</f>
        <v/>
      </c>
      <c r="J5327" s="21">
        <f>ROUNDDOWN(ROUND(H5327*0.06,2),-2)</f>
        <v/>
      </c>
      <c r="K5327" s="21">
        <f>ROUNDDOWN(ROUND(H5327*0.04,2),-2)</f>
        <v/>
      </c>
      <c r="L5327" s="21">
        <f>I5327+J5327+K5327</f>
        <v/>
      </c>
      <c r="M5327" s="21">
        <f>B5327-L5327</f>
        <v/>
      </c>
      <c r="N5327" s="21">
        <f>ROUNDDOWN(ROUND(B5327*0.2042,2),0)</f>
        <v/>
      </c>
    </row>
    <row r="5328">
      <c r="A5328" t="inlineStr">
        <is>
          <t>照合 一般</t>
        </is>
      </c>
      <c r="B5328" s="21" t="n">
        <v>39500000</v>
      </c>
      <c r="C5328" s="22" t="n">
        <v>10</v>
      </c>
      <c r="D5328" s="22" t="n">
        <v>1</v>
      </c>
      <c r="E5328" s="22" t="n">
        <v>0</v>
      </c>
      <c r="F5328" s="21">
        <f>(IF(C5328&lt;=20,MAX(800000,400000*C5328),8000000+700000*(C5328-20))+IF(E5328=1,1000000,0))</f>
        <v/>
      </c>
      <c r="G5328" s="21">
        <f>IF(AND(D5328=3,C5328&lt;=5),MAX(0,B5328-F5328),IF(AND(D5328=2,C5328&lt;=5,MAX(0,B5328-F5328)&gt;3000000),1500000+MAX(0,B5328-F5328)-3000000,MAX(0,B5328-F5328)/2))</f>
        <v/>
      </c>
      <c r="H5328" s="21">
        <f>ROUNDDOWN(G5328,-3)</f>
        <v/>
      </c>
      <c r="I5328" s="21">
        <f>IF(H5328&lt;=0,0,ROUNDDOWN(ROUND((H5328*LOOKUP(H5328,{0,1950001,3300001,6950001,9000001,18000001,40000001},{0.05,0.1,0.2,0.23,0.33,0.4,0.45})-LOOKUP(H5328,{0,1950001,3300001,6950001,9000001,18000001,40000001},{0,97500,427500,636000,1536000,2796000,4796000}))*1.021,3),0))</f>
        <v/>
      </c>
      <c r="J5328" s="21">
        <f>ROUNDDOWN(ROUND(H5328*0.06,2),-2)</f>
        <v/>
      </c>
      <c r="K5328" s="21">
        <f>ROUNDDOWN(ROUND(H5328*0.04,2),-2)</f>
        <v/>
      </c>
      <c r="L5328" s="21">
        <f>I5328+J5328+K5328</f>
        <v/>
      </c>
      <c r="M5328" s="21">
        <f>B5328-L5328</f>
        <v/>
      </c>
      <c r="N5328" s="21">
        <f>ROUNDDOWN(ROUND(B5328*0.2042,2),0)</f>
        <v/>
      </c>
    </row>
    <row r="5329">
      <c r="A5329" t="inlineStr">
        <is>
          <t>照合 一般</t>
        </is>
      </c>
      <c r="B5329" s="21" t="n">
        <v>39500000</v>
      </c>
      <c r="C5329" s="22" t="n">
        <v>11</v>
      </c>
      <c r="D5329" s="22" t="n">
        <v>1</v>
      </c>
      <c r="E5329" s="22" t="n">
        <v>0</v>
      </c>
      <c r="F5329" s="21">
        <f>(IF(C5329&lt;=20,MAX(800000,400000*C5329),8000000+700000*(C5329-20))+IF(E5329=1,1000000,0))</f>
        <v/>
      </c>
      <c r="G5329" s="21">
        <f>IF(AND(D5329=3,C5329&lt;=5),MAX(0,B5329-F5329),IF(AND(D5329=2,C5329&lt;=5,MAX(0,B5329-F5329)&gt;3000000),1500000+MAX(0,B5329-F5329)-3000000,MAX(0,B5329-F5329)/2))</f>
        <v/>
      </c>
      <c r="H5329" s="21">
        <f>ROUNDDOWN(G5329,-3)</f>
        <v/>
      </c>
      <c r="I5329" s="21">
        <f>IF(H5329&lt;=0,0,ROUNDDOWN(ROUND((H5329*LOOKUP(H5329,{0,1950001,3300001,6950001,9000001,18000001,40000001},{0.05,0.1,0.2,0.23,0.33,0.4,0.45})-LOOKUP(H5329,{0,1950001,3300001,6950001,9000001,18000001,40000001},{0,97500,427500,636000,1536000,2796000,4796000}))*1.021,3),0))</f>
        <v/>
      </c>
      <c r="J5329" s="21">
        <f>ROUNDDOWN(ROUND(H5329*0.06,2),-2)</f>
        <v/>
      </c>
      <c r="K5329" s="21">
        <f>ROUNDDOWN(ROUND(H5329*0.04,2),-2)</f>
        <v/>
      </c>
      <c r="L5329" s="21">
        <f>I5329+J5329+K5329</f>
        <v/>
      </c>
      <c r="M5329" s="21">
        <f>B5329-L5329</f>
        <v/>
      </c>
      <c r="N5329" s="21">
        <f>ROUNDDOWN(ROUND(B5329*0.2042,2),0)</f>
        <v/>
      </c>
    </row>
    <row r="5330">
      <c r="A5330" t="inlineStr">
        <is>
          <t>照合 一般</t>
        </is>
      </c>
      <c r="B5330" s="21" t="n">
        <v>39500000</v>
      </c>
      <c r="C5330" s="22" t="n">
        <v>12</v>
      </c>
      <c r="D5330" s="22" t="n">
        <v>1</v>
      </c>
      <c r="E5330" s="22" t="n">
        <v>0</v>
      </c>
      <c r="F5330" s="21">
        <f>(IF(C5330&lt;=20,MAX(800000,400000*C5330),8000000+700000*(C5330-20))+IF(E5330=1,1000000,0))</f>
        <v/>
      </c>
      <c r="G5330" s="21">
        <f>IF(AND(D5330=3,C5330&lt;=5),MAX(0,B5330-F5330),IF(AND(D5330=2,C5330&lt;=5,MAX(0,B5330-F5330)&gt;3000000),1500000+MAX(0,B5330-F5330)-3000000,MAX(0,B5330-F5330)/2))</f>
        <v/>
      </c>
      <c r="H5330" s="21">
        <f>ROUNDDOWN(G5330,-3)</f>
        <v/>
      </c>
      <c r="I5330" s="21">
        <f>IF(H5330&lt;=0,0,ROUNDDOWN(ROUND((H5330*LOOKUP(H5330,{0,1950001,3300001,6950001,9000001,18000001,40000001},{0.05,0.1,0.2,0.23,0.33,0.4,0.45})-LOOKUP(H5330,{0,1950001,3300001,6950001,9000001,18000001,40000001},{0,97500,427500,636000,1536000,2796000,4796000}))*1.021,3),0))</f>
        <v/>
      </c>
      <c r="J5330" s="21">
        <f>ROUNDDOWN(ROUND(H5330*0.06,2),-2)</f>
        <v/>
      </c>
      <c r="K5330" s="21">
        <f>ROUNDDOWN(ROUND(H5330*0.04,2),-2)</f>
        <v/>
      </c>
      <c r="L5330" s="21">
        <f>I5330+J5330+K5330</f>
        <v/>
      </c>
      <c r="M5330" s="21">
        <f>B5330-L5330</f>
        <v/>
      </c>
      <c r="N5330" s="21">
        <f>ROUNDDOWN(ROUND(B5330*0.2042,2),0)</f>
        <v/>
      </c>
    </row>
    <row r="5331">
      <c r="A5331" t="inlineStr">
        <is>
          <t>照合 一般</t>
        </is>
      </c>
      <c r="B5331" s="21" t="n">
        <v>39500000</v>
      </c>
      <c r="C5331" s="22" t="n">
        <v>13</v>
      </c>
      <c r="D5331" s="22" t="n">
        <v>1</v>
      </c>
      <c r="E5331" s="22" t="n">
        <v>0</v>
      </c>
      <c r="F5331" s="21">
        <f>(IF(C5331&lt;=20,MAX(800000,400000*C5331),8000000+700000*(C5331-20))+IF(E5331=1,1000000,0))</f>
        <v/>
      </c>
      <c r="G5331" s="21">
        <f>IF(AND(D5331=3,C5331&lt;=5),MAX(0,B5331-F5331),IF(AND(D5331=2,C5331&lt;=5,MAX(0,B5331-F5331)&gt;3000000),1500000+MAX(0,B5331-F5331)-3000000,MAX(0,B5331-F5331)/2))</f>
        <v/>
      </c>
      <c r="H5331" s="21">
        <f>ROUNDDOWN(G5331,-3)</f>
        <v/>
      </c>
      <c r="I5331" s="21">
        <f>IF(H5331&lt;=0,0,ROUNDDOWN(ROUND((H5331*LOOKUP(H5331,{0,1950001,3300001,6950001,9000001,18000001,40000001},{0.05,0.1,0.2,0.23,0.33,0.4,0.45})-LOOKUP(H5331,{0,1950001,3300001,6950001,9000001,18000001,40000001},{0,97500,427500,636000,1536000,2796000,4796000}))*1.021,3),0))</f>
        <v/>
      </c>
      <c r="J5331" s="21">
        <f>ROUNDDOWN(ROUND(H5331*0.06,2),-2)</f>
        <v/>
      </c>
      <c r="K5331" s="21">
        <f>ROUNDDOWN(ROUND(H5331*0.04,2),-2)</f>
        <v/>
      </c>
      <c r="L5331" s="21">
        <f>I5331+J5331+K5331</f>
        <v/>
      </c>
      <c r="M5331" s="21">
        <f>B5331-L5331</f>
        <v/>
      </c>
      <c r="N5331" s="21">
        <f>ROUNDDOWN(ROUND(B5331*0.2042,2),0)</f>
        <v/>
      </c>
    </row>
    <row r="5332">
      <c r="A5332" t="inlineStr">
        <is>
          <t>照合 一般</t>
        </is>
      </c>
      <c r="B5332" s="21" t="n">
        <v>39500000</v>
      </c>
      <c r="C5332" s="22" t="n">
        <v>14</v>
      </c>
      <c r="D5332" s="22" t="n">
        <v>1</v>
      </c>
      <c r="E5332" s="22" t="n">
        <v>0</v>
      </c>
      <c r="F5332" s="21">
        <f>(IF(C5332&lt;=20,MAX(800000,400000*C5332),8000000+700000*(C5332-20))+IF(E5332=1,1000000,0))</f>
        <v/>
      </c>
      <c r="G5332" s="21">
        <f>IF(AND(D5332=3,C5332&lt;=5),MAX(0,B5332-F5332),IF(AND(D5332=2,C5332&lt;=5,MAX(0,B5332-F5332)&gt;3000000),1500000+MAX(0,B5332-F5332)-3000000,MAX(0,B5332-F5332)/2))</f>
        <v/>
      </c>
      <c r="H5332" s="21">
        <f>ROUNDDOWN(G5332,-3)</f>
        <v/>
      </c>
      <c r="I5332" s="21">
        <f>IF(H5332&lt;=0,0,ROUNDDOWN(ROUND((H5332*LOOKUP(H5332,{0,1950001,3300001,6950001,9000001,18000001,40000001},{0.05,0.1,0.2,0.23,0.33,0.4,0.45})-LOOKUP(H5332,{0,1950001,3300001,6950001,9000001,18000001,40000001},{0,97500,427500,636000,1536000,2796000,4796000}))*1.021,3),0))</f>
        <v/>
      </c>
      <c r="J5332" s="21">
        <f>ROUNDDOWN(ROUND(H5332*0.06,2),-2)</f>
        <v/>
      </c>
      <c r="K5332" s="21">
        <f>ROUNDDOWN(ROUND(H5332*0.04,2),-2)</f>
        <v/>
      </c>
      <c r="L5332" s="21">
        <f>I5332+J5332+K5332</f>
        <v/>
      </c>
      <c r="M5332" s="21">
        <f>B5332-L5332</f>
        <v/>
      </c>
      <c r="N5332" s="21">
        <f>ROUNDDOWN(ROUND(B5332*0.2042,2),0)</f>
        <v/>
      </c>
    </row>
    <row r="5333">
      <c r="A5333" t="inlineStr">
        <is>
          <t>照合 一般</t>
        </is>
      </c>
      <c r="B5333" s="21" t="n">
        <v>39500000</v>
      </c>
      <c r="C5333" s="22" t="n">
        <v>15</v>
      </c>
      <c r="D5333" s="22" t="n">
        <v>1</v>
      </c>
      <c r="E5333" s="22" t="n">
        <v>0</v>
      </c>
      <c r="F5333" s="21">
        <f>(IF(C5333&lt;=20,MAX(800000,400000*C5333),8000000+700000*(C5333-20))+IF(E5333=1,1000000,0))</f>
        <v/>
      </c>
      <c r="G5333" s="21">
        <f>IF(AND(D5333=3,C5333&lt;=5),MAX(0,B5333-F5333),IF(AND(D5333=2,C5333&lt;=5,MAX(0,B5333-F5333)&gt;3000000),1500000+MAX(0,B5333-F5333)-3000000,MAX(0,B5333-F5333)/2))</f>
        <v/>
      </c>
      <c r="H5333" s="21">
        <f>ROUNDDOWN(G5333,-3)</f>
        <v/>
      </c>
      <c r="I5333" s="21">
        <f>IF(H5333&lt;=0,0,ROUNDDOWN(ROUND((H5333*LOOKUP(H5333,{0,1950001,3300001,6950001,9000001,18000001,40000001},{0.05,0.1,0.2,0.23,0.33,0.4,0.45})-LOOKUP(H5333,{0,1950001,3300001,6950001,9000001,18000001,40000001},{0,97500,427500,636000,1536000,2796000,4796000}))*1.021,3),0))</f>
        <v/>
      </c>
      <c r="J5333" s="21">
        <f>ROUNDDOWN(ROUND(H5333*0.06,2),-2)</f>
        <v/>
      </c>
      <c r="K5333" s="21">
        <f>ROUNDDOWN(ROUND(H5333*0.04,2),-2)</f>
        <v/>
      </c>
      <c r="L5333" s="21">
        <f>I5333+J5333+K5333</f>
        <v/>
      </c>
      <c r="M5333" s="21">
        <f>B5333-L5333</f>
        <v/>
      </c>
      <c r="N5333" s="21">
        <f>ROUNDDOWN(ROUND(B5333*0.2042,2),0)</f>
        <v/>
      </c>
    </row>
    <row r="5334">
      <c r="A5334" t="inlineStr">
        <is>
          <t>照合 一般</t>
        </is>
      </c>
      <c r="B5334" s="21" t="n">
        <v>39500000</v>
      </c>
      <c r="C5334" s="22" t="n">
        <v>16</v>
      </c>
      <c r="D5334" s="22" t="n">
        <v>1</v>
      </c>
      <c r="E5334" s="22" t="n">
        <v>0</v>
      </c>
      <c r="F5334" s="21">
        <f>(IF(C5334&lt;=20,MAX(800000,400000*C5334),8000000+700000*(C5334-20))+IF(E5334=1,1000000,0))</f>
        <v/>
      </c>
      <c r="G5334" s="21">
        <f>IF(AND(D5334=3,C5334&lt;=5),MAX(0,B5334-F5334),IF(AND(D5334=2,C5334&lt;=5,MAX(0,B5334-F5334)&gt;3000000),1500000+MAX(0,B5334-F5334)-3000000,MAX(0,B5334-F5334)/2))</f>
        <v/>
      </c>
      <c r="H5334" s="21">
        <f>ROUNDDOWN(G5334,-3)</f>
        <v/>
      </c>
      <c r="I5334" s="21">
        <f>IF(H5334&lt;=0,0,ROUNDDOWN(ROUND((H5334*LOOKUP(H5334,{0,1950001,3300001,6950001,9000001,18000001,40000001},{0.05,0.1,0.2,0.23,0.33,0.4,0.45})-LOOKUP(H5334,{0,1950001,3300001,6950001,9000001,18000001,40000001},{0,97500,427500,636000,1536000,2796000,4796000}))*1.021,3),0))</f>
        <v/>
      </c>
      <c r="J5334" s="21">
        <f>ROUNDDOWN(ROUND(H5334*0.06,2),-2)</f>
        <v/>
      </c>
      <c r="K5334" s="21">
        <f>ROUNDDOWN(ROUND(H5334*0.04,2),-2)</f>
        <v/>
      </c>
      <c r="L5334" s="21">
        <f>I5334+J5334+K5334</f>
        <v/>
      </c>
      <c r="M5334" s="21">
        <f>B5334-L5334</f>
        <v/>
      </c>
      <c r="N5334" s="21">
        <f>ROUNDDOWN(ROUND(B5334*0.2042,2),0)</f>
        <v/>
      </c>
    </row>
    <row r="5335">
      <c r="A5335" t="inlineStr">
        <is>
          <t>照合 一般</t>
        </is>
      </c>
      <c r="B5335" s="21" t="n">
        <v>39500000</v>
      </c>
      <c r="C5335" s="22" t="n">
        <v>17</v>
      </c>
      <c r="D5335" s="22" t="n">
        <v>1</v>
      </c>
      <c r="E5335" s="22" t="n">
        <v>0</v>
      </c>
      <c r="F5335" s="21">
        <f>(IF(C5335&lt;=20,MAX(800000,400000*C5335),8000000+700000*(C5335-20))+IF(E5335=1,1000000,0))</f>
        <v/>
      </c>
      <c r="G5335" s="21">
        <f>IF(AND(D5335=3,C5335&lt;=5),MAX(0,B5335-F5335),IF(AND(D5335=2,C5335&lt;=5,MAX(0,B5335-F5335)&gt;3000000),1500000+MAX(0,B5335-F5335)-3000000,MAX(0,B5335-F5335)/2))</f>
        <v/>
      </c>
      <c r="H5335" s="21">
        <f>ROUNDDOWN(G5335,-3)</f>
        <v/>
      </c>
      <c r="I5335" s="21">
        <f>IF(H5335&lt;=0,0,ROUNDDOWN(ROUND((H5335*LOOKUP(H5335,{0,1950001,3300001,6950001,9000001,18000001,40000001},{0.05,0.1,0.2,0.23,0.33,0.4,0.45})-LOOKUP(H5335,{0,1950001,3300001,6950001,9000001,18000001,40000001},{0,97500,427500,636000,1536000,2796000,4796000}))*1.021,3),0))</f>
        <v/>
      </c>
      <c r="J5335" s="21">
        <f>ROUNDDOWN(ROUND(H5335*0.06,2),-2)</f>
        <v/>
      </c>
      <c r="K5335" s="21">
        <f>ROUNDDOWN(ROUND(H5335*0.04,2),-2)</f>
        <v/>
      </c>
      <c r="L5335" s="21">
        <f>I5335+J5335+K5335</f>
        <v/>
      </c>
      <c r="M5335" s="21">
        <f>B5335-L5335</f>
        <v/>
      </c>
      <c r="N5335" s="21">
        <f>ROUNDDOWN(ROUND(B5335*0.2042,2),0)</f>
        <v/>
      </c>
    </row>
    <row r="5336">
      <c r="A5336" t="inlineStr">
        <is>
          <t>照合 一般</t>
        </is>
      </c>
      <c r="B5336" s="21" t="n">
        <v>39500000</v>
      </c>
      <c r="C5336" s="22" t="n">
        <v>18</v>
      </c>
      <c r="D5336" s="22" t="n">
        <v>1</v>
      </c>
      <c r="E5336" s="22" t="n">
        <v>0</v>
      </c>
      <c r="F5336" s="21">
        <f>(IF(C5336&lt;=20,MAX(800000,400000*C5336),8000000+700000*(C5336-20))+IF(E5336=1,1000000,0))</f>
        <v/>
      </c>
      <c r="G5336" s="21">
        <f>IF(AND(D5336=3,C5336&lt;=5),MAX(0,B5336-F5336),IF(AND(D5336=2,C5336&lt;=5,MAX(0,B5336-F5336)&gt;3000000),1500000+MAX(0,B5336-F5336)-3000000,MAX(0,B5336-F5336)/2))</f>
        <v/>
      </c>
      <c r="H5336" s="21">
        <f>ROUNDDOWN(G5336,-3)</f>
        <v/>
      </c>
      <c r="I5336" s="21">
        <f>IF(H5336&lt;=0,0,ROUNDDOWN(ROUND((H5336*LOOKUP(H5336,{0,1950001,3300001,6950001,9000001,18000001,40000001},{0.05,0.1,0.2,0.23,0.33,0.4,0.45})-LOOKUP(H5336,{0,1950001,3300001,6950001,9000001,18000001,40000001},{0,97500,427500,636000,1536000,2796000,4796000}))*1.021,3),0))</f>
        <v/>
      </c>
      <c r="J5336" s="21">
        <f>ROUNDDOWN(ROUND(H5336*0.06,2),-2)</f>
        <v/>
      </c>
      <c r="K5336" s="21">
        <f>ROUNDDOWN(ROUND(H5336*0.04,2),-2)</f>
        <v/>
      </c>
      <c r="L5336" s="21">
        <f>I5336+J5336+K5336</f>
        <v/>
      </c>
      <c r="M5336" s="21">
        <f>B5336-L5336</f>
        <v/>
      </c>
      <c r="N5336" s="21">
        <f>ROUNDDOWN(ROUND(B5336*0.2042,2),0)</f>
        <v/>
      </c>
    </row>
    <row r="5337">
      <c r="A5337" t="inlineStr">
        <is>
          <t>照合 一般</t>
        </is>
      </c>
      <c r="B5337" s="21" t="n">
        <v>39500000</v>
      </c>
      <c r="C5337" s="22" t="n">
        <v>19</v>
      </c>
      <c r="D5337" s="22" t="n">
        <v>1</v>
      </c>
      <c r="E5337" s="22" t="n">
        <v>0</v>
      </c>
      <c r="F5337" s="21">
        <f>(IF(C5337&lt;=20,MAX(800000,400000*C5337),8000000+700000*(C5337-20))+IF(E5337=1,1000000,0))</f>
        <v/>
      </c>
      <c r="G5337" s="21">
        <f>IF(AND(D5337=3,C5337&lt;=5),MAX(0,B5337-F5337),IF(AND(D5337=2,C5337&lt;=5,MAX(0,B5337-F5337)&gt;3000000),1500000+MAX(0,B5337-F5337)-3000000,MAX(0,B5337-F5337)/2))</f>
        <v/>
      </c>
      <c r="H5337" s="21">
        <f>ROUNDDOWN(G5337,-3)</f>
        <v/>
      </c>
      <c r="I5337" s="21">
        <f>IF(H5337&lt;=0,0,ROUNDDOWN(ROUND((H5337*LOOKUP(H5337,{0,1950001,3300001,6950001,9000001,18000001,40000001},{0.05,0.1,0.2,0.23,0.33,0.4,0.45})-LOOKUP(H5337,{0,1950001,3300001,6950001,9000001,18000001,40000001},{0,97500,427500,636000,1536000,2796000,4796000}))*1.021,3),0))</f>
        <v/>
      </c>
      <c r="J5337" s="21">
        <f>ROUNDDOWN(ROUND(H5337*0.06,2),-2)</f>
        <v/>
      </c>
      <c r="K5337" s="21">
        <f>ROUNDDOWN(ROUND(H5337*0.04,2),-2)</f>
        <v/>
      </c>
      <c r="L5337" s="21">
        <f>I5337+J5337+K5337</f>
        <v/>
      </c>
      <c r="M5337" s="21">
        <f>B5337-L5337</f>
        <v/>
      </c>
      <c r="N5337" s="21">
        <f>ROUNDDOWN(ROUND(B5337*0.2042,2),0)</f>
        <v/>
      </c>
    </row>
    <row r="5338">
      <c r="A5338" t="inlineStr">
        <is>
          <t>照合 一般</t>
        </is>
      </c>
      <c r="B5338" s="21" t="n">
        <v>39500000</v>
      </c>
      <c r="C5338" s="22" t="n">
        <v>20</v>
      </c>
      <c r="D5338" s="22" t="n">
        <v>1</v>
      </c>
      <c r="E5338" s="22" t="n">
        <v>0</v>
      </c>
      <c r="F5338" s="21">
        <f>(IF(C5338&lt;=20,MAX(800000,400000*C5338),8000000+700000*(C5338-20))+IF(E5338=1,1000000,0))</f>
        <v/>
      </c>
      <c r="G5338" s="21">
        <f>IF(AND(D5338=3,C5338&lt;=5),MAX(0,B5338-F5338),IF(AND(D5338=2,C5338&lt;=5,MAX(0,B5338-F5338)&gt;3000000),1500000+MAX(0,B5338-F5338)-3000000,MAX(0,B5338-F5338)/2))</f>
        <v/>
      </c>
      <c r="H5338" s="21">
        <f>ROUNDDOWN(G5338,-3)</f>
        <v/>
      </c>
      <c r="I5338" s="21">
        <f>IF(H5338&lt;=0,0,ROUNDDOWN(ROUND((H5338*LOOKUP(H5338,{0,1950001,3300001,6950001,9000001,18000001,40000001},{0.05,0.1,0.2,0.23,0.33,0.4,0.45})-LOOKUP(H5338,{0,1950001,3300001,6950001,9000001,18000001,40000001},{0,97500,427500,636000,1536000,2796000,4796000}))*1.021,3),0))</f>
        <v/>
      </c>
      <c r="J5338" s="21">
        <f>ROUNDDOWN(ROUND(H5338*0.06,2),-2)</f>
        <v/>
      </c>
      <c r="K5338" s="21">
        <f>ROUNDDOWN(ROUND(H5338*0.04,2),-2)</f>
        <v/>
      </c>
      <c r="L5338" s="21">
        <f>I5338+J5338+K5338</f>
        <v/>
      </c>
      <c r="M5338" s="21">
        <f>B5338-L5338</f>
        <v/>
      </c>
      <c r="N5338" s="21">
        <f>ROUNDDOWN(ROUND(B5338*0.2042,2),0)</f>
        <v/>
      </c>
    </row>
    <row r="5339">
      <c r="A5339" t="inlineStr">
        <is>
          <t>照合 一般</t>
        </is>
      </c>
      <c r="B5339" s="21" t="n">
        <v>39500000</v>
      </c>
      <c r="C5339" s="22" t="n">
        <v>21</v>
      </c>
      <c r="D5339" s="22" t="n">
        <v>1</v>
      </c>
      <c r="E5339" s="22" t="n">
        <v>0</v>
      </c>
      <c r="F5339" s="21">
        <f>(IF(C5339&lt;=20,MAX(800000,400000*C5339),8000000+700000*(C5339-20))+IF(E5339=1,1000000,0))</f>
        <v/>
      </c>
      <c r="G5339" s="21">
        <f>IF(AND(D5339=3,C5339&lt;=5),MAX(0,B5339-F5339),IF(AND(D5339=2,C5339&lt;=5,MAX(0,B5339-F5339)&gt;3000000),1500000+MAX(0,B5339-F5339)-3000000,MAX(0,B5339-F5339)/2))</f>
        <v/>
      </c>
      <c r="H5339" s="21">
        <f>ROUNDDOWN(G5339,-3)</f>
        <v/>
      </c>
      <c r="I5339" s="21">
        <f>IF(H5339&lt;=0,0,ROUNDDOWN(ROUND((H5339*LOOKUP(H5339,{0,1950001,3300001,6950001,9000001,18000001,40000001},{0.05,0.1,0.2,0.23,0.33,0.4,0.45})-LOOKUP(H5339,{0,1950001,3300001,6950001,9000001,18000001,40000001},{0,97500,427500,636000,1536000,2796000,4796000}))*1.021,3),0))</f>
        <v/>
      </c>
      <c r="J5339" s="21">
        <f>ROUNDDOWN(ROUND(H5339*0.06,2),-2)</f>
        <v/>
      </c>
      <c r="K5339" s="21">
        <f>ROUNDDOWN(ROUND(H5339*0.04,2),-2)</f>
        <v/>
      </c>
      <c r="L5339" s="21">
        <f>I5339+J5339+K5339</f>
        <v/>
      </c>
      <c r="M5339" s="21">
        <f>B5339-L5339</f>
        <v/>
      </c>
      <c r="N5339" s="21">
        <f>ROUNDDOWN(ROUND(B5339*0.2042,2),0)</f>
        <v/>
      </c>
    </row>
    <row r="5340">
      <c r="A5340" t="inlineStr">
        <is>
          <t>照合 一般</t>
        </is>
      </c>
      <c r="B5340" s="21" t="n">
        <v>39500000</v>
      </c>
      <c r="C5340" s="22" t="n">
        <v>22</v>
      </c>
      <c r="D5340" s="22" t="n">
        <v>1</v>
      </c>
      <c r="E5340" s="22" t="n">
        <v>0</v>
      </c>
      <c r="F5340" s="21">
        <f>(IF(C5340&lt;=20,MAX(800000,400000*C5340),8000000+700000*(C5340-20))+IF(E5340=1,1000000,0))</f>
        <v/>
      </c>
      <c r="G5340" s="21">
        <f>IF(AND(D5340=3,C5340&lt;=5),MAX(0,B5340-F5340),IF(AND(D5340=2,C5340&lt;=5,MAX(0,B5340-F5340)&gt;3000000),1500000+MAX(0,B5340-F5340)-3000000,MAX(0,B5340-F5340)/2))</f>
        <v/>
      </c>
      <c r="H5340" s="21">
        <f>ROUNDDOWN(G5340,-3)</f>
        <v/>
      </c>
      <c r="I5340" s="21">
        <f>IF(H5340&lt;=0,0,ROUNDDOWN(ROUND((H5340*LOOKUP(H5340,{0,1950001,3300001,6950001,9000001,18000001,40000001},{0.05,0.1,0.2,0.23,0.33,0.4,0.45})-LOOKUP(H5340,{0,1950001,3300001,6950001,9000001,18000001,40000001},{0,97500,427500,636000,1536000,2796000,4796000}))*1.021,3),0))</f>
        <v/>
      </c>
      <c r="J5340" s="21">
        <f>ROUNDDOWN(ROUND(H5340*0.06,2),-2)</f>
        <v/>
      </c>
      <c r="K5340" s="21">
        <f>ROUNDDOWN(ROUND(H5340*0.04,2),-2)</f>
        <v/>
      </c>
      <c r="L5340" s="21">
        <f>I5340+J5340+K5340</f>
        <v/>
      </c>
      <c r="M5340" s="21">
        <f>B5340-L5340</f>
        <v/>
      </c>
      <c r="N5340" s="21">
        <f>ROUNDDOWN(ROUND(B5340*0.2042,2),0)</f>
        <v/>
      </c>
    </row>
    <row r="5341">
      <c r="A5341" t="inlineStr">
        <is>
          <t>照合 一般</t>
        </is>
      </c>
      <c r="B5341" s="21" t="n">
        <v>39500000</v>
      </c>
      <c r="C5341" s="22" t="n">
        <v>23</v>
      </c>
      <c r="D5341" s="22" t="n">
        <v>1</v>
      </c>
      <c r="E5341" s="22" t="n">
        <v>0</v>
      </c>
      <c r="F5341" s="21">
        <f>(IF(C5341&lt;=20,MAX(800000,400000*C5341),8000000+700000*(C5341-20))+IF(E5341=1,1000000,0))</f>
        <v/>
      </c>
      <c r="G5341" s="21">
        <f>IF(AND(D5341=3,C5341&lt;=5),MAX(0,B5341-F5341),IF(AND(D5341=2,C5341&lt;=5,MAX(0,B5341-F5341)&gt;3000000),1500000+MAX(0,B5341-F5341)-3000000,MAX(0,B5341-F5341)/2))</f>
        <v/>
      </c>
      <c r="H5341" s="21">
        <f>ROUNDDOWN(G5341,-3)</f>
        <v/>
      </c>
      <c r="I5341" s="21">
        <f>IF(H5341&lt;=0,0,ROUNDDOWN(ROUND((H5341*LOOKUP(H5341,{0,1950001,3300001,6950001,9000001,18000001,40000001},{0.05,0.1,0.2,0.23,0.33,0.4,0.45})-LOOKUP(H5341,{0,1950001,3300001,6950001,9000001,18000001,40000001},{0,97500,427500,636000,1536000,2796000,4796000}))*1.021,3),0))</f>
        <v/>
      </c>
      <c r="J5341" s="21">
        <f>ROUNDDOWN(ROUND(H5341*0.06,2),-2)</f>
        <v/>
      </c>
      <c r="K5341" s="21">
        <f>ROUNDDOWN(ROUND(H5341*0.04,2),-2)</f>
        <v/>
      </c>
      <c r="L5341" s="21">
        <f>I5341+J5341+K5341</f>
        <v/>
      </c>
      <c r="M5341" s="21">
        <f>B5341-L5341</f>
        <v/>
      </c>
      <c r="N5341" s="21">
        <f>ROUNDDOWN(ROUND(B5341*0.2042,2),0)</f>
        <v/>
      </c>
    </row>
    <row r="5342">
      <c r="A5342" t="inlineStr">
        <is>
          <t>照合 一般</t>
        </is>
      </c>
      <c r="B5342" s="21" t="n">
        <v>39500000</v>
      </c>
      <c r="C5342" s="22" t="n">
        <v>24</v>
      </c>
      <c r="D5342" s="22" t="n">
        <v>1</v>
      </c>
      <c r="E5342" s="22" t="n">
        <v>0</v>
      </c>
      <c r="F5342" s="21">
        <f>(IF(C5342&lt;=20,MAX(800000,400000*C5342),8000000+700000*(C5342-20))+IF(E5342=1,1000000,0))</f>
        <v/>
      </c>
      <c r="G5342" s="21">
        <f>IF(AND(D5342=3,C5342&lt;=5),MAX(0,B5342-F5342),IF(AND(D5342=2,C5342&lt;=5,MAX(0,B5342-F5342)&gt;3000000),1500000+MAX(0,B5342-F5342)-3000000,MAX(0,B5342-F5342)/2))</f>
        <v/>
      </c>
      <c r="H5342" s="21">
        <f>ROUNDDOWN(G5342,-3)</f>
        <v/>
      </c>
      <c r="I5342" s="21">
        <f>IF(H5342&lt;=0,0,ROUNDDOWN(ROUND((H5342*LOOKUP(H5342,{0,1950001,3300001,6950001,9000001,18000001,40000001},{0.05,0.1,0.2,0.23,0.33,0.4,0.45})-LOOKUP(H5342,{0,1950001,3300001,6950001,9000001,18000001,40000001},{0,97500,427500,636000,1536000,2796000,4796000}))*1.021,3),0))</f>
        <v/>
      </c>
      <c r="J5342" s="21">
        <f>ROUNDDOWN(ROUND(H5342*0.06,2),-2)</f>
        <v/>
      </c>
      <c r="K5342" s="21">
        <f>ROUNDDOWN(ROUND(H5342*0.04,2),-2)</f>
        <v/>
      </c>
      <c r="L5342" s="21">
        <f>I5342+J5342+K5342</f>
        <v/>
      </c>
      <c r="M5342" s="21">
        <f>B5342-L5342</f>
        <v/>
      </c>
      <c r="N5342" s="21">
        <f>ROUNDDOWN(ROUND(B5342*0.2042,2),0)</f>
        <v/>
      </c>
    </row>
    <row r="5343">
      <c r="A5343" t="inlineStr">
        <is>
          <t>照合 一般</t>
        </is>
      </c>
      <c r="B5343" s="21" t="n">
        <v>39500000</v>
      </c>
      <c r="C5343" s="22" t="n">
        <v>25</v>
      </c>
      <c r="D5343" s="22" t="n">
        <v>1</v>
      </c>
      <c r="E5343" s="22" t="n">
        <v>0</v>
      </c>
      <c r="F5343" s="21">
        <f>(IF(C5343&lt;=20,MAX(800000,400000*C5343),8000000+700000*(C5343-20))+IF(E5343=1,1000000,0))</f>
        <v/>
      </c>
      <c r="G5343" s="21">
        <f>IF(AND(D5343=3,C5343&lt;=5),MAX(0,B5343-F5343),IF(AND(D5343=2,C5343&lt;=5,MAX(0,B5343-F5343)&gt;3000000),1500000+MAX(0,B5343-F5343)-3000000,MAX(0,B5343-F5343)/2))</f>
        <v/>
      </c>
      <c r="H5343" s="21">
        <f>ROUNDDOWN(G5343,-3)</f>
        <v/>
      </c>
      <c r="I5343" s="21">
        <f>IF(H5343&lt;=0,0,ROUNDDOWN(ROUND((H5343*LOOKUP(H5343,{0,1950001,3300001,6950001,9000001,18000001,40000001},{0.05,0.1,0.2,0.23,0.33,0.4,0.45})-LOOKUP(H5343,{0,1950001,3300001,6950001,9000001,18000001,40000001},{0,97500,427500,636000,1536000,2796000,4796000}))*1.021,3),0))</f>
        <v/>
      </c>
      <c r="J5343" s="21">
        <f>ROUNDDOWN(ROUND(H5343*0.06,2),-2)</f>
        <v/>
      </c>
      <c r="K5343" s="21">
        <f>ROUNDDOWN(ROUND(H5343*0.04,2),-2)</f>
        <v/>
      </c>
      <c r="L5343" s="21">
        <f>I5343+J5343+K5343</f>
        <v/>
      </c>
      <c r="M5343" s="21">
        <f>B5343-L5343</f>
        <v/>
      </c>
      <c r="N5343" s="21">
        <f>ROUNDDOWN(ROUND(B5343*0.2042,2),0)</f>
        <v/>
      </c>
    </row>
    <row r="5344">
      <c r="A5344" t="inlineStr">
        <is>
          <t>照合 一般</t>
        </is>
      </c>
      <c r="B5344" s="21" t="n">
        <v>39500000</v>
      </c>
      <c r="C5344" s="22" t="n">
        <v>26</v>
      </c>
      <c r="D5344" s="22" t="n">
        <v>1</v>
      </c>
      <c r="E5344" s="22" t="n">
        <v>0</v>
      </c>
      <c r="F5344" s="21">
        <f>(IF(C5344&lt;=20,MAX(800000,400000*C5344),8000000+700000*(C5344-20))+IF(E5344=1,1000000,0))</f>
        <v/>
      </c>
      <c r="G5344" s="21">
        <f>IF(AND(D5344=3,C5344&lt;=5),MAX(0,B5344-F5344),IF(AND(D5344=2,C5344&lt;=5,MAX(0,B5344-F5344)&gt;3000000),1500000+MAX(0,B5344-F5344)-3000000,MAX(0,B5344-F5344)/2))</f>
        <v/>
      </c>
      <c r="H5344" s="21">
        <f>ROUNDDOWN(G5344,-3)</f>
        <v/>
      </c>
      <c r="I5344" s="21">
        <f>IF(H5344&lt;=0,0,ROUNDDOWN(ROUND((H5344*LOOKUP(H5344,{0,1950001,3300001,6950001,9000001,18000001,40000001},{0.05,0.1,0.2,0.23,0.33,0.4,0.45})-LOOKUP(H5344,{0,1950001,3300001,6950001,9000001,18000001,40000001},{0,97500,427500,636000,1536000,2796000,4796000}))*1.021,3),0))</f>
        <v/>
      </c>
      <c r="J5344" s="21">
        <f>ROUNDDOWN(ROUND(H5344*0.06,2),-2)</f>
        <v/>
      </c>
      <c r="K5344" s="21">
        <f>ROUNDDOWN(ROUND(H5344*0.04,2),-2)</f>
        <v/>
      </c>
      <c r="L5344" s="21">
        <f>I5344+J5344+K5344</f>
        <v/>
      </c>
      <c r="M5344" s="21">
        <f>B5344-L5344</f>
        <v/>
      </c>
      <c r="N5344" s="21">
        <f>ROUNDDOWN(ROUND(B5344*0.2042,2),0)</f>
        <v/>
      </c>
    </row>
    <row r="5345">
      <c r="A5345" t="inlineStr">
        <is>
          <t>照合 一般</t>
        </is>
      </c>
      <c r="B5345" s="21" t="n">
        <v>39500000</v>
      </c>
      <c r="C5345" s="22" t="n">
        <v>27</v>
      </c>
      <c r="D5345" s="22" t="n">
        <v>1</v>
      </c>
      <c r="E5345" s="22" t="n">
        <v>0</v>
      </c>
      <c r="F5345" s="21">
        <f>(IF(C5345&lt;=20,MAX(800000,400000*C5345),8000000+700000*(C5345-20))+IF(E5345=1,1000000,0))</f>
        <v/>
      </c>
      <c r="G5345" s="21">
        <f>IF(AND(D5345=3,C5345&lt;=5),MAX(0,B5345-F5345),IF(AND(D5345=2,C5345&lt;=5,MAX(0,B5345-F5345)&gt;3000000),1500000+MAX(0,B5345-F5345)-3000000,MAX(0,B5345-F5345)/2))</f>
        <v/>
      </c>
      <c r="H5345" s="21">
        <f>ROUNDDOWN(G5345,-3)</f>
        <v/>
      </c>
      <c r="I5345" s="21">
        <f>IF(H5345&lt;=0,0,ROUNDDOWN(ROUND((H5345*LOOKUP(H5345,{0,1950001,3300001,6950001,9000001,18000001,40000001},{0.05,0.1,0.2,0.23,0.33,0.4,0.45})-LOOKUP(H5345,{0,1950001,3300001,6950001,9000001,18000001,40000001},{0,97500,427500,636000,1536000,2796000,4796000}))*1.021,3),0))</f>
        <v/>
      </c>
      <c r="J5345" s="21">
        <f>ROUNDDOWN(ROUND(H5345*0.06,2),-2)</f>
        <v/>
      </c>
      <c r="K5345" s="21">
        <f>ROUNDDOWN(ROUND(H5345*0.04,2),-2)</f>
        <v/>
      </c>
      <c r="L5345" s="21">
        <f>I5345+J5345+K5345</f>
        <v/>
      </c>
      <c r="M5345" s="21">
        <f>B5345-L5345</f>
        <v/>
      </c>
      <c r="N5345" s="21">
        <f>ROUNDDOWN(ROUND(B5345*0.2042,2),0)</f>
        <v/>
      </c>
    </row>
    <row r="5346">
      <c r="A5346" t="inlineStr">
        <is>
          <t>照合 一般</t>
        </is>
      </c>
      <c r="B5346" s="21" t="n">
        <v>39500000</v>
      </c>
      <c r="C5346" s="22" t="n">
        <v>28</v>
      </c>
      <c r="D5346" s="22" t="n">
        <v>1</v>
      </c>
      <c r="E5346" s="22" t="n">
        <v>0</v>
      </c>
      <c r="F5346" s="21">
        <f>(IF(C5346&lt;=20,MAX(800000,400000*C5346),8000000+700000*(C5346-20))+IF(E5346=1,1000000,0))</f>
        <v/>
      </c>
      <c r="G5346" s="21">
        <f>IF(AND(D5346=3,C5346&lt;=5),MAX(0,B5346-F5346),IF(AND(D5346=2,C5346&lt;=5,MAX(0,B5346-F5346)&gt;3000000),1500000+MAX(0,B5346-F5346)-3000000,MAX(0,B5346-F5346)/2))</f>
        <v/>
      </c>
      <c r="H5346" s="21">
        <f>ROUNDDOWN(G5346,-3)</f>
        <v/>
      </c>
      <c r="I5346" s="21">
        <f>IF(H5346&lt;=0,0,ROUNDDOWN(ROUND((H5346*LOOKUP(H5346,{0,1950001,3300001,6950001,9000001,18000001,40000001},{0.05,0.1,0.2,0.23,0.33,0.4,0.45})-LOOKUP(H5346,{0,1950001,3300001,6950001,9000001,18000001,40000001},{0,97500,427500,636000,1536000,2796000,4796000}))*1.021,3),0))</f>
        <v/>
      </c>
      <c r="J5346" s="21">
        <f>ROUNDDOWN(ROUND(H5346*0.06,2),-2)</f>
        <v/>
      </c>
      <c r="K5346" s="21">
        <f>ROUNDDOWN(ROUND(H5346*0.04,2),-2)</f>
        <v/>
      </c>
      <c r="L5346" s="21">
        <f>I5346+J5346+K5346</f>
        <v/>
      </c>
      <c r="M5346" s="21">
        <f>B5346-L5346</f>
        <v/>
      </c>
      <c r="N5346" s="21">
        <f>ROUNDDOWN(ROUND(B5346*0.2042,2),0)</f>
        <v/>
      </c>
    </row>
    <row r="5347">
      <c r="A5347" t="inlineStr">
        <is>
          <t>照合 一般</t>
        </is>
      </c>
      <c r="B5347" s="21" t="n">
        <v>39500000</v>
      </c>
      <c r="C5347" s="22" t="n">
        <v>29</v>
      </c>
      <c r="D5347" s="22" t="n">
        <v>1</v>
      </c>
      <c r="E5347" s="22" t="n">
        <v>0</v>
      </c>
      <c r="F5347" s="21">
        <f>(IF(C5347&lt;=20,MAX(800000,400000*C5347),8000000+700000*(C5347-20))+IF(E5347=1,1000000,0))</f>
        <v/>
      </c>
      <c r="G5347" s="21">
        <f>IF(AND(D5347=3,C5347&lt;=5),MAX(0,B5347-F5347),IF(AND(D5347=2,C5347&lt;=5,MAX(0,B5347-F5347)&gt;3000000),1500000+MAX(0,B5347-F5347)-3000000,MAX(0,B5347-F5347)/2))</f>
        <v/>
      </c>
      <c r="H5347" s="21">
        <f>ROUNDDOWN(G5347,-3)</f>
        <v/>
      </c>
      <c r="I5347" s="21">
        <f>IF(H5347&lt;=0,0,ROUNDDOWN(ROUND((H5347*LOOKUP(H5347,{0,1950001,3300001,6950001,9000001,18000001,40000001},{0.05,0.1,0.2,0.23,0.33,0.4,0.45})-LOOKUP(H5347,{0,1950001,3300001,6950001,9000001,18000001,40000001},{0,97500,427500,636000,1536000,2796000,4796000}))*1.021,3),0))</f>
        <v/>
      </c>
      <c r="J5347" s="21">
        <f>ROUNDDOWN(ROUND(H5347*0.06,2),-2)</f>
        <v/>
      </c>
      <c r="K5347" s="21">
        <f>ROUNDDOWN(ROUND(H5347*0.04,2),-2)</f>
        <v/>
      </c>
      <c r="L5347" s="21">
        <f>I5347+J5347+K5347</f>
        <v/>
      </c>
      <c r="M5347" s="21">
        <f>B5347-L5347</f>
        <v/>
      </c>
      <c r="N5347" s="21">
        <f>ROUNDDOWN(ROUND(B5347*0.2042,2),0)</f>
        <v/>
      </c>
    </row>
    <row r="5348">
      <c r="A5348" t="inlineStr">
        <is>
          <t>照合 一般</t>
        </is>
      </c>
      <c r="B5348" s="21" t="n">
        <v>39500000</v>
      </c>
      <c r="C5348" s="22" t="n">
        <v>30</v>
      </c>
      <c r="D5348" s="22" t="n">
        <v>1</v>
      </c>
      <c r="E5348" s="22" t="n">
        <v>0</v>
      </c>
      <c r="F5348" s="21">
        <f>(IF(C5348&lt;=20,MAX(800000,400000*C5348),8000000+700000*(C5348-20))+IF(E5348=1,1000000,0))</f>
        <v/>
      </c>
      <c r="G5348" s="21">
        <f>IF(AND(D5348=3,C5348&lt;=5),MAX(0,B5348-F5348),IF(AND(D5348=2,C5348&lt;=5,MAX(0,B5348-F5348)&gt;3000000),1500000+MAX(0,B5348-F5348)-3000000,MAX(0,B5348-F5348)/2))</f>
        <v/>
      </c>
      <c r="H5348" s="21">
        <f>ROUNDDOWN(G5348,-3)</f>
        <v/>
      </c>
      <c r="I5348" s="21">
        <f>IF(H5348&lt;=0,0,ROUNDDOWN(ROUND((H5348*LOOKUP(H5348,{0,1950001,3300001,6950001,9000001,18000001,40000001},{0.05,0.1,0.2,0.23,0.33,0.4,0.45})-LOOKUP(H5348,{0,1950001,3300001,6950001,9000001,18000001,40000001},{0,97500,427500,636000,1536000,2796000,4796000}))*1.021,3),0))</f>
        <v/>
      </c>
      <c r="J5348" s="21">
        <f>ROUNDDOWN(ROUND(H5348*0.06,2),-2)</f>
        <v/>
      </c>
      <c r="K5348" s="21">
        <f>ROUNDDOWN(ROUND(H5348*0.04,2),-2)</f>
        <v/>
      </c>
      <c r="L5348" s="21">
        <f>I5348+J5348+K5348</f>
        <v/>
      </c>
      <c r="M5348" s="21">
        <f>B5348-L5348</f>
        <v/>
      </c>
      <c r="N5348" s="21">
        <f>ROUNDDOWN(ROUND(B5348*0.2042,2),0)</f>
        <v/>
      </c>
    </row>
    <row r="5349">
      <c r="A5349" t="inlineStr">
        <is>
          <t>照合 一般</t>
        </is>
      </c>
      <c r="B5349" s="21" t="n">
        <v>39500000</v>
      </c>
      <c r="C5349" s="22" t="n">
        <v>31</v>
      </c>
      <c r="D5349" s="22" t="n">
        <v>1</v>
      </c>
      <c r="E5349" s="22" t="n">
        <v>0</v>
      </c>
      <c r="F5349" s="21">
        <f>(IF(C5349&lt;=20,MAX(800000,400000*C5349),8000000+700000*(C5349-20))+IF(E5349=1,1000000,0))</f>
        <v/>
      </c>
      <c r="G5349" s="21">
        <f>IF(AND(D5349=3,C5349&lt;=5),MAX(0,B5349-F5349),IF(AND(D5349=2,C5349&lt;=5,MAX(0,B5349-F5349)&gt;3000000),1500000+MAX(0,B5349-F5349)-3000000,MAX(0,B5349-F5349)/2))</f>
        <v/>
      </c>
      <c r="H5349" s="21">
        <f>ROUNDDOWN(G5349,-3)</f>
        <v/>
      </c>
      <c r="I5349" s="21">
        <f>IF(H5349&lt;=0,0,ROUNDDOWN(ROUND((H5349*LOOKUP(H5349,{0,1950001,3300001,6950001,9000001,18000001,40000001},{0.05,0.1,0.2,0.23,0.33,0.4,0.45})-LOOKUP(H5349,{0,1950001,3300001,6950001,9000001,18000001,40000001},{0,97500,427500,636000,1536000,2796000,4796000}))*1.021,3),0))</f>
        <v/>
      </c>
      <c r="J5349" s="21">
        <f>ROUNDDOWN(ROUND(H5349*0.06,2),-2)</f>
        <v/>
      </c>
      <c r="K5349" s="21">
        <f>ROUNDDOWN(ROUND(H5349*0.04,2),-2)</f>
        <v/>
      </c>
      <c r="L5349" s="21">
        <f>I5349+J5349+K5349</f>
        <v/>
      </c>
      <c r="M5349" s="21">
        <f>B5349-L5349</f>
        <v/>
      </c>
      <c r="N5349" s="21">
        <f>ROUNDDOWN(ROUND(B5349*0.2042,2),0)</f>
        <v/>
      </c>
    </row>
    <row r="5350">
      <c r="A5350" t="inlineStr">
        <is>
          <t>照合 一般</t>
        </is>
      </c>
      <c r="B5350" s="21" t="n">
        <v>39500000</v>
      </c>
      <c r="C5350" s="22" t="n">
        <v>32</v>
      </c>
      <c r="D5350" s="22" t="n">
        <v>1</v>
      </c>
      <c r="E5350" s="22" t="n">
        <v>0</v>
      </c>
      <c r="F5350" s="21">
        <f>(IF(C5350&lt;=20,MAX(800000,400000*C5350),8000000+700000*(C5350-20))+IF(E5350=1,1000000,0))</f>
        <v/>
      </c>
      <c r="G5350" s="21">
        <f>IF(AND(D5350=3,C5350&lt;=5),MAX(0,B5350-F5350),IF(AND(D5350=2,C5350&lt;=5,MAX(0,B5350-F5350)&gt;3000000),1500000+MAX(0,B5350-F5350)-3000000,MAX(0,B5350-F5350)/2))</f>
        <v/>
      </c>
      <c r="H5350" s="21">
        <f>ROUNDDOWN(G5350,-3)</f>
        <v/>
      </c>
      <c r="I5350" s="21">
        <f>IF(H5350&lt;=0,0,ROUNDDOWN(ROUND((H5350*LOOKUP(H5350,{0,1950001,3300001,6950001,9000001,18000001,40000001},{0.05,0.1,0.2,0.23,0.33,0.4,0.45})-LOOKUP(H5350,{0,1950001,3300001,6950001,9000001,18000001,40000001},{0,97500,427500,636000,1536000,2796000,4796000}))*1.021,3),0))</f>
        <v/>
      </c>
      <c r="J5350" s="21">
        <f>ROUNDDOWN(ROUND(H5350*0.06,2),-2)</f>
        <v/>
      </c>
      <c r="K5350" s="21">
        <f>ROUNDDOWN(ROUND(H5350*0.04,2),-2)</f>
        <v/>
      </c>
      <c r="L5350" s="21">
        <f>I5350+J5350+K5350</f>
        <v/>
      </c>
      <c r="M5350" s="21">
        <f>B5350-L5350</f>
        <v/>
      </c>
      <c r="N5350" s="21">
        <f>ROUNDDOWN(ROUND(B5350*0.2042,2),0)</f>
        <v/>
      </c>
    </row>
    <row r="5351">
      <c r="A5351" t="inlineStr">
        <is>
          <t>照合 一般</t>
        </is>
      </c>
      <c r="B5351" s="21" t="n">
        <v>39500000</v>
      </c>
      <c r="C5351" s="22" t="n">
        <v>33</v>
      </c>
      <c r="D5351" s="22" t="n">
        <v>1</v>
      </c>
      <c r="E5351" s="22" t="n">
        <v>0</v>
      </c>
      <c r="F5351" s="21">
        <f>(IF(C5351&lt;=20,MAX(800000,400000*C5351),8000000+700000*(C5351-20))+IF(E5351=1,1000000,0))</f>
        <v/>
      </c>
      <c r="G5351" s="21">
        <f>IF(AND(D5351=3,C5351&lt;=5),MAX(0,B5351-F5351),IF(AND(D5351=2,C5351&lt;=5,MAX(0,B5351-F5351)&gt;3000000),1500000+MAX(0,B5351-F5351)-3000000,MAX(0,B5351-F5351)/2))</f>
        <v/>
      </c>
      <c r="H5351" s="21">
        <f>ROUNDDOWN(G5351,-3)</f>
        <v/>
      </c>
      <c r="I5351" s="21">
        <f>IF(H5351&lt;=0,0,ROUNDDOWN(ROUND((H5351*LOOKUP(H5351,{0,1950001,3300001,6950001,9000001,18000001,40000001},{0.05,0.1,0.2,0.23,0.33,0.4,0.45})-LOOKUP(H5351,{0,1950001,3300001,6950001,9000001,18000001,40000001},{0,97500,427500,636000,1536000,2796000,4796000}))*1.021,3),0))</f>
        <v/>
      </c>
      <c r="J5351" s="21">
        <f>ROUNDDOWN(ROUND(H5351*0.06,2),-2)</f>
        <v/>
      </c>
      <c r="K5351" s="21">
        <f>ROUNDDOWN(ROUND(H5351*0.04,2),-2)</f>
        <v/>
      </c>
      <c r="L5351" s="21">
        <f>I5351+J5351+K5351</f>
        <v/>
      </c>
      <c r="M5351" s="21">
        <f>B5351-L5351</f>
        <v/>
      </c>
      <c r="N5351" s="21">
        <f>ROUNDDOWN(ROUND(B5351*0.2042,2),0)</f>
        <v/>
      </c>
    </row>
    <row r="5352">
      <c r="A5352" t="inlineStr">
        <is>
          <t>照合 一般</t>
        </is>
      </c>
      <c r="B5352" s="21" t="n">
        <v>39500000</v>
      </c>
      <c r="C5352" s="22" t="n">
        <v>34</v>
      </c>
      <c r="D5352" s="22" t="n">
        <v>1</v>
      </c>
      <c r="E5352" s="22" t="n">
        <v>0</v>
      </c>
      <c r="F5352" s="21">
        <f>(IF(C5352&lt;=20,MAX(800000,400000*C5352),8000000+700000*(C5352-20))+IF(E5352=1,1000000,0))</f>
        <v/>
      </c>
      <c r="G5352" s="21">
        <f>IF(AND(D5352=3,C5352&lt;=5),MAX(0,B5352-F5352),IF(AND(D5352=2,C5352&lt;=5,MAX(0,B5352-F5352)&gt;3000000),1500000+MAX(0,B5352-F5352)-3000000,MAX(0,B5352-F5352)/2))</f>
        <v/>
      </c>
      <c r="H5352" s="21">
        <f>ROUNDDOWN(G5352,-3)</f>
        <v/>
      </c>
      <c r="I5352" s="21">
        <f>IF(H5352&lt;=0,0,ROUNDDOWN(ROUND((H5352*LOOKUP(H5352,{0,1950001,3300001,6950001,9000001,18000001,40000001},{0.05,0.1,0.2,0.23,0.33,0.4,0.45})-LOOKUP(H5352,{0,1950001,3300001,6950001,9000001,18000001,40000001},{0,97500,427500,636000,1536000,2796000,4796000}))*1.021,3),0))</f>
        <v/>
      </c>
      <c r="J5352" s="21">
        <f>ROUNDDOWN(ROUND(H5352*0.06,2),-2)</f>
        <v/>
      </c>
      <c r="K5352" s="21">
        <f>ROUNDDOWN(ROUND(H5352*0.04,2),-2)</f>
        <v/>
      </c>
      <c r="L5352" s="21">
        <f>I5352+J5352+K5352</f>
        <v/>
      </c>
      <c r="M5352" s="21">
        <f>B5352-L5352</f>
        <v/>
      </c>
      <c r="N5352" s="21">
        <f>ROUNDDOWN(ROUND(B5352*0.2042,2),0)</f>
        <v/>
      </c>
    </row>
    <row r="5353">
      <c r="A5353" t="inlineStr">
        <is>
          <t>照合 一般</t>
        </is>
      </c>
      <c r="B5353" s="21" t="n">
        <v>39500000</v>
      </c>
      <c r="C5353" s="22" t="n">
        <v>35</v>
      </c>
      <c r="D5353" s="22" t="n">
        <v>1</v>
      </c>
      <c r="E5353" s="22" t="n">
        <v>0</v>
      </c>
      <c r="F5353" s="21">
        <f>(IF(C5353&lt;=20,MAX(800000,400000*C5353),8000000+700000*(C5353-20))+IF(E5353=1,1000000,0))</f>
        <v/>
      </c>
      <c r="G5353" s="21">
        <f>IF(AND(D5353=3,C5353&lt;=5),MAX(0,B5353-F5353),IF(AND(D5353=2,C5353&lt;=5,MAX(0,B5353-F5353)&gt;3000000),1500000+MAX(0,B5353-F5353)-3000000,MAX(0,B5353-F5353)/2))</f>
        <v/>
      </c>
      <c r="H5353" s="21">
        <f>ROUNDDOWN(G5353,-3)</f>
        <v/>
      </c>
      <c r="I5353" s="21">
        <f>IF(H5353&lt;=0,0,ROUNDDOWN(ROUND((H5353*LOOKUP(H5353,{0,1950001,3300001,6950001,9000001,18000001,40000001},{0.05,0.1,0.2,0.23,0.33,0.4,0.45})-LOOKUP(H5353,{0,1950001,3300001,6950001,9000001,18000001,40000001},{0,97500,427500,636000,1536000,2796000,4796000}))*1.021,3),0))</f>
        <v/>
      </c>
      <c r="J5353" s="21">
        <f>ROUNDDOWN(ROUND(H5353*0.06,2),-2)</f>
        <v/>
      </c>
      <c r="K5353" s="21">
        <f>ROUNDDOWN(ROUND(H5353*0.04,2),-2)</f>
        <v/>
      </c>
      <c r="L5353" s="21">
        <f>I5353+J5353+K5353</f>
        <v/>
      </c>
      <c r="M5353" s="21">
        <f>B5353-L5353</f>
        <v/>
      </c>
      <c r="N5353" s="21">
        <f>ROUNDDOWN(ROUND(B5353*0.2042,2),0)</f>
        <v/>
      </c>
    </row>
    <row r="5354">
      <c r="A5354" t="inlineStr">
        <is>
          <t>照合 一般</t>
        </is>
      </c>
      <c r="B5354" s="21" t="n">
        <v>39500000</v>
      </c>
      <c r="C5354" s="22" t="n">
        <v>36</v>
      </c>
      <c r="D5354" s="22" t="n">
        <v>1</v>
      </c>
      <c r="E5354" s="22" t="n">
        <v>0</v>
      </c>
      <c r="F5354" s="21">
        <f>(IF(C5354&lt;=20,MAX(800000,400000*C5354),8000000+700000*(C5354-20))+IF(E5354=1,1000000,0))</f>
        <v/>
      </c>
      <c r="G5354" s="21">
        <f>IF(AND(D5354=3,C5354&lt;=5),MAX(0,B5354-F5354),IF(AND(D5354=2,C5354&lt;=5,MAX(0,B5354-F5354)&gt;3000000),1500000+MAX(0,B5354-F5354)-3000000,MAX(0,B5354-F5354)/2))</f>
        <v/>
      </c>
      <c r="H5354" s="21">
        <f>ROUNDDOWN(G5354,-3)</f>
        <v/>
      </c>
      <c r="I5354" s="21">
        <f>IF(H5354&lt;=0,0,ROUNDDOWN(ROUND((H5354*LOOKUP(H5354,{0,1950001,3300001,6950001,9000001,18000001,40000001},{0.05,0.1,0.2,0.23,0.33,0.4,0.45})-LOOKUP(H5354,{0,1950001,3300001,6950001,9000001,18000001,40000001},{0,97500,427500,636000,1536000,2796000,4796000}))*1.021,3),0))</f>
        <v/>
      </c>
      <c r="J5354" s="21">
        <f>ROUNDDOWN(ROUND(H5354*0.06,2),-2)</f>
        <v/>
      </c>
      <c r="K5354" s="21">
        <f>ROUNDDOWN(ROUND(H5354*0.04,2),-2)</f>
        <v/>
      </c>
      <c r="L5354" s="21">
        <f>I5354+J5354+K5354</f>
        <v/>
      </c>
      <c r="M5354" s="21">
        <f>B5354-L5354</f>
        <v/>
      </c>
      <c r="N5354" s="21">
        <f>ROUNDDOWN(ROUND(B5354*0.2042,2),0)</f>
        <v/>
      </c>
    </row>
    <row r="5355">
      <c r="A5355" t="inlineStr">
        <is>
          <t>照合 一般</t>
        </is>
      </c>
      <c r="B5355" s="21" t="n">
        <v>39500000</v>
      </c>
      <c r="C5355" s="22" t="n">
        <v>37</v>
      </c>
      <c r="D5355" s="22" t="n">
        <v>1</v>
      </c>
      <c r="E5355" s="22" t="n">
        <v>0</v>
      </c>
      <c r="F5355" s="21">
        <f>(IF(C5355&lt;=20,MAX(800000,400000*C5355),8000000+700000*(C5355-20))+IF(E5355=1,1000000,0))</f>
        <v/>
      </c>
      <c r="G5355" s="21">
        <f>IF(AND(D5355=3,C5355&lt;=5),MAX(0,B5355-F5355),IF(AND(D5355=2,C5355&lt;=5,MAX(0,B5355-F5355)&gt;3000000),1500000+MAX(0,B5355-F5355)-3000000,MAX(0,B5355-F5355)/2))</f>
        <v/>
      </c>
      <c r="H5355" s="21">
        <f>ROUNDDOWN(G5355,-3)</f>
        <v/>
      </c>
      <c r="I5355" s="21">
        <f>IF(H5355&lt;=0,0,ROUNDDOWN(ROUND((H5355*LOOKUP(H5355,{0,1950001,3300001,6950001,9000001,18000001,40000001},{0.05,0.1,0.2,0.23,0.33,0.4,0.45})-LOOKUP(H5355,{0,1950001,3300001,6950001,9000001,18000001,40000001},{0,97500,427500,636000,1536000,2796000,4796000}))*1.021,3),0))</f>
        <v/>
      </c>
      <c r="J5355" s="21">
        <f>ROUNDDOWN(ROUND(H5355*0.06,2),-2)</f>
        <v/>
      </c>
      <c r="K5355" s="21">
        <f>ROUNDDOWN(ROUND(H5355*0.04,2),-2)</f>
        <v/>
      </c>
      <c r="L5355" s="21">
        <f>I5355+J5355+K5355</f>
        <v/>
      </c>
      <c r="M5355" s="21">
        <f>B5355-L5355</f>
        <v/>
      </c>
      <c r="N5355" s="21">
        <f>ROUNDDOWN(ROUND(B5355*0.2042,2),0)</f>
        <v/>
      </c>
    </row>
    <row r="5356">
      <c r="A5356" t="inlineStr">
        <is>
          <t>照合 一般</t>
        </is>
      </c>
      <c r="B5356" s="21" t="n">
        <v>39500000</v>
      </c>
      <c r="C5356" s="22" t="n">
        <v>38</v>
      </c>
      <c r="D5356" s="22" t="n">
        <v>1</v>
      </c>
      <c r="E5356" s="22" t="n">
        <v>0</v>
      </c>
      <c r="F5356" s="21">
        <f>(IF(C5356&lt;=20,MAX(800000,400000*C5356),8000000+700000*(C5356-20))+IF(E5356=1,1000000,0))</f>
        <v/>
      </c>
      <c r="G5356" s="21">
        <f>IF(AND(D5356=3,C5356&lt;=5),MAX(0,B5356-F5356),IF(AND(D5356=2,C5356&lt;=5,MAX(0,B5356-F5356)&gt;3000000),1500000+MAX(0,B5356-F5356)-3000000,MAX(0,B5356-F5356)/2))</f>
        <v/>
      </c>
      <c r="H5356" s="21">
        <f>ROUNDDOWN(G5356,-3)</f>
        <v/>
      </c>
      <c r="I5356" s="21">
        <f>IF(H5356&lt;=0,0,ROUNDDOWN(ROUND((H5356*LOOKUP(H5356,{0,1950001,3300001,6950001,9000001,18000001,40000001},{0.05,0.1,0.2,0.23,0.33,0.4,0.45})-LOOKUP(H5356,{0,1950001,3300001,6950001,9000001,18000001,40000001},{0,97500,427500,636000,1536000,2796000,4796000}))*1.021,3),0))</f>
        <v/>
      </c>
      <c r="J5356" s="21">
        <f>ROUNDDOWN(ROUND(H5356*0.06,2),-2)</f>
        <v/>
      </c>
      <c r="K5356" s="21">
        <f>ROUNDDOWN(ROUND(H5356*0.04,2),-2)</f>
        <v/>
      </c>
      <c r="L5356" s="21">
        <f>I5356+J5356+K5356</f>
        <v/>
      </c>
      <c r="M5356" s="21">
        <f>B5356-L5356</f>
        <v/>
      </c>
      <c r="N5356" s="21">
        <f>ROUNDDOWN(ROUND(B5356*0.2042,2),0)</f>
        <v/>
      </c>
    </row>
    <row r="5357">
      <c r="A5357" t="inlineStr">
        <is>
          <t>照合 一般</t>
        </is>
      </c>
      <c r="B5357" s="21" t="n">
        <v>39500000</v>
      </c>
      <c r="C5357" s="22" t="n">
        <v>39</v>
      </c>
      <c r="D5357" s="22" t="n">
        <v>1</v>
      </c>
      <c r="E5357" s="22" t="n">
        <v>0</v>
      </c>
      <c r="F5357" s="21">
        <f>(IF(C5357&lt;=20,MAX(800000,400000*C5357),8000000+700000*(C5357-20))+IF(E5357=1,1000000,0))</f>
        <v/>
      </c>
      <c r="G5357" s="21">
        <f>IF(AND(D5357=3,C5357&lt;=5),MAX(0,B5357-F5357),IF(AND(D5357=2,C5357&lt;=5,MAX(0,B5357-F5357)&gt;3000000),1500000+MAX(0,B5357-F5357)-3000000,MAX(0,B5357-F5357)/2))</f>
        <v/>
      </c>
      <c r="H5357" s="21">
        <f>ROUNDDOWN(G5357,-3)</f>
        <v/>
      </c>
      <c r="I5357" s="21">
        <f>IF(H5357&lt;=0,0,ROUNDDOWN(ROUND((H5357*LOOKUP(H5357,{0,1950001,3300001,6950001,9000001,18000001,40000001},{0.05,0.1,0.2,0.23,0.33,0.4,0.45})-LOOKUP(H5357,{0,1950001,3300001,6950001,9000001,18000001,40000001},{0,97500,427500,636000,1536000,2796000,4796000}))*1.021,3),0))</f>
        <v/>
      </c>
      <c r="J5357" s="21">
        <f>ROUNDDOWN(ROUND(H5357*0.06,2),-2)</f>
        <v/>
      </c>
      <c r="K5357" s="21">
        <f>ROUNDDOWN(ROUND(H5357*0.04,2),-2)</f>
        <v/>
      </c>
      <c r="L5357" s="21">
        <f>I5357+J5357+K5357</f>
        <v/>
      </c>
      <c r="M5357" s="21">
        <f>B5357-L5357</f>
        <v/>
      </c>
      <c r="N5357" s="21">
        <f>ROUNDDOWN(ROUND(B5357*0.2042,2),0)</f>
        <v/>
      </c>
    </row>
    <row r="5358">
      <c r="A5358" t="inlineStr">
        <is>
          <t>照合 一般</t>
        </is>
      </c>
      <c r="B5358" s="21" t="n">
        <v>39500000</v>
      </c>
      <c r="C5358" s="22" t="n">
        <v>40</v>
      </c>
      <c r="D5358" s="22" t="n">
        <v>1</v>
      </c>
      <c r="E5358" s="22" t="n">
        <v>0</v>
      </c>
      <c r="F5358" s="21">
        <f>(IF(C5358&lt;=20,MAX(800000,400000*C5358),8000000+700000*(C5358-20))+IF(E5358=1,1000000,0))</f>
        <v/>
      </c>
      <c r="G5358" s="21">
        <f>IF(AND(D5358=3,C5358&lt;=5),MAX(0,B5358-F5358),IF(AND(D5358=2,C5358&lt;=5,MAX(0,B5358-F5358)&gt;3000000),1500000+MAX(0,B5358-F5358)-3000000,MAX(0,B5358-F5358)/2))</f>
        <v/>
      </c>
      <c r="H5358" s="21">
        <f>ROUNDDOWN(G5358,-3)</f>
        <v/>
      </c>
      <c r="I5358" s="21">
        <f>IF(H5358&lt;=0,0,ROUNDDOWN(ROUND((H5358*LOOKUP(H5358,{0,1950001,3300001,6950001,9000001,18000001,40000001},{0.05,0.1,0.2,0.23,0.33,0.4,0.45})-LOOKUP(H5358,{0,1950001,3300001,6950001,9000001,18000001,40000001},{0,97500,427500,636000,1536000,2796000,4796000}))*1.021,3),0))</f>
        <v/>
      </c>
      <c r="J5358" s="21">
        <f>ROUNDDOWN(ROUND(H5358*0.06,2),-2)</f>
        <v/>
      </c>
      <c r="K5358" s="21">
        <f>ROUNDDOWN(ROUND(H5358*0.04,2),-2)</f>
        <v/>
      </c>
      <c r="L5358" s="21">
        <f>I5358+J5358+K5358</f>
        <v/>
      </c>
      <c r="M5358" s="21">
        <f>B5358-L5358</f>
        <v/>
      </c>
      <c r="N5358" s="21">
        <f>ROUNDDOWN(ROUND(B5358*0.2042,2),0)</f>
        <v/>
      </c>
    </row>
    <row r="5359">
      <c r="A5359" t="inlineStr">
        <is>
          <t>照合 一般</t>
        </is>
      </c>
      <c r="B5359" s="21" t="n">
        <v>39500000</v>
      </c>
      <c r="C5359" s="22" t="n">
        <v>41</v>
      </c>
      <c r="D5359" s="22" t="n">
        <v>1</v>
      </c>
      <c r="E5359" s="22" t="n">
        <v>0</v>
      </c>
      <c r="F5359" s="21">
        <f>(IF(C5359&lt;=20,MAX(800000,400000*C5359),8000000+700000*(C5359-20))+IF(E5359=1,1000000,0))</f>
        <v/>
      </c>
      <c r="G5359" s="21">
        <f>IF(AND(D5359=3,C5359&lt;=5),MAX(0,B5359-F5359),IF(AND(D5359=2,C5359&lt;=5,MAX(0,B5359-F5359)&gt;3000000),1500000+MAX(0,B5359-F5359)-3000000,MAX(0,B5359-F5359)/2))</f>
        <v/>
      </c>
      <c r="H5359" s="21">
        <f>ROUNDDOWN(G5359,-3)</f>
        <v/>
      </c>
      <c r="I5359" s="21">
        <f>IF(H5359&lt;=0,0,ROUNDDOWN(ROUND((H5359*LOOKUP(H5359,{0,1950001,3300001,6950001,9000001,18000001,40000001},{0.05,0.1,0.2,0.23,0.33,0.4,0.45})-LOOKUP(H5359,{0,1950001,3300001,6950001,9000001,18000001,40000001},{0,97500,427500,636000,1536000,2796000,4796000}))*1.021,3),0))</f>
        <v/>
      </c>
      <c r="J5359" s="21">
        <f>ROUNDDOWN(ROUND(H5359*0.06,2),-2)</f>
        <v/>
      </c>
      <c r="K5359" s="21">
        <f>ROUNDDOWN(ROUND(H5359*0.04,2),-2)</f>
        <v/>
      </c>
      <c r="L5359" s="21">
        <f>I5359+J5359+K5359</f>
        <v/>
      </c>
      <c r="M5359" s="21">
        <f>B5359-L5359</f>
        <v/>
      </c>
      <c r="N5359" s="21">
        <f>ROUNDDOWN(ROUND(B5359*0.2042,2),0)</f>
        <v/>
      </c>
    </row>
    <row r="5360">
      <c r="A5360" t="inlineStr">
        <is>
          <t>照合 一般</t>
        </is>
      </c>
      <c r="B5360" s="21" t="n">
        <v>39500000</v>
      </c>
      <c r="C5360" s="22" t="n">
        <v>42</v>
      </c>
      <c r="D5360" s="22" t="n">
        <v>1</v>
      </c>
      <c r="E5360" s="22" t="n">
        <v>0</v>
      </c>
      <c r="F5360" s="21">
        <f>(IF(C5360&lt;=20,MAX(800000,400000*C5360),8000000+700000*(C5360-20))+IF(E5360=1,1000000,0))</f>
        <v/>
      </c>
      <c r="G5360" s="21">
        <f>IF(AND(D5360=3,C5360&lt;=5),MAX(0,B5360-F5360),IF(AND(D5360=2,C5360&lt;=5,MAX(0,B5360-F5360)&gt;3000000),1500000+MAX(0,B5360-F5360)-3000000,MAX(0,B5360-F5360)/2))</f>
        <v/>
      </c>
      <c r="H5360" s="21">
        <f>ROUNDDOWN(G5360,-3)</f>
        <v/>
      </c>
      <c r="I5360" s="21">
        <f>IF(H5360&lt;=0,0,ROUNDDOWN(ROUND((H5360*LOOKUP(H5360,{0,1950001,3300001,6950001,9000001,18000001,40000001},{0.05,0.1,0.2,0.23,0.33,0.4,0.45})-LOOKUP(H5360,{0,1950001,3300001,6950001,9000001,18000001,40000001},{0,97500,427500,636000,1536000,2796000,4796000}))*1.021,3),0))</f>
        <v/>
      </c>
      <c r="J5360" s="21">
        <f>ROUNDDOWN(ROUND(H5360*0.06,2),-2)</f>
        <v/>
      </c>
      <c r="K5360" s="21">
        <f>ROUNDDOWN(ROUND(H5360*0.04,2),-2)</f>
        <v/>
      </c>
      <c r="L5360" s="21">
        <f>I5360+J5360+K5360</f>
        <v/>
      </c>
      <c r="M5360" s="21">
        <f>B5360-L5360</f>
        <v/>
      </c>
      <c r="N5360" s="21">
        <f>ROUNDDOWN(ROUND(B5360*0.2042,2),0)</f>
        <v/>
      </c>
    </row>
    <row r="5361">
      <c r="A5361" t="inlineStr">
        <is>
          <t>照合 一般</t>
        </is>
      </c>
      <c r="B5361" s="21" t="n">
        <v>39500000</v>
      </c>
      <c r="C5361" s="22" t="n">
        <v>43</v>
      </c>
      <c r="D5361" s="22" t="n">
        <v>1</v>
      </c>
      <c r="E5361" s="22" t="n">
        <v>0</v>
      </c>
      <c r="F5361" s="21">
        <f>(IF(C5361&lt;=20,MAX(800000,400000*C5361),8000000+700000*(C5361-20))+IF(E5361=1,1000000,0))</f>
        <v/>
      </c>
      <c r="G5361" s="21">
        <f>IF(AND(D5361=3,C5361&lt;=5),MAX(0,B5361-F5361),IF(AND(D5361=2,C5361&lt;=5,MAX(0,B5361-F5361)&gt;3000000),1500000+MAX(0,B5361-F5361)-3000000,MAX(0,B5361-F5361)/2))</f>
        <v/>
      </c>
      <c r="H5361" s="21">
        <f>ROUNDDOWN(G5361,-3)</f>
        <v/>
      </c>
      <c r="I5361" s="21">
        <f>IF(H5361&lt;=0,0,ROUNDDOWN(ROUND((H5361*LOOKUP(H5361,{0,1950001,3300001,6950001,9000001,18000001,40000001},{0.05,0.1,0.2,0.23,0.33,0.4,0.45})-LOOKUP(H5361,{0,1950001,3300001,6950001,9000001,18000001,40000001},{0,97500,427500,636000,1536000,2796000,4796000}))*1.021,3),0))</f>
        <v/>
      </c>
      <c r="J5361" s="21">
        <f>ROUNDDOWN(ROUND(H5361*0.06,2),-2)</f>
        <v/>
      </c>
      <c r="K5361" s="21">
        <f>ROUNDDOWN(ROUND(H5361*0.04,2),-2)</f>
        <v/>
      </c>
      <c r="L5361" s="21">
        <f>I5361+J5361+K5361</f>
        <v/>
      </c>
      <c r="M5361" s="21">
        <f>B5361-L5361</f>
        <v/>
      </c>
      <c r="N5361" s="21">
        <f>ROUNDDOWN(ROUND(B5361*0.2042,2),0)</f>
        <v/>
      </c>
    </row>
    <row r="5362">
      <c r="A5362" t="inlineStr">
        <is>
          <t>照合 一般</t>
        </is>
      </c>
      <c r="B5362" s="21" t="n">
        <v>39500000</v>
      </c>
      <c r="C5362" s="22" t="n">
        <v>44</v>
      </c>
      <c r="D5362" s="22" t="n">
        <v>1</v>
      </c>
      <c r="E5362" s="22" t="n">
        <v>0</v>
      </c>
      <c r="F5362" s="21">
        <f>(IF(C5362&lt;=20,MAX(800000,400000*C5362),8000000+700000*(C5362-20))+IF(E5362=1,1000000,0))</f>
        <v/>
      </c>
      <c r="G5362" s="21">
        <f>IF(AND(D5362=3,C5362&lt;=5),MAX(0,B5362-F5362),IF(AND(D5362=2,C5362&lt;=5,MAX(0,B5362-F5362)&gt;3000000),1500000+MAX(0,B5362-F5362)-3000000,MAX(0,B5362-F5362)/2))</f>
        <v/>
      </c>
      <c r="H5362" s="21">
        <f>ROUNDDOWN(G5362,-3)</f>
        <v/>
      </c>
      <c r="I5362" s="21">
        <f>IF(H5362&lt;=0,0,ROUNDDOWN(ROUND((H5362*LOOKUP(H5362,{0,1950001,3300001,6950001,9000001,18000001,40000001},{0.05,0.1,0.2,0.23,0.33,0.4,0.45})-LOOKUP(H5362,{0,1950001,3300001,6950001,9000001,18000001,40000001},{0,97500,427500,636000,1536000,2796000,4796000}))*1.021,3),0))</f>
        <v/>
      </c>
      <c r="J5362" s="21">
        <f>ROUNDDOWN(ROUND(H5362*0.06,2),-2)</f>
        <v/>
      </c>
      <c r="K5362" s="21">
        <f>ROUNDDOWN(ROUND(H5362*0.04,2),-2)</f>
        <v/>
      </c>
      <c r="L5362" s="21">
        <f>I5362+J5362+K5362</f>
        <v/>
      </c>
      <c r="M5362" s="21">
        <f>B5362-L5362</f>
        <v/>
      </c>
      <c r="N5362" s="21">
        <f>ROUNDDOWN(ROUND(B5362*0.2042,2),0)</f>
        <v/>
      </c>
    </row>
    <row r="5363">
      <c r="A5363" t="inlineStr">
        <is>
          <t>照合 一般</t>
        </is>
      </c>
      <c r="B5363" s="21" t="n">
        <v>39500000</v>
      </c>
      <c r="C5363" s="22" t="n">
        <v>45</v>
      </c>
      <c r="D5363" s="22" t="n">
        <v>1</v>
      </c>
      <c r="E5363" s="22" t="n">
        <v>0</v>
      </c>
      <c r="F5363" s="21">
        <f>(IF(C5363&lt;=20,MAX(800000,400000*C5363),8000000+700000*(C5363-20))+IF(E5363=1,1000000,0))</f>
        <v/>
      </c>
      <c r="G5363" s="21">
        <f>IF(AND(D5363=3,C5363&lt;=5),MAX(0,B5363-F5363),IF(AND(D5363=2,C5363&lt;=5,MAX(0,B5363-F5363)&gt;3000000),1500000+MAX(0,B5363-F5363)-3000000,MAX(0,B5363-F5363)/2))</f>
        <v/>
      </c>
      <c r="H5363" s="21">
        <f>ROUNDDOWN(G5363,-3)</f>
        <v/>
      </c>
      <c r="I5363" s="21">
        <f>IF(H5363&lt;=0,0,ROUNDDOWN(ROUND((H5363*LOOKUP(H5363,{0,1950001,3300001,6950001,9000001,18000001,40000001},{0.05,0.1,0.2,0.23,0.33,0.4,0.45})-LOOKUP(H5363,{0,1950001,3300001,6950001,9000001,18000001,40000001},{0,97500,427500,636000,1536000,2796000,4796000}))*1.021,3),0))</f>
        <v/>
      </c>
      <c r="J5363" s="21">
        <f>ROUNDDOWN(ROUND(H5363*0.06,2),-2)</f>
        <v/>
      </c>
      <c r="K5363" s="21">
        <f>ROUNDDOWN(ROUND(H5363*0.04,2),-2)</f>
        <v/>
      </c>
      <c r="L5363" s="21">
        <f>I5363+J5363+K5363</f>
        <v/>
      </c>
      <c r="M5363" s="21">
        <f>B5363-L5363</f>
        <v/>
      </c>
      <c r="N5363" s="21">
        <f>ROUNDDOWN(ROUND(B5363*0.2042,2),0)</f>
        <v/>
      </c>
    </row>
    <row r="5364">
      <c r="A5364" t="inlineStr">
        <is>
          <t>照合 短期</t>
        </is>
      </c>
      <c r="B5364" s="21" t="n">
        <v>39500000</v>
      </c>
      <c r="C5364" s="22" t="n">
        <v>1</v>
      </c>
      <c r="D5364" s="22" t="n">
        <v>2</v>
      </c>
      <c r="E5364" s="22" t="n">
        <v>0</v>
      </c>
      <c r="F5364" s="21">
        <f>(IF(C5364&lt;=20,MAX(800000,400000*C5364),8000000+700000*(C5364-20))+IF(E5364=1,1000000,0))</f>
        <v/>
      </c>
      <c r="G5364" s="21">
        <f>IF(AND(D5364=3,C5364&lt;=5),MAX(0,B5364-F5364),IF(AND(D5364=2,C5364&lt;=5,MAX(0,B5364-F5364)&gt;3000000),1500000+MAX(0,B5364-F5364)-3000000,MAX(0,B5364-F5364)/2))</f>
        <v/>
      </c>
      <c r="H5364" s="21">
        <f>ROUNDDOWN(G5364,-3)</f>
        <v/>
      </c>
      <c r="I5364" s="21">
        <f>IF(H5364&lt;=0,0,ROUNDDOWN(ROUND((H5364*LOOKUP(H5364,{0,1950001,3300001,6950001,9000001,18000001,40000001},{0.05,0.1,0.2,0.23,0.33,0.4,0.45})-LOOKUP(H5364,{0,1950001,3300001,6950001,9000001,18000001,40000001},{0,97500,427500,636000,1536000,2796000,4796000}))*1.021,3),0))</f>
        <v/>
      </c>
      <c r="J5364" s="21">
        <f>ROUNDDOWN(ROUND(H5364*0.06,2),-2)</f>
        <v/>
      </c>
      <c r="K5364" s="21">
        <f>ROUNDDOWN(ROUND(H5364*0.04,2),-2)</f>
        <v/>
      </c>
      <c r="L5364" s="21">
        <f>I5364+J5364+K5364</f>
        <v/>
      </c>
      <c r="M5364" s="21">
        <f>B5364-L5364</f>
        <v/>
      </c>
      <c r="N5364" s="21">
        <f>ROUNDDOWN(ROUND(B5364*0.2042,2),0)</f>
        <v/>
      </c>
    </row>
    <row r="5365">
      <c r="A5365" t="inlineStr">
        <is>
          <t>照合 役員</t>
        </is>
      </c>
      <c r="B5365" s="21" t="n">
        <v>39500000</v>
      </c>
      <c r="C5365" s="22" t="n">
        <v>1</v>
      </c>
      <c r="D5365" s="22" t="n">
        <v>3</v>
      </c>
      <c r="E5365" s="22" t="n">
        <v>0</v>
      </c>
      <c r="F5365" s="21">
        <f>(IF(C5365&lt;=20,MAX(800000,400000*C5365),8000000+700000*(C5365-20))+IF(E5365=1,1000000,0))</f>
        <v/>
      </c>
      <c r="G5365" s="21">
        <f>IF(AND(D5365=3,C5365&lt;=5),MAX(0,B5365-F5365),IF(AND(D5365=2,C5365&lt;=5,MAX(0,B5365-F5365)&gt;3000000),1500000+MAX(0,B5365-F5365)-3000000,MAX(0,B5365-F5365)/2))</f>
        <v/>
      </c>
      <c r="H5365" s="21">
        <f>ROUNDDOWN(G5365,-3)</f>
        <v/>
      </c>
      <c r="I5365" s="21">
        <f>IF(H5365&lt;=0,0,ROUNDDOWN(ROUND((H5365*LOOKUP(H5365,{0,1950001,3300001,6950001,9000001,18000001,40000001},{0.05,0.1,0.2,0.23,0.33,0.4,0.45})-LOOKUP(H5365,{0,1950001,3300001,6950001,9000001,18000001,40000001},{0,97500,427500,636000,1536000,2796000,4796000}))*1.021,3),0))</f>
        <v/>
      </c>
      <c r="J5365" s="21">
        <f>ROUNDDOWN(ROUND(H5365*0.06,2),-2)</f>
        <v/>
      </c>
      <c r="K5365" s="21">
        <f>ROUNDDOWN(ROUND(H5365*0.04,2),-2)</f>
        <v/>
      </c>
      <c r="L5365" s="21">
        <f>I5365+J5365+K5365</f>
        <v/>
      </c>
      <c r="M5365" s="21">
        <f>B5365-L5365</f>
        <v/>
      </c>
      <c r="N5365" s="21">
        <f>ROUNDDOWN(ROUND(B5365*0.2042,2),0)</f>
        <v/>
      </c>
    </row>
    <row r="5366">
      <c r="A5366" t="inlineStr">
        <is>
          <t>照合 短期 障害</t>
        </is>
      </c>
      <c r="B5366" s="21" t="n">
        <v>39500000</v>
      </c>
      <c r="C5366" s="22" t="n">
        <v>1</v>
      </c>
      <c r="D5366" s="22" t="n">
        <v>2</v>
      </c>
      <c r="E5366" s="22" t="n">
        <v>1</v>
      </c>
      <c r="F5366" s="21">
        <f>(IF(C5366&lt;=20,MAX(800000,400000*C5366),8000000+700000*(C5366-20))+IF(E5366=1,1000000,0))</f>
        <v/>
      </c>
      <c r="G5366" s="21">
        <f>IF(AND(D5366=3,C5366&lt;=5),MAX(0,B5366-F5366),IF(AND(D5366=2,C5366&lt;=5,MAX(0,B5366-F5366)&gt;3000000),1500000+MAX(0,B5366-F5366)-3000000,MAX(0,B5366-F5366)/2))</f>
        <v/>
      </c>
      <c r="H5366" s="21">
        <f>ROUNDDOWN(G5366,-3)</f>
        <v/>
      </c>
      <c r="I5366" s="21">
        <f>IF(H5366&lt;=0,0,ROUNDDOWN(ROUND((H5366*LOOKUP(H5366,{0,1950001,3300001,6950001,9000001,18000001,40000001},{0.05,0.1,0.2,0.23,0.33,0.4,0.45})-LOOKUP(H5366,{0,1950001,3300001,6950001,9000001,18000001,40000001},{0,97500,427500,636000,1536000,2796000,4796000}))*1.021,3),0))</f>
        <v/>
      </c>
      <c r="J5366" s="21">
        <f>ROUNDDOWN(ROUND(H5366*0.06,2),-2)</f>
        <v/>
      </c>
      <c r="K5366" s="21">
        <f>ROUNDDOWN(ROUND(H5366*0.04,2),-2)</f>
        <v/>
      </c>
      <c r="L5366" s="21">
        <f>I5366+J5366+K5366</f>
        <v/>
      </c>
      <c r="M5366" s="21">
        <f>B5366-L5366</f>
        <v/>
      </c>
      <c r="N5366" s="21">
        <f>ROUNDDOWN(ROUND(B5366*0.2042,2),0)</f>
        <v/>
      </c>
    </row>
    <row r="5367">
      <c r="A5367" t="inlineStr">
        <is>
          <t>照合 短期</t>
        </is>
      </c>
      <c r="B5367" s="21" t="n">
        <v>39500000</v>
      </c>
      <c r="C5367" s="22" t="n">
        <v>2</v>
      </c>
      <c r="D5367" s="22" t="n">
        <v>2</v>
      </c>
      <c r="E5367" s="22" t="n">
        <v>0</v>
      </c>
      <c r="F5367" s="21">
        <f>(IF(C5367&lt;=20,MAX(800000,400000*C5367),8000000+700000*(C5367-20))+IF(E5367=1,1000000,0))</f>
        <v/>
      </c>
      <c r="G5367" s="21">
        <f>IF(AND(D5367=3,C5367&lt;=5),MAX(0,B5367-F5367),IF(AND(D5367=2,C5367&lt;=5,MAX(0,B5367-F5367)&gt;3000000),1500000+MAX(0,B5367-F5367)-3000000,MAX(0,B5367-F5367)/2))</f>
        <v/>
      </c>
      <c r="H5367" s="21">
        <f>ROUNDDOWN(G5367,-3)</f>
        <v/>
      </c>
      <c r="I5367" s="21">
        <f>IF(H5367&lt;=0,0,ROUNDDOWN(ROUND((H5367*LOOKUP(H5367,{0,1950001,3300001,6950001,9000001,18000001,40000001},{0.05,0.1,0.2,0.23,0.33,0.4,0.45})-LOOKUP(H5367,{0,1950001,3300001,6950001,9000001,18000001,40000001},{0,97500,427500,636000,1536000,2796000,4796000}))*1.021,3),0))</f>
        <v/>
      </c>
      <c r="J5367" s="21">
        <f>ROUNDDOWN(ROUND(H5367*0.06,2),-2)</f>
        <v/>
      </c>
      <c r="K5367" s="21">
        <f>ROUNDDOWN(ROUND(H5367*0.04,2),-2)</f>
        <v/>
      </c>
      <c r="L5367" s="21">
        <f>I5367+J5367+K5367</f>
        <v/>
      </c>
      <c r="M5367" s="21">
        <f>B5367-L5367</f>
        <v/>
      </c>
      <c r="N5367" s="21">
        <f>ROUNDDOWN(ROUND(B5367*0.2042,2),0)</f>
        <v/>
      </c>
    </row>
    <row r="5368">
      <c r="A5368" t="inlineStr">
        <is>
          <t>照合 役員</t>
        </is>
      </c>
      <c r="B5368" s="21" t="n">
        <v>39500000</v>
      </c>
      <c r="C5368" s="22" t="n">
        <v>2</v>
      </c>
      <c r="D5368" s="22" t="n">
        <v>3</v>
      </c>
      <c r="E5368" s="22" t="n">
        <v>0</v>
      </c>
      <c r="F5368" s="21">
        <f>(IF(C5368&lt;=20,MAX(800000,400000*C5368),8000000+700000*(C5368-20))+IF(E5368=1,1000000,0))</f>
        <v/>
      </c>
      <c r="G5368" s="21">
        <f>IF(AND(D5368=3,C5368&lt;=5),MAX(0,B5368-F5368),IF(AND(D5368=2,C5368&lt;=5,MAX(0,B5368-F5368)&gt;3000000),1500000+MAX(0,B5368-F5368)-3000000,MAX(0,B5368-F5368)/2))</f>
        <v/>
      </c>
      <c r="H5368" s="21">
        <f>ROUNDDOWN(G5368,-3)</f>
        <v/>
      </c>
      <c r="I5368" s="21">
        <f>IF(H5368&lt;=0,0,ROUNDDOWN(ROUND((H5368*LOOKUP(H5368,{0,1950001,3300001,6950001,9000001,18000001,40000001},{0.05,0.1,0.2,0.23,0.33,0.4,0.45})-LOOKUP(H5368,{0,1950001,3300001,6950001,9000001,18000001,40000001},{0,97500,427500,636000,1536000,2796000,4796000}))*1.021,3),0))</f>
        <v/>
      </c>
      <c r="J5368" s="21">
        <f>ROUNDDOWN(ROUND(H5368*0.06,2),-2)</f>
        <v/>
      </c>
      <c r="K5368" s="21">
        <f>ROUNDDOWN(ROUND(H5368*0.04,2),-2)</f>
        <v/>
      </c>
      <c r="L5368" s="21">
        <f>I5368+J5368+K5368</f>
        <v/>
      </c>
      <c r="M5368" s="21">
        <f>B5368-L5368</f>
        <v/>
      </c>
      <c r="N5368" s="21">
        <f>ROUNDDOWN(ROUND(B5368*0.2042,2),0)</f>
        <v/>
      </c>
    </row>
    <row r="5369">
      <c r="A5369" t="inlineStr">
        <is>
          <t>照合 短期 障害</t>
        </is>
      </c>
      <c r="B5369" s="21" t="n">
        <v>39500000</v>
      </c>
      <c r="C5369" s="22" t="n">
        <v>2</v>
      </c>
      <c r="D5369" s="22" t="n">
        <v>2</v>
      </c>
      <c r="E5369" s="22" t="n">
        <v>1</v>
      </c>
      <c r="F5369" s="21">
        <f>(IF(C5369&lt;=20,MAX(800000,400000*C5369),8000000+700000*(C5369-20))+IF(E5369=1,1000000,0))</f>
        <v/>
      </c>
      <c r="G5369" s="21">
        <f>IF(AND(D5369=3,C5369&lt;=5),MAX(0,B5369-F5369),IF(AND(D5369=2,C5369&lt;=5,MAX(0,B5369-F5369)&gt;3000000),1500000+MAX(0,B5369-F5369)-3000000,MAX(0,B5369-F5369)/2))</f>
        <v/>
      </c>
      <c r="H5369" s="21">
        <f>ROUNDDOWN(G5369,-3)</f>
        <v/>
      </c>
      <c r="I5369" s="21">
        <f>IF(H5369&lt;=0,0,ROUNDDOWN(ROUND((H5369*LOOKUP(H5369,{0,1950001,3300001,6950001,9000001,18000001,40000001},{0.05,0.1,0.2,0.23,0.33,0.4,0.45})-LOOKUP(H5369,{0,1950001,3300001,6950001,9000001,18000001,40000001},{0,97500,427500,636000,1536000,2796000,4796000}))*1.021,3),0))</f>
        <v/>
      </c>
      <c r="J5369" s="21">
        <f>ROUNDDOWN(ROUND(H5369*0.06,2),-2)</f>
        <v/>
      </c>
      <c r="K5369" s="21">
        <f>ROUNDDOWN(ROUND(H5369*0.04,2),-2)</f>
        <v/>
      </c>
      <c r="L5369" s="21">
        <f>I5369+J5369+K5369</f>
        <v/>
      </c>
      <c r="M5369" s="21">
        <f>B5369-L5369</f>
        <v/>
      </c>
      <c r="N5369" s="21">
        <f>ROUNDDOWN(ROUND(B5369*0.2042,2),0)</f>
        <v/>
      </c>
    </row>
    <row r="5370">
      <c r="A5370" t="inlineStr">
        <is>
          <t>照合 短期</t>
        </is>
      </c>
      <c r="B5370" s="21" t="n">
        <v>39500000</v>
      </c>
      <c r="C5370" s="22" t="n">
        <v>3</v>
      </c>
      <c r="D5370" s="22" t="n">
        <v>2</v>
      </c>
      <c r="E5370" s="22" t="n">
        <v>0</v>
      </c>
      <c r="F5370" s="21">
        <f>(IF(C5370&lt;=20,MAX(800000,400000*C5370),8000000+700000*(C5370-20))+IF(E5370=1,1000000,0))</f>
        <v/>
      </c>
      <c r="G5370" s="21">
        <f>IF(AND(D5370=3,C5370&lt;=5),MAX(0,B5370-F5370),IF(AND(D5370=2,C5370&lt;=5,MAX(0,B5370-F5370)&gt;3000000),1500000+MAX(0,B5370-F5370)-3000000,MAX(0,B5370-F5370)/2))</f>
        <v/>
      </c>
      <c r="H5370" s="21">
        <f>ROUNDDOWN(G5370,-3)</f>
        <v/>
      </c>
      <c r="I5370" s="21">
        <f>IF(H5370&lt;=0,0,ROUNDDOWN(ROUND((H5370*LOOKUP(H5370,{0,1950001,3300001,6950001,9000001,18000001,40000001},{0.05,0.1,0.2,0.23,0.33,0.4,0.45})-LOOKUP(H5370,{0,1950001,3300001,6950001,9000001,18000001,40000001},{0,97500,427500,636000,1536000,2796000,4796000}))*1.021,3),0))</f>
        <v/>
      </c>
      <c r="J5370" s="21">
        <f>ROUNDDOWN(ROUND(H5370*0.06,2),-2)</f>
        <v/>
      </c>
      <c r="K5370" s="21">
        <f>ROUNDDOWN(ROUND(H5370*0.04,2),-2)</f>
        <v/>
      </c>
      <c r="L5370" s="21">
        <f>I5370+J5370+K5370</f>
        <v/>
      </c>
      <c r="M5370" s="21">
        <f>B5370-L5370</f>
        <v/>
      </c>
      <c r="N5370" s="21">
        <f>ROUNDDOWN(ROUND(B5370*0.2042,2),0)</f>
        <v/>
      </c>
    </row>
    <row r="5371">
      <c r="A5371" t="inlineStr">
        <is>
          <t>照合 役員</t>
        </is>
      </c>
      <c r="B5371" s="21" t="n">
        <v>39500000</v>
      </c>
      <c r="C5371" s="22" t="n">
        <v>3</v>
      </c>
      <c r="D5371" s="22" t="n">
        <v>3</v>
      </c>
      <c r="E5371" s="22" t="n">
        <v>0</v>
      </c>
      <c r="F5371" s="21">
        <f>(IF(C5371&lt;=20,MAX(800000,400000*C5371),8000000+700000*(C5371-20))+IF(E5371=1,1000000,0))</f>
        <v/>
      </c>
      <c r="G5371" s="21">
        <f>IF(AND(D5371=3,C5371&lt;=5),MAX(0,B5371-F5371),IF(AND(D5371=2,C5371&lt;=5,MAX(0,B5371-F5371)&gt;3000000),1500000+MAX(0,B5371-F5371)-3000000,MAX(0,B5371-F5371)/2))</f>
        <v/>
      </c>
      <c r="H5371" s="21">
        <f>ROUNDDOWN(G5371,-3)</f>
        <v/>
      </c>
      <c r="I5371" s="21">
        <f>IF(H5371&lt;=0,0,ROUNDDOWN(ROUND((H5371*LOOKUP(H5371,{0,1950001,3300001,6950001,9000001,18000001,40000001},{0.05,0.1,0.2,0.23,0.33,0.4,0.45})-LOOKUP(H5371,{0,1950001,3300001,6950001,9000001,18000001,40000001},{0,97500,427500,636000,1536000,2796000,4796000}))*1.021,3),0))</f>
        <v/>
      </c>
      <c r="J5371" s="21">
        <f>ROUNDDOWN(ROUND(H5371*0.06,2),-2)</f>
        <v/>
      </c>
      <c r="K5371" s="21">
        <f>ROUNDDOWN(ROUND(H5371*0.04,2),-2)</f>
        <v/>
      </c>
      <c r="L5371" s="21">
        <f>I5371+J5371+K5371</f>
        <v/>
      </c>
      <c r="M5371" s="21">
        <f>B5371-L5371</f>
        <v/>
      </c>
      <c r="N5371" s="21">
        <f>ROUNDDOWN(ROUND(B5371*0.2042,2),0)</f>
        <v/>
      </c>
    </row>
    <row r="5372">
      <c r="A5372" t="inlineStr">
        <is>
          <t>照合 短期 障害</t>
        </is>
      </c>
      <c r="B5372" s="21" t="n">
        <v>39500000</v>
      </c>
      <c r="C5372" s="22" t="n">
        <v>3</v>
      </c>
      <c r="D5372" s="22" t="n">
        <v>2</v>
      </c>
      <c r="E5372" s="22" t="n">
        <v>1</v>
      </c>
      <c r="F5372" s="21">
        <f>(IF(C5372&lt;=20,MAX(800000,400000*C5372),8000000+700000*(C5372-20))+IF(E5372=1,1000000,0))</f>
        <v/>
      </c>
      <c r="G5372" s="21">
        <f>IF(AND(D5372=3,C5372&lt;=5),MAX(0,B5372-F5372),IF(AND(D5372=2,C5372&lt;=5,MAX(0,B5372-F5372)&gt;3000000),1500000+MAX(0,B5372-F5372)-3000000,MAX(0,B5372-F5372)/2))</f>
        <v/>
      </c>
      <c r="H5372" s="21">
        <f>ROUNDDOWN(G5372,-3)</f>
        <v/>
      </c>
      <c r="I5372" s="21">
        <f>IF(H5372&lt;=0,0,ROUNDDOWN(ROUND((H5372*LOOKUP(H5372,{0,1950001,3300001,6950001,9000001,18000001,40000001},{0.05,0.1,0.2,0.23,0.33,0.4,0.45})-LOOKUP(H5372,{0,1950001,3300001,6950001,9000001,18000001,40000001},{0,97500,427500,636000,1536000,2796000,4796000}))*1.021,3),0))</f>
        <v/>
      </c>
      <c r="J5372" s="21">
        <f>ROUNDDOWN(ROUND(H5372*0.06,2),-2)</f>
        <v/>
      </c>
      <c r="K5372" s="21">
        <f>ROUNDDOWN(ROUND(H5372*0.04,2),-2)</f>
        <v/>
      </c>
      <c r="L5372" s="21">
        <f>I5372+J5372+K5372</f>
        <v/>
      </c>
      <c r="M5372" s="21">
        <f>B5372-L5372</f>
        <v/>
      </c>
      <c r="N5372" s="21">
        <f>ROUNDDOWN(ROUND(B5372*0.2042,2),0)</f>
        <v/>
      </c>
    </row>
    <row r="5373">
      <c r="A5373" t="inlineStr">
        <is>
          <t>照合 短期</t>
        </is>
      </c>
      <c r="B5373" s="21" t="n">
        <v>39500000</v>
      </c>
      <c r="C5373" s="22" t="n">
        <v>4</v>
      </c>
      <c r="D5373" s="22" t="n">
        <v>2</v>
      </c>
      <c r="E5373" s="22" t="n">
        <v>0</v>
      </c>
      <c r="F5373" s="21">
        <f>(IF(C5373&lt;=20,MAX(800000,400000*C5373),8000000+700000*(C5373-20))+IF(E5373=1,1000000,0))</f>
        <v/>
      </c>
      <c r="G5373" s="21">
        <f>IF(AND(D5373=3,C5373&lt;=5),MAX(0,B5373-F5373),IF(AND(D5373=2,C5373&lt;=5,MAX(0,B5373-F5373)&gt;3000000),1500000+MAX(0,B5373-F5373)-3000000,MAX(0,B5373-F5373)/2))</f>
        <v/>
      </c>
      <c r="H5373" s="21">
        <f>ROUNDDOWN(G5373,-3)</f>
        <v/>
      </c>
      <c r="I5373" s="21">
        <f>IF(H5373&lt;=0,0,ROUNDDOWN(ROUND((H5373*LOOKUP(H5373,{0,1950001,3300001,6950001,9000001,18000001,40000001},{0.05,0.1,0.2,0.23,0.33,0.4,0.45})-LOOKUP(H5373,{0,1950001,3300001,6950001,9000001,18000001,40000001},{0,97500,427500,636000,1536000,2796000,4796000}))*1.021,3),0))</f>
        <v/>
      </c>
      <c r="J5373" s="21">
        <f>ROUNDDOWN(ROUND(H5373*0.06,2),-2)</f>
        <v/>
      </c>
      <c r="K5373" s="21">
        <f>ROUNDDOWN(ROUND(H5373*0.04,2),-2)</f>
        <v/>
      </c>
      <c r="L5373" s="21">
        <f>I5373+J5373+K5373</f>
        <v/>
      </c>
      <c r="M5373" s="21">
        <f>B5373-L5373</f>
        <v/>
      </c>
      <c r="N5373" s="21">
        <f>ROUNDDOWN(ROUND(B5373*0.2042,2),0)</f>
        <v/>
      </c>
    </row>
    <row r="5374">
      <c r="A5374" t="inlineStr">
        <is>
          <t>照合 役員</t>
        </is>
      </c>
      <c r="B5374" s="21" t="n">
        <v>39500000</v>
      </c>
      <c r="C5374" s="22" t="n">
        <v>4</v>
      </c>
      <c r="D5374" s="22" t="n">
        <v>3</v>
      </c>
      <c r="E5374" s="22" t="n">
        <v>0</v>
      </c>
      <c r="F5374" s="21">
        <f>(IF(C5374&lt;=20,MAX(800000,400000*C5374),8000000+700000*(C5374-20))+IF(E5374=1,1000000,0))</f>
        <v/>
      </c>
      <c r="G5374" s="21">
        <f>IF(AND(D5374=3,C5374&lt;=5),MAX(0,B5374-F5374),IF(AND(D5374=2,C5374&lt;=5,MAX(0,B5374-F5374)&gt;3000000),1500000+MAX(0,B5374-F5374)-3000000,MAX(0,B5374-F5374)/2))</f>
        <v/>
      </c>
      <c r="H5374" s="21">
        <f>ROUNDDOWN(G5374,-3)</f>
        <v/>
      </c>
      <c r="I5374" s="21">
        <f>IF(H5374&lt;=0,0,ROUNDDOWN(ROUND((H5374*LOOKUP(H5374,{0,1950001,3300001,6950001,9000001,18000001,40000001},{0.05,0.1,0.2,0.23,0.33,0.4,0.45})-LOOKUP(H5374,{0,1950001,3300001,6950001,9000001,18000001,40000001},{0,97500,427500,636000,1536000,2796000,4796000}))*1.021,3),0))</f>
        <v/>
      </c>
      <c r="J5374" s="21">
        <f>ROUNDDOWN(ROUND(H5374*0.06,2),-2)</f>
        <v/>
      </c>
      <c r="K5374" s="21">
        <f>ROUNDDOWN(ROUND(H5374*0.04,2),-2)</f>
        <v/>
      </c>
      <c r="L5374" s="21">
        <f>I5374+J5374+K5374</f>
        <v/>
      </c>
      <c r="M5374" s="21">
        <f>B5374-L5374</f>
        <v/>
      </c>
      <c r="N5374" s="21">
        <f>ROUNDDOWN(ROUND(B5374*0.2042,2),0)</f>
        <v/>
      </c>
    </row>
    <row r="5375">
      <c r="A5375" t="inlineStr">
        <is>
          <t>照合 短期 障害</t>
        </is>
      </c>
      <c r="B5375" s="21" t="n">
        <v>39500000</v>
      </c>
      <c r="C5375" s="22" t="n">
        <v>4</v>
      </c>
      <c r="D5375" s="22" t="n">
        <v>2</v>
      </c>
      <c r="E5375" s="22" t="n">
        <v>1</v>
      </c>
      <c r="F5375" s="21">
        <f>(IF(C5375&lt;=20,MAX(800000,400000*C5375),8000000+700000*(C5375-20))+IF(E5375=1,1000000,0))</f>
        <v/>
      </c>
      <c r="G5375" s="21">
        <f>IF(AND(D5375=3,C5375&lt;=5),MAX(0,B5375-F5375),IF(AND(D5375=2,C5375&lt;=5,MAX(0,B5375-F5375)&gt;3000000),1500000+MAX(0,B5375-F5375)-3000000,MAX(0,B5375-F5375)/2))</f>
        <v/>
      </c>
      <c r="H5375" s="21">
        <f>ROUNDDOWN(G5375,-3)</f>
        <v/>
      </c>
      <c r="I5375" s="21">
        <f>IF(H5375&lt;=0,0,ROUNDDOWN(ROUND((H5375*LOOKUP(H5375,{0,1950001,3300001,6950001,9000001,18000001,40000001},{0.05,0.1,0.2,0.23,0.33,0.4,0.45})-LOOKUP(H5375,{0,1950001,3300001,6950001,9000001,18000001,40000001},{0,97500,427500,636000,1536000,2796000,4796000}))*1.021,3),0))</f>
        <v/>
      </c>
      <c r="J5375" s="21">
        <f>ROUNDDOWN(ROUND(H5375*0.06,2),-2)</f>
        <v/>
      </c>
      <c r="K5375" s="21">
        <f>ROUNDDOWN(ROUND(H5375*0.04,2),-2)</f>
        <v/>
      </c>
      <c r="L5375" s="21">
        <f>I5375+J5375+K5375</f>
        <v/>
      </c>
      <c r="M5375" s="21">
        <f>B5375-L5375</f>
        <v/>
      </c>
      <c r="N5375" s="21">
        <f>ROUNDDOWN(ROUND(B5375*0.2042,2),0)</f>
        <v/>
      </c>
    </row>
    <row r="5376">
      <c r="A5376" t="inlineStr">
        <is>
          <t>照合 短期</t>
        </is>
      </c>
      <c r="B5376" s="21" t="n">
        <v>39500000</v>
      </c>
      <c r="C5376" s="22" t="n">
        <v>5</v>
      </c>
      <c r="D5376" s="22" t="n">
        <v>2</v>
      </c>
      <c r="E5376" s="22" t="n">
        <v>0</v>
      </c>
      <c r="F5376" s="21">
        <f>(IF(C5376&lt;=20,MAX(800000,400000*C5376),8000000+700000*(C5376-20))+IF(E5376=1,1000000,0))</f>
        <v/>
      </c>
      <c r="G5376" s="21">
        <f>IF(AND(D5376=3,C5376&lt;=5),MAX(0,B5376-F5376),IF(AND(D5376=2,C5376&lt;=5,MAX(0,B5376-F5376)&gt;3000000),1500000+MAX(0,B5376-F5376)-3000000,MAX(0,B5376-F5376)/2))</f>
        <v/>
      </c>
      <c r="H5376" s="21">
        <f>ROUNDDOWN(G5376,-3)</f>
        <v/>
      </c>
      <c r="I5376" s="21">
        <f>IF(H5376&lt;=0,0,ROUNDDOWN(ROUND((H5376*LOOKUP(H5376,{0,1950001,3300001,6950001,9000001,18000001,40000001},{0.05,0.1,0.2,0.23,0.33,0.4,0.45})-LOOKUP(H5376,{0,1950001,3300001,6950001,9000001,18000001,40000001},{0,97500,427500,636000,1536000,2796000,4796000}))*1.021,3),0))</f>
        <v/>
      </c>
      <c r="J5376" s="21">
        <f>ROUNDDOWN(ROUND(H5376*0.06,2),-2)</f>
        <v/>
      </c>
      <c r="K5376" s="21">
        <f>ROUNDDOWN(ROUND(H5376*0.04,2),-2)</f>
        <v/>
      </c>
      <c r="L5376" s="21">
        <f>I5376+J5376+K5376</f>
        <v/>
      </c>
      <c r="M5376" s="21">
        <f>B5376-L5376</f>
        <v/>
      </c>
      <c r="N5376" s="21">
        <f>ROUNDDOWN(ROUND(B5376*0.2042,2),0)</f>
        <v/>
      </c>
    </row>
    <row r="5377">
      <c r="A5377" t="inlineStr">
        <is>
          <t>照合 役員</t>
        </is>
      </c>
      <c r="B5377" s="21" t="n">
        <v>39500000</v>
      </c>
      <c r="C5377" s="22" t="n">
        <v>5</v>
      </c>
      <c r="D5377" s="22" t="n">
        <v>3</v>
      </c>
      <c r="E5377" s="22" t="n">
        <v>0</v>
      </c>
      <c r="F5377" s="21">
        <f>(IF(C5377&lt;=20,MAX(800000,400000*C5377),8000000+700000*(C5377-20))+IF(E5377=1,1000000,0))</f>
        <v/>
      </c>
      <c r="G5377" s="21">
        <f>IF(AND(D5377=3,C5377&lt;=5),MAX(0,B5377-F5377),IF(AND(D5377=2,C5377&lt;=5,MAX(0,B5377-F5377)&gt;3000000),1500000+MAX(0,B5377-F5377)-3000000,MAX(0,B5377-F5377)/2))</f>
        <v/>
      </c>
      <c r="H5377" s="21">
        <f>ROUNDDOWN(G5377,-3)</f>
        <v/>
      </c>
      <c r="I5377" s="21">
        <f>IF(H5377&lt;=0,0,ROUNDDOWN(ROUND((H5377*LOOKUP(H5377,{0,1950001,3300001,6950001,9000001,18000001,40000001},{0.05,0.1,0.2,0.23,0.33,0.4,0.45})-LOOKUP(H5377,{0,1950001,3300001,6950001,9000001,18000001,40000001},{0,97500,427500,636000,1536000,2796000,4796000}))*1.021,3),0))</f>
        <v/>
      </c>
      <c r="J5377" s="21">
        <f>ROUNDDOWN(ROUND(H5377*0.06,2),-2)</f>
        <v/>
      </c>
      <c r="K5377" s="21">
        <f>ROUNDDOWN(ROUND(H5377*0.04,2),-2)</f>
        <v/>
      </c>
      <c r="L5377" s="21">
        <f>I5377+J5377+K5377</f>
        <v/>
      </c>
      <c r="M5377" s="21">
        <f>B5377-L5377</f>
        <v/>
      </c>
      <c r="N5377" s="21">
        <f>ROUNDDOWN(ROUND(B5377*0.2042,2),0)</f>
        <v/>
      </c>
    </row>
    <row r="5378">
      <c r="A5378" t="inlineStr">
        <is>
          <t>照合 短期 障害</t>
        </is>
      </c>
      <c r="B5378" s="21" t="n">
        <v>39500000</v>
      </c>
      <c r="C5378" s="22" t="n">
        <v>5</v>
      </c>
      <c r="D5378" s="22" t="n">
        <v>2</v>
      </c>
      <c r="E5378" s="22" t="n">
        <v>1</v>
      </c>
      <c r="F5378" s="21">
        <f>(IF(C5378&lt;=20,MAX(800000,400000*C5378),8000000+700000*(C5378-20))+IF(E5378=1,1000000,0))</f>
        <v/>
      </c>
      <c r="G5378" s="21">
        <f>IF(AND(D5378=3,C5378&lt;=5),MAX(0,B5378-F5378),IF(AND(D5378=2,C5378&lt;=5,MAX(0,B5378-F5378)&gt;3000000),1500000+MAX(0,B5378-F5378)-3000000,MAX(0,B5378-F5378)/2))</f>
        <v/>
      </c>
      <c r="H5378" s="21">
        <f>ROUNDDOWN(G5378,-3)</f>
        <v/>
      </c>
      <c r="I5378" s="21">
        <f>IF(H5378&lt;=0,0,ROUNDDOWN(ROUND((H5378*LOOKUP(H5378,{0,1950001,3300001,6950001,9000001,18000001,40000001},{0.05,0.1,0.2,0.23,0.33,0.4,0.45})-LOOKUP(H5378,{0,1950001,3300001,6950001,9000001,18000001,40000001},{0,97500,427500,636000,1536000,2796000,4796000}))*1.021,3),0))</f>
        <v/>
      </c>
      <c r="J5378" s="21">
        <f>ROUNDDOWN(ROUND(H5378*0.06,2),-2)</f>
        <v/>
      </c>
      <c r="K5378" s="21">
        <f>ROUNDDOWN(ROUND(H5378*0.04,2),-2)</f>
        <v/>
      </c>
      <c r="L5378" s="21">
        <f>I5378+J5378+K5378</f>
        <v/>
      </c>
      <c r="M5378" s="21">
        <f>B5378-L5378</f>
        <v/>
      </c>
      <c r="N5378" s="21">
        <f>ROUNDDOWN(ROUND(B5378*0.2042,2),0)</f>
        <v/>
      </c>
    </row>
    <row r="5379">
      <c r="A5379" t="inlineStr">
        <is>
          <t>照合 障害</t>
        </is>
      </c>
      <c r="B5379" s="21" t="n">
        <v>39500000</v>
      </c>
      <c r="C5379" s="22" t="n">
        <v>25</v>
      </c>
      <c r="D5379" s="22" t="n">
        <v>1</v>
      </c>
      <c r="E5379" s="22" t="n">
        <v>1</v>
      </c>
      <c r="F5379" s="21">
        <f>(IF(C5379&lt;=20,MAX(800000,400000*C5379),8000000+700000*(C5379-20))+IF(E5379=1,1000000,0))</f>
        <v/>
      </c>
      <c r="G5379" s="21">
        <f>IF(AND(D5379=3,C5379&lt;=5),MAX(0,B5379-F5379),IF(AND(D5379=2,C5379&lt;=5,MAX(0,B5379-F5379)&gt;3000000),1500000+MAX(0,B5379-F5379)-3000000,MAX(0,B5379-F5379)/2))</f>
        <v/>
      </c>
      <c r="H5379" s="21">
        <f>ROUNDDOWN(G5379,-3)</f>
        <v/>
      </c>
      <c r="I5379" s="21">
        <f>IF(H5379&lt;=0,0,ROUNDDOWN(ROUND((H5379*LOOKUP(H5379,{0,1950001,3300001,6950001,9000001,18000001,40000001},{0.05,0.1,0.2,0.23,0.33,0.4,0.45})-LOOKUP(H5379,{0,1950001,3300001,6950001,9000001,18000001,40000001},{0,97500,427500,636000,1536000,2796000,4796000}))*1.021,3),0))</f>
        <v/>
      </c>
      <c r="J5379" s="21">
        <f>ROUNDDOWN(ROUND(H5379*0.06,2),-2)</f>
        <v/>
      </c>
      <c r="K5379" s="21">
        <f>ROUNDDOWN(ROUND(H5379*0.04,2),-2)</f>
        <v/>
      </c>
      <c r="L5379" s="21">
        <f>I5379+J5379+K5379</f>
        <v/>
      </c>
      <c r="M5379" s="21">
        <f>B5379-L5379</f>
        <v/>
      </c>
      <c r="N5379" s="21">
        <f>ROUNDDOWN(ROUND(B5379*0.2042,2),0)</f>
        <v/>
      </c>
    </row>
    <row r="5380">
      <c r="A5380" t="inlineStr">
        <is>
          <t>照合 一般</t>
        </is>
      </c>
      <c r="B5380" s="21" t="n">
        <v>40000000</v>
      </c>
      <c r="C5380" s="22" t="n">
        <v>1</v>
      </c>
      <c r="D5380" s="22" t="n">
        <v>1</v>
      </c>
      <c r="E5380" s="22" t="n">
        <v>0</v>
      </c>
      <c r="F5380" s="21">
        <f>(IF(C5380&lt;=20,MAX(800000,400000*C5380),8000000+700000*(C5380-20))+IF(E5380=1,1000000,0))</f>
        <v/>
      </c>
      <c r="G5380" s="21">
        <f>IF(AND(D5380=3,C5380&lt;=5),MAX(0,B5380-F5380),IF(AND(D5380=2,C5380&lt;=5,MAX(0,B5380-F5380)&gt;3000000),1500000+MAX(0,B5380-F5380)-3000000,MAX(0,B5380-F5380)/2))</f>
        <v/>
      </c>
      <c r="H5380" s="21">
        <f>ROUNDDOWN(G5380,-3)</f>
        <v/>
      </c>
      <c r="I5380" s="21">
        <f>IF(H5380&lt;=0,0,ROUNDDOWN(ROUND((H5380*LOOKUP(H5380,{0,1950001,3300001,6950001,9000001,18000001,40000001},{0.05,0.1,0.2,0.23,0.33,0.4,0.45})-LOOKUP(H5380,{0,1950001,3300001,6950001,9000001,18000001,40000001},{0,97500,427500,636000,1536000,2796000,4796000}))*1.021,3),0))</f>
        <v/>
      </c>
      <c r="J5380" s="21">
        <f>ROUNDDOWN(ROUND(H5380*0.06,2),-2)</f>
        <v/>
      </c>
      <c r="K5380" s="21">
        <f>ROUNDDOWN(ROUND(H5380*0.04,2),-2)</f>
        <v/>
      </c>
      <c r="L5380" s="21">
        <f>I5380+J5380+K5380</f>
        <v/>
      </c>
      <c r="M5380" s="21">
        <f>B5380-L5380</f>
        <v/>
      </c>
      <c r="N5380" s="21">
        <f>ROUNDDOWN(ROUND(B5380*0.2042,2),0)</f>
        <v/>
      </c>
    </row>
    <row r="5381">
      <c r="A5381" t="inlineStr">
        <is>
          <t>照合 一般</t>
        </is>
      </c>
      <c r="B5381" s="21" t="n">
        <v>40000000</v>
      </c>
      <c r="C5381" s="22" t="n">
        <v>2</v>
      </c>
      <c r="D5381" s="22" t="n">
        <v>1</v>
      </c>
      <c r="E5381" s="22" t="n">
        <v>0</v>
      </c>
      <c r="F5381" s="21">
        <f>(IF(C5381&lt;=20,MAX(800000,400000*C5381),8000000+700000*(C5381-20))+IF(E5381=1,1000000,0))</f>
        <v/>
      </c>
      <c r="G5381" s="21">
        <f>IF(AND(D5381=3,C5381&lt;=5),MAX(0,B5381-F5381),IF(AND(D5381=2,C5381&lt;=5,MAX(0,B5381-F5381)&gt;3000000),1500000+MAX(0,B5381-F5381)-3000000,MAX(0,B5381-F5381)/2))</f>
        <v/>
      </c>
      <c r="H5381" s="21">
        <f>ROUNDDOWN(G5381,-3)</f>
        <v/>
      </c>
      <c r="I5381" s="21">
        <f>IF(H5381&lt;=0,0,ROUNDDOWN(ROUND((H5381*LOOKUP(H5381,{0,1950001,3300001,6950001,9000001,18000001,40000001},{0.05,0.1,0.2,0.23,0.33,0.4,0.45})-LOOKUP(H5381,{0,1950001,3300001,6950001,9000001,18000001,40000001},{0,97500,427500,636000,1536000,2796000,4796000}))*1.021,3),0))</f>
        <v/>
      </c>
      <c r="J5381" s="21">
        <f>ROUNDDOWN(ROUND(H5381*0.06,2),-2)</f>
        <v/>
      </c>
      <c r="K5381" s="21">
        <f>ROUNDDOWN(ROUND(H5381*0.04,2),-2)</f>
        <v/>
      </c>
      <c r="L5381" s="21">
        <f>I5381+J5381+K5381</f>
        <v/>
      </c>
      <c r="M5381" s="21">
        <f>B5381-L5381</f>
        <v/>
      </c>
      <c r="N5381" s="21">
        <f>ROUNDDOWN(ROUND(B5381*0.2042,2),0)</f>
        <v/>
      </c>
    </row>
    <row r="5382">
      <c r="A5382" t="inlineStr">
        <is>
          <t>照合 一般</t>
        </is>
      </c>
      <c r="B5382" s="21" t="n">
        <v>40000000</v>
      </c>
      <c r="C5382" s="22" t="n">
        <v>3</v>
      </c>
      <c r="D5382" s="22" t="n">
        <v>1</v>
      </c>
      <c r="E5382" s="22" t="n">
        <v>0</v>
      </c>
      <c r="F5382" s="21">
        <f>(IF(C5382&lt;=20,MAX(800000,400000*C5382),8000000+700000*(C5382-20))+IF(E5382=1,1000000,0))</f>
        <v/>
      </c>
      <c r="G5382" s="21">
        <f>IF(AND(D5382=3,C5382&lt;=5),MAX(0,B5382-F5382),IF(AND(D5382=2,C5382&lt;=5,MAX(0,B5382-F5382)&gt;3000000),1500000+MAX(0,B5382-F5382)-3000000,MAX(0,B5382-F5382)/2))</f>
        <v/>
      </c>
      <c r="H5382" s="21">
        <f>ROUNDDOWN(G5382,-3)</f>
        <v/>
      </c>
      <c r="I5382" s="21">
        <f>IF(H5382&lt;=0,0,ROUNDDOWN(ROUND((H5382*LOOKUP(H5382,{0,1950001,3300001,6950001,9000001,18000001,40000001},{0.05,0.1,0.2,0.23,0.33,0.4,0.45})-LOOKUP(H5382,{0,1950001,3300001,6950001,9000001,18000001,40000001},{0,97500,427500,636000,1536000,2796000,4796000}))*1.021,3),0))</f>
        <v/>
      </c>
      <c r="J5382" s="21">
        <f>ROUNDDOWN(ROUND(H5382*0.06,2),-2)</f>
        <v/>
      </c>
      <c r="K5382" s="21">
        <f>ROUNDDOWN(ROUND(H5382*0.04,2),-2)</f>
        <v/>
      </c>
      <c r="L5382" s="21">
        <f>I5382+J5382+K5382</f>
        <v/>
      </c>
      <c r="M5382" s="21">
        <f>B5382-L5382</f>
        <v/>
      </c>
      <c r="N5382" s="21">
        <f>ROUNDDOWN(ROUND(B5382*0.2042,2),0)</f>
        <v/>
      </c>
    </row>
    <row r="5383">
      <c r="A5383" t="inlineStr">
        <is>
          <t>照合 一般</t>
        </is>
      </c>
      <c r="B5383" s="21" t="n">
        <v>40000000</v>
      </c>
      <c r="C5383" s="22" t="n">
        <v>4</v>
      </c>
      <c r="D5383" s="22" t="n">
        <v>1</v>
      </c>
      <c r="E5383" s="22" t="n">
        <v>0</v>
      </c>
      <c r="F5383" s="21">
        <f>(IF(C5383&lt;=20,MAX(800000,400000*C5383),8000000+700000*(C5383-20))+IF(E5383=1,1000000,0))</f>
        <v/>
      </c>
      <c r="G5383" s="21">
        <f>IF(AND(D5383=3,C5383&lt;=5),MAX(0,B5383-F5383),IF(AND(D5383=2,C5383&lt;=5,MAX(0,B5383-F5383)&gt;3000000),1500000+MAX(0,B5383-F5383)-3000000,MAX(0,B5383-F5383)/2))</f>
        <v/>
      </c>
      <c r="H5383" s="21">
        <f>ROUNDDOWN(G5383,-3)</f>
        <v/>
      </c>
      <c r="I5383" s="21">
        <f>IF(H5383&lt;=0,0,ROUNDDOWN(ROUND((H5383*LOOKUP(H5383,{0,1950001,3300001,6950001,9000001,18000001,40000001},{0.05,0.1,0.2,0.23,0.33,0.4,0.45})-LOOKUP(H5383,{0,1950001,3300001,6950001,9000001,18000001,40000001},{0,97500,427500,636000,1536000,2796000,4796000}))*1.021,3),0))</f>
        <v/>
      </c>
      <c r="J5383" s="21">
        <f>ROUNDDOWN(ROUND(H5383*0.06,2),-2)</f>
        <v/>
      </c>
      <c r="K5383" s="21">
        <f>ROUNDDOWN(ROUND(H5383*0.04,2),-2)</f>
        <v/>
      </c>
      <c r="L5383" s="21">
        <f>I5383+J5383+K5383</f>
        <v/>
      </c>
      <c r="M5383" s="21">
        <f>B5383-L5383</f>
        <v/>
      </c>
      <c r="N5383" s="21">
        <f>ROUNDDOWN(ROUND(B5383*0.2042,2),0)</f>
        <v/>
      </c>
    </row>
    <row r="5384">
      <c r="A5384" t="inlineStr">
        <is>
          <t>照合 一般</t>
        </is>
      </c>
      <c r="B5384" s="21" t="n">
        <v>40000000</v>
      </c>
      <c r="C5384" s="22" t="n">
        <v>5</v>
      </c>
      <c r="D5384" s="22" t="n">
        <v>1</v>
      </c>
      <c r="E5384" s="22" t="n">
        <v>0</v>
      </c>
      <c r="F5384" s="21">
        <f>(IF(C5384&lt;=20,MAX(800000,400000*C5384),8000000+700000*(C5384-20))+IF(E5384=1,1000000,0))</f>
        <v/>
      </c>
      <c r="G5384" s="21">
        <f>IF(AND(D5384=3,C5384&lt;=5),MAX(0,B5384-F5384),IF(AND(D5384=2,C5384&lt;=5,MAX(0,B5384-F5384)&gt;3000000),1500000+MAX(0,B5384-F5384)-3000000,MAX(0,B5384-F5384)/2))</f>
        <v/>
      </c>
      <c r="H5384" s="21">
        <f>ROUNDDOWN(G5384,-3)</f>
        <v/>
      </c>
      <c r="I5384" s="21">
        <f>IF(H5384&lt;=0,0,ROUNDDOWN(ROUND((H5384*LOOKUP(H5384,{0,1950001,3300001,6950001,9000001,18000001,40000001},{0.05,0.1,0.2,0.23,0.33,0.4,0.45})-LOOKUP(H5384,{0,1950001,3300001,6950001,9000001,18000001,40000001},{0,97500,427500,636000,1536000,2796000,4796000}))*1.021,3),0))</f>
        <v/>
      </c>
      <c r="J5384" s="21">
        <f>ROUNDDOWN(ROUND(H5384*0.06,2),-2)</f>
        <v/>
      </c>
      <c r="K5384" s="21">
        <f>ROUNDDOWN(ROUND(H5384*0.04,2),-2)</f>
        <v/>
      </c>
      <c r="L5384" s="21">
        <f>I5384+J5384+K5384</f>
        <v/>
      </c>
      <c r="M5384" s="21">
        <f>B5384-L5384</f>
        <v/>
      </c>
      <c r="N5384" s="21">
        <f>ROUNDDOWN(ROUND(B5384*0.2042,2),0)</f>
        <v/>
      </c>
    </row>
    <row r="5385">
      <c r="A5385" t="inlineStr">
        <is>
          <t>照合 一般</t>
        </is>
      </c>
      <c r="B5385" s="21" t="n">
        <v>40000000</v>
      </c>
      <c r="C5385" s="22" t="n">
        <v>6</v>
      </c>
      <c r="D5385" s="22" t="n">
        <v>1</v>
      </c>
      <c r="E5385" s="22" t="n">
        <v>0</v>
      </c>
      <c r="F5385" s="21">
        <f>(IF(C5385&lt;=20,MAX(800000,400000*C5385),8000000+700000*(C5385-20))+IF(E5385=1,1000000,0))</f>
        <v/>
      </c>
      <c r="G5385" s="21">
        <f>IF(AND(D5385=3,C5385&lt;=5),MAX(0,B5385-F5385),IF(AND(D5385=2,C5385&lt;=5,MAX(0,B5385-F5385)&gt;3000000),1500000+MAX(0,B5385-F5385)-3000000,MAX(0,B5385-F5385)/2))</f>
        <v/>
      </c>
      <c r="H5385" s="21">
        <f>ROUNDDOWN(G5385,-3)</f>
        <v/>
      </c>
      <c r="I5385" s="21">
        <f>IF(H5385&lt;=0,0,ROUNDDOWN(ROUND((H5385*LOOKUP(H5385,{0,1950001,3300001,6950001,9000001,18000001,40000001},{0.05,0.1,0.2,0.23,0.33,0.4,0.45})-LOOKUP(H5385,{0,1950001,3300001,6950001,9000001,18000001,40000001},{0,97500,427500,636000,1536000,2796000,4796000}))*1.021,3),0))</f>
        <v/>
      </c>
      <c r="J5385" s="21">
        <f>ROUNDDOWN(ROUND(H5385*0.06,2),-2)</f>
        <v/>
      </c>
      <c r="K5385" s="21">
        <f>ROUNDDOWN(ROUND(H5385*0.04,2),-2)</f>
        <v/>
      </c>
      <c r="L5385" s="21">
        <f>I5385+J5385+K5385</f>
        <v/>
      </c>
      <c r="M5385" s="21">
        <f>B5385-L5385</f>
        <v/>
      </c>
      <c r="N5385" s="21">
        <f>ROUNDDOWN(ROUND(B5385*0.2042,2),0)</f>
        <v/>
      </c>
    </row>
    <row r="5386">
      <c r="A5386" t="inlineStr">
        <is>
          <t>照合 一般</t>
        </is>
      </c>
      <c r="B5386" s="21" t="n">
        <v>40000000</v>
      </c>
      <c r="C5386" s="22" t="n">
        <v>7</v>
      </c>
      <c r="D5386" s="22" t="n">
        <v>1</v>
      </c>
      <c r="E5386" s="22" t="n">
        <v>0</v>
      </c>
      <c r="F5386" s="21">
        <f>(IF(C5386&lt;=20,MAX(800000,400000*C5386),8000000+700000*(C5386-20))+IF(E5386=1,1000000,0))</f>
        <v/>
      </c>
      <c r="G5386" s="21">
        <f>IF(AND(D5386=3,C5386&lt;=5),MAX(0,B5386-F5386),IF(AND(D5386=2,C5386&lt;=5,MAX(0,B5386-F5386)&gt;3000000),1500000+MAX(0,B5386-F5386)-3000000,MAX(0,B5386-F5386)/2))</f>
        <v/>
      </c>
      <c r="H5386" s="21">
        <f>ROUNDDOWN(G5386,-3)</f>
        <v/>
      </c>
      <c r="I5386" s="21">
        <f>IF(H5386&lt;=0,0,ROUNDDOWN(ROUND((H5386*LOOKUP(H5386,{0,1950001,3300001,6950001,9000001,18000001,40000001},{0.05,0.1,0.2,0.23,0.33,0.4,0.45})-LOOKUP(H5386,{0,1950001,3300001,6950001,9000001,18000001,40000001},{0,97500,427500,636000,1536000,2796000,4796000}))*1.021,3),0))</f>
        <v/>
      </c>
      <c r="J5386" s="21">
        <f>ROUNDDOWN(ROUND(H5386*0.06,2),-2)</f>
        <v/>
      </c>
      <c r="K5386" s="21">
        <f>ROUNDDOWN(ROUND(H5386*0.04,2),-2)</f>
        <v/>
      </c>
      <c r="L5386" s="21">
        <f>I5386+J5386+K5386</f>
        <v/>
      </c>
      <c r="M5386" s="21">
        <f>B5386-L5386</f>
        <v/>
      </c>
      <c r="N5386" s="21">
        <f>ROUNDDOWN(ROUND(B5386*0.2042,2),0)</f>
        <v/>
      </c>
    </row>
    <row r="5387">
      <c r="A5387" t="inlineStr">
        <is>
          <t>照合 一般</t>
        </is>
      </c>
      <c r="B5387" s="21" t="n">
        <v>40000000</v>
      </c>
      <c r="C5387" s="22" t="n">
        <v>8</v>
      </c>
      <c r="D5387" s="22" t="n">
        <v>1</v>
      </c>
      <c r="E5387" s="22" t="n">
        <v>0</v>
      </c>
      <c r="F5387" s="21">
        <f>(IF(C5387&lt;=20,MAX(800000,400000*C5387),8000000+700000*(C5387-20))+IF(E5387=1,1000000,0))</f>
        <v/>
      </c>
      <c r="G5387" s="21">
        <f>IF(AND(D5387=3,C5387&lt;=5),MAX(0,B5387-F5387),IF(AND(D5387=2,C5387&lt;=5,MAX(0,B5387-F5387)&gt;3000000),1500000+MAX(0,B5387-F5387)-3000000,MAX(0,B5387-F5387)/2))</f>
        <v/>
      </c>
      <c r="H5387" s="21">
        <f>ROUNDDOWN(G5387,-3)</f>
        <v/>
      </c>
      <c r="I5387" s="21">
        <f>IF(H5387&lt;=0,0,ROUNDDOWN(ROUND((H5387*LOOKUP(H5387,{0,1950001,3300001,6950001,9000001,18000001,40000001},{0.05,0.1,0.2,0.23,0.33,0.4,0.45})-LOOKUP(H5387,{0,1950001,3300001,6950001,9000001,18000001,40000001},{0,97500,427500,636000,1536000,2796000,4796000}))*1.021,3),0))</f>
        <v/>
      </c>
      <c r="J5387" s="21">
        <f>ROUNDDOWN(ROUND(H5387*0.06,2),-2)</f>
        <v/>
      </c>
      <c r="K5387" s="21">
        <f>ROUNDDOWN(ROUND(H5387*0.04,2),-2)</f>
        <v/>
      </c>
      <c r="L5387" s="21">
        <f>I5387+J5387+K5387</f>
        <v/>
      </c>
      <c r="M5387" s="21">
        <f>B5387-L5387</f>
        <v/>
      </c>
      <c r="N5387" s="21">
        <f>ROUNDDOWN(ROUND(B5387*0.2042,2),0)</f>
        <v/>
      </c>
    </row>
    <row r="5388">
      <c r="A5388" t="inlineStr">
        <is>
          <t>照合 一般</t>
        </is>
      </c>
      <c r="B5388" s="21" t="n">
        <v>40000000</v>
      </c>
      <c r="C5388" s="22" t="n">
        <v>9</v>
      </c>
      <c r="D5388" s="22" t="n">
        <v>1</v>
      </c>
      <c r="E5388" s="22" t="n">
        <v>0</v>
      </c>
      <c r="F5388" s="21">
        <f>(IF(C5388&lt;=20,MAX(800000,400000*C5388),8000000+700000*(C5388-20))+IF(E5388=1,1000000,0))</f>
        <v/>
      </c>
      <c r="G5388" s="21">
        <f>IF(AND(D5388=3,C5388&lt;=5),MAX(0,B5388-F5388),IF(AND(D5388=2,C5388&lt;=5,MAX(0,B5388-F5388)&gt;3000000),1500000+MAX(0,B5388-F5388)-3000000,MAX(0,B5388-F5388)/2))</f>
        <v/>
      </c>
      <c r="H5388" s="21">
        <f>ROUNDDOWN(G5388,-3)</f>
        <v/>
      </c>
      <c r="I5388" s="21">
        <f>IF(H5388&lt;=0,0,ROUNDDOWN(ROUND((H5388*LOOKUP(H5388,{0,1950001,3300001,6950001,9000001,18000001,40000001},{0.05,0.1,0.2,0.23,0.33,0.4,0.45})-LOOKUP(H5388,{0,1950001,3300001,6950001,9000001,18000001,40000001},{0,97500,427500,636000,1536000,2796000,4796000}))*1.021,3),0))</f>
        <v/>
      </c>
      <c r="J5388" s="21">
        <f>ROUNDDOWN(ROUND(H5388*0.06,2),-2)</f>
        <v/>
      </c>
      <c r="K5388" s="21">
        <f>ROUNDDOWN(ROUND(H5388*0.04,2),-2)</f>
        <v/>
      </c>
      <c r="L5388" s="21">
        <f>I5388+J5388+K5388</f>
        <v/>
      </c>
      <c r="M5388" s="21">
        <f>B5388-L5388</f>
        <v/>
      </c>
      <c r="N5388" s="21">
        <f>ROUNDDOWN(ROUND(B5388*0.2042,2),0)</f>
        <v/>
      </c>
    </row>
    <row r="5389">
      <c r="A5389" t="inlineStr">
        <is>
          <t>照合 一般</t>
        </is>
      </c>
      <c r="B5389" s="21" t="n">
        <v>40000000</v>
      </c>
      <c r="C5389" s="22" t="n">
        <v>10</v>
      </c>
      <c r="D5389" s="22" t="n">
        <v>1</v>
      </c>
      <c r="E5389" s="22" t="n">
        <v>0</v>
      </c>
      <c r="F5389" s="21">
        <f>(IF(C5389&lt;=20,MAX(800000,400000*C5389),8000000+700000*(C5389-20))+IF(E5389=1,1000000,0))</f>
        <v/>
      </c>
      <c r="G5389" s="21">
        <f>IF(AND(D5389=3,C5389&lt;=5),MAX(0,B5389-F5389),IF(AND(D5389=2,C5389&lt;=5,MAX(0,B5389-F5389)&gt;3000000),1500000+MAX(0,B5389-F5389)-3000000,MAX(0,B5389-F5389)/2))</f>
        <v/>
      </c>
      <c r="H5389" s="21">
        <f>ROUNDDOWN(G5389,-3)</f>
        <v/>
      </c>
      <c r="I5389" s="21">
        <f>IF(H5389&lt;=0,0,ROUNDDOWN(ROUND((H5389*LOOKUP(H5389,{0,1950001,3300001,6950001,9000001,18000001,40000001},{0.05,0.1,0.2,0.23,0.33,0.4,0.45})-LOOKUP(H5389,{0,1950001,3300001,6950001,9000001,18000001,40000001},{0,97500,427500,636000,1536000,2796000,4796000}))*1.021,3),0))</f>
        <v/>
      </c>
      <c r="J5389" s="21">
        <f>ROUNDDOWN(ROUND(H5389*0.06,2),-2)</f>
        <v/>
      </c>
      <c r="K5389" s="21">
        <f>ROUNDDOWN(ROUND(H5389*0.04,2),-2)</f>
        <v/>
      </c>
      <c r="L5389" s="21">
        <f>I5389+J5389+K5389</f>
        <v/>
      </c>
      <c r="M5389" s="21">
        <f>B5389-L5389</f>
        <v/>
      </c>
      <c r="N5389" s="21">
        <f>ROUNDDOWN(ROUND(B5389*0.2042,2),0)</f>
        <v/>
      </c>
    </row>
    <row r="5390">
      <c r="A5390" t="inlineStr">
        <is>
          <t>照合 一般</t>
        </is>
      </c>
      <c r="B5390" s="21" t="n">
        <v>40000000</v>
      </c>
      <c r="C5390" s="22" t="n">
        <v>11</v>
      </c>
      <c r="D5390" s="22" t="n">
        <v>1</v>
      </c>
      <c r="E5390" s="22" t="n">
        <v>0</v>
      </c>
      <c r="F5390" s="21">
        <f>(IF(C5390&lt;=20,MAX(800000,400000*C5390),8000000+700000*(C5390-20))+IF(E5390=1,1000000,0))</f>
        <v/>
      </c>
      <c r="G5390" s="21">
        <f>IF(AND(D5390=3,C5390&lt;=5),MAX(0,B5390-F5390),IF(AND(D5390=2,C5390&lt;=5,MAX(0,B5390-F5390)&gt;3000000),1500000+MAX(0,B5390-F5390)-3000000,MAX(0,B5390-F5390)/2))</f>
        <v/>
      </c>
      <c r="H5390" s="21">
        <f>ROUNDDOWN(G5390,-3)</f>
        <v/>
      </c>
      <c r="I5390" s="21">
        <f>IF(H5390&lt;=0,0,ROUNDDOWN(ROUND((H5390*LOOKUP(H5390,{0,1950001,3300001,6950001,9000001,18000001,40000001},{0.05,0.1,0.2,0.23,0.33,0.4,0.45})-LOOKUP(H5390,{0,1950001,3300001,6950001,9000001,18000001,40000001},{0,97500,427500,636000,1536000,2796000,4796000}))*1.021,3),0))</f>
        <v/>
      </c>
      <c r="J5390" s="21">
        <f>ROUNDDOWN(ROUND(H5390*0.06,2),-2)</f>
        <v/>
      </c>
      <c r="K5390" s="21">
        <f>ROUNDDOWN(ROUND(H5390*0.04,2),-2)</f>
        <v/>
      </c>
      <c r="L5390" s="21">
        <f>I5390+J5390+K5390</f>
        <v/>
      </c>
      <c r="M5390" s="21">
        <f>B5390-L5390</f>
        <v/>
      </c>
      <c r="N5390" s="21">
        <f>ROUNDDOWN(ROUND(B5390*0.2042,2),0)</f>
        <v/>
      </c>
    </row>
    <row r="5391">
      <c r="A5391" t="inlineStr">
        <is>
          <t>照合 一般</t>
        </is>
      </c>
      <c r="B5391" s="21" t="n">
        <v>40000000</v>
      </c>
      <c r="C5391" s="22" t="n">
        <v>12</v>
      </c>
      <c r="D5391" s="22" t="n">
        <v>1</v>
      </c>
      <c r="E5391" s="22" t="n">
        <v>0</v>
      </c>
      <c r="F5391" s="21">
        <f>(IF(C5391&lt;=20,MAX(800000,400000*C5391),8000000+700000*(C5391-20))+IF(E5391=1,1000000,0))</f>
        <v/>
      </c>
      <c r="G5391" s="21">
        <f>IF(AND(D5391=3,C5391&lt;=5),MAX(0,B5391-F5391),IF(AND(D5391=2,C5391&lt;=5,MAX(0,B5391-F5391)&gt;3000000),1500000+MAX(0,B5391-F5391)-3000000,MAX(0,B5391-F5391)/2))</f>
        <v/>
      </c>
      <c r="H5391" s="21">
        <f>ROUNDDOWN(G5391,-3)</f>
        <v/>
      </c>
      <c r="I5391" s="21">
        <f>IF(H5391&lt;=0,0,ROUNDDOWN(ROUND((H5391*LOOKUP(H5391,{0,1950001,3300001,6950001,9000001,18000001,40000001},{0.05,0.1,0.2,0.23,0.33,0.4,0.45})-LOOKUP(H5391,{0,1950001,3300001,6950001,9000001,18000001,40000001},{0,97500,427500,636000,1536000,2796000,4796000}))*1.021,3),0))</f>
        <v/>
      </c>
      <c r="J5391" s="21">
        <f>ROUNDDOWN(ROUND(H5391*0.06,2),-2)</f>
        <v/>
      </c>
      <c r="K5391" s="21">
        <f>ROUNDDOWN(ROUND(H5391*0.04,2),-2)</f>
        <v/>
      </c>
      <c r="L5391" s="21">
        <f>I5391+J5391+K5391</f>
        <v/>
      </c>
      <c r="M5391" s="21">
        <f>B5391-L5391</f>
        <v/>
      </c>
      <c r="N5391" s="21">
        <f>ROUNDDOWN(ROUND(B5391*0.2042,2),0)</f>
        <v/>
      </c>
    </row>
    <row r="5392">
      <c r="A5392" t="inlineStr">
        <is>
          <t>照合 一般</t>
        </is>
      </c>
      <c r="B5392" s="21" t="n">
        <v>40000000</v>
      </c>
      <c r="C5392" s="22" t="n">
        <v>13</v>
      </c>
      <c r="D5392" s="22" t="n">
        <v>1</v>
      </c>
      <c r="E5392" s="22" t="n">
        <v>0</v>
      </c>
      <c r="F5392" s="21">
        <f>(IF(C5392&lt;=20,MAX(800000,400000*C5392),8000000+700000*(C5392-20))+IF(E5392=1,1000000,0))</f>
        <v/>
      </c>
      <c r="G5392" s="21">
        <f>IF(AND(D5392=3,C5392&lt;=5),MAX(0,B5392-F5392),IF(AND(D5392=2,C5392&lt;=5,MAX(0,B5392-F5392)&gt;3000000),1500000+MAX(0,B5392-F5392)-3000000,MAX(0,B5392-F5392)/2))</f>
        <v/>
      </c>
      <c r="H5392" s="21">
        <f>ROUNDDOWN(G5392,-3)</f>
        <v/>
      </c>
      <c r="I5392" s="21">
        <f>IF(H5392&lt;=0,0,ROUNDDOWN(ROUND((H5392*LOOKUP(H5392,{0,1950001,3300001,6950001,9000001,18000001,40000001},{0.05,0.1,0.2,0.23,0.33,0.4,0.45})-LOOKUP(H5392,{0,1950001,3300001,6950001,9000001,18000001,40000001},{0,97500,427500,636000,1536000,2796000,4796000}))*1.021,3),0))</f>
        <v/>
      </c>
      <c r="J5392" s="21">
        <f>ROUNDDOWN(ROUND(H5392*0.06,2),-2)</f>
        <v/>
      </c>
      <c r="K5392" s="21">
        <f>ROUNDDOWN(ROUND(H5392*0.04,2),-2)</f>
        <v/>
      </c>
      <c r="L5392" s="21">
        <f>I5392+J5392+K5392</f>
        <v/>
      </c>
      <c r="M5392" s="21">
        <f>B5392-L5392</f>
        <v/>
      </c>
      <c r="N5392" s="21">
        <f>ROUNDDOWN(ROUND(B5392*0.2042,2),0)</f>
        <v/>
      </c>
    </row>
    <row r="5393">
      <c r="A5393" t="inlineStr">
        <is>
          <t>照合 一般</t>
        </is>
      </c>
      <c r="B5393" s="21" t="n">
        <v>40000000</v>
      </c>
      <c r="C5393" s="22" t="n">
        <v>14</v>
      </c>
      <c r="D5393" s="22" t="n">
        <v>1</v>
      </c>
      <c r="E5393" s="22" t="n">
        <v>0</v>
      </c>
      <c r="F5393" s="21">
        <f>(IF(C5393&lt;=20,MAX(800000,400000*C5393),8000000+700000*(C5393-20))+IF(E5393=1,1000000,0))</f>
        <v/>
      </c>
      <c r="G5393" s="21">
        <f>IF(AND(D5393=3,C5393&lt;=5),MAX(0,B5393-F5393),IF(AND(D5393=2,C5393&lt;=5,MAX(0,B5393-F5393)&gt;3000000),1500000+MAX(0,B5393-F5393)-3000000,MAX(0,B5393-F5393)/2))</f>
        <v/>
      </c>
      <c r="H5393" s="21">
        <f>ROUNDDOWN(G5393,-3)</f>
        <v/>
      </c>
      <c r="I5393" s="21">
        <f>IF(H5393&lt;=0,0,ROUNDDOWN(ROUND((H5393*LOOKUP(H5393,{0,1950001,3300001,6950001,9000001,18000001,40000001},{0.05,0.1,0.2,0.23,0.33,0.4,0.45})-LOOKUP(H5393,{0,1950001,3300001,6950001,9000001,18000001,40000001},{0,97500,427500,636000,1536000,2796000,4796000}))*1.021,3),0))</f>
        <v/>
      </c>
      <c r="J5393" s="21">
        <f>ROUNDDOWN(ROUND(H5393*0.06,2),-2)</f>
        <v/>
      </c>
      <c r="K5393" s="21">
        <f>ROUNDDOWN(ROUND(H5393*0.04,2),-2)</f>
        <v/>
      </c>
      <c r="L5393" s="21">
        <f>I5393+J5393+K5393</f>
        <v/>
      </c>
      <c r="M5393" s="21">
        <f>B5393-L5393</f>
        <v/>
      </c>
      <c r="N5393" s="21">
        <f>ROUNDDOWN(ROUND(B5393*0.2042,2),0)</f>
        <v/>
      </c>
    </row>
    <row r="5394">
      <c r="A5394" t="inlineStr">
        <is>
          <t>照合 一般</t>
        </is>
      </c>
      <c r="B5394" s="21" t="n">
        <v>40000000</v>
      </c>
      <c r="C5394" s="22" t="n">
        <v>15</v>
      </c>
      <c r="D5394" s="22" t="n">
        <v>1</v>
      </c>
      <c r="E5394" s="22" t="n">
        <v>0</v>
      </c>
      <c r="F5394" s="21">
        <f>(IF(C5394&lt;=20,MAX(800000,400000*C5394),8000000+700000*(C5394-20))+IF(E5394=1,1000000,0))</f>
        <v/>
      </c>
      <c r="G5394" s="21">
        <f>IF(AND(D5394=3,C5394&lt;=5),MAX(0,B5394-F5394),IF(AND(D5394=2,C5394&lt;=5,MAX(0,B5394-F5394)&gt;3000000),1500000+MAX(0,B5394-F5394)-3000000,MAX(0,B5394-F5394)/2))</f>
        <v/>
      </c>
      <c r="H5394" s="21">
        <f>ROUNDDOWN(G5394,-3)</f>
        <v/>
      </c>
      <c r="I5394" s="21">
        <f>IF(H5394&lt;=0,0,ROUNDDOWN(ROUND((H5394*LOOKUP(H5394,{0,1950001,3300001,6950001,9000001,18000001,40000001},{0.05,0.1,0.2,0.23,0.33,0.4,0.45})-LOOKUP(H5394,{0,1950001,3300001,6950001,9000001,18000001,40000001},{0,97500,427500,636000,1536000,2796000,4796000}))*1.021,3),0))</f>
        <v/>
      </c>
      <c r="J5394" s="21">
        <f>ROUNDDOWN(ROUND(H5394*0.06,2),-2)</f>
        <v/>
      </c>
      <c r="K5394" s="21">
        <f>ROUNDDOWN(ROUND(H5394*0.04,2),-2)</f>
        <v/>
      </c>
      <c r="L5394" s="21">
        <f>I5394+J5394+K5394</f>
        <v/>
      </c>
      <c r="M5394" s="21">
        <f>B5394-L5394</f>
        <v/>
      </c>
      <c r="N5394" s="21">
        <f>ROUNDDOWN(ROUND(B5394*0.2042,2),0)</f>
        <v/>
      </c>
    </row>
    <row r="5395">
      <c r="A5395" t="inlineStr">
        <is>
          <t>照合 一般</t>
        </is>
      </c>
      <c r="B5395" s="21" t="n">
        <v>40000000</v>
      </c>
      <c r="C5395" s="22" t="n">
        <v>16</v>
      </c>
      <c r="D5395" s="22" t="n">
        <v>1</v>
      </c>
      <c r="E5395" s="22" t="n">
        <v>0</v>
      </c>
      <c r="F5395" s="21">
        <f>(IF(C5395&lt;=20,MAX(800000,400000*C5395),8000000+700000*(C5395-20))+IF(E5395=1,1000000,0))</f>
        <v/>
      </c>
      <c r="G5395" s="21">
        <f>IF(AND(D5395=3,C5395&lt;=5),MAX(0,B5395-F5395),IF(AND(D5395=2,C5395&lt;=5,MAX(0,B5395-F5395)&gt;3000000),1500000+MAX(0,B5395-F5395)-3000000,MAX(0,B5395-F5395)/2))</f>
        <v/>
      </c>
      <c r="H5395" s="21">
        <f>ROUNDDOWN(G5395,-3)</f>
        <v/>
      </c>
      <c r="I5395" s="21">
        <f>IF(H5395&lt;=0,0,ROUNDDOWN(ROUND((H5395*LOOKUP(H5395,{0,1950001,3300001,6950001,9000001,18000001,40000001},{0.05,0.1,0.2,0.23,0.33,0.4,0.45})-LOOKUP(H5395,{0,1950001,3300001,6950001,9000001,18000001,40000001},{0,97500,427500,636000,1536000,2796000,4796000}))*1.021,3),0))</f>
        <v/>
      </c>
      <c r="J5395" s="21">
        <f>ROUNDDOWN(ROUND(H5395*0.06,2),-2)</f>
        <v/>
      </c>
      <c r="K5395" s="21">
        <f>ROUNDDOWN(ROUND(H5395*0.04,2),-2)</f>
        <v/>
      </c>
      <c r="L5395" s="21">
        <f>I5395+J5395+K5395</f>
        <v/>
      </c>
      <c r="M5395" s="21">
        <f>B5395-L5395</f>
        <v/>
      </c>
      <c r="N5395" s="21">
        <f>ROUNDDOWN(ROUND(B5395*0.2042,2),0)</f>
        <v/>
      </c>
    </row>
    <row r="5396">
      <c r="A5396" t="inlineStr">
        <is>
          <t>照合 一般</t>
        </is>
      </c>
      <c r="B5396" s="21" t="n">
        <v>40000000</v>
      </c>
      <c r="C5396" s="22" t="n">
        <v>17</v>
      </c>
      <c r="D5396" s="22" t="n">
        <v>1</v>
      </c>
      <c r="E5396" s="22" t="n">
        <v>0</v>
      </c>
      <c r="F5396" s="21">
        <f>(IF(C5396&lt;=20,MAX(800000,400000*C5396),8000000+700000*(C5396-20))+IF(E5396=1,1000000,0))</f>
        <v/>
      </c>
      <c r="G5396" s="21">
        <f>IF(AND(D5396=3,C5396&lt;=5),MAX(0,B5396-F5396),IF(AND(D5396=2,C5396&lt;=5,MAX(0,B5396-F5396)&gt;3000000),1500000+MAX(0,B5396-F5396)-3000000,MAX(0,B5396-F5396)/2))</f>
        <v/>
      </c>
      <c r="H5396" s="21">
        <f>ROUNDDOWN(G5396,-3)</f>
        <v/>
      </c>
      <c r="I5396" s="21">
        <f>IF(H5396&lt;=0,0,ROUNDDOWN(ROUND((H5396*LOOKUP(H5396,{0,1950001,3300001,6950001,9000001,18000001,40000001},{0.05,0.1,0.2,0.23,0.33,0.4,0.45})-LOOKUP(H5396,{0,1950001,3300001,6950001,9000001,18000001,40000001},{0,97500,427500,636000,1536000,2796000,4796000}))*1.021,3),0))</f>
        <v/>
      </c>
      <c r="J5396" s="21">
        <f>ROUNDDOWN(ROUND(H5396*0.06,2),-2)</f>
        <v/>
      </c>
      <c r="K5396" s="21">
        <f>ROUNDDOWN(ROUND(H5396*0.04,2),-2)</f>
        <v/>
      </c>
      <c r="L5396" s="21">
        <f>I5396+J5396+K5396</f>
        <v/>
      </c>
      <c r="M5396" s="21">
        <f>B5396-L5396</f>
        <v/>
      </c>
      <c r="N5396" s="21">
        <f>ROUNDDOWN(ROUND(B5396*0.2042,2),0)</f>
        <v/>
      </c>
    </row>
    <row r="5397">
      <c r="A5397" t="inlineStr">
        <is>
          <t>照合 一般</t>
        </is>
      </c>
      <c r="B5397" s="21" t="n">
        <v>40000000</v>
      </c>
      <c r="C5397" s="22" t="n">
        <v>18</v>
      </c>
      <c r="D5397" s="22" t="n">
        <v>1</v>
      </c>
      <c r="E5397" s="22" t="n">
        <v>0</v>
      </c>
      <c r="F5397" s="21">
        <f>(IF(C5397&lt;=20,MAX(800000,400000*C5397),8000000+700000*(C5397-20))+IF(E5397=1,1000000,0))</f>
        <v/>
      </c>
      <c r="G5397" s="21">
        <f>IF(AND(D5397=3,C5397&lt;=5),MAX(0,B5397-F5397),IF(AND(D5397=2,C5397&lt;=5,MAX(0,B5397-F5397)&gt;3000000),1500000+MAX(0,B5397-F5397)-3000000,MAX(0,B5397-F5397)/2))</f>
        <v/>
      </c>
      <c r="H5397" s="21">
        <f>ROUNDDOWN(G5397,-3)</f>
        <v/>
      </c>
      <c r="I5397" s="21">
        <f>IF(H5397&lt;=0,0,ROUNDDOWN(ROUND((H5397*LOOKUP(H5397,{0,1950001,3300001,6950001,9000001,18000001,40000001},{0.05,0.1,0.2,0.23,0.33,0.4,0.45})-LOOKUP(H5397,{0,1950001,3300001,6950001,9000001,18000001,40000001},{0,97500,427500,636000,1536000,2796000,4796000}))*1.021,3),0))</f>
        <v/>
      </c>
      <c r="J5397" s="21">
        <f>ROUNDDOWN(ROUND(H5397*0.06,2),-2)</f>
        <v/>
      </c>
      <c r="K5397" s="21">
        <f>ROUNDDOWN(ROUND(H5397*0.04,2),-2)</f>
        <v/>
      </c>
      <c r="L5397" s="21">
        <f>I5397+J5397+K5397</f>
        <v/>
      </c>
      <c r="M5397" s="21">
        <f>B5397-L5397</f>
        <v/>
      </c>
      <c r="N5397" s="21">
        <f>ROUNDDOWN(ROUND(B5397*0.2042,2),0)</f>
        <v/>
      </c>
    </row>
    <row r="5398">
      <c r="A5398" t="inlineStr">
        <is>
          <t>照合 一般</t>
        </is>
      </c>
      <c r="B5398" s="21" t="n">
        <v>40000000</v>
      </c>
      <c r="C5398" s="22" t="n">
        <v>19</v>
      </c>
      <c r="D5398" s="22" t="n">
        <v>1</v>
      </c>
      <c r="E5398" s="22" t="n">
        <v>0</v>
      </c>
      <c r="F5398" s="21">
        <f>(IF(C5398&lt;=20,MAX(800000,400000*C5398),8000000+700000*(C5398-20))+IF(E5398=1,1000000,0))</f>
        <v/>
      </c>
      <c r="G5398" s="21">
        <f>IF(AND(D5398=3,C5398&lt;=5),MAX(0,B5398-F5398),IF(AND(D5398=2,C5398&lt;=5,MAX(0,B5398-F5398)&gt;3000000),1500000+MAX(0,B5398-F5398)-3000000,MAX(0,B5398-F5398)/2))</f>
        <v/>
      </c>
      <c r="H5398" s="21">
        <f>ROUNDDOWN(G5398,-3)</f>
        <v/>
      </c>
      <c r="I5398" s="21">
        <f>IF(H5398&lt;=0,0,ROUNDDOWN(ROUND((H5398*LOOKUP(H5398,{0,1950001,3300001,6950001,9000001,18000001,40000001},{0.05,0.1,0.2,0.23,0.33,0.4,0.45})-LOOKUP(H5398,{0,1950001,3300001,6950001,9000001,18000001,40000001},{0,97500,427500,636000,1536000,2796000,4796000}))*1.021,3),0))</f>
        <v/>
      </c>
      <c r="J5398" s="21">
        <f>ROUNDDOWN(ROUND(H5398*0.06,2),-2)</f>
        <v/>
      </c>
      <c r="K5398" s="21">
        <f>ROUNDDOWN(ROUND(H5398*0.04,2),-2)</f>
        <v/>
      </c>
      <c r="L5398" s="21">
        <f>I5398+J5398+K5398</f>
        <v/>
      </c>
      <c r="M5398" s="21">
        <f>B5398-L5398</f>
        <v/>
      </c>
      <c r="N5398" s="21">
        <f>ROUNDDOWN(ROUND(B5398*0.2042,2),0)</f>
        <v/>
      </c>
    </row>
    <row r="5399">
      <c r="A5399" t="inlineStr">
        <is>
          <t>照合 一般</t>
        </is>
      </c>
      <c r="B5399" s="21" t="n">
        <v>40000000</v>
      </c>
      <c r="C5399" s="22" t="n">
        <v>20</v>
      </c>
      <c r="D5399" s="22" t="n">
        <v>1</v>
      </c>
      <c r="E5399" s="22" t="n">
        <v>0</v>
      </c>
      <c r="F5399" s="21">
        <f>(IF(C5399&lt;=20,MAX(800000,400000*C5399),8000000+700000*(C5399-20))+IF(E5399=1,1000000,0))</f>
        <v/>
      </c>
      <c r="G5399" s="21">
        <f>IF(AND(D5399=3,C5399&lt;=5),MAX(0,B5399-F5399),IF(AND(D5399=2,C5399&lt;=5,MAX(0,B5399-F5399)&gt;3000000),1500000+MAX(0,B5399-F5399)-3000000,MAX(0,B5399-F5399)/2))</f>
        <v/>
      </c>
      <c r="H5399" s="21">
        <f>ROUNDDOWN(G5399,-3)</f>
        <v/>
      </c>
      <c r="I5399" s="21">
        <f>IF(H5399&lt;=0,0,ROUNDDOWN(ROUND((H5399*LOOKUP(H5399,{0,1950001,3300001,6950001,9000001,18000001,40000001},{0.05,0.1,0.2,0.23,0.33,0.4,0.45})-LOOKUP(H5399,{0,1950001,3300001,6950001,9000001,18000001,40000001},{0,97500,427500,636000,1536000,2796000,4796000}))*1.021,3),0))</f>
        <v/>
      </c>
      <c r="J5399" s="21">
        <f>ROUNDDOWN(ROUND(H5399*0.06,2),-2)</f>
        <v/>
      </c>
      <c r="K5399" s="21">
        <f>ROUNDDOWN(ROUND(H5399*0.04,2),-2)</f>
        <v/>
      </c>
      <c r="L5399" s="21">
        <f>I5399+J5399+K5399</f>
        <v/>
      </c>
      <c r="M5399" s="21">
        <f>B5399-L5399</f>
        <v/>
      </c>
      <c r="N5399" s="21">
        <f>ROUNDDOWN(ROUND(B5399*0.2042,2),0)</f>
        <v/>
      </c>
    </row>
    <row r="5400">
      <c r="A5400" t="inlineStr">
        <is>
          <t>照合 一般</t>
        </is>
      </c>
      <c r="B5400" s="21" t="n">
        <v>40000000</v>
      </c>
      <c r="C5400" s="22" t="n">
        <v>21</v>
      </c>
      <c r="D5400" s="22" t="n">
        <v>1</v>
      </c>
      <c r="E5400" s="22" t="n">
        <v>0</v>
      </c>
      <c r="F5400" s="21">
        <f>(IF(C5400&lt;=20,MAX(800000,400000*C5400),8000000+700000*(C5400-20))+IF(E5400=1,1000000,0))</f>
        <v/>
      </c>
      <c r="G5400" s="21">
        <f>IF(AND(D5400=3,C5400&lt;=5),MAX(0,B5400-F5400),IF(AND(D5400=2,C5400&lt;=5,MAX(0,B5400-F5400)&gt;3000000),1500000+MAX(0,B5400-F5400)-3000000,MAX(0,B5400-F5400)/2))</f>
        <v/>
      </c>
      <c r="H5400" s="21">
        <f>ROUNDDOWN(G5400,-3)</f>
        <v/>
      </c>
      <c r="I5400" s="21">
        <f>IF(H5400&lt;=0,0,ROUNDDOWN(ROUND((H5400*LOOKUP(H5400,{0,1950001,3300001,6950001,9000001,18000001,40000001},{0.05,0.1,0.2,0.23,0.33,0.4,0.45})-LOOKUP(H5400,{0,1950001,3300001,6950001,9000001,18000001,40000001},{0,97500,427500,636000,1536000,2796000,4796000}))*1.021,3),0))</f>
        <v/>
      </c>
      <c r="J5400" s="21">
        <f>ROUNDDOWN(ROUND(H5400*0.06,2),-2)</f>
        <v/>
      </c>
      <c r="K5400" s="21">
        <f>ROUNDDOWN(ROUND(H5400*0.04,2),-2)</f>
        <v/>
      </c>
      <c r="L5400" s="21">
        <f>I5400+J5400+K5400</f>
        <v/>
      </c>
      <c r="M5400" s="21">
        <f>B5400-L5400</f>
        <v/>
      </c>
      <c r="N5400" s="21">
        <f>ROUNDDOWN(ROUND(B5400*0.2042,2),0)</f>
        <v/>
      </c>
    </row>
    <row r="5401">
      <c r="A5401" t="inlineStr">
        <is>
          <t>照合 一般</t>
        </is>
      </c>
      <c r="B5401" s="21" t="n">
        <v>40000000</v>
      </c>
      <c r="C5401" s="22" t="n">
        <v>22</v>
      </c>
      <c r="D5401" s="22" t="n">
        <v>1</v>
      </c>
      <c r="E5401" s="22" t="n">
        <v>0</v>
      </c>
      <c r="F5401" s="21">
        <f>(IF(C5401&lt;=20,MAX(800000,400000*C5401),8000000+700000*(C5401-20))+IF(E5401=1,1000000,0))</f>
        <v/>
      </c>
      <c r="G5401" s="21">
        <f>IF(AND(D5401=3,C5401&lt;=5),MAX(0,B5401-F5401),IF(AND(D5401=2,C5401&lt;=5,MAX(0,B5401-F5401)&gt;3000000),1500000+MAX(0,B5401-F5401)-3000000,MAX(0,B5401-F5401)/2))</f>
        <v/>
      </c>
      <c r="H5401" s="21">
        <f>ROUNDDOWN(G5401,-3)</f>
        <v/>
      </c>
      <c r="I5401" s="21">
        <f>IF(H5401&lt;=0,0,ROUNDDOWN(ROUND((H5401*LOOKUP(H5401,{0,1950001,3300001,6950001,9000001,18000001,40000001},{0.05,0.1,0.2,0.23,0.33,0.4,0.45})-LOOKUP(H5401,{0,1950001,3300001,6950001,9000001,18000001,40000001},{0,97500,427500,636000,1536000,2796000,4796000}))*1.021,3),0))</f>
        <v/>
      </c>
      <c r="J5401" s="21">
        <f>ROUNDDOWN(ROUND(H5401*0.06,2),-2)</f>
        <v/>
      </c>
      <c r="K5401" s="21">
        <f>ROUNDDOWN(ROUND(H5401*0.04,2),-2)</f>
        <v/>
      </c>
      <c r="L5401" s="21">
        <f>I5401+J5401+K5401</f>
        <v/>
      </c>
      <c r="M5401" s="21">
        <f>B5401-L5401</f>
        <v/>
      </c>
      <c r="N5401" s="21">
        <f>ROUNDDOWN(ROUND(B5401*0.2042,2),0)</f>
        <v/>
      </c>
    </row>
    <row r="5402">
      <c r="A5402" t="inlineStr">
        <is>
          <t>照合 一般</t>
        </is>
      </c>
      <c r="B5402" s="21" t="n">
        <v>40000000</v>
      </c>
      <c r="C5402" s="22" t="n">
        <v>23</v>
      </c>
      <c r="D5402" s="22" t="n">
        <v>1</v>
      </c>
      <c r="E5402" s="22" t="n">
        <v>0</v>
      </c>
      <c r="F5402" s="21">
        <f>(IF(C5402&lt;=20,MAX(800000,400000*C5402),8000000+700000*(C5402-20))+IF(E5402=1,1000000,0))</f>
        <v/>
      </c>
      <c r="G5402" s="21">
        <f>IF(AND(D5402=3,C5402&lt;=5),MAX(0,B5402-F5402),IF(AND(D5402=2,C5402&lt;=5,MAX(0,B5402-F5402)&gt;3000000),1500000+MAX(0,B5402-F5402)-3000000,MAX(0,B5402-F5402)/2))</f>
        <v/>
      </c>
      <c r="H5402" s="21">
        <f>ROUNDDOWN(G5402,-3)</f>
        <v/>
      </c>
      <c r="I5402" s="21">
        <f>IF(H5402&lt;=0,0,ROUNDDOWN(ROUND((H5402*LOOKUP(H5402,{0,1950001,3300001,6950001,9000001,18000001,40000001},{0.05,0.1,0.2,0.23,0.33,0.4,0.45})-LOOKUP(H5402,{0,1950001,3300001,6950001,9000001,18000001,40000001},{0,97500,427500,636000,1536000,2796000,4796000}))*1.021,3),0))</f>
        <v/>
      </c>
      <c r="J5402" s="21">
        <f>ROUNDDOWN(ROUND(H5402*0.06,2),-2)</f>
        <v/>
      </c>
      <c r="K5402" s="21">
        <f>ROUNDDOWN(ROUND(H5402*0.04,2),-2)</f>
        <v/>
      </c>
      <c r="L5402" s="21">
        <f>I5402+J5402+K5402</f>
        <v/>
      </c>
      <c r="M5402" s="21">
        <f>B5402-L5402</f>
        <v/>
      </c>
      <c r="N5402" s="21">
        <f>ROUNDDOWN(ROUND(B5402*0.2042,2),0)</f>
        <v/>
      </c>
    </row>
    <row r="5403">
      <c r="A5403" t="inlineStr">
        <is>
          <t>照合 一般</t>
        </is>
      </c>
      <c r="B5403" s="21" t="n">
        <v>40000000</v>
      </c>
      <c r="C5403" s="22" t="n">
        <v>24</v>
      </c>
      <c r="D5403" s="22" t="n">
        <v>1</v>
      </c>
      <c r="E5403" s="22" t="n">
        <v>0</v>
      </c>
      <c r="F5403" s="21">
        <f>(IF(C5403&lt;=20,MAX(800000,400000*C5403),8000000+700000*(C5403-20))+IF(E5403=1,1000000,0))</f>
        <v/>
      </c>
      <c r="G5403" s="21">
        <f>IF(AND(D5403=3,C5403&lt;=5),MAX(0,B5403-F5403),IF(AND(D5403=2,C5403&lt;=5,MAX(0,B5403-F5403)&gt;3000000),1500000+MAX(0,B5403-F5403)-3000000,MAX(0,B5403-F5403)/2))</f>
        <v/>
      </c>
      <c r="H5403" s="21">
        <f>ROUNDDOWN(G5403,-3)</f>
        <v/>
      </c>
      <c r="I5403" s="21">
        <f>IF(H5403&lt;=0,0,ROUNDDOWN(ROUND((H5403*LOOKUP(H5403,{0,1950001,3300001,6950001,9000001,18000001,40000001},{0.05,0.1,0.2,0.23,0.33,0.4,0.45})-LOOKUP(H5403,{0,1950001,3300001,6950001,9000001,18000001,40000001},{0,97500,427500,636000,1536000,2796000,4796000}))*1.021,3),0))</f>
        <v/>
      </c>
      <c r="J5403" s="21">
        <f>ROUNDDOWN(ROUND(H5403*0.06,2),-2)</f>
        <v/>
      </c>
      <c r="K5403" s="21">
        <f>ROUNDDOWN(ROUND(H5403*0.04,2),-2)</f>
        <v/>
      </c>
      <c r="L5403" s="21">
        <f>I5403+J5403+K5403</f>
        <v/>
      </c>
      <c r="M5403" s="21">
        <f>B5403-L5403</f>
        <v/>
      </c>
      <c r="N5403" s="21">
        <f>ROUNDDOWN(ROUND(B5403*0.2042,2),0)</f>
        <v/>
      </c>
    </row>
    <row r="5404">
      <c r="A5404" t="inlineStr">
        <is>
          <t>照合 一般</t>
        </is>
      </c>
      <c r="B5404" s="21" t="n">
        <v>40000000</v>
      </c>
      <c r="C5404" s="22" t="n">
        <v>25</v>
      </c>
      <c r="D5404" s="22" t="n">
        <v>1</v>
      </c>
      <c r="E5404" s="22" t="n">
        <v>0</v>
      </c>
      <c r="F5404" s="21">
        <f>(IF(C5404&lt;=20,MAX(800000,400000*C5404),8000000+700000*(C5404-20))+IF(E5404=1,1000000,0))</f>
        <v/>
      </c>
      <c r="G5404" s="21">
        <f>IF(AND(D5404=3,C5404&lt;=5),MAX(0,B5404-F5404),IF(AND(D5404=2,C5404&lt;=5,MAX(0,B5404-F5404)&gt;3000000),1500000+MAX(0,B5404-F5404)-3000000,MAX(0,B5404-F5404)/2))</f>
        <v/>
      </c>
      <c r="H5404" s="21">
        <f>ROUNDDOWN(G5404,-3)</f>
        <v/>
      </c>
      <c r="I5404" s="21">
        <f>IF(H5404&lt;=0,0,ROUNDDOWN(ROUND((H5404*LOOKUP(H5404,{0,1950001,3300001,6950001,9000001,18000001,40000001},{0.05,0.1,0.2,0.23,0.33,0.4,0.45})-LOOKUP(H5404,{0,1950001,3300001,6950001,9000001,18000001,40000001},{0,97500,427500,636000,1536000,2796000,4796000}))*1.021,3),0))</f>
        <v/>
      </c>
      <c r="J5404" s="21">
        <f>ROUNDDOWN(ROUND(H5404*0.06,2),-2)</f>
        <v/>
      </c>
      <c r="K5404" s="21">
        <f>ROUNDDOWN(ROUND(H5404*0.04,2),-2)</f>
        <v/>
      </c>
      <c r="L5404" s="21">
        <f>I5404+J5404+K5404</f>
        <v/>
      </c>
      <c r="M5404" s="21">
        <f>B5404-L5404</f>
        <v/>
      </c>
      <c r="N5404" s="21">
        <f>ROUNDDOWN(ROUND(B5404*0.2042,2),0)</f>
        <v/>
      </c>
    </row>
    <row r="5405">
      <c r="A5405" t="inlineStr">
        <is>
          <t>照合 一般</t>
        </is>
      </c>
      <c r="B5405" s="21" t="n">
        <v>40000000</v>
      </c>
      <c r="C5405" s="22" t="n">
        <v>26</v>
      </c>
      <c r="D5405" s="22" t="n">
        <v>1</v>
      </c>
      <c r="E5405" s="22" t="n">
        <v>0</v>
      </c>
      <c r="F5405" s="21">
        <f>(IF(C5405&lt;=20,MAX(800000,400000*C5405),8000000+700000*(C5405-20))+IF(E5405=1,1000000,0))</f>
        <v/>
      </c>
      <c r="G5405" s="21">
        <f>IF(AND(D5405=3,C5405&lt;=5),MAX(0,B5405-F5405),IF(AND(D5405=2,C5405&lt;=5,MAX(0,B5405-F5405)&gt;3000000),1500000+MAX(0,B5405-F5405)-3000000,MAX(0,B5405-F5405)/2))</f>
        <v/>
      </c>
      <c r="H5405" s="21">
        <f>ROUNDDOWN(G5405,-3)</f>
        <v/>
      </c>
      <c r="I5405" s="21">
        <f>IF(H5405&lt;=0,0,ROUNDDOWN(ROUND((H5405*LOOKUP(H5405,{0,1950001,3300001,6950001,9000001,18000001,40000001},{0.05,0.1,0.2,0.23,0.33,0.4,0.45})-LOOKUP(H5405,{0,1950001,3300001,6950001,9000001,18000001,40000001},{0,97500,427500,636000,1536000,2796000,4796000}))*1.021,3),0))</f>
        <v/>
      </c>
      <c r="J5405" s="21">
        <f>ROUNDDOWN(ROUND(H5405*0.06,2),-2)</f>
        <v/>
      </c>
      <c r="K5405" s="21">
        <f>ROUNDDOWN(ROUND(H5405*0.04,2),-2)</f>
        <v/>
      </c>
      <c r="L5405" s="21">
        <f>I5405+J5405+K5405</f>
        <v/>
      </c>
      <c r="M5405" s="21">
        <f>B5405-L5405</f>
        <v/>
      </c>
      <c r="N5405" s="21">
        <f>ROUNDDOWN(ROUND(B5405*0.2042,2),0)</f>
        <v/>
      </c>
    </row>
    <row r="5406">
      <c r="A5406" t="inlineStr">
        <is>
          <t>照合 一般</t>
        </is>
      </c>
      <c r="B5406" s="21" t="n">
        <v>40000000</v>
      </c>
      <c r="C5406" s="22" t="n">
        <v>27</v>
      </c>
      <c r="D5406" s="22" t="n">
        <v>1</v>
      </c>
      <c r="E5406" s="22" t="n">
        <v>0</v>
      </c>
      <c r="F5406" s="21">
        <f>(IF(C5406&lt;=20,MAX(800000,400000*C5406),8000000+700000*(C5406-20))+IF(E5406=1,1000000,0))</f>
        <v/>
      </c>
      <c r="G5406" s="21">
        <f>IF(AND(D5406=3,C5406&lt;=5),MAX(0,B5406-F5406),IF(AND(D5406=2,C5406&lt;=5,MAX(0,B5406-F5406)&gt;3000000),1500000+MAX(0,B5406-F5406)-3000000,MAX(0,B5406-F5406)/2))</f>
        <v/>
      </c>
      <c r="H5406" s="21">
        <f>ROUNDDOWN(G5406,-3)</f>
        <v/>
      </c>
      <c r="I5406" s="21">
        <f>IF(H5406&lt;=0,0,ROUNDDOWN(ROUND((H5406*LOOKUP(H5406,{0,1950001,3300001,6950001,9000001,18000001,40000001},{0.05,0.1,0.2,0.23,0.33,0.4,0.45})-LOOKUP(H5406,{0,1950001,3300001,6950001,9000001,18000001,40000001},{0,97500,427500,636000,1536000,2796000,4796000}))*1.021,3),0))</f>
        <v/>
      </c>
      <c r="J5406" s="21">
        <f>ROUNDDOWN(ROUND(H5406*0.06,2),-2)</f>
        <v/>
      </c>
      <c r="K5406" s="21">
        <f>ROUNDDOWN(ROUND(H5406*0.04,2),-2)</f>
        <v/>
      </c>
      <c r="L5406" s="21">
        <f>I5406+J5406+K5406</f>
        <v/>
      </c>
      <c r="M5406" s="21">
        <f>B5406-L5406</f>
        <v/>
      </c>
      <c r="N5406" s="21">
        <f>ROUNDDOWN(ROUND(B5406*0.2042,2),0)</f>
        <v/>
      </c>
    </row>
    <row r="5407">
      <c r="A5407" t="inlineStr">
        <is>
          <t>照合 一般</t>
        </is>
      </c>
      <c r="B5407" s="21" t="n">
        <v>40000000</v>
      </c>
      <c r="C5407" s="22" t="n">
        <v>28</v>
      </c>
      <c r="D5407" s="22" t="n">
        <v>1</v>
      </c>
      <c r="E5407" s="22" t="n">
        <v>0</v>
      </c>
      <c r="F5407" s="21">
        <f>(IF(C5407&lt;=20,MAX(800000,400000*C5407),8000000+700000*(C5407-20))+IF(E5407=1,1000000,0))</f>
        <v/>
      </c>
      <c r="G5407" s="21">
        <f>IF(AND(D5407=3,C5407&lt;=5),MAX(0,B5407-F5407),IF(AND(D5407=2,C5407&lt;=5,MAX(0,B5407-F5407)&gt;3000000),1500000+MAX(0,B5407-F5407)-3000000,MAX(0,B5407-F5407)/2))</f>
        <v/>
      </c>
      <c r="H5407" s="21">
        <f>ROUNDDOWN(G5407,-3)</f>
        <v/>
      </c>
      <c r="I5407" s="21">
        <f>IF(H5407&lt;=0,0,ROUNDDOWN(ROUND((H5407*LOOKUP(H5407,{0,1950001,3300001,6950001,9000001,18000001,40000001},{0.05,0.1,0.2,0.23,0.33,0.4,0.45})-LOOKUP(H5407,{0,1950001,3300001,6950001,9000001,18000001,40000001},{0,97500,427500,636000,1536000,2796000,4796000}))*1.021,3),0))</f>
        <v/>
      </c>
      <c r="J5407" s="21">
        <f>ROUNDDOWN(ROUND(H5407*0.06,2),-2)</f>
        <v/>
      </c>
      <c r="K5407" s="21">
        <f>ROUNDDOWN(ROUND(H5407*0.04,2),-2)</f>
        <v/>
      </c>
      <c r="L5407" s="21">
        <f>I5407+J5407+K5407</f>
        <v/>
      </c>
      <c r="M5407" s="21">
        <f>B5407-L5407</f>
        <v/>
      </c>
      <c r="N5407" s="21">
        <f>ROUNDDOWN(ROUND(B5407*0.2042,2),0)</f>
        <v/>
      </c>
    </row>
    <row r="5408">
      <c r="A5408" t="inlineStr">
        <is>
          <t>照合 一般</t>
        </is>
      </c>
      <c r="B5408" s="21" t="n">
        <v>40000000</v>
      </c>
      <c r="C5408" s="22" t="n">
        <v>29</v>
      </c>
      <c r="D5408" s="22" t="n">
        <v>1</v>
      </c>
      <c r="E5408" s="22" t="n">
        <v>0</v>
      </c>
      <c r="F5408" s="21">
        <f>(IF(C5408&lt;=20,MAX(800000,400000*C5408),8000000+700000*(C5408-20))+IF(E5408=1,1000000,0))</f>
        <v/>
      </c>
      <c r="G5408" s="21">
        <f>IF(AND(D5408=3,C5408&lt;=5),MAX(0,B5408-F5408),IF(AND(D5408=2,C5408&lt;=5,MAX(0,B5408-F5408)&gt;3000000),1500000+MAX(0,B5408-F5408)-3000000,MAX(0,B5408-F5408)/2))</f>
        <v/>
      </c>
      <c r="H5408" s="21">
        <f>ROUNDDOWN(G5408,-3)</f>
        <v/>
      </c>
      <c r="I5408" s="21">
        <f>IF(H5408&lt;=0,0,ROUNDDOWN(ROUND((H5408*LOOKUP(H5408,{0,1950001,3300001,6950001,9000001,18000001,40000001},{0.05,0.1,0.2,0.23,0.33,0.4,0.45})-LOOKUP(H5408,{0,1950001,3300001,6950001,9000001,18000001,40000001},{0,97500,427500,636000,1536000,2796000,4796000}))*1.021,3),0))</f>
        <v/>
      </c>
      <c r="J5408" s="21">
        <f>ROUNDDOWN(ROUND(H5408*0.06,2),-2)</f>
        <v/>
      </c>
      <c r="K5408" s="21">
        <f>ROUNDDOWN(ROUND(H5408*0.04,2),-2)</f>
        <v/>
      </c>
      <c r="L5408" s="21">
        <f>I5408+J5408+K5408</f>
        <v/>
      </c>
      <c r="M5408" s="21">
        <f>B5408-L5408</f>
        <v/>
      </c>
      <c r="N5408" s="21">
        <f>ROUNDDOWN(ROUND(B5408*0.2042,2),0)</f>
        <v/>
      </c>
    </row>
    <row r="5409">
      <c r="A5409" t="inlineStr">
        <is>
          <t>照合 一般</t>
        </is>
      </c>
      <c r="B5409" s="21" t="n">
        <v>40000000</v>
      </c>
      <c r="C5409" s="22" t="n">
        <v>30</v>
      </c>
      <c r="D5409" s="22" t="n">
        <v>1</v>
      </c>
      <c r="E5409" s="22" t="n">
        <v>0</v>
      </c>
      <c r="F5409" s="21">
        <f>(IF(C5409&lt;=20,MAX(800000,400000*C5409),8000000+700000*(C5409-20))+IF(E5409=1,1000000,0))</f>
        <v/>
      </c>
      <c r="G5409" s="21">
        <f>IF(AND(D5409=3,C5409&lt;=5),MAX(0,B5409-F5409),IF(AND(D5409=2,C5409&lt;=5,MAX(0,B5409-F5409)&gt;3000000),1500000+MAX(0,B5409-F5409)-3000000,MAX(0,B5409-F5409)/2))</f>
        <v/>
      </c>
      <c r="H5409" s="21">
        <f>ROUNDDOWN(G5409,-3)</f>
        <v/>
      </c>
      <c r="I5409" s="21">
        <f>IF(H5409&lt;=0,0,ROUNDDOWN(ROUND((H5409*LOOKUP(H5409,{0,1950001,3300001,6950001,9000001,18000001,40000001},{0.05,0.1,0.2,0.23,0.33,0.4,0.45})-LOOKUP(H5409,{0,1950001,3300001,6950001,9000001,18000001,40000001},{0,97500,427500,636000,1536000,2796000,4796000}))*1.021,3),0))</f>
        <v/>
      </c>
      <c r="J5409" s="21">
        <f>ROUNDDOWN(ROUND(H5409*0.06,2),-2)</f>
        <v/>
      </c>
      <c r="K5409" s="21">
        <f>ROUNDDOWN(ROUND(H5409*0.04,2),-2)</f>
        <v/>
      </c>
      <c r="L5409" s="21">
        <f>I5409+J5409+K5409</f>
        <v/>
      </c>
      <c r="M5409" s="21">
        <f>B5409-L5409</f>
        <v/>
      </c>
      <c r="N5409" s="21">
        <f>ROUNDDOWN(ROUND(B5409*0.2042,2),0)</f>
        <v/>
      </c>
    </row>
    <row r="5410">
      <c r="A5410" t="inlineStr">
        <is>
          <t>照合 一般</t>
        </is>
      </c>
      <c r="B5410" s="21" t="n">
        <v>40000000</v>
      </c>
      <c r="C5410" s="22" t="n">
        <v>31</v>
      </c>
      <c r="D5410" s="22" t="n">
        <v>1</v>
      </c>
      <c r="E5410" s="22" t="n">
        <v>0</v>
      </c>
      <c r="F5410" s="21">
        <f>(IF(C5410&lt;=20,MAX(800000,400000*C5410),8000000+700000*(C5410-20))+IF(E5410=1,1000000,0))</f>
        <v/>
      </c>
      <c r="G5410" s="21">
        <f>IF(AND(D5410=3,C5410&lt;=5),MAX(0,B5410-F5410),IF(AND(D5410=2,C5410&lt;=5,MAX(0,B5410-F5410)&gt;3000000),1500000+MAX(0,B5410-F5410)-3000000,MAX(0,B5410-F5410)/2))</f>
        <v/>
      </c>
      <c r="H5410" s="21">
        <f>ROUNDDOWN(G5410,-3)</f>
        <v/>
      </c>
      <c r="I5410" s="21">
        <f>IF(H5410&lt;=0,0,ROUNDDOWN(ROUND((H5410*LOOKUP(H5410,{0,1950001,3300001,6950001,9000001,18000001,40000001},{0.05,0.1,0.2,0.23,0.33,0.4,0.45})-LOOKUP(H5410,{0,1950001,3300001,6950001,9000001,18000001,40000001},{0,97500,427500,636000,1536000,2796000,4796000}))*1.021,3),0))</f>
        <v/>
      </c>
      <c r="J5410" s="21">
        <f>ROUNDDOWN(ROUND(H5410*0.06,2),-2)</f>
        <v/>
      </c>
      <c r="K5410" s="21">
        <f>ROUNDDOWN(ROUND(H5410*0.04,2),-2)</f>
        <v/>
      </c>
      <c r="L5410" s="21">
        <f>I5410+J5410+K5410</f>
        <v/>
      </c>
      <c r="M5410" s="21">
        <f>B5410-L5410</f>
        <v/>
      </c>
      <c r="N5410" s="21">
        <f>ROUNDDOWN(ROUND(B5410*0.2042,2),0)</f>
        <v/>
      </c>
    </row>
    <row r="5411">
      <c r="A5411" t="inlineStr">
        <is>
          <t>照合 一般</t>
        </is>
      </c>
      <c r="B5411" s="21" t="n">
        <v>40000000</v>
      </c>
      <c r="C5411" s="22" t="n">
        <v>32</v>
      </c>
      <c r="D5411" s="22" t="n">
        <v>1</v>
      </c>
      <c r="E5411" s="22" t="n">
        <v>0</v>
      </c>
      <c r="F5411" s="21">
        <f>(IF(C5411&lt;=20,MAX(800000,400000*C5411),8000000+700000*(C5411-20))+IF(E5411=1,1000000,0))</f>
        <v/>
      </c>
      <c r="G5411" s="21">
        <f>IF(AND(D5411=3,C5411&lt;=5),MAX(0,B5411-F5411),IF(AND(D5411=2,C5411&lt;=5,MAX(0,B5411-F5411)&gt;3000000),1500000+MAX(0,B5411-F5411)-3000000,MAX(0,B5411-F5411)/2))</f>
        <v/>
      </c>
      <c r="H5411" s="21">
        <f>ROUNDDOWN(G5411,-3)</f>
        <v/>
      </c>
      <c r="I5411" s="21">
        <f>IF(H5411&lt;=0,0,ROUNDDOWN(ROUND((H5411*LOOKUP(H5411,{0,1950001,3300001,6950001,9000001,18000001,40000001},{0.05,0.1,0.2,0.23,0.33,0.4,0.45})-LOOKUP(H5411,{0,1950001,3300001,6950001,9000001,18000001,40000001},{0,97500,427500,636000,1536000,2796000,4796000}))*1.021,3),0))</f>
        <v/>
      </c>
      <c r="J5411" s="21">
        <f>ROUNDDOWN(ROUND(H5411*0.06,2),-2)</f>
        <v/>
      </c>
      <c r="K5411" s="21">
        <f>ROUNDDOWN(ROUND(H5411*0.04,2),-2)</f>
        <v/>
      </c>
      <c r="L5411" s="21">
        <f>I5411+J5411+K5411</f>
        <v/>
      </c>
      <c r="M5411" s="21">
        <f>B5411-L5411</f>
        <v/>
      </c>
      <c r="N5411" s="21">
        <f>ROUNDDOWN(ROUND(B5411*0.2042,2),0)</f>
        <v/>
      </c>
    </row>
    <row r="5412">
      <c r="A5412" t="inlineStr">
        <is>
          <t>照合 一般</t>
        </is>
      </c>
      <c r="B5412" s="21" t="n">
        <v>40000000</v>
      </c>
      <c r="C5412" s="22" t="n">
        <v>33</v>
      </c>
      <c r="D5412" s="22" t="n">
        <v>1</v>
      </c>
      <c r="E5412" s="22" t="n">
        <v>0</v>
      </c>
      <c r="F5412" s="21">
        <f>(IF(C5412&lt;=20,MAX(800000,400000*C5412),8000000+700000*(C5412-20))+IF(E5412=1,1000000,0))</f>
        <v/>
      </c>
      <c r="G5412" s="21">
        <f>IF(AND(D5412=3,C5412&lt;=5),MAX(0,B5412-F5412),IF(AND(D5412=2,C5412&lt;=5,MAX(0,B5412-F5412)&gt;3000000),1500000+MAX(0,B5412-F5412)-3000000,MAX(0,B5412-F5412)/2))</f>
        <v/>
      </c>
      <c r="H5412" s="21">
        <f>ROUNDDOWN(G5412,-3)</f>
        <v/>
      </c>
      <c r="I5412" s="21">
        <f>IF(H5412&lt;=0,0,ROUNDDOWN(ROUND((H5412*LOOKUP(H5412,{0,1950001,3300001,6950001,9000001,18000001,40000001},{0.05,0.1,0.2,0.23,0.33,0.4,0.45})-LOOKUP(H5412,{0,1950001,3300001,6950001,9000001,18000001,40000001},{0,97500,427500,636000,1536000,2796000,4796000}))*1.021,3),0))</f>
        <v/>
      </c>
      <c r="J5412" s="21">
        <f>ROUNDDOWN(ROUND(H5412*0.06,2),-2)</f>
        <v/>
      </c>
      <c r="K5412" s="21">
        <f>ROUNDDOWN(ROUND(H5412*0.04,2),-2)</f>
        <v/>
      </c>
      <c r="L5412" s="21">
        <f>I5412+J5412+K5412</f>
        <v/>
      </c>
      <c r="M5412" s="21">
        <f>B5412-L5412</f>
        <v/>
      </c>
      <c r="N5412" s="21">
        <f>ROUNDDOWN(ROUND(B5412*0.2042,2),0)</f>
        <v/>
      </c>
    </row>
    <row r="5413">
      <c r="A5413" t="inlineStr">
        <is>
          <t>照合 一般</t>
        </is>
      </c>
      <c r="B5413" s="21" t="n">
        <v>40000000</v>
      </c>
      <c r="C5413" s="22" t="n">
        <v>34</v>
      </c>
      <c r="D5413" s="22" t="n">
        <v>1</v>
      </c>
      <c r="E5413" s="22" t="n">
        <v>0</v>
      </c>
      <c r="F5413" s="21">
        <f>(IF(C5413&lt;=20,MAX(800000,400000*C5413),8000000+700000*(C5413-20))+IF(E5413=1,1000000,0))</f>
        <v/>
      </c>
      <c r="G5413" s="21">
        <f>IF(AND(D5413=3,C5413&lt;=5),MAX(0,B5413-F5413),IF(AND(D5413=2,C5413&lt;=5,MAX(0,B5413-F5413)&gt;3000000),1500000+MAX(0,B5413-F5413)-3000000,MAX(0,B5413-F5413)/2))</f>
        <v/>
      </c>
      <c r="H5413" s="21">
        <f>ROUNDDOWN(G5413,-3)</f>
        <v/>
      </c>
      <c r="I5413" s="21">
        <f>IF(H5413&lt;=0,0,ROUNDDOWN(ROUND((H5413*LOOKUP(H5413,{0,1950001,3300001,6950001,9000001,18000001,40000001},{0.05,0.1,0.2,0.23,0.33,0.4,0.45})-LOOKUP(H5413,{0,1950001,3300001,6950001,9000001,18000001,40000001},{0,97500,427500,636000,1536000,2796000,4796000}))*1.021,3),0))</f>
        <v/>
      </c>
      <c r="J5413" s="21">
        <f>ROUNDDOWN(ROUND(H5413*0.06,2),-2)</f>
        <v/>
      </c>
      <c r="K5413" s="21">
        <f>ROUNDDOWN(ROUND(H5413*0.04,2),-2)</f>
        <v/>
      </c>
      <c r="L5413" s="21">
        <f>I5413+J5413+K5413</f>
        <v/>
      </c>
      <c r="M5413" s="21">
        <f>B5413-L5413</f>
        <v/>
      </c>
      <c r="N5413" s="21">
        <f>ROUNDDOWN(ROUND(B5413*0.2042,2),0)</f>
        <v/>
      </c>
    </row>
    <row r="5414">
      <c r="A5414" t="inlineStr">
        <is>
          <t>照合 一般</t>
        </is>
      </c>
      <c r="B5414" s="21" t="n">
        <v>40000000</v>
      </c>
      <c r="C5414" s="22" t="n">
        <v>35</v>
      </c>
      <c r="D5414" s="22" t="n">
        <v>1</v>
      </c>
      <c r="E5414" s="22" t="n">
        <v>0</v>
      </c>
      <c r="F5414" s="21">
        <f>(IF(C5414&lt;=20,MAX(800000,400000*C5414),8000000+700000*(C5414-20))+IF(E5414=1,1000000,0))</f>
        <v/>
      </c>
      <c r="G5414" s="21">
        <f>IF(AND(D5414=3,C5414&lt;=5),MAX(0,B5414-F5414),IF(AND(D5414=2,C5414&lt;=5,MAX(0,B5414-F5414)&gt;3000000),1500000+MAX(0,B5414-F5414)-3000000,MAX(0,B5414-F5414)/2))</f>
        <v/>
      </c>
      <c r="H5414" s="21">
        <f>ROUNDDOWN(G5414,-3)</f>
        <v/>
      </c>
      <c r="I5414" s="21">
        <f>IF(H5414&lt;=0,0,ROUNDDOWN(ROUND((H5414*LOOKUP(H5414,{0,1950001,3300001,6950001,9000001,18000001,40000001},{0.05,0.1,0.2,0.23,0.33,0.4,0.45})-LOOKUP(H5414,{0,1950001,3300001,6950001,9000001,18000001,40000001},{0,97500,427500,636000,1536000,2796000,4796000}))*1.021,3),0))</f>
        <v/>
      </c>
      <c r="J5414" s="21">
        <f>ROUNDDOWN(ROUND(H5414*0.06,2),-2)</f>
        <v/>
      </c>
      <c r="K5414" s="21">
        <f>ROUNDDOWN(ROUND(H5414*0.04,2),-2)</f>
        <v/>
      </c>
      <c r="L5414" s="21">
        <f>I5414+J5414+K5414</f>
        <v/>
      </c>
      <c r="M5414" s="21">
        <f>B5414-L5414</f>
        <v/>
      </c>
      <c r="N5414" s="21">
        <f>ROUNDDOWN(ROUND(B5414*0.2042,2),0)</f>
        <v/>
      </c>
    </row>
    <row r="5415">
      <c r="A5415" t="inlineStr">
        <is>
          <t>照合 一般</t>
        </is>
      </c>
      <c r="B5415" s="21" t="n">
        <v>40000000</v>
      </c>
      <c r="C5415" s="22" t="n">
        <v>36</v>
      </c>
      <c r="D5415" s="22" t="n">
        <v>1</v>
      </c>
      <c r="E5415" s="22" t="n">
        <v>0</v>
      </c>
      <c r="F5415" s="21">
        <f>(IF(C5415&lt;=20,MAX(800000,400000*C5415),8000000+700000*(C5415-20))+IF(E5415=1,1000000,0))</f>
        <v/>
      </c>
      <c r="G5415" s="21">
        <f>IF(AND(D5415=3,C5415&lt;=5),MAX(0,B5415-F5415),IF(AND(D5415=2,C5415&lt;=5,MAX(0,B5415-F5415)&gt;3000000),1500000+MAX(0,B5415-F5415)-3000000,MAX(0,B5415-F5415)/2))</f>
        <v/>
      </c>
      <c r="H5415" s="21">
        <f>ROUNDDOWN(G5415,-3)</f>
        <v/>
      </c>
      <c r="I5415" s="21">
        <f>IF(H5415&lt;=0,0,ROUNDDOWN(ROUND((H5415*LOOKUP(H5415,{0,1950001,3300001,6950001,9000001,18000001,40000001},{0.05,0.1,0.2,0.23,0.33,0.4,0.45})-LOOKUP(H5415,{0,1950001,3300001,6950001,9000001,18000001,40000001},{0,97500,427500,636000,1536000,2796000,4796000}))*1.021,3),0))</f>
        <v/>
      </c>
      <c r="J5415" s="21">
        <f>ROUNDDOWN(ROUND(H5415*0.06,2),-2)</f>
        <v/>
      </c>
      <c r="K5415" s="21">
        <f>ROUNDDOWN(ROUND(H5415*0.04,2),-2)</f>
        <v/>
      </c>
      <c r="L5415" s="21">
        <f>I5415+J5415+K5415</f>
        <v/>
      </c>
      <c r="M5415" s="21">
        <f>B5415-L5415</f>
        <v/>
      </c>
      <c r="N5415" s="21">
        <f>ROUNDDOWN(ROUND(B5415*0.2042,2),0)</f>
        <v/>
      </c>
    </row>
    <row r="5416">
      <c r="A5416" t="inlineStr">
        <is>
          <t>照合 一般</t>
        </is>
      </c>
      <c r="B5416" s="21" t="n">
        <v>40000000</v>
      </c>
      <c r="C5416" s="22" t="n">
        <v>37</v>
      </c>
      <c r="D5416" s="22" t="n">
        <v>1</v>
      </c>
      <c r="E5416" s="22" t="n">
        <v>0</v>
      </c>
      <c r="F5416" s="21">
        <f>(IF(C5416&lt;=20,MAX(800000,400000*C5416),8000000+700000*(C5416-20))+IF(E5416=1,1000000,0))</f>
        <v/>
      </c>
      <c r="G5416" s="21">
        <f>IF(AND(D5416=3,C5416&lt;=5),MAX(0,B5416-F5416),IF(AND(D5416=2,C5416&lt;=5,MAX(0,B5416-F5416)&gt;3000000),1500000+MAX(0,B5416-F5416)-3000000,MAX(0,B5416-F5416)/2))</f>
        <v/>
      </c>
      <c r="H5416" s="21">
        <f>ROUNDDOWN(G5416,-3)</f>
        <v/>
      </c>
      <c r="I5416" s="21">
        <f>IF(H5416&lt;=0,0,ROUNDDOWN(ROUND((H5416*LOOKUP(H5416,{0,1950001,3300001,6950001,9000001,18000001,40000001},{0.05,0.1,0.2,0.23,0.33,0.4,0.45})-LOOKUP(H5416,{0,1950001,3300001,6950001,9000001,18000001,40000001},{0,97500,427500,636000,1536000,2796000,4796000}))*1.021,3),0))</f>
        <v/>
      </c>
      <c r="J5416" s="21">
        <f>ROUNDDOWN(ROUND(H5416*0.06,2),-2)</f>
        <v/>
      </c>
      <c r="K5416" s="21">
        <f>ROUNDDOWN(ROUND(H5416*0.04,2),-2)</f>
        <v/>
      </c>
      <c r="L5416" s="21">
        <f>I5416+J5416+K5416</f>
        <v/>
      </c>
      <c r="M5416" s="21">
        <f>B5416-L5416</f>
        <v/>
      </c>
      <c r="N5416" s="21">
        <f>ROUNDDOWN(ROUND(B5416*0.2042,2),0)</f>
        <v/>
      </c>
    </row>
    <row r="5417">
      <c r="A5417" t="inlineStr">
        <is>
          <t>照合 一般</t>
        </is>
      </c>
      <c r="B5417" s="21" t="n">
        <v>40000000</v>
      </c>
      <c r="C5417" s="22" t="n">
        <v>38</v>
      </c>
      <c r="D5417" s="22" t="n">
        <v>1</v>
      </c>
      <c r="E5417" s="22" t="n">
        <v>0</v>
      </c>
      <c r="F5417" s="21">
        <f>(IF(C5417&lt;=20,MAX(800000,400000*C5417),8000000+700000*(C5417-20))+IF(E5417=1,1000000,0))</f>
        <v/>
      </c>
      <c r="G5417" s="21">
        <f>IF(AND(D5417=3,C5417&lt;=5),MAX(0,B5417-F5417),IF(AND(D5417=2,C5417&lt;=5,MAX(0,B5417-F5417)&gt;3000000),1500000+MAX(0,B5417-F5417)-3000000,MAX(0,B5417-F5417)/2))</f>
        <v/>
      </c>
      <c r="H5417" s="21">
        <f>ROUNDDOWN(G5417,-3)</f>
        <v/>
      </c>
      <c r="I5417" s="21">
        <f>IF(H5417&lt;=0,0,ROUNDDOWN(ROUND((H5417*LOOKUP(H5417,{0,1950001,3300001,6950001,9000001,18000001,40000001},{0.05,0.1,0.2,0.23,0.33,0.4,0.45})-LOOKUP(H5417,{0,1950001,3300001,6950001,9000001,18000001,40000001},{0,97500,427500,636000,1536000,2796000,4796000}))*1.021,3),0))</f>
        <v/>
      </c>
      <c r="J5417" s="21">
        <f>ROUNDDOWN(ROUND(H5417*0.06,2),-2)</f>
        <v/>
      </c>
      <c r="K5417" s="21">
        <f>ROUNDDOWN(ROUND(H5417*0.04,2),-2)</f>
        <v/>
      </c>
      <c r="L5417" s="21">
        <f>I5417+J5417+K5417</f>
        <v/>
      </c>
      <c r="M5417" s="21">
        <f>B5417-L5417</f>
        <v/>
      </c>
      <c r="N5417" s="21">
        <f>ROUNDDOWN(ROUND(B5417*0.2042,2),0)</f>
        <v/>
      </c>
    </row>
    <row r="5418">
      <c r="A5418" t="inlineStr">
        <is>
          <t>照合 一般</t>
        </is>
      </c>
      <c r="B5418" s="21" t="n">
        <v>40000000</v>
      </c>
      <c r="C5418" s="22" t="n">
        <v>39</v>
      </c>
      <c r="D5418" s="22" t="n">
        <v>1</v>
      </c>
      <c r="E5418" s="22" t="n">
        <v>0</v>
      </c>
      <c r="F5418" s="21">
        <f>(IF(C5418&lt;=20,MAX(800000,400000*C5418),8000000+700000*(C5418-20))+IF(E5418=1,1000000,0))</f>
        <v/>
      </c>
      <c r="G5418" s="21">
        <f>IF(AND(D5418=3,C5418&lt;=5),MAX(0,B5418-F5418),IF(AND(D5418=2,C5418&lt;=5,MAX(0,B5418-F5418)&gt;3000000),1500000+MAX(0,B5418-F5418)-3000000,MAX(0,B5418-F5418)/2))</f>
        <v/>
      </c>
      <c r="H5418" s="21">
        <f>ROUNDDOWN(G5418,-3)</f>
        <v/>
      </c>
      <c r="I5418" s="21">
        <f>IF(H5418&lt;=0,0,ROUNDDOWN(ROUND((H5418*LOOKUP(H5418,{0,1950001,3300001,6950001,9000001,18000001,40000001},{0.05,0.1,0.2,0.23,0.33,0.4,0.45})-LOOKUP(H5418,{0,1950001,3300001,6950001,9000001,18000001,40000001},{0,97500,427500,636000,1536000,2796000,4796000}))*1.021,3),0))</f>
        <v/>
      </c>
      <c r="J5418" s="21">
        <f>ROUNDDOWN(ROUND(H5418*0.06,2),-2)</f>
        <v/>
      </c>
      <c r="K5418" s="21">
        <f>ROUNDDOWN(ROUND(H5418*0.04,2),-2)</f>
        <v/>
      </c>
      <c r="L5418" s="21">
        <f>I5418+J5418+K5418</f>
        <v/>
      </c>
      <c r="M5418" s="21">
        <f>B5418-L5418</f>
        <v/>
      </c>
      <c r="N5418" s="21">
        <f>ROUNDDOWN(ROUND(B5418*0.2042,2),0)</f>
        <v/>
      </c>
    </row>
    <row r="5419">
      <c r="A5419" t="inlineStr">
        <is>
          <t>照合 一般</t>
        </is>
      </c>
      <c r="B5419" s="21" t="n">
        <v>40000000</v>
      </c>
      <c r="C5419" s="22" t="n">
        <v>40</v>
      </c>
      <c r="D5419" s="22" t="n">
        <v>1</v>
      </c>
      <c r="E5419" s="22" t="n">
        <v>0</v>
      </c>
      <c r="F5419" s="21">
        <f>(IF(C5419&lt;=20,MAX(800000,400000*C5419),8000000+700000*(C5419-20))+IF(E5419=1,1000000,0))</f>
        <v/>
      </c>
      <c r="G5419" s="21">
        <f>IF(AND(D5419=3,C5419&lt;=5),MAX(0,B5419-F5419),IF(AND(D5419=2,C5419&lt;=5,MAX(0,B5419-F5419)&gt;3000000),1500000+MAX(0,B5419-F5419)-3000000,MAX(0,B5419-F5419)/2))</f>
        <v/>
      </c>
      <c r="H5419" s="21">
        <f>ROUNDDOWN(G5419,-3)</f>
        <v/>
      </c>
      <c r="I5419" s="21">
        <f>IF(H5419&lt;=0,0,ROUNDDOWN(ROUND((H5419*LOOKUP(H5419,{0,1950001,3300001,6950001,9000001,18000001,40000001},{0.05,0.1,0.2,0.23,0.33,0.4,0.45})-LOOKUP(H5419,{0,1950001,3300001,6950001,9000001,18000001,40000001},{0,97500,427500,636000,1536000,2796000,4796000}))*1.021,3),0))</f>
        <v/>
      </c>
      <c r="J5419" s="21">
        <f>ROUNDDOWN(ROUND(H5419*0.06,2),-2)</f>
        <v/>
      </c>
      <c r="K5419" s="21">
        <f>ROUNDDOWN(ROUND(H5419*0.04,2),-2)</f>
        <v/>
      </c>
      <c r="L5419" s="21">
        <f>I5419+J5419+K5419</f>
        <v/>
      </c>
      <c r="M5419" s="21">
        <f>B5419-L5419</f>
        <v/>
      </c>
      <c r="N5419" s="21">
        <f>ROUNDDOWN(ROUND(B5419*0.2042,2),0)</f>
        <v/>
      </c>
    </row>
    <row r="5420">
      <c r="A5420" t="inlineStr">
        <is>
          <t>照合 一般</t>
        </is>
      </c>
      <c r="B5420" s="21" t="n">
        <v>40000000</v>
      </c>
      <c r="C5420" s="22" t="n">
        <v>41</v>
      </c>
      <c r="D5420" s="22" t="n">
        <v>1</v>
      </c>
      <c r="E5420" s="22" t="n">
        <v>0</v>
      </c>
      <c r="F5420" s="21">
        <f>(IF(C5420&lt;=20,MAX(800000,400000*C5420),8000000+700000*(C5420-20))+IF(E5420=1,1000000,0))</f>
        <v/>
      </c>
      <c r="G5420" s="21">
        <f>IF(AND(D5420=3,C5420&lt;=5),MAX(0,B5420-F5420),IF(AND(D5420=2,C5420&lt;=5,MAX(0,B5420-F5420)&gt;3000000),1500000+MAX(0,B5420-F5420)-3000000,MAX(0,B5420-F5420)/2))</f>
        <v/>
      </c>
      <c r="H5420" s="21">
        <f>ROUNDDOWN(G5420,-3)</f>
        <v/>
      </c>
      <c r="I5420" s="21">
        <f>IF(H5420&lt;=0,0,ROUNDDOWN(ROUND((H5420*LOOKUP(H5420,{0,1950001,3300001,6950001,9000001,18000001,40000001},{0.05,0.1,0.2,0.23,0.33,0.4,0.45})-LOOKUP(H5420,{0,1950001,3300001,6950001,9000001,18000001,40000001},{0,97500,427500,636000,1536000,2796000,4796000}))*1.021,3),0))</f>
        <v/>
      </c>
      <c r="J5420" s="21">
        <f>ROUNDDOWN(ROUND(H5420*0.06,2),-2)</f>
        <v/>
      </c>
      <c r="K5420" s="21">
        <f>ROUNDDOWN(ROUND(H5420*0.04,2),-2)</f>
        <v/>
      </c>
      <c r="L5420" s="21">
        <f>I5420+J5420+K5420</f>
        <v/>
      </c>
      <c r="M5420" s="21">
        <f>B5420-L5420</f>
        <v/>
      </c>
      <c r="N5420" s="21">
        <f>ROUNDDOWN(ROUND(B5420*0.2042,2),0)</f>
        <v/>
      </c>
    </row>
    <row r="5421">
      <c r="A5421" t="inlineStr">
        <is>
          <t>照合 一般</t>
        </is>
      </c>
      <c r="B5421" s="21" t="n">
        <v>40000000</v>
      </c>
      <c r="C5421" s="22" t="n">
        <v>42</v>
      </c>
      <c r="D5421" s="22" t="n">
        <v>1</v>
      </c>
      <c r="E5421" s="22" t="n">
        <v>0</v>
      </c>
      <c r="F5421" s="21">
        <f>(IF(C5421&lt;=20,MAX(800000,400000*C5421),8000000+700000*(C5421-20))+IF(E5421=1,1000000,0))</f>
        <v/>
      </c>
      <c r="G5421" s="21">
        <f>IF(AND(D5421=3,C5421&lt;=5),MAX(0,B5421-F5421),IF(AND(D5421=2,C5421&lt;=5,MAX(0,B5421-F5421)&gt;3000000),1500000+MAX(0,B5421-F5421)-3000000,MAX(0,B5421-F5421)/2))</f>
        <v/>
      </c>
      <c r="H5421" s="21">
        <f>ROUNDDOWN(G5421,-3)</f>
        <v/>
      </c>
      <c r="I5421" s="21">
        <f>IF(H5421&lt;=0,0,ROUNDDOWN(ROUND((H5421*LOOKUP(H5421,{0,1950001,3300001,6950001,9000001,18000001,40000001},{0.05,0.1,0.2,0.23,0.33,0.4,0.45})-LOOKUP(H5421,{0,1950001,3300001,6950001,9000001,18000001,40000001},{0,97500,427500,636000,1536000,2796000,4796000}))*1.021,3),0))</f>
        <v/>
      </c>
      <c r="J5421" s="21">
        <f>ROUNDDOWN(ROUND(H5421*0.06,2),-2)</f>
        <v/>
      </c>
      <c r="K5421" s="21">
        <f>ROUNDDOWN(ROUND(H5421*0.04,2),-2)</f>
        <v/>
      </c>
      <c r="L5421" s="21">
        <f>I5421+J5421+K5421</f>
        <v/>
      </c>
      <c r="M5421" s="21">
        <f>B5421-L5421</f>
        <v/>
      </c>
      <c r="N5421" s="21">
        <f>ROUNDDOWN(ROUND(B5421*0.2042,2),0)</f>
        <v/>
      </c>
    </row>
    <row r="5422">
      <c r="A5422" t="inlineStr">
        <is>
          <t>照合 一般</t>
        </is>
      </c>
      <c r="B5422" s="21" t="n">
        <v>40000000</v>
      </c>
      <c r="C5422" s="22" t="n">
        <v>43</v>
      </c>
      <c r="D5422" s="22" t="n">
        <v>1</v>
      </c>
      <c r="E5422" s="22" t="n">
        <v>0</v>
      </c>
      <c r="F5422" s="21">
        <f>(IF(C5422&lt;=20,MAX(800000,400000*C5422),8000000+700000*(C5422-20))+IF(E5422=1,1000000,0))</f>
        <v/>
      </c>
      <c r="G5422" s="21">
        <f>IF(AND(D5422=3,C5422&lt;=5),MAX(0,B5422-F5422),IF(AND(D5422=2,C5422&lt;=5,MAX(0,B5422-F5422)&gt;3000000),1500000+MAX(0,B5422-F5422)-3000000,MAX(0,B5422-F5422)/2))</f>
        <v/>
      </c>
      <c r="H5422" s="21">
        <f>ROUNDDOWN(G5422,-3)</f>
        <v/>
      </c>
      <c r="I5422" s="21">
        <f>IF(H5422&lt;=0,0,ROUNDDOWN(ROUND((H5422*LOOKUP(H5422,{0,1950001,3300001,6950001,9000001,18000001,40000001},{0.05,0.1,0.2,0.23,0.33,0.4,0.45})-LOOKUP(H5422,{0,1950001,3300001,6950001,9000001,18000001,40000001},{0,97500,427500,636000,1536000,2796000,4796000}))*1.021,3),0))</f>
        <v/>
      </c>
      <c r="J5422" s="21">
        <f>ROUNDDOWN(ROUND(H5422*0.06,2),-2)</f>
        <v/>
      </c>
      <c r="K5422" s="21">
        <f>ROUNDDOWN(ROUND(H5422*0.04,2),-2)</f>
        <v/>
      </c>
      <c r="L5422" s="21">
        <f>I5422+J5422+K5422</f>
        <v/>
      </c>
      <c r="M5422" s="21">
        <f>B5422-L5422</f>
        <v/>
      </c>
      <c r="N5422" s="21">
        <f>ROUNDDOWN(ROUND(B5422*0.2042,2),0)</f>
        <v/>
      </c>
    </row>
    <row r="5423">
      <c r="A5423" t="inlineStr">
        <is>
          <t>照合 一般</t>
        </is>
      </c>
      <c r="B5423" s="21" t="n">
        <v>40000000</v>
      </c>
      <c r="C5423" s="22" t="n">
        <v>44</v>
      </c>
      <c r="D5423" s="22" t="n">
        <v>1</v>
      </c>
      <c r="E5423" s="22" t="n">
        <v>0</v>
      </c>
      <c r="F5423" s="21">
        <f>(IF(C5423&lt;=20,MAX(800000,400000*C5423),8000000+700000*(C5423-20))+IF(E5423=1,1000000,0))</f>
        <v/>
      </c>
      <c r="G5423" s="21">
        <f>IF(AND(D5423=3,C5423&lt;=5),MAX(0,B5423-F5423),IF(AND(D5423=2,C5423&lt;=5,MAX(0,B5423-F5423)&gt;3000000),1500000+MAX(0,B5423-F5423)-3000000,MAX(0,B5423-F5423)/2))</f>
        <v/>
      </c>
      <c r="H5423" s="21">
        <f>ROUNDDOWN(G5423,-3)</f>
        <v/>
      </c>
      <c r="I5423" s="21">
        <f>IF(H5423&lt;=0,0,ROUNDDOWN(ROUND((H5423*LOOKUP(H5423,{0,1950001,3300001,6950001,9000001,18000001,40000001},{0.05,0.1,0.2,0.23,0.33,0.4,0.45})-LOOKUP(H5423,{0,1950001,3300001,6950001,9000001,18000001,40000001},{0,97500,427500,636000,1536000,2796000,4796000}))*1.021,3),0))</f>
        <v/>
      </c>
      <c r="J5423" s="21">
        <f>ROUNDDOWN(ROUND(H5423*0.06,2),-2)</f>
        <v/>
      </c>
      <c r="K5423" s="21">
        <f>ROUNDDOWN(ROUND(H5423*0.04,2),-2)</f>
        <v/>
      </c>
      <c r="L5423" s="21">
        <f>I5423+J5423+K5423</f>
        <v/>
      </c>
      <c r="M5423" s="21">
        <f>B5423-L5423</f>
        <v/>
      </c>
      <c r="N5423" s="21">
        <f>ROUNDDOWN(ROUND(B5423*0.2042,2),0)</f>
        <v/>
      </c>
    </row>
    <row r="5424">
      <c r="A5424" t="inlineStr">
        <is>
          <t>照合 一般</t>
        </is>
      </c>
      <c r="B5424" s="21" t="n">
        <v>40000000</v>
      </c>
      <c r="C5424" s="22" t="n">
        <v>45</v>
      </c>
      <c r="D5424" s="22" t="n">
        <v>1</v>
      </c>
      <c r="E5424" s="22" t="n">
        <v>0</v>
      </c>
      <c r="F5424" s="21">
        <f>(IF(C5424&lt;=20,MAX(800000,400000*C5424),8000000+700000*(C5424-20))+IF(E5424=1,1000000,0))</f>
        <v/>
      </c>
      <c r="G5424" s="21">
        <f>IF(AND(D5424=3,C5424&lt;=5),MAX(0,B5424-F5424),IF(AND(D5424=2,C5424&lt;=5,MAX(0,B5424-F5424)&gt;3000000),1500000+MAX(0,B5424-F5424)-3000000,MAX(0,B5424-F5424)/2))</f>
        <v/>
      </c>
      <c r="H5424" s="21">
        <f>ROUNDDOWN(G5424,-3)</f>
        <v/>
      </c>
      <c r="I5424" s="21">
        <f>IF(H5424&lt;=0,0,ROUNDDOWN(ROUND((H5424*LOOKUP(H5424,{0,1950001,3300001,6950001,9000001,18000001,40000001},{0.05,0.1,0.2,0.23,0.33,0.4,0.45})-LOOKUP(H5424,{0,1950001,3300001,6950001,9000001,18000001,40000001},{0,97500,427500,636000,1536000,2796000,4796000}))*1.021,3),0))</f>
        <v/>
      </c>
      <c r="J5424" s="21">
        <f>ROUNDDOWN(ROUND(H5424*0.06,2),-2)</f>
        <v/>
      </c>
      <c r="K5424" s="21">
        <f>ROUNDDOWN(ROUND(H5424*0.04,2),-2)</f>
        <v/>
      </c>
      <c r="L5424" s="21">
        <f>I5424+J5424+K5424</f>
        <v/>
      </c>
      <c r="M5424" s="21">
        <f>B5424-L5424</f>
        <v/>
      </c>
      <c r="N5424" s="21">
        <f>ROUNDDOWN(ROUND(B5424*0.2042,2),0)</f>
        <v/>
      </c>
    </row>
    <row r="5425">
      <c r="A5425" t="inlineStr">
        <is>
          <t>照合 短期</t>
        </is>
      </c>
      <c r="B5425" s="21" t="n">
        <v>40000000</v>
      </c>
      <c r="C5425" s="22" t="n">
        <v>1</v>
      </c>
      <c r="D5425" s="22" t="n">
        <v>2</v>
      </c>
      <c r="E5425" s="22" t="n">
        <v>0</v>
      </c>
      <c r="F5425" s="21">
        <f>(IF(C5425&lt;=20,MAX(800000,400000*C5425),8000000+700000*(C5425-20))+IF(E5425=1,1000000,0))</f>
        <v/>
      </c>
      <c r="G5425" s="21">
        <f>IF(AND(D5425=3,C5425&lt;=5),MAX(0,B5425-F5425),IF(AND(D5425=2,C5425&lt;=5,MAX(0,B5425-F5425)&gt;3000000),1500000+MAX(0,B5425-F5425)-3000000,MAX(0,B5425-F5425)/2))</f>
        <v/>
      </c>
      <c r="H5425" s="21">
        <f>ROUNDDOWN(G5425,-3)</f>
        <v/>
      </c>
      <c r="I5425" s="21">
        <f>IF(H5425&lt;=0,0,ROUNDDOWN(ROUND((H5425*LOOKUP(H5425,{0,1950001,3300001,6950001,9000001,18000001,40000001},{0.05,0.1,0.2,0.23,0.33,0.4,0.45})-LOOKUP(H5425,{0,1950001,3300001,6950001,9000001,18000001,40000001},{0,97500,427500,636000,1536000,2796000,4796000}))*1.021,3),0))</f>
        <v/>
      </c>
      <c r="J5425" s="21">
        <f>ROUNDDOWN(ROUND(H5425*0.06,2),-2)</f>
        <v/>
      </c>
      <c r="K5425" s="21">
        <f>ROUNDDOWN(ROUND(H5425*0.04,2),-2)</f>
        <v/>
      </c>
      <c r="L5425" s="21">
        <f>I5425+J5425+K5425</f>
        <v/>
      </c>
      <c r="M5425" s="21">
        <f>B5425-L5425</f>
        <v/>
      </c>
      <c r="N5425" s="21">
        <f>ROUNDDOWN(ROUND(B5425*0.2042,2),0)</f>
        <v/>
      </c>
    </row>
    <row r="5426">
      <c r="A5426" t="inlineStr">
        <is>
          <t>照合 役員</t>
        </is>
      </c>
      <c r="B5426" s="21" t="n">
        <v>40000000</v>
      </c>
      <c r="C5426" s="22" t="n">
        <v>1</v>
      </c>
      <c r="D5426" s="22" t="n">
        <v>3</v>
      </c>
      <c r="E5426" s="22" t="n">
        <v>0</v>
      </c>
      <c r="F5426" s="21">
        <f>(IF(C5426&lt;=20,MAX(800000,400000*C5426),8000000+700000*(C5426-20))+IF(E5426=1,1000000,0))</f>
        <v/>
      </c>
      <c r="G5426" s="21">
        <f>IF(AND(D5426=3,C5426&lt;=5),MAX(0,B5426-F5426),IF(AND(D5426=2,C5426&lt;=5,MAX(0,B5426-F5426)&gt;3000000),1500000+MAX(0,B5426-F5426)-3000000,MAX(0,B5426-F5426)/2))</f>
        <v/>
      </c>
      <c r="H5426" s="21">
        <f>ROUNDDOWN(G5426,-3)</f>
        <v/>
      </c>
      <c r="I5426" s="21">
        <f>IF(H5426&lt;=0,0,ROUNDDOWN(ROUND((H5426*LOOKUP(H5426,{0,1950001,3300001,6950001,9000001,18000001,40000001},{0.05,0.1,0.2,0.23,0.33,0.4,0.45})-LOOKUP(H5426,{0,1950001,3300001,6950001,9000001,18000001,40000001},{0,97500,427500,636000,1536000,2796000,4796000}))*1.021,3),0))</f>
        <v/>
      </c>
      <c r="J5426" s="21">
        <f>ROUNDDOWN(ROUND(H5426*0.06,2),-2)</f>
        <v/>
      </c>
      <c r="K5426" s="21">
        <f>ROUNDDOWN(ROUND(H5426*0.04,2),-2)</f>
        <v/>
      </c>
      <c r="L5426" s="21">
        <f>I5426+J5426+K5426</f>
        <v/>
      </c>
      <c r="M5426" s="21">
        <f>B5426-L5426</f>
        <v/>
      </c>
      <c r="N5426" s="21">
        <f>ROUNDDOWN(ROUND(B5426*0.2042,2),0)</f>
        <v/>
      </c>
    </row>
    <row r="5427">
      <c r="A5427" t="inlineStr">
        <is>
          <t>照合 短期 障害</t>
        </is>
      </c>
      <c r="B5427" s="21" t="n">
        <v>40000000</v>
      </c>
      <c r="C5427" s="22" t="n">
        <v>1</v>
      </c>
      <c r="D5427" s="22" t="n">
        <v>2</v>
      </c>
      <c r="E5427" s="22" t="n">
        <v>1</v>
      </c>
      <c r="F5427" s="21">
        <f>(IF(C5427&lt;=20,MAX(800000,400000*C5427),8000000+700000*(C5427-20))+IF(E5427=1,1000000,0))</f>
        <v/>
      </c>
      <c r="G5427" s="21">
        <f>IF(AND(D5427=3,C5427&lt;=5),MAX(0,B5427-F5427),IF(AND(D5427=2,C5427&lt;=5,MAX(0,B5427-F5427)&gt;3000000),1500000+MAX(0,B5427-F5427)-3000000,MAX(0,B5427-F5427)/2))</f>
        <v/>
      </c>
      <c r="H5427" s="21">
        <f>ROUNDDOWN(G5427,-3)</f>
        <v/>
      </c>
      <c r="I5427" s="21">
        <f>IF(H5427&lt;=0,0,ROUNDDOWN(ROUND((H5427*LOOKUP(H5427,{0,1950001,3300001,6950001,9000001,18000001,40000001},{0.05,0.1,0.2,0.23,0.33,0.4,0.45})-LOOKUP(H5427,{0,1950001,3300001,6950001,9000001,18000001,40000001},{0,97500,427500,636000,1536000,2796000,4796000}))*1.021,3),0))</f>
        <v/>
      </c>
      <c r="J5427" s="21">
        <f>ROUNDDOWN(ROUND(H5427*0.06,2),-2)</f>
        <v/>
      </c>
      <c r="K5427" s="21">
        <f>ROUNDDOWN(ROUND(H5427*0.04,2),-2)</f>
        <v/>
      </c>
      <c r="L5427" s="21">
        <f>I5427+J5427+K5427</f>
        <v/>
      </c>
      <c r="M5427" s="21">
        <f>B5427-L5427</f>
        <v/>
      </c>
      <c r="N5427" s="21">
        <f>ROUNDDOWN(ROUND(B5427*0.2042,2),0)</f>
        <v/>
      </c>
    </row>
    <row r="5428">
      <c r="A5428" t="inlineStr">
        <is>
          <t>照合 短期</t>
        </is>
      </c>
      <c r="B5428" s="21" t="n">
        <v>40000000</v>
      </c>
      <c r="C5428" s="22" t="n">
        <v>2</v>
      </c>
      <c r="D5428" s="22" t="n">
        <v>2</v>
      </c>
      <c r="E5428" s="22" t="n">
        <v>0</v>
      </c>
      <c r="F5428" s="21">
        <f>(IF(C5428&lt;=20,MAX(800000,400000*C5428),8000000+700000*(C5428-20))+IF(E5428=1,1000000,0))</f>
        <v/>
      </c>
      <c r="G5428" s="21">
        <f>IF(AND(D5428=3,C5428&lt;=5),MAX(0,B5428-F5428),IF(AND(D5428=2,C5428&lt;=5,MAX(0,B5428-F5428)&gt;3000000),1500000+MAX(0,B5428-F5428)-3000000,MAX(0,B5428-F5428)/2))</f>
        <v/>
      </c>
      <c r="H5428" s="21">
        <f>ROUNDDOWN(G5428,-3)</f>
        <v/>
      </c>
      <c r="I5428" s="21">
        <f>IF(H5428&lt;=0,0,ROUNDDOWN(ROUND((H5428*LOOKUP(H5428,{0,1950001,3300001,6950001,9000001,18000001,40000001},{0.05,0.1,0.2,0.23,0.33,0.4,0.45})-LOOKUP(H5428,{0,1950001,3300001,6950001,9000001,18000001,40000001},{0,97500,427500,636000,1536000,2796000,4796000}))*1.021,3),0))</f>
        <v/>
      </c>
      <c r="J5428" s="21">
        <f>ROUNDDOWN(ROUND(H5428*0.06,2),-2)</f>
        <v/>
      </c>
      <c r="K5428" s="21">
        <f>ROUNDDOWN(ROUND(H5428*0.04,2),-2)</f>
        <v/>
      </c>
      <c r="L5428" s="21">
        <f>I5428+J5428+K5428</f>
        <v/>
      </c>
      <c r="M5428" s="21">
        <f>B5428-L5428</f>
        <v/>
      </c>
      <c r="N5428" s="21">
        <f>ROUNDDOWN(ROUND(B5428*0.2042,2),0)</f>
        <v/>
      </c>
    </row>
    <row r="5429">
      <c r="A5429" t="inlineStr">
        <is>
          <t>照合 役員</t>
        </is>
      </c>
      <c r="B5429" s="21" t="n">
        <v>40000000</v>
      </c>
      <c r="C5429" s="22" t="n">
        <v>2</v>
      </c>
      <c r="D5429" s="22" t="n">
        <v>3</v>
      </c>
      <c r="E5429" s="22" t="n">
        <v>0</v>
      </c>
      <c r="F5429" s="21">
        <f>(IF(C5429&lt;=20,MAX(800000,400000*C5429),8000000+700000*(C5429-20))+IF(E5429=1,1000000,0))</f>
        <v/>
      </c>
      <c r="G5429" s="21">
        <f>IF(AND(D5429=3,C5429&lt;=5),MAX(0,B5429-F5429),IF(AND(D5429=2,C5429&lt;=5,MAX(0,B5429-F5429)&gt;3000000),1500000+MAX(0,B5429-F5429)-3000000,MAX(0,B5429-F5429)/2))</f>
        <v/>
      </c>
      <c r="H5429" s="21">
        <f>ROUNDDOWN(G5429,-3)</f>
        <v/>
      </c>
      <c r="I5429" s="21">
        <f>IF(H5429&lt;=0,0,ROUNDDOWN(ROUND((H5429*LOOKUP(H5429,{0,1950001,3300001,6950001,9000001,18000001,40000001},{0.05,0.1,0.2,0.23,0.33,0.4,0.45})-LOOKUP(H5429,{0,1950001,3300001,6950001,9000001,18000001,40000001},{0,97500,427500,636000,1536000,2796000,4796000}))*1.021,3),0))</f>
        <v/>
      </c>
      <c r="J5429" s="21">
        <f>ROUNDDOWN(ROUND(H5429*0.06,2),-2)</f>
        <v/>
      </c>
      <c r="K5429" s="21">
        <f>ROUNDDOWN(ROUND(H5429*0.04,2),-2)</f>
        <v/>
      </c>
      <c r="L5429" s="21">
        <f>I5429+J5429+K5429</f>
        <v/>
      </c>
      <c r="M5429" s="21">
        <f>B5429-L5429</f>
        <v/>
      </c>
      <c r="N5429" s="21">
        <f>ROUNDDOWN(ROUND(B5429*0.2042,2),0)</f>
        <v/>
      </c>
    </row>
    <row r="5430">
      <c r="A5430" t="inlineStr">
        <is>
          <t>照合 短期 障害</t>
        </is>
      </c>
      <c r="B5430" s="21" t="n">
        <v>40000000</v>
      </c>
      <c r="C5430" s="22" t="n">
        <v>2</v>
      </c>
      <c r="D5430" s="22" t="n">
        <v>2</v>
      </c>
      <c r="E5430" s="22" t="n">
        <v>1</v>
      </c>
      <c r="F5430" s="21">
        <f>(IF(C5430&lt;=20,MAX(800000,400000*C5430),8000000+700000*(C5430-20))+IF(E5430=1,1000000,0))</f>
        <v/>
      </c>
      <c r="G5430" s="21">
        <f>IF(AND(D5430=3,C5430&lt;=5),MAX(0,B5430-F5430),IF(AND(D5430=2,C5430&lt;=5,MAX(0,B5430-F5430)&gt;3000000),1500000+MAX(0,B5430-F5430)-3000000,MAX(0,B5430-F5430)/2))</f>
        <v/>
      </c>
      <c r="H5430" s="21">
        <f>ROUNDDOWN(G5430,-3)</f>
        <v/>
      </c>
      <c r="I5430" s="21">
        <f>IF(H5430&lt;=0,0,ROUNDDOWN(ROUND((H5430*LOOKUP(H5430,{0,1950001,3300001,6950001,9000001,18000001,40000001},{0.05,0.1,0.2,0.23,0.33,0.4,0.45})-LOOKUP(H5430,{0,1950001,3300001,6950001,9000001,18000001,40000001},{0,97500,427500,636000,1536000,2796000,4796000}))*1.021,3),0))</f>
        <v/>
      </c>
      <c r="J5430" s="21">
        <f>ROUNDDOWN(ROUND(H5430*0.06,2),-2)</f>
        <v/>
      </c>
      <c r="K5430" s="21">
        <f>ROUNDDOWN(ROUND(H5430*0.04,2),-2)</f>
        <v/>
      </c>
      <c r="L5430" s="21">
        <f>I5430+J5430+K5430</f>
        <v/>
      </c>
      <c r="M5430" s="21">
        <f>B5430-L5430</f>
        <v/>
      </c>
      <c r="N5430" s="21">
        <f>ROUNDDOWN(ROUND(B5430*0.2042,2),0)</f>
        <v/>
      </c>
    </row>
    <row r="5431">
      <c r="A5431" t="inlineStr">
        <is>
          <t>照合 短期</t>
        </is>
      </c>
      <c r="B5431" s="21" t="n">
        <v>40000000</v>
      </c>
      <c r="C5431" s="22" t="n">
        <v>3</v>
      </c>
      <c r="D5431" s="22" t="n">
        <v>2</v>
      </c>
      <c r="E5431" s="22" t="n">
        <v>0</v>
      </c>
      <c r="F5431" s="21">
        <f>(IF(C5431&lt;=20,MAX(800000,400000*C5431),8000000+700000*(C5431-20))+IF(E5431=1,1000000,0))</f>
        <v/>
      </c>
      <c r="G5431" s="21">
        <f>IF(AND(D5431=3,C5431&lt;=5),MAX(0,B5431-F5431),IF(AND(D5431=2,C5431&lt;=5,MAX(0,B5431-F5431)&gt;3000000),1500000+MAX(0,B5431-F5431)-3000000,MAX(0,B5431-F5431)/2))</f>
        <v/>
      </c>
      <c r="H5431" s="21">
        <f>ROUNDDOWN(G5431,-3)</f>
        <v/>
      </c>
      <c r="I5431" s="21">
        <f>IF(H5431&lt;=0,0,ROUNDDOWN(ROUND((H5431*LOOKUP(H5431,{0,1950001,3300001,6950001,9000001,18000001,40000001},{0.05,0.1,0.2,0.23,0.33,0.4,0.45})-LOOKUP(H5431,{0,1950001,3300001,6950001,9000001,18000001,40000001},{0,97500,427500,636000,1536000,2796000,4796000}))*1.021,3),0))</f>
        <v/>
      </c>
      <c r="J5431" s="21">
        <f>ROUNDDOWN(ROUND(H5431*0.06,2),-2)</f>
        <v/>
      </c>
      <c r="K5431" s="21">
        <f>ROUNDDOWN(ROUND(H5431*0.04,2),-2)</f>
        <v/>
      </c>
      <c r="L5431" s="21">
        <f>I5431+J5431+K5431</f>
        <v/>
      </c>
      <c r="M5431" s="21">
        <f>B5431-L5431</f>
        <v/>
      </c>
      <c r="N5431" s="21">
        <f>ROUNDDOWN(ROUND(B5431*0.2042,2),0)</f>
        <v/>
      </c>
    </row>
    <row r="5432">
      <c r="A5432" t="inlineStr">
        <is>
          <t>照合 役員</t>
        </is>
      </c>
      <c r="B5432" s="21" t="n">
        <v>40000000</v>
      </c>
      <c r="C5432" s="22" t="n">
        <v>3</v>
      </c>
      <c r="D5432" s="22" t="n">
        <v>3</v>
      </c>
      <c r="E5432" s="22" t="n">
        <v>0</v>
      </c>
      <c r="F5432" s="21">
        <f>(IF(C5432&lt;=20,MAX(800000,400000*C5432),8000000+700000*(C5432-20))+IF(E5432=1,1000000,0))</f>
        <v/>
      </c>
      <c r="G5432" s="21">
        <f>IF(AND(D5432=3,C5432&lt;=5),MAX(0,B5432-F5432),IF(AND(D5432=2,C5432&lt;=5,MAX(0,B5432-F5432)&gt;3000000),1500000+MAX(0,B5432-F5432)-3000000,MAX(0,B5432-F5432)/2))</f>
        <v/>
      </c>
      <c r="H5432" s="21">
        <f>ROUNDDOWN(G5432,-3)</f>
        <v/>
      </c>
      <c r="I5432" s="21">
        <f>IF(H5432&lt;=0,0,ROUNDDOWN(ROUND((H5432*LOOKUP(H5432,{0,1950001,3300001,6950001,9000001,18000001,40000001},{0.05,0.1,0.2,0.23,0.33,0.4,0.45})-LOOKUP(H5432,{0,1950001,3300001,6950001,9000001,18000001,40000001},{0,97500,427500,636000,1536000,2796000,4796000}))*1.021,3),0))</f>
        <v/>
      </c>
      <c r="J5432" s="21">
        <f>ROUNDDOWN(ROUND(H5432*0.06,2),-2)</f>
        <v/>
      </c>
      <c r="K5432" s="21">
        <f>ROUNDDOWN(ROUND(H5432*0.04,2),-2)</f>
        <v/>
      </c>
      <c r="L5432" s="21">
        <f>I5432+J5432+K5432</f>
        <v/>
      </c>
      <c r="M5432" s="21">
        <f>B5432-L5432</f>
        <v/>
      </c>
      <c r="N5432" s="21">
        <f>ROUNDDOWN(ROUND(B5432*0.2042,2),0)</f>
        <v/>
      </c>
    </row>
    <row r="5433">
      <c r="A5433" t="inlineStr">
        <is>
          <t>照合 短期 障害</t>
        </is>
      </c>
      <c r="B5433" s="21" t="n">
        <v>40000000</v>
      </c>
      <c r="C5433" s="22" t="n">
        <v>3</v>
      </c>
      <c r="D5433" s="22" t="n">
        <v>2</v>
      </c>
      <c r="E5433" s="22" t="n">
        <v>1</v>
      </c>
      <c r="F5433" s="21">
        <f>(IF(C5433&lt;=20,MAX(800000,400000*C5433),8000000+700000*(C5433-20))+IF(E5433=1,1000000,0))</f>
        <v/>
      </c>
      <c r="G5433" s="21">
        <f>IF(AND(D5433=3,C5433&lt;=5),MAX(0,B5433-F5433),IF(AND(D5433=2,C5433&lt;=5,MAX(0,B5433-F5433)&gt;3000000),1500000+MAX(0,B5433-F5433)-3000000,MAX(0,B5433-F5433)/2))</f>
        <v/>
      </c>
      <c r="H5433" s="21">
        <f>ROUNDDOWN(G5433,-3)</f>
        <v/>
      </c>
      <c r="I5433" s="21">
        <f>IF(H5433&lt;=0,0,ROUNDDOWN(ROUND((H5433*LOOKUP(H5433,{0,1950001,3300001,6950001,9000001,18000001,40000001},{0.05,0.1,0.2,0.23,0.33,0.4,0.45})-LOOKUP(H5433,{0,1950001,3300001,6950001,9000001,18000001,40000001},{0,97500,427500,636000,1536000,2796000,4796000}))*1.021,3),0))</f>
        <v/>
      </c>
      <c r="J5433" s="21">
        <f>ROUNDDOWN(ROUND(H5433*0.06,2),-2)</f>
        <v/>
      </c>
      <c r="K5433" s="21">
        <f>ROUNDDOWN(ROUND(H5433*0.04,2),-2)</f>
        <v/>
      </c>
      <c r="L5433" s="21">
        <f>I5433+J5433+K5433</f>
        <v/>
      </c>
      <c r="M5433" s="21">
        <f>B5433-L5433</f>
        <v/>
      </c>
      <c r="N5433" s="21">
        <f>ROUNDDOWN(ROUND(B5433*0.2042,2),0)</f>
        <v/>
      </c>
    </row>
    <row r="5434">
      <c r="A5434" t="inlineStr">
        <is>
          <t>照合 短期</t>
        </is>
      </c>
      <c r="B5434" s="21" t="n">
        <v>40000000</v>
      </c>
      <c r="C5434" s="22" t="n">
        <v>4</v>
      </c>
      <c r="D5434" s="22" t="n">
        <v>2</v>
      </c>
      <c r="E5434" s="22" t="n">
        <v>0</v>
      </c>
      <c r="F5434" s="21">
        <f>(IF(C5434&lt;=20,MAX(800000,400000*C5434),8000000+700000*(C5434-20))+IF(E5434=1,1000000,0))</f>
        <v/>
      </c>
      <c r="G5434" s="21">
        <f>IF(AND(D5434=3,C5434&lt;=5),MAX(0,B5434-F5434),IF(AND(D5434=2,C5434&lt;=5,MAX(0,B5434-F5434)&gt;3000000),1500000+MAX(0,B5434-F5434)-3000000,MAX(0,B5434-F5434)/2))</f>
        <v/>
      </c>
      <c r="H5434" s="21">
        <f>ROUNDDOWN(G5434,-3)</f>
        <v/>
      </c>
      <c r="I5434" s="21">
        <f>IF(H5434&lt;=0,0,ROUNDDOWN(ROUND((H5434*LOOKUP(H5434,{0,1950001,3300001,6950001,9000001,18000001,40000001},{0.05,0.1,0.2,0.23,0.33,0.4,0.45})-LOOKUP(H5434,{0,1950001,3300001,6950001,9000001,18000001,40000001},{0,97500,427500,636000,1536000,2796000,4796000}))*1.021,3),0))</f>
        <v/>
      </c>
      <c r="J5434" s="21">
        <f>ROUNDDOWN(ROUND(H5434*0.06,2),-2)</f>
        <v/>
      </c>
      <c r="K5434" s="21">
        <f>ROUNDDOWN(ROUND(H5434*0.04,2),-2)</f>
        <v/>
      </c>
      <c r="L5434" s="21">
        <f>I5434+J5434+K5434</f>
        <v/>
      </c>
      <c r="M5434" s="21">
        <f>B5434-L5434</f>
        <v/>
      </c>
      <c r="N5434" s="21">
        <f>ROUNDDOWN(ROUND(B5434*0.2042,2),0)</f>
        <v/>
      </c>
    </row>
    <row r="5435">
      <c r="A5435" t="inlineStr">
        <is>
          <t>照合 役員</t>
        </is>
      </c>
      <c r="B5435" s="21" t="n">
        <v>40000000</v>
      </c>
      <c r="C5435" s="22" t="n">
        <v>4</v>
      </c>
      <c r="D5435" s="22" t="n">
        <v>3</v>
      </c>
      <c r="E5435" s="22" t="n">
        <v>0</v>
      </c>
      <c r="F5435" s="21">
        <f>(IF(C5435&lt;=20,MAX(800000,400000*C5435),8000000+700000*(C5435-20))+IF(E5435=1,1000000,0))</f>
        <v/>
      </c>
      <c r="G5435" s="21">
        <f>IF(AND(D5435=3,C5435&lt;=5),MAX(0,B5435-F5435),IF(AND(D5435=2,C5435&lt;=5,MAX(0,B5435-F5435)&gt;3000000),1500000+MAX(0,B5435-F5435)-3000000,MAX(0,B5435-F5435)/2))</f>
        <v/>
      </c>
      <c r="H5435" s="21">
        <f>ROUNDDOWN(G5435,-3)</f>
        <v/>
      </c>
      <c r="I5435" s="21">
        <f>IF(H5435&lt;=0,0,ROUNDDOWN(ROUND((H5435*LOOKUP(H5435,{0,1950001,3300001,6950001,9000001,18000001,40000001},{0.05,0.1,0.2,0.23,0.33,0.4,0.45})-LOOKUP(H5435,{0,1950001,3300001,6950001,9000001,18000001,40000001},{0,97500,427500,636000,1536000,2796000,4796000}))*1.021,3),0))</f>
        <v/>
      </c>
      <c r="J5435" s="21">
        <f>ROUNDDOWN(ROUND(H5435*0.06,2),-2)</f>
        <v/>
      </c>
      <c r="K5435" s="21">
        <f>ROUNDDOWN(ROUND(H5435*0.04,2),-2)</f>
        <v/>
      </c>
      <c r="L5435" s="21">
        <f>I5435+J5435+K5435</f>
        <v/>
      </c>
      <c r="M5435" s="21">
        <f>B5435-L5435</f>
        <v/>
      </c>
      <c r="N5435" s="21">
        <f>ROUNDDOWN(ROUND(B5435*0.2042,2),0)</f>
        <v/>
      </c>
    </row>
    <row r="5436">
      <c r="A5436" t="inlineStr">
        <is>
          <t>照合 短期 障害</t>
        </is>
      </c>
      <c r="B5436" s="21" t="n">
        <v>40000000</v>
      </c>
      <c r="C5436" s="22" t="n">
        <v>4</v>
      </c>
      <c r="D5436" s="22" t="n">
        <v>2</v>
      </c>
      <c r="E5436" s="22" t="n">
        <v>1</v>
      </c>
      <c r="F5436" s="21">
        <f>(IF(C5436&lt;=20,MAX(800000,400000*C5436),8000000+700000*(C5436-20))+IF(E5436=1,1000000,0))</f>
        <v/>
      </c>
      <c r="G5436" s="21">
        <f>IF(AND(D5436=3,C5436&lt;=5),MAX(0,B5436-F5436),IF(AND(D5436=2,C5436&lt;=5,MAX(0,B5436-F5436)&gt;3000000),1500000+MAX(0,B5436-F5436)-3000000,MAX(0,B5436-F5436)/2))</f>
        <v/>
      </c>
      <c r="H5436" s="21">
        <f>ROUNDDOWN(G5436,-3)</f>
        <v/>
      </c>
      <c r="I5436" s="21">
        <f>IF(H5436&lt;=0,0,ROUNDDOWN(ROUND((H5436*LOOKUP(H5436,{0,1950001,3300001,6950001,9000001,18000001,40000001},{0.05,0.1,0.2,0.23,0.33,0.4,0.45})-LOOKUP(H5436,{0,1950001,3300001,6950001,9000001,18000001,40000001},{0,97500,427500,636000,1536000,2796000,4796000}))*1.021,3),0))</f>
        <v/>
      </c>
      <c r="J5436" s="21">
        <f>ROUNDDOWN(ROUND(H5436*0.06,2),-2)</f>
        <v/>
      </c>
      <c r="K5436" s="21">
        <f>ROUNDDOWN(ROUND(H5436*0.04,2),-2)</f>
        <v/>
      </c>
      <c r="L5436" s="21">
        <f>I5436+J5436+K5436</f>
        <v/>
      </c>
      <c r="M5436" s="21">
        <f>B5436-L5436</f>
        <v/>
      </c>
      <c r="N5436" s="21">
        <f>ROUNDDOWN(ROUND(B5436*0.2042,2),0)</f>
        <v/>
      </c>
    </row>
    <row r="5437">
      <c r="A5437" t="inlineStr">
        <is>
          <t>照合 短期</t>
        </is>
      </c>
      <c r="B5437" s="21" t="n">
        <v>40000000</v>
      </c>
      <c r="C5437" s="22" t="n">
        <v>5</v>
      </c>
      <c r="D5437" s="22" t="n">
        <v>2</v>
      </c>
      <c r="E5437" s="22" t="n">
        <v>0</v>
      </c>
      <c r="F5437" s="21">
        <f>(IF(C5437&lt;=20,MAX(800000,400000*C5437),8000000+700000*(C5437-20))+IF(E5437=1,1000000,0))</f>
        <v/>
      </c>
      <c r="G5437" s="21">
        <f>IF(AND(D5437=3,C5437&lt;=5),MAX(0,B5437-F5437),IF(AND(D5437=2,C5437&lt;=5,MAX(0,B5437-F5437)&gt;3000000),1500000+MAX(0,B5437-F5437)-3000000,MAX(0,B5437-F5437)/2))</f>
        <v/>
      </c>
      <c r="H5437" s="21">
        <f>ROUNDDOWN(G5437,-3)</f>
        <v/>
      </c>
      <c r="I5437" s="21">
        <f>IF(H5437&lt;=0,0,ROUNDDOWN(ROUND((H5437*LOOKUP(H5437,{0,1950001,3300001,6950001,9000001,18000001,40000001},{0.05,0.1,0.2,0.23,0.33,0.4,0.45})-LOOKUP(H5437,{0,1950001,3300001,6950001,9000001,18000001,40000001},{0,97500,427500,636000,1536000,2796000,4796000}))*1.021,3),0))</f>
        <v/>
      </c>
      <c r="J5437" s="21">
        <f>ROUNDDOWN(ROUND(H5437*0.06,2),-2)</f>
        <v/>
      </c>
      <c r="K5437" s="21">
        <f>ROUNDDOWN(ROUND(H5437*0.04,2),-2)</f>
        <v/>
      </c>
      <c r="L5437" s="21">
        <f>I5437+J5437+K5437</f>
        <v/>
      </c>
      <c r="M5437" s="21">
        <f>B5437-L5437</f>
        <v/>
      </c>
      <c r="N5437" s="21">
        <f>ROUNDDOWN(ROUND(B5437*0.2042,2),0)</f>
        <v/>
      </c>
    </row>
    <row r="5438">
      <c r="A5438" t="inlineStr">
        <is>
          <t>照合 役員</t>
        </is>
      </c>
      <c r="B5438" s="21" t="n">
        <v>40000000</v>
      </c>
      <c r="C5438" s="22" t="n">
        <v>5</v>
      </c>
      <c r="D5438" s="22" t="n">
        <v>3</v>
      </c>
      <c r="E5438" s="22" t="n">
        <v>0</v>
      </c>
      <c r="F5438" s="21">
        <f>(IF(C5438&lt;=20,MAX(800000,400000*C5438),8000000+700000*(C5438-20))+IF(E5438=1,1000000,0))</f>
        <v/>
      </c>
      <c r="G5438" s="21">
        <f>IF(AND(D5438=3,C5438&lt;=5),MAX(0,B5438-F5438),IF(AND(D5438=2,C5438&lt;=5,MAX(0,B5438-F5438)&gt;3000000),1500000+MAX(0,B5438-F5438)-3000000,MAX(0,B5438-F5438)/2))</f>
        <v/>
      </c>
      <c r="H5438" s="21">
        <f>ROUNDDOWN(G5438,-3)</f>
        <v/>
      </c>
      <c r="I5438" s="21">
        <f>IF(H5438&lt;=0,0,ROUNDDOWN(ROUND((H5438*LOOKUP(H5438,{0,1950001,3300001,6950001,9000001,18000001,40000001},{0.05,0.1,0.2,0.23,0.33,0.4,0.45})-LOOKUP(H5438,{0,1950001,3300001,6950001,9000001,18000001,40000001},{0,97500,427500,636000,1536000,2796000,4796000}))*1.021,3),0))</f>
        <v/>
      </c>
      <c r="J5438" s="21">
        <f>ROUNDDOWN(ROUND(H5438*0.06,2),-2)</f>
        <v/>
      </c>
      <c r="K5438" s="21">
        <f>ROUNDDOWN(ROUND(H5438*0.04,2),-2)</f>
        <v/>
      </c>
      <c r="L5438" s="21">
        <f>I5438+J5438+K5438</f>
        <v/>
      </c>
      <c r="M5438" s="21">
        <f>B5438-L5438</f>
        <v/>
      </c>
      <c r="N5438" s="21">
        <f>ROUNDDOWN(ROUND(B5438*0.2042,2),0)</f>
        <v/>
      </c>
    </row>
    <row r="5439">
      <c r="A5439" t="inlineStr">
        <is>
          <t>照合 短期 障害</t>
        </is>
      </c>
      <c r="B5439" s="21" t="n">
        <v>40000000</v>
      </c>
      <c r="C5439" s="22" t="n">
        <v>5</v>
      </c>
      <c r="D5439" s="22" t="n">
        <v>2</v>
      </c>
      <c r="E5439" s="22" t="n">
        <v>1</v>
      </c>
      <c r="F5439" s="21">
        <f>(IF(C5439&lt;=20,MAX(800000,400000*C5439),8000000+700000*(C5439-20))+IF(E5439=1,1000000,0))</f>
        <v/>
      </c>
      <c r="G5439" s="21">
        <f>IF(AND(D5439=3,C5439&lt;=5),MAX(0,B5439-F5439),IF(AND(D5439=2,C5439&lt;=5,MAX(0,B5439-F5439)&gt;3000000),1500000+MAX(0,B5439-F5439)-3000000,MAX(0,B5439-F5439)/2))</f>
        <v/>
      </c>
      <c r="H5439" s="21">
        <f>ROUNDDOWN(G5439,-3)</f>
        <v/>
      </c>
      <c r="I5439" s="21">
        <f>IF(H5439&lt;=0,0,ROUNDDOWN(ROUND((H5439*LOOKUP(H5439,{0,1950001,3300001,6950001,9000001,18000001,40000001},{0.05,0.1,0.2,0.23,0.33,0.4,0.45})-LOOKUP(H5439,{0,1950001,3300001,6950001,9000001,18000001,40000001},{0,97500,427500,636000,1536000,2796000,4796000}))*1.021,3),0))</f>
        <v/>
      </c>
      <c r="J5439" s="21">
        <f>ROUNDDOWN(ROUND(H5439*0.06,2),-2)</f>
        <v/>
      </c>
      <c r="K5439" s="21">
        <f>ROUNDDOWN(ROUND(H5439*0.04,2),-2)</f>
        <v/>
      </c>
      <c r="L5439" s="21">
        <f>I5439+J5439+K5439</f>
        <v/>
      </c>
      <c r="M5439" s="21">
        <f>B5439-L5439</f>
        <v/>
      </c>
      <c r="N5439" s="21">
        <f>ROUNDDOWN(ROUND(B5439*0.2042,2),0)</f>
        <v/>
      </c>
    </row>
    <row r="5440">
      <c r="A5440" t="inlineStr">
        <is>
          <t>照合 障害</t>
        </is>
      </c>
      <c r="B5440" s="21" t="n">
        <v>40000000</v>
      </c>
      <c r="C5440" s="22" t="n">
        <v>25</v>
      </c>
      <c r="D5440" s="22" t="n">
        <v>1</v>
      </c>
      <c r="E5440" s="22" t="n">
        <v>1</v>
      </c>
      <c r="F5440" s="21">
        <f>(IF(C5440&lt;=20,MAX(800000,400000*C5440),8000000+700000*(C5440-20))+IF(E5440=1,1000000,0))</f>
        <v/>
      </c>
      <c r="G5440" s="21">
        <f>IF(AND(D5440=3,C5440&lt;=5),MAX(0,B5440-F5440),IF(AND(D5440=2,C5440&lt;=5,MAX(0,B5440-F5440)&gt;3000000),1500000+MAX(0,B5440-F5440)-3000000,MAX(0,B5440-F5440)/2))</f>
        <v/>
      </c>
      <c r="H5440" s="21">
        <f>ROUNDDOWN(G5440,-3)</f>
        <v/>
      </c>
      <c r="I5440" s="21">
        <f>IF(H5440&lt;=0,0,ROUNDDOWN(ROUND((H5440*LOOKUP(H5440,{0,1950001,3300001,6950001,9000001,18000001,40000001},{0.05,0.1,0.2,0.23,0.33,0.4,0.45})-LOOKUP(H5440,{0,1950001,3300001,6950001,9000001,18000001,40000001},{0,97500,427500,636000,1536000,2796000,4796000}))*1.021,3),0))</f>
        <v/>
      </c>
      <c r="J5440" s="21">
        <f>ROUNDDOWN(ROUND(H5440*0.06,2),-2)</f>
        <v/>
      </c>
      <c r="K5440" s="21">
        <f>ROUNDDOWN(ROUND(H5440*0.04,2),-2)</f>
        <v/>
      </c>
      <c r="L5440" s="21">
        <f>I5440+J5440+K5440</f>
        <v/>
      </c>
      <c r="M5440" s="21">
        <f>B5440-L5440</f>
        <v/>
      </c>
      <c r="N5440" s="21">
        <f>ROUNDDOWN(ROUND(B5440*0.2042,2),0)</f>
        <v/>
      </c>
    </row>
    <row r="5441">
      <c r="A5441" t="inlineStr">
        <is>
          <t>照合 一般</t>
        </is>
      </c>
      <c r="B5441" s="21" t="n">
        <v>40500000</v>
      </c>
      <c r="C5441" s="22" t="n">
        <v>1</v>
      </c>
      <c r="D5441" s="22" t="n">
        <v>1</v>
      </c>
      <c r="E5441" s="22" t="n">
        <v>0</v>
      </c>
      <c r="F5441" s="21">
        <f>(IF(C5441&lt;=20,MAX(800000,400000*C5441),8000000+700000*(C5441-20))+IF(E5441=1,1000000,0))</f>
        <v/>
      </c>
      <c r="G5441" s="21">
        <f>IF(AND(D5441=3,C5441&lt;=5),MAX(0,B5441-F5441),IF(AND(D5441=2,C5441&lt;=5,MAX(0,B5441-F5441)&gt;3000000),1500000+MAX(0,B5441-F5441)-3000000,MAX(0,B5441-F5441)/2))</f>
        <v/>
      </c>
      <c r="H5441" s="21">
        <f>ROUNDDOWN(G5441,-3)</f>
        <v/>
      </c>
      <c r="I5441" s="21">
        <f>IF(H5441&lt;=0,0,ROUNDDOWN(ROUND((H5441*LOOKUP(H5441,{0,1950001,3300001,6950001,9000001,18000001,40000001},{0.05,0.1,0.2,0.23,0.33,0.4,0.45})-LOOKUP(H5441,{0,1950001,3300001,6950001,9000001,18000001,40000001},{0,97500,427500,636000,1536000,2796000,4796000}))*1.021,3),0))</f>
        <v/>
      </c>
      <c r="J5441" s="21">
        <f>ROUNDDOWN(ROUND(H5441*0.06,2),-2)</f>
        <v/>
      </c>
      <c r="K5441" s="21">
        <f>ROUNDDOWN(ROUND(H5441*0.04,2),-2)</f>
        <v/>
      </c>
      <c r="L5441" s="21">
        <f>I5441+J5441+K5441</f>
        <v/>
      </c>
      <c r="M5441" s="21">
        <f>B5441-L5441</f>
        <v/>
      </c>
      <c r="N5441" s="21">
        <f>ROUNDDOWN(ROUND(B5441*0.2042,2),0)</f>
        <v/>
      </c>
    </row>
    <row r="5442">
      <c r="A5442" t="inlineStr">
        <is>
          <t>照合 一般</t>
        </is>
      </c>
      <c r="B5442" s="21" t="n">
        <v>40500000</v>
      </c>
      <c r="C5442" s="22" t="n">
        <v>2</v>
      </c>
      <c r="D5442" s="22" t="n">
        <v>1</v>
      </c>
      <c r="E5442" s="22" t="n">
        <v>0</v>
      </c>
      <c r="F5442" s="21">
        <f>(IF(C5442&lt;=20,MAX(800000,400000*C5442),8000000+700000*(C5442-20))+IF(E5442=1,1000000,0))</f>
        <v/>
      </c>
      <c r="G5442" s="21">
        <f>IF(AND(D5442=3,C5442&lt;=5),MAX(0,B5442-F5442),IF(AND(D5442=2,C5442&lt;=5,MAX(0,B5442-F5442)&gt;3000000),1500000+MAX(0,B5442-F5442)-3000000,MAX(0,B5442-F5442)/2))</f>
        <v/>
      </c>
      <c r="H5442" s="21">
        <f>ROUNDDOWN(G5442,-3)</f>
        <v/>
      </c>
      <c r="I5442" s="21">
        <f>IF(H5442&lt;=0,0,ROUNDDOWN(ROUND((H5442*LOOKUP(H5442,{0,1950001,3300001,6950001,9000001,18000001,40000001},{0.05,0.1,0.2,0.23,0.33,0.4,0.45})-LOOKUP(H5442,{0,1950001,3300001,6950001,9000001,18000001,40000001},{0,97500,427500,636000,1536000,2796000,4796000}))*1.021,3),0))</f>
        <v/>
      </c>
      <c r="J5442" s="21">
        <f>ROUNDDOWN(ROUND(H5442*0.06,2),-2)</f>
        <v/>
      </c>
      <c r="K5442" s="21">
        <f>ROUNDDOWN(ROUND(H5442*0.04,2),-2)</f>
        <v/>
      </c>
      <c r="L5442" s="21">
        <f>I5442+J5442+K5442</f>
        <v/>
      </c>
      <c r="M5442" s="21">
        <f>B5442-L5442</f>
        <v/>
      </c>
      <c r="N5442" s="21">
        <f>ROUNDDOWN(ROUND(B5442*0.2042,2),0)</f>
        <v/>
      </c>
    </row>
    <row r="5443">
      <c r="A5443" t="inlineStr">
        <is>
          <t>照合 一般</t>
        </is>
      </c>
      <c r="B5443" s="21" t="n">
        <v>40500000</v>
      </c>
      <c r="C5443" s="22" t="n">
        <v>3</v>
      </c>
      <c r="D5443" s="22" t="n">
        <v>1</v>
      </c>
      <c r="E5443" s="22" t="n">
        <v>0</v>
      </c>
      <c r="F5443" s="21">
        <f>(IF(C5443&lt;=20,MAX(800000,400000*C5443),8000000+700000*(C5443-20))+IF(E5443=1,1000000,0))</f>
        <v/>
      </c>
      <c r="G5443" s="21">
        <f>IF(AND(D5443=3,C5443&lt;=5),MAX(0,B5443-F5443),IF(AND(D5443=2,C5443&lt;=5,MAX(0,B5443-F5443)&gt;3000000),1500000+MAX(0,B5443-F5443)-3000000,MAX(0,B5443-F5443)/2))</f>
        <v/>
      </c>
      <c r="H5443" s="21">
        <f>ROUNDDOWN(G5443,-3)</f>
        <v/>
      </c>
      <c r="I5443" s="21">
        <f>IF(H5443&lt;=0,0,ROUNDDOWN(ROUND((H5443*LOOKUP(H5443,{0,1950001,3300001,6950001,9000001,18000001,40000001},{0.05,0.1,0.2,0.23,0.33,0.4,0.45})-LOOKUP(H5443,{0,1950001,3300001,6950001,9000001,18000001,40000001},{0,97500,427500,636000,1536000,2796000,4796000}))*1.021,3),0))</f>
        <v/>
      </c>
      <c r="J5443" s="21">
        <f>ROUNDDOWN(ROUND(H5443*0.06,2),-2)</f>
        <v/>
      </c>
      <c r="K5443" s="21">
        <f>ROUNDDOWN(ROUND(H5443*0.04,2),-2)</f>
        <v/>
      </c>
      <c r="L5443" s="21">
        <f>I5443+J5443+K5443</f>
        <v/>
      </c>
      <c r="M5443" s="21">
        <f>B5443-L5443</f>
        <v/>
      </c>
      <c r="N5443" s="21">
        <f>ROUNDDOWN(ROUND(B5443*0.2042,2),0)</f>
        <v/>
      </c>
    </row>
    <row r="5444">
      <c r="A5444" t="inlineStr">
        <is>
          <t>照合 一般</t>
        </is>
      </c>
      <c r="B5444" s="21" t="n">
        <v>40500000</v>
      </c>
      <c r="C5444" s="22" t="n">
        <v>4</v>
      </c>
      <c r="D5444" s="22" t="n">
        <v>1</v>
      </c>
      <c r="E5444" s="22" t="n">
        <v>0</v>
      </c>
      <c r="F5444" s="21">
        <f>(IF(C5444&lt;=20,MAX(800000,400000*C5444),8000000+700000*(C5444-20))+IF(E5444=1,1000000,0))</f>
        <v/>
      </c>
      <c r="G5444" s="21">
        <f>IF(AND(D5444=3,C5444&lt;=5),MAX(0,B5444-F5444),IF(AND(D5444=2,C5444&lt;=5,MAX(0,B5444-F5444)&gt;3000000),1500000+MAX(0,B5444-F5444)-3000000,MAX(0,B5444-F5444)/2))</f>
        <v/>
      </c>
      <c r="H5444" s="21">
        <f>ROUNDDOWN(G5444,-3)</f>
        <v/>
      </c>
      <c r="I5444" s="21">
        <f>IF(H5444&lt;=0,0,ROUNDDOWN(ROUND((H5444*LOOKUP(H5444,{0,1950001,3300001,6950001,9000001,18000001,40000001},{0.05,0.1,0.2,0.23,0.33,0.4,0.45})-LOOKUP(H5444,{0,1950001,3300001,6950001,9000001,18000001,40000001},{0,97500,427500,636000,1536000,2796000,4796000}))*1.021,3),0))</f>
        <v/>
      </c>
      <c r="J5444" s="21">
        <f>ROUNDDOWN(ROUND(H5444*0.06,2),-2)</f>
        <v/>
      </c>
      <c r="K5444" s="21">
        <f>ROUNDDOWN(ROUND(H5444*0.04,2),-2)</f>
        <v/>
      </c>
      <c r="L5444" s="21">
        <f>I5444+J5444+K5444</f>
        <v/>
      </c>
      <c r="M5444" s="21">
        <f>B5444-L5444</f>
        <v/>
      </c>
      <c r="N5444" s="21">
        <f>ROUNDDOWN(ROUND(B5444*0.2042,2),0)</f>
        <v/>
      </c>
    </row>
    <row r="5445">
      <c r="A5445" t="inlineStr">
        <is>
          <t>照合 一般</t>
        </is>
      </c>
      <c r="B5445" s="21" t="n">
        <v>40500000</v>
      </c>
      <c r="C5445" s="22" t="n">
        <v>5</v>
      </c>
      <c r="D5445" s="22" t="n">
        <v>1</v>
      </c>
      <c r="E5445" s="22" t="n">
        <v>0</v>
      </c>
      <c r="F5445" s="21">
        <f>(IF(C5445&lt;=20,MAX(800000,400000*C5445),8000000+700000*(C5445-20))+IF(E5445=1,1000000,0))</f>
        <v/>
      </c>
      <c r="G5445" s="21">
        <f>IF(AND(D5445=3,C5445&lt;=5),MAX(0,B5445-F5445),IF(AND(D5445=2,C5445&lt;=5,MAX(0,B5445-F5445)&gt;3000000),1500000+MAX(0,B5445-F5445)-3000000,MAX(0,B5445-F5445)/2))</f>
        <v/>
      </c>
      <c r="H5445" s="21">
        <f>ROUNDDOWN(G5445,-3)</f>
        <v/>
      </c>
      <c r="I5445" s="21">
        <f>IF(H5445&lt;=0,0,ROUNDDOWN(ROUND((H5445*LOOKUP(H5445,{0,1950001,3300001,6950001,9000001,18000001,40000001},{0.05,0.1,0.2,0.23,0.33,0.4,0.45})-LOOKUP(H5445,{0,1950001,3300001,6950001,9000001,18000001,40000001},{0,97500,427500,636000,1536000,2796000,4796000}))*1.021,3),0))</f>
        <v/>
      </c>
      <c r="J5445" s="21">
        <f>ROUNDDOWN(ROUND(H5445*0.06,2),-2)</f>
        <v/>
      </c>
      <c r="K5445" s="21">
        <f>ROUNDDOWN(ROUND(H5445*0.04,2),-2)</f>
        <v/>
      </c>
      <c r="L5445" s="21">
        <f>I5445+J5445+K5445</f>
        <v/>
      </c>
      <c r="M5445" s="21">
        <f>B5445-L5445</f>
        <v/>
      </c>
      <c r="N5445" s="21">
        <f>ROUNDDOWN(ROUND(B5445*0.2042,2),0)</f>
        <v/>
      </c>
    </row>
    <row r="5446">
      <c r="A5446" t="inlineStr">
        <is>
          <t>照合 一般</t>
        </is>
      </c>
      <c r="B5446" s="21" t="n">
        <v>40500000</v>
      </c>
      <c r="C5446" s="22" t="n">
        <v>6</v>
      </c>
      <c r="D5446" s="22" t="n">
        <v>1</v>
      </c>
      <c r="E5446" s="22" t="n">
        <v>0</v>
      </c>
      <c r="F5446" s="21">
        <f>(IF(C5446&lt;=20,MAX(800000,400000*C5446),8000000+700000*(C5446-20))+IF(E5446=1,1000000,0))</f>
        <v/>
      </c>
      <c r="G5446" s="21">
        <f>IF(AND(D5446=3,C5446&lt;=5),MAX(0,B5446-F5446),IF(AND(D5446=2,C5446&lt;=5,MAX(0,B5446-F5446)&gt;3000000),1500000+MAX(0,B5446-F5446)-3000000,MAX(0,B5446-F5446)/2))</f>
        <v/>
      </c>
      <c r="H5446" s="21">
        <f>ROUNDDOWN(G5446,-3)</f>
        <v/>
      </c>
      <c r="I5446" s="21">
        <f>IF(H5446&lt;=0,0,ROUNDDOWN(ROUND((H5446*LOOKUP(H5446,{0,1950001,3300001,6950001,9000001,18000001,40000001},{0.05,0.1,0.2,0.23,0.33,0.4,0.45})-LOOKUP(H5446,{0,1950001,3300001,6950001,9000001,18000001,40000001},{0,97500,427500,636000,1536000,2796000,4796000}))*1.021,3),0))</f>
        <v/>
      </c>
      <c r="J5446" s="21">
        <f>ROUNDDOWN(ROUND(H5446*0.06,2),-2)</f>
        <v/>
      </c>
      <c r="K5446" s="21">
        <f>ROUNDDOWN(ROUND(H5446*0.04,2),-2)</f>
        <v/>
      </c>
      <c r="L5446" s="21">
        <f>I5446+J5446+K5446</f>
        <v/>
      </c>
      <c r="M5446" s="21">
        <f>B5446-L5446</f>
        <v/>
      </c>
      <c r="N5446" s="21">
        <f>ROUNDDOWN(ROUND(B5446*0.2042,2),0)</f>
        <v/>
      </c>
    </row>
    <row r="5447">
      <c r="A5447" t="inlineStr">
        <is>
          <t>照合 一般</t>
        </is>
      </c>
      <c r="B5447" s="21" t="n">
        <v>40500000</v>
      </c>
      <c r="C5447" s="22" t="n">
        <v>7</v>
      </c>
      <c r="D5447" s="22" t="n">
        <v>1</v>
      </c>
      <c r="E5447" s="22" t="n">
        <v>0</v>
      </c>
      <c r="F5447" s="21">
        <f>(IF(C5447&lt;=20,MAX(800000,400000*C5447),8000000+700000*(C5447-20))+IF(E5447=1,1000000,0))</f>
        <v/>
      </c>
      <c r="G5447" s="21">
        <f>IF(AND(D5447=3,C5447&lt;=5),MAX(0,B5447-F5447),IF(AND(D5447=2,C5447&lt;=5,MAX(0,B5447-F5447)&gt;3000000),1500000+MAX(0,B5447-F5447)-3000000,MAX(0,B5447-F5447)/2))</f>
        <v/>
      </c>
      <c r="H5447" s="21">
        <f>ROUNDDOWN(G5447,-3)</f>
        <v/>
      </c>
      <c r="I5447" s="21">
        <f>IF(H5447&lt;=0,0,ROUNDDOWN(ROUND((H5447*LOOKUP(H5447,{0,1950001,3300001,6950001,9000001,18000001,40000001},{0.05,0.1,0.2,0.23,0.33,0.4,0.45})-LOOKUP(H5447,{0,1950001,3300001,6950001,9000001,18000001,40000001},{0,97500,427500,636000,1536000,2796000,4796000}))*1.021,3),0))</f>
        <v/>
      </c>
      <c r="J5447" s="21">
        <f>ROUNDDOWN(ROUND(H5447*0.06,2),-2)</f>
        <v/>
      </c>
      <c r="K5447" s="21">
        <f>ROUNDDOWN(ROUND(H5447*0.04,2),-2)</f>
        <v/>
      </c>
      <c r="L5447" s="21">
        <f>I5447+J5447+K5447</f>
        <v/>
      </c>
      <c r="M5447" s="21">
        <f>B5447-L5447</f>
        <v/>
      </c>
      <c r="N5447" s="21">
        <f>ROUNDDOWN(ROUND(B5447*0.2042,2),0)</f>
        <v/>
      </c>
    </row>
    <row r="5448">
      <c r="A5448" t="inlineStr">
        <is>
          <t>照合 一般</t>
        </is>
      </c>
      <c r="B5448" s="21" t="n">
        <v>40500000</v>
      </c>
      <c r="C5448" s="22" t="n">
        <v>8</v>
      </c>
      <c r="D5448" s="22" t="n">
        <v>1</v>
      </c>
      <c r="E5448" s="22" t="n">
        <v>0</v>
      </c>
      <c r="F5448" s="21">
        <f>(IF(C5448&lt;=20,MAX(800000,400000*C5448),8000000+700000*(C5448-20))+IF(E5448=1,1000000,0))</f>
        <v/>
      </c>
      <c r="G5448" s="21">
        <f>IF(AND(D5448=3,C5448&lt;=5),MAX(0,B5448-F5448),IF(AND(D5448=2,C5448&lt;=5,MAX(0,B5448-F5448)&gt;3000000),1500000+MAX(0,B5448-F5448)-3000000,MAX(0,B5448-F5448)/2))</f>
        <v/>
      </c>
      <c r="H5448" s="21">
        <f>ROUNDDOWN(G5448,-3)</f>
        <v/>
      </c>
      <c r="I5448" s="21">
        <f>IF(H5448&lt;=0,0,ROUNDDOWN(ROUND((H5448*LOOKUP(H5448,{0,1950001,3300001,6950001,9000001,18000001,40000001},{0.05,0.1,0.2,0.23,0.33,0.4,0.45})-LOOKUP(H5448,{0,1950001,3300001,6950001,9000001,18000001,40000001},{0,97500,427500,636000,1536000,2796000,4796000}))*1.021,3),0))</f>
        <v/>
      </c>
      <c r="J5448" s="21">
        <f>ROUNDDOWN(ROUND(H5448*0.06,2),-2)</f>
        <v/>
      </c>
      <c r="K5448" s="21">
        <f>ROUNDDOWN(ROUND(H5448*0.04,2),-2)</f>
        <v/>
      </c>
      <c r="L5448" s="21">
        <f>I5448+J5448+K5448</f>
        <v/>
      </c>
      <c r="M5448" s="21">
        <f>B5448-L5448</f>
        <v/>
      </c>
      <c r="N5448" s="21">
        <f>ROUNDDOWN(ROUND(B5448*0.2042,2),0)</f>
        <v/>
      </c>
    </row>
    <row r="5449">
      <c r="A5449" t="inlineStr">
        <is>
          <t>照合 一般</t>
        </is>
      </c>
      <c r="B5449" s="21" t="n">
        <v>40500000</v>
      </c>
      <c r="C5449" s="22" t="n">
        <v>9</v>
      </c>
      <c r="D5449" s="22" t="n">
        <v>1</v>
      </c>
      <c r="E5449" s="22" t="n">
        <v>0</v>
      </c>
      <c r="F5449" s="21">
        <f>(IF(C5449&lt;=20,MAX(800000,400000*C5449),8000000+700000*(C5449-20))+IF(E5449=1,1000000,0))</f>
        <v/>
      </c>
      <c r="G5449" s="21">
        <f>IF(AND(D5449=3,C5449&lt;=5),MAX(0,B5449-F5449),IF(AND(D5449=2,C5449&lt;=5,MAX(0,B5449-F5449)&gt;3000000),1500000+MAX(0,B5449-F5449)-3000000,MAX(0,B5449-F5449)/2))</f>
        <v/>
      </c>
      <c r="H5449" s="21">
        <f>ROUNDDOWN(G5449,-3)</f>
        <v/>
      </c>
      <c r="I5449" s="21">
        <f>IF(H5449&lt;=0,0,ROUNDDOWN(ROUND((H5449*LOOKUP(H5449,{0,1950001,3300001,6950001,9000001,18000001,40000001},{0.05,0.1,0.2,0.23,0.33,0.4,0.45})-LOOKUP(H5449,{0,1950001,3300001,6950001,9000001,18000001,40000001},{0,97500,427500,636000,1536000,2796000,4796000}))*1.021,3),0))</f>
        <v/>
      </c>
      <c r="J5449" s="21">
        <f>ROUNDDOWN(ROUND(H5449*0.06,2),-2)</f>
        <v/>
      </c>
      <c r="K5449" s="21">
        <f>ROUNDDOWN(ROUND(H5449*0.04,2),-2)</f>
        <v/>
      </c>
      <c r="L5449" s="21">
        <f>I5449+J5449+K5449</f>
        <v/>
      </c>
      <c r="M5449" s="21">
        <f>B5449-L5449</f>
        <v/>
      </c>
      <c r="N5449" s="21">
        <f>ROUNDDOWN(ROUND(B5449*0.2042,2),0)</f>
        <v/>
      </c>
    </row>
    <row r="5450">
      <c r="A5450" t="inlineStr">
        <is>
          <t>照合 一般</t>
        </is>
      </c>
      <c r="B5450" s="21" t="n">
        <v>40500000</v>
      </c>
      <c r="C5450" s="22" t="n">
        <v>10</v>
      </c>
      <c r="D5450" s="22" t="n">
        <v>1</v>
      </c>
      <c r="E5450" s="22" t="n">
        <v>0</v>
      </c>
      <c r="F5450" s="21">
        <f>(IF(C5450&lt;=20,MAX(800000,400000*C5450),8000000+700000*(C5450-20))+IF(E5450=1,1000000,0))</f>
        <v/>
      </c>
      <c r="G5450" s="21">
        <f>IF(AND(D5450=3,C5450&lt;=5),MAX(0,B5450-F5450),IF(AND(D5450=2,C5450&lt;=5,MAX(0,B5450-F5450)&gt;3000000),1500000+MAX(0,B5450-F5450)-3000000,MAX(0,B5450-F5450)/2))</f>
        <v/>
      </c>
      <c r="H5450" s="21">
        <f>ROUNDDOWN(G5450,-3)</f>
        <v/>
      </c>
      <c r="I5450" s="21">
        <f>IF(H5450&lt;=0,0,ROUNDDOWN(ROUND((H5450*LOOKUP(H5450,{0,1950001,3300001,6950001,9000001,18000001,40000001},{0.05,0.1,0.2,0.23,0.33,0.4,0.45})-LOOKUP(H5450,{0,1950001,3300001,6950001,9000001,18000001,40000001},{0,97500,427500,636000,1536000,2796000,4796000}))*1.021,3),0))</f>
        <v/>
      </c>
      <c r="J5450" s="21">
        <f>ROUNDDOWN(ROUND(H5450*0.06,2),-2)</f>
        <v/>
      </c>
      <c r="K5450" s="21">
        <f>ROUNDDOWN(ROUND(H5450*0.04,2),-2)</f>
        <v/>
      </c>
      <c r="L5450" s="21">
        <f>I5450+J5450+K5450</f>
        <v/>
      </c>
      <c r="M5450" s="21">
        <f>B5450-L5450</f>
        <v/>
      </c>
      <c r="N5450" s="21">
        <f>ROUNDDOWN(ROUND(B5450*0.2042,2),0)</f>
        <v/>
      </c>
    </row>
    <row r="5451">
      <c r="A5451" t="inlineStr">
        <is>
          <t>照合 一般</t>
        </is>
      </c>
      <c r="B5451" s="21" t="n">
        <v>40500000</v>
      </c>
      <c r="C5451" s="22" t="n">
        <v>11</v>
      </c>
      <c r="D5451" s="22" t="n">
        <v>1</v>
      </c>
      <c r="E5451" s="22" t="n">
        <v>0</v>
      </c>
      <c r="F5451" s="21">
        <f>(IF(C5451&lt;=20,MAX(800000,400000*C5451),8000000+700000*(C5451-20))+IF(E5451=1,1000000,0))</f>
        <v/>
      </c>
      <c r="G5451" s="21">
        <f>IF(AND(D5451=3,C5451&lt;=5),MAX(0,B5451-F5451),IF(AND(D5451=2,C5451&lt;=5,MAX(0,B5451-F5451)&gt;3000000),1500000+MAX(0,B5451-F5451)-3000000,MAX(0,B5451-F5451)/2))</f>
        <v/>
      </c>
      <c r="H5451" s="21">
        <f>ROUNDDOWN(G5451,-3)</f>
        <v/>
      </c>
      <c r="I5451" s="21">
        <f>IF(H5451&lt;=0,0,ROUNDDOWN(ROUND((H5451*LOOKUP(H5451,{0,1950001,3300001,6950001,9000001,18000001,40000001},{0.05,0.1,0.2,0.23,0.33,0.4,0.45})-LOOKUP(H5451,{0,1950001,3300001,6950001,9000001,18000001,40000001},{0,97500,427500,636000,1536000,2796000,4796000}))*1.021,3),0))</f>
        <v/>
      </c>
      <c r="J5451" s="21">
        <f>ROUNDDOWN(ROUND(H5451*0.06,2),-2)</f>
        <v/>
      </c>
      <c r="K5451" s="21">
        <f>ROUNDDOWN(ROUND(H5451*0.04,2),-2)</f>
        <v/>
      </c>
      <c r="L5451" s="21">
        <f>I5451+J5451+K5451</f>
        <v/>
      </c>
      <c r="M5451" s="21">
        <f>B5451-L5451</f>
        <v/>
      </c>
      <c r="N5451" s="21">
        <f>ROUNDDOWN(ROUND(B5451*0.2042,2),0)</f>
        <v/>
      </c>
    </row>
    <row r="5452">
      <c r="A5452" t="inlineStr">
        <is>
          <t>照合 一般</t>
        </is>
      </c>
      <c r="B5452" s="21" t="n">
        <v>40500000</v>
      </c>
      <c r="C5452" s="22" t="n">
        <v>12</v>
      </c>
      <c r="D5452" s="22" t="n">
        <v>1</v>
      </c>
      <c r="E5452" s="22" t="n">
        <v>0</v>
      </c>
      <c r="F5452" s="21">
        <f>(IF(C5452&lt;=20,MAX(800000,400000*C5452),8000000+700000*(C5452-20))+IF(E5452=1,1000000,0))</f>
        <v/>
      </c>
      <c r="G5452" s="21">
        <f>IF(AND(D5452=3,C5452&lt;=5),MAX(0,B5452-F5452),IF(AND(D5452=2,C5452&lt;=5,MAX(0,B5452-F5452)&gt;3000000),1500000+MAX(0,B5452-F5452)-3000000,MAX(0,B5452-F5452)/2))</f>
        <v/>
      </c>
      <c r="H5452" s="21">
        <f>ROUNDDOWN(G5452,-3)</f>
        <v/>
      </c>
      <c r="I5452" s="21">
        <f>IF(H5452&lt;=0,0,ROUNDDOWN(ROUND((H5452*LOOKUP(H5452,{0,1950001,3300001,6950001,9000001,18000001,40000001},{0.05,0.1,0.2,0.23,0.33,0.4,0.45})-LOOKUP(H5452,{0,1950001,3300001,6950001,9000001,18000001,40000001},{0,97500,427500,636000,1536000,2796000,4796000}))*1.021,3),0))</f>
        <v/>
      </c>
      <c r="J5452" s="21">
        <f>ROUNDDOWN(ROUND(H5452*0.06,2),-2)</f>
        <v/>
      </c>
      <c r="K5452" s="21">
        <f>ROUNDDOWN(ROUND(H5452*0.04,2),-2)</f>
        <v/>
      </c>
      <c r="L5452" s="21">
        <f>I5452+J5452+K5452</f>
        <v/>
      </c>
      <c r="M5452" s="21">
        <f>B5452-L5452</f>
        <v/>
      </c>
      <c r="N5452" s="21">
        <f>ROUNDDOWN(ROUND(B5452*0.2042,2),0)</f>
        <v/>
      </c>
    </row>
    <row r="5453">
      <c r="A5453" t="inlineStr">
        <is>
          <t>照合 一般</t>
        </is>
      </c>
      <c r="B5453" s="21" t="n">
        <v>40500000</v>
      </c>
      <c r="C5453" s="22" t="n">
        <v>13</v>
      </c>
      <c r="D5453" s="22" t="n">
        <v>1</v>
      </c>
      <c r="E5453" s="22" t="n">
        <v>0</v>
      </c>
      <c r="F5453" s="21">
        <f>(IF(C5453&lt;=20,MAX(800000,400000*C5453),8000000+700000*(C5453-20))+IF(E5453=1,1000000,0))</f>
        <v/>
      </c>
      <c r="G5453" s="21">
        <f>IF(AND(D5453=3,C5453&lt;=5),MAX(0,B5453-F5453),IF(AND(D5453=2,C5453&lt;=5,MAX(0,B5453-F5453)&gt;3000000),1500000+MAX(0,B5453-F5453)-3000000,MAX(0,B5453-F5453)/2))</f>
        <v/>
      </c>
      <c r="H5453" s="21">
        <f>ROUNDDOWN(G5453,-3)</f>
        <v/>
      </c>
      <c r="I5453" s="21">
        <f>IF(H5453&lt;=0,0,ROUNDDOWN(ROUND((H5453*LOOKUP(H5453,{0,1950001,3300001,6950001,9000001,18000001,40000001},{0.05,0.1,0.2,0.23,0.33,0.4,0.45})-LOOKUP(H5453,{0,1950001,3300001,6950001,9000001,18000001,40000001},{0,97500,427500,636000,1536000,2796000,4796000}))*1.021,3),0))</f>
        <v/>
      </c>
      <c r="J5453" s="21">
        <f>ROUNDDOWN(ROUND(H5453*0.06,2),-2)</f>
        <v/>
      </c>
      <c r="K5453" s="21">
        <f>ROUNDDOWN(ROUND(H5453*0.04,2),-2)</f>
        <v/>
      </c>
      <c r="L5453" s="21">
        <f>I5453+J5453+K5453</f>
        <v/>
      </c>
      <c r="M5453" s="21">
        <f>B5453-L5453</f>
        <v/>
      </c>
      <c r="N5453" s="21">
        <f>ROUNDDOWN(ROUND(B5453*0.2042,2),0)</f>
        <v/>
      </c>
    </row>
    <row r="5454">
      <c r="A5454" t="inlineStr">
        <is>
          <t>照合 一般</t>
        </is>
      </c>
      <c r="B5454" s="21" t="n">
        <v>40500000</v>
      </c>
      <c r="C5454" s="22" t="n">
        <v>14</v>
      </c>
      <c r="D5454" s="22" t="n">
        <v>1</v>
      </c>
      <c r="E5454" s="22" t="n">
        <v>0</v>
      </c>
      <c r="F5454" s="21">
        <f>(IF(C5454&lt;=20,MAX(800000,400000*C5454),8000000+700000*(C5454-20))+IF(E5454=1,1000000,0))</f>
        <v/>
      </c>
      <c r="G5454" s="21">
        <f>IF(AND(D5454=3,C5454&lt;=5),MAX(0,B5454-F5454),IF(AND(D5454=2,C5454&lt;=5,MAX(0,B5454-F5454)&gt;3000000),1500000+MAX(0,B5454-F5454)-3000000,MAX(0,B5454-F5454)/2))</f>
        <v/>
      </c>
      <c r="H5454" s="21">
        <f>ROUNDDOWN(G5454,-3)</f>
        <v/>
      </c>
      <c r="I5454" s="21">
        <f>IF(H5454&lt;=0,0,ROUNDDOWN(ROUND((H5454*LOOKUP(H5454,{0,1950001,3300001,6950001,9000001,18000001,40000001},{0.05,0.1,0.2,0.23,0.33,0.4,0.45})-LOOKUP(H5454,{0,1950001,3300001,6950001,9000001,18000001,40000001},{0,97500,427500,636000,1536000,2796000,4796000}))*1.021,3),0))</f>
        <v/>
      </c>
      <c r="J5454" s="21">
        <f>ROUNDDOWN(ROUND(H5454*0.06,2),-2)</f>
        <v/>
      </c>
      <c r="K5454" s="21">
        <f>ROUNDDOWN(ROUND(H5454*0.04,2),-2)</f>
        <v/>
      </c>
      <c r="L5454" s="21">
        <f>I5454+J5454+K5454</f>
        <v/>
      </c>
      <c r="M5454" s="21">
        <f>B5454-L5454</f>
        <v/>
      </c>
      <c r="N5454" s="21">
        <f>ROUNDDOWN(ROUND(B5454*0.2042,2),0)</f>
        <v/>
      </c>
    </row>
    <row r="5455">
      <c r="A5455" t="inlineStr">
        <is>
          <t>照合 一般</t>
        </is>
      </c>
      <c r="B5455" s="21" t="n">
        <v>40500000</v>
      </c>
      <c r="C5455" s="22" t="n">
        <v>15</v>
      </c>
      <c r="D5455" s="22" t="n">
        <v>1</v>
      </c>
      <c r="E5455" s="22" t="n">
        <v>0</v>
      </c>
      <c r="F5455" s="21">
        <f>(IF(C5455&lt;=20,MAX(800000,400000*C5455),8000000+700000*(C5455-20))+IF(E5455=1,1000000,0))</f>
        <v/>
      </c>
      <c r="G5455" s="21">
        <f>IF(AND(D5455=3,C5455&lt;=5),MAX(0,B5455-F5455),IF(AND(D5455=2,C5455&lt;=5,MAX(0,B5455-F5455)&gt;3000000),1500000+MAX(0,B5455-F5455)-3000000,MAX(0,B5455-F5455)/2))</f>
        <v/>
      </c>
      <c r="H5455" s="21">
        <f>ROUNDDOWN(G5455,-3)</f>
        <v/>
      </c>
      <c r="I5455" s="21">
        <f>IF(H5455&lt;=0,0,ROUNDDOWN(ROUND((H5455*LOOKUP(H5455,{0,1950001,3300001,6950001,9000001,18000001,40000001},{0.05,0.1,0.2,0.23,0.33,0.4,0.45})-LOOKUP(H5455,{0,1950001,3300001,6950001,9000001,18000001,40000001},{0,97500,427500,636000,1536000,2796000,4796000}))*1.021,3),0))</f>
        <v/>
      </c>
      <c r="J5455" s="21">
        <f>ROUNDDOWN(ROUND(H5455*0.06,2),-2)</f>
        <v/>
      </c>
      <c r="K5455" s="21">
        <f>ROUNDDOWN(ROUND(H5455*0.04,2),-2)</f>
        <v/>
      </c>
      <c r="L5455" s="21">
        <f>I5455+J5455+K5455</f>
        <v/>
      </c>
      <c r="M5455" s="21">
        <f>B5455-L5455</f>
        <v/>
      </c>
      <c r="N5455" s="21">
        <f>ROUNDDOWN(ROUND(B5455*0.2042,2),0)</f>
        <v/>
      </c>
    </row>
    <row r="5456">
      <c r="A5456" t="inlineStr">
        <is>
          <t>照合 一般</t>
        </is>
      </c>
      <c r="B5456" s="21" t="n">
        <v>40500000</v>
      </c>
      <c r="C5456" s="22" t="n">
        <v>16</v>
      </c>
      <c r="D5456" s="22" t="n">
        <v>1</v>
      </c>
      <c r="E5456" s="22" t="n">
        <v>0</v>
      </c>
      <c r="F5456" s="21">
        <f>(IF(C5456&lt;=20,MAX(800000,400000*C5456),8000000+700000*(C5456-20))+IF(E5456=1,1000000,0))</f>
        <v/>
      </c>
      <c r="G5456" s="21">
        <f>IF(AND(D5456=3,C5456&lt;=5),MAX(0,B5456-F5456),IF(AND(D5456=2,C5456&lt;=5,MAX(0,B5456-F5456)&gt;3000000),1500000+MAX(0,B5456-F5456)-3000000,MAX(0,B5456-F5456)/2))</f>
        <v/>
      </c>
      <c r="H5456" s="21">
        <f>ROUNDDOWN(G5456,-3)</f>
        <v/>
      </c>
      <c r="I5456" s="21">
        <f>IF(H5456&lt;=0,0,ROUNDDOWN(ROUND((H5456*LOOKUP(H5456,{0,1950001,3300001,6950001,9000001,18000001,40000001},{0.05,0.1,0.2,0.23,0.33,0.4,0.45})-LOOKUP(H5456,{0,1950001,3300001,6950001,9000001,18000001,40000001},{0,97500,427500,636000,1536000,2796000,4796000}))*1.021,3),0))</f>
        <v/>
      </c>
      <c r="J5456" s="21">
        <f>ROUNDDOWN(ROUND(H5456*0.06,2),-2)</f>
        <v/>
      </c>
      <c r="K5456" s="21">
        <f>ROUNDDOWN(ROUND(H5456*0.04,2),-2)</f>
        <v/>
      </c>
      <c r="L5456" s="21">
        <f>I5456+J5456+K5456</f>
        <v/>
      </c>
      <c r="M5456" s="21">
        <f>B5456-L5456</f>
        <v/>
      </c>
      <c r="N5456" s="21">
        <f>ROUNDDOWN(ROUND(B5456*0.2042,2),0)</f>
        <v/>
      </c>
    </row>
    <row r="5457">
      <c r="A5457" t="inlineStr">
        <is>
          <t>照合 一般</t>
        </is>
      </c>
      <c r="B5457" s="21" t="n">
        <v>40500000</v>
      </c>
      <c r="C5457" s="22" t="n">
        <v>17</v>
      </c>
      <c r="D5457" s="22" t="n">
        <v>1</v>
      </c>
      <c r="E5457" s="22" t="n">
        <v>0</v>
      </c>
      <c r="F5457" s="21">
        <f>(IF(C5457&lt;=20,MAX(800000,400000*C5457),8000000+700000*(C5457-20))+IF(E5457=1,1000000,0))</f>
        <v/>
      </c>
      <c r="G5457" s="21">
        <f>IF(AND(D5457=3,C5457&lt;=5),MAX(0,B5457-F5457),IF(AND(D5457=2,C5457&lt;=5,MAX(0,B5457-F5457)&gt;3000000),1500000+MAX(0,B5457-F5457)-3000000,MAX(0,B5457-F5457)/2))</f>
        <v/>
      </c>
      <c r="H5457" s="21">
        <f>ROUNDDOWN(G5457,-3)</f>
        <v/>
      </c>
      <c r="I5457" s="21">
        <f>IF(H5457&lt;=0,0,ROUNDDOWN(ROUND((H5457*LOOKUP(H5457,{0,1950001,3300001,6950001,9000001,18000001,40000001},{0.05,0.1,0.2,0.23,0.33,0.4,0.45})-LOOKUP(H5457,{0,1950001,3300001,6950001,9000001,18000001,40000001},{0,97500,427500,636000,1536000,2796000,4796000}))*1.021,3),0))</f>
        <v/>
      </c>
      <c r="J5457" s="21">
        <f>ROUNDDOWN(ROUND(H5457*0.06,2),-2)</f>
        <v/>
      </c>
      <c r="K5457" s="21">
        <f>ROUNDDOWN(ROUND(H5457*0.04,2),-2)</f>
        <v/>
      </c>
      <c r="L5457" s="21">
        <f>I5457+J5457+K5457</f>
        <v/>
      </c>
      <c r="M5457" s="21">
        <f>B5457-L5457</f>
        <v/>
      </c>
      <c r="N5457" s="21">
        <f>ROUNDDOWN(ROUND(B5457*0.2042,2),0)</f>
        <v/>
      </c>
    </row>
    <row r="5458">
      <c r="A5458" t="inlineStr">
        <is>
          <t>照合 一般</t>
        </is>
      </c>
      <c r="B5458" s="21" t="n">
        <v>40500000</v>
      </c>
      <c r="C5458" s="22" t="n">
        <v>18</v>
      </c>
      <c r="D5458" s="22" t="n">
        <v>1</v>
      </c>
      <c r="E5458" s="22" t="n">
        <v>0</v>
      </c>
      <c r="F5458" s="21">
        <f>(IF(C5458&lt;=20,MAX(800000,400000*C5458),8000000+700000*(C5458-20))+IF(E5458=1,1000000,0))</f>
        <v/>
      </c>
      <c r="G5458" s="21">
        <f>IF(AND(D5458=3,C5458&lt;=5),MAX(0,B5458-F5458),IF(AND(D5458=2,C5458&lt;=5,MAX(0,B5458-F5458)&gt;3000000),1500000+MAX(0,B5458-F5458)-3000000,MAX(0,B5458-F5458)/2))</f>
        <v/>
      </c>
      <c r="H5458" s="21">
        <f>ROUNDDOWN(G5458,-3)</f>
        <v/>
      </c>
      <c r="I5458" s="21">
        <f>IF(H5458&lt;=0,0,ROUNDDOWN(ROUND((H5458*LOOKUP(H5458,{0,1950001,3300001,6950001,9000001,18000001,40000001},{0.05,0.1,0.2,0.23,0.33,0.4,0.45})-LOOKUP(H5458,{0,1950001,3300001,6950001,9000001,18000001,40000001},{0,97500,427500,636000,1536000,2796000,4796000}))*1.021,3),0))</f>
        <v/>
      </c>
      <c r="J5458" s="21">
        <f>ROUNDDOWN(ROUND(H5458*0.06,2),-2)</f>
        <v/>
      </c>
      <c r="K5458" s="21">
        <f>ROUNDDOWN(ROUND(H5458*0.04,2),-2)</f>
        <v/>
      </c>
      <c r="L5458" s="21">
        <f>I5458+J5458+K5458</f>
        <v/>
      </c>
      <c r="M5458" s="21">
        <f>B5458-L5458</f>
        <v/>
      </c>
      <c r="N5458" s="21">
        <f>ROUNDDOWN(ROUND(B5458*0.2042,2),0)</f>
        <v/>
      </c>
    </row>
    <row r="5459">
      <c r="A5459" t="inlineStr">
        <is>
          <t>照合 一般</t>
        </is>
      </c>
      <c r="B5459" s="21" t="n">
        <v>40500000</v>
      </c>
      <c r="C5459" s="22" t="n">
        <v>19</v>
      </c>
      <c r="D5459" s="22" t="n">
        <v>1</v>
      </c>
      <c r="E5459" s="22" t="n">
        <v>0</v>
      </c>
      <c r="F5459" s="21">
        <f>(IF(C5459&lt;=20,MAX(800000,400000*C5459),8000000+700000*(C5459-20))+IF(E5459=1,1000000,0))</f>
        <v/>
      </c>
      <c r="G5459" s="21">
        <f>IF(AND(D5459=3,C5459&lt;=5),MAX(0,B5459-F5459),IF(AND(D5459=2,C5459&lt;=5,MAX(0,B5459-F5459)&gt;3000000),1500000+MAX(0,B5459-F5459)-3000000,MAX(0,B5459-F5459)/2))</f>
        <v/>
      </c>
      <c r="H5459" s="21">
        <f>ROUNDDOWN(G5459,-3)</f>
        <v/>
      </c>
      <c r="I5459" s="21">
        <f>IF(H5459&lt;=0,0,ROUNDDOWN(ROUND((H5459*LOOKUP(H5459,{0,1950001,3300001,6950001,9000001,18000001,40000001},{0.05,0.1,0.2,0.23,0.33,0.4,0.45})-LOOKUP(H5459,{0,1950001,3300001,6950001,9000001,18000001,40000001},{0,97500,427500,636000,1536000,2796000,4796000}))*1.021,3),0))</f>
        <v/>
      </c>
      <c r="J5459" s="21">
        <f>ROUNDDOWN(ROUND(H5459*0.06,2),-2)</f>
        <v/>
      </c>
      <c r="K5459" s="21">
        <f>ROUNDDOWN(ROUND(H5459*0.04,2),-2)</f>
        <v/>
      </c>
      <c r="L5459" s="21">
        <f>I5459+J5459+K5459</f>
        <v/>
      </c>
      <c r="M5459" s="21">
        <f>B5459-L5459</f>
        <v/>
      </c>
      <c r="N5459" s="21">
        <f>ROUNDDOWN(ROUND(B5459*0.2042,2),0)</f>
        <v/>
      </c>
    </row>
    <row r="5460">
      <c r="A5460" t="inlineStr">
        <is>
          <t>照合 一般</t>
        </is>
      </c>
      <c r="B5460" s="21" t="n">
        <v>40500000</v>
      </c>
      <c r="C5460" s="22" t="n">
        <v>20</v>
      </c>
      <c r="D5460" s="22" t="n">
        <v>1</v>
      </c>
      <c r="E5460" s="22" t="n">
        <v>0</v>
      </c>
      <c r="F5460" s="21">
        <f>(IF(C5460&lt;=20,MAX(800000,400000*C5460),8000000+700000*(C5460-20))+IF(E5460=1,1000000,0))</f>
        <v/>
      </c>
      <c r="G5460" s="21">
        <f>IF(AND(D5460=3,C5460&lt;=5),MAX(0,B5460-F5460),IF(AND(D5460=2,C5460&lt;=5,MAX(0,B5460-F5460)&gt;3000000),1500000+MAX(0,B5460-F5460)-3000000,MAX(0,B5460-F5460)/2))</f>
        <v/>
      </c>
      <c r="H5460" s="21">
        <f>ROUNDDOWN(G5460,-3)</f>
        <v/>
      </c>
      <c r="I5460" s="21">
        <f>IF(H5460&lt;=0,0,ROUNDDOWN(ROUND((H5460*LOOKUP(H5460,{0,1950001,3300001,6950001,9000001,18000001,40000001},{0.05,0.1,0.2,0.23,0.33,0.4,0.45})-LOOKUP(H5460,{0,1950001,3300001,6950001,9000001,18000001,40000001},{0,97500,427500,636000,1536000,2796000,4796000}))*1.021,3),0))</f>
        <v/>
      </c>
      <c r="J5460" s="21">
        <f>ROUNDDOWN(ROUND(H5460*0.06,2),-2)</f>
        <v/>
      </c>
      <c r="K5460" s="21">
        <f>ROUNDDOWN(ROUND(H5460*0.04,2),-2)</f>
        <v/>
      </c>
      <c r="L5460" s="21">
        <f>I5460+J5460+K5460</f>
        <v/>
      </c>
      <c r="M5460" s="21">
        <f>B5460-L5460</f>
        <v/>
      </c>
      <c r="N5460" s="21">
        <f>ROUNDDOWN(ROUND(B5460*0.2042,2),0)</f>
        <v/>
      </c>
    </row>
    <row r="5461">
      <c r="A5461" t="inlineStr">
        <is>
          <t>照合 一般</t>
        </is>
      </c>
      <c r="B5461" s="21" t="n">
        <v>40500000</v>
      </c>
      <c r="C5461" s="22" t="n">
        <v>21</v>
      </c>
      <c r="D5461" s="22" t="n">
        <v>1</v>
      </c>
      <c r="E5461" s="22" t="n">
        <v>0</v>
      </c>
      <c r="F5461" s="21">
        <f>(IF(C5461&lt;=20,MAX(800000,400000*C5461),8000000+700000*(C5461-20))+IF(E5461=1,1000000,0))</f>
        <v/>
      </c>
      <c r="G5461" s="21">
        <f>IF(AND(D5461=3,C5461&lt;=5),MAX(0,B5461-F5461),IF(AND(D5461=2,C5461&lt;=5,MAX(0,B5461-F5461)&gt;3000000),1500000+MAX(0,B5461-F5461)-3000000,MAX(0,B5461-F5461)/2))</f>
        <v/>
      </c>
      <c r="H5461" s="21">
        <f>ROUNDDOWN(G5461,-3)</f>
        <v/>
      </c>
      <c r="I5461" s="21">
        <f>IF(H5461&lt;=0,0,ROUNDDOWN(ROUND((H5461*LOOKUP(H5461,{0,1950001,3300001,6950001,9000001,18000001,40000001},{0.05,0.1,0.2,0.23,0.33,0.4,0.45})-LOOKUP(H5461,{0,1950001,3300001,6950001,9000001,18000001,40000001},{0,97500,427500,636000,1536000,2796000,4796000}))*1.021,3),0))</f>
        <v/>
      </c>
      <c r="J5461" s="21">
        <f>ROUNDDOWN(ROUND(H5461*0.06,2),-2)</f>
        <v/>
      </c>
      <c r="K5461" s="21">
        <f>ROUNDDOWN(ROUND(H5461*0.04,2),-2)</f>
        <v/>
      </c>
      <c r="L5461" s="21">
        <f>I5461+J5461+K5461</f>
        <v/>
      </c>
      <c r="M5461" s="21">
        <f>B5461-L5461</f>
        <v/>
      </c>
      <c r="N5461" s="21">
        <f>ROUNDDOWN(ROUND(B5461*0.2042,2),0)</f>
        <v/>
      </c>
    </row>
    <row r="5462">
      <c r="A5462" t="inlineStr">
        <is>
          <t>照合 一般</t>
        </is>
      </c>
      <c r="B5462" s="21" t="n">
        <v>40500000</v>
      </c>
      <c r="C5462" s="22" t="n">
        <v>22</v>
      </c>
      <c r="D5462" s="22" t="n">
        <v>1</v>
      </c>
      <c r="E5462" s="22" t="n">
        <v>0</v>
      </c>
      <c r="F5462" s="21">
        <f>(IF(C5462&lt;=20,MAX(800000,400000*C5462),8000000+700000*(C5462-20))+IF(E5462=1,1000000,0))</f>
        <v/>
      </c>
      <c r="G5462" s="21">
        <f>IF(AND(D5462=3,C5462&lt;=5),MAX(0,B5462-F5462),IF(AND(D5462=2,C5462&lt;=5,MAX(0,B5462-F5462)&gt;3000000),1500000+MAX(0,B5462-F5462)-3000000,MAX(0,B5462-F5462)/2))</f>
        <v/>
      </c>
      <c r="H5462" s="21">
        <f>ROUNDDOWN(G5462,-3)</f>
        <v/>
      </c>
      <c r="I5462" s="21">
        <f>IF(H5462&lt;=0,0,ROUNDDOWN(ROUND((H5462*LOOKUP(H5462,{0,1950001,3300001,6950001,9000001,18000001,40000001},{0.05,0.1,0.2,0.23,0.33,0.4,0.45})-LOOKUP(H5462,{0,1950001,3300001,6950001,9000001,18000001,40000001},{0,97500,427500,636000,1536000,2796000,4796000}))*1.021,3),0))</f>
        <v/>
      </c>
      <c r="J5462" s="21">
        <f>ROUNDDOWN(ROUND(H5462*0.06,2),-2)</f>
        <v/>
      </c>
      <c r="K5462" s="21">
        <f>ROUNDDOWN(ROUND(H5462*0.04,2),-2)</f>
        <v/>
      </c>
      <c r="L5462" s="21">
        <f>I5462+J5462+K5462</f>
        <v/>
      </c>
      <c r="M5462" s="21">
        <f>B5462-L5462</f>
        <v/>
      </c>
      <c r="N5462" s="21">
        <f>ROUNDDOWN(ROUND(B5462*0.2042,2),0)</f>
        <v/>
      </c>
    </row>
    <row r="5463">
      <c r="A5463" t="inlineStr">
        <is>
          <t>照合 一般</t>
        </is>
      </c>
      <c r="B5463" s="21" t="n">
        <v>40500000</v>
      </c>
      <c r="C5463" s="22" t="n">
        <v>23</v>
      </c>
      <c r="D5463" s="22" t="n">
        <v>1</v>
      </c>
      <c r="E5463" s="22" t="n">
        <v>0</v>
      </c>
      <c r="F5463" s="21">
        <f>(IF(C5463&lt;=20,MAX(800000,400000*C5463),8000000+700000*(C5463-20))+IF(E5463=1,1000000,0))</f>
        <v/>
      </c>
      <c r="G5463" s="21">
        <f>IF(AND(D5463=3,C5463&lt;=5),MAX(0,B5463-F5463),IF(AND(D5463=2,C5463&lt;=5,MAX(0,B5463-F5463)&gt;3000000),1500000+MAX(0,B5463-F5463)-3000000,MAX(0,B5463-F5463)/2))</f>
        <v/>
      </c>
      <c r="H5463" s="21">
        <f>ROUNDDOWN(G5463,-3)</f>
        <v/>
      </c>
      <c r="I5463" s="21">
        <f>IF(H5463&lt;=0,0,ROUNDDOWN(ROUND((H5463*LOOKUP(H5463,{0,1950001,3300001,6950001,9000001,18000001,40000001},{0.05,0.1,0.2,0.23,0.33,0.4,0.45})-LOOKUP(H5463,{0,1950001,3300001,6950001,9000001,18000001,40000001},{0,97500,427500,636000,1536000,2796000,4796000}))*1.021,3),0))</f>
        <v/>
      </c>
      <c r="J5463" s="21">
        <f>ROUNDDOWN(ROUND(H5463*0.06,2),-2)</f>
        <v/>
      </c>
      <c r="K5463" s="21">
        <f>ROUNDDOWN(ROUND(H5463*0.04,2),-2)</f>
        <v/>
      </c>
      <c r="L5463" s="21">
        <f>I5463+J5463+K5463</f>
        <v/>
      </c>
      <c r="M5463" s="21">
        <f>B5463-L5463</f>
        <v/>
      </c>
      <c r="N5463" s="21">
        <f>ROUNDDOWN(ROUND(B5463*0.2042,2),0)</f>
        <v/>
      </c>
    </row>
    <row r="5464">
      <c r="A5464" t="inlineStr">
        <is>
          <t>照合 一般</t>
        </is>
      </c>
      <c r="B5464" s="21" t="n">
        <v>40500000</v>
      </c>
      <c r="C5464" s="22" t="n">
        <v>24</v>
      </c>
      <c r="D5464" s="22" t="n">
        <v>1</v>
      </c>
      <c r="E5464" s="22" t="n">
        <v>0</v>
      </c>
      <c r="F5464" s="21">
        <f>(IF(C5464&lt;=20,MAX(800000,400000*C5464),8000000+700000*(C5464-20))+IF(E5464=1,1000000,0))</f>
        <v/>
      </c>
      <c r="G5464" s="21">
        <f>IF(AND(D5464=3,C5464&lt;=5),MAX(0,B5464-F5464),IF(AND(D5464=2,C5464&lt;=5,MAX(0,B5464-F5464)&gt;3000000),1500000+MAX(0,B5464-F5464)-3000000,MAX(0,B5464-F5464)/2))</f>
        <v/>
      </c>
      <c r="H5464" s="21">
        <f>ROUNDDOWN(G5464,-3)</f>
        <v/>
      </c>
      <c r="I5464" s="21">
        <f>IF(H5464&lt;=0,0,ROUNDDOWN(ROUND((H5464*LOOKUP(H5464,{0,1950001,3300001,6950001,9000001,18000001,40000001},{0.05,0.1,0.2,0.23,0.33,0.4,0.45})-LOOKUP(H5464,{0,1950001,3300001,6950001,9000001,18000001,40000001},{0,97500,427500,636000,1536000,2796000,4796000}))*1.021,3),0))</f>
        <v/>
      </c>
      <c r="J5464" s="21">
        <f>ROUNDDOWN(ROUND(H5464*0.06,2),-2)</f>
        <v/>
      </c>
      <c r="K5464" s="21">
        <f>ROUNDDOWN(ROUND(H5464*0.04,2),-2)</f>
        <v/>
      </c>
      <c r="L5464" s="21">
        <f>I5464+J5464+K5464</f>
        <v/>
      </c>
      <c r="M5464" s="21">
        <f>B5464-L5464</f>
        <v/>
      </c>
      <c r="N5464" s="21">
        <f>ROUNDDOWN(ROUND(B5464*0.2042,2),0)</f>
        <v/>
      </c>
    </row>
    <row r="5465">
      <c r="A5465" t="inlineStr">
        <is>
          <t>照合 一般</t>
        </is>
      </c>
      <c r="B5465" s="21" t="n">
        <v>40500000</v>
      </c>
      <c r="C5465" s="22" t="n">
        <v>25</v>
      </c>
      <c r="D5465" s="22" t="n">
        <v>1</v>
      </c>
      <c r="E5465" s="22" t="n">
        <v>0</v>
      </c>
      <c r="F5465" s="21">
        <f>(IF(C5465&lt;=20,MAX(800000,400000*C5465),8000000+700000*(C5465-20))+IF(E5465=1,1000000,0))</f>
        <v/>
      </c>
      <c r="G5465" s="21">
        <f>IF(AND(D5465=3,C5465&lt;=5),MAX(0,B5465-F5465),IF(AND(D5465=2,C5465&lt;=5,MAX(0,B5465-F5465)&gt;3000000),1500000+MAX(0,B5465-F5465)-3000000,MAX(0,B5465-F5465)/2))</f>
        <v/>
      </c>
      <c r="H5465" s="21">
        <f>ROUNDDOWN(G5465,-3)</f>
        <v/>
      </c>
      <c r="I5465" s="21">
        <f>IF(H5465&lt;=0,0,ROUNDDOWN(ROUND((H5465*LOOKUP(H5465,{0,1950001,3300001,6950001,9000001,18000001,40000001},{0.05,0.1,0.2,0.23,0.33,0.4,0.45})-LOOKUP(H5465,{0,1950001,3300001,6950001,9000001,18000001,40000001},{0,97500,427500,636000,1536000,2796000,4796000}))*1.021,3),0))</f>
        <v/>
      </c>
      <c r="J5465" s="21">
        <f>ROUNDDOWN(ROUND(H5465*0.06,2),-2)</f>
        <v/>
      </c>
      <c r="K5465" s="21">
        <f>ROUNDDOWN(ROUND(H5465*0.04,2),-2)</f>
        <v/>
      </c>
      <c r="L5465" s="21">
        <f>I5465+J5465+K5465</f>
        <v/>
      </c>
      <c r="M5465" s="21">
        <f>B5465-L5465</f>
        <v/>
      </c>
      <c r="N5465" s="21">
        <f>ROUNDDOWN(ROUND(B5465*0.2042,2),0)</f>
        <v/>
      </c>
    </row>
    <row r="5466">
      <c r="A5466" t="inlineStr">
        <is>
          <t>照合 一般</t>
        </is>
      </c>
      <c r="B5466" s="21" t="n">
        <v>40500000</v>
      </c>
      <c r="C5466" s="22" t="n">
        <v>26</v>
      </c>
      <c r="D5466" s="22" t="n">
        <v>1</v>
      </c>
      <c r="E5466" s="22" t="n">
        <v>0</v>
      </c>
      <c r="F5466" s="21">
        <f>(IF(C5466&lt;=20,MAX(800000,400000*C5466),8000000+700000*(C5466-20))+IF(E5466=1,1000000,0))</f>
        <v/>
      </c>
      <c r="G5466" s="21">
        <f>IF(AND(D5466=3,C5466&lt;=5),MAX(0,B5466-F5466),IF(AND(D5466=2,C5466&lt;=5,MAX(0,B5466-F5466)&gt;3000000),1500000+MAX(0,B5466-F5466)-3000000,MAX(0,B5466-F5466)/2))</f>
        <v/>
      </c>
      <c r="H5466" s="21">
        <f>ROUNDDOWN(G5466,-3)</f>
        <v/>
      </c>
      <c r="I5466" s="21">
        <f>IF(H5466&lt;=0,0,ROUNDDOWN(ROUND((H5466*LOOKUP(H5466,{0,1950001,3300001,6950001,9000001,18000001,40000001},{0.05,0.1,0.2,0.23,0.33,0.4,0.45})-LOOKUP(H5466,{0,1950001,3300001,6950001,9000001,18000001,40000001},{0,97500,427500,636000,1536000,2796000,4796000}))*1.021,3),0))</f>
        <v/>
      </c>
      <c r="J5466" s="21">
        <f>ROUNDDOWN(ROUND(H5466*0.06,2),-2)</f>
        <v/>
      </c>
      <c r="K5466" s="21">
        <f>ROUNDDOWN(ROUND(H5466*0.04,2),-2)</f>
        <v/>
      </c>
      <c r="L5466" s="21">
        <f>I5466+J5466+K5466</f>
        <v/>
      </c>
      <c r="M5466" s="21">
        <f>B5466-L5466</f>
        <v/>
      </c>
      <c r="N5466" s="21">
        <f>ROUNDDOWN(ROUND(B5466*0.2042,2),0)</f>
        <v/>
      </c>
    </row>
    <row r="5467">
      <c r="A5467" t="inlineStr">
        <is>
          <t>照合 一般</t>
        </is>
      </c>
      <c r="B5467" s="21" t="n">
        <v>40500000</v>
      </c>
      <c r="C5467" s="22" t="n">
        <v>27</v>
      </c>
      <c r="D5467" s="22" t="n">
        <v>1</v>
      </c>
      <c r="E5467" s="22" t="n">
        <v>0</v>
      </c>
      <c r="F5467" s="21">
        <f>(IF(C5467&lt;=20,MAX(800000,400000*C5467),8000000+700000*(C5467-20))+IF(E5467=1,1000000,0))</f>
        <v/>
      </c>
      <c r="G5467" s="21">
        <f>IF(AND(D5467=3,C5467&lt;=5),MAX(0,B5467-F5467),IF(AND(D5467=2,C5467&lt;=5,MAX(0,B5467-F5467)&gt;3000000),1500000+MAX(0,B5467-F5467)-3000000,MAX(0,B5467-F5467)/2))</f>
        <v/>
      </c>
      <c r="H5467" s="21">
        <f>ROUNDDOWN(G5467,-3)</f>
        <v/>
      </c>
      <c r="I5467" s="21">
        <f>IF(H5467&lt;=0,0,ROUNDDOWN(ROUND((H5467*LOOKUP(H5467,{0,1950001,3300001,6950001,9000001,18000001,40000001},{0.05,0.1,0.2,0.23,0.33,0.4,0.45})-LOOKUP(H5467,{0,1950001,3300001,6950001,9000001,18000001,40000001},{0,97500,427500,636000,1536000,2796000,4796000}))*1.021,3),0))</f>
        <v/>
      </c>
      <c r="J5467" s="21">
        <f>ROUNDDOWN(ROUND(H5467*0.06,2),-2)</f>
        <v/>
      </c>
      <c r="K5467" s="21">
        <f>ROUNDDOWN(ROUND(H5467*0.04,2),-2)</f>
        <v/>
      </c>
      <c r="L5467" s="21">
        <f>I5467+J5467+K5467</f>
        <v/>
      </c>
      <c r="M5467" s="21">
        <f>B5467-L5467</f>
        <v/>
      </c>
      <c r="N5467" s="21">
        <f>ROUNDDOWN(ROUND(B5467*0.2042,2),0)</f>
        <v/>
      </c>
    </row>
    <row r="5468">
      <c r="A5468" t="inlineStr">
        <is>
          <t>照合 一般</t>
        </is>
      </c>
      <c r="B5468" s="21" t="n">
        <v>40500000</v>
      </c>
      <c r="C5468" s="22" t="n">
        <v>28</v>
      </c>
      <c r="D5468" s="22" t="n">
        <v>1</v>
      </c>
      <c r="E5468" s="22" t="n">
        <v>0</v>
      </c>
      <c r="F5468" s="21">
        <f>(IF(C5468&lt;=20,MAX(800000,400000*C5468),8000000+700000*(C5468-20))+IF(E5468=1,1000000,0))</f>
        <v/>
      </c>
      <c r="G5468" s="21">
        <f>IF(AND(D5468=3,C5468&lt;=5),MAX(0,B5468-F5468),IF(AND(D5468=2,C5468&lt;=5,MAX(0,B5468-F5468)&gt;3000000),1500000+MAX(0,B5468-F5468)-3000000,MAX(0,B5468-F5468)/2))</f>
        <v/>
      </c>
      <c r="H5468" s="21">
        <f>ROUNDDOWN(G5468,-3)</f>
        <v/>
      </c>
      <c r="I5468" s="21">
        <f>IF(H5468&lt;=0,0,ROUNDDOWN(ROUND((H5468*LOOKUP(H5468,{0,1950001,3300001,6950001,9000001,18000001,40000001},{0.05,0.1,0.2,0.23,0.33,0.4,0.45})-LOOKUP(H5468,{0,1950001,3300001,6950001,9000001,18000001,40000001},{0,97500,427500,636000,1536000,2796000,4796000}))*1.021,3),0))</f>
        <v/>
      </c>
      <c r="J5468" s="21">
        <f>ROUNDDOWN(ROUND(H5468*0.06,2),-2)</f>
        <v/>
      </c>
      <c r="K5468" s="21">
        <f>ROUNDDOWN(ROUND(H5468*0.04,2),-2)</f>
        <v/>
      </c>
      <c r="L5468" s="21">
        <f>I5468+J5468+K5468</f>
        <v/>
      </c>
      <c r="M5468" s="21">
        <f>B5468-L5468</f>
        <v/>
      </c>
      <c r="N5468" s="21">
        <f>ROUNDDOWN(ROUND(B5468*0.2042,2),0)</f>
        <v/>
      </c>
    </row>
    <row r="5469">
      <c r="A5469" t="inlineStr">
        <is>
          <t>照合 一般</t>
        </is>
      </c>
      <c r="B5469" s="21" t="n">
        <v>40500000</v>
      </c>
      <c r="C5469" s="22" t="n">
        <v>29</v>
      </c>
      <c r="D5469" s="22" t="n">
        <v>1</v>
      </c>
      <c r="E5469" s="22" t="n">
        <v>0</v>
      </c>
      <c r="F5469" s="21">
        <f>(IF(C5469&lt;=20,MAX(800000,400000*C5469),8000000+700000*(C5469-20))+IF(E5469=1,1000000,0))</f>
        <v/>
      </c>
      <c r="G5469" s="21">
        <f>IF(AND(D5469=3,C5469&lt;=5),MAX(0,B5469-F5469),IF(AND(D5469=2,C5469&lt;=5,MAX(0,B5469-F5469)&gt;3000000),1500000+MAX(0,B5469-F5469)-3000000,MAX(0,B5469-F5469)/2))</f>
        <v/>
      </c>
      <c r="H5469" s="21">
        <f>ROUNDDOWN(G5469,-3)</f>
        <v/>
      </c>
      <c r="I5469" s="21">
        <f>IF(H5469&lt;=0,0,ROUNDDOWN(ROUND((H5469*LOOKUP(H5469,{0,1950001,3300001,6950001,9000001,18000001,40000001},{0.05,0.1,0.2,0.23,0.33,0.4,0.45})-LOOKUP(H5469,{0,1950001,3300001,6950001,9000001,18000001,40000001},{0,97500,427500,636000,1536000,2796000,4796000}))*1.021,3),0))</f>
        <v/>
      </c>
      <c r="J5469" s="21">
        <f>ROUNDDOWN(ROUND(H5469*0.06,2),-2)</f>
        <v/>
      </c>
      <c r="K5469" s="21">
        <f>ROUNDDOWN(ROUND(H5469*0.04,2),-2)</f>
        <v/>
      </c>
      <c r="L5469" s="21">
        <f>I5469+J5469+K5469</f>
        <v/>
      </c>
      <c r="M5469" s="21">
        <f>B5469-L5469</f>
        <v/>
      </c>
      <c r="N5469" s="21">
        <f>ROUNDDOWN(ROUND(B5469*0.2042,2),0)</f>
        <v/>
      </c>
    </row>
    <row r="5470">
      <c r="A5470" t="inlineStr">
        <is>
          <t>照合 一般</t>
        </is>
      </c>
      <c r="B5470" s="21" t="n">
        <v>40500000</v>
      </c>
      <c r="C5470" s="22" t="n">
        <v>30</v>
      </c>
      <c r="D5470" s="22" t="n">
        <v>1</v>
      </c>
      <c r="E5470" s="22" t="n">
        <v>0</v>
      </c>
      <c r="F5470" s="21">
        <f>(IF(C5470&lt;=20,MAX(800000,400000*C5470),8000000+700000*(C5470-20))+IF(E5470=1,1000000,0))</f>
        <v/>
      </c>
      <c r="G5470" s="21">
        <f>IF(AND(D5470=3,C5470&lt;=5),MAX(0,B5470-F5470),IF(AND(D5470=2,C5470&lt;=5,MAX(0,B5470-F5470)&gt;3000000),1500000+MAX(0,B5470-F5470)-3000000,MAX(0,B5470-F5470)/2))</f>
        <v/>
      </c>
      <c r="H5470" s="21">
        <f>ROUNDDOWN(G5470,-3)</f>
        <v/>
      </c>
      <c r="I5470" s="21">
        <f>IF(H5470&lt;=0,0,ROUNDDOWN(ROUND((H5470*LOOKUP(H5470,{0,1950001,3300001,6950001,9000001,18000001,40000001},{0.05,0.1,0.2,0.23,0.33,0.4,0.45})-LOOKUP(H5470,{0,1950001,3300001,6950001,9000001,18000001,40000001},{0,97500,427500,636000,1536000,2796000,4796000}))*1.021,3),0))</f>
        <v/>
      </c>
      <c r="J5470" s="21">
        <f>ROUNDDOWN(ROUND(H5470*0.06,2),-2)</f>
        <v/>
      </c>
      <c r="K5470" s="21">
        <f>ROUNDDOWN(ROUND(H5470*0.04,2),-2)</f>
        <v/>
      </c>
      <c r="L5470" s="21">
        <f>I5470+J5470+K5470</f>
        <v/>
      </c>
      <c r="M5470" s="21">
        <f>B5470-L5470</f>
        <v/>
      </c>
      <c r="N5470" s="21">
        <f>ROUNDDOWN(ROUND(B5470*0.2042,2),0)</f>
        <v/>
      </c>
    </row>
    <row r="5471">
      <c r="A5471" t="inlineStr">
        <is>
          <t>照合 一般</t>
        </is>
      </c>
      <c r="B5471" s="21" t="n">
        <v>40500000</v>
      </c>
      <c r="C5471" s="22" t="n">
        <v>31</v>
      </c>
      <c r="D5471" s="22" t="n">
        <v>1</v>
      </c>
      <c r="E5471" s="22" t="n">
        <v>0</v>
      </c>
      <c r="F5471" s="21">
        <f>(IF(C5471&lt;=20,MAX(800000,400000*C5471),8000000+700000*(C5471-20))+IF(E5471=1,1000000,0))</f>
        <v/>
      </c>
      <c r="G5471" s="21">
        <f>IF(AND(D5471=3,C5471&lt;=5),MAX(0,B5471-F5471),IF(AND(D5471=2,C5471&lt;=5,MAX(0,B5471-F5471)&gt;3000000),1500000+MAX(0,B5471-F5471)-3000000,MAX(0,B5471-F5471)/2))</f>
        <v/>
      </c>
      <c r="H5471" s="21">
        <f>ROUNDDOWN(G5471,-3)</f>
        <v/>
      </c>
      <c r="I5471" s="21">
        <f>IF(H5471&lt;=0,0,ROUNDDOWN(ROUND((H5471*LOOKUP(H5471,{0,1950001,3300001,6950001,9000001,18000001,40000001},{0.05,0.1,0.2,0.23,0.33,0.4,0.45})-LOOKUP(H5471,{0,1950001,3300001,6950001,9000001,18000001,40000001},{0,97500,427500,636000,1536000,2796000,4796000}))*1.021,3),0))</f>
        <v/>
      </c>
      <c r="J5471" s="21">
        <f>ROUNDDOWN(ROUND(H5471*0.06,2),-2)</f>
        <v/>
      </c>
      <c r="K5471" s="21">
        <f>ROUNDDOWN(ROUND(H5471*0.04,2),-2)</f>
        <v/>
      </c>
      <c r="L5471" s="21">
        <f>I5471+J5471+K5471</f>
        <v/>
      </c>
      <c r="M5471" s="21">
        <f>B5471-L5471</f>
        <v/>
      </c>
      <c r="N5471" s="21">
        <f>ROUNDDOWN(ROUND(B5471*0.2042,2),0)</f>
        <v/>
      </c>
    </row>
    <row r="5472">
      <c r="A5472" t="inlineStr">
        <is>
          <t>照合 一般</t>
        </is>
      </c>
      <c r="B5472" s="21" t="n">
        <v>40500000</v>
      </c>
      <c r="C5472" s="22" t="n">
        <v>32</v>
      </c>
      <c r="D5472" s="22" t="n">
        <v>1</v>
      </c>
      <c r="E5472" s="22" t="n">
        <v>0</v>
      </c>
      <c r="F5472" s="21">
        <f>(IF(C5472&lt;=20,MAX(800000,400000*C5472),8000000+700000*(C5472-20))+IF(E5472=1,1000000,0))</f>
        <v/>
      </c>
      <c r="G5472" s="21">
        <f>IF(AND(D5472=3,C5472&lt;=5),MAX(0,B5472-F5472),IF(AND(D5472=2,C5472&lt;=5,MAX(0,B5472-F5472)&gt;3000000),1500000+MAX(0,B5472-F5472)-3000000,MAX(0,B5472-F5472)/2))</f>
        <v/>
      </c>
      <c r="H5472" s="21">
        <f>ROUNDDOWN(G5472,-3)</f>
        <v/>
      </c>
      <c r="I5472" s="21">
        <f>IF(H5472&lt;=0,0,ROUNDDOWN(ROUND((H5472*LOOKUP(H5472,{0,1950001,3300001,6950001,9000001,18000001,40000001},{0.05,0.1,0.2,0.23,0.33,0.4,0.45})-LOOKUP(H5472,{0,1950001,3300001,6950001,9000001,18000001,40000001},{0,97500,427500,636000,1536000,2796000,4796000}))*1.021,3),0))</f>
        <v/>
      </c>
      <c r="J5472" s="21">
        <f>ROUNDDOWN(ROUND(H5472*0.06,2),-2)</f>
        <v/>
      </c>
      <c r="K5472" s="21">
        <f>ROUNDDOWN(ROUND(H5472*0.04,2),-2)</f>
        <v/>
      </c>
      <c r="L5472" s="21">
        <f>I5472+J5472+K5472</f>
        <v/>
      </c>
      <c r="M5472" s="21">
        <f>B5472-L5472</f>
        <v/>
      </c>
      <c r="N5472" s="21">
        <f>ROUNDDOWN(ROUND(B5472*0.2042,2),0)</f>
        <v/>
      </c>
    </row>
    <row r="5473">
      <c r="A5473" t="inlineStr">
        <is>
          <t>照合 一般</t>
        </is>
      </c>
      <c r="B5473" s="21" t="n">
        <v>40500000</v>
      </c>
      <c r="C5473" s="22" t="n">
        <v>33</v>
      </c>
      <c r="D5473" s="22" t="n">
        <v>1</v>
      </c>
      <c r="E5473" s="22" t="n">
        <v>0</v>
      </c>
      <c r="F5473" s="21">
        <f>(IF(C5473&lt;=20,MAX(800000,400000*C5473),8000000+700000*(C5473-20))+IF(E5473=1,1000000,0))</f>
        <v/>
      </c>
      <c r="G5473" s="21">
        <f>IF(AND(D5473=3,C5473&lt;=5),MAX(0,B5473-F5473),IF(AND(D5473=2,C5473&lt;=5,MAX(0,B5473-F5473)&gt;3000000),1500000+MAX(0,B5473-F5473)-3000000,MAX(0,B5473-F5473)/2))</f>
        <v/>
      </c>
      <c r="H5473" s="21">
        <f>ROUNDDOWN(G5473,-3)</f>
        <v/>
      </c>
      <c r="I5473" s="21">
        <f>IF(H5473&lt;=0,0,ROUNDDOWN(ROUND((H5473*LOOKUP(H5473,{0,1950001,3300001,6950001,9000001,18000001,40000001},{0.05,0.1,0.2,0.23,0.33,0.4,0.45})-LOOKUP(H5473,{0,1950001,3300001,6950001,9000001,18000001,40000001},{0,97500,427500,636000,1536000,2796000,4796000}))*1.021,3),0))</f>
        <v/>
      </c>
      <c r="J5473" s="21">
        <f>ROUNDDOWN(ROUND(H5473*0.06,2),-2)</f>
        <v/>
      </c>
      <c r="K5473" s="21">
        <f>ROUNDDOWN(ROUND(H5473*0.04,2),-2)</f>
        <v/>
      </c>
      <c r="L5473" s="21">
        <f>I5473+J5473+K5473</f>
        <v/>
      </c>
      <c r="M5473" s="21">
        <f>B5473-L5473</f>
        <v/>
      </c>
      <c r="N5473" s="21">
        <f>ROUNDDOWN(ROUND(B5473*0.2042,2),0)</f>
        <v/>
      </c>
    </row>
    <row r="5474">
      <c r="A5474" t="inlineStr">
        <is>
          <t>照合 一般</t>
        </is>
      </c>
      <c r="B5474" s="21" t="n">
        <v>40500000</v>
      </c>
      <c r="C5474" s="22" t="n">
        <v>34</v>
      </c>
      <c r="D5474" s="22" t="n">
        <v>1</v>
      </c>
      <c r="E5474" s="22" t="n">
        <v>0</v>
      </c>
      <c r="F5474" s="21">
        <f>(IF(C5474&lt;=20,MAX(800000,400000*C5474),8000000+700000*(C5474-20))+IF(E5474=1,1000000,0))</f>
        <v/>
      </c>
      <c r="G5474" s="21">
        <f>IF(AND(D5474=3,C5474&lt;=5),MAX(0,B5474-F5474),IF(AND(D5474=2,C5474&lt;=5,MAX(0,B5474-F5474)&gt;3000000),1500000+MAX(0,B5474-F5474)-3000000,MAX(0,B5474-F5474)/2))</f>
        <v/>
      </c>
      <c r="H5474" s="21">
        <f>ROUNDDOWN(G5474,-3)</f>
        <v/>
      </c>
      <c r="I5474" s="21">
        <f>IF(H5474&lt;=0,0,ROUNDDOWN(ROUND((H5474*LOOKUP(H5474,{0,1950001,3300001,6950001,9000001,18000001,40000001},{0.05,0.1,0.2,0.23,0.33,0.4,0.45})-LOOKUP(H5474,{0,1950001,3300001,6950001,9000001,18000001,40000001},{0,97500,427500,636000,1536000,2796000,4796000}))*1.021,3),0))</f>
        <v/>
      </c>
      <c r="J5474" s="21">
        <f>ROUNDDOWN(ROUND(H5474*0.06,2),-2)</f>
        <v/>
      </c>
      <c r="K5474" s="21">
        <f>ROUNDDOWN(ROUND(H5474*0.04,2),-2)</f>
        <v/>
      </c>
      <c r="L5474" s="21">
        <f>I5474+J5474+K5474</f>
        <v/>
      </c>
      <c r="M5474" s="21">
        <f>B5474-L5474</f>
        <v/>
      </c>
      <c r="N5474" s="21">
        <f>ROUNDDOWN(ROUND(B5474*0.2042,2),0)</f>
        <v/>
      </c>
    </row>
    <row r="5475">
      <c r="A5475" t="inlineStr">
        <is>
          <t>照合 一般</t>
        </is>
      </c>
      <c r="B5475" s="21" t="n">
        <v>40500000</v>
      </c>
      <c r="C5475" s="22" t="n">
        <v>35</v>
      </c>
      <c r="D5475" s="22" t="n">
        <v>1</v>
      </c>
      <c r="E5475" s="22" t="n">
        <v>0</v>
      </c>
      <c r="F5475" s="21">
        <f>(IF(C5475&lt;=20,MAX(800000,400000*C5475),8000000+700000*(C5475-20))+IF(E5475=1,1000000,0))</f>
        <v/>
      </c>
      <c r="G5475" s="21">
        <f>IF(AND(D5475=3,C5475&lt;=5),MAX(0,B5475-F5475),IF(AND(D5475=2,C5475&lt;=5,MAX(0,B5475-F5475)&gt;3000000),1500000+MAX(0,B5475-F5475)-3000000,MAX(0,B5475-F5475)/2))</f>
        <v/>
      </c>
      <c r="H5475" s="21">
        <f>ROUNDDOWN(G5475,-3)</f>
        <v/>
      </c>
      <c r="I5475" s="21">
        <f>IF(H5475&lt;=0,0,ROUNDDOWN(ROUND((H5475*LOOKUP(H5475,{0,1950001,3300001,6950001,9000001,18000001,40000001},{0.05,0.1,0.2,0.23,0.33,0.4,0.45})-LOOKUP(H5475,{0,1950001,3300001,6950001,9000001,18000001,40000001},{0,97500,427500,636000,1536000,2796000,4796000}))*1.021,3),0))</f>
        <v/>
      </c>
      <c r="J5475" s="21">
        <f>ROUNDDOWN(ROUND(H5475*0.06,2),-2)</f>
        <v/>
      </c>
      <c r="K5475" s="21">
        <f>ROUNDDOWN(ROUND(H5475*0.04,2),-2)</f>
        <v/>
      </c>
      <c r="L5475" s="21">
        <f>I5475+J5475+K5475</f>
        <v/>
      </c>
      <c r="M5475" s="21">
        <f>B5475-L5475</f>
        <v/>
      </c>
      <c r="N5475" s="21">
        <f>ROUNDDOWN(ROUND(B5475*0.2042,2),0)</f>
        <v/>
      </c>
    </row>
    <row r="5476">
      <c r="A5476" t="inlineStr">
        <is>
          <t>照合 一般</t>
        </is>
      </c>
      <c r="B5476" s="21" t="n">
        <v>40500000</v>
      </c>
      <c r="C5476" s="22" t="n">
        <v>36</v>
      </c>
      <c r="D5476" s="22" t="n">
        <v>1</v>
      </c>
      <c r="E5476" s="22" t="n">
        <v>0</v>
      </c>
      <c r="F5476" s="21">
        <f>(IF(C5476&lt;=20,MAX(800000,400000*C5476),8000000+700000*(C5476-20))+IF(E5476=1,1000000,0))</f>
        <v/>
      </c>
      <c r="G5476" s="21">
        <f>IF(AND(D5476=3,C5476&lt;=5),MAX(0,B5476-F5476),IF(AND(D5476=2,C5476&lt;=5,MAX(0,B5476-F5476)&gt;3000000),1500000+MAX(0,B5476-F5476)-3000000,MAX(0,B5476-F5476)/2))</f>
        <v/>
      </c>
      <c r="H5476" s="21">
        <f>ROUNDDOWN(G5476,-3)</f>
        <v/>
      </c>
      <c r="I5476" s="21">
        <f>IF(H5476&lt;=0,0,ROUNDDOWN(ROUND((H5476*LOOKUP(H5476,{0,1950001,3300001,6950001,9000001,18000001,40000001},{0.05,0.1,0.2,0.23,0.33,0.4,0.45})-LOOKUP(H5476,{0,1950001,3300001,6950001,9000001,18000001,40000001},{0,97500,427500,636000,1536000,2796000,4796000}))*1.021,3),0))</f>
        <v/>
      </c>
      <c r="J5476" s="21">
        <f>ROUNDDOWN(ROUND(H5476*0.06,2),-2)</f>
        <v/>
      </c>
      <c r="K5476" s="21">
        <f>ROUNDDOWN(ROUND(H5476*0.04,2),-2)</f>
        <v/>
      </c>
      <c r="L5476" s="21">
        <f>I5476+J5476+K5476</f>
        <v/>
      </c>
      <c r="M5476" s="21">
        <f>B5476-L5476</f>
        <v/>
      </c>
      <c r="N5476" s="21">
        <f>ROUNDDOWN(ROUND(B5476*0.2042,2),0)</f>
        <v/>
      </c>
    </row>
    <row r="5477">
      <c r="A5477" t="inlineStr">
        <is>
          <t>照合 一般</t>
        </is>
      </c>
      <c r="B5477" s="21" t="n">
        <v>40500000</v>
      </c>
      <c r="C5477" s="22" t="n">
        <v>37</v>
      </c>
      <c r="D5477" s="22" t="n">
        <v>1</v>
      </c>
      <c r="E5477" s="22" t="n">
        <v>0</v>
      </c>
      <c r="F5477" s="21">
        <f>(IF(C5477&lt;=20,MAX(800000,400000*C5477),8000000+700000*(C5477-20))+IF(E5477=1,1000000,0))</f>
        <v/>
      </c>
      <c r="G5477" s="21">
        <f>IF(AND(D5477=3,C5477&lt;=5),MAX(0,B5477-F5477),IF(AND(D5477=2,C5477&lt;=5,MAX(0,B5477-F5477)&gt;3000000),1500000+MAX(0,B5477-F5477)-3000000,MAX(0,B5477-F5477)/2))</f>
        <v/>
      </c>
      <c r="H5477" s="21">
        <f>ROUNDDOWN(G5477,-3)</f>
        <v/>
      </c>
      <c r="I5477" s="21">
        <f>IF(H5477&lt;=0,0,ROUNDDOWN(ROUND((H5477*LOOKUP(H5477,{0,1950001,3300001,6950001,9000001,18000001,40000001},{0.05,0.1,0.2,0.23,0.33,0.4,0.45})-LOOKUP(H5477,{0,1950001,3300001,6950001,9000001,18000001,40000001},{0,97500,427500,636000,1536000,2796000,4796000}))*1.021,3),0))</f>
        <v/>
      </c>
      <c r="J5477" s="21">
        <f>ROUNDDOWN(ROUND(H5477*0.06,2),-2)</f>
        <v/>
      </c>
      <c r="K5477" s="21">
        <f>ROUNDDOWN(ROUND(H5477*0.04,2),-2)</f>
        <v/>
      </c>
      <c r="L5477" s="21">
        <f>I5477+J5477+K5477</f>
        <v/>
      </c>
      <c r="M5477" s="21">
        <f>B5477-L5477</f>
        <v/>
      </c>
      <c r="N5477" s="21">
        <f>ROUNDDOWN(ROUND(B5477*0.2042,2),0)</f>
        <v/>
      </c>
    </row>
    <row r="5478">
      <c r="A5478" t="inlineStr">
        <is>
          <t>照合 一般</t>
        </is>
      </c>
      <c r="B5478" s="21" t="n">
        <v>40500000</v>
      </c>
      <c r="C5478" s="22" t="n">
        <v>38</v>
      </c>
      <c r="D5478" s="22" t="n">
        <v>1</v>
      </c>
      <c r="E5478" s="22" t="n">
        <v>0</v>
      </c>
      <c r="F5478" s="21">
        <f>(IF(C5478&lt;=20,MAX(800000,400000*C5478),8000000+700000*(C5478-20))+IF(E5478=1,1000000,0))</f>
        <v/>
      </c>
      <c r="G5478" s="21">
        <f>IF(AND(D5478=3,C5478&lt;=5),MAX(0,B5478-F5478),IF(AND(D5478=2,C5478&lt;=5,MAX(0,B5478-F5478)&gt;3000000),1500000+MAX(0,B5478-F5478)-3000000,MAX(0,B5478-F5478)/2))</f>
        <v/>
      </c>
      <c r="H5478" s="21">
        <f>ROUNDDOWN(G5478,-3)</f>
        <v/>
      </c>
      <c r="I5478" s="21">
        <f>IF(H5478&lt;=0,0,ROUNDDOWN(ROUND((H5478*LOOKUP(H5478,{0,1950001,3300001,6950001,9000001,18000001,40000001},{0.05,0.1,0.2,0.23,0.33,0.4,0.45})-LOOKUP(H5478,{0,1950001,3300001,6950001,9000001,18000001,40000001},{0,97500,427500,636000,1536000,2796000,4796000}))*1.021,3),0))</f>
        <v/>
      </c>
      <c r="J5478" s="21">
        <f>ROUNDDOWN(ROUND(H5478*0.06,2),-2)</f>
        <v/>
      </c>
      <c r="K5478" s="21">
        <f>ROUNDDOWN(ROUND(H5478*0.04,2),-2)</f>
        <v/>
      </c>
      <c r="L5478" s="21">
        <f>I5478+J5478+K5478</f>
        <v/>
      </c>
      <c r="M5478" s="21">
        <f>B5478-L5478</f>
        <v/>
      </c>
      <c r="N5478" s="21">
        <f>ROUNDDOWN(ROUND(B5478*0.2042,2),0)</f>
        <v/>
      </c>
    </row>
    <row r="5479">
      <c r="A5479" t="inlineStr">
        <is>
          <t>照合 一般</t>
        </is>
      </c>
      <c r="B5479" s="21" t="n">
        <v>40500000</v>
      </c>
      <c r="C5479" s="22" t="n">
        <v>39</v>
      </c>
      <c r="D5479" s="22" t="n">
        <v>1</v>
      </c>
      <c r="E5479" s="22" t="n">
        <v>0</v>
      </c>
      <c r="F5479" s="21">
        <f>(IF(C5479&lt;=20,MAX(800000,400000*C5479),8000000+700000*(C5479-20))+IF(E5479=1,1000000,0))</f>
        <v/>
      </c>
      <c r="G5479" s="21">
        <f>IF(AND(D5479=3,C5479&lt;=5),MAX(0,B5479-F5479),IF(AND(D5479=2,C5479&lt;=5,MAX(0,B5479-F5479)&gt;3000000),1500000+MAX(0,B5479-F5479)-3000000,MAX(0,B5479-F5479)/2))</f>
        <v/>
      </c>
      <c r="H5479" s="21">
        <f>ROUNDDOWN(G5479,-3)</f>
        <v/>
      </c>
      <c r="I5479" s="21">
        <f>IF(H5479&lt;=0,0,ROUNDDOWN(ROUND((H5479*LOOKUP(H5479,{0,1950001,3300001,6950001,9000001,18000001,40000001},{0.05,0.1,0.2,0.23,0.33,0.4,0.45})-LOOKUP(H5479,{0,1950001,3300001,6950001,9000001,18000001,40000001},{0,97500,427500,636000,1536000,2796000,4796000}))*1.021,3),0))</f>
        <v/>
      </c>
      <c r="J5479" s="21">
        <f>ROUNDDOWN(ROUND(H5479*0.06,2),-2)</f>
        <v/>
      </c>
      <c r="K5479" s="21">
        <f>ROUNDDOWN(ROUND(H5479*0.04,2),-2)</f>
        <v/>
      </c>
      <c r="L5479" s="21">
        <f>I5479+J5479+K5479</f>
        <v/>
      </c>
      <c r="M5479" s="21">
        <f>B5479-L5479</f>
        <v/>
      </c>
      <c r="N5479" s="21">
        <f>ROUNDDOWN(ROUND(B5479*0.2042,2),0)</f>
        <v/>
      </c>
    </row>
    <row r="5480">
      <c r="A5480" t="inlineStr">
        <is>
          <t>照合 一般</t>
        </is>
      </c>
      <c r="B5480" s="21" t="n">
        <v>40500000</v>
      </c>
      <c r="C5480" s="22" t="n">
        <v>40</v>
      </c>
      <c r="D5480" s="22" t="n">
        <v>1</v>
      </c>
      <c r="E5480" s="22" t="n">
        <v>0</v>
      </c>
      <c r="F5480" s="21">
        <f>(IF(C5480&lt;=20,MAX(800000,400000*C5480),8000000+700000*(C5480-20))+IF(E5480=1,1000000,0))</f>
        <v/>
      </c>
      <c r="G5480" s="21">
        <f>IF(AND(D5480=3,C5480&lt;=5),MAX(0,B5480-F5480),IF(AND(D5480=2,C5480&lt;=5,MAX(0,B5480-F5480)&gt;3000000),1500000+MAX(0,B5480-F5480)-3000000,MAX(0,B5480-F5480)/2))</f>
        <v/>
      </c>
      <c r="H5480" s="21">
        <f>ROUNDDOWN(G5480,-3)</f>
        <v/>
      </c>
      <c r="I5480" s="21">
        <f>IF(H5480&lt;=0,0,ROUNDDOWN(ROUND((H5480*LOOKUP(H5480,{0,1950001,3300001,6950001,9000001,18000001,40000001},{0.05,0.1,0.2,0.23,0.33,0.4,0.45})-LOOKUP(H5480,{0,1950001,3300001,6950001,9000001,18000001,40000001},{0,97500,427500,636000,1536000,2796000,4796000}))*1.021,3),0))</f>
        <v/>
      </c>
      <c r="J5480" s="21">
        <f>ROUNDDOWN(ROUND(H5480*0.06,2),-2)</f>
        <v/>
      </c>
      <c r="K5480" s="21">
        <f>ROUNDDOWN(ROUND(H5480*0.04,2),-2)</f>
        <v/>
      </c>
      <c r="L5480" s="21">
        <f>I5480+J5480+K5480</f>
        <v/>
      </c>
      <c r="M5480" s="21">
        <f>B5480-L5480</f>
        <v/>
      </c>
      <c r="N5480" s="21">
        <f>ROUNDDOWN(ROUND(B5480*0.2042,2),0)</f>
        <v/>
      </c>
    </row>
    <row r="5481">
      <c r="A5481" t="inlineStr">
        <is>
          <t>照合 一般</t>
        </is>
      </c>
      <c r="B5481" s="21" t="n">
        <v>40500000</v>
      </c>
      <c r="C5481" s="22" t="n">
        <v>41</v>
      </c>
      <c r="D5481" s="22" t="n">
        <v>1</v>
      </c>
      <c r="E5481" s="22" t="n">
        <v>0</v>
      </c>
      <c r="F5481" s="21">
        <f>(IF(C5481&lt;=20,MAX(800000,400000*C5481),8000000+700000*(C5481-20))+IF(E5481=1,1000000,0))</f>
        <v/>
      </c>
      <c r="G5481" s="21">
        <f>IF(AND(D5481=3,C5481&lt;=5),MAX(0,B5481-F5481),IF(AND(D5481=2,C5481&lt;=5,MAX(0,B5481-F5481)&gt;3000000),1500000+MAX(0,B5481-F5481)-3000000,MAX(0,B5481-F5481)/2))</f>
        <v/>
      </c>
      <c r="H5481" s="21">
        <f>ROUNDDOWN(G5481,-3)</f>
        <v/>
      </c>
      <c r="I5481" s="21">
        <f>IF(H5481&lt;=0,0,ROUNDDOWN(ROUND((H5481*LOOKUP(H5481,{0,1950001,3300001,6950001,9000001,18000001,40000001},{0.05,0.1,0.2,0.23,0.33,0.4,0.45})-LOOKUP(H5481,{0,1950001,3300001,6950001,9000001,18000001,40000001},{0,97500,427500,636000,1536000,2796000,4796000}))*1.021,3),0))</f>
        <v/>
      </c>
      <c r="J5481" s="21">
        <f>ROUNDDOWN(ROUND(H5481*0.06,2),-2)</f>
        <v/>
      </c>
      <c r="K5481" s="21">
        <f>ROUNDDOWN(ROUND(H5481*0.04,2),-2)</f>
        <v/>
      </c>
      <c r="L5481" s="21">
        <f>I5481+J5481+K5481</f>
        <v/>
      </c>
      <c r="M5481" s="21">
        <f>B5481-L5481</f>
        <v/>
      </c>
      <c r="N5481" s="21">
        <f>ROUNDDOWN(ROUND(B5481*0.2042,2),0)</f>
        <v/>
      </c>
    </row>
    <row r="5482">
      <c r="A5482" t="inlineStr">
        <is>
          <t>照合 一般</t>
        </is>
      </c>
      <c r="B5482" s="21" t="n">
        <v>40500000</v>
      </c>
      <c r="C5482" s="22" t="n">
        <v>42</v>
      </c>
      <c r="D5482" s="22" t="n">
        <v>1</v>
      </c>
      <c r="E5482" s="22" t="n">
        <v>0</v>
      </c>
      <c r="F5482" s="21">
        <f>(IF(C5482&lt;=20,MAX(800000,400000*C5482),8000000+700000*(C5482-20))+IF(E5482=1,1000000,0))</f>
        <v/>
      </c>
      <c r="G5482" s="21">
        <f>IF(AND(D5482=3,C5482&lt;=5),MAX(0,B5482-F5482),IF(AND(D5482=2,C5482&lt;=5,MAX(0,B5482-F5482)&gt;3000000),1500000+MAX(0,B5482-F5482)-3000000,MAX(0,B5482-F5482)/2))</f>
        <v/>
      </c>
      <c r="H5482" s="21">
        <f>ROUNDDOWN(G5482,-3)</f>
        <v/>
      </c>
      <c r="I5482" s="21">
        <f>IF(H5482&lt;=0,0,ROUNDDOWN(ROUND((H5482*LOOKUP(H5482,{0,1950001,3300001,6950001,9000001,18000001,40000001},{0.05,0.1,0.2,0.23,0.33,0.4,0.45})-LOOKUP(H5482,{0,1950001,3300001,6950001,9000001,18000001,40000001},{0,97500,427500,636000,1536000,2796000,4796000}))*1.021,3),0))</f>
        <v/>
      </c>
      <c r="J5482" s="21">
        <f>ROUNDDOWN(ROUND(H5482*0.06,2),-2)</f>
        <v/>
      </c>
      <c r="K5482" s="21">
        <f>ROUNDDOWN(ROUND(H5482*0.04,2),-2)</f>
        <v/>
      </c>
      <c r="L5482" s="21">
        <f>I5482+J5482+K5482</f>
        <v/>
      </c>
      <c r="M5482" s="21">
        <f>B5482-L5482</f>
        <v/>
      </c>
      <c r="N5482" s="21">
        <f>ROUNDDOWN(ROUND(B5482*0.2042,2),0)</f>
        <v/>
      </c>
    </row>
    <row r="5483">
      <c r="A5483" t="inlineStr">
        <is>
          <t>照合 一般</t>
        </is>
      </c>
      <c r="B5483" s="21" t="n">
        <v>40500000</v>
      </c>
      <c r="C5483" s="22" t="n">
        <v>43</v>
      </c>
      <c r="D5483" s="22" t="n">
        <v>1</v>
      </c>
      <c r="E5483" s="22" t="n">
        <v>0</v>
      </c>
      <c r="F5483" s="21">
        <f>(IF(C5483&lt;=20,MAX(800000,400000*C5483),8000000+700000*(C5483-20))+IF(E5483=1,1000000,0))</f>
        <v/>
      </c>
      <c r="G5483" s="21">
        <f>IF(AND(D5483=3,C5483&lt;=5),MAX(0,B5483-F5483),IF(AND(D5483=2,C5483&lt;=5,MAX(0,B5483-F5483)&gt;3000000),1500000+MAX(0,B5483-F5483)-3000000,MAX(0,B5483-F5483)/2))</f>
        <v/>
      </c>
      <c r="H5483" s="21">
        <f>ROUNDDOWN(G5483,-3)</f>
        <v/>
      </c>
      <c r="I5483" s="21">
        <f>IF(H5483&lt;=0,0,ROUNDDOWN(ROUND((H5483*LOOKUP(H5483,{0,1950001,3300001,6950001,9000001,18000001,40000001},{0.05,0.1,0.2,0.23,0.33,0.4,0.45})-LOOKUP(H5483,{0,1950001,3300001,6950001,9000001,18000001,40000001},{0,97500,427500,636000,1536000,2796000,4796000}))*1.021,3),0))</f>
        <v/>
      </c>
      <c r="J5483" s="21">
        <f>ROUNDDOWN(ROUND(H5483*0.06,2),-2)</f>
        <v/>
      </c>
      <c r="K5483" s="21">
        <f>ROUNDDOWN(ROUND(H5483*0.04,2),-2)</f>
        <v/>
      </c>
      <c r="L5483" s="21">
        <f>I5483+J5483+K5483</f>
        <v/>
      </c>
      <c r="M5483" s="21">
        <f>B5483-L5483</f>
        <v/>
      </c>
      <c r="N5483" s="21">
        <f>ROUNDDOWN(ROUND(B5483*0.2042,2),0)</f>
        <v/>
      </c>
    </row>
    <row r="5484">
      <c r="A5484" t="inlineStr">
        <is>
          <t>照合 一般</t>
        </is>
      </c>
      <c r="B5484" s="21" t="n">
        <v>40500000</v>
      </c>
      <c r="C5484" s="22" t="n">
        <v>44</v>
      </c>
      <c r="D5484" s="22" t="n">
        <v>1</v>
      </c>
      <c r="E5484" s="22" t="n">
        <v>0</v>
      </c>
      <c r="F5484" s="21">
        <f>(IF(C5484&lt;=20,MAX(800000,400000*C5484),8000000+700000*(C5484-20))+IF(E5484=1,1000000,0))</f>
        <v/>
      </c>
      <c r="G5484" s="21">
        <f>IF(AND(D5484=3,C5484&lt;=5),MAX(0,B5484-F5484),IF(AND(D5484=2,C5484&lt;=5,MAX(0,B5484-F5484)&gt;3000000),1500000+MAX(0,B5484-F5484)-3000000,MAX(0,B5484-F5484)/2))</f>
        <v/>
      </c>
      <c r="H5484" s="21">
        <f>ROUNDDOWN(G5484,-3)</f>
        <v/>
      </c>
      <c r="I5484" s="21">
        <f>IF(H5484&lt;=0,0,ROUNDDOWN(ROUND((H5484*LOOKUP(H5484,{0,1950001,3300001,6950001,9000001,18000001,40000001},{0.05,0.1,0.2,0.23,0.33,0.4,0.45})-LOOKUP(H5484,{0,1950001,3300001,6950001,9000001,18000001,40000001},{0,97500,427500,636000,1536000,2796000,4796000}))*1.021,3),0))</f>
        <v/>
      </c>
      <c r="J5484" s="21">
        <f>ROUNDDOWN(ROUND(H5484*0.06,2),-2)</f>
        <v/>
      </c>
      <c r="K5484" s="21">
        <f>ROUNDDOWN(ROUND(H5484*0.04,2),-2)</f>
        <v/>
      </c>
      <c r="L5484" s="21">
        <f>I5484+J5484+K5484</f>
        <v/>
      </c>
      <c r="M5484" s="21">
        <f>B5484-L5484</f>
        <v/>
      </c>
      <c r="N5484" s="21">
        <f>ROUNDDOWN(ROUND(B5484*0.2042,2),0)</f>
        <v/>
      </c>
    </row>
    <row r="5485">
      <c r="A5485" t="inlineStr">
        <is>
          <t>照合 一般</t>
        </is>
      </c>
      <c r="B5485" s="21" t="n">
        <v>40500000</v>
      </c>
      <c r="C5485" s="22" t="n">
        <v>45</v>
      </c>
      <c r="D5485" s="22" t="n">
        <v>1</v>
      </c>
      <c r="E5485" s="22" t="n">
        <v>0</v>
      </c>
      <c r="F5485" s="21">
        <f>(IF(C5485&lt;=20,MAX(800000,400000*C5485),8000000+700000*(C5485-20))+IF(E5485=1,1000000,0))</f>
        <v/>
      </c>
      <c r="G5485" s="21">
        <f>IF(AND(D5485=3,C5485&lt;=5),MAX(0,B5485-F5485),IF(AND(D5485=2,C5485&lt;=5,MAX(0,B5485-F5485)&gt;3000000),1500000+MAX(0,B5485-F5485)-3000000,MAX(0,B5485-F5485)/2))</f>
        <v/>
      </c>
      <c r="H5485" s="21">
        <f>ROUNDDOWN(G5485,-3)</f>
        <v/>
      </c>
      <c r="I5485" s="21">
        <f>IF(H5485&lt;=0,0,ROUNDDOWN(ROUND((H5485*LOOKUP(H5485,{0,1950001,3300001,6950001,9000001,18000001,40000001},{0.05,0.1,0.2,0.23,0.33,0.4,0.45})-LOOKUP(H5485,{0,1950001,3300001,6950001,9000001,18000001,40000001},{0,97500,427500,636000,1536000,2796000,4796000}))*1.021,3),0))</f>
        <v/>
      </c>
      <c r="J5485" s="21">
        <f>ROUNDDOWN(ROUND(H5485*0.06,2),-2)</f>
        <v/>
      </c>
      <c r="K5485" s="21">
        <f>ROUNDDOWN(ROUND(H5485*0.04,2),-2)</f>
        <v/>
      </c>
      <c r="L5485" s="21">
        <f>I5485+J5485+K5485</f>
        <v/>
      </c>
      <c r="M5485" s="21">
        <f>B5485-L5485</f>
        <v/>
      </c>
      <c r="N5485" s="21">
        <f>ROUNDDOWN(ROUND(B5485*0.2042,2),0)</f>
        <v/>
      </c>
    </row>
    <row r="5486">
      <c r="A5486" t="inlineStr">
        <is>
          <t>照合 短期</t>
        </is>
      </c>
      <c r="B5486" s="21" t="n">
        <v>40500000</v>
      </c>
      <c r="C5486" s="22" t="n">
        <v>1</v>
      </c>
      <c r="D5486" s="22" t="n">
        <v>2</v>
      </c>
      <c r="E5486" s="22" t="n">
        <v>0</v>
      </c>
      <c r="F5486" s="21">
        <f>(IF(C5486&lt;=20,MAX(800000,400000*C5486),8000000+700000*(C5486-20))+IF(E5486=1,1000000,0))</f>
        <v/>
      </c>
      <c r="G5486" s="21">
        <f>IF(AND(D5486=3,C5486&lt;=5),MAX(0,B5486-F5486),IF(AND(D5486=2,C5486&lt;=5,MAX(0,B5486-F5486)&gt;3000000),1500000+MAX(0,B5486-F5486)-3000000,MAX(0,B5486-F5486)/2))</f>
        <v/>
      </c>
      <c r="H5486" s="21">
        <f>ROUNDDOWN(G5486,-3)</f>
        <v/>
      </c>
      <c r="I5486" s="21">
        <f>IF(H5486&lt;=0,0,ROUNDDOWN(ROUND((H5486*LOOKUP(H5486,{0,1950001,3300001,6950001,9000001,18000001,40000001},{0.05,0.1,0.2,0.23,0.33,0.4,0.45})-LOOKUP(H5486,{0,1950001,3300001,6950001,9000001,18000001,40000001},{0,97500,427500,636000,1536000,2796000,4796000}))*1.021,3),0))</f>
        <v/>
      </c>
      <c r="J5486" s="21">
        <f>ROUNDDOWN(ROUND(H5486*0.06,2),-2)</f>
        <v/>
      </c>
      <c r="K5486" s="21">
        <f>ROUNDDOWN(ROUND(H5486*0.04,2),-2)</f>
        <v/>
      </c>
      <c r="L5486" s="21">
        <f>I5486+J5486+K5486</f>
        <v/>
      </c>
      <c r="M5486" s="21">
        <f>B5486-L5486</f>
        <v/>
      </c>
      <c r="N5486" s="21">
        <f>ROUNDDOWN(ROUND(B5486*0.2042,2),0)</f>
        <v/>
      </c>
    </row>
    <row r="5487">
      <c r="A5487" t="inlineStr">
        <is>
          <t>照合 役員</t>
        </is>
      </c>
      <c r="B5487" s="21" t="n">
        <v>40500000</v>
      </c>
      <c r="C5487" s="22" t="n">
        <v>1</v>
      </c>
      <c r="D5487" s="22" t="n">
        <v>3</v>
      </c>
      <c r="E5487" s="22" t="n">
        <v>0</v>
      </c>
      <c r="F5487" s="21">
        <f>(IF(C5487&lt;=20,MAX(800000,400000*C5487),8000000+700000*(C5487-20))+IF(E5487=1,1000000,0))</f>
        <v/>
      </c>
      <c r="G5487" s="21">
        <f>IF(AND(D5487=3,C5487&lt;=5),MAX(0,B5487-F5487),IF(AND(D5487=2,C5487&lt;=5,MAX(0,B5487-F5487)&gt;3000000),1500000+MAX(0,B5487-F5487)-3000000,MAX(0,B5487-F5487)/2))</f>
        <v/>
      </c>
      <c r="H5487" s="21">
        <f>ROUNDDOWN(G5487,-3)</f>
        <v/>
      </c>
      <c r="I5487" s="21">
        <f>IF(H5487&lt;=0,0,ROUNDDOWN(ROUND((H5487*LOOKUP(H5487,{0,1950001,3300001,6950001,9000001,18000001,40000001},{0.05,0.1,0.2,0.23,0.33,0.4,0.45})-LOOKUP(H5487,{0,1950001,3300001,6950001,9000001,18000001,40000001},{0,97500,427500,636000,1536000,2796000,4796000}))*1.021,3),0))</f>
        <v/>
      </c>
      <c r="J5487" s="21">
        <f>ROUNDDOWN(ROUND(H5487*0.06,2),-2)</f>
        <v/>
      </c>
      <c r="K5487" s="21">
        <f>ROUNDDOWN(ROUND(H5487*0.04,2),-2)</f>
        <v/>
      </c>
      <c r="L5487" s="21">
        <f>I5487+J5487+K5487</f>
        <v/>
      </c>
      <c r="M5487" s="21">
        <f>B5487-L5487</f>
        <v/>
      </c>
      <c r="N5487" s="21">
        <f>ROUNDDOWN(ROUND(B5487*0.2042,2),0)</f>
        <v/>
      </c>
    </row>
    <row r="5488">
      <c r="A5488" t="inlineStr">
        <is>
          <t>照合 短期 障害</t>
        </is>
      </c>
      <c r="B5488" s="21" t="n">
        <v>40500000</v>
      </c>
      <c r="C5488" s="22" t="n">
        <v>1</v>
      </c>
      <c r="D5488" s="22" t="n">
        <v>2</v>
      </c>
      <c r="E5488" s="22" t="n">
        <v>1</v>
      </c>
      <c r="F5488" s="21">
        <f>(IF(C5488&lt;=20,MAX(800000,400000*C5488),8000000+700000*(C5488-20))+IF(E5488=1,1000000,0))</f>
        <v/>
      </c>
      <c r="G5488" s="21">
        <f>IF(AND(D5488=3,C5488&lt;=5),MAX(0,B5488-F5488),IF(AND(D5488=2,C5488&lt;=5,MAX(0,B5488-F5488)&gt;3000000),1500000+MAX(0,B5488-F5488)-3000000,MAX(0,B5488-F5488)/2))</f>
        <v/>
      </c>
      <c r="H5488" s="21">
        <f>ROUNDDOWN(G5488,-3)</f>
        <v/>
      </c>
      <c r="I5488" s="21">
        <f>IF(H5488&lt;=0,0,ROUNDDOWN(ROUND((H5488*LOOKUP(H5488,{0,1950001,3300001,6950001,9000001,18000001,40000001},{0.05,0.1,0.2,0.23,0.33,0.4,0.45})-LOOKUP(H5488,{0,1950001,3300001,6950001,9000001,18000001,40000001},{0,97500,427500,636000,1536000,2796000,4796000}))*1.021,3),0))</f>
        <v/>
      </c>
      <c r="J5488" s="21">
        <f>ROUNDDOWN(ROUND(H5488*0.06,2),-2)</f>
        <v/>
      </c>
      <c r="K5488" s="21">
        <f>ROUNDDOWN(ROUND(H5488*0.04,2),-2)</f>
        <v/>
      </c>
      <c r="L5488" s="21">
        <f>I5488+J5488+K5488</f>
        <v/>
      </c>
      <c r="M5488" s="21">
        <f>B5488-L5488</f>
        <v/>
      </c>
      <c r="N5488" s="21">
        <f>ROUNDDOWN(ROUND(B5488*0.2042,2),0)</f>
        <v/>
      </c>
    </row>
    <row r="5489">
      <c r="A5489" t="inlineStr">
        <is>
          <t>照合 短期</t>
        </is>
      </c>
      <c r="B5489" s="21" t="n">
        <v>40500000</v>
      </c>
      <c r="C5489" s="22" t="n">
        <v>2</v>
      </c>
      <c r="D5489" s="22" t="n">
        <v>2</v>
      </c>
      <c r="E5489" s="22" t="n">
        <v>0</v>
      </c>
      <c r="F5489" s="21">
        <f>(IF(C5489&lt;=20,MAX(800000,400000*C5489),8000000+700000*(C5489-20))+IF(E5489=1,1000000,0))</f>
        <v/>
      </c>
      <c r="G5489" s="21">
        <f>IF(AND(D5489=3,C5489&lt;=5),MAX(0,B5489-F5489),IF(AND(D5489=2,C5489&lt;=5,MAX(0,B5489-F5489)&gt;3000000),1500000+MAX(0,B5489-F5489)-3000000,MAX(0,B5489-F5489)/2))</f>
        <v/>
      </c>
      <c r="H5489" s="21">
        <f>ROUNDDOWN(G5489,-3)</f>
        <v/>
      </c>
      <c r="I5489" s="21">
        <f>IF(H5489&lt;=0,0,ROUNDDOWN(ROUND((H5489*LOOKUP(H5489,{0,1950001,3300001,6950001,9000001,18000001,40000001},{0.05,0.1,0.2,0.23,0.33,0.4,0.45})-LOOKUP(H5489,{0,1950001,3300001,6950001,9000001,18000001,40000001},{0,97500,427500,636000,1536000,2796000,4796000}))*1.021,3),0))</f>
        <v/>
      </c>
      <c r="J5489" s="21">
        <f>ROUNDDOWN(ROUND(H5489*0.06,2),-2)</f>
        <v/>
      </c>
      <c r="K5489" s="21">
        <f>ROUNDDOWN(ROUND(H5489*0.04,2),-2)</f>
        <v/>
      </c>
      <c r="L5489" s="21">
        <f>I5489+J5489+K5489</f>
        <v/>
      </c>
      <c r="M5489" s="21">
        <f>B5489-L5489</f>
        <v/>
      </c>
      <c r="N5489" s="21">
        <f>ROUNDDOWN(ROUND(B5489*0.2042,2),0)</f>
        <v/>
      </c>
    </row>
    <row r="5490">
      <c r="A5490" t="inlineStr">
        <is>
          <t>照合 役員</t>
        </is>
      </c>
      <c r="B5490" s="21" t="n">
        <v>40500000</v>
      </c>
      <c r="C5490" s="22" t="n">
        <v>2</v>
      </c>
      <c r="D5490" s="22" t="n">
        <v>3</v>
      </c>
      <c r="E5490" s="22" t="n">
        <v>0</v>
      </c>
      <c r="F5490" s="21">
        <f>(IF(C5490&lt;=20,MAX(800000,400000*C5490),8000000+700000*(C5490-20))+IF(E5490=1,1000000,0))</f>
        <v/>
      </c>
      <c r="G5490" s="21">
        <f>IF(AND(D5490=3,C5490&lt;=5),MAX(0,B5490-F5490),IF(AND(D5490=2,C5490&lt;=5,MAX(0,B5490-F5490)&gt;3000000),1500000+MAX(0,B5490-F5490)-3000000,MAX(0,B5490-F5490)/2))</f>
        <v/>
      </c>
      <c r="H5490" s="21">
        <f>ROUNDDOWN(G5490,-3)</f>
        <v/>
      </c>
      <c r="I5490" s="21">
        <f>IF(H5490&lt;=0,0,ROUNDDOWN(ROUND((H5490*LOOKUP(H5490,{0,1950001,3300001,6950001,9000001,18000001,40000001},{0.05,0.1,0.2,0.23,0.33,0.4,0.45})-LOOKUP(H5490,{0,1950001,3300001,6950001,9000001,18000001,40000001},{0,97500,427500,636000,1536000,2796000,4796000}))*1.021,3),0))</f>
        <v/>
      </c>
      <c r="J5490" s="21">
        <f>ROUNDDOWN(ROUND(H5490*0.06,2),-2)</f>
        <v/>
      </c>
      <c r="K5490" s="21">
        <f>ROUNDDOWN(ROUND(H5490*0.04,2),-2)</f>
        <v/>
      </c>
      <c r="L5490" s="21">
        <f>I5490+J5490+K5490</f>
        <v/>
      </c>
      <c r="M5490" s="21">
        <f>B5490-L5490</f>
        <v/>
      </c>
      <c r="N5490" s="21">
        <f>ROUNDDOWN(ROUND(B5490*0.2042,2),0)</f>
        <v/>
      </c>
    </row>
    <row r="5491">
      <c r="A5491" t="inlineStr">
        <is>
          <t>照合 短期 障害</t>
        </is>
      </c>
      <c r="B5491" s="21" t="n">
        <v>40500000</v>
      </c>
      <c r="C5491" s="22" t="n">
        <v>2</v>
      </c>
      <c r="D5491" s="22" t="n">
        <v>2</v>
      </c>
      <c r="E5491" s="22" t="n">
        <v>1</v>
      </c>
      <c r="F5491" s="21">
        <f>(IF(C5491&lt;=20,MAX(800000,400000*C5491),8000000+700000*(C5491-20))+IF(E5491=1,1000000,0))</f>
        <v/>
      </c>
      <c r="G5491" s="21">
        <f>IF(AND(D5491=3,C5491&lt;=5),MAX(0,B5491-F5491),IF(AND(D5491=2,C5491&lt;=5,MAX(0,B5491-F5491)&gt;3000000),1500000+MAX(0,B5491-F5491)-3000000,MAX(0,B5491-F5491)/2))</f>
        <v/>
      </c>
      <c r="H5491" s="21">
        <f>ROUNDDOWN(G5491,-3)</f>
        <v/>
      </c>
      <c r="I5491" s="21">
        <f>IF(H5491&lt;=0,0,ROUNDDOWN(ROUND((H5491*LOOKUP(H5491,{0,1950001,3300001,6950001,9000001,18000001,40000001},{0.05,0.1,0.2,0.23,0.33,0.4,0.45})-LOOKUP(H5491,{0,1950001,3300001,6950001,9000001,18000001,40000001},{0,97500,427500,636000,1536000,2796000,4796000}))*1.021,3),0))</f>
        <v/>
      </c>
      <c r="J5491" s="21">
        <f>ROUNDDOWN(ROUND(H5491*0.06,2),-2)</f>
        <v/>
      </c>
      <c r="K5491" s="21">
        <f>ROUNDDOWN(ROUND(H5491*0.04,2),-2)</f>
        <v/>
      </c>
      <c r="L5491" s="21">
        <f>I5491+J5491+K5491</f>
        <v/>
      </c>
      <c r="M5491" s="21">
        <f>B5491-L5491</f>
        <v/>
      </c>
      <c r="N5491" s="21">
        <f>ROUNDDOWN(ROUND(B5491*0.2042,2),0)</f>
        <v/>
      </c>
    </row>
    <row r="5492">
      <c r="A5492" t="inlineStr">
        <is>
          <t>照合 短期</t>
        </is>
      </c>
      <c r="B5492" s="21" t="n">
        <v>40500000</v>
      </c>
      <c r="C5492" s="22" t="n">
        <v>3</v>
      </c>
      <c r="D5492" s="22" t="n">
        <v>2</v>
      </c>
      <c r="E5492" s="22" t="n">
        <v>0</v>
      </c>
      <c r="F5492" s="21">
        <f>(IF(C5492&lt;=20,MAX(800000,400000*C5492),8000000+700000*(C5492-20))+IF(E5492=1,1000000,0))</f>
        <v/>
      </c>
      <c r="G5492" s="21">
        <f>IF(AND(D5492=3,C5492&lt;=5),MAX(0,B5492-F5492),IF(AND(D5492=2,C5492&lt;=5,MAX(0,B5492-F5492)&gt;3000000),1500000+MAX(0,B5492-F5492)-3000000,MAX(0,B5492-F5492)/2))</f>
        <v/>
      </c>
      <c r="H5492" s="21">
        <f>ROUNDDOWN(G5492,-3)</f>
        <v/>
      </c>
      <c r="I5492" s="21">
        <f>IF(H5492&lt;=0,0,ROUNDDOWN(ROUND((H5492*LOOKUP(H5492,{0,1950001,3300001,6950001,9000001,18000001,40000001},{0.05,0.1,0.2,0.23,0.33,0.4,0.45})-LOOKUP(H5492,{0,1950001,3300001,6950001,9000001,18000001,40000001},{0,97500,427500,636000,1536000,2796000,4796000}))*1.021,3),0))</f>
        <v/>
      </c>
      <c r="J5492" s="21">
        <f>ROUNDDOWN(ROUND(H5492*0.06,2),-2)</f>
        <v/>
      </c>
      <c r="K5492" s="21">
        <f>ROUNDDOWN(ROUND(H5492*0.04,2),-2)</f>
        <v/>
      </c>
      <c r="L5492" s="21">
        <f>I5492+J5492+K5492</f>
        <v/>
      </c>
      <c r="M5492" s="21">
        <f>B5492-L5492</f>
        <v/>
      </c>
      <c r="N5492" s="21">
        <f>ROUNDDOWN(ROUND(B5492*0.2042,2),0)</f>
        <v/>
      </c>
    </row>
    <row r="5493">
      <c r="A5493" t="inlineStr">
        <is>
          <t>照合 役員</t>
        </is>
      </c>
      <c r="B5493" s="21" t="n">
        <v>40500000</v>
      </c>
      <c r="C5493" s="22" t="n">
        <v>3</v>
      </c>
      <c r="D5493" s="22" t="n">
        <v>3</v>
      </c>
      <c r="E5493" s="22" t="n">
        <v>0</v>
      </c>
      <c r="F5493" s="21">
        <f>(IF(C5493&lt;=20,MAX(800000,400000*C5493),8000000+700000*(C5493-20))+IF(E5493=1,1000000,0))</f>
        <v/>
      </c>
      <c r="G5493" s="21">
        <f>IF(AND(D5493=3,C5493&lt;=5),MAX(0,B5493-F5493),IF(AND(D5493=2,C5493&lt;=5,MAX(0,B5493-F5493)&gt;3000000),1500000+MAX(0,B5493-F5493)-3000000,MAX(0,B5493-F5493)/2))</f>
        <v/>
      </c>
      <c r="H5493" s="21">
        <f>ROUNDDOWN(G5493,-3)</f>
        <v/>
      </c>
      <c r="I5493" s="21">
        <f>IF(H5493&lt;=0,0,ROUNDDOWN(ROUND((H5493*LOOKUP(H5493,{0,1950001,3300001,6950001,9000001,18000001,40000001},{0.05,0.1,0.2,0.23,0.33,0.4,0.45})-LOOKUP(H5493,{0,1950001,3300001,6950001,9000001,18000001,40000001},{0,97500,427500,636000,1536000,2796000,4796000}))*1.021,3),0))</f>
        <v/>
      </c>
      <c r="J5493" s="21">
        <f>ROUNDDOWN(ROUND(H5493*0.06,2),-2)</f>
        <v/>
      </c>
      <c r="K5493" s="21">
        <f>ROUNDDOWN(ROUND(H5493*0.04,2),-2)</f>
        <v/>
      </c>
      <c r="L5493" s="21">
        <f>I5493+J5493+K5493</f>
        <v/>
      </c>
      <c r="M5493" s="21">
        <f>B5493-L5493</f>
        <v/>
      </c>
      <c r="N5493" s="21">
        <f>ROUNDDOWN(ROUND(B5493*0.2042,2),0)</f>
        <v/>
      </c>
    </row>
    <row r="5494">
      <c r="A5494" t="inlineStr">
        <is>
          <t>照合 短期 障害</t>
        </is>
      </c>
      <c r="B5494" s="21" t="n">
        <v>40500000</v>
      </c>
      <c r="C5494" s="22" t="n">
        <v>3</v>
      </c>
      <c r="D5494" s="22" t="n">
        <v>2</v>
      </c>
      <c r="E5494" s="22" t="n">
        <v>1</v>
      </c>
      <c r="F5494" s="21">
        <f>(IF(C5494&lt;=20,MAX(800000,400000*C5494),8000000+700000*(C5494-20))+IF(E5494=1,1000000,0))</f>
        <v/>
      </c>
      <c r="G5494" s="21">
        <f>IF(AND(D5494=3,C5494&lt;=5),MAX(0,B5494-F5494),IF(AND(D5494=2,C5494&lt;=5,MAX(0,B5494-F5494)&gt;3000000),1500000+MAX(0,B5494-F5494)-3000000,MAX(0,B5494-F5494)/2))</f>
        <v/>
      </c>
      <c r="H5494" s="21">
        <f>ROUNDDOWN(G5494,-3)</f>
        <v/>
      </c>
      <c r="I5494" s="21">
        <f>IF(H5494&lt;=0,0,ROUNDDOWN(ROUND((H5494*LOOKUP(H5494,{0,1950001,3300001,6950001,9000001,18000001,40000001},{0.05,0.1,0.2,0.23,0.33,0.4,0.45})-LOOKUP(H5494,{0,1950001,3300001,6950001,9000001,18000001,40000001},{0,97500,427500,636000,1536000,2796000,4796000}))*1.021,3),0))</f>
        <v/>
      </c>
      <c r="J5494" s="21">
        <f>ROUNDDOWN(ROUND(H5494*0.06,2),-2)</f>
        <v/>
      </c>
      <c r="K5494" s="21">
        <f>ROUNDDOWN(ROUND(H5494*0.04,2),-2)</f>
        <v/>
      </c>
      <c r="L5494" s="21">
        <f>I5494+J5494+K5494</f>
        <v/>
      </c>
      <c r="M5494" s="21">
        <f>B5494-L5494</f>
        <v/>
      </c>
      <c r="N5494" s="21">
        <f>ROUNDDOWN(ROUND(B5494*0.2042,2),0)</f>
        <v/>
      </c>
    </row>
    <row r="5495">
      <c r="A5495" t="inlineStr">
        <is>
          <t>照合 短期</t>
        </is>
      </c>
      <c r="B5495" s="21" t="n">
        <v>40500000</v>
      </c>
      <c r="C5495" s="22" t="n">
        <v>4</v>
      </c>
      <c r="D5495" s="22" t="n">
        <v>2</v>
      </c>
      <c r="E5495" s="22" t="n">
        <v>0</v>
      </c>
      <c r="F5495" s="21">
        <f>(IF(C5495&lt;=20,MAX(800000,400000*C5495),8000000+700000*(C5495-20))+IF(E5495=1,1000000,0))</f>
        <v/>
      </c>
      <c r="G5495" s="21">
        <f>IF(AND(D5495=3,C5495&lt;=5),MAX(0,B5495-F5495),IF(AND(D5495=2,C5495&lt;=5,MAX(0,B5495-F5495)&gt;3000000),1500000+MAX(0,B5495-F5495)-3000000,MAX(0,B5495-F5495)/2))</f>
        <v/>
      </c>
      <c r="H5495" s="21">
        <f>ROUNDDOWN(G5495,-3)</f>
        <v/>
      </c>
      <c r="I5495" s="21">
        <f>IF(H5495&lt;=0,0,ROUNDDOWN(ROUND((H5495*LOOKUP(H5495,{0,1950001,3300001,6950001,9000001,18000001,40000001},{0.05,0.1,0.2,0.23,0.33,0.4,0.45})-LOOKUP(H5495,{0,1950001,3300001,6950001,9000001,18000001,40000001},{0,97500,427500,636000,1536000,2796000,4796000}))*1.021,3),0))</f>
        <v/>
      </c>
      <c r="J5495" s="21">
        <f>ROUNDDOWN(ROUND(H5495*0.06,2),-2)</f>
        <v/>
      </c>
      <c r="K5495" s="21">
        <f>ROUNDDOWN(ROUND(H5495*0.04,2),-2)</f>
        <v/>
      </c>
      <c r="L5495" s="21">
        <f>I5495+J5495+K5495</f>
        <v/>
      </c>
      <c r="M5495" s="21">
        <f>B5495-L5495</f>
        <v/>
      </c>
      <c r="N5495" s="21">
        <f>ROUNDDOWN(ROUND(B5495*0.2042,2),0)</f>
        <v/>
      </c>
    </row>
    <row r="5496">
      <c r="A5496" t="inlineStr">
        <is>
          <t>照合 役員</t>
        </is>
      </c>
      <c r="B5496" s="21" t="n">
        <v>40500000</v>
      </c>
      <c r="C5496" s="22" t="n">
        <v>4</v>
      </c>
      <c r="D5496" s="22" t="n">
        <v>3</v>
      </c>
      <c r="E5496" s="22" t="n">
        <v>0</v>
      </c>
      <c r="F5496" s="21">
        <f>(IF(C5496&lt;=20,MAX(800000,400000*C5496),8000000+700000*(C5496-20))+IF(E5496=1,1000000,0))</f>
        <v/>
      </c>
      <c r="G5496" s="21">
        <f>IF(AND(D5496=3,C5496&lt;=5),MAX(0,B5496-F5496),IF(AND(D5496=2,C5496&lt;=5,MAX(0,B5496-F5496)&gt;3000000),1500000+MAX(0,B5496-F5496)-3000000,MAX(0,B5496-F5496)/2))</f>
        <v/>
      </c>
      <c r="H5496" s="21">
        <f>ROUNDDOWN(G5496,-3)</f>
        <v/>
      </c>
      <c r="I5496" s="21">
        <f>IF(H5496&lt;=0,0,ROUNDDOWN(ROUND((H5496*LOOKUP(H5496,{0,1950001,3300001,6950001,9000001,18000001,40000001},{0.05,0.1,0.2,0.23,0.33,0.4,0.45})-LOOKUP(H5496,{0,1950001,3300001,6950001,9000001,18000001,40000001},{0,97500,427500,636000,1536000,2796000,4796000}))*1.021,3),0))</f>
        <v/>
      </c>
      <c r="J5496" s="21">
        <f>ROUNDDOWN(ROUND(H5496*0.06,2),-2)</f>
        <v/>
      </c>
      <c r="K5496" s="21">
        <f>ROUNDDOWN(ROUND(H5496*0.04,2),-2)</f>
        <v/>
      </c>
      <c r="L5496" s="21">
        <f>I5496+J5496+K5496</f>
        <v/>
      </c>
      <c r="M5496" s="21">
        <f>B5496-L5496</f>
        <v/>
      </c>
      <c r="N5496" s="21">
        <f>ROUNDDOWN(ROUND(B5496*0.2042,2),0)</f>
        <v/>
      </c>
    </row>
    <row r="5497">
      <c r="A5497" t="inlineStr">
        <is>
          <t>照合 短期 障害</t>
        </is>
      </c>
      <c r="B5497" s="21" t="n">
        <v>40500000</v>
      </c>
      <c r="C5497" s="22" t="n">
        <v>4</v>
      </c>
      <c r="D5497" s="22" t="n">
        <v>2</v>
      </c>
      <c r="E5497" s="22" t="n">
        <v>1</v>
      </c>
      <c r="F5497" s="21">
        <f>(IF(C5497&lt;=20,MAX(800000,400000*C5497),8000000+700000*(C5497-20))+IF(E5497=1,1000000,0))</f>
        <v/>
      </c>
      <c r="G5497" s="21">
        <f>IF(AND(D5497=3,C5497&lt;=5),MAX(0,B5497-F5497),IF(AND(D5497=2,C5497&lt;=5,MAX(0,B5497-F5497)&gt;3000000),1500000+MAX(0,B5497-F5497)-3000000,MAX(0,B5497-F5497)/2))</f>
        <v/>
      </c>
      <c r="H5497" s="21">
        <f>ROUNDDOWN(G5497,-3)</f>
        <v/>
      </c>
      <c r="I5497" s="21">
        <f>IF(H5497&lt;=0,0,ROUNDDOWN(ROUND((H5497*LOOKUP(H5497,{0,1950001,3300001,6950001,9000001,18000001,40000001},{0.05,0.1,0.2,0.23,0.33,0.4,0.45})-LOOKUP(H5497,{0,1950001,3300001,6950001,9000001,18000001,40000001},{0,97500,427500,636000,1536000,2796000,4796000}))*1.021,3),0))</f>
        <v/>
      </c>
      <c r="J5497" s="21">
        <f>ROUNDDOWN(ROUND(H5497*0.06,2),-2)</f>
        <v/>
      </c>
      <c r="K5497" s="21">
        <f>ROUNDDOWN(ROUND(H5497*0.04,2),-2)</f>
        <v/>
      </c>
      <c r="L5497" s="21">
        <f>I5497+J5497+K5497</f>
        <v/>
      </c>
      <c r="M5497" s="21">
        <f>B5497-L5497</f>
        <v/>
      </c>
      <c r="N5497" s="21">
        <f>ROUNDDOWN(ROUND(B5497*0.2042,2),0)</f>
        <v/>
      </c>
    </row>
    <row r="5498">
      <c r="A5498" t="inlineStr">
        <is>
          <t>照合 短期</t>
        </is>
      </c>
      <c r="B5498" s="21" t="n">
        <v>40500000</v>
      </c>
      <c r="C5498" s="22" t="n">
        <v>5</v>
      </c>
      <c r="D5498" s="22" t="n">
        <v>2</v>
      </c>
      <c r="E5498" s="22" t="n">
        <v>0</v>
      </c>
      <c r="F5498" s="21">
        <f>(IF(C5498&lt;=20,MAX(800000,400000*C5498),8000000+700000*(C5498-20))+IF(E5498=1,1000000,0))</f>
        <v/>
      </c>
      <c r="G5498" s="21">
        <f>IF(AND(D5498=3,C5498&lt;=5),MAX(0,B5498-F5498),IF(AND(D5498=2,C5498&lt;=5,MAX(0,B5498-F5498)&gt;3000000),1500000+MAX(0,B5498-F5498)-3000000,MAX(0,B5498-F5498)/2))</f>
        <v/>
      </c>
      <c r="H5498" s="21">
        <f>ROUNDDOWN(G5498,-3)</f>
        <v/>
      </c>
      <c r="I5498" s="21">
        <f>IF(H5498&lt;=0,0,ROUNDDOWN(ROUND((H5498*LOOKUP(H5498,{0,1950001,3300001,6950001,9000001,18000001,40000001},{0.05,0.1,0.2,0.23,0.33,0.4,0.45})-LOOKUP(H5498,{0,1950001,3300001,6950001,9000001,18000001,40000001},{0,97500,427500,636000,1536000,2796000,4796000}))*1.021,3),0))</f>
        <v/>
      </c>
      <c r="J5498" s="21">
        <f>ROUNDDOWN(ROUND(H5498*0.06,2),-2)</f>
        <v/>
      </c>
      <c r="K5498" s="21">
        <f>ROUNDDOWN(ROUND(H5498*0.04,2),-2)</f>
        <v/>
      </c>
      <c r="L5498" s="21">
        <f>I5498+J5498+K5498</f>
        <v/>
      </c>
      <c r="M5498" s="21">
        <f>B5498-L5498</f>
        <v/>
      </c>
      <c r="N5498" s="21">
        <f>ROUNDDOWN(ROUND(B5498*0.2042,2),0)</f>
        <v/>
      </c>
    </row>
    <row r="5499">
      <c r="A5499" t="inlineStr">
        <is>
          <t>照合 役員</t>
        </is>
      </c>
      <c r="B5499" s="21" t="n">
        <v>40500000</v>
      </c>
      <c r="C5499" s="22" t="n">
        <v>5</v>
      </c>
      <c r="D5499" s="22" t="n">
        <v>3</v>
      </c>
      <c r="E5499" s="22" t="n">
        <v>0</v>
      </c>
      <c r="F5499" s="21">
        <f>(IF(C5499&lt;=20,MAX(800000,400000*C5499),8000000+700000*(C5499-20))+IF(E5499=1,1000000,0))</f>
        <v/>
      </c>
      <c r="G5499" s="21">
        <f>IF(AND(D5499=3,C5499&lt;=5),MAX(0,B5499-F5499),IF(AND(D5499=2,C5499&lt;=5,MAX(0,B5499-F5499)&gt;3000000),1500000+MAX(0,B5499-F5499)-3000000,MAX(0,B5499-F5499)/2))</f>
        <v/>
      </c>
      <c r="H5499" s="21">
        <f>ROUNDDOWN(G5499,-3)</f>
        <v/>
      </c>
      <c r="I5499" s="21">
        <f>IF(H5499&lt;=0,0,ROUNDDOWN(ROUND((H5499*LOOKUP(H5499,{0,1950001,3300001,6950001,9000001,18000001,40000001},{0.05,0.1,0.2,0.23,0.33,0.4,0.45})-LOOKUP(H5499,{0,1950001,3300001,6950001,9000001,18000001,40000001},{0,97500,427500,636000,1536000,2796000,4796000}))*1.021,3),0))</f>
        <v/>
      </c>
      <c r="J5499" s="21">
        <f>ROUNDDOWN(ROUND(H5499*0.06,2),-2)</f>
        <v/>
      </c>
      <c r="K5499" s="21">
        <f>ROUNDDOWN(ROUND(H5499*0.04,2),-2)</f>
        <v/>
      </c>
      <c r="L5499" s="21">
        <f>I5499+J5499+K5499</f>
        <v/>
      </c>
      <c r="M5499" s="21">
        <f>B5499-L5499</f>
        <v/>
      </c>
      <c r="N5499" s="21">
        <f>ROUNDDOWN(ROUND(B5499*0.2042,2),0)</f>
        <v/>
      </c>
    </row>
    <row r="5500">
      <c r="A5500" t="inlineStr">
        <is>
          <t>照合 短期 障害</t>
        </is>
      </c>
      <c r="B5500" s="21" t="n">
        <v>40500000</v>
      </c>
      <c r="C5500" s="22" t="n">
        <v>5</v>
      </c>
      <c r="D5500" s="22" t="n">
        <v>2</v>
      </c>
      <c r="E5500" s="22" t="n">
        <v>1</v>
      </c>
      <c r="F5500" s="21">
        <f>(IF(C5500&lt;=20,MAX(800000,400000*C5500),8000000+700000*(C5500-20))+IF(E5500=1,1000000,0))</f>
        <v/>
      </c>
      <c r="G5500" s="21">
        <f>IF(AND(D5500=3,C5500&lt;=5),MAX(0,B5500-F5500),IF(AND(D5500=2,C5500&lt;=5,MAX(0,B5500-F5500)&gt;3000000),1500000+MAX(0,B5500-F5500)-3000000,MAX(0,B5500-F5500)/2))</f>
        <v/>
      </c>
      <c r="H5500" s="21">
        <f>ROUNDDOWN(G5500,-3)</f>
        <v/>
      </c>
      <c r="I5500" s="21">
        <f>IF(H5500&lt;=0,0,ROUNDDOWN(ROUND((H5500*LOOKUP(H5500,{0,1950001,3300001,6950001,9000001,18000001,40000001},{0.05,0.1,0.2,0.23,0.33,0.4,0.45})-LOOKUP(H5500,{0,1950001,3300001,6950001,9000001,18000001,40000001},{0,97500,427500,636000,1536000,2796000,4796000}))*1.021,3),0))</f>
        <v/>
      </c>
      <c r="J5500" s="21">
        <f>ROUNDDOWN(ROUND(H5500*0.06,2),-2)</f>
        <v/>
      </c>
      <c r="K5500" s="21">
        <f>ROUNDDOWN(ROUND(H5500*0.04,2),-2)</f>
        <v/>
      </c>
      <c r="L5500" s="21">
        <f>I5500+J5500+K5500</f>
        <v/>
      </c>
      <c r="M5500" s="21">
        <f>B5500-L5500</f>
        <v/>
      </c>
      <c r="N5500" s="21">
        <f>ROUNDDOWN(ROUND(B5500*0.2042,2),0)</f>
        <v/>
      </c>
    </row>
    <row r="5501">
      <c r="A5501" t="inlineStr">
        <is>
          <t>照合 障害</t>
        </is>
      </c>
      <c r="B5501" s="21" t="n">
        <v>40500000</v>
      </c>
      <c r="C5501" s="22" t="n">
        <v>25</v>
      </c>
      <c r="D5501" s="22" t="n">
        <v>1</v>
      </c>
      <c r="E5501" s="22" t="n">
        <v>1</v>
      </c>
      <c r="F5501" s="21">
        <f>(IF(C5501&lt;=20,MAX(800000,400000*C5501),8000000+700000*(C5501-20))+IF(E5501=1,1000000,0))</f>
        <v/>
      </c>
      <c r="G5501" s="21">
        <f>IF(AND(D5501=3,C5501&lt;=5),MAX(0,B5501-F5501),IF(AND(D5501=2,C5501&lt;=5,MAX(0,B5501-F5501)&gt;3000000),1500000+MAX(0,B5501-F5501)-3000000,MAX(0,B5501-F5501)/2))</f>
        <v/>
      </c>
      <c r="H5501" s="21">
        <f>ROUNDDOWN(G5501,-3)</f>
        <v/>
      </c>
      <c r="I5501" s="21">
        <f>IF(H5501&lt;=0,0,ROUNDDOWN(ROUND((H5501*LOOKUP(H5501,{0,1950001,3300001,6950001,9000001,18000001,40000001},{0.05,0.1,0.2,0.23,0.33,0.4,0.45})-LOOKUP(H5501,{0,1950001,3300001,6950001,9000001,18000001,40000001},{0,97500,427500,636000,1536000,2796000,4796000}))*1.021,3),0))</f>
        <v/>
      </c>
      <c r="J5501" s="21">
        <f>ROUNDDOWN(ROUND(H5501*0.06,2),-2)</f>
        <v/>
      </c>
      <c r="K5501" s="21">
        <f>ROUNDDOWN(ROUND(H5501*0.04,2),-2)</f>
        <v/>
      </c>
      <c r="L5501" s="21">
        <f>I5501+J5501+K5501</f>
        <v/>
      </c>
      <c r="M5501" s="21">
        <f>B5501-L5501</f>
        <v/>
      </c>
      <c r="N5501" s="21">
        <f>ROUNDDOWN(ROUND(B5501*0.2042,2),0)</f>
        <v/>
      </c>
    </row>
    <row r="5502">
      <c r="A5502" t="inlineStr">
        <is>
          <t>照合 一般</t>
        </is>
      </c>
      <c r="B5502" s="21" t="n">
        <v>41000000</v>
      </c>
      <c r="C5502" s="22" t="n">
        <v>1</v>
      </c>
      <c r="D5502" s="22" t="n">
        <v>1</v>
      </c>
      <c r="E5502" s="22" t="n">
        <v>0</v>
      </c>
      <c r="F5502" s="21">
        <f>(IF(C5502&lt;=20,MAX(800000,400000*C5502),8000000+700000*(C5502-20))+IF(E5502=1,1000000,0))</f>
        <v/>
      </c>
      <c r="G5502" s="21">
        <f>IF(AND(D5502=3,C5502&lt;=5),MAX(0,B5502-F5502),IF(AND(D5502=2,C5502&lt;=5,MAX(0,B5502-F5502)&gt;3000000),1500000+MAX(0,B5502-F5502)-3000000,MAX(0,B5502-F5502)/2))</f>
        <v/>
      </c>
      <c r="H5502" s="21">
        <f>ROUNDDOWN(G5502,-3)</f>
        <v/>
      </c>
      <c r="I5502" s="21">
        <f>IF(H5502&lt;=0,0,ROUNDDOWN(ROUND((H5502*LOOKUP(H5502,{0,1950001,3300001,6950001,9000001,18000001,40000001},{0.05,0.1,0.2,0.23,0.33,0.4,0.45})-LOOKUP(H5502,{0,1950001,3300001,6950001,9000001,18000001,40000001},{0,97500,427500,636000,1536000,2796000,4796000}))*1.021,3),0))</f>
        <v/>
      </c>
      <c r="J5502" s="21">
        <f>ROUNDDOWN(ROUND(H5502*0.06,2),-2)</f>
        <v/>
      </c>
      <c r="K5502" s="21">
        <f>ROUNDDOWN(ROUND(H5502*0.04,2),-2)</f>
        <v/>
      </c>
      <c r="L5502" s="21">
        <f>I5502+J5502+K5502</f>
        <v/>
      </c>
      <c r="M5502" s="21">
        <f>B5502-L5502</f>
        <v/>
      </c>
      <c r="N5502" s="21">
        <f>ROUNDDOWN(ROUND(B5502*0.2042,2),0)</f>
        <v/>
      </c>
    </row>
    <row r="5503">
      <c r="A5503" t="inlineStr">
        <is>
          <t>照合 一般</t>
        </is>
      </c>
      <c r="B5503" s="21" t="n">
        <v>41000000</v>
      </c>
      <c r="C5503" s="22" t="n">
        <v>2</v>
      </c>
      <c r="D5503" s="22" t="n">
        <v>1</v>
      </c>
      <c r="E5503" s="22" t="n">
        <v>0</v>
      </c>
      <c r="F5503" s="21">
        <f>(IF(C5503&lt;=20,MAX(800000,400000*C5503),8000000+700000*(C5503-20))+IF(E5503=1,1000000,0))</f>
        <v/>
      </c>
      <c r="G5503" s="21">
        <f>IF(AND(D5503=3,C5503&lt;=5),MAX(0,B5503-F5503),IF(AND(D5503=2,C5503&lt;=5,MAX(0,B5503-F5503)&gt;3000000),1500000+MAX(0,B5503-F5503)-3000000,MAX(0,B5503-F5503)/2))</f>
        <v/>
      </c>
      <c r="H5503" s="21">
        <f>ROUNDDOWN(G5503,-3)</f>
        <v/>
      </c>
      <c r="I5503" s="21">
        <f>IF(H5503&lt;=0,0,ROUNDDOWN(ROUND((H5503*LOOKUP(H5503,{0,1950001,3300001,6950001,9000001,18000001,40000001},{0.05,0.1,0.2,0.23,0.33,0.4,0.45})-LOOKUP(H5503,{0,1950001,3300001,6950001,9000001,18000001,40000001},{0,97500,427500,636000,1536000,2796000,4796000}))*1.021,3),0))</f>
        <v/>
      </c>
      <c r="J5503" s="21">
        <f>ROUNDDOWN(ROUND(H5503*0.06,2),-2)</f>
        <v/>
      </c>
      <c r="K5503" s="21">
        <f>ROUNDDOWN(ROUND(H5503*0.04,2),-2)</f>
        <v/>
      </c>
      <c r="L5503" s="21">
        <f>I5503+J5503+K5503</f>
        <v/>
      </c>
      <c r="M5503" s="21">
        <f>B5503-L5503</f>
        <v/>
      </c>
      <c r="N5503" s="21">
        <f>ROUNDDOWN(ROUND(B5503*0.2042,2),0)</f>
        <v/>
      </c>
    </row>
    <row r="5504">
      <c r="A5504" t="inlineStr">
        <is>
          <t>照合 一般</t>
        </is>
      </c>
      <c r="B5504" s="21" t="n">
        <v>41000000</v>
      </c>
      <c r="C5504" s="22" t="n">
        <v>3</v>
      </c>
      <c r="D5504" s="22" t="n">
        <v>1</v>
      </c>
      <c r="E5504" s="22" t="n">
        <v>0</v>
      </c>
      <c r="F5504" s="21">
        <f>(IF(C5504&lt;=20,MAX(800000,400000*C5504),8000000+700000*(C5504-20))+IF(E5504=1,1000000,0))</f>
        <v/>
      </c>
      <c r="G5504" s="21">
        <f>IF(AND(D5504=3,C5504&lt;=5),MAX(0,B5504-F5504),IF(AND(D5504=2,C5504&lt;=5,MAX(0,B5504-F5504)&gt;3000000),1500000+MAX(0,B5504-F5504)-3000000,MAX(0,B5504-F5504)/2))</f>
        <v/>
      </c>
      <c r="H5504" s="21">
        <f>ROUNDDOWN(G5504,-3)</f>
        <v/>
      </c>
      <c r="I5504" s="21">
        <f>IF(H5504&lt;=0,0,ROUNDDOWN(ROUND((H5504*LOOKUP(H5504,{0,1950001,3300001,6950001,9000001,18000001,40000001},{0.05,0.1,0.2,0.23,0.33,0.4,0.45})-LOOKUP(H5504,{0,1950001,3300001,6950001,9000001,18000001,40000001},{0,97500,427500,636000,1536000,2796000,4796000}))*1.021,3),0))</f>
        <v/>
      </c>
      <c r="J5504" s="21">
        <f>ROUNDDOWN(ROUND(H5504*0.06,2),-2)</f>
        <v/>
      </c>
      <c r="K5504" s="21">
        <f>ROUNDDOWN(ROUND(H5504*0.04,2),-2)</f>
        <v/>
      </c>
      <c r="L5504" s="21">
        <f>I5504+J5504+K5504</f>
        <v/>
      </c>
      <c r="M5504" s="21">
        <f>B5504-L5504</f>
        <v/>
      </c>
      <c r="N5504" s="21">
        <f>ROUNDDOWN(ROUND(B5504*0.2042,2),0)</f>
        <v/>
      </c>
    </row>
    <row r="5505">
      <c r="A5505" t="inlineStr">
        <is>
          <t>照合 一般</t>
        </is>
      </c>
      <c r="B5505" s="21" t="n">
        <v>41000000</v>
      </c>
      <c r="C5505" s="22" t="n">
        <v>4</v>
      </c>
      <c r="D5505" s="22" t="n">
        <v>1</v>
      </c>
      <c r="E5505" s="22" t="n">
        <v>0</v>
      </c>
      <c r="F5505" s="21">
        <f>(IF(C5505&lt;=20,MAX(800000,400000*C5505),8000000+700000*(C5505-20))+IF(E5505=1,1000000,0))</f>
        <v/>
      </c>
      <c r="G5505" s="21">
        <f>IF(AND(D5505=3,C5505&lt;=5),MAX(0,B5505-F5505),IF(AND(D5505=2,C5505&lt;=5,MAX(0,B5505-F5505)&gt;3000000),1500000+MAX(0,B5505-F5505)-3000000,MAX(0,B5505-F5505)/2))</f>
        <v/>
      </c>
      <c r="H5505" s="21">
        <f>ROUNDDOWN(G5505,-3)</f>
        <v/>
      </c>
      <c r="I5505" s="21">
        <f>IF(H5505&lt;=0,0,ROUNDDOWN(ROUND((H5505*LOOKUP(H5505,{0,1950001,3300001,6950001,9000001,18000001,40000001},{0.05,0.1,0.2,0.23,0.33,0.4,0.45})-LOOKUP(H5505,{0,1950001,3300001,6950001,9000001,18000001,40000001},{0,97500,427500,636000,1536000,2796000,4796000}))*1.021,3),0))</f>
        <v/>
      </c>
      <c r="J5505" s="21">
        <f>ROUNDDOWN(ROUND(H5505*0.06,2),-2)</f>
        <v/>
      </c>
      <c r="K5505" s="21">
        <f>ROUNDDOWN(ROUND(H5505*0.04,2),-2)</f>
        <v/>
      </c>
      <c r="L5505" s="21">
        <f>I5505+J5505+K5505</f>
        <v/>
      </c>
      <c r="M5505" s="21">
        <f>B5505-L5505</f>
        <v/>
      </c>
      <c r="N5505" s="21">
        <f>ROUNDDOWN(ROUND(B5505*0.2042,2),0)</f>
        <v/>
      </c>
    </row>
    <row r="5506">
      <c r="A5506" t="inlineStr">
        <is>
          <t>照合 一般</t>
        </is>
      </c>
      <c r="B5506" s="21" t="n">
        <v>41000000</v>
      </c>
      <c r="C5506" s="22" t="n">
        <v>5</v>
      </c>
      <c r="D5506" s="22" t="n">
        <v>1</v>
      </c>
      <c r="E5506" s="22" t="n">
        <v>0</v>
      </c>
      <c r="F5506" s="21">
        <f>(IF(C5506&lt;=20,MAX(800000,400000*C5506),8000000+700000*(C5506-20))+IF(E5506=1,1000000,0))</f>
        <v/>
      </c>
      <c r="G5506" s="21">
        <f>IF(AND(D5506=3,C5506&lt;=5),MAX(0,B5506-F5506),IF(AND(D5506=2,C5506&lt;=5,MAX(0,B5506-F5506)&gt;3000000),1500000+MAX(0,B5506-F5506)-3000000,MAX(0,B5506-F5506)/2))</f>
        <v/>
      </c>
      <c r="H5506" s="21">
        <f>ROUNDDOWN(G5506,-3)</f>
        <v/>
      </c>
      <c r="I5506" s="21">
        <f>IF(H5506&lt;=0,0,ROUNDDOWN(ROUND((H5506*LOOKUP(H5506,{0,1950001,3300001,6950001,9000001,18000001,40000001},{0.05,0.1,0.2,0.23,0.33,0.4,0.45})-LOOKUP(H5506,{0,1950001,3300001,6950001,9000001,18000001,40000001},{0,97500,427500,636000,1536000,2796000,4796000}))*1.021,3),0))</f>
        <v/>
      </c>
      <c r="J5506" s="21">
        <f>ROUNDDOWN(ROUND(H5506*0.06,2),-2)</f>
        <v/>
      </c>
      <c r="K5506" s="21">
        <f>ROUNDDOWN(ROUND(H5506*0.04,2),-2)</f>
        <v/>
      </c>
      <c r="L5506" s="21">
        <f>I5506+J5506+K5506</f>
        <v/>
      </c>
      <c r="M5506" s="21">
        <f>B5506-L5506</f>
        <v/>
      </c>
      <c r="N5506" s="21">
        <f>ROUNDDOWN(ROUND(B5506*0.2042,2),0)</f>
        <v/>
      </c>
    </row>
    <row r="5507">
      <c r="A5507" t="inlineStr">
        <is>
          <t>照合 一般</t>
        </is>
      </c>
      <c r="B5507" s="21" t="n">
        <v>41000000</v>
      </c>
      <c r="C5507" s="22" t="n">
        <v>6</v>
      </c>
      <c r="D5507" s="22" t="n">
        <v>1</v>
      </c>
      <c r="E5507" s="22" t="n">
        <v>0</v>
      </c>
      <c r="F5507" s="21">
        <f>(IF(C5507&lt;=20,MAX(800000,400000*C5507),8000000+700000*(C5507-20))+IF(E5507=1,1000000,0))</f>
        <v/>
      </c>
      <c r="G5507" s="21">
        <f>IF(AND(D5507=3,C5507&lt;=5),MAX(0,B5507-F5507),IF(AND(D5507=2,C5507&lt;=5,MAX(0,B5507-F5507)&gt;3000000),1500000+MAX(0,B5507-F5507)-3000000,MAX(0,B5507-F5507)/2))</f>
        <v/>
      </c>
      <c r="H5507" s="21">
        <f>ROUNDDOWN(G5507,-3)</f>
        <v/>
      </c>
      <c r="I5507" s="21">
        <f>IF(H5507&lt;=0,0,ROUNDDOWN(ROUND((H5507*LOOKUP(H5507,{0,1950001,3300001,6950001,9000001,18000001,40000001},{0.05,0.1,0.2,0.23,0.33,0.4,0.45})-LOOKUP(H5507,{0,1950001,3300001,6950001,9000001,18000001,40000001},{0,97500,427500,636000,1536000,2796000,4796000}))*1.021,3),0))</f>
        <v/>
      </c>
      <c r="J5507" s="21">
        <f>ROUNDDOWN(ROUND(H5507*0.06,2),-2)</f>
        <v/>
      </c>
      <c r="K5507" s="21">
        <f>ROUNDDOWN(ROUND(H5507*0.04,2),-2)</f>
        <v/>
      </c>
      <c r="L5507" s="21">
        <f>I5507+J5507+K5507</f>
        <v/>
      </c>
      <c r="M5507" s="21">
        <f>B5507-L5507</f>
        <v/>
      </c>
      <c r="N5507" s="21">
        <f>ROUNDDOWN(ROUND(B5507*0.2042,2),0)</f>
        <v/>
      </c>
    </row>
    <row r="5508">
      <c r="A5508" t="inlineStr">
        <is>
          <t>照合 一般</t>
        </is>
      </c>
      <c r="B5508" s="21" t="n">
        <v>41000000</v>
      </c>
      <c r="C5508" s="22" t="n">
        <v>7</v>
      </c>
      <c r="D5508" s="22" t="n">
        <v>1</v>
      </c>
      <c r="E5508" s="22" t="n">
        <v>0</v>
      </c>
      <c r="F5508" s="21">
        <f>(IF(C5508&lt;=20,MAX(800000,400000*C5508),8000000+700000*(C5508-20))+IF(E5508=1,1000000,0))</f>
        <v/>
      </c>
      <c r="G5508" s="21">
        <f>IF(AND(D5508=3,C5508&lt;=5),MAX(0,B5508-F5508),IF(AND(D5508=2,C5508&lt;=5,MAX(0,B5508-F5508)&gt;3000000),1500000+MAX(0,B5508-F5508)-3000000,MAX(0,B5508-F5508)/2))</f>
        <v/>
      </c>
      <c r="H5508" s="21">
        <f>ROUNDDOWN(G5508,-3)</f>
        <v/>
      </c>
      <c r="I5508" s="21">
        <f>IF(H5508&lt;=0,0,ROUNDDOWN(ROUND((H5508*LOOKUP(H5508,{0,1950001,3300001,6950001,9000001,18000001,40000001},{0.05,0.1,0.2,0.23,0.33,0.4,0.45})-LOOKUP(H5508,{0,1950001,3300001,6950001,9000001,18000001,40000001},{0,97500,427500,636000,1536000,2796000,4796000}))*1.021,3),0))</f>
        <v/>
      </c>
      <c r="J5508" s="21">
        <f>ROUNDDOWN(ROUND(H5508*0.06,2),-2)</f>
        <v/>
      </c>
      <c r="K5508" s="21">
        <f>ROUNDDOWN(ROUND(H5508*0.04,2),-2)</f>
        <v/>
      </c>
      <c r="L5508" s="21">
        <f>I5508+J5508+K5508</f>
        <v/>
      </c>
      <c r="M5508" s="21">
        <f>B5508-L5508</f>
        <v/>
      </c>
      <c r="N5508" s="21">
        <f>ROUNDDOWN(ROUND(B5508*0.2042,2),0)</f>
        <v/>
      </c>
    </row>
    <row r="5509">
      <c r="A5509" t="inlineStr">
        <is>
          <t>照合 一般</t>
        </is>
      </c>
      <c r="B5509" s="21" t="n">
        <v>41000000</v>
      </c>
      <c r="C5509" s="22" t="n">
        <v>8</v>
      </c>
      <c r="D5509" s="22" t="n">
        <v>1</v>
      </c>
      <c r="E5509" s="22" t="n">
        <v>0</v>
      </c>
      <c r="F5509" s="21">
        <f>(IF(C5509&lt;=20,MAX(800000,400000*C5509),8000000+700000*(C5509-20))+IF(E5509=1,1000000,0))</f>
        <v/>
      </c>
      <c r="G5509" s="21">
        <f>IF(AND(D5509=3,C5509&lt;=5),MAX(0,B5509-F5509),IF(AND(D5509=2,C5509&lt;=5,MAX(0,B5509-F5509)&gt;3000000),1500000+MAX(0,B5509-F5509)-3000000,MAX(0,B5509-F5509)/2))</f>
        <v/>
      </c>
      <c r="H5509" s="21">
        <f>ROUNDDOWN(G5509,-3)</f>
        <v/>
      </c>
      <c r="I5509" s="21">
        <f>IF(H5509&lt;=0,0,ROUNDDOWN(ROUND((H5509*LOOKUP(H5509,{0,1950001,3300001,6950001,9000001,18000001,40000001},{0.05,0.1,0.2,0.23,0.33,0.4,0.45})-LOOKUP(H5509,{0,1950001,3300001,6950001,9000001,18000001,40000001},{0,97500,427500,636000,1536000,2796000,4796000}))*1.021,3),0))</f>
        <v/>
      </c>
      <c r="J5509" s="21">
        <f>ROUNDDOWN(ROUND(H5509*0.06,2),-2)</f>
        <v/>
      </c>
      <c r="K5509" s="21">
        <f>ROUNDDOWN(ROUND(H5509*0.04,2),-2)</f>
        <v/>
      </c>
      <c r="L5509" s="21">
        <f>I5509+J5509+K5509</f>
        <v/>
      </c>
      <c r="M5509" s="21">
        <f>B5509-L5509</f>
        <v/>
      </c>
      <c r="N5509" s="21">
        <f>ROUNDDOWN(ROUND(B5509*0.2042,2),0)</f>
        <v/>
      </c>
    </row>
    <row r="5510">
      <c r="A5510" t="inlineStr">
        <is>
          <t>照合 一般</t>
        </is>
      </c>
      <c r="B5510" s="21" t="n">
        <v>41000000</v>
      </c>
      <c r="C5510" s="22" t="n">
        <v>9</v>
      </c>
      <c r="D5510" s="22" t="n">
        <v>1</v>
      </c>
      <c r="E5510" s="22" t="n">
        <v>0</v>
      </c>
      <c r="F5510" s="21">
        <f>(IF(C5510&lt;=20,MAX(800000,400000*C5510),8000000+700000*(C5510-20))+IF(E5510=1,1000000,0))</f>
        <v/>
      </c>
      <c r="G5510" s="21">
        <f>IF(AND(D5510=3,C5510&lt;=5),MAX(0,B5510-F5510),IF(AND(D5510=2,C5510&lt;=5,MAX(0,B5510-F5510)&gt;3000000),1500000+MAX(0,B5510-F5510)-3000000,MAX(0,B5510-F5510)/2))</f>
        <v/>
      </c>
      <c r="H5510" s="21">
        <f>ROUNDDOWN(G5510,-3)</f>
        <v/>
      </c>
      <c r="I5510" s="21">
        <f>IF(H5510&lt;=0,0,ROUNDDOWN(ROUND((H5510*LOOKUP(H5510,{0,1950001,3300001,6950001,9000001,18000001,40000001},{0.05,0.1,0.2,0.23,0.33,0.4,0.45})-LOOKUP(H5510,{0,1950001,3300001,6950001,9000001,18000001,40000001},{0,97500,427500,636000,1536000,2796000,4796000}))*1.021,3),0))</f>
        <v/>
      </c>
      <c r="J5510" s="21">
        <f>ROUNDDOWN(ROUND(H5510*0.06,2),-2)</f>
        <v/>
      </c>
      <c r="K5510" s="21">
        <f>ROUNDDOWN(ROUND(H5510*0.04,2),-2)</f>
        <v/>
      </c>
      <c r="L5510" s="21">
        <f>I5510+J5510+K5510</f>
        <v/>
      </c>
      <c r="M5510" s="21">
        <f>B5510-L5510</f>
        <v/>
      </c>
      <c r="N5510" s="21">
        <f>ROUNDDOWN(ROUND(B5510*0.2042,2),0)</f>
        <v/>
      </c>
    </row>
    <row r="5511">
      <c r="A5511" t="inlineStr">
        <is>
          <t>照合 一般</t>
        </is>
      </c>
      <c r="B5511" s="21" t="n">
        <v>41000000</v>
      </c>
      <c r="C5511" s="22" t="n">
        <v>10</v>
      </c>
      <c r="D5511" s="22" t="n">
        <v>1</v>
      </c>
      <c r="E5511" s="22" t="n">
        <v>0</v>
      </c>
      <c r="F5511" s="21">
        <f>(IF(C5511&lt;=20,MAX(800000,400000*C5511),8000000+700000*(C5511-20))+IF(E5511=1,1000000,0))</f>
        <v/>
      </c>
      <c r="G5511" s="21">
        <f>IF(AND(D5511=3,C5511&lt;=5),MAX(0,B5511-F5511),IF(AND(D5511=2,C5511&lt;=5,MAX(0,B5511-F5511)&gt;3000000),1500000+MAX(0,B5511-F5511)-3000000,MAX(0,B5511-F5511)/2))</f>
        <v/>
      </c>
      <c r="H5511" s="21">
        <f>ROUNDDOWN(G5511,-3)</f>
        <v/>
      </c>
      <c r="I5511" s="21">
        <f>IF(H5511&lt;=0,0,ROUNDDOWN(ROUND((H5511*LOOKUP(H5511,{0,1950001,3300001,6950001,9000001,18000001,40000001},{0.05,0.1,0.2,0.23,0.33,0.4,0.45})-LOOKUP(H5511,{0,1950001,3300001,6950001,9000001,18000001,40000001},{0,97500,427500,636000,1536000,2796000,4796000}))*1.021,3),0))</f>
        <v/>
      </c>
      <c r="J5511" s="21">
        <f>ROUNDDOWN(ROUND(H5511*0.06,2),-2)</f>
        <v/>
      </c>
      <c r="K5511" s="21">
        <f>ROUNDDOWN(ROUND(H5511*0.04,2),-2)</f>
        <v/>
      </c>
      <c r="L5511" s="21">
        <f>I5511+J5511+K5511</f>
        <v/>
      </c>
      <c r="M5511" s="21">
        <f>B5511-L5511</f>
        <v/>
      </c>
      <c r="N5511" s="21">
        <f>ROUNDDOWN(ROUND(B5511*0.2042,2),0)</f>
        <v/>
      </c>
    </row>
    <row r="5512">
      <c r="A5512" t="inlineStr">
        <is>
          <t>照合 一般</t>
        </is>
      </c>
      <c r="B5512" s="21" t="n">
        <v>41000000</v>
      </c>
      <c r="C5512" s="22" t="n">
        <v>11</v>
      </c>
      <c r="D5512" s="22" t="n">
        <v>1</v>
      </c>
      <c r="E5512" s="22" t="n">
        <v>0</v>
      </c>
      <c r="F5512" s="21">
        <f>(IF(C5512&lt;=20,MAX(800000,400000*C5512),8000000+700000*(C5512-20))+IF(E5512=1,1000000,0))</f>
        <v/>
      </c>
      <c r="G5512" s="21">
        <f>IF(AND(D5512=3,C5512&lt;=5),MAX(0,B5512-F5512),IF(AND(D5512=2,C5512&lt;=5,MAX(0,B5512-F5512)&gt;3000000),1500000+MAX(0,B5512-F5512)-3000000,MAX(0,B5512-F5512)/2))</f>
        <v/>
      </c>
      <c r="H5512" s="21">
        <f>ROUNDDOWN(G5512,-3)</f>
        <v/>
      </c>
      <c r="I5512" s="21">
        <f>IF(H5512&lt;=0,0,ROUNDDOWN(ROUND((H5512*LOOKUP(H5512,{0,1950001,3300001,6950001,9000001,18000001,40000001},{0.05,0.1,0.2,0.23,0.33,0.4,0.45})-LOOKUP(H5512,{0,1950001,3300001,6950001,9000001,18000001,40000001},{0,97500,427500,636000,1536000,2796000,4796000}))*1.021,3),0))</f>
        <v/>
      </c>
      <c r="J5512" s="21">
        <f>ROUNDDOWN(ROUND(H5512*0.06,2),-2)</f>
        <v/>
      </c>
      <c r="K5512" s="21">
        <f>ROUNDDOWN(ROUND(H5512*0.04,2),-2)</f>
        <v/>
      </c>
      <c r="L5512" s="21">
        <f>I5512+J5512+K5512</f>
        <v/>
      </c>
      <c r="M5512" s="21">
        <f>B5512-L5512</f>
        <v/>
      </c>
      <c r="N5512" s="21">
        <f>ROUNDDOWN(ROUND(B5512*0.2042,2),0)</f>
        <v/>
      </c>
    </row>
    <row r="5513">
      <c r="A5513" t="inlineStr">
        <is>
          <t>照合 一般</t>
        </is>
      </c>
      <c r="B5513" s="21" t="n">
        <v>41000000</v>
      </c>
      <c r="C5513" s="22" t="n">
        <v>12</v>
      </c>
      <c r="D5513" s="22" t="n">
        <v>1</v>
      </c>
      <c r="E5513" s="22" t="n">
        <v>0</v>
      </c>
      <c r="F5513" s="21">
        <f>(IF(C5513&lt;=20,MAX(800000,400000*C5513),8000000+700000*(C5513-20))+IF(E5513=1,1000000,0))</f>
        <v/>
      </c>
      <c r="G5513" s="21">
        <f>IF(AND(D5513=3,C5513&lt;=5),MAX(0,B5513-F5513),IF(AND(D5513=2,C5513&lt;=5,MAX(0,B5513-F5513)&gt;3000000),1500000+MAX(0,B5513-F5513)-3000000,MAX(0,B5513-F5513)/2))</f>
        <v/>
      </c>
      <c r="H5513" s="21">
        <f>ROUNDDOWN(G5513,-3)</f>
        <v/>
      </c>
      <c r="I5513" s="21">
        <f>IF(H5513&lt;=0,0,ROUNDDOWN(ROUND((H5513*LOOKUP(H5513,{0,1950001,3300001,6950001,9000001,18000001,40000001},{0.05,0.1,0.2,0.23,0.33,0.4,0.45})-LOOKUP(H5513,{0,1950001,3300001,6950001,9000001,18000001,40000001},{0,97500,427500,636000,1536000,2796000,4796000}))*1.021,3),0))</f>
        <v/>
      </c>
      <c r="J5513" s="21">
        <f>ROUNDDOWN(ROUND(H5513*0.06,2),-2)</f>
        <v/>
      </c>
      <c r="K5513" s="21">
        <f>ROUNDDOWN(ROUND(H5513*0.04,2),-2)</f>
        <v/>
      </c>
      <c r="L5513" s="21">
        <f>I5513+J5513+K5513</f>
        <v/>
      </c>
      <c r="M5513" s="21">
        <f>B5513-L5513</f>
        <v/>
      </c>
      <c r="N5513" s="21">
        <f>ROUNDDOWN(ROUND(B5513*0.2042,2),0)</f>
        <v/>
      </c>
    </row>
    <row r="5514">
      <c r="A5514" t="inlineStr">
        <is>
          <t>照合 一般</t>
        </is>
      </c>
      <c r="B5514" s="21" t="n">
        <v>41000000</v>
      </c>
      <c r="C5514" s="22" t="n">
        <v>13</v>
      </c>
      <c r="D5514" s="22" t="n">
        <v>1</v>
      </c>
      <c r="E5514" s="22" t="n">
        <v>0</v>
      </c>
      <c r="F5514" s="21">
        <f>(IF(C5514&lt;=20,MAX(800000,400000*C5514),8000000+700000*(C5514-20))+IF(E5514=1,1000000,0))</f>
        <v/>
      </c>
      <c r="G5514" s="21">
        <f>IF(AND(D5514=3,C5514&lt;=5),MAX(0,B5514-F5514),IF(AND(D5514=2,C5514&lt;=5,MAX(0,B5514-F5514)&gt;3000000),1500000+MAX(0,B5514-F5514)-3000000,MAX(0,B5514-F5514)/2))</f>
        <v/>
      </c>
      <c r="H5514" s="21">
        <f>ROUNDDOWN(G5514,-3)</f>
        <v/>
      </c>
      <c r="I5514" s="21">
        <f>IF(H5514&lt;=0,0,ROUNDDOWN(ROUND((H5514*LOOKUP(H5514,{0,1950001,3300001,6950001,9000001,18000001,40000001},{0.05,0.1,0.2,0.23,0.33,0.4,0.45})-LOOKUP(H5514,{0,1950001,3300001,6950001,9000001,18000001,40000001},{0,97500,427500,636000,1536000,2796000,4796000}))*1.021,3),0))</f>
        <v/>
      </c>
      <c r="J5514" s="21">
        <f>ROUNDDOWN(ROUND(H5514*0.06,2),-2)</f>
        <v/>
      </c>
      <c r="K5514" s="21">
        <f>ROUNDDOWN(ROUND(H5514*0.04,2),-2)</f>
        <v/>
      </c>
      <c r="L5514" s="21">
        <f>I5514+J5514+K5514</f>
        <v/>
      </c>
      <c r="M5514" s="21">
        <f>B5514-L5514</f>
        <v/>
      </c>
      <c r="N5514" s="21">
        <f>ROUNDDOWN(ROUND(B5514*0.2042,2),0)</f>
        <v/>
      </c>
    </row>
    <row r="5515">
      <c r="A5515" t="inlineStr">
        <is>
          <t>照合 一般</t>
        </is>
      </c>
      <c r="B5515" s="21" t="n">
        <v>41000000</v>
      </c>
      <c r="C5515" s="22" t="n">
        <v>14</v>
      </c>
      <c r="D5515" s="22" t="n">
        <v>1</v>
      </c>
      <c r="E5515" s="22" t="n">
        <v>0</v>
      </c>
      <c r="F5515" s="21">
        <f>(IF(C5515&lt;=20,MAX(800000,400000*C5515),8000000+700000*(C5515-20))+IF(E5515=1,1000000,0))</f>
        <v/>
      </c>
      <c r="G5515" s="21">
        <f>IF(AND(D5515=3,C5515&lt;=5),MAX(0,B5515-F5515),IF(AND(D5515=2,C5515&lt;=5,MAX(0,B5515-F5515)&gt;3000000),1500000+MAX(0,B5515-F5515)-3000000,MAX(0,B5515-F5515)/2))</f>
        <v/>
      </c>
      <c r="H5515" s="21">
        <f>ROUNDDOWN(G5515,-3)</f>
        <v/>
      </c>
      <c r="I5515" s="21">
        <f>IF(H5515&lt;=0,0,ROUNDDOWN(ROUND((H5515*LOOKUP(H5515,{0,1950001,3300001,6950001,9000001,18000001,40000001},{0.05,0.1,0.2,0.23,0.33,0.4,0.45})-LOOKUP(H5515,{0,1950001,3300001,6950001,9000001,18000001,40000001},{0,97500,427500,636000,1536000,2796000,4796000}))*1.021,3),0))</f>
        <v/>
      </c>
      <c r="J5515" s="21">
        <f>ROUNDDOWN(ROUND(H5515*0.06,2),-2)</f>
        <v/>
      </c>
      <c r="K5515" s="21">
        <f>ROUNDDOWN(ROUND(H5515*0.04,2),-2)</f>
        <v/>
      </c>
      <c r="L5515" s="21">
        <f>I5515+J5515+K5515</f>
        <v/>
      </c>
      <c r="M5515" s="21">
        <f>B5515-L5515</f>
        <v/>
      </c>
      <c r="N5515" s="21">
        <f>ROUNDDOWN(ROUND(B5515*0.2042,2),0)</f>
        <v/>
      </c>
    </row>
    <row r="5516">
      <c r="A5516" t="inlineStr">
        <is>
          <t>照合 一般</t>
        </is>
      </c>
      <c r="B5516" s="21" t="n">
        <v>41000000</v>
      </c>
      <c r="C5516" s="22" t="n">
        <v>15</v>
      </c>
      <c r="D5516" s="22" t="n">
        <v>1</v>
      </c>
      <c r="E5516" s="22" t="n">
        <v>0</v>
      </c>
      <c r="F5516" s="21">
        <f>(IF(C5516&lt;=20,MAX(800000,400000*C5516),8000000+700000*(C5516-20))+IF(E5516=1,1000000,0))</f>
        <v/>
      </c>
      <c r="G5516" s="21">
        <f>IF(AND(D5516=3,C5516&lt;=5),MAX(0,B5516-F5516),IF(AND(D5516=2,C5516&lt;=5,MAX(0,B5516-F5516)&gt;3000000),1500000+MAX(0,B5516-F5516)-3000000,MAX(0,B5516-F5516)/2))</f>
        <v/>
      </c>
      <c r="H5516" s="21">
        <f>ROUNDDOWN(G5516,-3)</f>
        <v/>
      </c>
      <c r="I5516" s="21">
        <f>IF(H5516&lt;=0,0,ROUNDDOWN(ROUND((H5516*LOOKUP(H5516,{0,1950001,3300001,6950001,9000001,18000001,40000001},{0.05,0.1,0.2,0.23,0.33,0.4,0.45})-LOOKUP(H5516,{0,1950001,3300001,6950001,9000001,18000001,40000001},{0,97500,427500,636000,1536000,2796000,4796000}))*1.021,3),0))</f>
        <v/>
      </c>
      <c r="J5516" s="21">
        <f>ROUNDDOWN(ROUND(H5516*0.06,2),-2)</f>
        <v/>
      </c>
      <c r="K5516" s="21">
        <f>ROUNDDOWN(ROUND(H5516*0.04,2),-2)</f>
        <v/>
      </c>
      <c r="L5516" s="21">
        <f>I5516+J5516+K5516</f>
        <v/>
      </c>
      <c r="M5516" s="21">
        <f>B5516-L5516</f>
        <v/>
      </c>
      <c r="N5516" s="21">
        <f>ROUNDDOWN(ROUND(B5516*0.2042,2),0)</f>
        <v/>
      </c>
    </row>
    <row r="5517">
      <c r="A5517" t="inlineStr">
        <is>
          <t>照合 一般</t>
        </is>
      </c>
      <c r="B5517" s="21" t="n">
        <v>41000000</v>
      </c>
      <c r="C5517" s="22" t="n">
        <v>16</v>
      </c>
      <c r="D5517" s="22" t="n">
        <v>1</v>
      </c>
      <c r="E5517" s="22" t="n">
        <v>0</v>
      </c>
      <c r="F5517" s="21">
        <f>(IF(C5517&lt;=20,MAX(800000,400000*C5517),8000000+700000*(C5517-20))+IF(E5517=1,1000000,0))</f>
        <v/>
      </c>
      <c r="G5517" s="21">
        <f>IF(AND(D5517=3,C5517&lt;=5),MAX(0,B5517-F5517),IF(AND(D5517=2,C5517&lt;=5,MAX(0,B5517-F5517)&gt;3000000),1500000+MAX(0,B5517-F5517)-3000000,MAX(0,B5517-F5517)/2))</f>
        <v/>
      </c>
      <c r="H5517" s="21">
        <f>ROUNDDOWN(G5517,-3)</f>
        <v/>
      </c>
      <c r="I5517" s="21">
        <f>IF(H5517&lt;=0,0,ROUNDDOWN(ROUND((H5517*LOOKUP(H5517,{0,1950001,3300001,6950001,9000001,18000001,40000001},{0.05,0.1,0.2,0.23,0.33,0.4,0.45})-LOOKUP(H5517,{0,1950001,3300001,6950001,9000001,18000001,40000001},{0,97500,427500,636000,1536000,2796000,4796000}))*1.021,3),0))</f>
        <v/>
      </c>
      <c r="J5517" s="21">
        <f>ROUNDDOWN(ROUND(H5517*0.06,2),-2)</f>
        <v/>
      </c>
      <c r="K5517" s="21">
        <f>ROUNDDOWN(ROUND(H5517*0.04,2),-2)</f>
        <v/>
      </c>
      <c r="L5517" s="21">
        <f>I5517+J5517+K5517</f>
        <v/>
      </c>
      <c r="M5517" s="21">
        <f>B5517-L5517</f>
        <v/>
      </c>
      <c r="N5517" s="21">
        <f>ROUNDDOWN(ROUND(B5517*0.2042,2),0)</f>
        <v/>
      </c>
    </row>
    <row r="5518">
      <c r="A5518" t="inlineStr">
        <is>
          <t>照合 一般</t>
        </is>
      </c>
      <c r="B5518" s="21" t="n">
        <v>41000000</v>
      </c>
      <c r="C5518" s="22" t="n">
        <v>17</v>
      </c>
      <c r="D5518" s="22" t="n">
        <v>1</v>
      </c>
      <c r="E5518" s="22" t="n">
        <v>0</v>
      </c>
      <c r="F5518" s="21">
        <f>(IF(C5518&lt;=20,MAX(800000,400000*C5518),8000000+700000*(C5518-20))+IF(E5518=1,1000000,0))</f>
        <v/>
      </c>
      <c r="G5518" s="21">
        <f>IF(AND(D5518=3,C5518&lt;=5),MAX(0,B5518-F5518),IF(AND(D5518=2,C5518&lt;=5,MAX(0,B5518-F5518)&gt;3000000),1500000+MAX(0,B5518-F5518)-3000000,MAX(0,B5518-F5518)/2))</f>
        <v/>
      </c>
      <c r="H5518" s="21">
        <f>ROUNDDOWN(G5518,-3)</f>
        <v/>
      </c>
      <c r="I5518" s="21">
        <f>IF(H5518&lt;=0,0,ROUNDDOWN(ROUND((H5518*LOOKUP(H5518,{0,1950001,3300001,6950001,9000001,18000001,40000001},{0.05,0.1,0.2,0.23,0.33,0.4,0.45})-LOOKUP(H5518,{0,1950001,3300001,6950001,9000001,18000001,40000001},{0,97500,427500,636000,1536000,2796000,4796000}))*1.021,3),0))</f>
        <v/>
      </c>
      <c r="J5518" s="21">
        <f>ROUNDDOWN(ROUND(H5518*0.06,2),-2)</f>
        <v/>
      </c>
      <c r="K5518" s="21">
        <f>ROUNDDOWN(ROUND(H5518*0.04,2),-2)</f>
        <v/>
      </c>
      <c r="L5518" s="21">
        <f>I5518+J5518+K5518</f>
        <v/>
      </c>
      <c r="M5518" s="21">
        <f>B5518-L5518</f>
        <v/>
      </c>
      <c r="N5518" s="21">
        <f>ROUNDDOWN(ROUND(B5518*0.2042,2),0)</f>
        <v/>
      </c>
    </row>
    <row r="5519">
      <c r="A5519" t="inlineStr">
        <is>
          <t>照合 一般</t>
        </is>
      </c>
      <c r="B5519" s="21" t="n">
        <v>41000000</v>
      </c>
      <c r="C5519" s="22" t="n">
        <v>18</v>
      </c>
      <c r="D5519" s="22" t="n">
        <v>1</v>
      </c>
      <c r="E5519" s="22" t="n">
        <v>0</v>
      </c>
      <c r="F5519" s="21">
        <f>(IF(C5519&lt;=20,MAX(800000,400000*C5519),8000000+700000*(C5519-20))+IF(E5519=1,1000000,0))</f>
        <v/>
      </c>
      <c r="G5519" s="21">
        <f>IF(AND(D5519=3,C5519&lt;=5),MAX(0,B5519-F5519),IF(AND(D5519=2,C5519&lt;=5,MAX(0,B5519-F5519)&gt;3000000),1500000+MAX(0,B5519-F5519)-3000000,MAX(0,B5519-F5519)/2))</f>
        <v/>
      </c>
      <c r="H5519" s="21">
        <f>ROUNDDOWN(G5519,-3)</f>
        <v/>
      </c>
      <c r="I5519" s="21">
        <f>IF(H5519&lt;=0,0,ROUNDDOWN(ROUND((H5519*LOOKUP(H5519,{0,1950001,3300001,6950001,9000001,18000001,40000001},{0.05,0.1,0.2,0.23,0.33,0.4,0.45})-LOOKUP(H5519,{0,1950001,3300001,6950001,9000001,18000001,40000001},{0,97500,427500,636000,1536000,2796000,4796000}))*1.021,3),0))</f>
        <v/>
      </c>
      <c r="J5519" s="21">
        <f>ROUNDDOWN(ROUND(H5519*0.06,2),-2)</f>
        <v/>
      </c>
      <c r="K5519" s="21">
        <f>ROUNDDOWN(ROUND(H5519*0.04,2),-2)</f>
        <v/>
      </c>
      <c r="L5519" s="21">
        <f>I5519+J5519+K5519</f>
        <v/>
      </c>
      <c r="M5519" s="21">
        <f>B5519-L5519</f>
        <v/>
      </c>
      <c r="N5519" s="21">
        <f>ROUNDDOWN(ROUND(B5519*0.2042,2),0)</f>
        <v/>
      </c>
    </row>
    <row r="5520">
      <c r="A5520" t="inlineStr">
        <is>
          <t>照合 一般</t>
        </is>
      </c>
      <c r="B5520" s="21" t="n">
        <v>41000000</v>
      </c>
      <c r="C5520" s="22" t="n">
        <v>19</v>
      </c>
      <c r="D5520" s="22" t="n">
        <v>1</v>
      </c>
      <c r="E5520" s="22" t="n">
        <v>0</v>
      </c>
      <c r="F5520" s="21">
        <f>(IF(C5520&lt;=20,MAX(800000,400000*C5520),8000000+700000*(C5520-20))+IF(E5520=1,1000000,0))</f>
        <v/>
      </c>
      <c r="G5520" s="21">
        <f>IF(AND(D5520=3,C5520&lt;=5),MAX(0,B5520-F5520),IF(AND(D5520=2,C5520&lt;=5,MAX(0,B5520-F5520)&gt;3000000),1500000+MAX(0,B5520-F5520)-3000000,MAX(0,B5520-F5520)/2))</f>
        <v/>
      </c>
      <c r="H5520" s="21">
        <f>ROUNDDOWN(G5520,-3)</f>
        <v/>
      </c>
      <c r="I5520" s="21">
        <f>IF(H5520&lt;=0,0,ROUNDDOWN(ROUND((H5520*LOOKUP(H5520,{0,1950001,3300001,6950001,9000001,18000001,40000001},{0.05,0.1,0.2,0.23,0.33,0.4,0.45})-LOOKUP(H5520,{0,1950001,3300001,6950001,9000001,18000001,40000001},{0,97500,427500,636000,1536000,2796000,4796000}))*1.021,3),0))</f>
        <v/>
      </c>
      <c r="J5520" s="21">
        <f>ROUNDDOWN(ROUND(H5520*0.06,2),-2)</f>
        <v/>
      </c>
      <c r="K5520" s="21">
        <f>ROUNDDOWN(ROUND(H5520*0.04,2),-2)</f>
        <v/>
      </c>
      <c r="L5520" s="21">
        <f>I5520+J5520+K5520</f>
        <v/>
      </c>
      <c r="M5520" s="21">
        <f>B5520-L5520</f>
        <v/>
      </c>
      <c r="N5520" s="21">
        <f>ROUNDDOWN(ROUND(B5520*0.2042,2),0)</f>
        <v/>
      </c>
    </row>
    <row r="5521">
      <c r="A5521" t="inlineStr">
        <is>
          <t>照合 一般</t>
        </is>
      </c>
      <c r="B5521" s="21" t="n">
        <v>41000000</v>
      </c>
      <c r="C5521" s="22" t="n">
        <v>20</v>
      </c>
      <c r="D5521" s="22" t="n">
        <v>1</v>
      </c>
      <c r="E5521" s="22" t="n">
        <v>0</v>
      </c>
      <c r="F5521" s="21">
        <f>(IF(C5521&lt;=20,MAX(800000,400000*C5521),8000000+700000*(C5521-20))+IF(E5521=1,1000000,0))</f>
        <v/>
      </c>
      <c r="G5521" s="21">
        <f>IF(AND(D5521=3,C5521&lt;=5),MAX(0,B5521-F5521),IF(AND(D5521=2,C5521&lt;=5,MAX(0,B5521-F5521)&gt;3000000),1500000+MAX(0,B5521-F5521)-3000000,MAX(0,B5521-F5521)/2))</f>
        <v/>
      </c>
      <c r="H5521" s="21">
        <f>ROUNDDOWN(G5521,-3)</f>
        <v/>
      </c>
      <c r="I5521" s="21">
        <f>IF(H5521&lt;=0,0,ROUNDDOWN(ROUND((H5521*LOOKUP(H5521,{0,1950001,3300001,6950001,9000001,18000001,40000001},{0.05,0.1,0.2,0.23,0.33,0.4,0.45})-LOOKUP(H5521,{0,1950001,3300001,6950001,9000001,18000001,40000001},{0,97500,427500,636000,1536000,2796000,4796000}))*1.021,3),0))</f>
        <v/>
      </c>
      <c r="J5521" s="21">
        <f>ROUNDDOWN(ROUND(H5521*0.06,2),-2)</f>
        <v/>
      </c>
      <c r="K5521" s="21">
        <f>ROUNDDOWN(ROUND(H5521*0.04,2),-2)</f>
        <v/>
      </c>
      <c r="L5521" s="21">
        <f>I5521+J5521+K5521</f>
        <v/>
      </c>
      <c r="M5521" s="21">
        <f>B5521-L5521</f>
        <v/>
      </c>
      <c r="N5521" s="21">
        <f>ROUNDDOWN(ROUND(B5521*0.2042,2),0)</f>
        <v/>
      </c>
    </row>
    <row r="5522">
      <c r="A5522" t="inlineStr">
        <is>
          <t>照合 一般</t>
        </is>
      </c>
      <c r="B5522" s="21" t="n">
        <v>41000000</v>
      </c>
      <c r="C5522" s="22" t="n">
        <v>21</v>
      </c>
      <c r="D5522" s="22" t="n">
        <v>1</v>
      </c>
      <c r="E5522" s="22" t="n">
        <v>0</v>
      </c>
      <c r="F5522" s="21">
        <f>(IF(C5522&lt;=20,MAX(800000,400000*C5522),8000000+700000*(C5522-20))+IF(E5522=1,1000000,0))</f>
        <v/>
      </c>
      <c r="G5522" s="21">
        <f>IF(AND(D5522=3,C5522&lt;=5),MAX(0,B5522-F5522),IF(AND(D5522=2,C5522&lt;=5,MAX(0,B5522-F5522)&gt;3000000),1500000+MAX(0,B5522-F5522)-3000000,MAX(0,B5522-F5522)/2))</f>
        <v/>
      </c>
      <c r="H5522" s="21">
        <f>ROUNDDOWN(G5522,-3)</f>
        <v/>
      </c>
      <c r="I5522" s="21">
        <f>IF(H5522&lt;=0,0,ROUNDDOWN(ROUND((H5522*LOOKUP(H5522,{0,1950001,3300001,6950001,9000001,18000001,40000001},{0.05,0.1,0.2,0.23,0.33,0.4,0.45})-LOOKUP(H5522,{0,1950001,3300001,6950001,9000001,18000001,40000001},{0,97500,427500,636000,1536000,2796000,4796000}))*1.021,3),0))</f>
        <v/>
      </c>
      <c r="J5522" s="21">
        <f>ROUNDDOWN(ROUND(H5522*0.06,2),-2)</f>
        <v/>
      </c>
      <c r="K5522" s="21">
        <f>ROUNDDOWN(ROUND(H5522*0.04,2),-2)</f>
        <v/>
      </c>
      <c r="L5522" s="21">
        <f>I5522+J5522+K5522</f>
        <v/>
      </c>
      <c r="M5522" s="21">
        <f>B5522-L5522</f>
        <v/>
      </c>
      <c r="N5522" s="21">
        <f>ROUNDDOWN(ROUND(B5522*0.2042,2),0)</f>
        <v/>
      </c>
    </row>
    <row r="5523">
      <c r="A5523" t="inlineStr">
        <is>
          <t>照合 一般</t>
        </is>
      </c>
      <c r="B5523" s="21" t="n">
        <v>41000000</v>
      </c>
      <c r="C5523" s="22" t="n">
        <v>22</v>
      </c>
      <c r="D5523" s="22" t="n">
        <v>1</v>
      </c>
      <c r="E5523" s="22" t="n">
        <v>0</v>
      </c>
      <c r="F5523" s="21">
        <f>(IF(C5523&lt;=20,MAX(800000,400000*C5523),8000000+700000*(C5523-20))+IF(E5523=1,1000000,0))</f>
        <v/>
      </c>
      <c r="G5523" s="21">
        <f>IF(AND(D5523=3,C5523&lt;=5),MAX(0,B5523-F5523),IF(AND(D5523=2,C5523&lt;=5,MAX(0,B5523-F5523)&gt;3000000),1500000+MAX(0,B5523-F5523)-3000000,MAX(0,B5523-F5523)/2))</f>
        <v/>
      </c>
      <c r="H5523" s="21">
        <f>ROUNDDOWN(G5523,-3)</f>
        <v/>
      </c>
      <c r="I5523" s="21">
        <f>IF(H5523&lt;=0,0,ROUNDDOWN(ROUND((H5523*LOOKUP(H5523,{0,1950001,3300001,6950001,9000001,18000001,40000001},{0.05,0.1,0.2,0.23,0.33,0.4,0.45})-LOOKUP(H5523,{0,1950001,3300001,6950001,9000001,18000001,40000001},{0,97500,427500,636000,1536000,2796000,4796000}))*1.021,3),0))</f>
        <v/>
      </c>
      <c r="J5523" s="21">
        <f>ROUNDDOWN(ROUND(H5523*0.06,2),-2)</f>
        <v/>
      </c>
      <c r="K5523" s="21">
        <f>ROUNDDOWN(ROUND(H5523*0.04,2),-2)</f>
        <v/>
      </c>
      <c r="L5523" s="21">
        <f>I5523+J5523+K5523</f>
        <v/>
      </c>
      <c r="M5523" s="21">
        <f>B5523-L5523</f>
        <v/>
      </c>
      <c r="N5523" s="21">
        <f>ROUNDDOWN(ROUND(B5523*0.2042,2),0)</f>
        <v/>
      </c>
    </row>
    <row r="5524">
      <c r="A5524" t="inlineStr">
        <is>
          <t>照合 一般</t>
        </is>
      </c>
      <c r="B5524" s="21" t="n">
        <v>41000000</v>
      </c>
      <c r="C5524" s="22" t="n">
        <v>23</v>
      </c>
      <c r="D5524" s="22" t="n">
        <v>1</v>
      </c>
      <c r="E5524" s="22" t="n">
        <v>0</v>
      </c>
      <c r="F5524" s="21">
        <f>(IF(C5524&lt;=20,MAX(800000,400000*C5524),8000000+700000*(C5524-20))+IF(E5524=1,1000000,0))</f>
        <v/>
      </c>
      <c r="G5524" s="21">
        <f>IF(AND(D5524=3,C5524&lt;=5),MAX(0,B5524-F5524),IF(AND(D5524=2,C5524&lt;=5,MAX(0,B5524-F5524)&gt;3000000),1500000+MAX(0,B5524-F5524)-3000000,MAX(0,B5524-F5524)/2))</f>
        <v/>
      </c>
      <c r="H5524" s="21">
        <f>ROUNDDOWN(G5524,-3)</f>
        <v/>
      </c>
      <c r="I5524" s="21">
        <f>IF(H5524&lt;=0,0,ROUNDDOWN(ROUND((H5524*LOOKUP(H5524,{0,1950001,3300001,6950001,9000001,18000001,40000001},{0.05,0.1,0.2,0.23,0.33,0.4,0.45})-LOOKUP(H5524,{0,1950001,3300001,6950001,9000001,18000001,40000001},{0,97500,427500,636000,1536000,2796000,4796000}))*1.021,3),0))</f>
        <v/>
      </c>
      <c r="J5524" s="21">
        <f>ROUNDDOWN(ROUND(H5524*0.06,2),-2)</f>
        <v/>
      </c>
      <c r="K5524" s="21">
        <f>ROUNDDOWN(ROUND(H5524*0.04,2),-2)</f>
        <v/>
      </c>
      <c r="L5524" s="21">
        <f>I5524+J5524+K5524</f>
        <v/>
      </c>
      <c r="M5524" s="21">
        <f>B5524-L5524</f>
        <v/>
      </c>
      <c r="N5524" s="21">
        <f>ROUNDDOWN(ROUND(B5524*0.2042,2),0)</f>
        <v/>
      </c>
    </row>
    <row r="5525">
      <c r="A5525" t="inlineStr">
        <is>
          <t>照合 一般</t>
        </is>
      </c>
      <c r="B5525" s="21" t="n">
        <v>41000000</v>
      </c>
      <c r="C5525" s="22" t="n">
        <v>24</v>
      </c>
      <c r="D5525" s="22" t="n">
        <v>1</v>
      </c>
      <c r="E5525" s="22" t="n">
        <v>0</v>
      </c>
      <c r="F5525" s="21">
        <f>(IF(C5525&lt;=20,MAX(800000,400000*C5525),8000000+700000*(C5525-20))+IF(E5525=1,1000000,0))</f>
        <v/>
      </c>
      <c r="G5525" s="21">
        <f>IF(AND(D5525=3,C5525&lt;=5),MAX(0,B5525-F5525),IF(AND(D5525=2,C5525&lt;=5,MAX(0,B5525-F5525)&gt;3000000),1500000+MAX(0,B5525-F5525)-3000000,MAX(0,B5525-F5525)/2))</f>
        <v/>
      </c>
      <c r="H5525" s="21">
        <f>ROUNDDOWN(G5525,-3)</f>
        <v/>
      </c>
      <c r="I5525" s="21">
        <f>IF(H5525&lt;=0,0,ROUNDDOWN(ROUND((H5525*LOOKUP(H5525,{0,1950001,3300001,6950001,9000001,18000001,40000001},{0.05,0.1,0.2,0.23,0.33,0.4,0.45})-LOOKUP(H5525,{0,1950001,3300001,6950001,9000001,18000001,40000001},{0,97500,427500,636000,1536000,2796000,4796000}))*1.021,3),0))</f>
        <v/>
      </c>
      <c r="J5525" s="21">
        <f>ROUNDDOWN(ROUND(H5525*0.06,2),-2)</f>
        <v/>
      </c>
      <c r="K5525" s="21">
        <f>ROUNDDOWN(ROUND(H5525*0.04,2),-2)</f>
        <v/>
      </c>
      <c r="L5525" s="21">
        <f>I5525+J5525+K5525</f>
        <v/>
      </c>
      <c r="M5525" s="21">
        <f>B5525-L5525</f>
        <v/>
      </c>
      <c r="N5525" s="21">
        <f>ROUNDDOWN(ROUND(B5525*0.2042,2),0)</f>
        <v/>
      </c>
    </row>
    <row r="5526">
      <c r="A5526" t="inlineStr">
        <is>
          <t>照合 一般</t>
        </is>
      </c>
      <c r="B5526" s="21" t="n">
        <v>41000000</v>
      </c>
      <c r="C5526" s="22" t="n">
        <v>25</v>
      </c>
      <c r="D5526" s="22" t="n">
        <v>1</v>
      </c>
      <c r="E5526" s="22" t="n">
        <v>0</v>
      </c>
      <c r="F5526" s="21">
        <f>(IF(C5526&lt;=20,MAX(800000,400000*C5526),8000000+700000*(C5526-20))+IF(E5526=1,1000000,0))</f>
        <v/>
      </c>
      <c r="G5526" s="21">
        <f>IF(AND(D5526=3,C5526&lt;=5),MAX(0,B5526-F5526),IF(AND(D5526=2,C5526&lt;=5,MAX(0,B5526-F5526)&gt;3000000),1500000+MAX(0,B5526-F5526)-3000000,MAX(0,B5526-F5526)/2))</f>
        <v/>
      </c>
      <c r="H5526" s="21">
        <f>ROUNDDOWN(G5526,-3)</f>
        <v/>
      </c>
      <c r="I5526" s="21">
        <f>IF(H5526&lt;=0,0,ROUNDDOWN(ROUND((H5526*LOOKUP(H5526,{0,1950001,3300001,6950001,9000001,18000001,40000001},{0.05,0.1,0.2,0.23,0.33,0.4,0.45})-LOOKUP(H5526,{0,1950001,3300001,6950001,9000001,18000001,40000001},{0,97500,427500,636000,1536000,2796000,4796000}))*1.021,3),0))</f>
        <v/>
      </c>
      <c r="J5526" s="21">
        <f>ROUNDDOWN(ROUND(H5526*0.06,2),-2)</f>
        <v/>
      </c>
      <c r="K5526" s="21">
        <f>ROUNDDOWN(ROUND(H5526*0.04,2),-2)</f>
        <v/>
      </c>
      <c r="L5526" s="21">
        <f>I5526+J5526+K5526</f>
        <v/>
      </c>
      <c r="M5526" s="21">
        <f>B5526-L5526</f>
        <v/>
      </c>
      <c r="N5526" s="21">
        <f>ROUNDDOWN(ROUND(B5526*0.2042,2),0)</f>
        <v/>
      </c>
    </row>
    <row r="5527">
      <c r="A5527" t="inlineStr">
        <is>
          <t>照合 一般</t>
        </is>
      </c>
      <c r="B5527" s="21" t="n">
        <v>41000000</v>
      </c>
      <c r="C5527" s="22" t="n">
        <v>26</v>
      </c>
      <c r="D5527" s="22" t="n">
        <v>1</v>
      </c>
      <c r="E5527" s="22" t="n">
        <v>0</v>
      </c>
      <c r="F5527" s="21">
        <f>(IF(C5527&lt;=20,MAX(800000,400000*C5527),8000000+700000*(C5527-20))+IF(E5527=1,1000000,0))</f>
        <v/>
      </c>
      <c r="G5527" s="21">
        <f>IF(AND(D5527=3,C5527&lt;=5),MAX(0,B5527-F5527),IF(AND(D5527=2,C5527&lt;=5,MAX(0,B5527-F5527)&gt;3000000),1500000+MAX(0,B5527-F5527)-3000000,MAX(0,B5527-F5527)/2))</f>
        <v/>
      </c>
      <c r="H5527" s="21">
        <f>ROUNDDOWN(G5527,-3)</f>
        <v/>
      </c>
      <c r="I5527" s="21">
        <f>IF(H5527&lt;=0,0,ROUNDDOWN(ROUND((H5527*LOOKUP(H5527,{0,1950001,3300001,6950001,9000001,18000001,40000001},{0.05,0.1,0.2,0.23,0.33,0.4,0.45})-LOOKUP(H5527,{0,1950001,3300001,6950001,9000001,18000001,40000001},{0,97500,427500,636000,1536000,2796000,4796000}))*1.021,3),0))</f>
        <v/>
      </c>
      <c r="J5527" s="21">
        <f>ROUNDDOWN(ROUND(H5527*0.06,2),-2)</f>
        <v/>
      </c>
      <c r="K5527" s="21">
        <f>ROUNDDOWN(ROUND(H5527*0.04,2),-2)</f>
        <v/>
      </c>
      <c r="L5527" s="21">
        <f>I5527+J5527+K5527</f>
        <v/>
      </c>
      <c r="M5527" s="21">
        <f>B5527-L5527</f>
        <v/>
      </c>
      <c r="N5527" s="21">
        <f>ROUNDDOWN(ROUND(B5527*0.2042,2),0)</f>
        <v/>
      </c>
    </row>
    <row r="5528">
      <c r="A5528" t="inlineStr">
        <is>
          <t>照合 一般</t>
        </is>
      </c>
      <c r="B5528" s="21" t="n">
        <v>41000000</v>
      </c>
      <c r="C5528" s="22" t="n">
        <v>27</v>
      </c>
      <c r="D5528" s="22" t="n">
        <v>1</v>
      </c>
      <c r="E5528" s="22" t="n">
        <v>0</v>
      </c>
      <c r="F5528" s="21">
        <f>(IF(C5528&lt;=20,MAX(800000,400000*C5528),8000000+700000*(C5528-20))+IF(E5528=1,1000000,0))</f>
        <v/>
      </c>
      <c r="G5528" s="21">
        <f>IF(AND(D5528=3,C5528&lt;=5),MAX(0,B5528-F5528),IF(AND(D5528=2,C5528&lt;=5,MAX(0,B5528-F5528)&gt;3000000),1500000+MAX(0,B5528-F5528)-3000000,MAX(0,B5528-F5528)/2))</f>
        <v/>
      </c>
      <c r="H5528" s="21">
        <f>ROUNDDOWN(G5528,-3)</f>
        <v/>
      </c>
      <c r="I5528" s="21">
        <f>IF(H5528&lt;=0,0,ROUNDDOWN(ROUND((H5528*LOOKUP(H5528,{0,1950001,3300001,6950001,9000001,18000001,40000001},{0.05,0.1,0.2,0.23,0.33,0.4,0.45})-LOOKUP(H5528,{0,1950001,3300001,6950001,9000001,18000001,40000001},{0,97500,427500,636000,1536000,2796000,4796000}))*1.021,3),0))</f>
        <v/>
      </c>
      <c r="J5528" s="21">
        <f>ROUNDDOWN(ROUND(H5528*0.06,2),-2)</f>
        <v/>
      </c>
      <c r="K5528" s="21">
        <f>ROUNDDOWN(ROUND(H5528*0.04,2),-2)</f>
        <v/>
      </c>
      <c r="L5528" s="21">
        <f>I5528+J5528+K5528</f>
        <v/>
      </c>
      <c r="M5528" s="21">
        <f>B5528-L5528</f>
        <v/>
      </c>
      <c r="N5528" s="21">
        <f>ROUNDDOWN(ROUND(B5528*0.2042,2),0)</f>
        <v/>
      </c>
    </row>
    <row r="5529">
      <c r="A5529" t="inlineStr">
        <is>
          <t>照合 一般</t>
        </is>
      </c>
      <c r="B5529" s="21" t="n">
        <v>41000000</v>
      </c>
      <c r="C5529" s="22" t="n">
        <v>28</v>
      </c>
      <c r="D5529" s="22" t="n">
        <v>1</v>
      </c>
      <c r="E5529" s="22" t="n">
        <v>0</v>
      </c>
      <c r="F5529" s="21">
        <f>(IF(C5529&lt;=20,MAX(800000,400000*C5529),8000000+700000*(C5529-20))+IF(E5529=1,1000000,0))</f>
        <v/>
      </c>
      <c r="G5529" s="21">
        <f>IF(AND(D5529=3,C5529&lt;=5),MAX(0,B5529-F5529),IF(AND(D5529=2,C5529&lt;=5,MAX(0,B5529-F5529)&gt;3000000),1500000+MAX(0,B5529-F5529)-3000000,MAX(0,B5529-F5529)/2))</f>
        <v/>
      </c>
      <c r="H5529" s="21">
        <f>ROUNDDOWN(G5529,-3)</f>
        <v/>
      </c>
      <c r="I5529" s="21">
        <f>IF(H5529&lt;=0,0,ROUNDDOWN(ROUND((H5529*LOOKUP(H5529,{0,1950001,3300001,6950001,9000001,18000001,40000001},{0.05,0.1,0.2,0.23,0.33,0.4,0.45})-LOOKUP(H5529,{0,1950001,3300001,6950001,9000001,18000001,40000001},{0,97500,427500,636000,1536000,2796000,4796000}))*1.021,3),0))</f>
        <v/>
      </c>
      <c r="J5529" s="21">
        <f>ROUNDDOWN(ROUND(H5529*0.06,2),-2)</f>
        <v/>
      </c>
      <c r="K5529" s="21">
        <f>ROUNDDOWN(ROUND(H5529*0.04,2),-2)</f>
        <v/>
      </c>
      <c r="L5529" s="21">
        <f>I5529+J5529+K5529</f>
        <v/>
      </c>
      <c r="M5529" s="21">
        <f>B5529-L5529</f>
        <v/>
      </c>
      <c r="N5529" s="21">
        <f>ROUNDDOWN(ROUND(B5529*0.2042,2),0)</f>
        <v/>
      </c>
    </row>
    <row r="5530">
      <c r="A5530" t="inlineStr">
        <is>
          <t>照合 一般</t>
        </is>
      </c>
      <c r="B5530" s="21" t="n">
        <v>41000000</v>
      </c>
      <c r="C5530" s="22" t="n">
        <v>29</v>
      </c>
      <c r="D5530" s="22" t="n">
        <v>1</v>
      </c>
      <c r="E5530" s="22" t="n">
        <v>0</v>
      </c>
      <c r="F5530" s="21">
        <f>(IF(C5530&lt;=20,MAX(800000,400000*C5530),8000000+700000*(C5530-20))+IF(E5530=1,1000000,0))</f>
        <v/>
      </c>
      <c r="G5530" s="21">
        <f>IF(AND(D5530=3,C5530&lt;=5),MAX(0,B5530-F5530),IF(AND(D5530=2,C5530&lt;=5,MAX(0,B5530-F5530)&gt;3000000),1500000+MAX(0,B5530-F5530)-3000000,MAX(0,B5530-F5530)/2))</f>
        <v/>
      </c>
      <c r="H5530" s="21">
        <f>ROUNDDOWN(G5530,-3)</f>
        <v/>
      </c>
      <c r="I5530" s="21">
        <f>IF(H5530&lt;=0,0,ROUNDDOWN(ROUND((H5530*LOOKUP(H5530,{0,1950001,3300001,6950001,9000001,18000001,40000001},{0.05,0.1,0.2,0.23,0.33,0.4,0.45})-LOOKUP(H5530,{0,1950001,3300001,6950001,9000001,18000001,40000001},{0,97500,427500,636000,1536000,2796000,4796000}))*1.021,3),0))</f>
        <v/>
      </c>
      <c r="J5530" s="21">
        <f>ROUNDDOWN(ROUND(H5530*0.06,2),-2)</f>
        <v/>
      </c>
      <c r="K5530" s="21">
        <f>ROUNDDOWN(ROUND(H5530*0.04,2),-2)</f>
        <v/>
      </c>
      <c r="L5530" s="21">
        <f>I5530+J5530+K5530</f>
        <v/>
      </c>
      <c r="M5530" s="21">
        <f>B5530-L5530</f>
        <v/>
      </c>
      <c r="N5530" s="21">
        <f>ROUNDDOWN(ROUND(B5530*0.2042,2),0)</f>
        <v/>
      </c>
    </row>
    <row r="5531">
      <c r="A5531" t="inlineStr">
        <is>
          <t>照合 一般</t>
        </is>
      </c>
      <c r="B5531" s="21" t="n">
        <v>41000000</v>
      </c>
      <c r="C5531" s="22" t="n">
        <v>30</v>
      </c>
      <c r="D5531" s="22" t="n">
        <v>1</v>
      </c>
      <c r="E5531" s="22" t="n">
        <v>0</v>
      </c>
      <c r="F5531" s="21">
        <f>(IF(C5531&lt;=20,MAX(800000,400000*C5531),8000000+700000*(C5531-20))+IF(E5531=1,1000000,0))</f>
        <v/>
      </c>
      <c r="G5531" s="21">
        <f>IF(AND(D5531=3,C5531&lt;=5),MAX(0,B5531-F5531),IF(AND(D5531=2,C5531&lt;=5,MAX(0,B5531-F5531)&gt;3000000),1500000+MAX(0,B5531-F5531)-3000000,MAX(0,B5531-F5531)/2))</f>
        <v/>
      </c>
      <c r="H5531" s="21">
        <f>ROUNDDOWN(G5531,-3)</f>
        <v/>
      </c>
      <c r="I5531" s="21">
        <f>IF(H5531&lt;=0,0,ROUNDDOWN(ROUND((H5531*LOOKUP(H5531,{0,1950001,3300001,6950001,9000001,18000001,40000001},{0.05,0.1,0.2,0.23,0.33,0.4,0.45})-LOOKUP(H5531,{0,1950001,3300001,6950001,9000001,18000001,40000001},{0,97500,427500,636000,1536000,2796000,4796000}))*1.021,3),0))</f>
        <v/>
      </c>
      <c r="J5531" s="21">
        <f>ROUNDDOWN(ROUND(H5531*0.06,2),-2)</f>
        <v/>
      </c>
      <c r="K5531" s="21">
        <f>ROUNDDOWN(ROUND(H5531*0.04,2),-2)</f>
        <v/>
      </c>
      <c r="L5531" s="21">
        <f>I5531+J5531+K5531</f>
        <v/>
      </c>
      <c r="M5531" s="21">
        <f>B5531-L5531</f>
        <v/>
      </c>
      <c r="N5531" s="21">
        <f>ROUNDDOWN(ROUND(B5531*0.2042,2),0)</f>
        <v/>
      </c>
    </row>
    <row r="5532">
      <c r="A5532" t="inlineStr">
        <is>
          <t>照合 一般</t>
        </is>
      </c>
      <c r="B5532" s="21" t="n">
        <v>41000000</v>
      </c>
      <c r="C5532" s="22" t="n">
        <v>31</v>
      </c>
      <c r="D5532" s="22" t="n">
        <v>1</v>
      </c>
      <c r="E5532" s="22" t="n">
        <v>0</v>
      </c>
      <c r="F5532" s="21">
        <f>(IF(C5532&lt;=20,MAX(800000,400000*C5532),8000000+700000*(C5532-20))+IF(E5532=1,1000000,0))</f>
        <v/>
      </c>
      <c r="G5532" s="21">
        <f>IF(AND(D5532=3,C5532&lt;=5),MAX(0,B5532-F5532),IF(AND(D5532=2,C5532&lt;=5,MAX(0,B5532-F5532)&gt;3000000),1500000+MAX(0,B5532-F5532)-3000000,MAX(0,B5532-F5532)/2))</f>
        <v/>
      </c>
      <c r="H5532" s="21">
        <f>ROUNDDOWN(G5532,-3)</f>
        <v/>
      </c>
      <c r="I5532" s="21">
        <f>IF(H5532&lt;=0,0,ROUNDDOWN(ROUND((H5532*LOOKUP(H5532,{0,1950001,3300001,6950001,9000001,18000001,40000001},{0.05,0.1,0.2,0.23,0.33,0.4,0.45})-LOOKUP(H5532,{0,1950001,3300001,6950001,9000001,18000001,40000001},{0,97500,427500,636000,1536000,2796000,4796000}))*1.021,3),0))</f>
        <v/>
      </c>
      <c r="J5532" s="21">
        <f>ROUNDDOWN(ROUND(H5532*0.06,2),-2)</f>
        <v/>
      </c>
      <c r="K5532" s="21">
        <f>ROUNDDOWN(ROUND(H5532*0.04,2),-2)</f>
        <v/>
      </c>
      <c r="L5532" s="21">
        <f>I5532+J5532+K5532</f>
        <v/>
      </c>
      <c r="M5532" s="21">
        <f>B5532-L5532</f>
        <v/>
      </c>
      <c r="N5532" s="21">
        <f>ROUNDDOWN(ROUND(B5532*0.2042,2),0)</f>
        <v/>
      </c>
    </row>
    <row r="5533">
      <c r="A5533" t="inlineStr">
        <is>
          <t>照合 一般</t>
        </is>
      </c>
      <c r="B5533" s="21" t="n">
        <v>41000000</v>
      </c>
      <c r="C5533" s="22" t="n">
        <v>32</v>
      </c>
      <c r="D5533" s="22" t="n">
        <v>1</v>
      </c>
      <c r="E5533" s="22" t="n">
        <v>0</v>
      </c>
      <c r="F5533" s="21">
        <f>(IF(C5533&lt;=20,MAX(800000,400000*C5533),8000000+700000*(C5533-20))+IF(E5533=1,1000000,0))</f>
        <v/>
      </c>
      <c r="G5533" s="21">
        <f>IF(AND(D5533=3,C5533&lt;=5),MAX(0,B5533-F5533),IF(AND(D5533=2,C5533&lt;=5,MAX(0,B5533-F5533)&gt;3000000),1500000+MAX(0,B5533-F5533)-3000000,MAX(0,B5533-F5533)/2))</f>
        <v/>
      </c>
      <c r="H5533" s="21">
        <f>ROUNDDOWN(G5533,-3)</f>
        <v/>
      </c>
      <c r="I5533" s="21">
        <f>IF(H5533&lt;=0,0,ROUNDDOWN(ROUND((H5533*LOOKUP(H5533,{0,1950001,3300001,6950001,9000001,18000001,40000001},{0.05,0.1,0.2,0.23,0.33,0.4,0.45})-LOOKUP(H5533,{0,1950001,3300001,6950001,9000001,18000001,40000001},{0,97500,427500,636000,1536000,2796000,4796000}))*1.021,3),0))</f>
        <v/>
      </c>
      <c r="J5533" s="21">
        <f>ROUNDDOWN(ROUND(H5533*0.06,2),-2)</f>
        <v/>
      </c>
      <c r="K5533" s="21">
        <f>ROUNDDOWN(ROUND(H5533*0.04,2),-2)</f>
        <v/>
      </c>
      <c r="L5533" s="21">
        <f>I5533+J5533+K5533</f>
        <v/>
      </c>
      <c r="M5533" s="21">
        <f>B5533-L5533</f>
        <v/>
      </c>
      <c r="N5533" s="21">
        <f>ROUNDDOWN(ROUND(B5533*0.2042,2),0)</f>
        <v/>
      </c>
    </row>
    <row r="5534">
      <c r="A5534" t="inlineStr">
        <is>
          <t>照合 一般</t>
        </is>
      </c>
      <c r="B5534" s="21" t="n">
        <v>41000000</v>
      </c>
      <c r="C5534" s="22" t="n">
        <v>33</v>
      </c>
      <c r="D5534" s="22" t="n">
        <v>1</v>
      </c>
      <c r="E5534" s="22" t="n">
        <v>0</v>
      </c>
      <c r="F5534" s="21">
        <f>(IF(C5534&lt;=20,MAX(800000,400000*C5534),8000000+700000*(C5534-20))+IF(E5534=1,1000000,0))</f>
        <v/>
      </c>
      <c r="G5534" s="21">
        <f>IF(AND(D5534=3,C5534&lt;=5),MAX(0,B5534-F5534),IF(AND(D5534=2,C5534&lt;=5,MAX(0,B5534-F5534)&gt;3000000),1500000+MAX(0,B5534-F5534)-3000000,MAX(0,B5534-F5534)/2))</f>
        <v/>
      </c>
      <c r="H5534" s="21">
        <f>ROUNDDOWN(G5534,-3)</f>
        <v/>
      </c>
      <c r="I5534" s="21">
        <f>IF(H5534&lt;=0,0,ROUNDDOWN(ROUND((H5534*LOOKUP(H5534,{0,1950001,3300001,6950001,9000001,18000001,40000001},{0.05,0.1,0.2,0.23,0.33,0.4,0.45})-LOOKUP(H5534,{0,1950001,3300001,6950001,9000001,18000001,40000001},{0,97500,427500,636000,1536000,2796000,4796000}))*1.021,3),0))</f>
        <v/>
      </c>
      <c r="J5534" s="21">
        <f>ROUNDDOWN(ROUND(H5534*0.06,2),-2)</f>
        <v/>
      </c>
      <c r="K5534" s="21">
        <f>ROUNDDOWN(ROUND(H5534*0.04,2),-2)</f>
        <v/>
      </c>
      <c r="L5534" s="21">
        <f>I5534+J5534+K5534</f>
        <v/>
      </c>
      <c r="M5534" s="21">
        <f>B5534-L5534</f>
        <v/>
      </c>
      <c r="N5534" s="21">
        <f>ROUNDDOWN(ROUND(B5534*0.2042,2),0)</f>
        <v/>
      </c>
    </row>
    <row r="5535">
      <c r="A5535" t="inlineStr">
        <is>
          <t>照合 一般</t>
        </is>
      </c>
      <c r="B5535" s="21" t="n">
        <v>41000000</v>
      </c>
      <c r="C5535" s="22" t="n">
        <v>34</v>
      </c>
      <c r="D5535" s="22" t="n">
        <v>1</v>
      </c>
      <c r="E5535" s="22" t="n">
        <v>0</v>
      </c>
      <c r="F5535" s="21">
        <f>(IF(C5535&lt;=20,MAX(800000,400000*C5535),8000000+700000*(C5535-20))+IF(E5535=1,1000000,0))</f>
        <v/>
      </c>
      <c r="G5535" s="21">
        <f>IF(AND(D5535=3,C5535&lt;=5),MAX(0,B5535-F5535),IF(AND(D5535=2,C5535&lt;=5,MAX(0,B5535-F5535)&gt;3000000),1500000+MAX(0,B5535-F5535)-3000000,MAX(0,B5535-F5535)/2))</f>
        <v/>
      </c>
      <c r="H5535" s="21">
        <f>ROUNDDOWN(G5535,-3)</f>
        <v/>
      </c>
      <c r="I5535" s="21">
        <f>IF(H5535&lt;=0,0,ROUNDDOWN(ROUND((H5535*LOOKUP(H5535,{0,1950001,3300001,6950001,9000001,18000001,40000001},{0.05,0.1,0.2,0.23,0.33,0.4,0.45})-LOOKUP(H5535,{0,1950001,3300001,6950001,9000001,18000001,40000001},{0,97500,427500,636000,1536000,2796000,4796000}))*1.021,3),0))</f>
        <v/>
      </c>
      <c r="J5535" s="21">
        <f>ROUNDDOWN(ROUND(H5535*0.06,2),-2)</f>
        <v/>
      </c>
      <c r="K5535" s="21">
        <f>ROUNDDOWN(ROUND(H5535*0.04,2),-2)</f>
        <v/>
      </c>
      <c r="L5535" s="21">
        <f>I5535+J5535+K5535</f>
        <v/>
      </c>
      <c r="M5535" s="21">
        <f>B5535-L5535</f>
        <v/>
      </c>
      <c r="N5535" s="21">
        <f>ROUNDDOWN(ROUND(B5535*0.2042,2),0)</f>
        <v/>
      </c>
    </row>
    <row r="5536">
      <c r="A5536" t="inlineStr">
        <is>
          <t>照合 一般</t>
        </is>
      </c>
      <c r="B5536" s="21" t="n">
        <v>41000000</v>
      </c>
      <c r="C5536" s="22" t="n">
        <v>35</v>
      </c>
      <c r="D5536" s="22" t="n">
        <v>1</v>
      </c>
      <c r="E5536" s="22" t="n">
        <v>0</v>
      </c>
      <c r="F5536" s="21">
        <f>(IF(C5536&lt;=20,MAX(800000,400000*C5536),8000000+700000*(C5536-20))+IF(E5536=1,1000000,0))</f>
        <v/>
      </c>
      <c r="G5536" s="21">
        <f>IF(AND(D5536=3,C5536&lt;=5),MAX(0,B5536-F5536),IF(AND(D5536=2,C5536&lt;=5,MAX(0,B5536-F5536)&gt;3000000),1500000+MAX(0,B5536-F5536)-3000000,MAX(0,B5536-F5536)/2))</f>
        <v/>
      </c>
      <c r="H5536" s="21">
        <f>ROUNDDOWN(G5536,-3)</f>
        <v/>
      </c>
      <c r="I5536" s="21">
        <f>IF(H5536&lt;=0,0,ROUNDDOWN(ROUND((H5536*LOOKUP(H5536,{0,1950001,3300001,6950001,9000001,18000001,40000001},{0.05,0.1,0.2,0.23,0.33,0.4,0.45})-LOOKUP(H5536,{0,1950001,3300001,6950001,9000001,18000001,40000001},{0,97500,427500,636000,1536000,2796000,4796000}))*1.021,3),0))</f>
        <v/>
      </c>
      <c r="J5536" s="21">
        <f>ROUNDDOWN(ROUND(H5536*0.06,2),-2)</f>
        <v/>
      </c>
      <c r="K5536" s="21">
        <f>ROUNDDOWN(ROUND(H5536*0.04,2),-2)</f>
        <v/>
      </c>
      <c r="L5536" s="21">
        <f>I5536+J5536+K5536</f>
        <v/>
      </c>
      <c r="M5536" s="21">
        <f>B5536-L5536</f>
        <v/>
      </c>
      <c r="N5536" s="21">
        <f>ROUNDDOWN(ROUND(B5536*0.2042,2),0)</f>
        <v/>
      </c>
    </row>
    <row r="5537">
      <c r="A5537" t="inlineStr">
        <is>
          <t>照合 一般</t>
        </is>
      </c>
      <c r="B5537" s="21" t="n">
        <v>41000000</v>
      </c>
      <c r="C5537" s="22" t="n">
        <v>36</v>
      </c>
      <c r="D5537" s="22" t="n">
        <v>1</v>
      </c>
      <c r="E5537" s="22" t="n">
        <v>0</v>
      </c>
      <c r="F5537" s="21">
        <f>(IF(C5537&lt;=20,MAX(800000,400000*C5537),8000000+700000*(C5537-20))+IF(E5537=1,1000000,0))</f>
        <v/>
      </c>
      <c r="G5537" s="21">
        <f>IF(AND(D5537=3,C5537&lt;=5),MAX(0,B5537-F5537),IF(AND(D5537=2,C5537&lt;=5,MAX(0,B5537-F5537)&gt;3000000),1500000+MAX(0,B5537-F5537)-3000000,MAX(0,B5537-F5537)/2))</f>
        <v/>
      </c>
      <c r="H5537" s="21">
        <f>ROUNDDOWN(G5537,-3)</f>
        <v/>
      </c>
      <c r="I5537" s="21">
        <f>IF(H5537&lt;=0,0,ROUNDDOWN(ROUND((H5537*LOOKUP(H5537,{0,1950001,3300001,6950001,9000001,18000001,40000001},{0.05,0.1,0.2,0.23,0.33,0.4,0.45})-LOOKUP(H5537,{0,1950001,3300001,6950001,9000001,18000001,40000001},{0,97500,427500,636000,1536000,2796000,4796000}))*1.021,3),0))</f>
        <v/>
      </c>
      <c r="J5537" s="21">
        <f>ROUNDDOWN(ROUND(H5537*0.06,2),-2)</f>
        <v/>
      </c>
      <c r="K5537" s="21">
        <f>ROUNDDOWN(ROUND(H5537*0.04,2),-2)</f>
        <v/>
      </c>
      <c r="L5537" s="21">
        <f>I5537+J5537+K5537</f>
        <v/>
      </c>
      <c r="M5537" s="21">
        <f>B5537-L5537</f>
        <v/>
      </c>
      <c r="N5537" s="21">
        <f>ROUNDDOWN(ROUND(B5537*0.2042,2),0)</f>
        <v/>
      </c>
    </row>
    <row r="5538">
      <c r="A5538" t="inlineStr">
        <is>
          <t>照合 一般</t>
        </is>
      </c>
      <c r="B5538" s="21" t="n">
        <v>41000000</v>
      </c>
      <c r="C5538" s="22" t="n">
        <v>37</v>
      </c>
      <c r="D5538" s="22" t="n">
        <v>1</v>
      </c>
      <c r="E5538" s="22" t="n">
        <v>0</v>
      </c>
      <c r="F5538" s="21">
        <f>(IF(C5538&lt;=20,MAX(800000,400000*C5538),8000000+700000*(C5538-20))+IF(E5538=1,1000000,0))</f>
        <v/>
      </c>
      <c r="G5538" s="21">
        <f>IF(AND(D5538=3,C5538&lt;=5),MAX(0,B5538-F5538),IF(AND(D5538=2,C5538&lt;=5,MAX(0,B5538-F5538)&gt;3000000),1500000+MAX(0,B5538-F5538)-3000000,MAX(0,B5538-F5538)/2))</f>
        <v/>
      </c>
      <c r="H5538" s="21">
        <f>ROUNDDOWN(G5538,-3)</f>
        <v/>
      </c>
      <c r="I5538" s="21">
        <f>IF(H5538&lt;=0,0,ROUNDDOWN(ROUND((H5538*LOOKUP(H5538,{0,1950001,3300001,6950001,9000001,18000001,40000001},{0.05,0.1,0.2,0.23,0.33,0.4,0.45})-LOOKUP(H5538,{0,1950001,3300001,6950001,9000001,18000001,40000001},{0,97500,427500,636000,1536000,2796000,4796000}))*1.021,3),0))</f>
        <v/>
      </c>
      <c r="J5538" s="21">
        <f>ROUNDDOWN(ROUND(H5538*0.06,2),-2)</f>
        <v/>
      </c>
      <c r="K5538" s="21">
        <f>ROUNDDOWN(ROUND(H5538*0.04,2),-2)</f>
        <v/>
      </c>
      <c r="L5538" s="21">
        <f>I5538+J5538+K5538</f>
        <v/>
      </c>
      <c r="M5538" s="21">
        <f>B5538-L5538</f>
        <v/>
      </c>
      <c r="N5538" s="21">
        <f>ROUNDDOWN(ROUND(B5538*0.2042,2),0)</f>
        <v/>
      </c>
    </row>
    <row r="5539">
      <c r="A5539" t="inlineStr">
        <is>
          <t>照合 一般</t>
        </is>
      </c>
      <c r="B5539" s="21" t="n">
        <v>41000000</v>
      </c>
      <c r="C5539" s="22" t="n">
        <v>38</v>
      </c>
      <c r="D5539" s="22" t="n">
        <v>1</v>
      </c>
      <c r="E5539" s="22" t="n">
        <v>0</v>
      </c>
      <c r="F5539" s="21">
        <f>(IF(C5539&lt;=20,MAX(800000,400000*C5539),8000000+700000*(C5539-20))+IF(E5539=1,1000000,0))</f>
        <v/>
      </c>
      <c r="G5539" s="21">
        <f>IF(AND(D5539=3,C5539&lt;=5),MAX(0,B5539-F5539),IF(AND(D5539=2,C5539&lt;=5,MAX(0,B5539-F5539)&gt;3000000),1500000+MAX(0,B5539-F5539)-3000000,MAX(0,B5539-F5539)/2))</f>
        <v/>
      </c>
      <c r="H5539" s="21">
        <f>ROUNDDOWN(G5539,-3)</f>
        <v/>
      </c>
      <c r="I5539" s="21">
        <f>IF(H5539&lt;=0,0,ROUNDDOWN(ROUND((H5539*LOOKUP(H5539,{0,1950001,3300001,6950001,9000001,18000001,40000001},{0.05,0.1,0.2,0.23,0.33,0.4,0.45})-LOOKUP(H5539,{0,1950001,3300001,6950001,9000001,18000001,40000001},{0,97500,427500,636000,1536000,2796000,4796000}))*1.021,3),0))</f>
        <v/>
      </c>
      <c r="J5539" s="21">
        <f>ROUNDDOWN(ROUND(H5539*0.06,2),-2)</f>
        <v/>
      </c>
      <c r="K5539" s="21">
        <f>ROUNDDOWN(ROUND(H5539*0.04,2),-2)</f>
        <v/>
      </c>
      <c r="L5539" s="21">
        <f>I5539+J5539+K5539</f>
        <v/>
      </c>
      <c r="M5539" s="21">
        <f>B5539-L5539</f>
        <v/>
      </c>
      <c r="N5539" s="21">
        <f>ROUNDDOWN(ROUND(B5539*0.2042,2),0)</f>
        <v/>
      </c>
    </row>
    <row r="5540">
      <c r="A5540" t="inlineStr">
        <is>
          <t>照合 一般</t>
        </is>
      </c>
      <c r="B5540" s="21" t="n">
        <v>41000000</v>
      </c>
      <c r="C5540" s="22" t="n">
        <v>39</v>
      </c>
      <c r="D5540" s="22" t="n">
        <v>1</v>
      </c>
      <c r="E5540" s="22" t="n">
        <v>0</v>
      </c>
      <c r="F5540" s="21">
        <f>(IF(C5540&lt;=20,MAX(800000,400000*C5540),8000000+700000*(C5540-20))+IF(E5540=1,1000000,0))</f>
        <v/>
      </c>
      <c r="G5540" s="21">
        <f>IF(AND(D5540=3,C5540&lt;=5),MAX(0,B5540-F5540),IF(AND(D5540=2,C5540&lt;=5,MAX(0,B5540-F5540)&gt;3000000),1500000+MAX(0,B5540-F5540)-3000000,MAX(0,B5540-F5540)/2))</f>
        <v/>
      </c>
      <c r="H5540" s="21">
        <f>ROUNDDOWN(G5540,-3)</f>
        <v/>
      </c>
      <c r="I5540" s="21">
        <f>IF(H5540&lt;=0,0,ROUNDDOWN(ROUND((H5540*LOOKUP(H5540,{0,1950001,3300001,6950001,9000001,18000001,40000001},{0.05,0.1,0.2,0.23,0.33,0.4,0.45})-LOOKUP(H5540,{0,1950001,3300001,6950001,9000001,18000001,40000001},{0,97500,427500,636000,1536000,2796000,4796000}))*1.021,3),0))</f>
        <v/>
      </c>
      <c r="J5540" s="21">
        <f>ROUNDDOWN(ROUND(H5540*0.06,2),-2)</f>
        <v/>
      </c>
      <c r="K5540" s="21">
        <f>ROUNDDOWN(ROUND(H5540*0.04,2),-2)</f>
        <v/>
      </c>
      <c r="L5540" s="21">
        <f>I5540+J5540+K5540</f>
        <v/>
      </c>
      <c r="M5540" s="21">
        <f>B5540-L5540</f>
        <v/>
      </c>
      <c r="N5540" s="21">
        <f>ROUNDDOWN(ROUND(B5540*0.2042,2),0)</f>
        <v/>
      </c>
    </row>
    <row r="5541">
      <c r="A5541" t="inlineStr">
        <is>
          <t>照合 一般</t>
        </is>
      </c>
      <c r="B5541" s="21" t="n">
        <v>41000000</v>
      </c>
      <c r="C5541" s="22" t="n">
        <v>40</v>
      </c>
      <c r="D5541" s="22" t="n">
        <v>1</v>
      </c>
      <c r="E5541" s="22" t="n">
        <v>0</v>
      </c>
      <c r="F5541" s="21">
        <f>(IF(C5541&lt;=20,MAX(800000,400000*C5541),8000000+700000*(C5541-20))+IF(E5541=1,1000000,0))</f>
        <v/>
      </c>
      <c r="G5541" s="21">
        <f>IF(AND(D5541=3,C5541&lt;=5),MAX(0,B5541-F5541),IF(AND(D5541=2,C5541&lt;=5,MAX(0,B5541-F5541)&gt;3000000),1500000+MAX(0,B5541-F5541)-3000000,MAX(0,B5541-F5541)/2))</f>
        <v/>
      </c>
      <c r="H5541" s="21">
        <f>ROUNDDOWN(G5541,-3)</f>
        <v/>
      </c>
      <c r="I5541" s="21">
        <f>IF(H5541&lt;=0,0,ROUNDDOWN(ROUND((H5541*LOOKUP(H5541,{0,1950001,3300001,6950001,9000001,18000001,40000001},{0.05,0.1,0.2,0.23,0.33,0.4,0.45})-LOOKUP(H5541,{0,1950001,3300001,6950001,9000001,18000001,40000001},{0,97500,427500,636000,1536000,2796000,4796000}))*1.021,3),0))</f>
        <v/>
      </c>
      <c r="J5541" s="21">
        <f>ROUNDDOWN(ROUND(H5541*0.06,2),-2)</f>
        <v/>
      </c>
      <c r="K5541" s="21">
        <f>ROUNDDOWN(ROUND(H5541*0.04,2),-2)</f>
        <v/>
      </c>
      <c r="L5541" s="21">
        <f>I5541+J5541+K5541</f>
        <v/>
      </c>
      <c r="M5541" s="21">
        <f>B5541-L5541</f>
        <v/>
      </c>
      <c r="N5541" s="21">
        <f>ROUNDDOWN(ROUND(B5541*0.2042,2),0)</f>
        <v/>
      </c>
    </row>
    <row r="5542">
      <c r="A5542" t="inlineStr">
        <is>
          <t>照合 一般</t>
        </is>
      </c>
      <c r="B5542" s="21" t="n">
        <v>41000000</v>
      </c>
      <c r="C5542" s="22" t="n">
        <v>41</v>
      </c>
      <c r="D5542" s="22" t="n">
        <v>1</v>
      </c>
      <c r="E5542" s="22" t="n">
        <v>0</v>
      </c>
      <c r="F5542" s="21">
        <f>(IF(C5542&lt;=20,MAX(800000,400000*C5542),8000000+700000*(C5542-20))+IF(E5542=1,1000000,0))</f>
        <v/>
      </c>
      <c r="G5542" s="21">
        <f>IF(AND(D5542=3,C5542&lt;=5),MAX(0,B5542-F5542),IF(AND(D5542=2,C5542&lt;=5,MAX(0,B5542-F5542)&gt;3000000),1500000+MAX(0,B5542-F5542)-3000000,MAX(0,B5542-F5542)/2))</f>
        <v/>
      </c>
      <c r="H5542" s="21">
        <f>ROUNDDOWN(G5542,-3)</f>
        <v/>
      </c>
      <c r="I5542" s="21">
        <f>IF(H5542&lt;=0,0,ROUNDDOWN(ROUND((H5542*LOOKUP(H5542,{0,1950001,3300001,6950001,9000001,18000001,40000001},{0.05,0.1,0.2,0.23,0.33,0.4,0.45})-LOOKUP(H5542,{0,1950001,3300001,6950001,9000001,18000001,40000001},{0,97500,427500,636000,1536000,2796000,4796000}))*1.021,3),0))</f>
        <v/>
      </c>
      <c r="J5542" s="21">
        <f>ROUNDDOWN(ROUND(H5542*0.06,2),-2)</f>
        <v/>
      </c>
      <c r="K5542" s="21">
        <f>ROUNDDOWN(ROUND(H5542*0.04,2),-2)</f>
        <v/>
      </c>
      <c r="L5542" s="21">
        <f>I5542+J5542+K5542</f>
        <v/>
      </c>
      <c r="M5542" s="21">
        <f>B5542-L5542</f>
        <v/>
      </c>
      <c r="N5542" s="21">
        <f>ROUNDDOWN(ROUND(B5542*0.2042,2),0)</f>
        <v/>
      </c>
    </row>
    <row r="5543">
      <c r="A5543" t="inlineStr">
        <is>
          <t>照合 一般</t>
        </is>
      </c>
      <c r="B5543" s="21" t="n">
        <v>41000000</v>
      </c>
      <c r="C5543" s="22" t="n">
        <v>42</v>
      </c>
      <c r="D5543" s="22" t="n">
        <v>1</v>
      </c>
      <c r="E5543" s="22" t="n">
        <v>0</v>
      </c>
      <c r="F5543" s="21">
        <f>(IF(C5543&lt;=20,MAX(800000,400000*C5543),8000000+700000*(C5543-20))+IF(E5543=1,1000000,0))</f>
        <v/>
      </c>
      <c r="G5543" s="21">
        <f>IF(AND(D5543=3,C5543&lt;=5),MAX(0,B5543-F5543),IF(AND(D5543=2,C5543&lt;=5,MAX(0,B5543-F5543)&gt;3000000),1500000+MAX(0,B5543-F5543)-3000000,MAX(0,B5543-F5543)/2))</f>
        <v/>
      </c>
      <c r="H5543" s="21">
        <f>ROUNDDOWN(G5543,-3)</f>
        <v/>
      </c>
      <c r="I5543" s="21">
        <f>IF(H5543&lt;=0,0,ROUNDDOWN(ROUND((H5543*LOOKUP(H5543,{0,1950001,3300001,6950001,9000001,18000001,40000001},{0.05,0.1,0.2,0.23,0.33,0.4,0.45})-LOOKUP(H5543,{0,1950001,3300001,6950001,9000001,18000001,40000001},{0,97500,427500,636000,1536000,2796000,4796000}))*1.021,3),0))</f>
        <v/>
      </c>
      <c r="J5543" s="21">
        <f>ROUNDDOWN(ROUND(H5543*0.06,2),-2)</f>
        <v/>
      </c>
      <c r="K5543" s="21">
        <f>ROUNDDOWN(ROUND(H5543*0.04,2),-2)</f>
        <v/>
      </c>
      <c r="L5543" s="21">
        <f>I5543+J5543+K5543</f>
        <v/>
      </c>
      <c r="M5543" s="21">
        <f>B5543-L5543</f>
        <v/>
      </c>
      <c r="N5543" s="21">
        <f>ROUNDDOWN(ROUND(B5543*0.2042,2),0)</f>
        <v/>
      </c>
    </row>
    <row r="5544">
      <c r="A5544" t="inlineStr">
        <is>
          <t>照合 一般</t>
        </is>
      </c>
      <c r="B5544" s="21" t="n">
        <v>41000000</v>
      </c>
      <c r="C5544" s="22" t="n">
        <v>43</v>
      </c>
      <c r="D5544" s="22" t="n">
        <v>1</v>
      </c>
      <c r="E5544" s="22" t="n">
        <v>0</v>
      </c>
      <c r="F5544" s="21">
        <f>(IF(C5544&lt;=20,MAX(800000,400000*C5544),8000000+700000*(C5544-20))+IF(E5544=1,1000000,0))</f>
        <v/>
      </c>
      <c r="G5544" s="21">
        <f>IF(AND(D5544=3,C5544&lt;=5),MAX(0,B5544-F5544),IF(AND(D5544=2,C5544&lt;=5,MAX(0,B5544-F5544)&gt;3000000),1500000+MAX(0,B5544-F5544)-3000000,MAX(0,B5544-F5544)/2))</f>
        <v/>
      </c>
      <c r="H5544" s="21">
        <f>ROUNDDOWN(G5544,-3)</f>
        <v/>
      </c>
      <c r="I5544" s="21">
        <f>IF(H5544&lt;=0,0,ROUNDDOWN(ROUND((H5544*LOOKUP(H5544,{0,1950001,3300001,6950001,9000001,18000001,40000001},{0.05,0.1,0.2,0.23,0.33,0.4,0.45})-LOOKUP(H5544,{0,1950001,3300001,6950001,9000001,18000001,40000001},{0,97500,427500,636000,1536000,2796000,4796000}))*1.021,3),0))</f>
        <v/>
      </c>
      <c r="J5544" s="21">
        <f>ROUNDDOWN(ROUND(H5544*0.06,2),-2)</f>
        <v/>
      </c>
      <c r="K5544" s="21">
        <f>ROUNDDOWN(ROUND(H5544*0.04,2),-2)</f>
        <v/>
      </c>
      <c r="L5544" s="21">
        <f>I5544+J5544+K5544</f>
        <v/>
      </c>
      <c r="M5544" s="21">
        <f>B5544-L5544</f>
        <v/>
      </c>
      <c r="N5544" s="21">
        <f>ROUNDDOWN(ROUND(B5544*0.2042,2),0)</f>
        <v/>
      </c>
    </row>
    <row r="5545">
      <c r="A5545" t="inlineStr">
        <is>
          <t>照合 一般</t>
        </is>
      </c>
      <c r="B5545" s="21" t="n">
        <v>41000000</v>
      </c>
      <c r="C5545" s="22" t="n">
        <v>44</v>
      </c>
      <c r="D5545" s="22" t="n">
        <v>1</v>
      </c>
      <c r="E5545" s="22" t="n">
        <v>0</v>
      </c>
      <c r="F5545" s="21">
        <f>(IF(C5545&lt;=20,MAX(800000,400000*C5545),8000000+700000*(C5545-20))+IF(E5545=1,1000000,0))</f>
        <v/>
      </c>
      <c r="G5545" s="21">
        <f>IF(AND(D5545=3,C5545&lt;=5),MAX(0,B5545-F5545),IF(AND(D5545=2,C5545&lt;=5,MAX(0,B5545-F5545)&gt;3000000),1500000+MAX(0,B5545-F5545)-3000000,MAX(0,B5545-F5545)/2))</f>
        <v/>
      </c>
      <c r="H5545" s="21">
        <f>ROUNDDOWN(G5545,-3)</f>
        <v/>
      </c>
      <c r="I5545" s="21">
        <f>IF(H5545&lt;=0,0,ROUNDDOWN(ROUND((H5545*LOOKUP(H5545,{0,1950001,3300001,6950001,9000001,18000001,40000001},{0.05,0.1,0.2,0.23,0.33,0.4,0.45})-LOOKUP(H5545,{0,1950001,3300001,6950001,9000001,18000001,40000001},{0,97500,427500,636000,1536000,2796000,4796000}))*1.021,3),0))</f>
        <v/>
      </c>
      <c r="J5545" s="21">
        <f>ROUNDDOWN(ROUND(H5545*0.06,2),-2)</f>
        <v/>
      </c>
      <c r="K5545" s="21">
        <f>ROUNDDOWN(ROUND(H5545*0.04,2),-2)</f>
        <v/>
      </c>
      <c r="L5545" s="21">
        <f>I5545+J5545+K5545</f>
        <v/>
      </c>
      <c r="M5545" s="21">
        <f>B5545-L5545</f>
        <v/>
      </c>
      <c r="N5545" s="21">
        <f>ROUNDDOWN(ROUND(B5545*0.2042,2),0)</f>
        <v/>
      </c>
    </row>
    <row r="5546">
      <c r="A5546" t="inlineStr">
        <is>
          <t>照合 一般</t>
        </is>
      </c>
      <c r="B5546" s="21" t="n">
        <v>41000000</v>
      </c>
      <c r="C5546" s="22" t="n">
        <v>45</v>
      </c>
      <c r="D5546" s="22" t="n">
        <v>1</v>
      </c>
      <c r="E5546" s="22" t="n">
        <v>0</v>
      </c>
      <c r="F5546" s="21">
        <f>(IF(C5546&lt;=20,MAX(800000,400000*C5546),8000000+700000*(C5546-20))+IF(E5546=1,1000000,0))</f>
        <v/>
      </c>
      <c r="G5546" s="21">
        <f>IF(AND(D5546=3,C5546&lt;=5),MAX(0,B5546-F5546),IF(AND(D5546=2,C5546&lt;=5,MAX(0,B5546-F5546)&gt;3000000),1500000+MAX(0,B5546-F5546)-3000000,MAX(0,B5546-F5546)/2))</f>
        <v/>
      </c>
      <c r="H5546" s="21">
        <f>ROUNDDOWN(G5546,-3)</f>
        <v/>
      </c>
      <c r="I5546" s="21">
        <f>IF(H5546&lt;=0,0,ROUNDDOWN(ROUND((H5546*LOOKUP(H5546,{0,1950001,3300001,6950001,9000001,18000001,40000001},{0.05,0.1,0.2,0.23,0.33,0.4,0.45})-LOOKUP(H5546,{0,1950001,3300001,6950001,9000001,18000001,40000001},{0,97500,427500,636000,1536000,2796000,4796000}))*1.021,3),0))</f>
        <v/>
      </c>
      <c r="J5546" s="21">
        <f>ROUNDDOWN(ROUND(H5546*0.06,2),-2)</f>
        <v/>
      </c>
      <c r="K5546" s="21">
        <f>ROUNDDOWN(ROUND(H5546*0.04,2),-2)</f>
        <v/>
      </c>
      <c r="L5546" s="21">
        <f>I5546+J5546+K5546</f>
        <v/>
      </c>
      <c r="M5546" s="21">
        <f>B5546-L5546</f>
        <v/>
      </c>
      <c r="N5546" s="21">
        <f>ROUNDDOWN(ROUND(B5546*0.2042,2),0)</f>
        <v/>
      </c>
    </row>
    <row r="5547">
      <c r="A5547" t="inlineStr">
        <is>
          <t>照合 短期</t>
        </is>
      </c>
      <c r="B5547" s="21" t="n">
        <v>41000000</v>
      </c>
      <c r="C5547" s="22" t="n">
        <v>1</v>
      </c>
      <c r="D5547" s="22" t="n">
        <v>2</v>
      </c>
      <c r="E5547" s="22" t="n">
        <v>0</v>
      </c>
      <c r="F5547" s="21">
        <f>(IF(C5547&lt;=20,MAX(800000,400000*C5547),8000000+700000*(C5547-20))+IF(E5547=1,1000000,0))</f>
        <v/>
      </c>
      <c r="G5547" s="21">
        <f>IF(AND(D5547=3,C5547&lt;=5),MAX(0,B5547-F5547),IF(AND(D5547=2,C5547&lt;=5,MAX(0,B5547-F5547)&gt;3000000),1500000+MAX(0,B5547-F5547)-3000000,MAX(0,B5547-F5547)/2))</f>
        <v/>
      </c>
      <c r="H5547" s="21">
        <f>ROUNDDOWN(G5547,-3)</f>
        <v/>
      </c>
      <c r="I5547" s="21">
        <f>IF(H5547&lt;=0,0,ROUNDDOWN(ROUND((H5547*LOOKUP(H5547,{0,1950001,3300001,6950001,9000001,18000001,40000001},{0.05,0.1,0.2,0.23,0.33,0.4,0.45})-LOOKUP(H5547,{0,1950001,3300001,6950001,9000001,18000001,40000001},{0,97500,427500,636000,1536000,2796000,4796000}))*1.021,3),0))</f>
        <v/>
      </c>
      <c r="J5547" s="21">
        <f>ROUNDDOWN(ROUND(H5547*0.06,2),-2)</f>
        <v/>
      </c>
      <c r="K5547" s="21">
        <f>ROUNDDOWN(ROUND(H5547*0.04,2),-2)</f>
        <v/>
      </c>
      <c r="L5547" s="21">
        <f>I5547+J5547+K5547</f>
        <v/>
      </c>
      <c r="M5547" s="21">
        <f>B5547-L5547</f>
        <v/>
      </c>
      <c r="N5547" s="21">
        <f>ROUNDDOWN(ROUND(B5547*0.2042,2),0)</f>
        <v/>
      </c>
    </row>
    <row r="5548">
      <c r="A5548" t="inlineStr">
        <is>
          <t>照合 役員</t>
        </is>
      </c>
      <c r="B5548" s="21" t="n">
        <v>41000000</v>
      </c>
      <c r="C5548" s="22" t="n">
        <v>1</v>
      </c>
      <c r="D5548" s="22" t="n">
        <v>3</v>
      </c>
      <c r="E5548" s="22" t="n">
        <v>0</v>
      </c>
      <c r="F5548" s="21">
        <f>(IF(C5548&lt;=20,MAX(800000,400000*C5548),8000000+700000*(C5548-20))+IF(E5548=1,1000000,0))</f>
        <v/>
      </c>
      <c r="G5548" s="21">
        <f>IF(AND(D5548=3,C5548&lt;=5),MAX(0,B5548-F5548),IF(AND(D5548=2,C5548&lt;=5,MAX(0,B5548-F5548)&gt;3000000),1500000+MAX(0,B5548-F5548)-3000000,MAX(0,B5548-F5548)/2))</f>
        <v/>
      </c>
      <c r="H5548" s="21">
        <f>ROUNDDOWN(G5548,-3)</f>
        <v/>
      </c>
      <c r="I5548" s="21">
        <f>IF(H5548&lt;=0,0,ROUNDDOWN(ROUND((H5548*LOOKUP(H5548,{0,1950001,3300001,6950001,9000001,18000001,40000001},{0.05,0.1,0.2,0.23,0.33,0.4,0.45})-LOOKUP(H5548,{0,1950001,3300001,6950001,9000001,18000001,40000001},{0,97500,427500,636000,1536000,2796000,4796000}))*1.021,3),0))</f>
        <v/>
      </c>
      <c r="J5548" s="21">
        <f>ROUNDDOWN(ROUND(H5548*0.06,2),-2)</f>
        <v/>
      </c>
      <c r="K5548" s="21">
        <f>ROUNDDOWN(ROUND(H5548*0.04,2),-2)</f>
        <v/>
      </c>
      <c r="L5548" s="21">
        <f>I5548+J5548+K5548</f>
        <v/>
      </c>
      <c r="M5548" s="21">
        <f>B5548-L5548</f>
        <v/>
      </c>
      <c r="N5548" s="21">
        <f>ROUNDDOWN(ROUND(B5548*0.2042,2),0)</f>
        <v/>
      </c>
    </row>
    <row r="5549">
      <c r="A5549" t="inlineStr">
        <is>
          <t>照合 短期 障害</t>
        </is>
      </c>
      <c r="B5549" s="21" t="n">
        <v>41000000</v>
      </c>
      <c r="C5549" s="22" t="n">
        <v>1</v>
      </c>
      <c r="D5549" s="22" t="n">
        <v>2</v>
      </c>
      <c r="E5549" s="22" t="n">
        <v>1</v>
      </c>
      <c r="F5549" s="21">
        <f>(IF(C5549&lt;=20,MAX(800000,400000*C5549),8000000+700000*(C5549-20))+IF(E5549=1,1000000,0))</f>
        <v/>
      </c>
      <c r="G5549" s="21">
        <f>IF(AND(D5549=3,C5549&lt;=5),MAX(0,B5549-F5549),IF(AND(D5549=2,C5549&lt;=5,MAX(0,B5549-F5549)&gt;3000000),1500000+MAX(0,B5549-F5549)-3000000,MAX(0,B5549-F5549)/2))</f>
        <v/>
      </c>
      <c r="H5549" s="21">
        <f>ROUNDDOWN(G5549,-3)</f>
        <v/>
      </c>
      <c r="I5549" s="21">
        <f>IF(H5549&lt;=0,0,ROUNDDOWN(ROUND((H5549*LOOKUP(H5549,{0,1950001,3300001,6950001,9000001,18000001,40000001},{0.05,0.1,0.2,0.23,0.33,0.4,0.45})-LOOKUP(H5549,{0,1950001,3300001,6950001,9000001,18000001,40000001},{0,97500,427500,636000,1536000,2796000,4796000}))*1.021,3),0))</f>
        <v/>
      </c>
      <c r="J5549" s="21">
        <f>ROUNDDOWN(ROUND(H5549*0.06,2),-2)</f>
        <v/>
      </c>
      <c r="K5549" s="21">
        <f>ROUNDDOWN(ROUND(H5549*0.04,2),-2)</f>
        <v/>
      </c>
      <c r="L5549" s="21">
        <f>I5549+J5549+K5549</f>
        <v/>
      </c>
      <c r="M5549" s="21">
        <f>B5549-L5549</f>
        <v/>
      </c>
      <c r="N5549" s="21">
        <f>ROUNDDOWN(ROUND(B5549*0.2042,2),0)</f>
        <v/>
      </c>
    </row>
    <row r="5550">
      <c r="A5550" t="inlineStr">
        <is>
          <t>照合 短期</t>
        </is>
      </c>
      <c r="B5550" s="21" t="n">
        <v>41000000</v>
      </c>
      <c r="C5550" s="22" t="n">
        <v>2</v>
      </c>
      <c r="D5550" s="22" t="n">
        <v>2</v>
      </c>
      <c r="E5550" s="22" t="n">
        <v>0</v>
      </c>
      <c r="F5550" s="21">
        <f>(IF(C5550&lt;=20,MAX(800000,400000*C5550),8000000+700000*(C5550-20))+IF(E5550=1,1000000,0))</f>
        <v/>
      </c>
      <c r="G5550" s="21">
        <f>IF(AND(D5550=3,C5550&lt;=5),MAX(0,B5550-F5550),IF(AND(D5550=2,C5550&lt;=5,MAX(0,B5550-F5550)&gt;3000000),1500000+MAX(0,B5550-F5550)-3000000,MAX(0,B5550-F5550)/2))</f>
        <v/>
      </c>
      <c r="H5550" s="21">
        <f>ROUNDDOWN(G5550,-3)</f>
        <v/>
      </c>
      <c r="I5550" s="21">
        <f>IF(H5550&lt;=0,0,ROUNDDOWN(ROUND((H5550*LOOKUP(H5550,{0,1950001,3300001,6950001,9000001,18000001,40000001},{0.05,0.1,0.2,0.23,0.33,0.4,0.45})-LOOKUP(H5550,{0,1950001,3300001,6950001,9000001,18000001,40000001},{0,97500,427500,636000,1536000,2796000,4796000}))*1.021,3),0))</f>
        <v/>
      </c>
      <c r="J5550" s="21">
        <f>ROUNDDOWN(ROUND(H5550*0.06,2),-2)</f>
        <v/>
      </c>
      <c r="K5550" s="21">
        <f>ROUNDDOWN(ROUND(H5550*0.04,2),-2)</f>
        <v/>
      </c>
      <c r="L5550" s="21">
        <f>I5550+J5550+K5550</f>
        <v/>
      </c>
      <c r="M5550" s="21">
        <f>B5550-L5550</f>
        <v/>
      </c>
      <c r="N5550" s="21">
        <f>ROUNDDOWN(ROUND(B5550*0.2042,2),0)</f>
        <v/>
      </c>
    </row>
    <row r="5551">
      <c r="A5551" t="inlineStr">
        <is>
          <t>照合 役員</t>
        </is>
      </c>
      <c r="B5551" s="21" t="n">
        <v>41000000</v>
      </c>
      <c r="C5551" s="22" t="n">
        <v>2</v>
      </c>
      <c r="D5551" s="22" t="n">
        <v>3</v>
      </c>
      <c r="E5551" s="22" t="n">
        <v>0</v>
      </c>
      <c r="F5551" s="21">
        <f>(IF(C5551&lt;=20,MAX(800000,400000*C5551),8000000+700000*(C5551-20))+IF(E5551=1,1000000,0))</f>
        <v/>
      </c>
      <c r="G5551" s="21">
        <f>IF(AND(D5551=3,C5551&lt;=5),MAX(0,B5551-F5551),IF(AND(D5551=2,C5551&lt;=5,MAX(0,B5551-F5551)&gt;3000000),1500000+MAX(0,B5551-F5551)-3000000,MAX(0,B5551-F5551)/2))</f>
        <v/>
      </c>
      <c r="H5551" s="21">
        <f>ROUNDDOWN(G5551,-3)</f>
        <v/>
      </c>
      <c r="I5551" s="21">
        <f>IF(H5551&lt;=0,0,ROUNDDOWN(ROUND((H5551*LOOKUP(H5551,{0,1950001,3300001,6950001,9000001,18000001,40000001},{0.05,0.1,0.2,0.23,0.33,0.4,0.45})-LOOKUP(H5551,{0,1950001,3300001,6950001,9000001,18000001,40000001},{0,97500,427500,636000,1536000,2796000,4796000}))*1.021,3),0))</f>
        <v/>
      </c>
      <c r="J5551" s="21">
        <f>ROUNDDOWN(ROUND(H5551*0.06,2),-2)</f>
        <v/>
      </c>
      <c r="K5551" s="21">
        <f>ROUNDDOWN(ROUND(H5551*0.04,2),-2)</f>
        <v/>
      </c>
      <c r="L5551" s="21">
        <f>I5551+J5551+K5551</f>
        <v/>
      </c>
      <c r="M5551" s="21">
        <f>B5551-L5551</f>
        <v/>
      </c>
      <c r="N5551" s="21">
        <f>ROUNDDOWN(ROUND(B5551*0.2042,2),0)</f>
        <v/>
      </c>
    </row>
    <row r="5552">
      <c r="A5552" t="inlineStr">
        <is>
          <t>照合 短期 障害</t>
        </is>
      </c>
      <c r="B5552" s="21" t="n">
        <v>41000000</v>
      </c>
      <c r="C5552" s="22" t="n">
        <v>2</v>
      </c>
      <c r="D5552" s="22" t="n">
        <v>2</v>
      </c>
      <c r="E5552" s="22" t="n">
        <v>1</v>
      </c>
      <c r="F5552" s="21">
        <f>(IF(C5552&lt;=20,MAX(800000,400000*C5552),8000000+700000*(C5552-20))+IF(E5552=1,1000000,0))</f>
        <v/>
      </c>
      <c r="G5552" s="21">
        <f>IF(AND(D5552=3,C5552&lt;=5),MAX(0,B5552-F5552),IF(AND(D5552=2,C5552&lt;=5,MAX(0,B5552-F5552)&gt;3000000),1500000+MAX(0,B5552-F5552)-3000000,MAX(0,B5552-F5552)/2))</f>
        <v/>
      </c>
      <c r="H5552" s="21">
        <f>ROUNDDOWN(G5552,-3)</f>
        <v/>
      </c>
      <c r="I5552" s="21">
        <f>IF(H5552&lt;=0,0,ROUNDDOWN(ROUND((H5552*LOOKUP(H5552,{0,1950001,3300001,6950001,9000001,18000001,40000001},{0.05,0.1,0.2,0.23,0.33,0.4,0.45})-LOOKUP(H5552,{0,1950001,3300001,6950001,9000001,18000001,40000001},{0,97500,427500,636000,1536000,2796000,4796000}))*1.021,3),0))</f>
        <v/>
      </c>
      <c r="J5552" s="21">
        <f>ROUNDDOWN(ROUND(H5552*0.06,2),-2)</f>
        <v/>
      </c>
      <c r="K5552" s="21">
        <f>ROUNDDOWN(ROUND(H5552*0.04,2),-2)</f>
        <v/>
      </c>
      <c r="L5552" s="21">
        <f>I5552+J5552+K5552</f>
        <v/>
      </c>
      <c r="M5552" s="21">
        <f>B5552-L5552</f>
        <v/>
      </c>
      <c r="N5552" s="21">
        <f>ROUNDDOWN(ROUND(B5552*0.2042,2),0)</f>
        <v/>
      </c>
    </row>
    <row r="5553">
      <c r="A5553" t="inlineStr">
        <is>
          <t>照合 短期</t>
        </is>
      </c>
      <c r="B5553" s="21" t="n">
        <v>41000000</v>
      </c>
      <c r="C5553" s="22" t="n">
        <v>3</v>
      </c>
      <c r="D5553" s="22" t="n">
        <v>2</v>
      </c>
      <c r="E5553" s="22" t="n">
        <v>0</v>
      </c>
      <c r="F5553" s="21">
        <f>(IF(C5553&lt;=20,MAX(800000,400000*C5553),8000000+700000*(C5553-20))+IF(E5553=1,1000000,0))</f>
        <v/>
      </c>
      <c r="G5553" s="21">
        <f>IF(AND(D5553=3,C5553&lt;=5),MAX(0,B5553-F5553),IF(AND(D5553=2,C5553&lt;=5,MAX(0,B5553-F5553)&gt;3000000),1500000+MAX(0,B5553-F5553)-3000000,MAX(0,B5553-F5553)/2))</f>
        <v/>
      </c>
      <c r="H5553" s="21">
        <f>ROUNDDOWN(G5553,-3)</f>
        <v/>
      </c>
      <c r="I5553" s="21">
        <f>IF(H5553&lt;=0,0,ROUNDDOWN(ROUND((H5553*LOOKUP(H5553,{0,1950001,3300001,6950001,9000001,18000001,40000001},{0.05,0.1,0.2,0.23,0.33,0.4,0.45})-LOOKUP(H5553,{0,1950001,3300001,6950001,9000001,18000001,40000001},{0,97500,427500,636000,1536000,2796000,4796000}))*1.021,3),0))</f>
        <v/>
      </c>
      <c r="J5553" s="21">
        <f>ROUNDDOWN(ROUND(H5553*0.06,2),-2)</f>
        <v/>
      </c>
      <c r="K5553" s="21">
        <f>ROUNDDOWN(ROUND(H5553*0.04,2),-2)</f>
        <v/>
      </c>
      <c r="L5553" s="21">
        <f>I5553+J5553+K5553</f>
        <v/>
      </c>
      <c r="M5553" s="21">
        <f>B5553-L5553</f>
        <v/>
      </c>
      <c r="N5553" s="21">
        <f>ROUNDDOWN(ROUND(B5553*0.2042,2),0)</f>
        <v/>
      </c>
    </row>
    <row r="5554">
      <c r="A5554" t="inlineStr">
        <is>
          <t>照合 役員</t>
        </is>
      </c>
      <c r="B5554" s="21" t="n">
        <v>41000000</v>
      </c>
      <c r="C5554" s="22" t="n">
        <v>3</v>
      </c>
      <c r="D5554" s="22" t="n">
        <v>3</v>
      </c>
      <c r="E5554" s="22" t="n">
        <v>0</v>
      </c>
      <c r="F5554" s="21">
        <f>(IF(C5554&lt;=20,MAX(800000,400000*C5554),8000000+700000*(C5554-20))+IF(E5554=1,1000000,0))</f>
        <v/>
      </c>
      <c r="G5554" s="21">
        <f>IF(AND(D5554=3,C5554&lt;=5),MAX(0,B5554-F5554),IF(AND(D5554=2,C5554&lt;=5,MAX(0,B5554-F5554)&gt;3000000),1500000+MAX(0,B5554-F5554)-3000000,MAX(0,B5554-F5554)/2))</f>
        <v/>
      </c>
      <c r="H5554" s="21">
        <f>ROUNDDOWN(G5554,-3)</f>
        <v/>
      </c>
      <c r="I5554" s="21">
        <f>IF(H5554&lt;=0,0,ROUNDDOWN(ROUND((H5554*LOOKUP(H5554,{0,1950001,3300001,6950001,9000001,18000001,40000001},{0.05,0.1,0.2,0.23,0.33,0.4,0.45})-LOOKUP(H5554,{0,1950001,3300001,6950001,9000001,18000001,40000001},{0,97500,427500,636000,1536000,2796000,4796000}))*1.021,3),0))</f>
        <v/>
      </c>
      <c r="J5554" s="21">
        <f>ROUNDDOWN(ROUND(H5554*0.06,2),-2)</f>
        <v/>
      </c>
      <c r="K5554" s="21">
        <f>ROUNDDOWN(ROUND(H5554*0.04,2),-2)</f>
        <v/>
      </c>
      <c r="L5554" s="21">
        <f>I5554+J5554+K5554</f>
        <v/>
      </c>
      <c r="M5554" s="21">
        <f>B5554-L5554</f>
        <v/>
      </c>
      <c r="N5554" s="21">
        <f>ROUNDDOWN(ROUND(B5554*0.2042,2),0)</f>
        <v/>
      </c>
    </row>
    <row r="5555">
      <c r="A5555" t="inlineStr">
        <is>
          <t>照合 短期 障害</t>
        </is>
      </c>
      <c r="B5555" s="21" t="n">
        <v>41000000</v>
      </c>
      <c r="C5555" s="22" t="n">
        <v>3</v>
      </c>
      <c r="D5555" s="22" t="n">
        <v>2</v>
      </c>
      <c r="E5555" s="22" t="n">
        <v>1</v>
      </c>
      <c r="F5555" s="21">
        <f>(IF(C5555&lt;=20,MAX(800000,400000*C5555),8000000+700000*(C5555-20))+IF(E5555=1,1000000,0))</f>
        <v/>
      </c>
      <c r="G5555" s="21">
        <f>IF(AND(D5555=3,C5555&lt;=5),MAX(0,B5555-F5555),IF(AND(D5555=2,C5555&lt;=5,MAX(0,B5555-F5555)&gt;3000000),1500000+MAX(0,B5555-F5555)-3000000,MAX(0,B5555-F5555)/2))</f>
        <v/>
      </c>
      <c r="H5555" s="21">
        <f>ROUNDDOWN(G5555,-3)</f>
        <v/>
      </c>
      <c r="I5555" s="21">
        <f>IF(H5555&lt;=0,0,ROUNDDOWN(ROUND((H5555*LOOKUP(H5555,{0,1950001,3300001,6950001,9000001,18000001,40000001},{0.05,0.1,0.2,0.23,0.33,0.4,0.45})-LOOKUP(H5555,{0,1950001,3300001,6950001,9000001,18000001,40000001},{0,97500,427500,636000,1536000,2796000,4796000}))*1.021,3),0))</f>
        <v/>
      </c>
      <c r="J5555" s="21">
        <f>ROUNDDOWN(ROUND(H5555*0.06,2),-2)</f>
        <v/>
      </c>
      <c r="K5555" s="21">
        <f>ROUNDDOWN(ROUND(H5555*0.04,2),-2)</f>
        <v/>
      </c>
      <c r="L5555" s="21">
        <f>I5555+J5555+K5555</f>
        <v/>
      </c>
      <c r="M5555" s="21">
        <f>B5555-L5555</f>
        <v/>
      </c>
      <c r="N5555" s="21">
        <f>ROUNDDOWN(ROUND(B5555*0.2042,2),0)</f>
        <v/>
      </c>
    </row>
    <row r="5556">
      <c r="A5556" t="inlineStr">
        <is>
          <t>照合 短期</t>
        </is>
      </c>
      <c r="B5556" s="21" t="n">
        <v>41000000</v>
      </c>
      <c r="C5556" s="22" t="n">
        <v>4</v>
      </c>
      <c r="D5556" s="22" t="n">
        <v>2</v>
      </c>
      <c r="E5556" s="22" t="n">
        <v>0</v>
      </c>
      <c r="F5556" s="21">
        <f>(IF(C5556&lt;=20,MAX(800000,400000*C5556),8000000+700000*(C5556-20))+IF(E5556=1,1000000,0))</f>
        <v/>
      </c>
      <c r="G5556" s="21">
        <f>IF(AND(D5556=3,C5556&lt;=5),MAX(0,B5556-F5556),IF(AND(D5556=2,C5556&lt;=5,MAX(0,B5556-F5556)&gt;3000000),1500000+MAX(0,B5556-F5556)-3000000,MAX(0,B5556-F5556)/2))</f>
        <v/>
      </c>
      <c r="H5556" s="21">
        <f>ROUNDDOWN(G5556,-3)</f>
        <v/>
      </c>
      <c r="I5556" s="21">
        <f>IF(H5556&lt;=0,0,ROUNDDOWN(ROUND((H5556*LOOKUP(H5556,{0,1950001,3300001,6950001,9000001,18000001,40000001},{0.05,0.1,0.2,0.23,0.33,0.4,0.45})-LOOKUP(H5556,{0,1950001,3300001,6950001,9000001,18000001,40000001},{0,97500,427500,636000,1536000,2796000,4796000}))*1.021,3),0))</f>
        <v/>
      </c>
      <c r="J5556" s="21">
        <f>ROUNDDOWN(ROUND(H5556*0.06,2),-2)</f>
        <v/>
      </c>
      <c r="K5556" s="21">
        <f>ROUNDDOWN(ROUND(H5556*0.04,2),-2)</f>
        <v/>
      </c>
      <c r="L5556" s="21">
        <f>I5556+J5556+K5556</f>
        <v/>
      </c>
      <c r="M5556" s="21">
        <f>B5556-L5556</f>
        <v/>
      </c>
      <c r="N5556" s="21">
        <f>ROUNDDOWN(ROUND(B5556*0.2042,2),0)</f>
        <v/>
      </c>
    </row>
    <row r="5557">
      <c r="A5557" t="inlineStr">
        <is>
          <t>照合 役員</t>
        </is>
      </c>
      <c r="B5557" s="21" t="n">
        <v>41000000</v>
      </c>
      <c r="C5557" s="22" t="n">
        <v>4</v>
      </c>
      <c r="D5557" s="22" t="n">
        <v>3</v>
      </c>
      <c r="E5557" s="22" t="n">
        <v>0</v>
      </c>
      <c r="F5557" s="21">
        <f>(IF(C5557&lt;=20,MAX(800000,400000*C5557),8000000+700000*(C5557-20))+IF(E5557=1,1000000,0))</f>
        <v/>
      </c>
      <c r="G5557" s="21">
        <f>IF(AND(D5557=3,C5557&lt;=5),MAX(0,B5557-F5557),IF(AND(D5557=2,C5557&lt;=5,MAX(0,B5557-F5557)&gt;3000000),1500000+MAX(0,B5557-F5557)-3000000,MAX(0,B5557-F5557)/2))</f>
        <v/>
      </c>
      <c r="H5557" s="21">
        <f>ROUNDDOWN(G5557,-3)</f>
        <v/>
      </c>
      <c r="I5557" s="21">
        <f>IF(H5557&lt;=0,0,ROUNDDOWN(ROUND((H5557*LOOKUP(H5557,{0,1950001,3300001,6950001,9000001,18000001,40000001},{0.05,0.1,0.2,0.23,0.33,0.4,0.45})-LOOKUP(H5557,{0,1950001,3300001,6950001,9000001,18000001,40000001},{0,97500,427500,636000,1536000,2796000,4796000}))*1.021,3),0))</f>
        <v/>
      </c>
      <c r="J5557" s="21">
        <f>ROUNDDOWN(ROUND(H5557*0.06,2),-2)</f>
        <v/>
      </c>
      <c r="K5557" s="21">
        <f>ROUNDDOWN(ROUND(H5557*0.04,2),-2)</f>
        <v/>
      </c>
      <c r="L5557" s="21">
        <f>I5557+J5557+K5557</f>
        <v/>
      </c>
      <c r="M5557" s="21">
        <f>B5557-L5557</f>
        <v/>
      </c>
      <c r="N5557" s="21">
        <f>ROUNDDOWN(ROUND(B5557*0.2042,2),0)</f>
        <v/>
      </c>
    </row>
    <row r="5558">
      <c r="A5558" t="inlineStr">
        <is>
          <t>照合 短期 障害</t>
        </is>
      </c>
      <c r="B5558" s="21" t="n">
        <v>41000000</v>
      </c>
      <c r="C5558" s="22" t="n">
        <v>4</v>
      </c>
      <c r="D5558" s="22" t="n">
        <v>2</v>
      </c>
      <c r="E5558" s="22" t="n">
        <v>1</v>
      </c>
      <c r="F5558" s="21">
        <f>(IF(C5558&lt;=20,MAX(800000,400000*C5558),8000000+700000*(C5558-20))+IF(E5558=1,1000000,0))</f>
        <v/>
      </c>
      <c r="G5558" s="21">
        <f>IF(AND(D5558=3,C5558&lt;=5),MAX(0,B5558-F5558),IF(AND(D5558=2,C5558&lt;=5,MAX(0,B5558-F5558)&gt;3000000),1500000+MAX(0,B5558-F5558)-3000000,MAX(0,B5558-F5558)/2))</f>
        <v/>
      </c>
      <c r="H5558" s="21">
        <f>ROUNDDOWN(G5558,-3)</f>
        <v/>
      </c>
      <c r="I5558" s="21">
        <f>IF(H5558&lt;=0,0,ROUNDDOWN(ROUND((H5558*LOOKUP(H5558,{0,1950001,3300001,6950001,9000001,18000001,40000001},{0.05,0.1,0.2,0.23,0.33,0.4,0.45})-LOOKUP(H5558,{0,1950001,3300001,6950001,9000001,18000001,40000001},{0,97500,427500,636000,1536000,2796000,4796000}))*1.021,3),0))</f>
        <v/>
      </c>
      <c r="J5558" s="21">
        <f>ROUNDDOWN(ROUND(H5558*0.06,2),-2)</f>
        <v/>
      </c>
      <c r="K5558" s="21">
        <f>ROUNDDOWN(ROUND(H5558*0.04,2),-2)</f>
        <v/>
      </c>
      <c r="L5558" s="21">
        <f>I5558+J5558+K5558</f>
        <v/>
      </c>
      <c r="M5558" s="21">
        <f>B5558-L5558</f>
        <v/>
      </c>
      <c r="N5558" s="21">
        <f>ROUNDDOWN(ROUND(B5558*0.2042,2),0)</f>
        <v/>
      </c>
    </row>
    <row r="5559">
      <c r="A5559" t="inlineStr">
        <is>
          <t>照合 短期</t>
        </is>
      </c>
      <c r="B5559" s="21" t="n">
        <v>41000000</v>
      </c>
      <c r="C5559" s="22" t="n">
        <v>5</v>
      </c>
      <c r="D5559" s="22" t="n">
        <v>2</v>
      </c>
      <c r="E5559" s="22" t="n">
        <v>0</v>
      </c>
      <c r="F5559" s="21">
        <f>(IF(C5559&lt;=20,MAX(800000,400000*C5559),8000000+700000*(C5559-20))+IF(E5559=1,1000000,0))</f>
        <v/>
      </c>
      <c r="G5559" s="21">
        <f>IF(AND(D5559=3,C5559&lt;=5),MAX(0,B5559-F5559),IF(AND(D5559=2,C5559&lt;=5,MAX(0,B5559-F5559)&gt;3000000),1500000+MAX(0,B5559-F5559)-3000000,MAX(0,B5559-F5559)/2))</f>
        <v/>
      </c>
      <c r="H5559" s="21">
        <f>ROUNDDOWN(G5559,-3)</f>
        <v/>
      </c>
      <c r="I5559" s="21">
        <f>IF(H5559&lt;=0,0,ROUNDDOWN(ROUND((H5559*LOOKUP(H5559,{0,1950001,3300001,6950001,9000001,18000001,40000001},{0.05,0.1,0.2,0.23,0.33,0.4,0.45})-LOOKUP(H5559,{0,1950001,3300001,6950001,9000001,18000001,40000001},{0,97500,427500,636000,1536000,2796000,4796000}))*1.021,3),0))</f>
        <v/>
      </c>
      <c r="J5559" s="21">
        <f>ROUNDDOWN(ROUND(H5559*0.06,2),-2)</f>
        <v/>
      </c>
      <c r="K5559" s="21">
        <f>ROUNDDOWN(ROUND(H5559*0.04,2),-2)</f>
        <v/>
      </c>
      <c r="L5559" s="21">
        <f>I5559+J5559+K5559</f>
        <v/>
      </c>
      <c r="M5559" s="21">
        <f>B5559-L5559</f>
        <v/>
      </c>
      <c r="N5559" s="21">
        <f>ROUNDDOWN(ROUND(B5559*0.2042,2),0)</f>
        <v/>
      </c>
    </row>
    <row r="5560">
      <c r="A5560" t="inlineStr">
        <is>
          <t>照合 役員</t>
        </is>
      </c>
      <c r="B5560" s="21" t="n">
        <v>41000000</v>
      </c>
      <c r="C5560" s="22" t="n">
        <v>5</v>
      </c>
      <c r="D5560" s="22" t="n">
        <v>3</v>
      </c>
      <c r="E5560" s="22" t="n">
        <v>0</v>
      </c>
      <c r="F5560" s="21">
        <f>(IF(C5560&lt;=20,MAX(800000,400000*C5560),8000000+700000*(C5560-20))+IF(E5560=1,1000000,0))</f>
        <v/>
      </c>
      <c r="G5560" s="21">
        <f>IF(AND(D5560=3,C5560&lt;=5),MAX(0,B5560-F5560),IF(AND(D5560=2,C5560&lt;=5,MAX(0,B5560-F5560)&gt;3000000),1500000+MAX(0,B5560-F5560)-3000000,MAX(0,B5560-F5560)/2))</f>
        <v/>
      </c>
      <c r="H5560" s="21">
        <f>ROUNDDOWN(G5560,-3)</f>
        <v/>
      </c>
      <c r="I5560" s="21">
        <f>IF(H5560&lt;=0,0,ROUNDDOWN(ROUND((H5560*LOOKUP(H5560,{0,1950001,3300001,6950001,9000001,18000001,40000001},{0.05,0.1,0.2,0.23,0.33,0.4,0.45})-LOOKUP(H5560,{0,1950001,3300001,6950001,9000001,18000001,40000001},{0,97500,427500,636000,1536000,2796000,4796000}))*1.021,3),0))</f>
        <v/>
      </c>
      <c r="J5560" s="21">
        <f>ROUNDDOWN(ROUND(H5560*0.06,2),-2)</f>
        <v/>
      </c>
      <c r="K5560" s="21">
        <f>ROUNDDOWN(ROUND(H5560*0.04,2),-2)</f>
        <v/>
      </c>
      <c r="L5560" s="21">
        <f>I5560+J5560+K5560</f>
        <v/>
      </c>
      <c r="M5560" s="21">
        <f>B5560-L5560</f>
        <v/>
      </c>
      <c r="N5560" s="21">
        <f>ROUNDDOWN(ROUND(B5560*0.2042,2),0)</f>
        <v/>
      </c>
    </row>
    <row r="5561">
      <c r="A5561" t="inlineStr">
        <is>
          <t>照合 短期 障害</t>
        </is>
      </c>
      <c r="B5561" s="21" t="n">
        <v>41000000</v>
      </c>
      <c r="C5561" s="22" t="n">
        <v>5</v>
      </c>
      <c r="D5561" s="22" t="n">
        <v>2</v>
      </c>
      <c r="E5561" s="22" t="n">
        <v>1</v>
      </c>
      <c r="F5561" s="21">
        <f>(IF(C5561&lt;=20,MAX(800000,400000*C5561),8000000+700000*(C5561-20))+IF(E5561=1,1000000,0))</f>
        <v/>
      </c>
      <c r="G5561" s="21">
        <f>IF(AND(D5561=3,C5561&lt;=5),MAX(0,B5561-F5561),IF(AND(D5561=2,C5561&lt;=5,MAX(0,B5561-F5561)&gt;3000000),1500000+MAX(0,B5561-F5561)-3000000,MAX(0,B5561-F5561)/2))</f>
        <v/>
      </c>
      <c r="H5561" s="21">
        <f>ROUNDDOWN(G5561,-3)</f>
        <v/>
      </c>
      <c r="I5561" s="21">
        <f>IF(H5561&lt;=0,0,ROUNDDOWN(ROUND((H5561*LOOKUP(H5561,{0,1950001,3300001,6950001,9000001,18000001,40000001},{0.05,0.1,0.2,0.23,0.33,0.4,0.45})-LOOKUP(H5561,{0,1950001,3300001,6950001,9000001,18000001,40000001},{0,97500,427500,636000,1536000,2796000,4796000}))*1.021,3),0))</f>
        <v/>
      </c>
      <c r="J5561" s="21">
        <f>ROUNDDOWN(ROUND(H5561*0.06,2),-2)</f>
        <v/>
      </c>
      <c r="K5561" s="21">
        <f>ROUNDDOWN(ROUND(H5561*0.04,2),-2)</f>
        <v/>
      </c>
      <c r="L5561" s="21">
        <f>I5561+J5561+K5561</f>
        <v/>
      </c>
      <c r="M5561" s="21">
        <f>B5561-L5561</f>
        <v/>
      </c>
      <c r="N5561" s="21">
        <f>ROUNDDOWN(ROUND(B5561*0.2042,2),0)</f>
        <v/>
      </c>
    </row>
    <row r="5562">
      <c r="A5562" t="inlineStr">
        <is>
          <t>照合 障害</t>
        </is>
      </c>
      <c r="B5562" s="21" t="n">
        <v>41000000</v>
      </c>
      <c r="C5562" s="22" t="n">
        <v>25</v>
      </c>
      <c r="D5562" s="22" t="n">
        <v>1</v>
      </c>
      <c r="E5562" s="22" t="n">
        <v>1</v>
      </c>
      <c r="F5562" s="21">
        <f>(IF(C5562&lt;=20,MAX(800000,400000*C5562),8000000+700000*(C5562-20))+IF(E5562=1,1000000,0))</f>
        <v/>
      </c>
      <c r="G5562" s="21">
        <f>IF(AND(D5562=3,C5562&lt;=5),MAX(0,B5562-F5562),IF(AND(D5562=2,C5562&lt;=5,MAX(0,B5562-F5562)&gt;3000000),1500000+MAX(0,B5562-F5562)-3000000,MAX(0,B5562-F5562)/2))</f>
        <v/>
      </c>
      <c r="H5562" s="21">
        <f>ROUNDDOWN(G5562,-3)</f>
        <v/>
      </c>
      <c r="I5562" s="21">
        <f>IF(H5562&lt;=0,0,ROUNDDOWN(ROUND((H5562*LOOKUP(H5562,{0,1950001,3300001,6950001,9000001,18000001,40000001},{0.05,0.1,0.2,0.23,0.33,0.4,0.45})-LOOKUP(H5562,{0,1950001,3300001,6950001,9000001,18000001,40000001},{0,97500,427500,636000,1536000,2796000,4796000}))*1.021,3),0))</f>
        <v/>
      </c>
      <c r="J5562" s="21">
        <f>ROUNDDOWN(ROUND(H5562*0.06,2),-2)</f>
        <v/>
      </c>
      <c r="K5562" s="21">
        <f>ROUNDDOWN(ROUND(H5562*0.04,2),-2)</f>
        <v/>
      </c>
      <c r="L5562" s="21">
        <f>I5562+J5562+K5562</f>
        <v/>
      </c>
      <c r="M5562" s="21">
        <f>B5562-L5562</f>
        <v/>
      </c>
      <c r="N5562" s="21">
        <f>ROUNDDOWN(ROUND(B5562*0.2042,2),0)</f>
        <v/>
      </c>
    </row>
    <row r="5563">
      <c r="A5563" t="inlineStr">
        <is>
          <t>照合 一般</t>
        </is>
      </c>
      <c r="B5563" s="21" t="n">
        <v>41500000</v>
      </c>
      <c r="C5563" s="22" t="n">
        <v>1</v>
      </c>
      <c r="D5563" s="22" t="n">
        <v>1</v>
      </c>
      <c r="E5563" s="22" t="n">
        <v>0</v>
      </c>
      <c r="F5563" s="21">
        <f>(IF(C5563&lt;=20,MAX(800000,400000*C5563),8000000+700000*(C5563-20))+IF(E5563=1,1000000,0))</f>
        <v/>
      </c>
      <c r="G5563" s="21">
        <f>IF(AND(D5563=3,C5563&lt;=5),MAX(0,B5563-F5563),IF(AND(D5563=2,C5563&lt;=5,MAX(0,B5563-F5563)&gt;3000000),1500000+MAX(0,B5563-F5563)-3000000,MAX(0,B5563-F5563)/2))</f>
        <v/>
      </c>
      <c r="H5563" s="21">
        <f>ROUNDDOWN(G5563,-3)</f>
        <v/>
      </c>
      <c r="I5563" s="21">
        <f>IF(H5563&lt;=0,0,ROUNDDOWN(ROUND((H5563*LOOKUP(H5563,{0,1950001,3300001,6950001,9000001,18000001,40000001},{0.05,0.1,0.2,0.23,0.33,0.4,0.45})-LOOKUP(H5563,{0,1950001,3300001,6950001,9000001,18000001,40000001},{0,97500,427500,636000,1536000,2796000,4796000}))*1.021,3),0))</f>
        <v/>
      </c>
      <c r="J5563" s="21">
        <f>ROUNDDOWN(ROUND(H5563*0.06,2),-2)</f>
        <v/>
      </c>
      <c r="K5563" s="21">
        <f>ROUNDDOWN(ROUND(H5563*0.04,2),-2)</f>
        <v/>
      </c>
      <c r="L5563" s="21">
        <f>I5563+J5563+K5563</f>
        <v/>
      </c>
      <c r="M5563" s="21">
        <f>B5563-L5563</f>
        <v/>
      </c>
      <c r="N5563" s="21">
        <f>ROUNDDOWN(ROUND(B5563*0.2042,2),0)</f>
        <v/>
      </c>
    </row>
    <row r="5564">
      <c r="A5564" t="inlineStr">
        <is>
          <t>照合 一般</t>
        </is>
      </c>
      <c r="B5564" s="21" t="n">
        <v>41500000</v>
      </c>
      <c r="C5564" s="22" t="n">
        <v>2</v>
      </c>
      <c r="D5564" s="22" t="n">
        <v>1</v>
      </c>
      <c r="E5564" s="22" t="n">
        <v>0</v>
      </c>
      <c r="F5564" s="21">
        <f>(IF(C5564&lt;=20,MAX(800000,400000*C5564),8000000+700000*(C5564-20))+IF(E5564=1,1000000,0))</f>
        <v/>
      </c>
      <c r="G5564" s="21">
        <f>IF(AND(D5564=3,C5564&lt;=5),MAX(0,B5564-F5564),IF(AND(D5564=2,C5564&lt;=5,MAX(0,B5564-F5564)&gt;3000000),1500000+MAX(0,B5564-F5564)-3000000,MAX(0,B5564-F5564)/2))</f>
        <v/>
      </c>
      <c r="H5564" s="21">
        <f>ROUNDDOWN(G5564,-3)</f>
        <v/>
      </c>
      <c r="I5564" s="21">
        <f>IF(H5564&lt;=0,0,ROUNDDOWN(ROUND((H5564*LOOKUP(H5564,{0,1950001,3300001,6950001,9000001,18000001,40000001},{0.05,0.1,0.2,0.23,0.33,0.4,0.45})-LOOKUP(H5564,{0,1950001,3300001,6950001,9000001,18000001,40000001},{0,97500,427500,636000,1536000,2796000,4796000}))*1.021,3),0))</f>
        <v/>
      </c>
      <c r="J5564" s="21">
        <f>ROUNDDOWN(ROUND(H5564*0.06,2),-2)</f>
        <v/>
      </c>
      <c r="K5564" s="21">
        <f>ROUNDDOWN(ROUND(H5564*0.04,2),-2)</f>
        <v/>
      </c>
      <c r="L5564" s="21">
        <f>I5564+J5564+K5564</f>
        <v/>
      </c>
      <c r="M5564" s="21">
        <f>B5564-L5564</f>
        <v/>
      </c>
      <c r="N5564" s="21">
        <f>ROUNDDOWN(ROUND(B5564*0.2042,2),0)</f>
        <v/>
      </c>
    </row>
    <row r="5565">
      <c r="A5565" t="inlineStr">
        <is>
          <t>照合 一般</t>
        </is>
      </c>
      <c r="B5565" s="21" t="n">
        <v>41500000</v>
      </c>
      <c r="C5565" s="22" t="n">
        <v>3</v>
      </c>
      <c r="D5565" s="22" t="n">
        <v>1</v>
      </c>
      <c r="E5565" s="22" t="n">
        <v>0</v>
      </c>
      <c r="F5565" s="21">
        <f>(IF(C5565&lt;=20,MAX(800000,400000*C5565),8000000+700000*(C5565-20))+IF(E5565=1,1000000,0))</f>
        <v/>
      </c>
      <c r="G5565" s="21">
        <f>IF(AND(D5565=3,C5565&lt;=5),MAX(0,B5565-F5565),IF(AND(D5565=2,C5565&lt;=5,MAX(0,B5565-F5565)&gt;3000000),1500000+MAX(0,B5565-F5565)-3000000,MAX(0,B5565-F5565)/2))</f>
        <v/>
      </c>
      <c r="H5565" s="21">
        <f>ROUNDDOWN(G5565,-3)</f>
        <v/>
      </c>
      <c r="I5565" s="21">
        <f>IF(H5565&lt;=0,0,ROUNDDOWN(ROUND((H5565*LOOKUP(H5565,{0,1950001,3300001,6950001,9000001,18000001,40000001},{0.05,0.1,0.2,0.23,0.33,0.4,0.45})-LOOKUP(H5565,{0,1950001,3300001,6950001,9000001,18000001,40000001},{0,97500,427500,636000,1536000,2796000,4796000}))*1.021,3),0))</f>
        <v/>
      </c>
      <c r="J5565" s="21">
        <f>ROUNDDOWN(ROUND(H5565*0.06,2),-2)</f>
        <v/>
      </c>
      <c r="K5565" s="21">
        <f>ROUNDDOWN(ROUND(H5565*0.04,2),-2)</f>
        <v/>
      </c>
      <c r="L5565" s="21">
        <f>I5565+J5565+K5565</f>
        <v/>
      </c>
      <c r="M5565" s="21">
        <f>B5565-L5565</f>
        <v/>
      </c>
      <c r="N5565" s="21">
        <f>ROUNDDOWN(ROUND(B5565*0.2042,2),0)</f>
        <v/>
      </c>
    </row>
    <row r="5566">
      <c r="A5566" t="inlineStr">
        <is>
          <t>照合 一般</t>
        </is>
      </c>
      <c r="B5566" s="21" t="n">
        <v>41500000</v>
      </c>
      <c r="C5566" s="22" t="n">
        <v>4</v>
      </c>
      <c r="D5566" s="22" t="n">
        <v>1</v>
      </c>
      <c r="E5566" s="22" t="n">
        <v>0</v>
      </c>
      <c r="F5566" s="21">
        <f>(IF(C5566&lt;=20,MAX(800000,400000*C5566),8000000+700000*(C5566-20))+IF(E5566=1,1000000,0))</f>
        <v/>
      </c>
      <c r="G5566" s="21">
        <f>IF(AND(D5566=3,C5566&lt;=5),MAX(0,B5566-F5566),IF(AND(D5566=2,C5566&lt;=5,MAX(0,B5566-F5566)&gt;3000000),1500000+MAX(0,B5566-F5566)-3000000,MAX(0,B5566-F5566)/2))</f>
        <v/>
      </c>
      <c r="H5566" s="21">
        <f>ROUNDDOWN(G5566,-3)</f>
        <v/>
      </c>
      <c r="I5566" s="21">
        <f>IF(H5566&lt;=0,0,ROUNDDOWN(ROUND((H5566*LOOKUP(H5566,{0,1950001,3300001,6950001,9000001,18000001,40000001},{0.05,0.1,0.2,0.23,0.33,0.4,0.45})-LOOKUP(H5566,{0,1950001,3300001,6950001,9000001,18000001,40000001},{0,97500,427500,636000,1536000,2796000,4796000}))*1.021,3),0))</f>
        <v/>
      </c>
      <c r="J5566" s="21">
        <f>ROUNDDOWN(ROUND(H5566*0.06,2),-2)</f>
        <v/>
      </c>
      <c r="K5566" s="21">
        <f>ROUNDDOWN(ROUND(H5566*0.04,2),-2)</f>
        <v/>
      </c>
      <c r="L5566" s="21">
        <f>I5566+J5566+K5566</f>
        <v/>
      </c>
      <c r="M5566" s="21">
        <f>B5566-L5566</f>
        <v/>
      </c>
      <c r="N5566" s="21">
        <f>ROUNDDOWN(ROUND(B5566*0.2042,2),0)</f>
        <v/>
      </c>
    </row>
    <row r="5567">
      <c r="A5567" t="inlineStr">
        <is>
          <t>照合 一般</t>
        </is>
      </c>
      <c r="B5567" s="21" t="n">
        <v>41500000</v>
      </c>
      <c r="C5567" s="22" t="n">
        <v>5</v>
      </c>
      <c r="D5567" s="22" t="n">
        <v>1</v>
      </c>
      <c r="E5567" s="22" t="n">
        <v>0</v>
      </c>
      <c r="F5567" s="21">
        <f>(IF(C5567&lt;=20,MAX(800000,400000*C5567),8000000+700000*(C5567-20))+IF(E5567=1,1000000,0))</f>
        <v/>
      </c>
      <c r="G5567" s="21">
        <f>IF(AND(D5567=3,C5567&lt;=5),MAX(0,B5567-F5567),IF(AND(D5567=2,C5567&lt;=5,MAX(0,B5567-F5567)&gt;3000000),1500000+MAX(0,B5567-F5567)-3000000,MAX(0,B5567-F5567)/2))</f>
        <v/>
      </c>
      <c r="H5567" s="21">
        <f>ROUNDDOWN(G5567,-3)</f>
        <v/>
      </c>
      <c r="I5567" s="21">
        <f>IF(H5567&lt;=0,0,ROUNDDOWN(ROUND((H5567*LOOKUP(H5567,{0,1950001,3300001,6950001,9000001,18000001,40000001},{0.05,0.1,0.2,0.23,0.33,0.4,0.45})-LOOKUP(H5567,{0,1950001,3300001,6950001,9000001,18000001,40000001},{0,97500,427500,636000,1536000,2796000,4796000}))*1.021,3),0))</f>
        <v/>
      </c>
      <c r="J5567" s="21">
        <f>ROUNDDOWN(ROUND(H5567*0.06,2),-2)</f>
        <v/>
      </c>
      <c r="K5567" s="21">
        <f>ROUNDDOWN(ROUND(H5567*0.04,2),-2)</f>
        <v/>
      </c>
      <c r="L5567" s="21">
        <f>I5567+J5567+K5567</f>
        <v/>
      </c>
      <c r="M5567" s="21">
        <f>B5567-L5567</f>
        <v/>
      </c>
      <c r="N5567" s="21">
        <f>ROUNDDOWN(ROUND(B5567*0.2042,2),0)</f>
        <v/>
      </c>
    </row>
    <row r="5568">
      <c r="A5568" t="inlineStr">
        <is>
          <t>照合 一般</t>
        </is>
      </c>
      <c r="B5568" s="21" t="n">
        <v>41500000</v>
      </c>
      <c r="C5568" s="22" t="n">
        <v>6</v>
      </c>
      <c r="D5568" s="22" t="n">
        <v>1</v>
      </c>
      <c r="E5568" s="22" t="n">
        <v>0</v>
      </c>
      <c r="F5568" s="21">
        <f>(IF(C5568&lt;=20,MAX(800000,400000*C5568),8000000+700000*(C5568-20))+IF(E5568=1,1000000,0))</f>
        <v/>
      </c>
      <c r="G5568" s="21">
        <f>IF(AND(D5568=3,C5568&lt;=5),MAX(0,B5568-F5568),IF(AND(D5568=2,C5568&lt;=5,MAX(0,B5568-F5568)&gt;3000000),1500000+MAX(0,B5568-F5568)-3000000,MAX(0,B5568-F5568)/2))</f>
        <v/>
      </c>
      <c r="H5568" s="21">
        <f>ROUNDDOWN(G5568,-3)</f>
        <v/>
      </c>
      <c r="I5568" s="21">
        <f>IF(H5568&lt;=0,0,ROUNDDOWN(ROUND((H5568*LOOKUP(H5568,{0,1950001,3300001,6950001,9000001,18000001,40000001},{0.05,0.1,0.2,0.23,0.33,0.4,0.45})-LOOKUP(H5568,{0,1950001,3300001,6950001,9000001,18000001,40000001},{0,97500,427500,636000,1536000,2796000,4796000}))*1.021,3),0))</f>
        <v/>
      </c>
      <c r="J5568" s="21">
        <f>ROUNDDOWN(ROUND(H5568*0.06,2),-2)</f>
        <v/>
      </c>
      <c r="K5568" s="21">
        <f>ROUNDDOWN(ROUND(H5568*0.04,2),-2)</f>
        <v/>
      </c>
      <c r="L5568" s="21">
        <f>I5568+J5568+K5568</f>
        <v/>
      </c>
      <c r="M5568" s="21">
        <f>B5568-L5568</f>
        <v/>
      </c>
      <c r="N5568" s="21">
        <f>ROUNDDOWN(ROUND(B5568*0.2042,2),0)</f>
        <v/>
      </c>
    </row>
    <row r="5569">
      <c r="A5569" t="inlineStr">
        <is>
          <t>照合 一般</t>
        </is>
      </c>
      <c r="B5569" s="21" t="n">
        <v>41500000</v>
      </c>
      <c r="C5569" s="22" t="n">
        <v>7</v>
      </c>
      <c r="D5569" s="22" t="n">
        <v>1</v>
      </c>
      <c r="E5569" s="22" t="n">
        <v>0</v>
      </c>
      <c r="F5569" s="21">
        <f>(IF(C5569&lt;=20,MAX(800000,400000*C5569),8000000+700000*(C5569-20))+IF(E5569=1,1000000,0))</f>
        <v/>
      </c>
      <c r="G5569" s="21">
        <f>IF(AND(D5569=3,C5569&lt;=5),MAX(0,B5569-F5569),IF(AND(D5569=2,C5569&lt;=5,MAX(0,B5569-F5569)&gt;3000000),1500000+MAX(0,B5569-F5569)-3000000,MAX(0,B5569-F5569)/2))</f>
        <v/>
      </c>
      <c r="H5569" s="21">
        <f>ROUNDDOWN(G5569,-3)</f>
        <v/>
      </c>
      <c r="I5569" s="21">
        <f>IF(H5569&lt;=0,0,ROUNDDOWN(ROUND((H5569*LOOKUP(H5569,{0,1950001,3300001,6950001,9000001,18000001,40000001},{0.05,0.1,0.2,0.23,0.33,0.4,0.45})-LOOKUP(H5569,{0,1950001,3300001,6950001,9000001,18000001,40000001},{0,97500,427500,636000,1536000,2796000,4796000}))*1.021,3),0))</f>
        <v/>
      </c>
      <c r="J5569" s="21">
        <f>ROUNDDOWN(ROUND(H5569*0.06,2),-2)</f>
        <v/>
      </c>
      <c r="K5569" s="21">
        <f>ROUNDDOWN(ROUND(H5569*0.04,2),-2)</f>
        <v/>
      </c>
      <c r="L5569" s="21">
        <f>I5569+J5569+K5569</f>
        <v/>
      </c>
      <c r="M5569" s="21">
        <f>B5569-L5569</f>
        <v/>
      </c>
      <c r="N5569" s="21">
        <f>ROUNDDOWN(ROUND(B5569*0.2042,2),0)</f>
        <v/>
      </c>
    </row>
    <row r="5570">
      <c r="A5570" t="inlineStr">
        <is>
          <t>照合 一般</t>
        </is>
      </c>
      <c r="B5570" s="21" t="n">
        <v>41500000</v>
      </c>
      <c r="C5570" s="22" t="n">
        <v>8</v>
      </c>
      <c r="D5570" s="22" t="n">
        <v>1</v>
      </c>
      <c r="E5570" s="22" t="n">
        <v>0</v>
      </c>
      <c r="F5570" s="21">
        <f>(IF(C5570&lt;=20,MAX(800000,400000*C5570),8000000+700000*(C5570-20))+IF(E5570=1,1000000,0))</f>
        <v/>
      </c>
      <c r="G5570" s="21">
        <f>IF(AND(D5570=3,C5570&lt;=5),MAX(0,B5570-F5570),IF(AND(D5570=2,C5570&lt;=5,MAX(0,B5570-F5570)&gt;3000000),1500000+MAX(0,B5570-F5570)-3000000,MAX(0,B5570-F5570)/2))</f>
        <v/>
      </c>
      <c r="H5570" s="21">
        <f>ROUNDDOWN(G5570,-3)</f>
        <v/>
      </c>
      <c r="I5570" s="21">
        <f>IF(H5570&lt;=0,0,ROUNDDOWN(ROUND((H5570*LOOKUP(H5570,{0,1950001,3300001,6950001,9000001,18000001,40000001},{0.05,0.1,0.2,0.23,0.33,0.4,0.45})-LOOKUP(H5570,{0,1950001,3300001,6950001,9000001,18000001,40000001},{0,97500,427500,636000,1536000,2796000,4796000}))*1.021,3),0))</f>
        <v/>
      </c>
      <c r="J5570" s="21">
        <f>ROUNDDOWN(ROUND(H5570*0.06,2),-2)</f>
        <v/>
      </c>
      <c r="K5570" s="21">
        <f>ROUNDDOWN(ROUND(H5570*0.04,2),-2)</f>
        <v/>
      </c>
      <c r="L5570" s="21">
        <f>I5570+J5570+K5570</f>
        <v/>
      </c>
      <c r="M5570" s="21">
        <f>B5570-L5570</f>
        <v/>
      </c>
      <c r="N5570" s="21">
        <f>ROUNDDOWN(ROUND(B5570*0.2042,2),0)</f>
        <v/>
      </c>
    </row>
    <row r="5571">
      <c r="A5571" t="inlineStr">
        <is>
          <t>照合 一般</t>
        </is>
      </c>
      <c r="B5571" s="21" t="n">
        <v>41500000</v>
      </c>
      <c r="C5571" s="22" t="n">
        <v>9</v>
      </c>
      <c r="D5571" s="22" t="n">
        <v>1</v>
      </c>
      <c r="E5571" s="22" t="n">
        <v>0</v>
      </c>
      <c r="F5571" s="21">
        <f>(IF(C5571&lt;=20,MAX(800000,400000*C5571),8000000+700000*(C5571-20))+IF(E5571=1,1000000,0))</f>
        <v/>
      </c>
      <c r="G5571" s="21">
        <f>IF(AND(D5571=3,C5571&lt;=5),MAX(0,B5571-F5571),IF(AND(D5571=2,C5571&lt;=5,MAX(0,B5571-F5571)&gt;3000000),1500000+MAX(0,B5571-F5571)-3000000,MAX(0,B5571-F5571)/2))</f>
        <v/>
      </c>
      <c r="H5571" s="21">
        <f>ROUNDDOWN(G5571,-3)</f>
        <v/>
      </c>
      <c r="I5571" s="21">
        <f>IF(H5571&lt;=0,0,ROUNDDOWN(ROUND((H5571*LOOKUP(H5571,{0,1950001,3300001,6950001,9000001,18000001,40000001},{0.05,0.1,0.2,0.23,0.33,0.4,0.45})-LOOKUP(H5571,{0,1950001,3300001,6950001,9000001,18000001,40000001},{0,97500,427500,636000,1536000,2796000,4796000}))*1.021,3),0))</f>
        <v/>
      </c>
      <c r="J5571" s="21">
        <f>ROUNDDOWN(ROUND(H5571*0.06,2),-2)</f>
        <v/>
      </c>
      <c r="K5571" s="21">
        <f>ROUNDDOWN(ROUND(H5571*0.04,2),-2)</f>
        <v/>
      </c>
      <c r="L5571" s="21">
        <f>I5571+J5571+K5571</f>
        <v/>
      </c>
      <c r="M5571" s="21">
        <f>B5571-L5571</f>
        <v/>
      </c>
      <c r="N5571" s="21">
        <f>ROUNDDOWN(ROUND(B5571*0.2042,2),0)</f>
        <v/>
      </c>
    </row>
    <row r="5572">
      <c r="A5572" t="inlineStr">
        <is>
          <t>照合 一般</t>
        </is>
      </c>
      <c r="B5572" s="21" t="n">
        <v>41500000</v>
      </c>
      <c r="C5572" s="22" t="n">
        <v>10</v>
      </c>
      <c r="D5572" s="22" t="n">
        <v>1</v>
      </c>
      <c r="E5572" s="22" t="n">
        <v>0</v>
      </c>
      <c r="F5572" s="21">
        <f>(IF(C5572&lt;=20,MAX(800000,400000*C5572),8000000+700000*(C5572-20))+IF(E5572=1,1000000,0))</f>
        <v/>
      </c>
      <c r="G5572" s="21">
        <f>IF(AND(D5572=3,C5572&lt;=5),MAX(0,B5572-F5572),IF(AND(D5572=2,C5572&lt;=5,MAX(0,B5572-F5572)&gt;3000000),1500000+MAX(0,B5572-F5572)-3000000,MAX(0,B5572-F5572)/2))</f>
        <v/>
      </c>
      <c r="H5572" s="21">
        <f>ROUNDDOWN(G5572,-3)</f>
        <v/>
      </c>
      <c r="I5572" s="21">
        <f>IF(H5572&lt;=0,0,ROUNDDOWN(ROUND((H5572*LOOKUP(H5572,{0,1950001,3300001,6950001,9000001,18000001,40000001},{0.05,0.1,0.2,0.23,0.33,0.4,0.45})-LOOKUP(H5572,{0,1950001,3300001,6950001,9000001,18000001,40000001},{0,97500,427500,636000,1536000,2796000,4796000}))*1.021,3),0))</f>
        <v/>
      </c>
      <c r="J5572" s="21">
        <f>ROUNDDOWN(ROUND(H5572*0.06,2),-2)</f>
        <v/>
      </c>
      <c r="K5572" s="21">
        <f>ROUNDDOWN(ROUND(H5572*0.04,2),-2)</f>
        <v/>
      </c>
      <c r="L5572" s="21">
        <f>I5572+J5572+K5572</f>
        <v/>
      </c>
      <c r="M5572" s="21">
        <f>B5572-L5572</f>
        <v/>
      </c>
      <c r="N5572" s="21">
        <f>ROUNDDOWN(ROUND(B5572*0.2042,2),0)</f>
        <v/>
      </c>
    </row>
    <row r="5573">
      <c r="A5573" t="inlineStr">
        <is>
          <t>照合 一般</t>
        </is>
      </c>
      <c r="B5573" s="21" t="n">
        <v>41500000</v>
      </c>
      <c r="C5573" s="22" t="n">
        <v>11</v>
      </c>
      <c r="D5573" s="22" t="n">
        <v>1</v>
      </c>
      <c r="E5573" s="22" t="n">
        <v>0</v>
      </c>
      <c r="F5573" s="21">
        <f>(IF(C5573&lt;=20,MAX(800000,400000*C5573),8000000+700000*(C5573-20))+IF(E5573=1,1000000,0))</f>
        <v/>
      </c>
      <c r="G5573" s="21">
        <f>IF(AND(D5573=3,C5573&lt;=5),MAX(0,B5573-F5573),IF(AND(D5573=2,C5573&lt;=5,MAX(0,B5573-F5573)&gt;3000000),1500000+MAX(0,B5573-F5573)-3000000,MAX(0,B5573-F5573)/2))</f>
        <v/>
      </c>
      <c r="H5573" s="21">
        <f>ROUNDDOWN(G5573,-3)</f>
        <v/>
      </c>
      <c r="I5573" s="21">
        <f>IF(H5573&lt;=0,0,ROUNDDOWN(ROUND((H5573*LOOKUP(H5573,{0,1950001,3300001,6950001,9000001,18000001,40000001},{0.05,0.1,0.2,0.23,0.33,0.4,0.45})-LOOKUP(H5573,{0,1950001,3300001,6950001,9000001,18000001,40000001},{0,97500,427500,636000,1536000,2796000,4796000}))*1.021,3),0))</f>
        <v/>
      </c>
      <c r="J5573" s="21">
        <f>ROUNDDOWN(ROUND(H5573*0.06,2),-2)</f>
        <v/>
      </c>
      <c r="K5573" s="21">
        <f>ROUNDDOWN(ROUND(H5573*0.04,2),-2)</f>
        <v/>
      </c>
      <c r="L5573" s="21">
        <f>I5573+J5573+K5573</f>
        <v/>
      </c>
      <c r="M5573" s="21">
        <f>B5573-L5573</f>
        <v/>
      </c>
      <c r="N5573" s="21">
        <f>ROUNDDOWN(ROUND(B5573*0.2042,2),0)</f>
        <v/>
      </c>
    </row>
    <row r="5574">
      <c r="A5574" t="inlineStr">
        <is>
          <t>照合 一般</t>
        </is>
      </c>
      <c r="B5574" s="21" t="n">
        <v>41500000</v>
      </c>
      <c r="C5574" s="22" t="n">
        <v>12</v>
      </c>
      <c r="D5574" s="22" t="n">
        <v>1</v>
      </c>
      <c r="E5574" s="22" t="n">
        <v>0</v>
      </c>
      <c r="F5574" s="21">
        <f>(IF(C5574&lt;=20,MAX(800000,400000*C5574),8000000+700000*(C5574-20))+IF(E5574=1,1000000,0))</f>
        <v/>
      </c>
      <c r="G5574" s="21">
        <f>IF(AND(D5574=3,C5574&lt;=5),MAX(0,B5574-F5574),IF(AND(D5574=2,C5574&lt;=5,MAX(0,B5574-F5574)&gt;3000000),1500000+MAX(0,B5574-F5574)-3000000,MAX(0,B5574-F5574)/2))</f>
        <v/>
      </c>
      <c r="H5574" s="21">
        <f>ROUNDDOWN(G5574,-3)</f>
        <v/>
      </c>
      <c r="I5574" s="21">
        <f>IF(H5574&lt;=0,0,ROUNDDOWN(ROUND((H5574*LOOKUP(H5574,{0,1950001,3300001,6950001,9000001,18000001,40000001},{0.05,0.1,0.2,0.23,0.33,0.4,0.45})-LOOKUP(H5574,{0,1950001,3300001,6950001,9000001,18000001,40000001},{0,97500,427500,636000,1536000,2796000,4796000}))*1.021,3),0))</f>
        <v/>
      </c>
      <c r="J5574" s="21">
        <f>ROUNDDOWN(ROUND(H5574*0.06,2),-2)</f>
        <v/>
      </c>
      <c r="K5574" s="21">
        <f>ROUNDDOWN(ROUND(H5574*0.04,2),-2)</f>
        <v/>
      </c>
      <c r="L5574" s="21">
        <f>I5574+J5574+K5574</f>
        <v/>
      </c>
      <c r="M5574" s="21">
        <f>B5574-L5574</f>
        <v/>
      </c>
      <c r="N5574" s="21">
        <f>ROUNDDOWN(ROUND(B5574*0.2042,2),0)</f>
        <v/>
      </c>
    </row>
    <row r="5575">
      <c r="A5575" t="inlineStr">
        <is>
          <t>照合 一般</t>
        </is>
      </c>
      <c r="B5575" s="21" t="n">
        <v>41500000</v>
      </c>
      <c r="C5575" s="22" t="n">
        <v>13</v>
      </c>
      <c r="D5575" s="22" t="n">
        <v>1</v>
      </c>
      <c r="E5575" s="22" t="n">
        <v>0</v>
      </c>
      <c r="F5575" s="21">
        <f>(IF(C5575&lt;=20,MAX(800000,400000*C5575),8000000+700000*(C5575-20))+IF(E5575=1,1000000,0))</f>
        <v/>
      </c>
      <c r="G5575" s="21">
        <f>IF(AND(D5575=3,C5575&lt;=5),MAX(0,B5575-F5575),IF(AND(D5575=2,C5575&lt;=5,MAX(0,B5575-F5575)&gt;3000000),1500000+MAX(0,B5575-F5575)-3000000,MAX(0,B5575-F5575)/2))</f>
        <v/>
      </c>
      <c r="H5575" s="21">
        <f>ROUNDDOWN(G5575,-3)</f>
        <v/>
      </c>
      <c r="I5575" s="21">
        <f>IF(H5575&lt;=0,0,ROUNDDOWN(ROUND((H5575*LOOKUP(H5575,{0,1950001,3300001,6950001,9000001,18000001,40000001},{0.05,0.1,0.2,0.23,0.33,0.4,0.45})-LOOKUP(H5575,{0,1950001,3300001,6950001,9000001,18000001,40000001},{0,97500,427500,636000,1536000,2796000,4796000}))*1.021,3),0))</f>
        <v/>
      </c>
      <c r="J5575" s="21">
        <f>ROUNDDOWN(ROUND(H5575*0.06,2),-2)</f>
        <v/>
      </c>
      <c r="K5575" s="21">
        <f>ROUNDDOWN(ROUND(H5575*0.04,2),-2)</f>
        <v/>
      </c>
      <c r="L5575" s="21">
        <f>I5575+J5575+K5575</f>
        <v/>
      </c>
      <c r="M5575" s="21">
        <f>B5575-L5575</f>
        <v/>
      </c>
      <c r="N5575" s="21">
        <f>ROUNDDOWN(ROUND(B5575*0.2042,2),0)</f>
        <v/>
      </c>
    </row>
    <row r="5576">
      <c r="A5576" t="inlineStr">
        <is>
          <t>照合 一般</t>
        </is>
      </c>
      <c r="B5576" s="21" t="n">
        <v>41500000</v>
      </c>
      <c r="C5576" s="22" t="n">
        <v>14</v>
      </c>
      <c r="D5576" s="22" t="n">
        <v>1</v>
      </c>
      <c r="E5576" s="22" t="n">
        <v>0</v>
      </c>
      <c r="F5576" s="21">
        <f>(IF(C5576&lt;=20,MAX(800000,400000*C5576),8000000+700000*(C5576-20))+IF(E5576=1,1000000,0))</f>
        <v/>
      </c>
      <c r="G5576" s="21">
        <f>IF(AND(D5576=3,C5576&lt;=5),MAX(0,B5576-F5576),IF(AND(D5576=2,C5576&lt;=5,MAX(0,B5576-F5576)&gt;3000000),1500000+MAX(0,B5576-F5576)-3000000,MAX(0,B5576-F5576)/2))</f>
        <v/>
      </c>
      <c r="H5576" s="21">
        <f>ROUNDDOWN(G5576,-3)</f>
        <v/>
      </c>
      <c r="I5576" s="21">
        <f>IF(H5576&lt;=0,0,ROUNDDOWN(ROUND((H5576*LOOKUP(H5576,{0,1950001,3300001,6950001,9000001,18000001,40000001},{0.05,0.1,0.2,0.23,0.33,0.4,0.45})-LOOKUP(H5576,{0,1950001,3300001,6950001,9000001,18000001,40000001},{0,97500,427500,636000,1536000,2796000,4796000}))*1.021,3),0))</f>
        <v/>
      </c>
      <c r="J5576" s="21">
        <f>ROUNDDOWN(ROUND(H5576*0.06,2),-2)</f>
        <v/>
      </c>
      <c r="K5576" s="21">
        <f>ROUNDDOWN(ROUND(H5576*0.04,2),-2)</f>
        <v/>
      </c>
      <c r="L5576" s="21">
        <f>I5576+J5576+K5576</f>
        <v/>
      </c>
      <c r="M5576" s="21">
        <f>B5576-L5576</f>
        <v/>
      </c>
      <c r="N5576" s="21">
        <f>ROUNDDOWN(ROUND(B5576*0.2042,2),0)</f>
        <v/>
      </c>
    </row>
    <row r="5577">
      <c r="A5577" t="inlineStr">
        <is>
          <t>照合 一般</t>
        </is>
      </c>
      <c r="B5577" s="21" t="n">
        <v>41500000</v>
      </c>
      <c r="C5577" s="22" t="n">
        <v>15</v>
      </c>
      <c r="D5577" s="22" t="n">
        <v>1</v>
      </c>
      <c r="E5577" s="22" t="n">
        <v>0</v>
      </c>
      <c r="F5577" s="21">
        <f>(IF(C5577&lt;=20,MAX(800000,400000*C5577),8000000+700000*(C5577-20))+IF(E5577=1,1000000,0))</f>
        <v/>
      </c>
      <c r="G5577" s="21">
        <f>IF(AND(D5577=3,C5577&lt;=5),MAX(0,B5577-F5577),IF(AND(D5577=2,C5577&lt;=5,MAX(0,B5577-F5577)&gt;3000000),1500000+MAX(0,B5577-F5577)-3000000,MAX(0,B5577-F5577)/2))</f>
        <v/>
      </c>
      <c r="H5577" s="21">
        <f>ROUNDDOWN(G5577,-3)</f>
        <v/>
      </c>
      <c r="I5577" s="21">
        <f>IF(H5577&lt;=0,0,ROUNDDOWN(ROUND((H5577*LOOKUP(H5577,{0,1950001,3300001,6950001,9000001,18000001,40000001},{0.05,0.1,0.2,0.23,0.33,0.4,0.45})-LOOKUP(H5577,{0,1950001,3300001,6950001,9000001,18000001,40000001},{0,97500,427500,636000,1536000,2796000,4796000}))*1.021,3),0))</f>
        <v/>
      </c>
      <c r="J5577" s="21">
        <f>ROUNDDOWN(ROUND(H5577*0.06,2),-2)</f>
        <v/>
      </c>
      <c r="K5577" s="21">
        <f>ROUNDDOWN(ROUND(H5577*0.04,2),-2)</f>
        <v/>
      </c>
      <c r="L5577" s="21">
        <f>I5577+J5577+K5577</f>
        <v/>
      </c>
      <c r="M5577" s="21">
        <f>B5577-L5577</f>
        <v/>
      </c>
      <c r="N5577" s="21">
        <f>ROUNDDOWN(ROUND(B5577*0.2042,2),0)</f>
        <v/>
      </c>
    </row>
    <row r="5578">
      <c r="A5578" t="inlineStr">
        <is>
          <t>照合 一般</t>
        </is>
      </c>
      <c r="B5578" s="21" t="n">
        <v>41500000</v>
      </c>
      <c r="C5578" s="22" t="n">
        <v>16</v>
      </c>
      <c r="D5578" s="22" t="n">
        <v>1</v>
      </c>
      <c r="E5578" s="22" t="n">
        <v>0</v>
      </c>
      <c r="F5578" s="21">
        <f>(IF(C5578&lt;=20,MAX(800000,400000*C5578),8000000+700000*(C5578-20))+IF(E5578=1,1000000,0))</f>
        <v/>
      </c>
      <c r="G5578" s="21">
        <f>IF(AND(D5578=3,C5578&lt;=5),MAX(0,B5578-F5578),IF(AND(D5578=2,C5578&lt;=5,MAX(0,B5578-F5578)&gt;3000000),1500000+MAX(0,B5578-F5578)-3000000,MAX(0,B5578-F5578)/2))</f>
        <v/>
      </c>
      <c r="H5578" s="21">
        <f>ROUNDDOWN(G5578,-3)</f>
        <v/>
      </c>
      <c r="I5578" s="21">
        <f>IF(H5578&lt;=0,0,ROUNDDOWN(ROUND((H5578*LOOKUP(H5578,{0,1950001,3300001,6950001,9000001,18000001,40000001},{0.05,0.1,0.2,0.23,0.33,0.4,0.45})-LOOKUP(H5578,{0,1950001,3300001,6950001,9000001,18000001,40000001},{0,97500,427500,636000,1536000,2796000,4796000}))*1.021,3),0))</f>
        <v/>
      </c>
      <c r="J5578" s="21">
        <f>ROUNDDOWN(ROUND(H5578*0.06,2),-2)</f>
        <v/>
      </c>
      <c r="K5578" s="21">
        <f>ROUNDDOWN(ROUND(H5578*0.04,2),-2)</f>
        <v/>
      </c>
      <c r="L5578" s="21">
        <f>I5578+J5578+K5578</f>
        <v/>
      </c>
      <c r="M5578" s="21">
        <f>B5578-L5578</f>
        <v/>
      </c>
      <c r="N5578" s="21">
        <f>ROUNDDOWN(ROUND(B5578*0.2042,2),0)</f>
        <v/>
      </c>
    </row>
    <row r="5579">
      <c r="A5579" t="inlineStr">
        <is>
          <t>照合 一般</t>
        </is>
      </c>
      <c r="B5579" s="21" t="n">
        <v>41500000</v>
      </c>
      <c r="C5579" s="22" t="n">
        <v>17</v>
      </c>
      <c r="D5579" s="22" t="n">
        <v>1</v>
      </c>
      <c r="E5579" s="22" t="n">
        <v>0</v>
      </c>
      <c r="F5579" s="21">
        <f>(IF(C5579&lt;=20,MAX(800000,400000*C5579),8000000+700000*(C5579-20))+IF(E5579=1,1000000,0))</f>
        <v/>
      </c>
      <c r="G5579" s="21">
        <f>IF(AND(D5579=3,C5579&lt;=5),MAX(0,B5579-F5579),IF(AND(D5579=2,C5579&lt;=5,MAX(0,B5579-F5579)&gt;3000000),1500000+MAX(0,B5579-F5579)-3000000,MAX(0,B5579-F5579)/2))</f>
        <v/>
      </c>
      <c r="H5579" s="21">
        <f>ROUNDDOWN(G5579,-3)</f>
        <v/>
      </c>
      <c r="I5579" s="21">
        <f>IF(H5579&lt;=0,0,ROUNDDOWN(ROUND((H5579*LOOKUP(H5579,{0,1950001,3300001,6950001,9000001,18000001,40000001},{0.05,0.1,0.2,0.23,0.33,0.4,0.45})-LOOKUP(H5579,{0,1950001,3300001,6950001,9000001,18000001,40000001},{0,97500,427500,636000,1536000,2796000,4796000}))*1.021,3),0))</f>
        <v/>
      </c>
      <c r="J5579" s="21">
        <f>ROUNDDOWN(ROUND(H5579*0.06,2),-2)</f>
        <v/>
      </c>
      <c r="K5579" s="21">
        <f>ROUNDDOWN(ROUND(H5579*0.04,2),-2)</f>
        <v/>
      </c>
      <c r="L5579" s="21">
        <f>I5579+J5579+K5579</f>
        <v/>
      </c>
      <c r="M5579" s="21">
        <f>B5579-L5579</f>
        <v/>
      </c>
      <c r="N5579" s="21">
        <f>ROUNDDOWN(ROUND(B5579*0.2042,2),0)</f>
        <v/>
      </c>
    </row>
    <row r="5580">
      <c r="A5580" t="inlineStr">
        <is>
          <t>照合 一般</t>
        </is>
      </c>
      <c r="B5580" s="21" t="n">
        <v>41500000</v>
      </c>
      <c r="C5580" s="22" t="n">
        <v>18</v>
      </c>
      <c r="D5580" s="22" t="n">
        <v>1</v>
      </c>
      <c r="E5580" s="22" t="n">
        <v>0</v>
      </c>
      <c r="F5580" s="21">
        <f>(IF(C5580&lt;=20,MAX(800000,400000*C5580),8000000+700000*(C5580-20))+IF(E5580=1,1000000,0))</f>
        <v/>
      </c>
      <c r="G5580" s="21">
        <f>IF(AND(D5580=3,C5580&lt;=5),MAX(0,B5580-F5580),IF(AND(D5580=2,C5580&lt;=5,MAX(0,B5580-F5580)&gt;3000000),1500000+MAX(0,B5580-F5580)-3000000,MAX(0,B5580-F5580)/2))</f>
        <v/>
      </c>
      <c r="H5580" s="21">
        <f>ROUNDDOWN(G5580,-3)</f>
        <v/>
      </c>
      <c r="I5580" s="21">
        <f>IF(H5580&lt;=0,0,ROUNDDOWN(ROUND((H5580*LOOKUP(H5580,{0,1950001,3300001,6950001,9000001,18000001,40000001},{0.05,0.1,0.2,0.23,0.33,0.4,0.45})-LOOKUP(H5580,{0,1950001,3300001,6950001,9000001,18000001,40000001},{0,97500,427500,636000,1536000,2796000,4796000}))*1.021,3),0))</f>
        <v/>
      </c>
      <c r="J5580" s="21">
        <f>ROUNDDOWN(ROUND(H5580*0.06,2),-2)</f>
        <v/>
      </c>
      <c r="K5580" s="21">
        <f>ROUNDDOWN(ROUND(H5580*0.04,2),-2)</f>
        <v/>
      </c>
      <c r="L5580" s="21">
        <f>I5580+J5580+K5580</f>
        <v/>
      </c>
      <c r="M5580" s="21">
        <f>B5580-L5580</f>
        <v/>
      </c>
      <c r="N5580" s="21">
        <f>ROUNDDOWN(ROUND(B5580*0.2042,2),0)</f>
        <v/>
      </c>
    </row>
    <row r="5581">
      <c r="A5581" t="inlineStr">
        <is>
          <t>照合 一般</t>
        </is>
      </c>
      <c r="B5581" s="21" t="n">
        <v>41500000</v>
      </c>
      <c r="C5581" s="22" t="n">
        <v>19</v>
      </c>
      <c r="D5581" s="22" t="n">
        <v>1</v>
      </c>
      <c r="E5581" s="22" t="n">
        <v>0</v>
      </c>
      <c r="F5581" s="21">
        <f>(IF(C5581&lt;=20,MAX(800000,400000*C5581),8000000+700000*(C5581-20))+IF(E5581=1,1000000,0))</f>
        <v/>
      </c>
      <c r="G5581" s="21">
        <f>IF(AND(D5581=3,C5581&lt;=5),MAX(0,B5581-F5581),IF(AND(D5581=2,C5581&lt;=5,MAX(0,B5581-F5581)&gt;3000000),1500000+MAX(0,B5581-F5581)-3000000,MAX(0,B5581-F5581)/2))</f>
        <v/>
      </c>
      <c r="H5581" s="21">
        <f>ROUNDDOWN(G5581,-3)</f>
        <v/>
      </c>
      <c r="I5581" s="21">
        <f>IF(H5581&lt;=0,0,ROUNDDOWN(ROUND((H5581*LOOKUP(H5581,{0,1950001,3300001,6950001,9000001,18000001,40000001},{0.05,0.1,0.2,0.23,0.33,0.4,0.45})-LOOKUP(H5581,{0,1950001,3300001,6950001,9000001,18000001,40000001},{0,97500,427500,636000,1536000,2796000,4796000}))*1.021,3),0))</f>
        <v/>
      </c>
      <c r="J5581" s="21">
        <f>ROUNDDOWN(ROUND(H5581*0.06,2),-2)</f>
        <v/>
      </c>
      <c r="K5581" s="21">
        <f>ROUNDDOWN(ROUND(H5581*0.04,2),-2)</f>
        <v/>
      </c>
      <c r="L5581" s="21">
        <f>I5581+J5581+K5581</f>
        <v/>
      </c>
      <c r="M5581" s="21">
        <f>B5581-L5581</f>
        <v/>
      </c>
      <c r="N5581" s="21">
        <f>ROUNDDOWN(ROUND(B5581*0.2042,2),0)</f>
        <v/>
      </c>
    </row>
    <row r="5582">
      <c r="A5582" t="inlineStr">
        <is>
          <t>照合 一般</t>
        </is>
      </c>
      <c r="B5582" s="21" t="n">
        <v>41500000</v>
      </c>
      <c r="C5582" s="22" t="n">
        <v>20</v>
      </c>
      <c r="D5582" s="22" t="n">
        <v>1</v>
      </c>
      <c r="E5582" s="22" t="n">
        <v>0</v>
      </c>
      <c r="F5582" s="21">
        <f>(IF(C5582&lt;=20,MAX(800000,400000*C5582),8000000+700000*(C5582-20))+IF(E5582=1,1000000,0))</f>
        <v/>
      </c>
      <c r="G5582" s="21">
        <f>IF(AND(D5582=3,C5582&lt;=5),MAX(0,B5582-F5582),IF(AND(D5582=2,C5582&lt;=5,MAX(0,B5582-F5582)&gt;3000000),1500000+MAX(0,B5582-F5582)-3000000,MAX(0,B5582-F5582)/2))</f>
        <v/>
      </c>
      <c r="H5582" s="21">
        <f>ROUNDDOWN(G5582,-3)</f>
        <v/>
      </c>
      <c r="I5582" s="21">
        <f>IF(H5582&lt;=0,0,ROUNDDOWN(ROUND((H5582*LOOKUP(H5582,{0,1950001,3300001,6950001,9000001,18000001,40000001},{0.05,0.1,0.2,0.23,0.33,0.4,0.45})-LOOKUP(H5582,{0,1950001,3300001,6950001,9000001,18000001,40000001},{0,97500,427500,636000,1536000,2796000,4796000}))*1.021,3),0))</f>
        <v/>
      </c>
      <c r="J5582" s="21">
        <f>ROUNDDOWN(ROUND(H5582*0.06,2),-2)</f>
        <v/>
      </c>
      <c r="K5582" s="21">
        <f>ROUNDDOWN(ROUND(H5582*0.04,2),-2)</f>
        <v/>
      </c>
      <c r="L5582" s="21">
        <f>I5582+J5582+K5582</f>
        <v/>
      </c>
      <c r="M5582" s="21">
        <f>B5582-L5582</f>
        <v/>
      </c>
      <c r="N5582" s="21">
        <f>ROUNDDOWN(ROUND(B5582*0.2042,2),0)</f>
        <v/>
      </c>
    </row>
    <row r="5583">
      <c r="A5583" t="inlineStr">
        <is>
          <t>照合 一般</t>
        </is>
      </c>
      <c r="B5583" s="21" t="n">
        <v>41500000</v>
      </c>
      <c r="C5583" s="22" t="n">
        <v>21</v>
      </c>
      <c r="D5583" s="22" t="n">
        <v>1</v>
      </c>
      <c r="E5583" s="22" t="n">
        <v>0</v>
      </c>
      <c r="F5583" s="21">
        <f>(IF(C5583&lt;=20,MAX(800000,400000*C5583),8000000+700000*(C5583-20))+IF(E5583=1,1000000,0))</f>
        <v/>
      </c>
      <c r="G5583" s="21">
        <f>IF(AND(D5583=3,C5583&lt;=5),MAX(0,B5583-F5583),IF(AND(D5583=2,C5583&lt;=5,MAX(0,B5583-F5583)&gt;3000000),1500000+MAX(0,B5583-F5583)-3000000,MAX(0,B5583-F5583)/2))</f>
        <v/>
      </c>
      <c r="H5583" s="21">
        <f>ROUNDDOWN(G5583,-3)</f>
        <v/>
      </c>
      <c r="I5583" s="21">
        <f>IF(H5583&lt;=0,0,ROUNDDOWN(ROUND((H5583*LOOKUP(H5583,{0,1950001,3300001,6950001,9000001,18000001,40000001},{0.05,0.1,0.2,0.23,0.33,0.4,0.45})-LOOKUP(H5583,{0,1950001,3300001,6950001,9000001,18000001,40000001},{0,97500,427500,636000,1536000,2796000,4796000}))*1.021,3),0))</f>
        <v/>
      </c>
      <c r="J5583" s="21">
        <f>ROUNDDOWN(ROUND(H5583*0.06,2),-2)</f>
        <v/>
      </c>
      <c r="K5583" s="21">
        <f>ROUNDDOWN(ROUND(H5583*0.04,2),-2)</f>
        <v/>
      </c>
      <c r="L5583" s="21">
        <f>I5583+J5583+K5583</f>
        <v/>
      </c>
      <c r="M5583" s="21">
        <f>B5583-L5583</f>
        <v/>
      </c>
      <c r="N5583" s="21">
        <f>ROUNDDOWN(ROUND(B5583*0.2042,2),0)</f>
        <v/>
      </c>
    </row>
    <row r="5584">
      <c r="A5584" t="inlineStr">
        <is>
          <t>照合 一般</t>
        </is>
      </c>
      <c r="B5584" s="21" t="n">
        <v>41500000</v>
      </c>
      <c r="C5584" s="22" t="n">
        <v>22</v>
      </c>
      <c r="D5584" s="22" t="n">
        <v>1</v>
      </c>
      <c r="E5584" s="22" t="n">
        <v>0</v>
      </c>
      <c r="F5584" s="21">
        <f>(IF(C5584&lt;=20,MAX(800000,400000*C5584),8000000+700000*(C5584-20))+IF(E5584=1,1000000,0))</f>
        <v/>
      </c>
      <c r="G5584" s="21">
        <f>IF(AND(D5584=3,C5584&lt;=5),MAX(0,B5584-F5584),IF(AND(D5584=2,C5584&lt;=5,MAX(0,B5584-F5584)&gt;3000000),1500000+MAX(0,B5584-F5584)-3000000,MAX(0,B5584-F5584)/2))</f>
        <v/>
      </c>
      <c r="H5584" s="21">
        <f>ROUNDDOWN(G5584,-3)</f>
        <v/>
      </c>
      <c r="I5584" s="21">
        <f>IF(H5584&lt;=0,0,ROUNDDOWN(ROUND((H5584*LOOKUP(H5584,{0,1950001,3300001,6950001,9000001,18000001,40000001},{0.05,0.1,0.2,0.23,0.33,0.4,0.45})-LOOKUP(H5584,{0,1950001,3300001,6950001,9000001,18000001,40000001},{0,97500,427500,636000,1536000,2796000,4796000}))*1.021,3),0))</f>
        <v/>
      </c>
      <c r="J5584" s="21">
        <f>ROUNDDOWN(ROUND(H5584*0.06,2),-2)</f>
        <v/>
      </c>
      <c r="K5584" s="21">
        <f>ROUNDDOWN(ROUND(H5584*0.04,2),-2)</f>
        <v/>
      </c>
      <c r="L5584" s="21">
        <f>I5584+J5584+K5584</f>
        <v/>
      </c>
      <c r="M5584" s="21">
        <f>B5584-L5584</f>
        <v/>
      </c>
      <c r="N5584" s="21">
        <f>ROUNDDOWN(ROUND(B5584*0.2042,2),0)</f>
        <v/>
      </c>
    </row>
    <row r="5585">
      <c r="A5585" t="inlineStr">
        <is>
          <t>照合 一般</t>
        </is>
      </c>
      <c r="B5585" s="21" t="n">
        <v>41500000</v>
      </c>
      <c r="C5585" s="22" t="n">
        <v>23</v>
      </c>
      <c r="D5585" s="22" t="n">
        <v>1</v>
      </c>
      <c r="E5585" s="22" t="n">
        <v>0</v>
      </c>
      <c r="F5585" s="21">
        <f>(IF(C5585&lt;=20,MAX(800000,400000*C5585),8000000+700000*(C5585-20))+IF(E5585=1,1000000,0))</f>
        <v/>
      </c>
      <c r="G5585" s="21">
        <f>IF(AND(D5585=3,C5585&lt;=5),MAX(0,B5585-F5585),IF(AND(D5585=2,C5585&lt;=5,MAX(0,B5585-F5585)&gt;3000000),1500000+MAX(0,B5585-F5585)-3000000,MAX(0,B5585-F5585)/2))</f>
        <v/>
      </c>
      <c r="H5585" s="21">
        <f>ROUNDDOWN(G5585,-3)</f>
        <v/>
      </c>
      <c r="I5585" s="21">
        <f>IF(H5585&lt;=0,0,ROUNDDOWN(ROUND((H5585*LOOKUP(H5585,{0,1950001,3300001,6950001,9000001,18000001,40000001},{0.05,0.1,0.2,0.23,0.33,0.4,0.45})-LOOKUP(H5585,{0,1950001,3300001,6950001,9000001,18000001,40000001},{0,97500,427500,636000,1536000,2796000,4796000}))*1.021,3),0))</f>
        <v/>
      </c>
      <c r="J5585" s="21">
        <f>ROUNDDOWN(ROUND(H5585*0.06,2),-2)</f>
        <v/>
      </c>
      <c r="K5585" s="21">
        <f>ROUNDDOWN(ROUND(H5585*0.04,2),-2)</f>
        <v/>
      </c>
      <c r="L5585" s="21">
        <f>I5585+J5585+K5585</f>
        <v/>
      </c>
      <c r="M5585" s="21">
        <f>B5585-L5585</f>
        <v/>
      </c>
      <c r="N5585" s="21">
        <f>ROUNDDOWN(ROUND(B5585*0.2042,2),0)</f>
        <v/>
      </c>
    </row>
    <row r="5586">
      <c r="A5586" t="inlineStr">
        <is>
          <t>照合 一般</t>
        </is>
      </c>
      <c r="B5586" s="21" t="n">
        <v>41500000</v>
      </c>
      <c r="C5586" s="22" t="n">
        <v>24</v>
      </c>
      <c r="D5586" s="22" t="n">
        <v>1</v>
      </c>
      <c r="E5586" s="22" t="n">
        <v>0</v>
      </c>
      <c r="F5586" s="21">
        <f>(IF(C5586&lt;=20,MAX(800000,400000*C5586),8000000+700000*(C5586-20))+IF(E5586=1,1000000,0))</f>
        <v/>
      </c>
      <c r="G5586" s="21">
        <f>IF(AND(D5586=3,C5586&lt;=5),MAX(0,B5586-F5586),IF(AND(D5586=2,C5586&lt;=5,MAX(0,B5586-F5586)&gt;3000000),1500000+MAX(0,B5586-F5586)-3000000,MAX(0,B5586-F5586)/2))</f>
        <v/>
      </c>
      <c r="H5586" s="21">
        <f>ROUNDDOWN(G5586,-3)</f>
        <v/>
      </c>
      <c r="I5586" s="21">
        <f>IF(H5586&lt;=0,0,ROUNDDOWN(ROUND((H5586*LOOKUP(H5586,{0,1950001,3300001,6950001,9000001,18000001,40000001},{0.05,0.1,0.2,0.23,0.33,0.4,0.45})-LOOKUP(H5586,{0,1950001,3300001,6950001,9000001,18000001,40000001},{0,97500,427500,636000,1536000,2796000,4796000}))*1.021,3),0))</f>
        <v/>
      </c>
      <c r="J5586" s="21">
        <f>ROUNDDOWN(ROUND(H5586*0.06,2),-2)</f>
        <v/>
      </c>
      <c r="K5586" s="21">
        <f>ROUNDDOWN(ROUND(H5586*0.04,2),-2)</f>
        <v/>
      </c>
      <c r="L5586" s="21">
        <f>I5586+J5586+K5586</f>
        <v/>
      </c>
      <c r="M5586" s="21">
        <f>B5586-L5586</f>
        <v/>
      </c>
      <c r="N5586" s="21">
        <f>ROUNDDOWN(ROUND(B5586*0.2042,2),0)</f>
        <v/>
      </c>
    </row>
    <row r="5587">
      <c r="A5587" t="inlineStr">
        <is>
          <t>照合 一般</t>
        </is>
      </c>
      <c r="B5587" s="21" t="n">
        <v>41500000</v>
      </c>
      <c r="C5587" s="22" t="n">
        <v>25</v>
      </c>
      <c r="D5587" s="22" t="n">
        <v>1</v>
      </c>
      <c r="E5587" s="22" t="n">
        <v>0</v>
      </c>
      <c r="F5587" s="21">
        <f>(IF(C5587&lt;=20,MAX(800000,400000*C5587),8000000+700000*(C5587-20))+IF(E5587=1,1000000,0))</f>
        <v/>
      </c>
      <c r="G5587" s="21">
        <f>IF(AND(D5587=3,C5587&lt;=5),MAX(0,B5587-F5587),IF(AND(D5587=2,C5587&lt;=5,MAX(0,B5587-F5587)&gt;3000000),1500000+MAX(0,B5587-F5587)-3000000,MAX(0,B5587-F5587)/2))</f>
        <v/>
      </c>
      <c r="H5587" s="21">
        <f>ROUNDDOWN(G5587,-3)</f>
        <v/>
      </c>
      <c r="I5587" s="21">
        <f>IF(H5587&lt;=0,0,ROUNDDOWN(ROUND((H5587*LOOKUP(H5587,{0,1950001,3300001,6950001,9000001,18000001,40000001},{0.05,0.1,0.2,0.23,0.33,0.4,0.45})-LOOKUP(H5587,{0,1950001,3300001,6950001,9000001,18000001,40000001},{0,97500,427500,636000,1536000,2796000,4796000}))*1.021,3),0))</f>
        <v/>
      </c>
      <c r="J5587" s="21">
        <f>ROUNDDOWN(ROUND(H5587*0.06,2),-2)</f>
        <v/>
      </c>
      <c r="K5587" s="21">
        <f>ROUNDDOWN(ROUND(H5587*0.04,2),-2)</f>
        <v/>
      </c>
      <c r="L5587" s="21">
        <f>I5587+J5587+K5587</f>
        <v/>
      </c>
      <c r="M5587" s="21">
        <f>B5587-L5587</f>
        <v/>
      </c>
      <c r="N5587" s="21">
        <f>ROUNDDOWN(ROUND(B5587*0.2042,2),0)</f>
        <v/>
      </c>
    </row>
    <row r="5588">
      <c r="A5588" t="inlineStr">
        <is>
          <t>照合 一般</t>
        </is>
      </c>
      <c r="B5588" s="21" t="n">
        <v>41500000</v>
      </c>
      <c r="C5588" s="22" t="n">
        <v>26</v>
      </c>
      <c r="D5588" s="22" t="n">
        <v>1</v>
      </c>
      <c r="E5588" s="22" t="n">
        <v>0</v>
      </c>
      <c r="F5588" s="21">
        <f>(IF(C5588&lt;=20,MAX(800000,400000*C5588),8000000+700000*(C5588-20))+IF(E5588=1,1000000,0))</f>
        <v/>
      </c>
      <c r="G5588" s="21">
        <f>IF(AND(D5588=3,C5588&lt;=5),MAX(0,B5588-F5588),IF(AND(D5588=2,C5588&lt;=5,MAX(0,B5588-F5588)&gt;3000000),1500000+MAX(0,B5588-F5588)-3000000,MAX(0,B5588-F5588)/2))</f>
        <v/>
      </c>
      <c r="H5588" s="21">
        <f>ROUNDDOWN(G5588,-3)</f>
        <v/>
      </c>
      <c r="I5588" s="21">
        <f>IF(H5588&lt;=0,0,ROUNDDOWN(ROUND((H5588*LOOKUP(H5588,{0,1950001,3300001,6950001,9000001,18000001,40000001},{0.05,0.1,0.2,0.23,0.33,0.4,0.45})-LOOKUP(H5588,{0,1950001,3300001,6950001,9000001,18000001,40000001},{0,97500,427500,636000,1536000,2796000,4796000}))*1.021,3),0))</f>
        <v/>
      </c>
      <c r="J5588" s="21">
        <f>ROUNDDOWN(ROUND(H5588*0.06,2),-2)</f>
        <v/>
      </c>
      <c r="K5588" s="21">
        <f>ROUNDDOWN(ROUND(H5588*0.04,2),-2)</f>
        <v/>
      </c>
      <c r="L5588" s="21">
        <f>I5588+J5588+K5588</f>
        <v/>
      </c>
      <c r="M5588" s="21">
        <f>B5588-L5588</f>
        <v/>
      </c>
      <c r="N5588" s="21">
        <f>ROUNDDOWN(ROUND(B5588*0.2042,2),0)</f>
        <v/>
      </c>
    </row>
    <row r="5589">
      <c r="A5589" t="inlineStr">
        <is>
          <t>照合 一般</t>
        </is>
      </c>
      <c r="B5589" s="21" t="n">
        <v>41500000</v>
      </c>
      <c r="C5589" s="22" t="n">
        <v>27</v>
      </c>
      <c r="D5589" s="22" t="n">
        <v>1</v>
      </c>
      <c r="E5589" s="22" t="n">
        <v>0</v>
      </c>
      <c r="F5589" s="21">
        <f>(IF(C5589&lt;=20,MAX(800000,400000*C5589),8000000+700000*(C5589-20))+IF(E5589=1,1000000,0))</f>
        <v/>
      </c>
      <c r="G5589" s="21">
        <f>IF(AND(D5589=3,C5589&lt;=5),MAX(0,B5589-F5589),IF(AND(D5589=2,C5589&lt;=5,MAX(0,B5589-F5589)&gt;3000000),1500000+MAX(0,B5589-F5589)-3000000,MAX(0,B5589-F5589)/2))</f>
        <v/>
      </c>
      <c r="H5589" s="21">
        <f>ROUNDDOWN(G5589,-3)</f>
        <v/>
      </c>
      <c r="I5589" s="21">
        <f>IF(H5589&lt;=0,0,ROUNDDOWN(ROUND((H5589*LOOKUP(H5589,{0,1950001,3300001,6950001,9000001,18000001,40000001},{0.05,0.1,0.2,0.23,0.33,0.4,0.45})-LOOKUP(H5589,{0,1950001,3300001,6950001,9000001,18000001,40000001},{0,97500,427500,636000,1536000,2796000,4796000}))*1.021,3),0))</f>
        <v/>
      </c>
      <c r="J5589" s="21">
        <f>ROUNDDOWN(ROUND(H5589*0.06,2),-2)</f>
        <v/>
      </c>
      <c r="K5589" s="21">
        <f>ROUNDDOWN(ROUND(H5589*0.04,2),-2)</f>
        <v/>
      </c>
      <c r="L5589" s="21">
        <f>I5589+J5589+K5589</f>
        <v/>
      </c>
      <c r="M5589" s="21">
        <f>B5589-L5589</f>
        <v/>
      </c>
      <c r="N5589" s="21">
        <f>ROUNDDOWN(ROUND(B5589*0.2042,2),0)</f>
        <v/>
      </c>
    </row>
    <row r="5590">
      <c r="A5590" t="inlineStr">
        <is>
          <t>照合 一般</t>
        </is>
      </c>
      <c r="B5590" s="21" t="n">
        <v>41500000</v>
      </c>
      <c r="C5590" s="22" t="n">
        <v>28</v>
      </c>
      <c r="D5590" s="22" t="n">
        <v>1</v>
      </c>
      <c r="E5590" s="22" t="n">
        <v>0</v>
      </c>
      <c r="F5590" s="21">
        <f>(IF(C5590&lt;=20,MAX(800000,400000*C5590),8000000+700000*(C5590-20))+IF(E5590=1,1000000,0))</f>
        <v/>
      </c>
      <c r="G5590" s="21">
        <f>IF(AND(D5590=3,C5590&lt;=5),MAX(0,B5590-F5590),IF(AND(D5590=2,C5590&lt;=5,MAX(0,B5590-F5590)&gt;3000000),1500000+MAX(0,B5590-F5590)-3000000,MAX(0,B5590-F5590)/2))</f>
        <v/>
      </c>
      <c r="H5590" s="21">
        <f>ROUNDDOWN(G5590,-3)</f>
        <v/>
      </c>
      <c r="I5590" s="21">
        <f>IF(H5590&lt;=0,0,ROUNDDOWN(ROUND((H5590*LOOKUP(H5590,{0,1950001,3300001,6950001,9000001,18000001,40000001},{0.05,0.1,0.2,0.23,0.33,0.4,0.45})-LOOKUP(H5590,{0,1950001,3300001,6950001,9000001,18000001,40000001},{0,97500,427500,636000,1536000,2796000,4796000}))*1.021,3),0))</f>
        <v/>
      </c>
      <c r="J5590" s="21">
        <f>ROUNDDOWN(ROUND(H5590*0.06,2),-2)</f>
        <v/>
      </c>
      <c r="K5590" s="21">
        <f>ROUNDDOWN(ROUND(H5590*0.04,2),-2)</f>
        <v/>
      </c>
      <c r="L5590" s="21">
        <f>I5590+J5590+K5590</f>
        <v/>
      </c>
      <c r="M5590" s="21">
        <f>B5590-L5590</f>
        <v/>
      </c>
      <c r="N5590" s="21">
        <f>ROUNDDOWN(ROUND(B5590*0.2042,2),0)</f>
        <v/>
      </c>
    </row>
    <row r="5591">
      <c r="A5591" t="inlineStr">
        <is>
          <t>照合 一般</t>
        </is>
      </c>
      <c r="B5591" s="21" t="n">
        <v>41500000</v>
      </c>
      <c r="C5591" s="22" t="n">
        <v>29</v>
      </c>
      <c r="D5591" s="22" t="n">
        <v>1</v>
      </c>
      <c r="E5591" s="22" t="n">
        <v>0</v>
      </c>
      <c r="F5591" s="21">
        <f>(IF(C5591&lt;=20,MAX(800000,400000*C5591),8000000+700000*(C5591-20))+IF(E5591=1,1000000,0))</f>
        <v/>
      </c>
      <c r="G5591" s="21">
        <f>IF(AND(D5591=3,C5591&lt;=5),MAX(0,B5591-F5591),IF(AND(D5591=2,C5591&lt;=5,MAX(0,B5591-F5591)&gt;3000000),1500000+MAX(0,B5591-F5591)-3000000,MAX(0,B5591-F5591)/2))</f>
        <v/>
      </c>
      <c r="H5591" s="21">
        <f>ROUNDDOWN(G5591,-3)</f>
        <v/>
      </c>
      <c r="I5591" s="21">
        <f>IF(H5591&lt;=0,0,ROUNDDOWN(ROUND((H5591*LOOKUP(H5591,{0,1950001,3300001,6950001,9000001,18000001,40000001},{0.05,0.1,0.2,0.23,0.33,0.4,0.45})-LOOKUP(H5591,{0,1950001,3300001,6950001,9000001,18000001,40000001},{0,97500,427500,636000,1536000,2796000,4796000}))*1.021,3),0))</f>
        <v/>
      </c>
      <c r="J5591" s="21">
        <f>ROUNDDOWN(ROUND(H5591*0.06,2),-2)</f>
        <v/>
      </c>
      <c r="K5591" s="21">
        <f>ROUNDDOWN(ROUND(H5591*0.04,2),-2)</f>
        <v/>
      </c>
      <c r="L5591" s="21">
        <f>I5591+J5591+K5591</f>
        <v/>
      </c>
      <c r="M5591" s="21">
        <f>B5591-L5591</f>
        <v/>
      </c>
      <c r="N5591" s="21">
        <f>ROUNDDOWN(ROUND(B5591*0.2042,2),0)</f>
        <v/>
      </c>
    </row>
    <row r="5592">
      <c r="A5592" t="inlineStr">
        <is>
          <t>照合 一般</t>
        </is>
      </c>
      <c r="B5592" s="21" t="n">
        <v>41500000</v>
      </c>
      <c r="C5592" s="22" t="n">
        <v>30</v>
      </c>
      <c r="D5592" s="22" t="n">
        <v>1</v>
      </c>
      <c r="E5592" s="22" t="n">
        <v>0</v>
      </c>
      <c r="F5592" s="21">
        <f>(IF(C5592&lt;=20,MAX(800000,400000*C5592),8000000+700000*(C5592-20))+IF(E5592=1,1000000,0))</f>
        <v/>
      </c>
      <c r="G5592" s="21">
        <f>IF(AND(D5592=3,C5592&lt;=5),MAX(0,B5592-F5592),IF(AND(D5592=2,C5592&lt;=5,MAX(0,B5592-F5592)&gt;3000000),1500000+MAX(0,B5592-F5592)-3000000,MAX(0,B5592-F5592)/2))</f>
        <v/>
      </c>
      <c r="H5592" s="21">
        <f>ROUNDDOWN(G5592,-3)</f>
        <v/>
      </c>
      <c r="I5592" s="21">
        <f>IF(H5592&lt;=0,0,ROUNDDOWN(ROUND((H5592*LOOKUP(H5592,{0,1950001,3300001,6950001,9000001,18000001,40000001},{0.05,0.1,0.2,0.23,0.33,0.4,0.45})-LOOKUP(H5592,{0,1950001,3300001,6950001,9000001,18000001,40000001},{0,97500,427500,636000,1536000,2796000,4796000}))*1.021,3),0))</f>
        <v/>
      </c>
      <c r="J5592" s="21">
        <f>ROUNDDOWN(ROUND(H5592*0.06,2),-2)</f>
        <v/>
      </c>
      <c r="K5592" s="21">
        <f>ROUNDDOWN(ROUND(H5592*0.04,2),-2)</f>
        <v/>
      </c>
      <c r="L5592" s="21">
        <f>I5592+J5592+K5592</f>
        <v/>
      </c>
      <c r="M5592" s="21">
        <f>B5592-L5592</f>
        <v/>
      </c>
      <c r="N5592" s="21">
        <f>ROUNDDOWN(ROUND(B5592*0.2042,2),0)</f>
        <v/>
      </c>
    </row>
    <row r="5593">
      <c r="A5593" t="inlineStr">
        <is>
          <t>照合 一般</t>
        </is>
      </c>
      <c r="B5593" s="21" t="n">
        <v>41500000</v>
      </c>
      <c r="C5593" s="22" t="n">
        <v>31</v>
      </c>
      <c r="D5593" s="22" t="n">
        <v>1</v>
      </c>
      <c r="E5593" s="22" t="n">
        <v>0</v>
      </c>
      <c r="F5593" s="21">
        <f>(IF(C5593&lt;=20,MAX(800000,400000*C5593),8000000+700000*(C5593-20))+IF(E5593=1,1000000,0))</f>
        <v/>
      </c>
      <c r="G5593" s="21">
        <f>IF(AND(D5593=3,C5593&lt;=5),MAX(0,B5593-F5593),IF(AND(D5593=2,C5593&lt;=5,MAX(0,B5593-F5593)&gt;3000000),1500000+MAX(0,B5593-F5593)-3000000,MAX(0,B5593-F5593)/2))</f>
        <v/>
      </c>
      <c r="H5593" s="21">
        <f>ROUNDDOWN(G5593,-3)</f>
        <v/>
      </c>
      <c r="I5593" s="21">
        <f>IF(H5593&lt;=0,0,ROUNDDOWN(ROUND((H5593*LOOKUP(H5593,{0,1950001,3300001,6950001,9000001,18000001,40000001},{0.05,0.1,0.2,0.23,0.33,0.4,0.45})-LOOKUP(H5593,{0,1950001,3300001,6950001,9000001,18000001,40000001},{0,97500,427500,636000,1536000,2796000,4796000}))*1.021,3),0))</f>
        <v/>
      </c>
      <c r="J5593" s="21">
        <f>ROUNDDOWN(ROUND(H5593*0.06,2),-2)</f>
        <v/>
      </c>
      <c r="K5593" s="21">
        <f>ROUNDDOWN(ROUND(H5593*0.04,2),-2)</f>
        <v/>
      </c>
      <c r="L5593" s="21">
        <f>I5593+J5593+K5593</f>
        <v/>
      </c>
      <c r="M5593" s="21">
        <f>B5593-L5593</f>
        <v/>
      </c>
      <c r="N5593" s="21">
        <f>ROUNDDOWN(ROUND(B5593*0.2042,2),0)</f>
        <v/>
      </c>
    </row>
    <row r="5594">
      <c r="A5594" t="inlineStr">
        <is>
          <t>照合 一般</t>
        </is>
      </c>
      <c r="B5594" s="21" t="n">
        <v>41500000</v>
      </c>
      <c r="C5594" s="22" t="n">
        <v>32</v>
      </c>
      <c r="D5594" s="22" t="n">
        <v>1</v>
      </c>
      <c r="E5594" s="22" t="n">
        <v>0</v>
      </c>
      <c r="F5594" s="21">
        <f>(IF(C5594&lt;=20,MAX(800000,400000*C5594),8000000+700000*(C5594-20))+IF(E5594=1,1000000,0))</f>
        <v/>
      </c>
      <c r="G5594" s="21">
        <f>IF(AND(D5594=3,C5594&lt;=5),MAX(0,B5594-F5594),IF(AND(D5594=2,C5594&lt;=5,MAX(0,B5594-F5594)&gt;3000000),1500000+MAX(0,B5594-F5594)-3000000,MAX(0,B5594-F5594)/2))</f>
        <v/>
      </c>
      <c r="H5594" s="21">
        <f>ROUNDDOWN(G5594,-3)</f>
        <v/>
      </c>
      <c r="I5594" s="21">
        <f>IF(H5594&lt;=0,0,ROUNDDOWN(ROUND((H5594*LOOKUP(H5594,{0,1950001,3300001,6950001,9000001,18000001,40000001},{0.05,0.1,0.2,0.23,0.33,0.4,0.45})-LOOKUP(H5594,{0,1950001,3300001,6950001,9000001,18000001,40000001},{0,97500,427500,636000,1536000,2796000,4796000}))*1.021,3),0))</f>
        <v/>
      </c>
      <c r="J5594" s="21">
        <f>ROUNDDOWN(ROUND(H5594*0.06,2),-2)</f>
        <v/>
      </c>
      <c r="K5594" s="21">
        <f>ROUNDDOWN(ROUND(H5594*0.04,2),-2)</f>
        <v/>
      </c>
      <c r="L5594" s="21">
        <f>I5594+J5594+K5594</f>
        <v/>
      </c>
      <c r="M5594" s="21">
        <f>B5594-L5594</f>
        <v/>
      </c>
      <c r="N5594" s="21">
        <f>ROUNDDOWN(ROUND(B5594*0.2042,2),0)</f>
        <v/>
      </c>
    </row>
    <row r="5595">
      <c r="A5595" t="inlineStr">
        <is>
          <t>照合 一般</t>
        </is>
      </c>
      <c r="B5595" s="21" t="n">
        <v>41500000</v>
      </c>
      <c r="C5595" s="22" t="n">
        <v>33</v>
      </c>
      <c r="D5595" s="22" t="n">
        <v>1</v>
      </c>
      <c r="E5595" s="22" t="n">
        <v>0</v>
      </c>
      <c r="F5595" s="21">
        <f>(IF(C5595&lt;=20,MAX(800000,400000*C5595),8000000+700000*(C5595-20))+IF(E5595=1,1000000,0))</f>
        <v/>
      </c>
      <c r="G5595" s="21">
        <f>IF(AND(D5595=3,C5595&lt;=5),MAX(0,B5595-F5595),IF(AND(D5595=2,C5595&lt;=5,MAX(0,B5595-F5595)&gt;3000000),1500000+MAX(0,B5595-F5595)-3000000,MAX(0,B5595-F5595)/2))</f>
        <v/>
      </c>
      <c r="H5595" s="21">
        <f>ROUNDDOWN(G5595,-3)</f>
        <v/>
      </c>
      <c r="I5595" s="21">
        <f>IF(H5595&lt;=0,0,ROUNDDOWN(ROUND((H5595*LOOKUP(H5595,{0,1950001,3300001,6950001,9000001,18000001,40000001},{0.05,0.1,0.2,0.23,0.33,0.4,0.45})-LOOKUP(H5595,{0,1950001,3300001,6950001,9000001,18000001,40000001},{0,97500,427500,636000,1536000,2796000,4796000}))*1.021,3),0))</f>
        <v/>
      </c>
      <c r="J5595" s="21">
        <f>ROUNDDOWN(ROUND(H5595*0.06,2),-2)</f>
        <v/>
      </c>
      <c r="K5595" s="21">
        <f>ROUNDDOWN(ROUND(H5595*0.04,2),-2)</f>
        <v/>
      </c>
      <c r="L5595" s="21">
        <f>I5595+J5595+K5595</f>
        <v/>
      </c>
      <c r="M5595" s="21">
        <f>B5595-L5595</f>
        <v/>
      </c>
      <c r="N5595" s="21">
        <f>ROUNDDOWN(ROUND(B5595*0.2042,2),0)</f>
        <v/>
      </c>
    </row>
    <row r="5596">
      <c r="A5596" t="inlineStr">
        <is>
          <t>照合 一般</t>
        </is>
      </c>
      <c r="B5596" s="21" t="n">
        <v>41500000</v>
      </c>
      <c r="C5596" s="22" t="n">
        <v>34</v>
      </c>
      <c r="D5596" s="22" t="n">
        <v>1</v>
      </c>
      <c r="E5596" s="22" t="n">
        <v>0</v>
      </c>
      <c r="F5596" s="21">
        <f>(IF(C5596&lt;=20,MAX(800000,400000*C5596),8000000+700000*(C5596-20))+IF(E5596=1,1000000,0))</f>
        <v/>
      </c>
      <c r="G5596" s="21">
        <f>IF(AND(D5596=3,C5596&lt;=5),MAX(0,B5596-F5596),IF(AND(D5596=2,C5596&lt;=5,MAX(0,B5596-F5596)&gt;3000000),1500000+MAX(0,B5596-F5596)-3000000,MAX(0,B5596-F5596)/2))</f>
        <v/>
      </c>
      <c r="H5596" s="21">
        <f>ROUNDDOWN(G5596,-3)</f>
        <v/>
      </c>
      <c r="I5596" s="21">
        <f>IF(H5596&lt;=0,0,ROUNDDOWN(ROUND((H5596*LOOKUP(H5596,{0,1950001,3300001,6950001,9000001,18000001,40000001},{0.05,0.1,0.2,0.23,0.33,0.4,0.45})-LOOKUP(H5596,{0,1950001,3300001,6950001,9000001,18000001,40000001},{0,97500,427500,636000,1536000,2796000,4796000}))*1.021,3),0))</f>
        <v/>
      </c>
      <c r="J5596" s="21">
        <f>ROUNDDOWN(ROUND(H5596*0.06,2),-2)</f>
        <v/>
      </c>
      <c r="K5596" s="21">
        <f>ROUNDDOWN(ROUND(H5596*0.04,2),-2)</f>
        <v/>
      </c>
      <c r="L5596" s="21">
        <f>I5596+J5596+K5596</f>
        <v/>
      </c>
      <c r="M5596" s="21">
        <f>B5596-L5596</f>
        <v/>
      </c>
      <c r="N5596" s="21">
        <f>ROUNDDOWN(ROUND(B5596*0.2042,2),0)</f>
        <v/>
      </c>
    </row>
    <row r="5597">
      <c r="A5597" t="inlineStr">
        <is>
          <t>照合 一般</t>
        </is>
      </c>
      <c r="B5597" s="21" t="n">
        <v>41500000</v>
      </c>
      <c r="C5597" s="22" t="n">
        <v>35</v>
      </c>
      <c r="D5597" s="22" t="n">
        <v>1</v>
      </c>
      <c r="E5597" s="22" t="n">
        <v>0</v>
      </c>
      <c r="F5597" s="21">
        <f>(IF(C5597&lt;=20,MAX(800000,400000*C5597),8000000+700000*(C5597-20))+IF(E5597=1,1000000,0))</f>
        <v/>
      </c>
      <c r="G5597" s="21">
        <f>IF(AND(D5597=3,C5597&lt;=5),MAX(0,B5597-F5597),IF(AND(D5597=2,C5597&lt;=5,MAX(0,B5597-F5597)&gt;3000000),1500000+MAX(0,B5597-F5597)-3000000,MAX(0,B5597-F5597)/2))</f>
        <v/>
      </c>
      <c r="H5597" s="21">
        <f>ROUNDDOWN(G5597,-3)</f>
        <v/>
      </c>
      <c r="I5597" s="21">
        <f>IF(H5597&lt;=0,0,ROUNDDOWN(ROUND((H5597*LOOKUP(H5597,{0,1950001,3300001,6950001,9000001,18000001,40000001},{0.05,0.1,0.2,0.23,0.33,0.4,0.45})-LOOKUP(H5597,{0,1950001,3300001,6950001,9000001,18000001,40000001},{0,97500,427500,636000,1536000,2796000,4796000}))*1.021,3),0))</f>
        <v/>
      </c>
      <c r="J5597" s="21">
        <f>ROUNDDOWN(ROUND(H5597*0.06,2),-2)</f>
        <v/>
      </c>
      <c r="K5597" s="21">
        <f>ROUNDDOWN(ROUND(H5597*0.04,2),-2)</f>
        <v/>
      </c>
      <c r="L5597" s="21">
        <f>I5597+J5597+K5597</f>
        <v/>
      </c>
      <c r="M5597" s="21">
        <f>B5597-L5597</f>
        <v/>
      </c>
      <c r="N5597" s="21">
        <f>ROUNDDOWN(ROUND(B5597*0.2042,2),0)</f>
        <v/>
      </c>
    </row>
    <row r="5598">
      <c r="A5598" t="inlineStr">
        <is>
          <t>照合 一般</t>
        </is>
      </c>
      <c r="B5598" s="21" t="n">
        <v>41500000</v>
      </c>
      <c r="C5598" s="22" t="n">
        <v>36</v>
      </c>
      <c r="D5598" s="22" t="n">
        <v>1</v>
      </c>
      <c r="E5598" s="22" t="n">
        <v>0</v>
      </c>
      <c r="F5598" s="21">
        <f>(IF(C5598&lt;=20,MAX(800000,400000*C5598),8000000+700000*(C5598-20))+IF(E5598=1,1000000,0))</f>
        <v/>
      </c>
      <c r="G5598" s="21">
        <f>IF(AND(D5598=3,C5598&lt;=5),MAX(0,B5598-F5598),IF(AND(D5598=2,C5598&lt;=5,MAX(0,B5598-F5598)&gt;3000000),1500000+MAX(0,B5598-F5598)-3000000,MAX(0,B5598-F5598)/2))</f>
        <v/>
      </c>
      <c r="H5598" s="21">
        <f>ROUNDDOWN(G5598,-3)</f>
        <v/>
      </c>
      <c r="I5598" s="21">
        <f>IF(H5598&lt;=0,0,ROUNDDOWN(ROUND((H5598*LOOKUP(H5598,{0,1950001,3300001,6950001,9000001,18000001,40000001},{0.05,0.1,0.2,0.23,0.33,0.4,0.45})-LOOKUP(H5598,{0,1950001,3300001,6950001,9000001,18000001,40000001},{0,97500,427500,636000,1536000,2796000,4796000}))*1.021,3),0))</f>
        <v/>
      </c>
      <c r="J5598" s="21">
        <f>ROUNDDOWN(ROUND(H5598*0.06,2),-2)</f>
        <v/>
      </c>
      <c r="K5598" s="21">
        <f>ROUNDDOWN(ROUND(H5598*0.04,2),-2)</f>
        <v/>
      </c>
      <c r="L5598" s="21">
        <f>I5598+J5598+K5598</f>
        <v/>
      </c>
      <c r="M5598" s="21">
        <f>B5598-L5598</f>
        <v/>
      </c>
      <c r="N5598" s="21">
        <f>ROUNDDOWN(ROUND(B5598*0.2042,2),0)</f>
        <v/>
      </c>
    </row>
    <row r="5599">
      <c r="A5599" t="inlineStr">
        <is>
          <t>照合 一般</t>
        </is>
      </c>
      <c r="B5599" s="21" t="n">
        <v>41500000</v>
      </c>
      <c r="C5599" s="22" t="n">
        <v>37</v>
      </c>
      <c r="D5599" s="22" t="n">
        <v>1</v>
      </c>
      <c r="E5599" s="22" t="n">
        <v>0</v>
      </c>
      <c r="F5599" s="21">
        <f>(IF(C5599&lt;=20,MAX(800000,400000*C5599),8000000+700000*(C5599-20))+IF(E5599=1,1000000,0))</f>
        <v/>
      </c>
      <c r="G5599" s="21">
        <f>IF(AND(D5599=3,C5599&lt;=5),MAX(0,B5599-F5599),IF(AND(D5599=2,C5599&lt;=5,MAX(0,B5599-F5599)&gt;3000000),1500000+MAX(0,B5599-F5599)-3000000,MAX(0,B5599-F5599)/2))</f>
        <v/>
      </c>
      <c r="H5599" s="21">
        <f>ROUNDDOWN(G5599,-3)</f>
        <v/>
      </c>
      <c r="I5599" s="21">
        <f>IF(H5599&lt;=0,0,ROUNDDOWN(ROUND((H5599*LOOKUP(H5599,{0,1950001,3300001,6950001,9000001,18000001,40000001},{0.05,0.1,0.2,0.23,0.33,0.4,0.45})-LOOKUP(H5599,{0,1950001,3300001,6950001,9000001,18000001,40000001},{0,97500,427500,636000,1536000,2796000,4796000}))*1.021,3),0))</f>
        <v/>
      </c>
      <c r="J5599" s="21">
        <f>ROUNDDOWN(ROUND(H5599*0.06,2),-2)</f>
        <v/>
      </c>
      <c r="K5599" s="21">
        <f>ROUNDDOWN(ROUND(H5599*0.04,2),-2)</f>
        <v/>
      </c>
      <c r="L5599" s="21">
        <f>I5599+J5599+K5599</f>
        <v/>
      </c>
      <c r="M5599" s="21">
        <f>B5599-L5599</f>
        <v/>
      </c>
      <c r="N5599" s="21">
        <f>ROUNDDOWN(ROUND(B5599*0.2042,2),0)</f>
        <v/>
      </c>
    </row>
    <row r="5600">
      <c r="A5600" t="inlineStr">
        <is>
          <t>照合 一般</t>
        </is>
      </c>
      <c r="B5600" s="21" t="n">
        <v>41500000</v>
      </c>
      <c r="C5600" s="22" t="n">
        <v>38</v>
      </c>
      <c r="D5600" s="22" t="n">
        <v>1</v>
      </c>
      <c r="E5600" s="22" t="n">
        <v>0</v>
      </c>
      <c r="F5600" s="21">
        <f>(IF(C5600&lt;=20,MAX(800000,400000*C5600),8000000+700000*(C5600-20))+IF(E5600=1,1000000,0))</f>
        <v/>
      </c>
      <c r="G5600" s="21">
        <f>IF(AND(D5600=3,C5600&lt;=5),MAX(0,B5600-F5600),IF(AND(D5600=2,C5600&lt;=5,MAX(0,B5600-F5600)&gt;3000000),1500000+MAX(0,B5600-F5600)-3000000,MAX(0,B5600-F5600)/2))</f>
        <v/>
      </c>
      <c r="H5600" s="21">
        <f>ROUNDDOWN(G5600,-3)</f>
        <v/>
      </c>
      <c r="I5600" s="21">
        <f>IF(H5600&lt;=0,0,ROUNDDOWN(ROUND((H5600*LOOKUP(H5600,{0,1950001,3300001,6950001,9000001,18000001,40000001},{0.05,0.1,0.2,0.23,0.33,0.4,0.45})-LOOKUP(H5600,{0,1950001,3300001,6950001,9000001,18000001,40000001},{0,97500,427500,636000,1536000,2796000,4796000}))*1.021,3),0))</f>
        <v/>
      </c>
      <c r="J5600" s="21">
        <f>ROUNDDOWN(ROUND(H5600*0.06,2),-2)</f>
        <v/>
      </c>
      <c r="K5600" s="21">
        <f>ROUNDDOWN(ROUND(H5600*0.04,2),-2)</f>
        <v/>
      </c>
      <c r="L5600" s="21">
        <f>I5600+J5600+K5600</f>
        <v/>
      </c>
      <c r="M5600" s="21">
        <f>B5600-L5600</f>
        <v/>
      </c>
      <c r="N5600" s="21">
        <f>ROUNDDOWN(ROUND(B5600*0.2042,2),0)</f>
        <v/>
      </c>
    </row>
    <row r="5601">
      <c r="A5601" t="inlineStr">
        <is>
          <t>照合 一般</t>
        </is>
      </c>
      <c r="B5601" s="21" t="n">
        <v>41500000</v>
      </c>
      <c r="C5601" s="22" t="n">
        <v>39</v>
      </c>
      <c r="D5601" s="22" t="n">
        <v>1</v>
      </c>
      <c r="E5601" s="22" t="n">
        <v>0</v>
      </c>
      <c r="F5601" s="21">
        <f>(IF(C5601&lt;=20,MAX(800000,400000*C5601),8000000+700000*(C5601-20))+IF(E5601=1,1000000,0))</f>
        <v/>
      </c>
      <c r="G5601" s="21">
        <f>IF(AND(D5601=3,C5601&lt;=5),MAX(0,B5601-F5601),IF(AND(D5601=2,C5601&lt;=5,MAX(0,B5601-F5601)&gt;3000000),1500000+MAX(0,B5601-F5601)-3000000,MAX(0,B5601-F5601)/2))</f>
        <v/>
      </c>
      <c r="H5601" s="21">
        <f>ROUNDDOWN(G5601,-3)</f>
        <v/>
      </c>
      <c r="I5601" s="21">
        <f>IF(H5601&lt;=0,0,ROUNDDOWN(ROUND((H5601*LOOKUP(H5601,{0,1950001,3300001,6950001,9000001,18000001,40000001},{0.05,0.1,0.2,0.23,0.33,0.4,0.45})-LOOKUP(H5601,{0,1950001,3300001,6950001,9000001,18000001,40000001},{0,97500,427500,636000,1536000,2796000,4796000}))*1.021,3),0))</f>
        <v/>
      </c>
      <c r="J5601" s="21">
        <f>ROUNDDOWN(ROUND(H5601*0.06,2),-2)</f>
        <v/>
      </c>
      <c r="K5601" s="21">
        <f>ROUNDDOWN(ROUND(H5601*0.04,2),-2)</f>
        <v/>
      </c>
      <c r="L5601" s="21">
        <f>I5601+J5601+K5601</f>
        <v/>
      </c>
      <c r="M5601" s="21">
        <f>B5601-L5601</f>
        <v/>
      </c>
      <c r="N5601" s="21">
        <f>ROUNDDOWN(ROUND(B5601*0.2042,2),0)</f>
        <v/>
      </c>
    </row>
    <row r="5602">
      <c r="A5602" t="inlineStr">
        <is>
          <t>照合 一般</t>
        </is>
      </c>
      <c r="B5602" s="21" t="n">
        <v>41500000</v>
      </c>
      <c r="C5602" s="22" t="n">
        <v>40</v>
      </c>
      <c r="D5602" s="22" t="n">
        <v>1</v>
      </c>
      <c r="E5602" s="22" t="n">
        <v>0</v>
      </c>
      <c r="F5602" s="21">
        <f>(IF(C5602&lt;=20,MAX(800000,400000*C5602),8000000+700000*(C5602-20))+IF(E5602=1,1000000,0))</f>
        <v/>
      </c>
      <c r="G5602" s="21">
        <f>IF(AND(D5602=3,C5602&lt;=5),MAX(0,B5602-F5602),IF(AND(D5602=2,C5602&lt;=5,MAX(0,B5602-F5602)&gt;3000000),1500000+MAX(0,B5602-F5602)-3000000,MAX(0,B5602-F5602)/2))</f>
        <v/>
      </c>
      <c r="H5602" s="21">
        <f>ROUNDDOWN(G5602,-3)</f>
        <v/>
      </c>
      <c r="I5602" s="21">
        <f>IF(H5602&lt;=0,0,ROUNDDOWN(ROUND((H5602*LOOKUP(H5602,{0,1950001,3300001,6950001,9000001,18000001,40000001},{0.05,0.1,0.2,0.23,0.33,0.4,0.45})-LOOKUP(H5602,{0,1950001,3300001,6950001,9000001,18000001,40000001},{0,97500,427500,636000,1536000,2796000,4796000}))*1.021,3),0))</f>
        <v/>
      </c>
      <c r="J5602" s="21">
        <f>ROUNDDOWN(ROUND(H5602*0.06,2),-2)</f>
        <v/>
      </c>
      <c r="K5602" s="21">
        <f>ROUNDDOWN(ROUND(H5602*0.04,2),-2)</f>
        <v/>
      </c>
      <c r="L5602" s="21">
        <f>I5602+J5602+K5602</f>
        <v/>
      </c>
      <c r="M5602" s="21">
        <f>B5602-L5602</f>
        <v/>
      </c>
      <c r="N5602" s="21">
        <f>ROUNDDOWN(ROUND(B5602*0.2042,2),0)</f>
        <v/>
      </c>
    </row>
    <row r="5603">
      <c r="A5603" t="inlineStr">
        <is>
          <t>照合 一般</t>
        </is>
      </c>
      <c r="B5603" s="21" t="n">
        <v>41500000</v>
      </c>
      <c r="C5603" s="22" t="n">
        <v>41</v>
      </c>
      <c r="D5603" s="22" t="n">
        <v>1</v>
      </c>
      <c r="E5603" s="22" t="n">
        <v>0</v>
      </c>
      <c r="F5603" s="21">
        <f>(IF(C5603&lt;=20,MAX(800000,400000*C5603),8000000+700000*(C5603-20))+IF(E5603=1,1000000,0))</f>
        <v/>
      </c>
      <c r="G5603" s="21">
        <f>IF(AND(D5603=3,C5603&lt;=5),MAX(0,B5603-F5603),IF(AND(D5603=2,C5603&lt;=5,MAX(0,B5603-F5603)&gt;3000000),1500000+MAX(0,B5603-F5603)-3000000,MAX(0,B5603-F5603)/2))</f>
        <v/>
      </c>
      <c r="H5603" s="21">
        <f>ROUNDDOWN(G5603,-3)</f>
        <v/>
      </c>
      <c r="I5603" s="21">
        <f>IF(H5603&lt;=0,0,ROUNDDOWN(ROUND((H5603*LOOKUP(H5603,{0,1950001,3300001,6950001,9000001,18000001,40000001},{0.05,0.1,0.2,0.23,0.33,0.4,0.45})-LOOKUP(H5603,{0,1950001,3300001,6950001,9000001,18000001,40000001},{0,97500,427500,636000,1536000,2796000,4796000}))*1.021,3),0))</f>
        <v/>
      </c>
      <c r="J5603" s="21">
        <f>ROUNDDOWN(ROUND(H5603*0.06,2),-2)</f>
        <v/>
      </c>
      <c r="K5603" s="21">
        <f>ROUNDDOWN(ROUND(H5603*0.04,2),-2)</f>
        <v/>
      </c>
      <c r="L5603" s="21">
        <f>I5603+J5603+K5603</f>
        <v/>
      </c>
      <c r="M5603" s="21">
        <f>B5603-L5603</f>
        <v/>
      </c>
      <c r="N5603" s="21">
        <f>ROUNDDOWN(ROUND(B5603*0.2042,2),0)</f>
        <v/>
      </c>
    </row>
    <row r="5604">
      <c r="A5604" t="inlineStr">
        <is>
          <t>照合 一般</t>
        </is>
      </c>
      <c r="B5604" s="21" t="n">
        <v>41500000</v>
      </c>
      <c r="C5604" s="22" t="n">
        <v>42</v>
      </c>
      <c r="D5604" s="22" t="n">
        <v>1</v>
      </c>
      <c r="E5604" s="22" t="n">
        <v>0</v>
      </c>
      <c r="F5604" s="21">
        <f>(IF(C5604&lt;=20,MAX(800000,400000*C5604),8000000+700000*(C5604-20))+IF(E5604=1,1000000,0))</f>
        <v/>
      </c>
      <c r="G5604" s="21">
        <f>IF(AND(D5604=3,C5604&lt;=5),MAX(0,B5604-F5604),IF(AND(D5604=2,C5604&lt;=5,MAX(0,B5604-F5604)&gt;3000000),1500000+MAX(0,B5604-F5604)-3000000,MAX(0,B5604-F5604)/2))</f>
        <v/>
      </c>
      <c r="H5604" s="21">
        <f>ROUNDDOWN(G5604,-3)</f>
        <v/>
      </c>
      <c r="I5604" s="21">
        <f>IF(H5604&lt;=0,0,ROUNDDOWN(ROUND((H5604*LOOKUP(H5604,{0,1950001,3300001,6950001,9000001,18000001,40000001},{0.05,0.1,0.2,0.23,0.33,0.4,0.45})-LOOKUP(H5604,{0,1950001,3300001,6950001,9000001,18000001,40000001},{0,97500,427500,636000,1536000,2796000,4796000}))*1.021,3),0))</f>
        <v/>
      </c>
      <c r="J5604" s="21">
        <f>ROUNDDOWN(ROUND(H5604*0.06,2),-2)</f>
        <v/>
      </c>
      <c r="K5604" s="21">
        <f>ROUNDDOWN(ROUND(H5604*0.04,2),-2)</f>
        <v/>
      </c>
      <c r="L5604" s="21">
        <f>I5604+J5604+K5604</f>
        <v/>
      </c>
      <c r="M5604" s="21">
        <f>B5604-L5604</f>
        <v/>
      </c>
      <c r="N5604" s="21">
        <f>ROUNDDOWN(ROUND(B5604*0.2042,2),0)</f>
        <v/>
      </c>
    </row>
    <row r="5605">
      <c r="A5605" t="inlineStr">
        <is>
          <t>照合 一般</t>
        </is>
      </c>
      <c r="B5605" s="21" t="n">
        <v>41500000</v>
      </c>
      <c r="C5605" s="22" t="n">
        <v>43</v>
      </c>
      <c r="D5605" s="22" t="n">
        <v>1</v>
      </c>
      <c r="E5605" s="22" t="n">
        <v>0</v>
      </c>
      <c r="F5605" s="21">
        <f>(IF(C5605&lt;=20,MAX(800000,400000*C5605),8000000+700000*(C5605-20))+IF(E5605=1,1000000,0))</f>
        <v/>
      </c>
      <c r="G5605" s="21">
        <f>IF(AND(D5605=3,C5605&lt;=5),MAX(0,B5605-F5605),IF(AND(D5605=2,C5605&lt;=5,MAX(0,B5605-F5605)&gt;3000000),1500000+MAX(0,B5605-F5605)-3000000,MAX(0,B5605-F5605)/2))</f>
        <v/>
      </c>
      <c r="H5605" s="21">
        <f>ROUNDDOWN(G5605,-3)</f>
        <v/>
      </c>
      <c r="I5605" s="21">
        <f>IF(H5605&lt;=0,0,ROUNDDOWN(ROUND((H5605*LOOKUP(H5605,{0,1950001,3300001,6950001,9000001,18000001,40000001},{0.05,0.1,0.2,0.23,0.33,0.4,0.45})-LOOKUP(H5605,{0,1950001,3300001,6950001,9000001,18000001,40000001},{0,97500,427500,636000,1536000,2796000,4796000}))*1.021,3),0))</f>
        <v/>
      </c>
      <c r="J5605" s="21">
        <f>ROUNDDOWN(ROUND(H5605*0.06,2),-2)</f>
        <v/>
      </c>
      <c r="K5605" s="21">
        <f>ROUNDDOWN(ROUND(H5605*0.04,2),-2)</f>
        <v/>
      </c>
      <c r="L5605" s="21">
        <f>I5605+J5605+K5605</f>
        <v/>
      </c>
      <c r="M5605" s="21">
        <f>B5605-L5605</f>
        <v/>
      </c>
      <c r="N5605" s="21">
        <f>ROUNDDOWN(ROUND(B5605*0.2042,2),0)</f>
        <v/>
      </c>
    </row>
    <row r="5606">
      <c r="A5606" t="inlineStr">
        <is>
          <t>照合 一般</t>
        </is>
      </c>
      <c r="B5606" s="21" t="n">
        <v>41500000</v>
      </c>
      <c r="C5606" s="22" t="n">
        <v>44</v>
      </c>
      <c r="D5606" s="22" t="n">
        <v>1</v>
      </c>
      <c r="E5606" s="22" t="n">
        <v>0</v>
      </c>
      <c r="F5606" s="21">
        <f>(IF(C5606&lt;=20,MAX(800000,400000*C5606),8000000+700000*(C5606-20))+IF(E5606=1,1000000,0))</f>
        <v/>
      </c>
      <c r="G5606" s="21">
        <f>IF(AND(D5606=3,C5606&lt;=5),MAX(0,B5606-F5606),IF(AND(D5606=2,C5606&lt;=5,MAX(0,B5606-F5606)&gt;3000000),1500000+MAX(0,B5606-F5606)-3000000,MAX(0,B5606-F5606)/2))</f>
        <v/>
      </c>
      <c r="H5606" s="21">
        <f>ROUNDDOWN(G5606,-3)</f>
        <v/>
      </c>
      <c r="I5606" s="21">
        <f>IF(H5606&lt;=0,0,ROUNDDOWN(ROUND((H5606*LOOKUP(H5606,{0,1950001,3300001,6950001,9000001,18000001,40000001},{0.05,0.1,0.2,0.23,0.33,0.4,0.45})-LOOKUP(H5606,{0,1950001,3300001,6950001,9000001,18000001,40000001},{0,97500,427500,636000,1536000,2796000,4796000}))*1.021,3),0))</f>
        <v/>
      </c>
      <c r="J5606" s="21">
        <f>ROUNDDOWN(ROUND(H5606*0.06,2),-2)</f>
        <v/>
      </c>
      <c r="K5606" s="21">
        <f>ROUNDDOWN(ROUND(H5606*0.04,2),-2)</f>
        <v/>
      </c>
      <c r="L5606" s="21">
        <f>I5606+J5606+K5606</f>
        <v/>
      </c>
      <c r="M5606" s="21">
        <f>B5606-L5606</f>
        <v/>
      </c>
      <c r="N5606" s="21">
        <f>ROUNDDOWN(ROUND(B5606*0.2042,2),0)</f>
        <v/>
      </c>
    </row>
    <row r="5607">
      <c r="A5607" t="inlineStr">
        <is>
          <t>照合 一般</t>
        </is>
      </c>
      <c r="B5607" s="21" t="n">
        <v>41500000</v>
      </c>
      <c r="C5607" s="22" t="n">
        <v>45</v>
      </c>
      <c r="D5607" s="22" t="n">
        <v>1</v>
      </c>
      <c r="E5607" s="22" t="n">
        <v>0</v>
      </c>
      <c r="F5607" s="21">
        <f>(IF(C5607&lt;=20,MAX(800000,400000*C5607),8000000+700000*(C5607-20))+IF(E5607=1,1000000,0))</f>
        <v/>
      </c>
      <c r="G5607" s="21">
        <f>IF(AND(D5607=3,C5607&lt;=5),MAX(0,B5607-F5607),IF(AND(D5607=2,C5607&lt;=5,MAX(0,B5607-F5607)&gt;3000000),1500000+MAX(0,B5607-F5607)-3000000,MAX(0,B5607-F5607)/2))</f>
        <v/>
      </c>
      <c r="H5607" s="21">
        <f>ROUNDDOWN(G5607,-3)</f>
        <v/>
      </c>
      <c r="I5607" s="21">
        <f>IF(H5607&lt;=0,0,ROUNDDOWN(ROUND((H5607*LOOKUP(H5607,{0,1950001,3300001,6950001,9000001,18000001,40000001},{0.05,0.1,0.2,0.23,0.33,0.4,0.45})-LOOKUP(H5607,{0,1950001,3300001,6950001,9000001,18000001,40000001},{0,97500,427500,636000,1536000,2796000,4796000}))*1.021,3),0))</f>
        <v/>
      </c>
      <c r="J5607" s="21">
        <f>ROUNDDOWN(ROUND(H5607*0.06,2),-2)</f>
        <v/>
      </c>
      <c r="K5607" s="21">
        <f>ROUNDDOWN(ROUND(H5607*0.04,2),-2)</f>
        <v/>
      </c>
      <c r="L5607" s="21">
        <f>I5607+J5607+K5607</f>
        <v/>
      </c>
      <c r="M5607" s="21">
        <f>B5607-L5607</f>
        <v/>
      </c>
      <c r="N5607" s="21">
        <f>ROUNDDOWN(ROUND(B5607*0.2042,2),0)</f>
        <v/>
      </c>
    </row>
    <row r="5608">
      <c r="A5608" t="inlineStr">
        <is>
          <t>照合 短期</t>
        </is>
      </c>
      <c r="B5608" s="21" t="n">
        <v>41500000</v>
      </c>
      <c r="C5608" s="22" t="n">
        <v>1</v>
      </c>
      <c r="D5608" s="22" t="n">
        <v>2</v>
      </c>
      <c r="E5608" s="22" t="n">
        <v>0</v>
      </c>
      <c r="F5608" s="21">
        <f>(IF(C5608&lt;=20,MAX(800000,400000*C5608),8000000+700000*(C5608-20))+IF(E5608=1,1000000,0))</f>
        <v/>
      </c>
      <c r="G5608" s="21">
        <f>IF(AND(D5608=3,C5608&lt;=5),MAX(0,B5608-F5608),IF(AND(D5608=2,C5608&lt;=5,MAX(0,B5608-F5608)&gt;3000000),1500000+MAX(0,B5608-F5608)-3000000,MAX(0,B5608-F5608)/2))</f>
        <v/>
      </c>
      <c r="H5608" s="21">
        <f>ROUNDDOWN(G5608,-3)</f>
        <v/>
      </c>
      <c r="I5608" s="21">
        <f>IF(H5608&lt;=0,0,ROUNDDOWN(ROUND((H5608*LOOKUP(H5608,{0,1950001,3300001,6950001,9000001,18000001,40000001},{0.05,0.1,0.2,0.23,0.33,0.4,0.45})-LOOKUP(H5608,{0,1950001,3300001,6950001,9000001,18000001,40000001},{0,97500,427500,636000,1536000,2796000,4796000}))*1.021,3),0))</f>
        <v/>
      </c>
      <c r="J5608" s="21">
        <f>ROUNDDOWN(ROUND(H5608*0.06,2),-2)</f>
        <v/>
      </c>
      <c r="K5608" s="21">
        <f>ROUNDDOWN(ROUND(H5608*0.04,2),-2)</f>
        <v/>
      </c>
      <c r="L5608" s="21">
        <f>I5608+J5608+K5608</f>
        <v/>
      </c>
      <c r="M5608" s="21">
        <f>B5608-L5608</f>
        <v/>
      </c>
      <c r="N5608" s="21">
        <f>ROUNDDOWN(ROUND(B5608*0.2042,2),0)</f>
        <v/>
      </c>
    </row>
    <row r="5609">
      <c r="A5609" t="inlineStr">
        <is>
          <t>照合 役員</t>
        </is>
      </c>
      <c r="B5609" s="21" t="n">
        <v>41500000</v>
      </c>
      <c r="C5609" s="22" t="n">
        <v>1</v>
      </c>
      <c r="D5609" s="22" t="n">
        <v>3</v>
      </c>
      <c r="E5609" s="22" t="n">
        <v>0</v>
      </c>
      <c r="F5609" s="21">
        <f>(IF(C5609&lt;=20,MAX(800000,400000*C5609),8000000+700000*(C5609-20))+IF(E5609=1,1000000,0))</f>
        <v/>
      </c>
      <c r="G5609" s="21">
        <f>IF(AND(D5609=3,C5609&lt;=5),MAX(0,B5609-F5609),IF(AND(D5609=2,C5609&lt;=5,MAX(0,B5609-F5609)&gt;3000000),1500000+MAX(0,B5609-F5609)-3000000,MAX(0,B5609-F5609)/2))</f>
        <v/>
      </c>
      <c r="H5609" s="21">
        <f>ROUNDDOWN(G5609,-3)</f>
        <v/>
      </c>
      <c r="I5609" s="21">
        <f>IF(H5609&lt;=0,0,ROUNDDOWN(ROUND((H5609*LOOKUP(H5609,{0,1950001,3300001,6950001,9000001,18000001,40000001},{0.05,0.1,0.2,0.23,0.33,0.4,0.45})-LOOKUP(H5609,{0,1950001,3300001,6950001,9000001,18000001,40000001},{0,97500,427500,636000,1536000,2796000,4796000}))*1.021,3),0))</f>
        <v/>
      </c>
      <c r="J5609" s="21">
        <f>ROUNDDOWN(ROUND(H5609*0.06,2),-2)</f>
        <v/>
      </c>
      <c r="K5609" s="21">
        <f>ROUNDDOWN(ROUND(H5609*0.04,2),-2)</f>
        <v/>
      </c>
      <c r="L5609" s="21">
        <f>I5609+J5609+K5609</f>
        <v/>
      </c>
      <c r="M5609" s="21">
        <f>B5609-L5609</f>
        <v/>
      </c>
      <c r="N5609" s="21">
        <f>ROUNDDOWN(ROUND(B5609*0.2042,2),0)</f>
        <v/>
      </c>
    </row>
    <row r="5610">
      <c r="A5610" t="inlineStr">
        <is>
          <t>照合 短期 障害</t>
        </is>
      </c>
      <c r="B5610" s="21" t="n">
        <v>41500000</v>
      </c>
      <c r="C5610" s="22" t="n">
        <v>1</v>
      </c>
      <c r="D5610" s="22" t="n">
        <v>2</v>
      </c>
      <c r="E5610" s="22" t="n">
        <v>1</v>
      </c>
      <c r="F5610" s="21">
        <f>(IF(C5610&lt;=20,MAX(800000,400000*C5610),8000000+700000*(C5610-20))+IF(E5610=1,1000000,0))</f>
        <v/>
      </c>
      <c r="G5610" s="21">
        <f>IF(AND(D5610=3,C5610&lt;=5),MAX(0,B5610-F5610),IF(AND(D5610=2,C5610&lt;=5,MAX(0,B5610-F5610)&gt;3000000),1500000+MAX(0,B5610-F5610)-3000000,MAX(0,B5610-F5610)/2))</f>
        <v/>
      </c>
      <c r="H5610" s="21">
        <f>ROUNDDOWN(G5610,-3)</f>
        <v/>
      </c>
      <c r="I5610" s="21">
        <f>IF(H5610&lt;=0,0,ROUNDDOWN(ROUND((H5610*LOOKUP(H5610,{0,1950001,3300001,6950001,9000001,18000001,40000001},{0.05,0.1,0.2,0.23,0.33,0.4,0.45})-LOOKUP(H5610,{0,1950001,3300001,6950001,9000001,18000001,40000001},{0,97500,427500,636000,1536000,2796000,4796000}))*1.021,3),0))</f>
        <v/>
      </c>
      <c r="J5610" s="21">
        <f>ROUNDDOWN(ROUND(H5610*0.06,2),-2)</f>
        <v/>
      </c>
      <c r="K5610" s="21">
        <f>ROUNDDOWN(ROUND(H5610*0.04,2),-2)</f>
        <v/>
      </c>
      <c r="L5610" s="21">
        <f>I5610+J5610+K5610</f>
        <v/>
      </c>
      <c r="M5610" s="21">
        <f>B5610-L5610</f>
        <v/>
      </c>
      <c r="N5610" s="21">
        <f>ROUNDDOWN(ROUND(B5610*0.2042,2),0)</f>
        <v/>
      </c>
    </row>
    <row r="5611">
      <c r="A5611" t="inlineStr">
        <is>
          <t>照合 短期</t>
        </is>
      </c>
      <c r="B5611" s="21" t="n">
        <v>41500000</v>
      </c>
      <c r="C5611" s="22" t="n">
        <v>2</v>
      </c>
      <c r="D5611" s="22" t="n">
        <v>2</v>
      </c>
      <c r="E5611" s="22" t="n">
        <v>0</v>
      </c>
      <c r="F5611" s="21">
        <f>(IF(C5611&lt;=20,MAX(800000,400000*C5611),8000000+700000*(C5611-20))+IF(E5611=1,1000000,0))</f>
        <v/>
      </c>
      <c r="G5611" s="21">
        <f>IF(AND(D5611=3,C5611&lt;=5),MAX(0,B5611-F5611),IF(AND(D5611=2,C5611&lt;=5,MAX(0,B5611-F5611)&gt;3000000),1500000+MAX(0,B5611-F5611)-3000000,MAX(0,B5611-F5611)/2))</f>
        <v/>
      </c>
      <c r="H5611" s="21">
        <f>ROUNDDOWN(G5611,-3)</f>
        <v/>
      </c>
      <c r="I5611" s="21">
        <f>IF(H5611&lt;=0,0,ROUNDDOWN(ROUND((H5611*LOOKUP(H5611,{0,1950001,3300001,6950001,9000001,18000001,40000001},{0.05,0.1,0.2,0.23,0.33,0.4,0.45})-LOOKUP(H5611,{0,1950001,3300001,6950001,9000001,18000001,40000001},{0,97500,427500,636000,1536000,2796000,4796000}))*1.021,3),0))</f>
        <v/>
      </c>
      <c r="J5611" s="21">
        <f>ROUNDDOWN(ROUND(H5611*0.06,2),-2)</f>
        <v/>
      </c>
      <c r="K5611" s="21">
        <f>ROUNDDOWN(ROUND(H5611*0.04,2),-2)</f>
        <v/>
      </c>
      <c r="L5611" s="21">
        <f>I5611+J5611+K5611</f>
        <v/>
      </c>
      <c r="M5611" s="21">
        <f>B5611-L5611</f>
        <v/>
      </c>
      <c r="N5611" s="21">
        <f>ROUNDDOWN(ROUND(B5611*0.2042,2),0)</f>
        <v/>
      </c>
    </row>
    <row r="5612">
      <c r="A5612" t="inlineStr">
        <is>
          <t>照合 役員</t>
        </is>
      </c>
      <c r="B5612" s="21" t="n">
        <v>41500000</v>
      </c>
      <c r="C5612" s="22" t="n">
        <v>2</v>
      </c>
      <c r="D5612" s="22" t="n">
        <v>3</v>
      </c>
      <c r="E5612" s="22" t="n">
        <v>0</v>
      </c>
      <c r="F5612" s="21">
        <f>(IF(C5612&lt;=20,MAX(800000,400000*C5612),8000000+700000*(C5612-20))+IF(E5612=1,1000000,0))</f>
        <v/>
      </c>
      <c r="G5612" s="21">
        <f>IF(AND(D5612=3,C5612&lt;=5),MAX(0,B5612-F5612),IF(AND(D5612=2,C5612&lt;=5,MAX(0,B5612-F5612)&gt;3000000),1500000+MAX(0,B5612-F5612)-3000000,MAX(0,B5612-F5612)/2))</f>
        <v/>
      </c>
      <c r="H5612" s="21">
        <f>ROUNDDOWN(G5612,-3)</f>
        <v/>
      </c>
      <c r="I5612" s="21">
        <f>IF(H5612&lt;=0,0,ROUNDDOWN(ROUND((H5612*LOOKUP(H5612,{0,1950001,3300001,6950001,9000001,18000001,40000001},{0.05,0.1,0.2,0.23,0.33,0.4,0.45})-LOOKUP(H5612,{0,1950001,3300001,6950001,9000001,18000001,40000001},{0,97500,427500,636000,1536000,2796000,4796000}))*1.021,3),0))</f>
        <v/>
      </c>
      <c r="J5612" s="21">
        <f>ROUNDDOWN(ROUND(H5612*0.06,2),-2)</f>
        <v/>
      </c>
      <c r="K5612" s="21">
        <f>ROUNDDOWN(ROUND(H5612*0.04,2),-2)</f>
        <v/>
      </c>
      <c r="L5612" s="21">
        <f>I5612+J5612+K5612</f>
        <v/>
      </c>
      <c r="M5612" s="21">
        <f>B5612-L5612</f>
        <v/>
      </c>
      <c r="N5612" s="21">
        <f>ROUNDDOWN(ROUND(B5612*0.2042,2),0)</f>
        <v/>
      </c>
    </row>
    <row r="5613">
      <c r="A5613" t="inlineStr">
        <is>
          <t>照合 短期 障害</t>
        </is>
      </c>
      <c r="B5613" s="21" t="n">
        <v>41500000</v>
      </c>
      <c r="C5613" s="22" t="n">
        <v>2</v>
      </c>
      <c r="D5613" s="22" t="n">
        <v>2</v>
      </c>
      <c r="E5613" s="22" t="n">
        <v>1</v>
      </c>
      <c r="F5613" s="21">
        <f>(IF(C5613&lt;=20,MAX(800000,400000*C5613),8000000+700000*(C5613-20))+IF(E5613=1,1000000,0))</f>
        <v/>
      </c>
      <c r="G5613" s="21">
        <f>IF(AND(D5613=3,C5613&lt;=5),MAX(0,B5613-F5613),IF(AND(D5613=2,C5613&lt;=5,MAX(0,B5613-F5613)&gt;3000000),1500000+MAX(0,B5613-F5613)-3000000,MAX(0,B5613-F5613)/2))</f>
        <v/>
      </c>
      <c r="H5613" s="21">
        <f>ROUNDDOWN(G5613,-3)</f>
        <v/>
      </c>
      <c r="I5613" s="21">
        <f>IF(H5613&lt;=0,0,ROUNDDOWN(ROUND((H5613*LOOKUP(H5613,{0,1950001,3300001,6950001,9000001,18000001,40000001},{0.05,0.1,0.2,0.23,0.33,0.4,0.45})-LOOKUP(H5613,{0,1950001,3300001,6950001,9000001,18000001,40000001},{0,97500,427500,636000,1536000,2796000,4796000}))*1.021,3),0))</f>
        <v/>
      </c>
      <c r="J5613" s="21">
        <f>ROUNDDOWN(ROUND(H5613*0.06,2),-2)</f>
        <v/>
      </c>
      <c r="K5613" s="21">
        <f>ROUNDDOWN(ROUND(H5613*0.04,2),-2)</f>
        <v/>
      </c>
      <c r="L5613" s="21">
        <f>I5613+J5613+K5613</f>
        <v/>
      </c>
      <c r="M5613" s="21">
        <f>B5613-L5613</f>
        <v/>
      </c>
      <c r="N5613" s="21">
        <f>ROUNDDOWN(ROUND(B5613*0.2042,2),0)</f>
        <v/>
      </c>
    </row>
    <row r="5614">
      <c r="A5614" t="inlineStr">
        <is>
          <t>照合 短期</t>
        </is>
      </c>
      <c r="B5614" s="21" t="n">
        <v>41500000</v>
      </c>
      <c r="C5614" s="22" t="n">
        <v>3</v>
      </c>
      <c r="D5614" s="22" t="n">
        <v>2</v>
      </c>
      <c r="E5614" s="22" t="n">
        <v>0</v>
      </c>
      <c r="F5614" s="21">
        <f>(IF(C5614&lt;=20,MAX(800000,400000*C5614),8000000+700000*(C5614-20))+IF(E5614=1,1000000,0))</f>
        <v/>
      </c>
      <c r="G5614" s="21">
        <f>IF(AND(D5614=3,C5614&lt;=5),MAX(0,B5614-F5614),IF(AND(D5614=2,C5614&lt;=5,MAX(0,B5614-F5614)&gt;3000000),1500000+MAX(0,B5614-F5614)-3000000,MAX(0,B5614-F5614)/2))</f>
        <v/>
      </c>
      <c r="H5614" s="21">
        <f>ROUNDDOWN(G5614,-3)</f>
        <v/>
      </c>
      <c r="I5614" s="21">
        <f>IF(H5614&lt;=0,0,ROUNDDOWN(ROUND((H5614*LOOKUP(H5614,{0,1950001,3300001,6950001,9000001,18000001,40000001},{0.05,0.1,0.2,0.23,0.33,0.4,0.45})-LOOKUP(H5614,{0,1950001,3300001,6950001,9000001,18000001,40000001},{0,97500,427500,636000,1536000,2796000,4796000}))*1.021,3),0))</f>
        <v/>
      </c>
      <c r="J5614" s="21">
        <f>ROUNDDOWN(ROUND(H5614*0.06,2),-2)</f>
        <v/>
      </c>
      <c r="K5614" s="21">
        <f>ROUNDDOWN(ROUND(H5614*0.04,2),-2)</f>
        <v/>
      </c>
      <c r="L5614" s="21">
        <f>I5614+J5614+K5614</f>
        <v/>
      </c>
      <c r="M5614" s="21">
        <f>B5614-L5614</f>
        <v/>
      </c>
      <c r="N5614" s="21">
        <f>ROUNDDOWN(ROUND(B5614*0.2042,2),0)</f>
        <v/>
      </c>
    </row>
    <row r="5615">
      <c r="A5615" t="inlineStr">
        <is>
          <t>照合 役員</t>
        </is>
      </c>
      <c r="B5615" s="21" t="n">
        <v>41500000</v>
      </c>
      <c r="C5615" s="22" t="n">
        <v>3</v>
      </c>
      <c r="D5615" s="22" t="n">
        <v>3</v>
      </c>
      <c r="E5615" s="22" t="n">
        <v>0</v>
      </c>
      <c r="F5615" s="21">
        <f>(IF(C5615&lt;=20,MAX(800000,400000*C5615),8000000+700000*(C5615-20))+IF(E5615=1,1000000,0))</f>
        <v/>
      </c>
      <c r="G5615" s="21">
        <f>IF(AND(D5615=3,C5615&lt;=5),MAX(0,B5615-F5615),IF(AND(D5615=2,C5615&lt;=5,MAX(0,B5615-F5615)&gt;3000000),1500000+MAX(0,B5615-F5615)-3000000,MAX(0,B5615-F5615)/2))</f>
        <v/>
      </c>
      <c r="H5615" s="21">
        <f>ROUNDDOWN(G5615,-3)</f>
        <v/>
      </c>
      <c r="I5615" s="21">
        <f>IF(H5615&lt;=0,0,ROUNDDOWN(ROUND((H5615*LOOKUP(H5615,{0,1950001,3300001,6950001,9000001,18000001,40000001},{0.05,0.1,0.2,0.23,0.33,0.4,0.45})-LOOKUP(H5615,{0,1950001,3300001,6950001,9000001,18000001,40000001},{0,97500,427500,636000,1536000,2796000,4796000}))*1.021,3),0))</f>
        <v/>
      </c>
      <c r="J5615" s="21">
        <f>ROUNDDOWN(ROUND(H5615*0.06,2),-2)</f>
        <v/>
      </c>
      <c r="K5615" s="21">
        <f>ROUNDDOWN(ROUND(H5615*0.04,2),-2)</f>
        <v/>
      </c>
      <c r="L5615" s="21">
        <f>I5615+J5615+K5615</f>
        <v/>
      </c>
      <c r="M5615" s="21">
        <f>B5615-L5615</f>
        <v/>
      </c>
      <c r="N5615" s="21">
        <f>ROUNDDOWN(ROUND(B5615*0.2042,2),0)</f>
        <v/>
      </c>
    </row>
    <row r="5616">
      <c r="A5616" t="inlineStr">
        <is>
          <t>照合 短期 障害</t>
        </is>
      </c>
      <c r="B5616" s="21" t="n">
        <v>41500000</v>
      </c>
      <c r="C5616" s="22" t="n">
        <v>3</v>
      </c>
      <c r="D5616" s="22" t="n">
        <v>2</v>
      </c>
      <c r="E5616" s="22" t="n">
        <v>1</v>
      </c>
      <c r="F5616" s="21">
        <f>(IF(C5616&lt;=20,MAX(800000,400000*C5616),8000000+700000*(C5616-20))+IF(E5616=1,1000000,0))</f>
        <v/>
      </c>
      <c r="G5616" s="21">
        <f>IF(AND(D5616=3,C5616&lt;=5),MAX(0,B5616-F5616),IF(AND(D5616=2,C5616&lt;=5,MAX(0,B5616-F5616)&gt;3000000),1500000+MAX(0,B5616-F5616)-3000000,MAX(0,B5616-F5616)/2))</f>
        <v/>
      </c>
      <c r="H5616" s="21">
        <f>ROUNDDOWN(G5616,-3)</f>
        <v/>
      </c>
      <c r="I5616" s="21">
        <f>IF(H5616&lt;=0,0,ROUNDDOWN(ROUND((H5616*LOOKUP(H5616,{0,1950001,3300001,6950001,9000001,18000001,40000001},{0.05,0.1,0.2,0.23,0.33,0.4,0.45})-LOOKUP(H5616,{0,1950001,3300001,6950001,9000001,18000001,40000001},{0,97500,427500,636000,1536000,2796000,4796000}))*1.021,3),0))</f>
        <v/>
      </c>
      <c r="J5616" s="21">
        <f>ROUNDDOWN(ROUND(H5616*0.06,2),-2)</f>
        <v/>
      </c>
      <c r="K5616" s="21">
        <f>ROUNDDOWN(ROUND(H5616*0.04,2),-2)</f>
        <v/>
      </c>
      <c r="L5616" s="21">
        <f>I5616+J5616+K5616</f>
        <v/>
      </c>
      <c r="M5616" s="21">
        <f>B5616-L5616</f>
        <v/>
      </c>
      <c r="N5616" s="21">
        <f>ROUNDDOWN(ROUND(B5616*0.2042,2),0)</f>
        <v/>
      </c>
    </row>
    <row r="5617">
      <c r="A5617" t="inlineStr">
        <is>
          <t>照合 短期</t>
        </is>
      </c>
      <c r="B5617" s="21" t="n">
        <v>41500000</v>
      </c>
      <c r="C5617" s="22" t="n">
        <v>4</v>
      </c>
      <c r="D5617" s="22" t="n">
        <v>2</v>
      </c>
      <c r="E5617" s="22" t="n">
        <v>0</v>
      </c>
      <c r="F5617" s="21">
        <f>(IF(C5617&lt;=20,MAX(800000,400000*C5617),8000000+700000*(C5617-20))+IF(E5617=1,1000000,0))</f>
        <v/>
      </c>
      <c r="G5617" s="21">
        <f>IF(AND(D5617=3,C5617&lt;=5),MAX(0,B5617-F5617),IF(AND(D5617=2,C5617&lt;=5,MAX(0,B5617-F5617)&gt;3000000),1500000+MAX(0,B5617-F5617)-3000000,MAX(0,B5617-F5617)/2))</f>
        <v/>
      </c>
      <c r="H5617" s="21">
        <f>ROUNDDOWN(G5617,-3)</f>
        <v/>
      </c>
      <c r="I5617" s="21">
        <f>IF(H5617&lt;=0,0,ROUNDDOWN(ROUND((H5617*LOOKUP(H5617,{0,1950001,3300001,6950001,9000001,18000001,40000001},{0.05,0.1,0.2,0.23,0.33,0.4,0.45})-LOOKUP(H5617,{0,1950001,3300001,6950001,9000001,18000001,40000001},{0,97500,427500,636000,1536000,2796000,4796000}))*1.021,3),0))</f>
        <v/>
      </c>
      <c r="J5617" s="21">
        <f>ROUNDDOWN(ROUND(H5617*0.06,2),-2)</f>
        <v/>
      </c>
      <c r="K5617" s="21">
        <f>ROUNDDOWN(ROUND(H5617*0.04,2),-2)</f>
        <v/>
      </c>
      <c r="L5617" s="21">
        <f>I5617+J5617+K5617</f>
        <v/>
      </c>
      <c r="M5617" s="21">
        <f>B5617-L5617</f>
        <v/>
      </c>
      <c r="N5617" s="21">
        <f>ROUNDDOWN(ROUND(B5617*0.2042,2),0)</f>
        <v/>
      </c>
    </row>
    <row r="5618">
      <c r="A5618" t="inlineStr">
        <is>
          <t>照合 役員</t>
        </is>
      </c>
      <c r="B5618" s="21" t="n">
        <v>41500000</v>
      </c>
      <c r="C5618" s="22" t="n">
        <v>4</v>
      </c>
      <c r="D5618" s="22" t="n">
        <v>3</v>
      </c>
      <c r="E5618" s="22" t="n">
        <v>0</v>
      </c>
      <c r="F5618" s="21">
        <f>(IF(C5618&lt;=20,MAX(800000,400000*C5618),8000000+700000*(C5618-20))+IF(E5618=1,1000000,0))</f>
        <v/>
      </c>
      <c r="G5618" s="21">
        <f>IF(AND(D5618=3,C5618&lt;=5),MAX(0,B5618-F5618),IF(AND(D5618=2,C5618&lt;=5,MAX(0,B5618-F5618)&gt;3000000),1500000+MAX(0,B5618-F5618)-3000000,MAX(0,B5618-F5618)/2))</f>
        <v/>
      </c>
      <c r="H5618" s="21">
        <f>ROUNDDOWN(G5618,-3)</f>
        <v/>
      </c>
      <c r="I5618" s="21">
        <f>IF(H5618&lt;=0,0,ROUNDDOWN(ROUND((H5618*LOOKUP(H5618,{0,1950001,3300001,6950001,9000001,18000001,40000001},{0.05,0.1,0.2,0.23,0.33,0.4,0.45})-LOOKUP(H5618,{0,1950001,3300001,6950001,9000001,18000001,40000001},{0,97500,427500,636000,1536000,2796000,4796000}))*1.021,3),0))</f>
        <v/>
      </c>
      <c r="J5618" s="21">
        <f>ROUNDDOWN(ROUND(H5618*0.06,2),-2)</f>
        <v/>
      </c>
      <c r="K5618" s="21">
        <f>ROUNDDOWN(ROUND(H5618*0.04,2),-2)</f>
        <v/>
      </c>
      <c r="L5618" s="21">
        <f>I5618+J5618+K5618</f>
        <v/>
      </c>
      <c r="M5618" s="21">
        <f>B5618-L5618</f>
        <v/>
      </c>
      <c r="N5618" s="21">
        <f>ROUNDDOWN(ROUND(B5618*0.2042,2),0)</f>
        <v/>
      </c>
    </row>
    <row r="5619">
      <c r="A5619" t="inlineStr">
        <is>
          <t>照合 短期 障害</t>
        </is>
      </c>
      <c r="B5619" s="21" t="n">
        <v>41500000</v>
      </c>
      <c r="C5619" s="22" t="n">
        <v>4</v>
      </c>
      <c r="D5619" s="22" t="n">
        <v>2</v>
      </c>
      <c r="E5619" s="22" t="n">
        <v>1</v>
      </c>
      <c r="F5619" s="21">
        <f>(IF(C5619&lt;=20,MAX(800000,400000*C5619),8000000+700000*(C5619-20))+IF(E5619=1,1000000,0))</f>
        <v/>
      </c>
      <c r="G5619" s="21">
        <f>IF(AND(D5619=3,C5619&lt;=5),MAX(0,B5619-F5619),IF(AND(D5619=2,C5619&lt;=5,MAX(0,B5619-F5619)&gt;3000000),1500000+MAX(0,B5619-F5619)-3000000,MAX(0,B5619-F5619)/2))</f>
        <v/>
      </c>
      <c r="H5619" s="21">
        <f>ROUNDDOWN(G5619,-3)</f>
        <v/>
      </c>
      <c r="I5619" s="21">
        <f>IF(H5619&lt;=0,0,ROUNDDOWN(ROUND((H5619*LOOKUP(H5619,{0,1950001,3300001,6950001,9000001,18000001,40000001},{0.05,0.1,0.2,0.23,0.33,0.4,0.45})-LOOKUP(H5619,{0,1950001,3300001,6950001,9000001,18000001,40000001},{0,97500,427500,636000,1536000,2796000,4796000}))*1.021,3),0))</f>
        <v/>
      </c>
      <c r="J5619" s="21">
        <f>ROUNDDOWN(ROUND(H5619*0.06,2),-2)</f>
        <v/>
      </c>
      <c r="K5619" s="21">
        <f>ROUNDDOWN(ROUND(H5619*0.04,2),-2)</f>
        <v/>
      </c>
      <c r="L5619" s="21">
        <f>I5619+J5619+K5619</f>
        <v/>
      </c>
      <c r="M5619" s="21">
        <f>B5619-L5619</f>
        <v/>
      </c>
      <c r="N5619" s="21">
        <f>ROUNDDOWN(ROUND(B5619*0.2042,2),0)</f>
        <v/>
      </c>
    </row>
    <row r="5620">
      <c r="A5620" t="inlineStr">
        <is>
          <t>照合 短期</t>
        </is>
      </c>
      <c r="B5620" s="21" t="n">
        <v>41500000</v>
      </c>
      <c r="C5620" s="22" t="n">
        <v>5</v>
      </c>
      <c r="D5620" s="22" t="n">
        <v>2</v>
      </c>
      <c r="E5620" s="22" t="n">
        <v>0</v>
      </c>
      <c r="F5620" s="21">
        <f>(IF(C5620&lt;=20,MAX(800000,400000*C5620),8000000+700000*(C5620-20))+IF(E5620=1,1000000,0))</f>
        <v/>
      </c>
      <c r="G5620" s="21">
        <f>IF(AND(D5620=3,C5620&lt;=5),MAX(0,B5620-F5620),IF(AND(D5620=2,C5620&lt;=5,MAX(0,B5620-F5620)&gt;3000000),1500000+MAX(0,B5620-F5620)-3000000,MAX(0,B5620-F5620)/2))</f>
        <v/>
      </c>
      <c r="H5620" s="21">
        <f>ROUNDDOWN(G5620,-3)</f>
        <v/>
      </c>
      <c r="I5620" s="21">
        <f>IF(H5620&lt;=0,0,ROUNDDOWN(ROUND((H5620*LOOKUP(H5620,{0,1950001,3300001,6950001,9000001,18000001,40000001},{0.05,0.1,0.2,0.23,0.33,0.4,0.45})-LOOKUP(H5620,{0,1950001,3300001,6950001,9000001,18000001,40000001},{0,97500,427500,636000,1536000,2796000,4796000}))*1.021,3),0))</f>
        <v/>
      </c>
      <c r="J5620" s="21">
        <f>ROUNDDOWN(ROUND(H5620*0.06,2),-2)</f>
        <v/>
      </c>
      <c r="K5620" s="21">
        <f>ROUNDDOWN(ROUND(H5620*0.04,2),-2)</f>
        <v/>
      </c>
      <c r="L5620" s="21">
        <f>I5620+J5620+K5620</f>
        <v/>
      </c>
      <c r="M5620" s="21">
        <f>B5620-L5620</f>
        <v/>
      </c>
      <c r="N5620" s="21">
        <f>ROUNDDOWN(ROUND(B5620*0.2042,2),0)</f>
        <v/>
      </c>
    </row>
    <row r="5621">
      <c r="A5621" t="inlineStr">
        <is>
          <t>照合 役員</t>
        </is>
      </c>
      <c r="B5621" s="21" t="n">
        <v>41500000</v>
      </c>
      <c r="C5621" s="22" t="n">
        <v>5</v>
      </c>
      <c r="D5621" s="22" t="n">
        <v>3</v>
      </c>
      <c r="E5621" s="22" t="n">
        <v>0</v>
      </c>
      <c r="F5621" s="21">
        <f>(IF(C5621&lt;=20,MAX(800000,400000*C5621),8000000+700000*(C5621-20))+IF(E5621=1,1000000,0))</f>
        <v/>
      </c>
      <c r="G5621" s="21">
        <f>IF(AND(D5621=3,C5621&lt;=5),MAX(0,B5621-F5621),IF(AND(D5621=2,C5621&lt;=5,MAX(0,B5621-F5621)&gt;3000000),1500000+MAX(0,B5621-F5621)-3000000,MAX(0,B5621-F5621)/2))</f>
        <v/>
      </c>
      <c r="H5621" s="21">
        <f>ROUNDDOWN(G5621,-3)</f>
        <v/>
      </c>
      <c r="I5621" s="21">
        <f>IF(H5621&lt;=0,0,ROUNDDOWN(ROUND((H5621*LOOKUP(H5621,{0,1950001,3300001,6950001,9000001,18000001,40000001},{0.05,0.1,0.2,0.23,0.33,0.4,0.45})-LOOKUP(H5621,{0,1950001,3300001,6950001,9000001,18000001,40000001},{0,97500,427500,636000,1536000,2796000,4796000}))*1.021,3),0))</f>
        <v/>
      </c>
      <c r="J5621" s="21">
        <f>ROUNDDOWN(ROUND(H5621*0.06,2),-2)</f>
        <v/>
      </c>
      <c r="K5621" s="21">
        <f>ROUNDDOWN(ROUND(H5621*0.04,2),-2)</f>
        <v/>
      </c>
      <c r="L5621" s="21">
        <f>I5621+J5621+K5621</f>
        <v/>
      </c>
      <c r="M5621" s="21">
        <f>B5621-L5621</f>
        <v/>
      </c>
      <c r="N5621" s="21">
        <f>ROUNDDOWN(ROUND(B5621*0.2042,2),0)</f>
        <v/>
      </c>
    </row>
    <row r="5622">
      <c r="A5622" t="inlineStr">
        <is>
          <t>照合 短期 障害</t>
        </is>
      </c>
      <c r="B5622" s="21" t="n">
        <v>41500000</v>
      </c>
      <c r="C5622" s="22" t="n">
        <v>5</v>
      </c>
      <c r="D5622" s="22" t="n">
        <v>2</v>
      </c>
      <c r="E5622" s="22" t="n">
        <v>1</v>
      </c>
      <c r="F5622" s="21">
        <f>(IF(C5622&lt;=20,MAX(800000,400000*C5622),8000000+700000*(C5622-20))+IF(E5622=1,1000000,0))</f>
        <v/>
      </c>
      <c r="G5622" s="21">
        <f>IF(AND(D5622=3,C5622&lt;=5),MAX(0,B5622-F5622),IF(AND(D5622=2,C5622&lt;=5,MAX(0,B5622-F5622)&gt;3000000),1500000+MAX(0,B5622-F5622)-3000000,MAX(0,B5622-F5622)/2))</f>
        <v/>
      </c>
      <c r="H5622" s="21">
        <f>ROUNDDOWN(G5622,-3)</f>
        <v/>
      </c>
      <c r="I5622" s="21">
        <f>IF(H5622&lt;=0,0,ROUNDDOWN(ROUND((H5622*LOOKUP(H5622,{0,1950001,3300001,6950001,9000001,18000001,40000001},{0.05,0.1,0.2,0.23,0.33,0.4,0.45})-LOOKUP(H5622,{0,1950001,3300001,6950001,9000001,18000001,40000001},{0,97500,427500,636000,1536000,2796000,4796000}))*1.021,3),0))</f>
        <v/>
      </c>
      <c r="J5622" s="21">
        <f>ROUNDDOWN(ROUND(H5622*0.06,2),-2)</f>
        <v/>
      </c>
      <c r="K5622" s="21">
        <f>ROUNDDOWN(ROUND(H5622*0.04,2),-2)</f>
        <v/>
      </c>
      <c r="L5622" s="21">
        <f>I5622+J5622+K5622</f>
        <v/>
      </c>
      <c r="M5622" s="21">
        <f>B5622-L5622</f>
        <v/>
      </c>
      <c r="N5622" s="21">
        <f>ROUNDDOWN(ROUND(B5622*0.2042,2),0)</f>
        <v/>
      </c>
    </row>
    <row r="5623">
      <c r="A5623" t="inlineStr">
        <is>
          <t>照合 障害</t>
        </is>
      </c>
      <c r="B5623" s="21" t="n">
        <v>41500000</v>
      </c>
      <c r="C5623" s="22" t="n">
        <v>25</v>
      </c>
      <c r="D5623" s="22" t="n">
        <v>1</v>
      </c>
      <c r="E5623" s="22" t="n">
        <v>1</v>
      </c>
      <c r="F5623" s="21">
        <f>(IF(C5623&lt;=20,MAX(800000,400000*C5623),8000000+700000*(C5623-20))+IF(E5623=1,1000000,0))</f>
        <v/>
      </c>
      <c r="G5623" s="21">
        <f>IF(AND(D5623=3,C5623&lt;=5),MAX(0,B5623-F5623),IF(AND(D5623=2,C5623&lt;=5,MAX(0,B5623-F5623)&gt;3000000),1500000+MAX(0,B5623-F5623)-3000000,MAX(0,B5623-F5623)/2))</f>
        <v/>
      </c>
      <c r="H5623" s="21">
        <f>ROUNDDOWN(G5623,-3)</f>
        <v/>
      </c>
      <c r="I5623" s="21">
        <f>IF(H5623&lt;=0,0,ROUNDDOWN(ROUND((H5623*LOOKUP(H5623,{0,1950001,3300001,6950001,9000001,18000001,40000001},{0.05,0.1,0.2,0.23,0.33,0.4,0.45})-LOOKUP(H5623,{0,1950001,3300001,6950001,9000001,18000001,40000001},{0,97500,427500,636000,1536000,2796000,4796000}))*1.021,3),0))</f>
        <v/>
      </c>
      <c r="J5623" s="21">
        <f>ROUNDDOWN(ROUND(H5623*0.06,2),-2)</f>
        <v/>
      </c>
      <c r="K5623" s="21">
        <f>ROUNDDOWN(ROUND(H5623*0.04,2),-2)</f>
        <v/>
      </c>
      <c r="L5623" s="21">
        <f>I5623+J5623+K5623</f>
        <v/>
      </c>
      <c r="M5623" s="21">
        <f>B5623-L5623</f>
        <v/>
      </c>
      <c r="N5623" s="21">
        <f>ROUNDDOWN(ROUND(B5623*0.2042,2),0)</f>
        <v/>
      </c>
    </row>
    <row r="5624">
      <c r="A5624" t="inlineStr">
        <is>
          <t>照合 一般</t>
        </is>
      </c>
      <c r="B5624" s="21" t="n">
        <v>42000000</v>
      </c>
      <c r="C5624" s="22" t="n">
        <v>1</v>
      </c>
      <c r="D5624" s="22" t="n">
        <v>1</v>
      </c>
      <c r="E5624" s="22" t="n">
        <v>0</v>
      </c>
      <c r="F5624" s="21">
        <f>(IF(C5624&lt;=20,MAX(800000,400000*C5624),8000000+700000*(C5624-20))+IF(E5624=1,1000000,0))</f>
        <v/>
      </c>
      <c r="G5624" s="21">
        <f>IF(AND(D5624=3,C5624&lt;=5),MAX(0,B5624-F5624),IF(AND(D5624=2,C5624&lt;=5,MAX(0,B5624-F5624)&gt;3000000),1500000+MAX(0,B5624-F5624)-3000000,MAX(0,B5624-F5624)/2))</f>
        <v/>
      </c>
      <c r="H5624" s="21">
        <f>ROUNDDOWN(G5624,-3)</f>
        <v/>
      </c>
      <c r="I5624" s="21">
        <f>IF(H5624&lt;=0,0,ROUNDDOWN(ROUND((H5624*LOOKUP(H5624,{0,1950001,3300001,6950001,9000001,18000001,40000001},{0.05,0.1,0.2,0.23,0.33,0.4,0.45})-LOOKUP(H5624,{0,1950001,3300001,6950001,9000001,18000001,40000001},{0,97500,427500,636000,1536000,2796000,4796000}))*1.021,3),0))</f>
        <v/>
      </c>
      <c r="J5624" s="21">
        <f>ROUNDDOWN(ROUND(H5624*0.06,2),-2)</f>
        <v/>
      </c>
      <c r="K5624" s="21">
        <f>ROUNDDOWN(ROUND(H5624*0.04,2),-2)</f>
        <v/>
      </c>
      <c r="L5624" s="21">
        <f>I5624+J5624+K5624</f>
        <v/>
      </c>
      <c r="M5624" s="21">
        <f>B5624-L5624</f>
        <v/>
      </c>
      <c r="N5624" s="21">
        <f>ROUNDDOWN(ROUND(B5624*0.2042,2),0)</f>
        <v/>
      </c>
    </row>
    <row r="5625">
      <c r="A5625" t="inlineStr">
        <is>
          <t>照合 一般</t>
        </is>
      </c>
      <c r="B5625" s="21" t="n">
        <v>42000000</v>
      </c>
      <c r="C5625" s="22" t="n">
        <v>2</v>
      </c>
      <c r="D5625" s="22" t="n">
        <v>1</v>
      </c>
      <c r="E5625" s="22" t="n">
        <v>0</v>
      </c>
      <c r="F5625" s="21">
        <f>(IF(C5625&lt;=20,MAX(800000,400000*C5625),8000000+700000*(C5625-20))+IF(E5625=1,1000000,0))</f>
        <v/>
      </c>
      <c r="G5625" s="21">
        <f>IF(AND(D5625=3,C5625&lt;=5),MAX(0,B5625-F5625),IF(AND(D5625=2,C5625&lt;=5,MAX(0,B5625-F5625)&gt;3000000),1500000+MAX(0,B5625-F5625)-3000000,MAX(0,B5625-F5625)/2))</f>
        <v/>
      </c>
      <c r="H5625" s="21">
        <f>ROUNDDOWN(G5625,-3)</f>
        <v/>
      </c>
      <c r="I5625" s="21">
        <f>IF(H5625&lt;=0,0,ROUNDDOWN(ROUND((H5625*LOOKUP(H5625,{0,1950001,3300001,6950001,9000001,18000001,40000001},{0.05,0.1,0.2,0.23,0.33,0.4,0.45})-LOOKUP(H5625,{0,1950001,3300001,6950001,9000001,18000001,40000001},{0,97500,427500,636000,1536000,2796000,4796000}))*1.021,3),0))</f>
        <v/>
      </c>
      <c r="J5625" s="21">
        <f>ROUNDDOWN(ROUND(H5625*0.06,2),-2)</f>
        <v/>
      </c>
      <c r="K5625" s="21">
        <f>ROUNDDOWN(ROUND(H5625*0.04,2),-2)</f>
        <v/>
      </c>
      <c r="L5625" s="21">
        <f>I5625+J5625+K5625</f>
        <v/>
      </c>
      <c r="M5625" s="21">
        <f>B5625-L5625</f>
        <v/>
      </c>
      <c r="N5625" s="21">
        <f>ROUNDDOWN(ROUND(B5625*0.2042,2),0)</f>
        <v/>
      </c>
    </row>
    <row r="5626">
      <c r="A5626" t="inlineStr">
        <is>
          <t>照合 一般</t>
        </is>
      </c>
      <c r="B5626" s="21" t="n">
        <v>42000000</v>
      </c>
      <c r="C5626" s="22" t="n">
        <v>3</v>
      </c>
      <c r="D5626" s="22" t="n">
        <v>1</v>
      </c>
      <c r="E5626" s="22" t="n">
        <v>0</v>
      </c>
      <c r="F5626" s="21">
        <f>(IF(C5626&lt;=20,MAX(800000,400000*C5626),8000000+700000*(C5626-20))+IF(E5626=1,1000000,0))</f>
        <v/>
      </c>
      <c r="G5626" s="21">
        <f>IF(AND(D5626=3,C5626&lt;=5),MAX(0,B5626-F5626),IF(AND(D5626=2,C5626&lt;=5,MAX(0,B5626-F5626)&gt;3000000),1500000+MAX(0,B5626-F5626)-3000000,MAX(0,B5626-F5626)/2))</f>
        <v/>
      </c>
      <c r="H5626" s="21">
        <f>ROUNDDOWN(G5626,-3)</f>
        <v/>
      </c>
      <c r="I5626" s="21">
        <f>IF(H5626&lt;=0,0,ROUNDDOWN(ROUND((H5626*LOOKUP(H5626,{0,1950001,3300001,6950001,9000001,18000001,40000001},{0.05,0.1,0.2,0.23,0.33,0.4,0.45})-LOOKUP(H5626,{0,1950001,3300001,6950001,9000001,18000001,40000001},{0,97500,427500,636000,1536000,2796000,4796000}))*1.021,3),0))</f>
        <v/>
      </c>
      <c r="J5626" s="21">
        <f>ROUNDDOWN(ROUND(H5626*0.06,2),-2)</f>
        <v/>
      </c>
      <c r="K5626" s="21">
        <f>ROUNDDOWN(ROUND(H5626*0.04,2),-2)</f>
        <v/>
      </c>
      <c r="L5626" s="21">
        <f>I5626+J5626+K5626</f>
        <v/>
      </c>
      <c r="M5626" s="21">
        <f>B5626-L5626</f>
        <v/>
      </c>
      <c r="N5626" s="21">
        <f>ROUNDDOWN(ROUND(B5626*0.2042,2),0)</f>
        <v/>
      </c>
    </row>
    <row r="5627">
      <c r="A5627" t="inlineStr">
        <is>
          <t>照合 一般</t>
        </is>
      </c>
      <c r="B5627" s="21" t="n">
        <v>42000000</v>
      </c>
      <c r="C5627" s="22" t="n">
        <v>4</v>
      </c>
      <c r="D5627" s="22" t="n">
        <v>1</v>
      </c>
      <c r="E5627" s="22" t="n">
        <v>0</v>
      </c>
      <c r="F5627" s="21">
        <f>(IF(C5627&lt;=20,MAX(800000,400000*C5627),8000000+700000*(C5627-20))+IF(E5627=1,1000000,0))</f>
        <v/>
      </c>
      <c r="G5627" s="21">
        <f>IF(AND(D5627=3,C5627&lt;=5),MAX(0,B5627-F5627),IF(AND(D5627=2,C5627&lt;=5,MAX(0,B5627-F5627)&gt;3000000),1500000+MAX(0,B5627-F5627)-3000000,MAX(0,B5627-F5627)/2))</f>
        <v/>
      </c>
      <c r="H5627" s="21">
        <f>ROUNDDOWN(G5627,-3)</f>
        <v/>
      </c>
      <c r="I5627" s="21">
        <f>IF(H5627&lt;=0,0,ROUNDDOWN(ROUND((H5627*LOOKUP(H5627,{0,1950001,3300001,6950001,9000001,18000001,40000001},{0.05,0.1,0.2,0.23,0.33,0.4,0.45})-LOOKUP(H5627,{0,1950001,3300001,6950001,9000001,18000001,40000001},{0,97500,427500,636000,1536000,2796000,4796000}))*1.021,3),0))</f>
        <v/>
      </c>
      <c r="J5627" s="21">
        <f>ROUNDDOWN(ROUND(H5627*0.06,2),-2)</f>
        <v/>
      </c>
      <c r="K5627" s="21">
        <f>ROUNDDOWN(ROUND(H5627*0.04,2),-2)</f>
        <v/>
      </c>
      <c r="L5627" s="21">
        <f>I5627+J5627+K5627</f>
        <v/>
      </c>
      <c r="M5627" s="21">
        <f>B5627-L5627</f>
        <v/>
      </c>
      <c r="N5627" s="21">
        <f>ROUNDDOWN(ROUND(B5627*0.2042,2),0)</f>
        <v/>
      </c>
    </row>
    <row r="5628">
      <c r="A5628" t="inlineStr">
        <is>
          <t>照合 一般</t>
        </is>
      </c>
      <c r="B5628" s="21" t="n">
        <v>42000000</v>
      </c>
      <c r="C5628" s="22" t="n">
        <v>5</v>
      </c>
      <c r="D5628" s="22" t="n">
        <v>1</v>
      </c>
      <c r="E5628" s="22" t="n">
        <v>0</v>
      </c>
      <c r="F5628" s="21">
        <f>(IF(C5628&lt;=20,MAX(800000,400000*C5628),8000000+700000*(C5628-20))+IF(E5628=1,1000000,0))</f>
        <v/>
      </c>
      <c r="G5628" s="21">
        <f>IF(AND(D5628=3,C5628&lt;=5),MAX(0,B5628-F5628),IF(AND(D5628=2,C5628&lt;=5,MAX(0,B5628-F5628)&gt;3000000),1500000+MAX(0,B5628-F5628)-3000000,MAX(0,B5628-F5628)/2))</f>
        <v/>
      </c>
      <c r="H5628" s="21">
        <f>ROUNDDOWN(G5628,-3)</f>
        <v/>
      </c>
      <c r="I5628" s="21">
        <f>IF(H5628&lt;=0,0,ROUNDDOWN(ROUND((H5628*LOOKUP(H5628,{0,1950001,3300001,6950001,9000001,18000001,40000001},{0.05,0.1,0.2,0.23,0.33,0.4,0.45})-LOOKUP(H5628,{0,1950001,3300001,6950001,9000001,18000001,40000001},{0,97500,427500,636000,1536000,2796000,4796000}))*1.021,3),0))</f>
        <v/>
      </c>
      <c r="J5628" s="21">
        <f>ROUNDDOWN(ROUND(H5628*0.06,2),-2)</f>
        <v/>
      </c>
      <c r="K5628" s="21">
        <f>ROUNDDOWN(ROUND(H5628*0.04,2),-2)</f>
        <v/>
      </c>
      <c r="L5628" s="21">
        <f>I5628+J5628+K5628</f>
        <v/>
      </c>
      <c r="M5628" s="21">
        <f>B5628-L5628</f>
        <v/>
      </c>
      <c r="N5628" s="21">
        <f>ROUNDDOWN(ROUND(B5628*0.2042,2),0)</f>
        <v/>
      </c>
    </row>
    <row r="5629">
      <c r="A5629" t="inlineStr">
        <is>
          <t>照合 一般</t>
        </is>
      </c>
      <c r="B5629" s="21" t="n">
        <v>42000000</v>
      </c>
      <c r="C5629" s="22" t="n">
        <v>6</v>
      </c>
      <c r="D5629" s="22" t="n">
        <v>1</v>
      </c>
      <c r="E5629" s="22" t="n">
        <v>0</v>
      </c>
      <c r="F5629" s="21">
        <f>(IF(C5629&lt;=20,MAX(800000,400000*C5629),8000000+700000*(C5629-20))+IF(E5629=1,1000000,0))</f>
        <v/>
      </c>
      <c r="G5629" s="21">
        <f>IF(AND(D5629=3,C5629&lt;=5),MAX(0,B5629-F5629),IF(AND(D5629=2,C5629&lt;=5,MAX(0,B5629-F5629)&gt;3000000),1500000+MAX(0,B5629-F5629)-3000000,MAX(0,B5629-F5629)/2))</f>
        <v/>
      </c>
      <c r="H5629" s="21">
        <f>ROUNDDOWN(G5629,-3)</f>
        <v/>
      </c>
      <c r="I5629" s="21">
        <f>IF(H5629&lt;=0,0,ROUNDDOWN(ROUND((H5629*LOOKUP(H5629,{0,1950001,3300001,6950001,9000001,18000001,40000001},{0.05,0.1,0.2,0.23,0.33,0.4,0.45})-LOOKUP(H5629,{0,1950001,3300001,6950001,9000001,18000001,40000001},{0,97500,427500,636000,1536000,2796000,4796000}))*1.021,3),0))</f>
        <v/>
      </c>
      <c r="J5629" s="21">
        <f>ROUNDDOWN(ROUND(H5629*0.06,2),-2)</f>
        <v/>
      </c>
      <c r="K5629" s="21">
        <f>ROUNDDOWN(ROUND(H5629*0.04,2),-2)</f>
        <v/>
      </c>
      <c r="L5629" s="21">
        <f>I5629+J5629+K5629</f>
        <v/>
      </c>
      <c r="M5629" s="21">
        <f>B5629-L5629</f>
        <v/>
      </c>
      <c r="N5629" s="21">
        <f>ROUNDDOWN(ROUND(B5629*0.2042,2),0)</f>
        <v/>
      </c>
    </row>
    <row r="5630">
      <c r="A5630" t="inlineStr">
        <is>
          <t>照合 一般</t>
        </is>
      </c>
      <c r="B5630" s="21" t="n">
        <v>42000000</v>
      </c>
      <c r="C5630" s="22" t="n">
        <v>7</v>
      </c>
      <c r="D5630" s="22" t="n">
        <v>1</v>
      </c>
      <c r="E5630" s="22" t="n">
        <v>0</v>
      </c>
      <c r="F5630" s="21">
        <f>(IF(C5630&lt;=20,MAX(800000,400000*C5630),8000000+700000*(C5630-20))+IF(E5630=1,1000000,0))</f>
        <v/>
      </c>
      <c r="G5630" s="21">
        <f>IF(AND(D5630=3,C5630&lt;=5),MAX(0,B5630-F5630),IF(AND(D5630=2,C5630&lt;=5,MAX(0,B5630-F5630)&gt;3000000),1500000+MAX(0,B5630-F5630)-3000000,MAX(0,B5630-F5630)/2))</f>
        <v/>
      </c>
      <c r="H5630" s="21">
        <f>ROUNDDOWN(G5630,-3)</f>
        <v/>
      </c>
      <c r="I5630" s="21">
        <f>IF(H5630&lt;=0,0,ROUNDDOWN(ROUND((H5630*LOOKUP(H5630,{0,1950001,3300001,6950001,9000001,18000001,40000001},{0.05,0.1,0.2,0.23,0.33,0.4,0.45})-LOOKUP(H5630,{0,1950001,3300001,6950001,9000001,18000001,40000001},{0,97500,427500,636000,1536000,2796000,4796000}))*1.021,3),0))</f>
        <v/>
      </c>
      <c r="J5630" s="21">
        <f>ROUNDDOWN(ROUND(H5630*0.06,2),-2)</f>
        <v/>
      </c>
      <c r="K5630" s="21">
        <f>ROUNDDOWN(ROUND(H5630*0.04,2),-2)</f>
        <v/>
      </c>
      <c r="L5630" s="21">
        <f>I5630+J5630+K5630</f>
        <v/>
      </c>
      <c r="M5630" s="21">
        <f>B5630-L5630</f>
        <v/>
      </c>
      <c r="N5630" s="21">
        <f>ROUNDDOWN(ROUND(B5630*0.2042,2),0)</f>
        <v/>
      </c>
    </row>
    <row r="5631">
      <c r="A5631" t="inlineStr">
        <is>
          <t>照合 一般</t>
        </is>
      </c>
      <c r="B5631" s="21" t="n">
        <v>42000000</v>
      </c>
      <c r="C5631" s="22" t="n">
        <v>8</v>
      </c>
      <c r="D5631" s="22" t="n">
        <v>1</v>
      </c>
      <c r="E5631" s="22" t="n">
        <v>0</v>
      </c>
      <c r="F5631" s="21">
        <f>(IF(C5631&lt;=20,MAX(800000,400000*C5631),8000000+700000*(C5631-20))+IF(E5631=1,1000000,0))</f>
        <v/>
      </c>
      <c r="G5631" s="21">
        <f>IF(AND(D5631=3,C5631&lt;=5),MAX(0,B5631-F5631),IF(AND(D5631=2,C5631&lt;=5,MAX(0,B5631-F5631)&gt;3000000),1500000+MAX(0,B5631-F5631)-3000000,MAX(0,B5631-F5631)/2))</f>
        <v/>
      </c>
      <c r="H5631" s="21">
        <f>ROUNDDOWN(G5631,-3)</f>
        <v/>
      </c>
      <c r="I5631" s="21">
        <f>IF(H5631&lt;=0,0,ROUNDDOWN(ROUND((H5631*LOOKUP(H5631,{0,1950001,3300001,6950001,9000001,18000001,40000001},{0.05,0.1,0.2,0.23,0.33,0.4,0.45})-LOOKUP(H5631,{0,1950001,3300001,6950001,9000001,18000001,40000001},{0,97500,427500,636000,1536000,2796000,4796000}))*1.021,3),0))</f>
        <v/>
      </c>
      <c r="J5631" s="21">
        <f>ROUNDDOWN(ROUND(H5631*0.06,2),-2)</f>
        <v/>
      </c>
      <c r="K5631" s="21">
        <f>ROUNDDOWN(ROUND(H5631*0.04,2),-2)</f>
        <v/>
      </c>
      <c r="L5631" s="21">
        <f>I5631+J5631+K5631</f>
        <v/>
      </c>
      <c r="M5631" s="21">
        <f>B5631-L5631</f>
        <v/>
      </c>
      <c r="N5631" s="21">
        <f>ROUNDDOWN(ROUND(B5631*0.2042,2),0)</f>
        <v/>
      </c>
    </row>
    <row r="5632">
      <c r="A5632" t="inlineStr">
        <is>
          <t>照合 一般</t>
        </is>
      </c>
      <c r="B5632" s="21" t="n">
        <v>42000000</v>
      </c>
      <c r="C5632" s="22" t="n">
        <v>9</v>
      </c>
      <c r="D5632" s="22" t="n">
        <v>1</v>
      </c>
      <c r="E5632" s="22" t="n">
        <v>0</v>
      </c>
      <c r="F5632" s="21">
        <f>(IF(C5632&lt;=20,MAX(800000,400000*C5632),8000000+700000*(C5632-20))+IF(E5632=1,1000000,0))</f>
        <v/>
      </c>
      <c r="G5632" s="21">
        <f>IF(AND(D5632=3,C5632&lt;=5),MAX(0,B5632-F5632),IF(AND(D5632=2,C5632&lt;=5,MAX(0,B5632-F5632)&gt;3000000),1500000+MAX(0,B5632-F5632)-3000000,MAX(0,B5632-F5632)/2))</f>
        <v/>
      </c>
      <c r="H5632" s="21">
        <f>ROUNDDOWN(G5632,-3)</f>
        <v/>
      </c>
      <c r="I5632" s="21">
        <f>IF(H5632&lt;=0,0,ROUNDDOWN(ROUND((H5632*LOOKUP(H5632,{0,1950001,3300001,6950001,9000001,18000001,40000001},{0.05,0.1,0.2,0.23,0.33,0.4,0.45})-LOOKUP(H5632,{0,1950001,3300001,6950001,9000001,18000001,40000001},{0,97500,427500,636000,1536000,2796000,4796000}))*1.021,3),0))</f>
        <v/>
      </c>
      <c r="J5632" s="21">
        <f>ROUNDDOWN(ROUND(H5632*0.06,2),-2)</f>
        <v/>
      </c>
      <c r="K5632" s="21">
        <f>ROUNDDOWN(ROUND(H5632*0.04,2),-2)</f>
        <v/>
      </c>
      <c r="L5632" s="21">
        <f>I5632+J5632+K5632</f>
        <v/>
      </c>
      <c r="M5632" s="21">
        <f>B5632-L5632</f>
        <v/>
      </c>
      <c r="N5632" s="21">
        <f>ROUNDDOWN(ROUND(B5632*0.2042,2),0)</f>
        <v/>
      </c>
    </row>
    <row r="5633">
      <c r="A5633" t="inlineStr">
        <is>
          <t>照合 一般</t>
        </is>
      </c>
      <c r="B5633" s="21" t="n">
        <v>42000000</v>
      </c>
      <c r="C5633" s="22" t="n">
        <v>10</v>
      </c>
      <c r="D5633" s="22" t="n">
        <v>1</v>
      </c>
      <c r="E5633" s="22" t="n">
        <v>0</v>
      </c>
      <c r="F5633" s="21">
        <f>(IF(C5633&lt;=20,MAX(800000,400000*C5633),8000000+700000*(C5633-20))+IF(E5633=1,1000000,0))</f>
        <v/>
      </c>
      <c r="G5633" s="21">
        <f>IF(AND(D5633=3,C5633&lt;=5),MAX(0,B5633-F5633),IF(AND(D5633=2,C5633&lt;=5,MAX(0,B5633-F5633)&gt;3000000),1500000+MAX(0,B5633-F5633)-3000000,MAX(0,B5633-F5633)/2))</f>
        <v/>
      </c>
      <c r="H5633" s="21">
        <f>ROUNDDOWN(G5633,-3)</f>
        <v/>
      </c>
      <c r="I5633" s="21">
        <f>IF(H5633&lt;=0,0,ROUNDDOWN(ROUND((H5633*LOOKUP(H5633,{0,1950001,3300001,6950001,9000001,18000001,40000001},{0.05,0.1,0.2,0.23,0.33,0.4,0.45})-LOOKUP(H5633,{0,1950001,3300001,6950001,9000001,18000001,40000001},{0,97500,427500,636000,1536000,2796000,4796000}))*1.021,3),0))</f>
        <v/>
      </c>
      <c r="J5633" s="21">
        <f>ROUNDDOWN(ROUND(H5633*0.06,2),-2)</f>
        <v/>
      </c>
      <c r="K5633" s="21">
        <f>ROUNDDOWN(ROUND(H5633*0.04,2),-2)</f>
        <v/>
      </c>
      <c r="L5633" s="21">
        <f>I5633+J5633+K5633</f>
        <v/>
      </c>
      <c r="M5633" s="21">
        <f>B5633-L5633</f>
        <v/>
      </c>
      <c r="N5633" s="21">
        <f>ROUNDDOWN(ROUND(B5633*0.2042,2),0)</f>
        <v/>
      </c>
    </row>
    <row r="5634">
      <c r="A5634" t="inlineStr">
        <is>
          <t>照合 一般</t>
        </is>
      </c>
      <c r="B5634" s="21" t="n">
        <v>42000000</v>
      </c>
      <c r="C5634" s="22" t="n">
        <v>11</v>
      </c>
      <c r="D5634" s="22" t="n">
        <v>1</v>
      </c>
      <c r="E5634" s="22" t="n">
        <v>0</v>
      </c>
      <c r="F5634" s="21">
        <f>(IF(C5634&lt;=20,MAX(800000,400000*C5634),8000000+700000*(C5634-20))+IF(E5634=1,1000000,0))</f>
        <v/>
      </c>
      <c r="G5634" s="21">
        <f>IF(AND(D5634=3,C5634&lt;=5),MAX(0,B5634-F5634),IF(AND(D5634=2,C5634&lt;=5,MAX(0,B5634-F5634)&gt;3000000),1500000+MAX(0,B5634-F5634)-3000000,MAX(0,B5634-F5634)/2))</f>
        <v/>
      </c>
      <c r="H5634" s="21">
        <f>ROUNDDOWN(G5634,-3)</f>
        <v/>
      </c>
      <c r="I5634" s="21">
        <f>IF(H5634&lt;=0,0,ROUNDDOWN(ROUND((H5634*LOOKUP(H5634,{0,1950001,3300001,6950001,9000001,18000001,40000001},{0.05,0.1,0.2,0.23,0.33,0.4,0.45})-LOOKUP(H5634,{0,1950001,3300001,6950001,9000001,18000001,40000001},{0,97500,427500,636000,1536000,2796000,4796000}))*1.021,3),0))</f>
        <v/>
      </c>
      <c r="J5634" s="21">
        <f>ROUNDDOWN(ROUND(H5634*0.06,2),-2)</f>
        <v/>
      </c>
      <c r="K5634" s="21">
        <f>ROUNDDOWN(ROUND(H5634*0.04,2),-2)</f>
        <v/>
      </c>
      <c r="L5634" s="21">
        <f>I5634+J5634+K5634</f>
        <v/>
      </c>
      <c r="M5634" s="21">
        <f>B5634-L5634</f>
        <v/>
      </c>
      <c r="N5634" s="21">
        <f>ROUNDDOWN(ROUND(B5634*0.2042,2),0)</f>
        <v/>
      </c>
    </row>
    <row r="5635">
      <c r="A5635" t="inlineStr">
        <is>
          <t>照合 一般</t>
        </is>
      </c>
      <c r="B5635" s="21" t="n">
        <v>42000000</v>
      </c>
      <c r="C5635" s="22" t="n">
        <v>12</v>
      </c>
      <c r="D5635" s="22" t="n">
        <v>1</v>
      </c>
      <c r="E5635" s="22" t="n">
        <v>0</v>
      </c>
      <c r="F5635" s="21">
        <f>(IF(C5635&lt;=20,MAX(800000,400000*C5635),8000000+700000*(C5635-20))+IF(E5635=1,1000000,0))</f>
        <v/>
      </c>
      <c r="G5635" s="21">
        <f>IF(AND(D5635=3,C5635&lt;=5),MAX(0,B5635-F5635),IF(AND(D5635=2,C5635&lt;=5,MAX(0,B5635-F5635)&gt;3000000),1500000+MAX(0,B5635-F5635)-3000000,MAX(0,B5635-F5635)/2))</f>
        <v/>
      </c>
      <c r="H5635" s="21">
        <f>ROUNDDOWN(G5635,-3)</f>
        <v/>
      </c>
      <c r="I5635" s="21">
        <f>IF(H5635&lt;=0,0,ROUNDDOWN(ROUND((H5635*LOOKUP(H5635,{0,1950001,3300001,6950001,9000001,18000001,40000001},{0.05,0.1,0.2,0.23,0.33,0.4,0.45})-LOOKUP(H5635,{0,1950001,3300001,6950001,9000001,18000001,40000001},{0,97500,427500,636000,1536000,2796000,4796000}))*1.021,3),0))</f>
        <v/>
      </c>
      <c r="J5635" s="21">
        <f>ROUNDDOWN(ROUND(H5635*0.06,2),-2)</f>
        <v/>
      </c>
      <c r="K5635" s="21">
        <f>ROUNDDOWN(ROUND(H5635*0.04,2),-2)</f>
        <v/>
      </c>
      <c r="L5635" s="21">
        <f>I5635+J5635+K5635</f>
        <v/>
      </c>
      <c r="M5635" s="21">
        <f>B5635-L5635</f>
        <v/>
      </c>
      <c r="N5635" s="21">
        <f>ROUNDDOWN(ROUND(B5635*0.2042,2),0)</f>
        <v/>
      </c>
    </row>
    <row r="5636">
      <c r="A5636" t="inlineStr">
        <is>
          <t>照合 一般</t>
        </is>
      </c>
      <c r="B5636" s="21" t="n">
        <v>42000000</v>
      </c>
      <c r="C5636" s="22" t="n">
        <v>13</v>
      </c>
      <c r="D5636" s="22" t="n">
        <v>1</v>
      </c>
      <c r="E5636" s="22" t="n">
        <v>0</v>
      </c>
      <c r="F5636" s="21">
        <f>(IF(C5636&lt;=20,MAX(800000,400000*C5636),8000000+700000*(C5636-20))+IF(E5636=1,1000000,0))</f>
        <v/>
      </c>
      <c r="G5636" s="21">
        <f>IF(AND(D5636=3,C5636&lt;=5),MAX(0,B5636-F5636),IF(AND(D5636=2,C5636&lt;=5,MAX(0,B5636-F5636)&gt;3000000),1500000+MAX(0,B5636-F5636)-3000000,MAX(0,B5636-F5636)/2))</f>
        <v/>
      </c>
      <c r="H5636" s="21">
        <f>ROUNDDOWN(G5636,-3)</f>
        <v/>
      </c>
      <c r="I5636" s="21">
        <f>IF(H5636&lt;=0,0,ROUNDDOWN(ROUND((H5636*LOOKUP(H5636,{0,1950001,3300001,6950001,9000001,18000001,40000001},{0.05,0.1,0.2,0.23,0.33,0.4,0.45})-LOOKUP(H5636,{0,1950001,3300001,6950001,9000001,18000001,40000001},{0,97500,427500,636000,1536000,2796000,4796000}))*1.021,3),0))</f>
        <v/>
      </c>
      <c r="J5636" s="21">
        <f>ROUNDDOWN(ROUND(H5636*0.06,2),-2)</f>
        <v/>
      </c>
      <c r="K5636" s="21">
        <f>ROUNDDOWN(ROUND(H5636*0.04,2),-2)</f>
        <v/>
      </c>
      <c r="L5636" s="21">
        <f>I5636+J5636+K5636</f>
        <v/>
      </c>
      <c r="M5636" s="21">
        <f>B5636-L5636</f>
        <v/>
      </c>
      <c r="N5636" s="21">
        <f>ROUNDDOWN(ROUND(B5636*0.2042,2),0)</f>
        <v/>
      </c>
    </row>
    <row r="5637">
      <c r="A5637" t="inlineStr">
        <is>
          <t>照合 一般</t>
        </is>
      </c>
      <c r="B5637" s="21" t="n">
        <v>42000000</v>
      </c>
      <c r="C5637" s="22" t="n">
        <v>14</v>
      </c>
      <c r="D5637" s="22" t="n">
        <v>1</v>
      </c>
      <c r="E5637" s="22" t="n">
        <v>0</v>
      </c>
      <c r="F5637" s="21">
        <f>(IF(C5637&lt;=20,MAX(800000,400000*C5637),8000000+700000*(C5637-20))+IF(E5637=1,1000000,0))</f>
        <v/>
      </c>
      <c r="G5637" s="21">
        <f>IF(AND(D5637=3,C5637&lt;=5),MAX(0,B5637-F5637),IF(AND(D5637=2,C5637&lt;=5,MAX(0,B5637-F5637)&gt;3000000),1500000+MAX(0,B5637-F5637)-3000000,MAX(0,B5637-F5637)/2))</f>
        <v/>
      </c>
      <c r="H5637" s="21">
        <f>ROUNDDOWN(G5637,-3)</f>
        <v/>
      </c>
      <c r="I5637" s="21">
        <f>IF(H5637&lt;=0,0,ROUNDDOWN(ROUND((H5637*LOOKUP(H5637,{0,1950001,3300001,6950001,9000001,18000001,40000001},{0.05,0.1,0.2,0.23,0.33,0.4,0.45})-LOOKUP(H5637,{0,1950001,3300001,6950001,9000001,18000001,40000001},{0,97500,427500,636000,1536000,2796000,4796000}))*1.021,3),0))</f>
        <v/>
      </c>
      <c r="J5637" s="21">
        <f>ROUNDDOWN(ROUND(H5637*0.06,2),-2)</f>
        <v/>
      </c>
      <c r="K5637" s="21">
        <f>ROUNDDOWN(ROUND(H5637*0.04,2),-2)</f>
        <v/>
      </c>
      <c r="L5637" s="21">
        <f>I5637+J5637+K5637</f>
        <v/>
      </c>
      <c r="M5637" s="21">
        <f>B5637-L5637</f>
        <v/>
      </c>
      <c r="N5637" s="21">
        <f>ROUNDDOWN(ROUND(B5637*0.2042,2),0)</f>
        <v/>
      </c>
    </row>
    <row r="5638">
      <c r="A5638" t="inlineStr">
        <is>
          <t>照合 一般</t>
        </is>
      </c>
      <c r="B5638" s="21" t="n">
        <v>42000000</v>
      </c>
      <c r="C5638" s="22" t="n">
        <v>15</v>
      </c>
      <c r="D5638" s="22" t="n">
        <v>1</v>
      </c>
      <c r="E5638" s="22" t="n">
        <v>0</v>
      </c>
      <c r="F5638" s="21">
        <f>(IF(C5638&lt;=20,MAX(800000,400000*C5638),8000000+700000*(C5638-20))+IF(E5638=1,1000000,0))</f>
        <v/>
      </c>
      <c r="G5638" s="21">
        <f>IF(AND(D5638=3,C5638&lt;=5),MAX(0,B5638-F5638),IF(AND(D5638=2,C5638&lt;=5,MAX(0,B5638-F5638)&gt;3000000),1500000+MAX(0,B5638-F5638)-3000000,MAX(0,B5638-F5638)/2))</f>
        <v/>
      </c>
      <c r="H5638" s="21">
        <f>ROUNDDOWN(G5638,-3)</f>
        <v/>
      </c>
      <c r="I5638" s="21">
        <f>IF(H5638&lt;=0,0,ROUNDDOWN(ROUND((H5638*LOOKUP(H5638,{0,1950001,3300001,6950001,9000001,18000001,40000001},{0.05,0.1,0.2,0.23,0.33,0.4,0.45})-LOOKUP(H5638,{0,1950001,3300001,6950001,9000001,18000001,40000001},{0,97500,427500,636000,1536000,2796000,4796000}))*1.021,3),0))</f>
        <v/>
      </c>
      <c r="J5638" s="21">
        <f>ROUNDDOWN(ROUND(H5638*0.06,2),-2)</f>
        <v/>
      </c>
      <c r="K5638" s="21">
        <f>ROUNDDOWN(ROUND(H5638*0.04,2),-2)</f>
        <v/>
      </c>
      <c r="L5638" s="21">
        <f>I5638+J5638+K5638</f>
        <v/>
      </c>
      <c r="M5638" s="21">
        <f>B5638-L5638</f>
        <v/>
      </c>
      <c r="N5638" s="21">
        <f>ROUNDDOWN(ROUND(B5638*0.2042,2),0)</f>
        <v/>
      </c>
    </row>
    <row r="5639">
      <c r="A5639" t="inlineStr">
        <is>
          <t>照合 一般</t>
        </is>
      </c>
      <c r="B5639" s="21" t="n">
        <v>42000000</v>
      </c>
      <c r="C5639" s="22" t="n">
        <v>16</v>
      </c>
      <c r="D5639" s="22" t="n">
        <v>1</v>
      </c>
      <c r="E5639" s="22" t="n">
        <v>0</v>
      </c>
      <c r="F5639" s="21">
        <f>(IF(C5639&lt;=20,MAX(800000,400000*C5639),8000000+700000*(C5639-20))+IF(E5639=1,1000000,0))</f>
        <v/>
      </c>
      <c r="G5639" s="21">
        <f>IF(AND(D5639=3,C5639&lt;=5),MAX(0,B5639-F5639),IF(AND(D5639=2,C5639&lt;=5,MAX(0,B5639-F5639)&gt;3000000),1500000+MAX(0,B5639-F5639)-3000000,MAX(0,B5639-F5639)/2))</f>
        <v/>
      </c>
      <c r="H5639" s="21">
        <f>ROUNDDOWN(G5639,-3)</f>
        <v/>
      </c>
      <c r="I5639" s="21">
        <f>IF(H5639&lt;=0,0,ROUNDDOWN(ROUND((H5639*LOOKUP(H5639,{0,1950001,3300001,6950001,9000001,18000001,40000001},{0.05,0.1,0.2,0.23,0.33,0.4,0.45})-LOOKUP(H5639,{0,1950001,3300001,6950001,9000001,18000001,40000001},{0,97500,427500,636000,1536000,2796000,4796000}))*1.021,3),0))</f>
        <v/>
      </c>
      <c r="J5639" s="21">
        <f>ROUNDDOWN(ROUND(H5639*0.06,2),-2)</f>
        <v/>
      </c>
      <c r="K5639" s="21">
        <f>ROUNDDOWN(ROUND(H5639*0.04,2),-2)</f>
        <v/>
      </c>
      <c r="L5639" s="21">
        <f>I5639+J5639+K5639</f>
        <v/>
      </c>
      <c r="M5639" s="21">
        <f>B5639-L5639</f>
        <v/>
      </c>
      <c r="N5639" s="21">
        <f>ROUNDDOWN(ROUND(B5639*0.2042,2),0)</f>
        <v/>
      </c>
    </row>
    <row r="5640">
      <c r="A5640" t="inlineStr">
        <is>
          <t>照合 一般</t>
        </is>
      </c>
      <c r="B5640" s="21" t="n">
        <v>42000000</v>
      </c>
      <c r="C5640" s="22" t="n">
        <v>17</v>
      </c>
      <c r="D5640" s="22" t="n">
        <v>1</v>
      </c>
      <c r="E5640" s="22" t="n">
        <v>0</v>
      </c>
      <c r="F5640" s="21">
        <f>(IF(C5640&lt;=20,MAX(800000,400000*C5640),8000000+700000*(C5640-20))+IF(E5640=1,1000000,0))</f>
        <v/>
      </c>
      <c r="G5640" s="21">
        <f>IF(AND(D5640=3,C5640&lt;=5),MAX(0,B5640-F5640),IF(AND(D5640=2,C5640&lt;=5,MAX(0,B5640-F5640)&gt;3000000),1500000+MAX(0,B5640-F5640)-3000000,MAX(0,B5640-F5640)/2))</f>
        <v/>
      </c>
      <c r="H5640" s="21">
        <f>ROUNDDOWN(G5640,-3)</f>
        <v/>
      </c>
      <c r="I5640" s="21">
        <f>IF(H5640&lt;=0,0,ROUNDDOWN(ROUND((H5640*LOOKUP(H5640,{0,1950001,3300001,6950001,9000001,18000001,40000001},{0.05,0.1,0.2,0.23,0.33,0.4,0.45})-LOOKUP(H5640,{0,1950001,3300001,6950001,9000001,18000001,40000001},{0,97500,427500,636000,1536000,2796000,4796000}))*1.021,3),0))</f>
        <v/>
      </c>
      <c r="J5640" s="21">
        <f>ROUNDDOWN(ROUND(H5640*0.06,2),-2)</f>
        <v/>
      </c>
      <c r="K5640" s="21">
        <f>ROUNDDOWN(ROUND(H5640*0.04,2),-2)</f>
        <v/>
      </c>
      <c r="L5640" s="21">
        <f>I5640+J5640+K5640</f>
        <v/>
      </c>
      <c r="M5640" s="21">
        <f>B5640-L5640</f>
        <v/>
      </c>
      <c r="N5640" s="21">
        <f>ROUNDDOWN(ROUND(B5640*0.2042,2),0)</f>
        <v/>
      </c>
    </row>
    <row r="5641">
      <c r="A5641" t="inlineStr">
        <is>
          <t>照合 一般</t>
        </is>
      </c>
      <c r="B5641" s="21" t="n">
        <v>42000000</v>
      </c>
      <c r="C5641" s="22" t="n">
        <v>18</v>
      </c>
      <c r="D5641" s="22" t="n">
        <v>1</v>
      </c>
      <c r="E5641" s="22" t="n">
        <v>0</v>
      </c>
      <c r="F5641" s="21">
        <f>(IF(C5641&lt;=20,MAX(800000,400000*C5641),8000000+700000*(C5641-20))+IF(E5641=1,1000000,0))</f>
        <v/>
      </c>
      <c r="G5641" s="21">
        <f>IF(AND(D5641=3,C5641&lt;=5),MAX(0,B5641-F5641),IF(AND(D5641=2,C5641&lt;=5,MAX(0,B5641-F5641)&gt;3000000),1500000+MAX(0,B5641-F5641)-3000000,MAX(0,B5641-F5641)/2))</f>
        <v/>
      </c>
      <c r="H5641" s="21">
        <f>ROUNDDOWN(G5641,-3)</f>
        <v/>
      </c>
      <c r="I5641" s="21">
        <f>IF(H5641&lt;=0,0,ROUNDDOWN(ROUND((H5641*LOOKUP(H5641,{0,1950001,3300001,6950001,9000001,18000001,40000001},{0.05,0.1,0.2,0.23,0.33,0.4,0.45})-LOOKUP(H5641,{0,1950001,3300001,6950001,9000001,18000001,40000001},{0,97500,427500,636000,1536000,2796000,4796000}))*1.021,3),0))</f>
        <v/>
      </c>
      <c r="J5641" s="21">
        <f>ROUNDDOWN(ROUND(H5641*0.06,2),-2)</f>
        <v/>
      </c>
      <c r="K5641" s="21">
        <f>ROUNDDOWN(ROUND(H5641*0.04,2),-2)</f>
        <v/>
      </c>
      <c r="L5641" s="21">
        <f>I5641+J5641+K5641</f>
        <v/>
      </c>
      <c r="M5641" s="21">
        <f>B5641-L5641</f>
        <v/>
      </c>
      <c r="N5641" s="21">
        <f>ROUNDDOWN(ROUND(B5641*0.2042,2),0)</f>
        <v/>
      </c>
    </row>
    <row r="5642">
      <c r="A5642" t="inlineStr">
        <is>
          <t>照合 一般</t>
        </is>
      </c>
      <c r="B5642" s="21" t="n">
        <v>42000000</v>
      </c>
      <c r="C5642" s="22" t="n">
        <v>19</v>
      </c>
      <c r="D5642" s="22" t="n">
        <v>1</v>
      </c>
      <c r="E5642" s="22" t="n">
        <v>0</v>
      </c>
      <c r="F5642" s="21">
        <f>(IF(C5642&lt;=20,MAX(800000,400000*C5642),8000000+700000*(C5642-20))+IF(E5642=1,1000000,0))</f>
        <v/>
      </c>
      <c r="G5642" s="21">
        <f>IF(AND(D5642=3,C5642&lt;=5),MAX(0,B5642-F5642),IF(AND(D5642=2,C5642&lt;=5,MAX(0,B5642-F5642)&gt;3000000),1500000+MAX(0,B5642-F5642)-3000000,MAX(0,B5642-F5642)/2))</f>
        <v/>
      </c>
      <c r="H5642" s="21">
        <f>ROUNDDOWN(G5642,-3)</f>
        <v/>
      </c>
      <c r="I5642" s="21">
        <f>IF(H5642&lt;=0,0,ROUNDDOWN(ROUND((H5642*LOOKUP(H5642,{0,1950001,3300001,6950001,9000001,18000001,40000001},{0.05,0.1,0.2,0.23,0.33,0.4,0.45})-LOOKUP(H5642,{0,1950001,3300001,6950001,9000001,18000001,40000001},{0,97500,427500,636000,1536000,2796000,4796000}))*1.021,3),0))</f>
        <v/>
      </c>
      <c r="J5642" s="21">
        <f>ROUNDDOWN(ROUND(H5642*0.06,2),-2)</f>
        <v/>
      </c>
      <c r="K5642" s="21">
        <f>ROUNDDOWN(ROUND(H5642*0.04,2),-2)</f>
        <v/>
      </c>
      <c r="L5642" s="21">
        <f>I5642+J5642+K5642</f>
        <v/>
      </c>
      <c r="M5642" s="21">
        <f>B5642-L5642</f>
        <v/>
      </c>
      <c r="N5642" s="21">
        <f>ROUNDDOWN(ROUND(B5642*0.2042,2),0)</f>
        <v/>
      </c>
    </row>
    <row r="5643">
      <c r="A5643" t="inlineStr">
        <is>
          <t>照合 一般</t>
        </is>
      </c>
      <c r="B5643" s="21" t="n">
        <v>42000000</v>
      </c>
      <c r="C5643" s="22" t="n">
        <v>20</v>
      </c>
      <c r="D5643" s="22" t="n">
        <v>1</v>
      </c>
      <c r="E5643" s="22" t="n">
        <v>0</v>
      </c>
      <c r="F5643" s="21">
        <f>(IF(C5643&lt;=20,MAX(800000,400000*C5643),8000000+700000*(C5643-20))+IF(E5643=1,1000000,0))</f>
        <v/>
      </c>
      <c r="G5643" s="21">
        <f>IF(AND(D5643=3,C5643&lt;=5),MAX(0,B5643-F5643),IF(AND(D5643=2,C5643&lt;=5,MAX(0,B5643-F5643)&gt;3000000),1500000+MAX(0,B5643-F5643)-3000000,MAX(0,B5643-F5643)/2))</f>
        <v/>
      </c>
      <c r="H5643" s="21">
        <f>ROUNDDOWN(G5643,-3)</f>
        <v/>
      </c>
      <c r="I5643" s="21">
        <f>IF(H5643&lt;=0,0,ROUNDDOWN(ROUND((H5643*LOOKUP(H5643,{0,1950001,3300001,6950001,9000001,18000001,40000001},{0.05,0.1,0.2,0.23,0.33,0.4,0.45})-LOOKUP(H5643,{0,1950001,3300001,6950001,9000001,18000001,40000001},{0,97500,427500,636000,1536000,2796000,4796000}))*1.021,3),0))</f>
        <v/>
      </c>
      <c r="J5643" s="21">
        <f>ROUNDDOWN(ROUND(H5643*0.06,2),-2)</f>
        <v/>
      </c>
      <c r="K5643" s="21">
        <f>ROUNDDOWN(ROUND(H5643*0.04,2),-2)</f>
        <v/>
      </c>
      <c r="L5643" s="21">
        <f>I5643+J5643+K5643</f>
        <v/>
      </c>
      <c r="M5643" s="21">
        <f>B5643-L5643</f>
        <v/>
      </c>
      <c r="N5643" s="21">
        <f>ROUNDDOWN(ROUND(B5643*0.2042,2),0)</f>
        <v/>
      </c>
    </row>
    <row r="5644">
      <c r="A5644" t="inlineStr">
        <is>
          <t>照合 一般</t>
        </is>
      </c>
      <c r="B5644" s="21" t="n">
        <v>42000000</v>
      </c>
      <c r="C5644" s="22" t="n">
        <v>21</v>
      </c>
      <c r="D5644" s="22" t="n">
        <v>1</v>
      </c>
      <c r="E5644" s="22" t="n">
        <v>0</v>
      </c>
      <c r="F5644" s="21">
        <f>(IF(C5644&lt;=20,MAX(800000,400000*C5644),8000000+700000*(C5644-20))+IF(E5644=1,1000000,0))</f>
        <v/>
      </c>
      <c r="G5644" s="21">
        <f>IF(AND(D5644=3,C5644&lt;=5),MAX(0,B5644-F5644),IF(AND(D5644=2,C5644&lt;=5,MAX(0,B5644-F5644)&gt;3000000),1500000+MAX(0,B5644-F5644)-3000000,MAX(0,B5644-F5644)/2))</f>
        <v/>
      </c>
      <c r="H5644" s="21">
        <f>ROUNDDOWN(G5644,-3)</f>
        <v/>
      </c>
      <c r="I5644" s="21">
        <f>IF(H5644&lt;=0,0,ROUNDDOWN(ROUND((H5644*LOOKUP(H5644,{0,1950001,3300001,6950001,9000001,18000001,40000001},{0.05,0.1,0.2,0.23,0.33,0.4,0.45})-LOOKUP(H5644,{0,1950001,3300001,6950001,9000001,18000001,40000001},{0,97500,427500,636000,1536000,2796000,4796000}))*1.021,3),0))</f>
        <v/>
      </c>
      <c r="J5644" s="21">
        <f>ROUNDDOWN(ROUND(H5644*0.06,2),-2)</f>
        <v/>
      </c>
      <c r="K5644" s="21">
        <f>ROUNDDOWN(ROUND(H5644*0.04,2),-2)</f>
        <v/>
      </c>
      <c r="L5644" s="21">
        <f>I5644+J5644+K5644</f>
        <v/>
      </c>
      <c r="M5644" s="21">
        <f>B5644-L5644</f>
        <v/>
      </c>
      <c r="N5644" s="21">
        <f>ROUNDDOWN(ROUND(B5644*0.2042,2),0)</f>
        <v/>
      </c>
    </row>
    <row r="5645">
      <c r="A5645" t="inlineStr">
        <is>
          <t>照合 一般</t>
        </is>
      </c>
      <c r="B5645" s="21" t="n">
        <v>42000000</v>
      </c>
      <c r="C5645" s="22" t="n">
        <v>22</v>
      </c>
      <c r="D5645" s="22" t="n">
        <v>1</v>
      </c>
      <c r="E5645" s="22" t="n">
        <v>0</v>
      </c>
      <c r="F5645" s="21">
        <f>(IF(C5645&lt;=20,MAX(800000,400000*C5645),8000000+700000*(C5645-20))+IF(E5645=1,1000000,0))</f>
        <v/>
      </c>
      <c r="G5645" s="21">
        <f>IF(AND(D5645=3,C5645&lt;=5),MAX(0,B5645-F5645),IF(AND(D5645=2,C5645&lt;=5,MAX(0,B5645-F5645)&gt;3000000),1500000+MAX(0,B5645-F5645)-3000000,MAX(0,B5645-F5645)/2))</f>
        <v/>
      </c>
      <c r="H5645" s="21">
        <f>ROUNDDOWN(G5645,-3)</f>
        <v/>
      </c>
      <c r="I5645" s="21">
        <f>IF(H5645&lt;=0,0,ROUNDDOWN(ROUND((H5645*LOOKUP(H5645,{0,1950001,3300001,6950001,9000001,18000001,40000001},{0.05,0.1,0.2,0.23,0.33,0.4,0.45})-LOOKUP(H5645,{0,1950001,3300001,6950001,9000001,18000001,40000001},{0,97500,427500,636000,1536000,2796000,4796000}))*1.021,3),0))</f>
        <v/>
      </c>
      <c r="J5645" s="21">
        <f>ROUNDDOWN(ROUND(H5645*0.06,2),-2)</f>
        <v/>
      </c>
      <c r="K5645" s="21">
        <f>ROUNDDOWN(ROUND(H5645*0.04,2),-2)</f>
        <v/>
      </c>
      <c r="L5645" s="21">
        <f>I5645+J5645+K5645</f>
        <v/>
      </c>
      <c r="M5645" s="21">
        <f>B5645-L5645</f>
        <v/>
      </c>
      <c r="N5645" s="21">
        <f>ROUNDDOWN(ROUND(B5645*0.2042,2),0)</f>
        <v/>
      </c>
    </row>
    <row r="5646">
      <c r="A5646" t="inlineStr">
        <is>
          <t>照合 一般</t>
        </is>
      </c>
      <c r="B5646" s="21" t="n">
        <v>42000000</v>
      </c>
      <c r="C5646" s="22" t="n">
        <v>23</v>
      </c>
      <c r="D5646" s="22" t="n">
        <v>1</v>
      </c>
      <c r="E5646" s="22" t="n">
        <v>0</v>
      </c>
      <c r="F5646" s="21">
        <f>(IF(C5646&lt;=20,MAX(800000,400000*C5646),8000000+700000*(C5646-20))+IF(E5646=1,1000000,0))</f>
        <v/>
      </c>
      <c r="G5646" s="21">
        <f>IF(AND(D5646=3,C5646&lt;=5),MAX(0,B5646-F5646),IF(AND(D5646=2,C5646&lt;=5,MAX(0,B5646-F5646)&gt;3000000),1500000+MAX(0,B5646-F5646)-3000000,MAX(0,B5646-F5646)/2))</f>
        <v/>
      </c>
      <c r="H5646" s="21">
        <f>ROUNDDOWN(G5646,-3)</f>
        <v/>
      </c>
      <c r="I5646" s="21">
        <f>IF(H5646&lt;=0,0,ROUNDDOWN(ROUND((H5646*LOOKUP(H5646,{0,1950001,3300001,6950001,9000001,18000001,40000001},{0.05,0.1,0.2,0.23,0.33,0.4,0.45})-LOOKUP(H5646,{0,1950001,3300001,6950001,9000001,18000001,40000001},{0,97500,427500,636000,1536000,2796000,4796000}))*1.021,3),0))</f>
        <v/>
      </c>
      <c r="J5646" s="21">
        <f>ROUNDDOWN(ROUND(H5646*0.06,2),-2)</f>
        <v/>
      </c>
      <c r="K5646" s="21">
        <f>ROUNDDOWN(ROUND(H5646*0.04,2),-2)</f>
        <v/>
      </c>
      <c r="L5646" s="21">
        <f>I5646+J5646+K5646</f>
        <v/>
      </c>
      <c r="M5646" s="21">
        <f>B5646-L5646</f>
        <v/>
      </c>
      <c r="N5646" s="21">
        <f>ROUNDDOWN(ROUND(B5646*0.2042,2),0)</f>
        <v/>
      </c>
    </row>
    <row r="5647">
      <c r="A5647" t="inlineStr">
        <is>
          <t>照合 一般</t>
        </is>
      </c>
      <c r="B5647" s="21" t="n">
        <v>42000000</v>
      </c>
      <c r="C5647" s="22" t="n">
        <v>24</v>
      </c>
      <c r="D5647" s="22" t="n">
        <v>1</v>
      </c>
      <c r="E5647" s="22" t="n">
        <v>0</v>
      </c>
      <c r="F5647" s="21">
        <f>(IF(C5647&lt;=20,MAX(800000,400000*C5647),8000000+700000*(C5647-20))+IF(E5647=1,1000000,0))</f>
        <v/>
      </c>
      <c r="G5647" s="21">
        <f>IF(AND(D5647=3,C5647&lt;=5),MAX(0,B5647-F5647),IF(AND(D5647=2,C5647&lt;=5,MAX(0,B5647-F5647)&gt;3000000),1500000+MAX(0,B5647-F5647)-3000000,MAX(0,B5647-F5647)/2))</f>
        <v/>
      </c>
      <c r="H5647" s="21">
        <f>ROUNDDOWN(G5647,-3)</f>
        <v/>
      </c>
      <c r="I5647" s="21">
        <f>IF(H5647&lt;=0,0,ROUNDDOWN(ROUND((H5647*LOOKUP(H5647,{0,1950001,3300001,6950001,9000001,18000001,40000001},{0.05,0.1,0.2,0.23,0.33,0.4,0.45})-LOOKUP(H5647,{0,1950001,3300001,6950001,9000001,18000001,40000001},{0,97500,427500,636000,1536000,2796000,4796000}))*1.021,3),0))</f>
        <v/>
      </c>
      <c r="J5647" s="21">
        <f>ROUNDDOWN(ROUND(H5647*0.06,2),-2)</f>
        <v/>
      </c>
      <c r="K5647" s="21">
        <f>ROUNDDOWN(ROUND(H5647*0.04,2),-2)</f>
        <v/>
      </c>
      <c r="L5647" s="21">
        <f>I5647+J5647+K5647</f>
        <v/>
      </c>
      <c r="M5647" s="21">
        <f>B5647-L5647</f>
        <v/>
      </c>
      <c r="N5647" s="21">
        <f>ROUNDDOWN(ROUND(B5647*0.2042,2),0)</f>
        <v/>
      </c>
    </row>
    <row r="5648">
      <c r="A5648" t="inlineStr">
        <is>
          <t>照合 一般</t>
        </is>
      </c>
      <c r="B5648" s="21" t="n">
        <v>42000000</v>
      </c>
      <c r="C5648" s="22" t="n">
        <v>25</v>
      </c>
      <c r="D5648" s="22" t="n">
        <v>1</v>
      </c>
      <c r="E5648" s="22" t="n">
        <v>0</v>
      </c>
      <c r="F5648" s="21">
        <f>(IF(C5648&lt;=20,MAX(800000,400000*C5648),8000000+700000*(C5648-20))+IF(E5648=1,1000000,0))</f>
        <v/>
      </c>
      <c r="G5648" s="21">
        <f>IF(AND(D5648=3,C5648&lt;=5),MAX(0,B5648-F5648),IF(AND(D5648=2,C5648&lt;=5,MAX(0,B5648-F5648)&gt;3000000),1500000+MAX(0,B5648-F5648)-3000000,MAX(0,B5648-F5648)/2))</f>
        <v/>
      </c>
      <c r="H5648" s="21">
        <f>ROUNDDOWN(G5648,-3)</f>
        <v/>
      </c>
      <c r="I5648" s="21">
        <f>IF(H5648&lt;=0,0,ROUNDDOWN(ROUND((H5648*LOOKUP(H5648,{0,1950001,3300001,6950001,9000001,18000001,40000001},{0.05,0.1,0.2,0.23,0.33,0.4,0.45})-LOOKUP(H5648,{0,1950001,3300001,6950001,9000001,18000001,40000001},{0,97500,427500,636000,1536000,2796000,4796000}))*1.021,3),0))</f>
        <v/>
      </c>
      <c r="J5648" s="21">
        <f>ROUNDDOWN(ROUND(H5648*0.06,2),-2)</f>
        <v/>
      </c>
      <c r="K5648" s="21">
        <f>ROUNDDOWN(ROUND(H5648*0.04,2),-2)</f>
        <v/>
      </c>
      <c r="L5648" s="21">
        <f>I5648+J5648+K5648</f>
        <v/>
      </c>
      <c r="M5648" s="21">
        <f>B5648-L5648</f>
        <v/>
      </c>
      <c r="N5648" s="21">
        <f>ROUNDDOWN(ROUND(B5648*0.2042,2),0)</f>
        <v/>
      </c>
    </row>
    <row r="5649">
      <c r="A5649" t="inlineStr">
        <is>
          <t>照合 一般</t>
        </is>
      </c>
      <c r="B5649" s="21" t="n">
        <v>42000000</v>
      </c>
      <c r="C5649" s="22" t="n">
        <v>26</v>
      </c>
      <c r="D5649" s="22" t="n">
        <v>1</v>
      </c>
      <c r="E5649" s="22" t="n">
        <v>0</v>
      </c>
      <c r="F5649" s="21">
        <f>(IF(C5649&lt;=20,MAX(800000,400000*C5649),8000000+700000*(C5649-20))+IF(E5649=1,1000000,0))</f>
        <v/>
      </c>
      <c r="G5649" s="21">
        <f>IF(AND(D5649=3,C5649&lt;=5),MAX(0,B5649-F5649),IF(AND(D5649=2,C5649&lt;=5,MAX(0,B5649-F5649)&gt;3000000),1500000+MAX(0,B5649-F5649)-3000000,MAX(0,B5649-F5649)/2))</f>
        <v/>
      </c>
      <c r="H5649" s="21">
        <f>ROUNDDOWN(G5649,-3)</f>
        <v/>
      </c>
      <c r="I5649" s="21">
        <f>IF(H5649&lt;=0,0,ROUNDDOWN(ROUND((H5649*LOOKUP(H5649,{0,1950001,3300001,6950001,9000001,18000001,40000001},{0.05,0.1,0.2,0.23,0.33,0.4,0.45})-LOOKUP(H5649,{0,1950001,3300001,6950001,9000001,18000001,40000001},{0,97500,427500,636000,1536000,2796000,4796000}))*1.021,3),0))</f>
        <v/>
      </c>
      <c r="J5649" s="21">
        <f>ROUNDDOWN(ROUND(H5649*0.06,2),-2)</f>
        <v/>
      </c>
      <c r="K5649" s="21">
        <f>ROUNDDOWN(ROUND(H5649*0.04,2),-2)</f>
        <v/>
      </c>
      <c r="L5649" s="21">
        <f>I5649+J5649+K5649</f>
        <v/>
      </c>
      <c r="M5649" s="21">
        <f>B5649-L5649</f>
        <v/>
      </c>
      <c r="N5649" s="21">
        <f>ROUNDDOWN(ROUND(B5649*0.2042,2),0)</f>
        <v/>
      </c>
    </row>
    <row r="5650">
      <c r="A5650" t="inlineStr">
        <is>
          <t>照合 一般</t>
        </is>
      </c>
      <c r="B5650" s="21" t="n">
        <v>42000000</v>
      </c>
      <c r="C5650" s="22" t="n">
        <v>27</v>
      </c>
      <c r="D5650" s="22" t="n">
        <v>1</v>
      </c>
      <c r="E5650" s="22" t="n">
        <v>0</v>
      </c>
      <c r="F5650" s="21">
        <f>(IF(C5650&lt;=20,MAX(800000,400000*C5650),8000000+700000*(C5650-20))+IF(E5650=1,1000000,0))</f>
        <v/>
      </c>
      <c r="G5650" s="21">
        <f>IF(AND(D5650=3,C5650&lt;=5),MAX(0,B5650-F5650),IF(AND(D5650=2,C5650&lt;=5,MAX(0,B5650-F5650)&gt;3000000),1500000+MAX(0,B5650-F5650)-3000000,MAX(0,B5650-F5650)/2))</f>
        <v/>
      </c>
      <c r="H5650" s="21">
        <f>ROUNDDOWN(G5650,-3)</f>
        <v/>
      </c>
      <c r="I5650" s="21">
        <f>IF(H5650&lt;=0,0,ROUNDDOWN(ROUND((H5650*LOOKUP(H5650,{0,1950001,3300001,6950001,9000001,18000001,40000001},{0.05,0.1,0.2,0.23,0.33,0.4,0.45})-LOOKUP(H5650,{0,1950001,3300001,6950001,9000001,18000001,40000001},{0,97500,427500,636000,1536000,2796000,4796000}))*1.021,3),0))</f>
        <v/>
      </c>
      <c r="J5650" s="21">
        <f>ROUNDDOWN(ROUND(H5650*0.06,2),-2)</f>
        <v/>
      </c>
      <c r="K5650" s="21">
        <f>ROUNDDOWN(ROUND(H5650*0.04,2),-2)</f>
        <v/>
      </c>
      <c r="L5650" s="21">
        <f>I5650+J5650+K5650</f>
        <v/>
      </c>
      <c r="M5650" s="21">
        <f>B5650-L5650</f>
        <v/>
      </c>
      <c r="N5650" s="21">
        <f>ROUNDDOWN(ROUND(B5650*0.2042,2),0)</f>
        <v/>
      </c>
    </row>
    <row r="5651">
      <c r="A5651" t="inlineStr">
        <is>
          <t>照合 一般</t>
        </is>
      </c>
      <c r="B5651" s="21" t="n">
        <v>42000000</v>
      </c>
      <c r="C5651" s="22" t="n">
        <v>28</v>
      </c>
      <c r="D5651" s="22" t="n">
        <v>1</v>
      </c>
      <c r="E5651" s="22" t="n">
        <v>0</v>
      </c>
      <c r="F5651" s="21">
        <f>(IF(C5651&lt;=20,MAX(800000,400000*C5651),8000000+700000*(C5651-20))+IF(E5651=1,1000000,0))</f>
        <v/>
      </c>
      <c r="G5651" s="21">
        <f>IF(AND(D5651=3,C5651&lt;=5),MAX(0,B5651-F5651),IF(AND(D5651=2,C5651&lt;=5,MAX(0,B5651-F5651)&gt;3000000),1500000+MAX(0,B5651-F5651)-3000000,MAX(0,B5651-F5651)/2))</f>
        <v/>
      </c>
      <c r="H5651" s="21">
        <f>ROUNDDOWN(G5651,-3)</f>
        <v/>
      </c>
      <c r="I5651" s="21">
        <f>IF(H5651&lt;=0,0,ROUNDDOWN(ROUND((H5651*LOOKUP(H5651,{0,1950001,3300001,6950001,9000001,18000001,40000001},{0.05,0.1,0.2,0.23,0.33,0.4,0.45})-LOOKUP(H5651,{0,1950001,3300001,6950001,9000001,18000001,40000001},{0,97500,427500,636000,1536000,2796000,4796000}))*1.021,3),0))</f>
        <v/>
      </c>
      <c r="J5651" s="21">
        <f>ROUNDDOWN(ROUND(H5651*0.06,2),-2)</f>
        <v/>
      </c>
      <c r="K5651" s="21">
        <f>ROUNDDOWN(ROUND(H5651*0.04,2),-2)</f>
        <v/>
      </c>
      <c r="L5651" s="21">
        <f>I5651+J5651+K5651</f>
        <v/>
      </c>
      <c r="M5651" s="21">
        <f>B5651-L5651</f>
        <v/>
      </c>
      <c r="N5651" s="21">
        <f>ROUNDDOWN(ROUND(B5651*0.2042,2),0)</f>
        <v/>
      </c>
    </row>
    <row r="5652">
      <c r="A5652" t="inlineStr">
        <is>
          <t>照合 一般</t>
        </is>
      </c>
      <c r="B5652" s="21" t="n">
        <v>42000000</v>
      </c>
      <c r="C5652" s="22" t="n">
        <v>29</v>
      </c>
      <c r="D5652" s="22" t="n">
        <v>1</v>
      </c>
      <c r="E5652" s="22" t="n">
        <v>0</v>
      </c>
      <c r="F5652" s="21">
        <f>(IF(C5652&lt;=20,MAX(800000,400000*C5652),8000000+700000*(C5652-20))+IF(E5652=1,1000000,0))</f>
        <v/>
      </c>
      <c r="G5652" s="21">
        <f>IF(AND(D5652=3,C5652&lt;=5),MAX(0,B5652-F5652),IF(AND(D5652=2,C5652&lt;=5,MAX(0,B5652-F5652)&gt;3000000),1500000+MAX(0,B5652-F5652)-3000000,MAX(0,B5652-F5652)/2))</f>
        <v/>
      </c>
      <c r="H5652" s="21">
        <f>ROUNDDOWN(G5652,-3)</f>
        <v/>
      </c>
      <c r="I5652" s="21">
        <f>IF(H5652&lt;=0,0,ROUNDDOWN(ROUND((H5652*LOOKUP(H5652,{0,1950001,3300001,6950001,9000001,18000001,40000001},{0.05,0.1,0.2,0.23,0.33,0.4,0.45})-LOOKUP(H5652,{0,1950001,3300001,6950001,9000001,18000001,40000001},{0,97500,427500,636000,1536000,2796000,4796000}))*1.021,3),0))</f>
        <v/>
      </c>
      <c r="J5652" s="21">
        <f>ROUNDDOWN(ROUND(H5652*0.06,2),-2)</f>
        <v/>
      </c>
      <c r="K5652" s="21">
        <f>ROUNDDOWN(ROUND(H5652*0.04,2),-2)</f>
        <v/>
      </c>
      <c r="L5652" s="21">
        <f>I5652+J5652+K5652</f>
        <v/>
      </c>
      <c r="M5652" s="21">
        <f>B5652-L5652</f>
        <v/>
      </c>
      <c r="N5652" s="21">
        <f>ROUNDDOWN(ROUND(B5652*0.2042,2),0)</f>
        <v/>
      </c>
    </row>
    <row r="5653">
      <c r="A5653" t="inlineStr">
        <is>
          <t>照合 一般</t>
        </is>
      </c>
      <c r="B5653" s="21" t="n">
        <v>42000000</v>
      </c>
      <c r="C5653" s="22" t="n">
        <v>30</v>
      </c>
      <c r="D5653" s="22" t="n">
        <v>1</v>
      </c>
      <c r="E5653" s="22" t="n">
        <v>0</v>
      </c>
      <c r="F5653" s="21">
        <f>(IF(C5653&lt;=20,MAX(800000,400000*C5653),8000000+700000*(C5653-20))+IF(E5653=1,1000000,0))</f>
        <v/>
      </c>
      <c r="G5653" s="21">
        <f>IF(AND(D5653=3,C5653&lt;=5),MAX(0,B5653-F5653),IF(AND(D5653=2,C5653&lt;=5,MAX(0,B5653-F5653)&gt;3000000),1500000+MAX(0,B5653-F5653)-3000000,MAX(0,B5653-F5653)/2))</f>
        <v/>
      </c>
      <c r="H5653" s="21">
        <f>ROUNDDOWN(G5653,-3)</f>
        <v/>
      </c>
      <c r="I5653" s="21">
        <f>IF(H5653&lt;=0,0,ROUNDDOWN(ROUND((H5653*LOOKUP(H5653,{0,1950001,3300001,6950001,9000001,18000001,40000001},{0.05,0.1,0.2,0.23,0.33,0.4,0.45})-LOOKUP(H5653,{0,1950001,3300001,6950001,9000001,18000001,40000001},{0,97500,427500,636000,1536000,2796000,4796000}))*1.021,3),0))</f>
        <v/>
      </c>
      <c r="J5653" s="21">
        <f>ROUNDDOWN(ROUND(H5653*0.06,2),-2)</f>
        <v/>
      </c>
      <c r="K5653" s="21">
        <f>ROUNDDOWN(ROUND(H5653*0.04,2),-2)</f>
        <v/>
      </c>
      <c r="L5653" s="21">
        <f>I5653+J5653+K5653</f>
        <v/>
      </c>
      <c r="M5653" s="21">
        <f>B5653-L5653</f>
        <v/>
      </c>
      <c r="N5653" s="21">
        <f>ROUNDDOWN(ROUND(B5653*0.2042,2),0)</f>
        <v/>
      </c>
    </row>
    <row r="5654">
      <c r="A5654" t="inlineStr">
        <is>
          <t>照合 一般</t>
        </is>
      </c>
      <c r="B5654" s="21" t="n">
        <v>42000000</v>
      </c>
      <c r="C5654" s="22" t="n">
        <v>31</v>
      </c>
      <c r="D5654" s="22" t="n">
        <v>1</v>
      </c>
      <c r="E5654" s="22" t="n">
        <v>0</v>
      </c>
      <c r="F5654" s="21">
        <f>(IF(C5654&lt;=20,MAX(800000,400000*C5654),8000000+700000*(C5654-20))+IF(E5654=1,1000000,0))</f>
        <v/>
      </c>
      <c r="G5654" s="21">
        <f>IF(AND(D5654=3,C5654&lt;=5),MAX(0,B5654-F5654),IF(AND(D5654=2,C5654&lt;=5,MAX(0,B5654-F5654)&gt;3000000),1500000+MAX(0,B5654-F5654)-3000000,MAX(0,B5654-F5654)/2))</f>
        <v/>
      </c>
      <c r="H5654" s="21">
        <f>ROUNDDOWN(G5654,-3)</f>
        <v/>
      </c>
      <c r="I5654" s="21">
        <f>IF(H5654&lt;=0,0,ROUNDDOWN(ROUND((H5654*LOOKUP(H5654,{0,1950001,3300001,6950001,9000001,18000001,40000001},{0.05,0.1,0.2,0.23,0.33,0.4,0.45})-LOOKUP(H5654,{0,1950001,3300001,6950001,9000001,18000001,40000001},{0,97500,427500,636000,1536000,2796000,4796000}))*1.021,3),0))</f>
        <v/>
      </c>
      <c r="J5654" s="21">
        <f>ROUNDDOWN(ROUND(H5654*0.06,2),-2)</f>
        <v/>
      </c>
      <c r="K5654" s="21">
        <f>ROUNDDOWN(ROUND(H5654*0.04,2),-2)</f>
        <v/>
      </c>
      <c r="L5654" s="21">
        <f>I5654+J5654+K5654</f>
        <v/>
      </c>
      <c r="M5654" s="21">
        <f>B5654-L5654</f>
        <v/>
      </c>
      <c r="N5654" s="21">
        <f>ROUNDDOWN(ROUND(B5654*0.2042,2),0)</f>
        <v/>
      </c>
    </row>
    <row r="5655">
      <c r="A5655" t="inlineStr">
        <is>
          <t>照合 一般</t>
        </is>
      </c>
      <c r="B5655" s="21" t="n">
        <v>42000000</v>
      </c>
      <c r="C5655" s="22" t="n">
        <v>32</v>
      </c>
      <c r="D5655" s="22" t="n">
        <v>1</v>
      </c>
      <c r="E5655" s="22" t="n">
        <v>0</v>
      </c>
      <c r="F5655" s="21">
        <f>(IF(C5655&lt;=20,MAX(800000,400000*C5655),8000000+700000*(C5655-20))+IF(E5655=1,1000000,0))</f>
        <v/>
      </c>
      <c r="G5655" s="21">
        <f>IF(AND(D5655=3,C5655&lt;=5),MAX(0,B5655-F5655),IF(AND(D5655=2,C5655&lt;=5,MAX(0,B5655-F5655)&gt;3000000),1500000+MAX(0,B5655-F5655)-3000000,MAX(0,B5655-F5655)/2))</f>
        <v/>
      </c>
      <c r="H5655" s="21">
        <f>ROUNDDOWN(G5655,-3)</f>
        <v/>
      </c>
      <c r="I5655" s="21">
        <f>IF(H5655&lt;=0,0,ROUNDDOWN(ROUND((H5655*LOOKUP(H5655,{0,1950001,3300001,6950001,9000001,18000001,40000001},{0.05,0.1,0.2,0.23,0.33,0.4,0.45})-LOOKUP(H5655,{0,1950001,3300001,6950001,9000001,18000001,40000001},{0,97500,427500,636000,1536000,2796000,4796000}))*1.021,3),0))</f>
        <v/>
      </c>
      <c r="J5655" s="21">
        <f>ROUNDDOWN(ROUND(H5655*0.06,2),-2)</f>
        <v/>
      </c>
      <c r="K5655" s="21">
        <f>ROUNDDOWN(ROUND(H5655*0.04,2),-2)</f>
        <v/>
      </c>
      <c r="L5655" s="21">
        <f>I5655+J5655+K5655</f>
        <v/>
      </c>
      <c r="M5655" s="21">
        <f>B5655-L5655</f>
        <v/>
      </c>
      <c r="N5655" s="21">
        <f>ROUNDDOWN(ROUND(B5655*0.2042,2),0)</f>
        <v/>
      </c>
    </row>
    <row r="5656">
      <c r="A5656" t="inlineStr">
        <is>
          <t>照合 一般</t>
        </is>
      </c>
      <c r="B5656" s="21" t="n">
        <v>42000000</v>
      </c>
      <c r="C5656" s="22" t="n">
        <v>33</v>
      </c>
      <c r="D5656" s="22" t="n">
        <v>1</v>
      </c>
      <c r="E5656" s="22" t="n">
        <v>0</v>
      </c>
      <c r="F5656" s="21">
        <f>(IF(C5656&lt;=20,MAX(800000,400000*C5656),8000000+700000*(C5656-20))+IF(E5656=1,1000000,0))</f>
        <v/>
      </c>
      <c r="G5656" s="21">
        <f>IF(AND(D5656=3,C5656&lt;=5),MAX(0,B5656-F5656),IF(AND(D5656=2,C5656&lt;=5,MAX(0,B5656-F5656)&gt;3000000),1500000+MAX(0,B5656-F5656)-3000000,MAX(0,B5656-F5656)/2))</f>
        <v/>
      </c>
      <c r="H5656" s="21">
        <f>ROUNDDOWN(G5656,-3)</f>
        <v/>
      </c>
      <c r="I5656" s="21">
        <f>IF(H5656&lt;=0,0,ROUNDDOWN(ROUND((H5656*LOOKUP(H5656,{0,1950001,3300001,6950001,9000001,18000001,40000001},{0.05,0.1,0.2,0.23,0.33,0.4,0.45})-LOOKUP(H5656,{0,1950001,3300001,6950001,9000001,18000001,40000001},{0,97500,427500,636000,1536000,2796000,4796000}))*1.021,3),0))</f>
        <v/>
      </c>
      <c r="J5656" s="21">
        <f>ROUNDDOWN(ROUND(H5656*0.06,2),-2)</f>
        <v/>
      </c>
      <c r="K5656" s="21">
        <f>ROUNDDOWN(ROUND(H5656*0.04,2),-2)</f>
        <v/>
      </c>
      <c r="L5656" s="21">
        <f>I5656+J5656+K5656</f>
        <v/>
      </c>
      <c r="M5656" s="21">
        <f>B5656-L5656</f>
        <v/>
      </c>
      <c r="N5656" s="21">
        <f>ROUNDDOWN(ROUND(B5656*0.2042,2),0)</f>
        <v/>
      </c>
    </row>
    <row r="5657">
      <c r="A5657" t="inlineStr">
        <is>
          <t>照合 一般</t>
        </is>
      </c>
      <c r="B5657" s="21" t="n">
        <v>42000000</v>
      </c>
      <c r="C5657" s="22" t="n">
        <v>34</v>
      </c>
      <c r="D5657" s="22" t="n">
        <v>1</v>
      </c>
      <c r="E5657" s="22" t="n">
        <v>0</v>
      </c>
      <c r="F5657" s="21">
        <f>(IF(C5657&lt;=20,MAX(800000,400000*C5657),8000000+700000*(C5657-20))+IF(E5657=1,1000000,0))</f>
        <v/>
      </c>
      <c r="G5657" s="21">
        <f>IF(AND(D5657=3,C5657&lt;=5),MAX(0,B5657-F5657),IF(AND(D5657=2,C5657&lt;=5,MAX(0,B5657-F5657)&gt;3000000),1500000+MAX(0,B5657-F5657)-3000000,MAX(0,B5657-F5657)/2))</f>
        <v/>
      </c>
      <c r="H5657" s="21">
        <f>ROUNDDOWN(G5657,-3)</f>
        <v/>
      </c>
      <c r="I5657" s="21">
        <f>IF(H5657&lt;=0,0,ROUNDDOWN(ROUND((H5657*LOOKUP(H5657,{0,1950001,3300001,6950001,9000001,18000001,40000001},{0.05,0.1,0.2,0.23,0.33,0.4,0.45})-LOOKUP(H5657,{0,1950001,3300001,6950001,9000001,18000001,40000001},{0,97500,427500,636000,1536000,2796000,4796000}))*1.021,3),0))</f>
        <v/>
      </c>
      <c r="J5657" s="21">
        <f>ROUNDDOWN(ROUND(H5657*0.06,2),-2)</f>
        <v/>
      </c>
      <c r="K5657" s="21">
        <f>ROUNDDOWN(ROUND(H5657*0.04,2),-2)</f>
        <v/>
      </c>
      <c r="L5657" s="21">
        <f>I5657+J5657+K5657</f>
        <v/>
      </c>
      <c r="M5657" s="21">
        <f>B5657-L5657</f>
        <v/>
      </c>
      <c r="N5657" s="21">
        <f>ROUNDDOWN(ROUND(B5657*0.2042,2),0)</f>
        <v/>
      </c>
    </row>
    <row r="5658">
      <c r="A5658" t="inlineStr">
        <is>
          <t>照合 一般</t>
        </is>
      </c>
      <c r="B5658" s="21" t="n">
        <v>42000000</v>
      </c>
      <c r="C5658" s="22" t="n">
        <v>35</v>
      </c>
      <c r="D5658" s="22" t="n">
        <v>1</v>
      </c>
      <c r="E5658" s="22" t="n">
        <v>0</v>
      </c>
      <c r="F5658" s="21">
        <f>(IF(C5658&lt;=20,MAX(800000,400000*C5658),8000000+700000*(C5658-20))+IF(E5658=1,1000000,0))</f>
        <v/>
      </c>
      <c r="G5658" s="21">
        <f>IF(AND(D5658=3,C5658&lt;=5),MAX(0,B5658-F5658),IF(AND(D5658=2,C5658&lt;=5,MAX(0,B5658-F5658)&gt;3000000),1500000+MAX(0,B5658-F5658)-3000000,MAX(0,B5658-F5658)/2))</f>
        <v/>
      </c>
      <c r="H5658" s="21">
        <f>ROUNDDOWN(G5658,-3)</f>
        <v/>
      </c>
      <c r="I5658" s="21">
        <f>IF(H5658&lt;=0,0,ROUNDDOWN(ROUND((H5658*LOOKUP(H5658,{0,1950001,3300001,6950001,9000001,18000001,40000001},{0.05,0.1,0.2,0.23,0.33,0.4,0.45})-LOOKUP(H5658,{0,1950001,3300001,6950001,9000001,18000001,40000001},{0,97500,427500,636000,1536000,2796000,4796000}))*1.021,3),0))</f>
        <v/>
      </c>
      <c r="J5658" s="21">
        <f>ROUNDDOWN(ROUND(H5658*0.06,2),-2)</f>
        <v/>
      </c>
      <c r="K5658" s="21">
        <f>ROUNDDOWN(ROUND(H5658*0.04,2),-2)</f>
        <v/>
      </c>
      <c r="L5658" s="21">
        <f>I5658+J5658+K5658</f>
        <v/>
      </c>
      <c r="M5658" s="21">
        <f>B5658-L5658</f>
        <v/>
      </c>
      <c r="N5658" s="21">
        <f>ROUNDDOWN(ROUND(B5658*0.2042,2),0)</f>
        <v/>
      </c>
    </row>
    <row r="5659">
      <c r="A5659" t="inlineStr">
        <is>
          <t>照合 一般</t>
        </is>
      </c>
      <c r="B5659" s="21" t="n">
        <v>42000000</v>
      </c>
      <c r="C5659" s="22" t="n">
        <v>36</v>
      </c>
      <c r="D5659" s="22" t="n">
        <v>1</v>
      </c>
      <c r="E5659" s="22" t="n">
        <v>0</v>
      </c>
      <c r="F5659" s="21">
        <f>(IF(C5659&lt;=20,MAX(800000,400000*C5659),8000000+700000*(C5659-20))+IF(E5659=1,1000000,0))</f>
        <v/>
      </c>
      <c r="G5659" s="21">
        <f>IF(AND(D5659=3,C5659&lt;=5),MAX(0,B5659-F5659),IF(AND(D5659=2,C5659&lt;=5,MAX(0,B5659-F5659)&gt;3000000),1500000+MAX(0,B5659-F5659)-3000000,MAX(0,B5659-F5659)/2))</f>
        <v/>
      </c>
      <c r="H5659" s="21">
        <f>ROUNDDOWN(G5659,-3)</f>
        <v/>
      </c>
      <c r="I5659" s="21">
        <f>IF(H5659&lt;=0,0,ROUNDDOWN(ROUND((H5659*LOOKUP(H5659,{0,1950001,3300001,6950001,9000001,18000001,40000001},{0.05,0.1,0.2,0.23,0.33,0.4,0.45})-LOOKUP(H5659,{0,1950001,3300001,6950001,9000001,18000001,40000001},{0,97500,427500,636000,1536000,2796000,4796000}))*1.021,3),0))</f>
        <v/>
      </c>
      <c r="J5659" s="21">
        <f>ROUNDDOWN(ROUND(H5659*0.06,2),-2)</f>
        <v/>
      </c>
      <c r="K5659" s="21">
        <f>ROUNDDOWN(ROUND(H5659*0.04,2),-2)</f>
        <v/>
      </c>
      <c r="L5659" s="21">
        <f>I5659+J5659+K5659</f>
        <v/>
      </c>
      <c r="M5659" s="21">
        <f>B5659-L5659</f>
        <v/>
      </c>
      <c r="N5659" s="21">
        <f>ROUNDDOWN(ROUND(B5659*0.2042,2),0)</f>
        <v/>
      </c>
    </row>
    <row r="5660">
      <c r="A5660" t="inlineStr">
        <is>
          <t>照合 一般</t>
        </is>
      </c>
      <c r="B5660" s="21" t="n">
        <v>42000000</v>
      </c>
      <c r="C5660" s="22" t="n">
        <v>37</v>
      </c>
      <c r="D5660" s="22" t="n">
        <v>1</v>
      </c>
      <c r="E5660" s="22" t="n">
        <v>0</v>
      </c>
      <c r="F5660" s="21">
        <f>(IF(C5660&lt;=20,MAX(800000,400000*C5660),8000000+700000*(C5660-20))+IF(E5660=1,1000000,0))</f>
        <v/>
      </c>
      <c r="G5660" s="21">
        <f>IF(AND(D5660=3,C5660&lt;=5),MAX(0,B5660-F5660),IF(AND(D5660=2,C5660&lt;=5,MAX(0,B5660-F5660)&gt;3000000),1500000+MAX(0,B5660-F5660)-3000000,MAX(0,B5660-F5660)/2))</f>
        <v/>
      </c>
      <c r="H5660" s="21">
        <f>ROUNDDOWN(G5660,-3)</f>
        <v/>
      </c>
      <c r="I5660" s="21">
        <f>IF(H5660&lt;=0,0,ROUNDDOWN(ROUND((H5660*LOOKUP(H5660,{0,1950001,3300001,6950001,9000001,18000001,40000001},{0.05,0.1,0.2,0.23,0.33,0.4,0.45})-LOOKUP(H5660,{0,1950001,3300001,6950001,9000001,18000001,40000001},{0,97500,427500,636000,1536000,2796000,4796000}))*1.021,3),0))</f>
        <v/>
      </c>
      <c r="J5660" s="21">
        <f>ROUNDDOWN(ROUND(H5660*0.06,2),-2)</f>
        <v/>
      </c>
      <c r="K5660" s="21">
        <f>ROUNDDOWN(ROUND(H5660*0.04,2),-2)</f>
        <v/>
      </c>
      <c r="L5660" s="21">
        <f>I5660+J5660+K5660</f>
        <v/>
      </c>
      <c r="M5660" s="21">
        <f>B5660-L5660</f>
        <v/>
      </c>
      <c r="N5660" s="21">
        <f>ROUNDDOWN(ROUND(B5660*0.2042,2),0)</f>
        <v/>
      </c>
    </row>
    <row r="5661">
      <c r="A5661" t="inlineStr">
        <is>
          <t>照合 一般</t>
        </is>
      </c>
      <c r="B5661" s="21" t="n">
        <v>42000000</v>
      </c>
      <c r="C5661" s="22" t="n">
        <v>38</v>
      </c>
      <c r="D5661" s="22" t="n">
        <v>1</v>
      </c>
      <c r="E5661" s="22" t="n">
        <v>0</v>
      </c>
      <c r="F5661" s="21">
        <f>(IF(C5661&lt;=20,MAX(800000,400000*C5661),8000000+700000*(C5661-20))+IF(E5661=1,1000000,0))</f>
        <v/>
      </c>
      <c r="G5661" s="21">
        <f>IF(AND(D5661=3,C5661&lt;=5),MAX(0,B5661-F5661),IF(AND(D5661=2,C5661&lt;=5,MAX(0,B5661-F5661)&gt;3000000),1500000+MAX(0,B5661-F5661)-3000000,MAX(0,B5661-F5661)/2))</f>
        <v/>
      </c>
      <c r="H5661" s="21">
        <f>ROUNDDOWN(G5661,-3)</f>
        <v/>
      </c>
      <c r="I5661" s="21">
        <f>IF(H5661&lt;=0,0,ROUNDDOWN(ROUND((H5661*LOOKUP(H5661,{0,1950001,3300001,6950001,9000001,18000001,40000001},{0.05,0.1,0.2,0.23,0.33,0.4,0.45})-LOOKUP(H5661,{0,1950001,3300001,6950001,9000001,18000001,40000001},{0,97500,427500,636000,1536000,2796000,4796000}))*1.021,3),0))</f>
        <v/>
      </c>
      <c r="J5661" s="21">
        <f>ROUNDDOWN(ROUND(H5661*0.06,2),-2)</f>
        <v/>
      </c>
      <c r="K5661" s="21">
        <f>ROUNDDOWN(ROUND(H5661*0.04,2),-2)</f>
        <v/>
      </c>
      <c r="L5661" s="21">
        <f>I5661+J5661+K5661</f>
        <v/>
      </c>
      <c r="M5661" s="21">
        <f>B5661-L5661</f>
        <v/>
      </c>
      <c r="N5661" s="21">
        <f>ROUNDDOWN(ROUND(B5661*0.2042,2),0)</f>
        <v/>
      </c>
    </row>
    <row r="5662">
      <c r="A5662" t="inlineStr">
        <is>
          <t>照合 一般</t>
        </is>
      </c>
      <c r="B5662" s="21" t="n">
        <v>42000000</v>
      </c>
      <c r="C5662" s="22" t="n">
        <v>39</v>
      </c>
      <c r="D5662" s="22" t="n">
        <v>1</v>
      </c>
      <c r="E5662" s="22" t="n">
        <v>0</v>
      </c>
      <c r="F5662" s="21">
        <f>(IF(C5662&lt;=20,MAX(800000,400000*C5662),8000000+700000*(C5662-20))+IF(E5662=1,1000000,0))</f>
        <v/>
      </c>
      <c r="G5662" s="21">
        <f>IF(AND(D5662=3,C5662&lt;=5),MAX(0,B5662-F5662),IF(AND(D5662=2,C5662&lt;=5,MAX(0,B5662-F5662)&gt;3000000),1500000+MAX(0,B5662-F5662)-3000000,MAX(0,B5662-F5662)/2))</f>
        <v/>
      </c>
      <c r="H5662" s="21">
        <f>ROUNDDOWN(G5662,-3)</f>
        <v/>
      </c>
      <c r="I5662" s="21">
        <f>IF(H5662&lt;=0,0,ROUNDDOWN(ROUND((H5662*LOOKUP(H5662,{0,1950001,3300001,6950001,9000001,18000001,40000001},{0.05,0.1,0.2,0.23,0.33,0.4,0.45})-LOOKUP(H5662,{0,1950001,3300001,6950001,9000001,18000001,40000001},{0,97500,427500,636000,1536000,2796000,4796000}))*1.021,3),0))</f>
        <v/>
      </c>
      <c r="J5662" s="21">
        <f>ROUNDDOWN(ROUND(H5662*0.06,2),-2)</f>
        <v/>
      </c>
      <c r="K5662" s="21">
        <f>ROUNDDOWN(ROUND(H5662*0.04,2),-2)</f>
        <v/>
      </c>
      <c r="L5662" s="21">
        <f>I5662+J5662+K5662</f>
        <v/>
      </c>
      <c r="M5662" s="21">
        <f>B5662-L5662</f>
        <v/>
      </c>
      <c r="N5662" s="21">
        <f>ROUNDDOWN(ROUND(B5662*0.2042,2),0)</f>
        <v/>
      </c>
    </row>
    <row r="5663">
      <c r="A5663" t="inlineStr">
        <is>
          <t>照合 一般</t>
        </is>
      </c>
      <c r="B5663" s="21" t="n">
        <v>42000000</v>
      </c>
      <c r="C5663" s="22" t="n">
        <v>40</v>
      </c>
      <c r="D5663" s="22" t="n">
        <v>1</v>
      </c>
      <c r="E5663" s="22" t="n">
        <v>0</v>
      </c>
      <c r="F5663" s="21">
        <f>(IF(C5663&lt;=20,MAX(800000,400000*C5663),8000000+700000*(C5663-20))+IF(E5663=1,1000000,0))</f>
        <v/>
      </c>
      <c r="G5663" s="21">
        <f>IF(AND(D5663=3,C5663&lt;=5),MAX(0,B5663-F5663),IF(AND(D5663=2,C5663&lt;=5,MAX(0,B5663-F5663)&gt;3000000),1500000+MAX(0,B5663-F5663)-3000000,MAX(0,B5663-F5663)/2))</f>
        <v/>
      </c>
      <c r="H5663" s="21">
        <f>ROUNDDOWN(G5663,-3)</f>
        <v/>
      </c>
      <c r="I5663" s="21">
        <f>IF(H5663&lt;=0,0,ROUNDDOWN(ROUND((H5663*LOOKUP(H5663,{0,1950001,3300001,6950001,9000001,18000001,40000001},{0.05,0.1,0.2,0.23,0.33,0.4,0.45})-LOOKUP(H5663,{0,1950001,3300001,6950001,9000001,18000001,40000001},{0,97500,427500,636000,1536000,2796000,4796000}))*1.021,3),0))</f>
        <v/>
      </c>
      <c r="J5663" s="21">
        <f>ROUNDDOWN(ROUND(H5663*0.06,2),-2)</f>
        <v/>
      </c>
      <c r="K5663" s="21">
        <f>ROUNDDOWN(ROUND(H5663*0.04,2),-2)</f>
        <v/>
      </c>
      <c r="L5663" s="21">
        <f>I5663+J5663+K5663</f>
        <v/>
      </c>
      <c r="M5663" s="21">
        <f>B5663-L5663</f>
        <v/>
      </c>
      <c r="N5663" s="21">
        <f>ROUNDDOWN(ROUND(B5663*0.2042,2),0)</f>
        <v/>
      </c>
    </row>
    <row r="5664">
      <c r="A5664" t="inlineStr">
        <is>
          <t>照合 一般</t>
        </is>
      </c>
      <c r="B5664" s="21" t="n">
        <v>42000000</v>
      </c>
      <c r="C5664" s="22" t="n">
        <v>41</v>
      </c>
      <c r="D5664" s="22" t="n">
        <v>1</v>
      </c>
      <c r="E5664" s="22" t="n">
        <v>0</v>
      </c>
      <c r="F5664" s="21">
        <f>(IF(C5664&lt;=20,MAX(800000,400000*C5664),8000000+700000*(C5664-20))+IF(E5664=1,1000000,0))</f>
        <v/>
      </c>
      <c r="G5664" s="21">
        <f>IF(AND(D5664=3,C5664&lt;=5),MAX(0,B5664-F5664),IF(AND(D5664=2,C5664&lt;=5,MAX(0,B5664-F5664)&gt;3000000),1500000+MAX(0,B5664-F5664)-3000000,MAX(0,B5664-F5664)/2))</f>
        <v/>
      </c>
      <c r="H5664" s="21">
        <f>ROUNDDOWN(G5664,-3)</f>
        <v/>
      </c>
      <c r="I5664" s="21">
        <f>IF(H5664&lt;=0,0,ROUNDDOWN(ROUND((H5664*LOOKUP(H5664,{0,1950001,3300001,6950001,9000001,18000001,40000001},{0.05,0.1,0.2,0.23,0.33,0.4,0.45})-LOOKUP(H5664,{0,1950001,3300001,6950001,9000001,18000001,40000001},{0,97500,427500,636000,1536000,2796000,4796000}))*1.021,3),0))</f>
        <v/>
      </c>
      <c r="J5664" s="21">
        <f>ROUNDDOWN(ROUND(H5664*0.06,2),-2)</f>
        <v/>
      </c>
      <c r="K5664" s="21">
        <f>ROUNDDOWN(ROUND(H5664*0.04,2),-2)</f>
        <v/>
      </c>
      <c r="L5664" s="21">
        <f>I5664+J5664+K5664</f>
        <v/>
      </c>
      <c r="M5664" s="21">
        <f>B5664-L5664</f>
        <v/>
      </c>
      <c r="N5664" s="21">
        <f>ROUNDDOWN(ROUND(B5664*0.2042,2),0)</f>
        <v/>
      </c>
    </row>
    <row r="5665">
      <c r="A5665" t="inlineStr">
        <is>
          <t>照合 一般</t>
        </is>
      </c>
      <c r="B5665" s="21" t="n">
        <v>42000000</v>
      </c>
      <c r="C5665" s="22" t="n">
        <v>42</v>
      </c>
      <c r="D5665" s="22" t="n">
        <v>1</v>
      </c>
      <c r="E5665" s="22" t="n">
        <v>0</v>
      </c>
      <c r="F5665" s="21">
        <f>(IF(C5665&lt;=20,MAX(800000,400000*C5665),8000000+700000*(C5665-20))+IF(E5665=1,1000000,0))</f>
        <v/>
      </c>
      <c r="G5665" s="21">
        <f>IF(AND(D5665=3,C5665&lt;=5),MAX(0,B5665-F5665),IF(AND(D5665=2,C5665&lt;=5,MAX(0,B5665-F5665)&gt;3000000),1500000+MAX(0,B5665-F5665)-3000000,MAX(0,B5665-F5665)/2))</f>
        <v/>
      </c>
      <c r="H5665" s="21">
        <f>ROUNDDOWN(G5665,-3)</f>
        <v/>
      </c>
      <c r="I5665" s="21">
        <f>IF(H5665&lt;=0,0,ROUNDDOWN(ROUND((H5665*LOOKUP(H5665,{0,1950001,3300001,6950001,9000001,18000001,40000001},{0.05,0.1,0.2,0.23,0.33,0.4,0.45})-LOOKUP(H5665,{0,1950001,3300001,6950001,9000001,18000001,40000001},{0,97500,427500,636000,1536000,2796000,4796000}))*1.021,3),0))</f>
        <v/>
      </c>
      <c r="J5665" s="21">
        <f>ROUNDDOWN(ROUND(H5665*0.06,2),-2)</f>
        <v/>
      </c>
      <c r="K5665" s="21">
        <f>ROUNDDOWN(ROUND(H5665*0.04,2),-2)</f>
        <v/>
      </c>
      <c r="L5665" s="21">
        <f>I5665+J5665+K5665</f>
        <v/>
      </c>
      <c r="M5665" s="21">
        <f>B5665-L5665</f>
        <v/>
      </c>
      <c r="N5665" s="21">
        <f>ROUNDDOWN(ROUND(B5665*0.2042,2),0)</f>
        <v/>
      </c>
    </row>
    <row r="5666">
      <c r="A5666" t="inlineStr">
        <is>
          <t>照合 一般</t>
        </is>
      </c>
      <c r="B5666" s="21" t="n">
        <v>42000000</v>
      </c>
      <c r="C5666" s="22" t="n">
        <v>43</v>
      </c>
      <c r="D5666" s="22" t="n">
        <v>1</v>
      </c>
      <c r="E5666" s="22" t="n">
        <v>0</v>
      </c>
      <c r="F5666" s="21">
        <f>(IF(C5666&lt;=20,MAX(800000,400000*C5666),8000000+700000*(C5666-20))+IF(E5666=1,1000000,0))</f>
        <v/>
      </c>
      <c r="G5666" s="21">
        <f>IF(AND(D5666=3,C5666&lt;=5),MAX(0,B5666-F5666),IF(AND(D5666=2,C5666&lt;=5,MAX(0,B5666-F5666)&gt;3000000),1500000+MAX(0,B5666-F5666)-3000000,MAX(0,B5666-F5666)/2))</f>
        <v/>
      </c>
      <c r="H5666" s="21">
        <f>ROUNDDOWN(G5666,-3)</f>
        <v/>
      </c>
      <c r="I5666" s="21">
        <f>IF(H5666&lt;=0,0,ROUNDDOWN(ROUND((H5666*LOOKUP(H5666,{0,1950001,3300001,6950001,9000001,18000001,40000001},{0.05,0.1,0.2,0.23,0.33,0.4,0.45})-LOOKUP(H5666,{0,1950001,3300001,6950001,9000001,18000001,40000001},{0,97500,427500,636000,1536000,2796000,4796000}))*1.021,3),0))</f>
        <v/>
      </c>
      <c r="J5666" s="21">
        <f>ROUNDDOWN(ROUND(H5666*0.06,2),-2)</f>
        <v/>
      </c>
      <c r="K5666" s="21">
        <f>ROUNDDOWN(ROUND(H5666*0.04,2),-2)</f>
        <v/>
      </c>
      <c r="L5666" s="21">
        <f>I5666+J5666+K5666</f>
        <v/>
      </c>
      <c r="M5666" s="21">
        <f>B5666-L5666</f>
        <v/>
      </c>
      <c r="N5666" s="21">
        <f>ROUNDDOWN(ROUND(B5666*0.2042,2),0)</f>
        <v/>
      </c>
    </row>
    <row r="5667">
      <c r="A5667" t="inlineStr">
        <is>
          <t>照合 一般</t>
        </is>
      </c>
      <c r="B5667" s="21" t="n">
        <v>42000000</v>
      </c>
      <c r="C5667" s="22" t="n">
        <v>44</v>
      </c>
      <c r="D5667" s="22" t="n">
        <v>1</v>
      </c>
      <c r="E5667" s="22" t="n">
        <v>0</v>
      </c>
      <c r="F5667" s="21">
        <f>(IF(C5667&lt;=20,MAX(800000,400000*C5667),8000000+700000*(C5667-20))+IF(E5667=1,1000000,0))</f>
        <v/>
      </c>
      <c r="G5667" s="21">
        <f>IF(AND(D5667=3,C5667&lt;=5),MAX(0,B5667-F5667),IF(AND(D5667=2,C5667&lt;=5,MAX(0,B5667-F5667)&gt;3000000),1500000+MAX(0,B5667-F5667)-3000000,MAX(0,B5667-F5667)/2))</f>
        <v/>
      </c>
      <c r="H5667" s="21">
        <f>ROUNDDOWN(G5667,-3)</f>
        <v/>
      </c>
      <c r="I5667" s="21">
        <f>IF(H5667&lt;=0,0,ROUNDDOWN(ROUND((H5667*LOOKUP(H5667,{0,1950001,3300001,6950001,9000001,18000001,40000001},{0.05,0.1,0.2,0.23,0.33,0.4,0.45})-LOOKUP(H5667,{0,1950001,3300001,6950001,9000001,18000001,40000001},{0,97500,427500,636000,1536000,2796000,4796000}))*1.021,3),0))</f>
        <v/>
      </c>
      <c r="J5667" s="21">
        <f>ROUNDDOWN(ROUND(H5667*0.06,2),-2)</f>
        <v/>
      </c>
      <c r="K5667" s="21">
        <f>ROUNDDOWN(ROUND(H5667*0.04,2),-2)</f>
        <v/>
      </c>
      <c r="L5667" s="21">
        <f>I5667+J5667+K5667</f>
        <v/>
      </c>
      <c r="M5667" s="21">
        <f>B5667-L5667</f>
        <v/>
      </c>
      <c r="N5667" s="21">
        <f>ROUNDDOWN(ROUND(B5667*0.2042,2),0)</f>
        <v/>
      </c>
    </row>
    <row r="5668">
      <c r="A5668" t="inlineStr">
        <is>
          <t>照合 一般</t>
        </is>
      </c>
      <c r="B5668" s="21" t="n">
        <v>42000000</v>
      </c>
      <c r="C5668" s="22" t="n">
        <v>45</v>
      </c>
      <c r="D5668" s="22" t="n">
        <v>1</v>
      </c>
      <c r="E5668" s="22" t="n">
        <v>0</v>
      </c>
      <c r="F5668" s="21">
        <f>(IF(C5668&lt;=20,MAX(800000,400000*C5668),8000000+700000*(C5668-20))+IF(E5668=1,1000000,0))</f>
        <v/>
      </c>
      <c r="G5668" s="21">
        <f>IF(AND(D5668=3,C5668&lt;=5),MAX(0,B5668-F5668),IF(AND(D5668=2,C5668&lt;=5,MAX(0,B5668-F5668)&gt;3000000),1500000+MAX(0,B5668-F5668)-3000000,MAX(0,B5668-F5668)/2))</f>
        <v/>
      </c>
      <c r="H5668" s="21">
        <f>ROUNDDOWN(G5668,-3)</f>
        <v/>
      </c>
      <c r="I5668" s="21">
        <f>IF(H5668&lt;=0,0,ROUNDDOWN(ROUND((H5668*LOOKUP(H5668,{0,1950001,3300001,6950001,9000001,18000001,40000001},{0.05,0.1,0.2,0.23,0.33,0.4,0.45})-LOOKUP(H5668,{0,1950001,3300001,6950001,9000001,18000001,40000001},{0,97500,427500,636000,1536000,2796000,4796000}))*1.021,3),0))</f>
        <v/>
      </c>
      <c r="J5668" s="21">
        <f>ROUNDDOWN(ROUND(H5668*0.06,2),-2)</f>
        <v/>
      </c>
      <c r="K5668" s="21">
        <f>ROUNDDOWN(ROUND(H5668*0.04,2),-2)</f>
        <v/>
      </c>
      <c r="L5668" s="21">
        <f>I5668+J5668+K5668</f>
        <v/>
      </c>
      <c r="M5668" s="21">
        <f>B5668-L5668</f>
        <v/>
      </c>
      <c r="N5668" s="21">
        <f>ROUNDDOWN(ROUND(B5668*0.2042,2),0)</f>
        <v/>
      </c>
    </row>
    <row r="5669">
      <c r="A5669" t="inlineStr">
        <is>
          <t>照合 短期</t>
        </is>
      </c>
      <c r="B5669" s="21" t="n">
        <v>42000000</v>
      </c>
      <c r="C5669" s="22" t="n">
        <v>1</v>
      </c>
      <c r="D5669" s="22" t="n">
        <v>2</v>
      </c>
      <c r="E5669" s="22" t="n">
        <v>0</v>
      </c>
      <c r="F5669" s="21">
        <f>(IF(C5669&lt;=20,MAX(800000,400000*C5669),8000000+700000*(C5669-20))+IF(E5669=1,1000000,0))</f>
        <v/>
      </c>
      <c r="G5669" s="21">
        <f>IF(AND(D5669=3,C5669&lt;=5),MAX(0,B5669-F5669),IF(AND(D5669=2,C5669&lt;=5,MAX(0,B5669-F5669)&gt;3000000),1500000+MAX(0,B5669-F5669)-3000000,MAX(0,B5669-F5669)/2))</f>
        <v/>
      </c>
      <c r="H5669" s="21">
        <f>ROUNDDOWN(G5669,-3)</f>
        <v/>
      </c>
      <c r="I5669" s="21">
        <f>IF(H5669&lt;=0,0,ROUNDDOWN(ROUND((H5669*LOOKUP(H5669,{0,1950001,3300001,6950001,9000001,18000001,40000001},{0.05,0.1,0.2,0.23,0.33,0.4,0.45})-LOOKUP(H5669,{0,1950001,3300001,6950001,9000001,18000001,40000001},{0,97500,427500,636000,1536000,2796000,4796000}))*1.021,3),0))</f>
        <v/>
      </c>
      <c r="J5669" s="21">
        <f>ROUNDDOWN(ROUND(H5669*0.06,2),-2)</f>
        <v/>
      </c>
      <c r="K5669" s="21">
        <f>ROUNDDOWN(ROUND(H5669*0.04,2),-2)</f>
        <v/>
      </c>
      <c r="L5669" s="21">
        <f>I5669+J5669+K5669</f>
        <v/>
      </c>
      <c r="M5669" s="21">
        <f>B5669-L5669</f>
        <v/>
      </c>
      <c r="N5669" s="21">
        <f>ROUNDDOWN(ROUND(B5669*0.2042,2),0)</f>
        <v/>
      </c>
    </row>
    <row r="5670">
      <c r="A5670" t="inlineStr">
        <is>
          <t>照合 役員</t>
        </is>
      </c>
      <c r="B5670" s="21" t="n">
        <v>42000000</v>
      </c>
      <c r="C5670" s="22" t="n">
        <v>1</v>
      </c>
      <c r="D5670" s="22" t="n">
        <v>3</v>
      </c>
      <c r="E5670" s="22" t="n">
        <v>0</v>
      </c>
      <c r="F5670" s="21">
        <f>(IF(C5670&lt;=20,MAX(800000,400000*C5670),8000000+700000*(C5670-20))+IF(E5670=1,1000000,0))</f>
        <v/>
      </c>
      <c r="G5670" s="21">
        <f>IF(AND(D5670=3,C5670&lt;=5),MAX(0,B5670-F5670),IF(AND(D5670=2,C5670&lt;=5,MAX(0,B5670-F5670)&gt;3000000),1500000+MAX(0,B5670-F5670)-3000000,MAX(0,B5670-F5670)/2))</f>
        <v/>
      </c>
      <c r="H5670" s="21">
        <f>ROUNDDOWN(G5670,-3)</f>
        <v/>
      </c>
      <c r="I5670" s="21">
        <f>IF(H5670&lt;=0,0,ROUNDDOWN(ROUND((H5670*LOOKUP(H5670,{0,1950001,3300001,6950001,9000001,18000001,40000001},{0.05,0.1,0.2,0.23,0.33,0.4,0.45})-LOOKUP(H5670,{0,1950001,3300001,6950001,9000001,18000001,40000001},{0,97500,427500,636000,1536000,2796000,4796000}))*1.021,3),0))</f>
        <v/>
      </c>
      <c r="J5670" s="21">
        <f>ROUNDDOWN(ROUND(H5670*0.06,2),-2)</f>
        <v/>
      </c>
      <c r="K5670" s="21">
        <f>ROUNDDOWN(ROUND(H5670*0.04,2),-2)</f>
        <v/>
      </c>
      <c r="L5670" s="21">
        <f>I5670+J5670+K5670</f>
        <v/>
      </c>
      <c r="M5670" s="21">
        <f>B5670-L5670</f>
        <v/>
      </c>
      <c r="N5670" s="21">
        <f>ROUNDDOWN(ROUND(B5670*0.2042,2),0)</f>
        <v/>
      </c>
    </row>
    <row r="5671">
      <c r="A5671" t="inlineStr">
        <is>
          <t>照合 短期 障害</t>
        </is>
      </c>
      <c r="B5671" s="21" t="n">
        <v>42000000</v>
      </c>
      <c r="C5671" s="22" t="n">
        <v>1</v>
      </c>
      <c r="D5671" s="22" t="n">
        <v>2</v>
      </c>
      <c r="E5671" s="22" t="n">
        <v>1</v>
      </c>
      <c r="F5671" s="21">
        <f>(IF(C5671&lt;=20,MAX(800000,400000*C5671),8000000+700000*(C5671-20))+IF(E5671=1,1000000,0))</f>
        <v/>
      </c>
      <c r="G5671" s="21">
        <f>IF(AND(D5671=3,C5671&lt;=5),MAX(0,B5671-F5671),IF(AND(D5671=2,C5671&lt;=5,MAX(0,B5671-F5671)&gt;3000000),1500000+MAX(0,B5671-F5671)-3000000,MAX(0,B5671-F5671)/2))</f>
        <v/>
      </c>
      <c r="H5671" s="21">
        <f>ROUNDDOWN(G5671,-3)</f>
        <v/>
      </c>
      <c r="I5671" s="21">
        <f>IF(H5671&lt;=0,0,ROUNDDOWN(ROUND((H5671*LOOKUP(H5671,{0,1950001,3300001,6950001,9000001,18000001,40000001},{0.05,0.1,0.2,0.23,0.33,0.4,0.45})-LOOKUP(H5671,{0,1950001,3300001,6950001,9000001,18000001,40000001},{0,97500,427500,636000,1536000,2796000,4796000}))*1.021,3),0))</f>
        <v/>
      </c>
      <c r="J5671" s="21">
        <f>ROUNDDOWN(ROUND(H5671*0.06,2),-2)</f>
        <v/>
      </c>
      <c r="K5671" s="21">
        <f>ROUNDDOWN(ROUND(H5671*0.04,2),-2)</f>
        <v/>
      </c>
      <c r="L5671" s="21">
        <f>I5671+J5671+K5671</f>
        <v/>
      </c>
      <c r="M5671" s="21">
        <f>B5671-L5671</f>
        <v/>
      </c>
      <c r="N5671" s="21">
        <f>ROUNDDOWN(ROUND(B5671*0.2042,2),0)</f>
        <v/>
      </c>
    </row>
    <row r="5672">
      <c r="A5672" t="inlineStr">
        <is>
          <t>照合 短期</t>
        </is>
      </c>
      <c r="B5672" s="21" t="n">
        <v>42000000</v>
      </c>
      <c r="C5672" s="22" t="n">
        <v>2</v>
      </c>
      <c r="D5672" s="22" t="n">
        <v>2</v>
      </c>
      <c r="E5672" s="22" t="n">
        <v>0</v>
      </c>
      <c r="F5672" s="21">
        <f>(IF(C5672&lt;=20,MAX(800000,400000*C5672),8000000+700000*(C5672-20))+IF(E5672=1,1000000,0))</f>
        <v/>
      </c>
      <c r="G5672" s="21">
        <f>IF(AND(D5672=3,C5672&lt;=5),MAX(0,B5672-F5672),IF(AND(D5672=2,C5672&lt;=5,MAX(0,B5672-F5672)&gt;3000000),1500000+MAX(0,B5672-F5672)-3000000,MAX(0,B5672-F5672)/2))</f>
        <v/>
      </c>
      <c r="H5672" s="21">
        <f>ROUNDDOWN(G5672,-3)</f>
        <v/>
      </c>
      <c r="I5672" s="21">
        <f>IF(H5672&lt;=0,0,ROUNDDOWN(ROUND((H5672*LOOKUP(H5672,{0,1950001,3300001,6950001,9000001,18000001,40000001},{0.05,0.1,0.2,0.23,0.33,0.4,0.45})-LOOKUP(H5672,{0,1950001,3300001,6950001,9000001,18000001,40000001},{0,97500,427500,636000,1536000,2796000,4796000}))*1.021,3),0))</f>
        <v/>
      </c>
      <c r="J5672" s="21">
        <f>ROUNDDOWN(ROUND(H5672*0.06,2),-2)</f>
        <v/>
      </c>
      <c r="K5672" s="21">
        <f>ROUNDDOWN(ROUND(H5672*0.04,2),-2)</f>
        <v/>
      </c>
      <c r="L5672" s="21">
        <f>I5672+J5672+K5672</f>
        <v/>
      </c>
      <c r="M5672" s="21">
        <f>B5672-L5672</f>
        <v/>
      </c>
      <c r="N5672" s="21">
        <f>ROUNDDOWN(ROUND(B5672*0.2042,2),0)</f>
        <v/>
      </c>
    </row>
    <row r="5673">
      <c r="A5673" t="inlineStr">
        <is>
          <t>照合 役員</t>
        </is>
      </c>
      <c r="B5673" s="21" t="n">
        <v>42000000</v>
      </c>
      <c r="C5673" s="22" t="n">
        <v>2</v>
      </c>
      <c r="D5673" s="22" t="n">
        <v>3</v>
      </c>
      <c r="E5673" s="22" t="n">
        <v>0</v>
      </c>
      <c r="F5673" s="21">
        <f>(IF(C5673&lt;=20,MAX(800000,400000*C5673),8000000+700000*(C5673-20))+IF(E5673=1,1000000,0))</f>
        <v/>
      </c>
      <c r="G5673" s="21">
        <f>IF(AND(D5673=3,C5673&lt;=5),MAX(0,B5673-F5673),IF(AND(D5673=2,C5673&lt;=5,MAX(0,B5673-F5673)&gt;3000000),1500000+MAX(0,B5673-F5673)-3000000,MAX(0,B5673-F5673)/2))</f>
        <v/>
      </c>
      <c r="H5673" s="21">
        <f>ROUNDDOWN(G5673,-3)</f>
        <v/>
      </c>
      <c r="I5673" s="21">
        <f>IF(H5673&lt;=0,0,ROUNDDOWN(ROUND((H5673*LOOKUP(H5673,{0,1950001,3300001,6950001,9000001,18000001,40000001},{0.05,0.1,0.2,0.23,0.33,0.4,0.45})-LOOKUP(H5673,{0,1950001,3300001,6950001,9000001,18000001,40000001},{0,97500,427500,636000,1536000,2796000,4796000}))*1.021,3),0))</f>
        <v/>
      </c>
      <c r="J5673" s="21">
        <f>ROUNDDOWN(ROUND(H5673*0.06,2),-2)</f>
        <v/>
      </c>
      <c r="K5673" s="21">
        <f>ROUNDDOWN(ROUND(H5673*0.04,2),-2)</f>
        <v/>
      </c>
      <c r="L5673" s="21">
        <f>I5673+J5673+K5673</f>
        <v/>
      </c>
      <c r="M5673" s="21">
        <f>B5673-L5673</f>
        <v/>
      </c>
      <c r="N5673" s="21">
        <f>ROUNDDOWN(ROUND(B5673*0.2042,2),0)</f>
        <v/>
      </c>
    </row>
    <row r="5674">
      <c r="A5674" t="inlineStr">
        <is>
          <t>照合 短期 障害</t>
        </is>
      </c>
      <c r="B5674" s="21" t="n">
        <v>42000000</v>
      </c>
      <c r="C5674" s="22" t="n">
        <v>2</v>
      </c>
      <c r="D5674" s="22" t="n">
        <v>2</v>
      </c>
      <c r="E5674" s="22" t="n">
        <v>1</v>
      </c>
      <c r="F5674" s="21">
        <f>(IF(C5674&lt;=20,MAX(800000,400000*C5674),8000000+700000*(C5674-20))+IF(E5674=1,1000000,0))</f>
        <v/>
      </c>
      <c r="G5674" s="21">
        <f>IF(AND(D5674=3,C5674&lt;=5),MAX(0,B5674-F5674),IF(AND(D5674=2,C5674&lt;=5,MAX(0,B5674-F5674)&gt;3000000),1500000+MAX(0,B5674-F5674)-3000000,MAX(0,B5674-F5674)/2))</f>
        <v/>
      </c>
      <c r="H5674" s="21">
        <f>ROUNDDOWN(G5674,-3)</f>
        <v/>
      </c>
      <c r="I5674" s="21">
        <f>IF(H5674&lt;=0,0,ROUNDDOWN(ROUND((H5674*LOOKUP(H5674,{0,1950001,3300001,6950001,9000001,18000001,40000001},{0.05,0.1,0.2,0.23,0.33,0.4,0.45})-LOOKUP(H5674,{0,1950001,3300001,6950001,9000001,18000001,40000001},{0,97500,427500,636000,1536000,2796000,4796000}))*1.021,3),0))</f>
        <v/>
      </c>
      <c r="J5674" s="21">
        <f>ROUNDDOWN(ROUND(H5674*0.06,2),-2)</f>
        <v/>
      </c>
      <c r="K5674" s="21">
        <f>ROUNDDOWN(ROUND(H5674*0.04,2),-2)</f>
        <v/>
      </c>
      <c r="L5674" s="21">
        <f>I5674+J5674+K5674</f>
        <v/>
      </c>
      <c r="M5674" s="21">
        <f>B5674-L5674</f>
        <v/>
      </c>
      <c r="N5674" s="21">
        <f>ROUNDDOWN(ROUND(B5674*0.2042,2),0)</f>
        <v/>
      </c>
    </row>
    <row r="5675">
      <c r="A5675" t="inlineStr">
        <is>
          <t>照合 短期</t>
        </is>
      </c>
      <c r="B5675" s="21" t="n">
        <v>42000000</v>
      </c>
      <c r="C5675" s="22" t="n">
        <v>3</v>
      </c>
      <c r="D5675" s="22" t="n">
        <v>2</v>
      </c>
      <c r="E5675" s="22" t="n">
        <v>0</v>
      </c>
      <c r="F5675" s="21">
        <f>(IF(C5675&lt;=20,MAX(800000,400000*C5675),8000000+700000*(C5675-20))+IF(E5675=1,1000000,0))</f>
        <v/>
      </c>
      <c r="G5675" s="21">
        <f>IF(AND(D5675=3,C5675&lt;=5),MAX(0,B5675-F5675),IF(AND(D5675=2,C5675&lt;=5,MAX(0,B5675-F5675)&gt;3000000),1500000+MAX(0,B5675-F5675)-3000000,MAX(0,B5675-F5675)/2))</f>
        <v/>
      </c>
      <c r="H5675" s="21">
        <f>ROUNDDOWN(G5675,-3)</f>
        <v/>
      </c>
      <c r="I5675" s="21">
        <f>IF(H5675&lt;=0,0,ROUNDDOWN(ROUND((H5675*LOOKUP(H5675,{0,1950001,3300001,6950001,9000001,18000001,40000001},{0.05,0.1,0.2,0.23,0.33,0.4,0.45})-LOOKUP(H5675,{0,1950001,3300001,6950001,9000001,18000001,40000001},{0,97500,427500,636000,1536000,2796000,4796000}))*1.021,3),0))</f>
        <v/>
      </c>
      <c r="J5675" s="21">
        <f>ROUNDDOWN(ROUND(H5675*0.06,2),-2)</f>
        <v/>
      </c>
      <c r="K5675" s="21">
        <f>ROUNDDOWN(ROUND(H5675*0.04,2),-2)</f>
        <v/>
      </c>
      <c r="L5675" s="21">
        <f>I5675+J5675+K5675</f>
        <v/>
      </c>
      <c r="M5675" s="21">
        <f>B5675-L5675</f>
        <v/>
      </c>
      <c r="N5675" s="21">
        <f>ROUNDDOWN(ROUND(B5675*0.2042,2),0)</f>
        <v/>
      </c>
    </row>
    <row r="5676">
      <c r="A5676" t="inlineStr">
        <is>
          <t>照合 役員</t>
        </is>
      </c>
      <c r="B5676" s="21" t="n">
        <v>42000000</v>
      </c>
      <c r="C5676" s="22" t="n">
        <v>3</v>
      </c>
      <c r="D5676" s="22" t="n">
        <v>3</v>
      </c>
      <c r="E5676" s="22" t="n">
        <v>0</v>
      </c>
      <c r="F5676" s="21">
        <f>(IF(C5676&lt;=20,MAX(800000,400000*C5676),8000000+700000*(C5676-20))+IF(E5676=1,1000000,0))</f>
        <v/>
      </c>
      <c r="G5676" s="21">
        <f>IF(AND(D5676=3,C5676&lt;=5),MAX(0,B5676-F5676),IF(AND(D5676=2,C5676&lt;=5,MAX(0,B5676-F5676)&gt;3000000),1500000+MAX(0,B5676-F5676)-3000000,MAX(0,B5676-F5676)/2))</f>
        <v/>
      </c>
      <c r="H5676" s="21">
        <f>ROUNDDOWN(G5676,-3)</f>
        <v/>
      </c>
      <c r="I5676" s="21">
        <f>IF(H5676&lt;=0,0,ROUNDDOWN(ROUND((H5676*LOOKUP(H5676,{0,1950001,3300001,6950001,9000001,18000001,40000001},{0.05,0.1,0.2,0.23,0.33,0.4,0.45})-LOOKUP(H5676,{0,1950001,3300001,6950001,9000001,18000001,40000001},{0,97500,427500,636000,1536000,2796000,4796000}))*1.021,3),0))</f>
        <v/>
      </c>
      <c r="J5676" s="21">
        <f>ROUNDDOWN(ROUND(H5676*0.06,2),-2)</f>
        <v/>
      </c>
      <c r="K5676" s="21">
        <f>ROUNDDOWN(ROUND(H5676*0.04,2),-2)</f>
        <v/>
      </c>
      <c r="L5676" s="21">
        <f>I5676+J5676+K5676</f>
        <v/>
      </c>
      <c r="M5676" s="21">
        <f>B5676-L5676</f>
        <v/>
      </c>
      <c r="N5676" s="21">
        <f>ROUNDDOWN(ROUND(B5676*0.2042,2),0)</f>
        <v/>
      </c>
    </row>
    <row r="5677">
      <c r="A5677" t="inlineStr">
        <is>
          <t>照合 短期 障害</t>
        </is>
      </c>
      <c r="B5677" s="21" t="n">
        <v>42000000</v>
      </c>
      <c r="C5677" s="22" t="n">
        <v>3</v>
      </c>
      <c r="D5677" s="22" t="n">
        <v>2</v>
      </c>
      <c r="E5677" s="22" t="n">
        <v>1</v>
      </c>
      <c r="F5677" s="21">
        <f>(IF(C5677&lt;=20,MAX(800000,400000*C5677),8000000+700000*(C5677-20))+IF(E5677=1,1000000,0))</f>
        <v/>
      </c>
      <c r="G5677" s="21">
        <f>IF(AND(D5677=3,C5677&lt;=5),MAX(0,B5677-F5677),IF(AND(D5677=2,C5677&lt;=5,MAX(0,B5677-F5677)&gt;3000000),1500000+MAX(0,B5677-F5677)-3000000,MAX(0,B5677-F5677)/2))</f>
        <v/>
      </c>
      <c r="H5677" s="21">
        <f>ROUNDDOWN(G5677,-3)</f>
        <v/>
      </c>
      <c r="I5677" s="21">
        <f>IF(H5677&lt;=0,0,ROUNDDOWN(ROUND((H5677*LOOKUP(H5677,{0,1950001,3300001,6950001,9000001,18000001,40000001},{0.05,0.1,0.2,0.23,0.33,0.4,0.45})-LOOKUP(H5677,{0,1950001,3300001,6950001,9000001,18000001,40000001},{0,97500,427500,636000,1536000,2796000,4796000}))*1.021,3),0))</f>
        <v/>
      </c>
      <c r="J5677" s="21">
        <f>ROUNDDOWN(ROUND(H5677*0.06,2),-2)</f>
        <v/>
      </c>
      <c r="K5677" s="21">
        <f>ROUNDDOWN(ROUND(H5677*0.04,2),-2)</f>
        <v/>
      </c>
      <c r="L5677" s="21">
        <f>I5677+J5677+K5677</f>
        <v/>
      </c>
      <c r="M5677" s="21">
        <f>B5677-L5677</f>
        <v/>
      </c>
      <c r="N5677" s="21">
        <f>ROUNDDOWN(ROUND(B5677*0.2042,2),0)</f>
        <v/>
      </c>
    </row>
    <row r="5678">
      <c r="A5678" t="inlineStr">
        <is>
          <t>照合 短期</t>
        </is>
      </c>
      <c r="B5678" s="21" t="n">
        <v>42000000</v>
      </c>
      <c r="C5678" s="22" t="n">
        <v>4</v>
      </c>
      <c r="D5678" s="22" t="n">
        <v>2</v>
      </c>
      <c r="E5678" s="22" t="n">
        <v>0</v>
      </c>
      <c r="F5678" s="21">
        <f>(IF(C5678&lt;=20,MAX(800000,400000*C5678),8000000+700000*(C5678-20))+IF(E5678=1,1000000,0))</f>
        <v/>
      </c>
      <c r="G5678" s="21">
        <f>IF(AND(D5678=3,C5678&lt;=5),MAX(0,B5678-F5678),IF(AND(D5678=2,C5678&lt;=5,MAX(0,B5678-F5678)&gt;3000000),1500000+MAX(0,B5678-F5678)-3000000,MAX(0,B5678-F5678)/2))</f>
        <v/>
      </c>
      <c r="H5678" s="21">
        <f>ROUNDDOWN(G5678,-3)</f>
        <v/>
      </c>
      <c r="I5678" s="21">
        <f>IF(H5678&lt;=0,0,ROUNDDOWN(ROUND((H5678*LOOKUP(H5678,{0,1950001,3300001,6950001,9000001,18000001,40000001},{0.05,0.1,0.2,0.23,0.33,0.4,0.45})-LOOKUP(H5678,{0,1950001,3300001,6950001,9000001,18000001,40000001},{0,97500,427500,636000,1536000,2796000,4796000}))*1.021,3),0))</f>
        <v/>
      </c>
      <c r="J5678" s="21">
        <f>ROUNDDOWN(ROUND(H5678*0.06,2),-2)</f>
        <v/>
      </c>
      <c r="K5678" s="21">
        <f>ROUNDDOWN(ROUND(H5678*0.04,2),-2)</f>
        <v/>
      </c>
      <c r="L5678" s="21">
        <f>I5678+J5678+K5678</f>
        <v/>
      </c>
      <c r="M5678" s="21">
        <f>B5678-L5678</f>
        <v/>
      </c>
      <c r="N5678" s="21">
        <f>ROUNDDOWN(ROUND(B5678*0.2042,2),0)</f>
        <v/>
      </c>
    </row>
    <row r="5679">
      <c r="A5679" t="inlineStr">
        <is>
          <t>照合 役員</t>
        </is>
      </c>
      <c r="B5679" s="21" t="n">
        <v>42000000</v>
      </c>
      <c r="C5679" s="22" t="n">
        <v>4</v>
      </c>
      <c r="D5679" s="22" t="n">
        <v>3</v>
      </c>
      <c r="E5679" s="22" t="n">
        <v>0</v>
      </c>
      <c r="F5679" s="21">
        <f>(IF(C5679&lt;=20,MAX(800000,400000*C5679),8000000+700000*(C5679-20))+IF(E5679=1,1000000,0))</f>
        <v/>
      </c>
      <c r="G5679" s="21">
        <f>IF(AND(D5679=3,C5679&lt;=5),MAX(0,B5679-F5679),IF(AND(D5679=2,C5679&lt;=5,MAX(0,B5679-F5679)&gt;3000000),1500000+MAX(0,B5679-F5679)-3000000,MAX(0,B5679-F5679)/2))</f>
        <v/>
      </c>
      <c r="H5679" s="21">
        <f>ROUNDDOWN(G5679,-3)</f>
        <v/>
      </c>
      <c r="I5679" s="21">
        <f>IF(H5679&lt;=0,0,ROUNDDOWN(ROUND((H5679*LOOKUP(H5679,{0,1950001,3300001,6950001,9000001,18000001,40000001},{0.05,0.1,0.2,0.23,0.33,0.4,0.45})-LOOKUP(H5679,{0,1950001,3300001,6950001,9000001,18000001,40000001},{0,97500,427500,636000,1536000,2796000,4796000}))*1.021,3),0))</f>
        <v/>
      </c>
      <c r="J5679" s="21">
        <f>ROUNDDOWN(ROUND(H5679*0.06,2),-2)</f>
        <v/>
      </c>
      <c r="K5679" s="21">
        <f>ROUNDDOWN(ROUND(H5679*0.04,2),-2)</f>
        <v/>
      </c>
      <c r="L5679" s="21">
        <f>I5679+J5679+K5679</f>
        <v/>
      </c>
      <c r="M5679" s="21">
        <f>B5679-L5679</f>
        <v/>
      </c>
      <c r="N5679" s="21">
        <f>ROUNDDOWN(ROUND(B5679*0.2042,2),0)</f>
        <v/>
      </c>
    </row>
    <row r="5680">
      <c r="A5680" t="inlineStr">
        <is>
          <t>照合 短期 障害</t>
        </is>
      </c>
      <c r="B5680" s="21" t="n">
        <v>42000000</v>
      </c>
      <c r="C5680" s="22" t="n">
        <v>4</v>
      </c>
      <c r="D5680" s="22" t="n">
        <v>2</v>
      </c>
      <c r="E5680" s="22" t="n">
        <v>1</v>
      </c>
      <c r="F5680" s="21">
        <f>(IF(C5680&lt;=20,MAX(800000,400000*C5680),8000000+700000*(C5680-20))+IF(E5680=1,1000000,0))</f>
        <v/>
      </c>
      <c r="G5680" s="21">
        <f>IF(AND(D5680=3,C5680&lt;=5),MAX(0,B5680-F5680),IF(AND(D5680=2,C5680&lt;=5,MAX(0,B5680-F5680)&gt;3000000),1500000+MAX(0,B5680-F5680)-3000000,MAX(0,B5680-F5680)/2))</f>
        <v/>
      </c>
      <c r="H5680" s="21">
        <f>ROUNDDOWN(G5680,-3)</f>
        <v/>
      </c>
      <c r="I5680" s="21">
        <f>IF(H5680&lt;=0,0,ROUNDDOWN(ROUND((H5680*LOOKUP(H5680,{0,1950001,3300001,6950001,9000001,18000001,40000001},{0.05,0.1,0.2,0.23,0.33,0.4,0.45})-LOOKUP(H5680,{0,1950001,3300001,6950001,9000001,18000001,40000001},{0,97500,427500,636000,1536000,2796000,4796000}))*1.021,3),0))</f>
        <v/>
      </c>
      <c r="J5680" s="21">
        <f>ROUNDDOWN(ROUND(H5680*0.06,2),-2)</f>
        <v/>
      </c>
      <c r="K5680" s="21">
        <f>ROUNDDOWN(ROUND(H5680*0.04,2),-2)</f>
        <v/>
      </c>
      <c r="L5680" s="21">
        <f>I5680+J5680+K5680</f>
        <v/>
      </c>
      <c r="M5680" s="21">
        <f>B5680-L5680</f>
        <v/>
      </c>
      <c r="N5680" s="21">
        <f>ROUNDDOWN(ROUND(B5680*0.2042,2),0)</f>
        <v/>
      </c>
    </row>
    <row r="5681">
      <c r="A5681" t="inlineStr">
        <is>
          <t>照合 短期</t>
        </is>
      </c>
      <c r="B5681" s="21" t="n">
        <v>42000000</v>
      </c>
      <c r="C5681" s="22" t="n">
        <v>5</v>
      </c>
      <c r="D5681" s="22" t="n">
        <v>2</v>
      </c>
      <c r="E5681" s="22" t="n">
        <v>0</v>
      </c>
      <c r="F5681" s="21">
        <f>(IF(C5681&lt;=20,MAX(800000,400000*C5681),8000000+700000*(C5681-20))+IF(E5681=1,1000000,0))</f>
        <v/>
      </c>
      <c r="G5681" s="21">
        <f>IF(AND(D5681=3,C5681&lt;=5),MAX(0,B5681-F5681),IF(AND(D5681=2,C5681&lt;=5,MAX(0,B5681-F5681)&gt;3000000),1500000+MAX(0,B5681-F5681)-3000000,MAX(0,B5681-F5681)/2))</f>
        <v/>
      </c>
      <c r="H5681" s="21">
        <f>ROUNDDOWN(G5681,-3)</f>
        <v/>
      </c>
      <c r="I5681" s="21">
        <f>IF(H5681&lt;=0,0,ROUNDDOWN(ROUND((H5681*LOOKUP(H5681,{0,1950001,3300001,6950001,9000001,18000001,40000001},{0.05,0.1,0.2,0.23,0.33,0.4,0.45})-LOOKUP(H5681,{0,1950001,3300001,6950001,9000001,18000001,40000001},{0,97500,427500,636000,1536000,2796000,4796000}))*1.021,3),0))</f>
        <v/>
      </c>
      <c r="J5681" s="21">
        <f>ROUNDDOWN(ROUND(H5681*0.06,2),-2)</f>
        <v/>
      </c>
      <c r="K5681" s="21">
        <f>ROUNDDOWN(ROUND(H5681*0.04,2),-2)</f>
        <v/>
      </c>
      <c r="L5681" s="21">
        <f>I5681+J5681+K5681</f>
        <v/>
      </c>
      <c r="M5681" s="21">
        <f>B5681-L5681</f>
        <v/>
      </c>
      <c r="N5681" s="21">
        <f>ROUNDDOWN(ROUND(B5681*0.2042,2),0)</f>
        <v/>
      </c>
    </row>
    <row r="5682">
      <c r="A5682" t="inlineStr">
        <is>
          <t>照合 役員</t>
        </is>
      </c>
      <c r="B5682" s="21" t="n">
        <v>42000000</v>
      </c>
      <c r="C5682" s="22" t="n">
        <v>5</v>
      </c>
      <c r="D5682" s="22" t="n">
        <v>3</v>
      </c>
      <c r="E5682" s="22" t="n">
        <v>0</v>
      </c>
      <c r="F5682" s="21">
        <f>(IF(C5682&lt;=20,MAX(800000,400000*C5682),8000000+700000*(C5682-20))+IF(E5682=1,1000000,0))</f>
        <v/>
      </c>
      <c r="G5682" s="21">
        <f>IF(AND(D5682=3,C5682&lt;=5),MAX(0,B5682-F5682),IF(AND(D5682=2,C5682&lt;=5,MAX(0,B5682-F5682)&gt;3000000),1500000+MAX(0,B5682-F5682)-3000000,MAX(0,B5682-F5682)/2))</f>
        <v/>
      </c>
      <c r="H5682" s="21">
        <f>ROUNDDOWN(G5682,-3)</f>
        <v/>
      </c>
      <c r="I5682" s="21">
        <f>IF(H5682&lt;=0,0,ROUNDDOWN(ROUND((H5682*LOOKUP(H5682,{0,1950001,3300001,6950001,9000001,18000001,40000001},{0.05,0.1,0.2,0.23,0.33,0.4,0.45})-LOOKUP(H5682,{0,1950001,3300001,6950001,9000001,18000001,40000001},{0,97500,427500,636000,1536000,2796000,4796000}))*1.021,3),0))</f>
        <v/>
      </c>
      <c r="J5682" s="21">
        <f>ROUNDDOWN(ROUND(H5682*0.06,2),-2)</f>
        <v/>
      </c>
      <c r="K5682" s="21">
        <f>ROUNDDOWN(ROUND(H5682*0.04,2),-2)</f>
        <v/>
      </c>
      <c r="L5682" s="21">
        <f>I5682+J5682+K5682</f>
        <v/>
      </c>
      <c r="M5682" s="21">
        <f>B5682-L5682</f>
        <v/>
      </c>
      <c r="N5682" s="21">
        <f>ROUNDDOWN(ROUND(B5682*0.2042,2),0)</f>
        <v/>
      </c>
    </row>
    <row r="5683">
      <c r="A5683" t="inlineStr">
        <is>
          <t>照合 短期 障害</t>
        </is>
      </c>
      <c r="B5683" s="21" t="n">
        <v>42000000</v>
      </c>
      <c r="C5683" s="22" t="n">
        <v>5</v>
      </c>
      <c r="D5683" s="22" t="n">
        <v>2</v>
      </c>
      <c r="E5683" s="22" t="n">
        <v>1</v>
      </c>
      <c r="F5683" s="21">
        <f>(IF(C5683&lt;=20,MAX(800000,400000*C5683),8000000+700000*(C5683-20))+IF(E5683=1,1000000,0))</f>
        <v/>
      </c>
      <c r="G5683" s="21">
        <f>IF(AND(D5683=3,C5683&lt;=5),MAX(0,B5683-F5683),IF(AND(D5683=2,C5683&lt;=5,MAX(0,B5683-F5683)&gt;3000000),1500000+MAX(0,B5683-F5683)-3000000,MAX(0,B5683-F5683)/2))</f>
        <v/>
      </c>
      <c r="H5683" s="21">
        <f>ROUNDDOWN(G5683,-3)</f>
        <v/>
      </c>
      <c r="I5683" s="21">
        <f>IF(H5683&lt;=0,0,ROUNDDOWN(ROUND((H5683*LOOKUP(H5683,{0,1950001,3300001,6950001,9000001,18000001,40000001},{0.05,0.1,0.2,0.23,0.33,0.4,0.45})-LOOKUP(H5683,{0,1950001,3300001,6950001,9000001,18000001,40000001},{0,97500,427500,636000,1536000,2796000,4796000}))*1.021,3),0))</f>
        <v/>
      </c>
      <c r="J5683" s="21">
        <f>ROUNDDOWN(ROUND(H5683*0.06,2),-2)</f>
        <v/>
      </c>
      <c r="K5683" s="21">
        <f>ROUNDDOWN(ROUND(H5683*0.04,2),-2)</f>
        <v/>
      </c>
      <c r="L5683" s="21">
        <f>I5683+J5683+K5683</f>
        <v/>
      </c>
      <c r="M5683" s="21">
        <f>B5683-L5683</f>
        <v/>
      </c>
      <c r="N5683" s="21">
        <f>ROUNDDOWN(ROUND(B5683*0.2042,2),0)</f>
        <v/>
      </c>
    </row>
    <row r="5684">
      <c r="A5684" t="inlineStr">
        <is>
          <t>照合 障害</t>
        </is>
      </c>
      <c r="B5684" s="21" t="n">
        <v>42000000</v>
      </c>
      <c r="C5684" s="22" t="n">
        <v>25</v>
      </c>
      <c r="D5684" s="22" t="n">
        <v>1</v>
      </c>
      <c r="E5684" s="22" t="n">
        <v>1</v>
      </c>
      <c r="F5684" s="21">
        <f>(IF(C5684&lt;=20,MAX(800000,400000*C5684),8000000+700000*(C5684-20))+IF(E5684=1,1000000,0))</f>
        <v/>
      </c>
      <c r="G5684" s="21">
        <f>IF(AND(D5684=3,C5684&lt;=5),MAX(0,B5684-F5684),IF(AND(D5684=2,C5684&lt;=5,MAX(0,B5684-F5684)&gt;3000000),1500000+MAX(0,B5684-F5684)-3000000,MAX(0,B5684-F5684)/2))</f>
        <v/>
      </c>
      <c r="H5684" s="21">
        <f>ROUNDDOWN(G5684,-3)</f>
        <v/>
      </c>
      <c r="I5684" s="21">
        <f>IF(H5684&lt;=0,0,ROUNDDOWN(ROUND((H5684*LOOKUP(H5684,{0,1950001,3300001,6950001,9000001,18000001,40000001},{0.05,0.1,0.2,0.23,0.33,0.4,0.45})-LOOKUP(H5684,{0,1950001,3300001,6950001,9000001,18000001,40000001},{0,97500,427500,636000,1536000,2796000,4796000}))*1.021,3),0))</f>
        <v/>
      </c>
      <c r="J5684" s="21">
        <f>ROUNDDOWN(ROUND(H5684*0.06,2),-2)</f>
        <v/>
      </c>
      <c r="K5684" s="21">
        <f>ROUNDDOWN(ROUND(H5684*0.04,2),-2)</f>
        <v/>
      </c>
      <c r="L5684" s="21">
        <f>I5684+J5684+K5684</f>
        <v/>
      </c>
      <c r="M5684" s="21">
        <f>B5684-L5684</f>
        <v/>
      </c>
      <c r="N5684" s="21">
        <f>ROUNDDOWN(ROUND(B5684*0.2042,2),0)</f>
        <v/>
      </c>
    </row>
    <row r="5685">
      <c r="A5685" t="inlineStr">
        <is>
          <t>照合 一般</t>
        </is>
      </c>
      <c r="B5685" s="21" t="n">
        <v>42500000</v>
      </c>
      <c r="C5685" s="22" t="n">
        <v>1</v>
      </c>
      <c r="D5685" s="22" t="n">
        <v>1</v>
      </c>
      <c r="E5685" s="22" t="n">
        <v>0</v>
      </c>
      <c r="F5685" s="21">
        <f>(IF(C5685&lt;=20,MAX(800000,400000*C5685),8000000+700000*(C5685-20))+IF(E5685=1,1000000,0))</f>
        <v/>
      </c>
      <c r="G5685" s="21">
        <f>IF(AND(D5685=3,C5685&lt;=5),MAX(0,B5685-F5685),IF(AND(D5685=2,C5685&lt;=5,MAX(0,B5685-F5685)&gt;3000000),1500000+MAX(0,B5685-F5685)-3000000,MAX(0,B5685-F5685)/2))</f>
        <v/>
      </c>
      <c r="H5685" s="21">
        <f>ROUNDDOWN(G5685,-3)</f>
        <v/>
      </c>
      <c r="I5685" s="21">
        <f>IF(H5685&lt;=0,0,ROUNDDOWN(ROUND((H5685*LOOKUP(H5685,{0,1950001,3300001,6950001,9000001,18000001,40000001},{0.05,0.1,0.2,0.23,0.33,0.4,0.45})-LOOKUP(H5685,{0,1950001,3300001,6950001,9000001,18000001,40000001},{0,97500,427500,636000,1536000,2796000,4796000}))*1.021,3),0))</f>
        <v/>
      </c>
      <c r="J5685" s="21">
        <f>ROUNDDOWN(ROUND(H5685*0.06,2),-2)</f>
        <v/>
      </c>
      <c r="K5685" s="21">
        <f>ROUNDDOWN(ROUND(H5685*0.04,2),-2)</f>
        <v/>
      </c>
      <c r="L5685" s="21">
        <f>I5685+J5685+K5685</f>
        <v/>
      </c>
      <c r="M5685" s="21">
        <f>B5685-L5685</f>
        <v/>
      </c>
      <c r="N5685" s="21">
        <f>ROUNDDOWN(ROUND(B5685*0.2042,2),0)</f>
        <v/>
      </c>
    </row>
    <row r="5686">
      <c r="A5686" t="inlineStr">
        <is>
          <t>照合 一般</t>
        </is>
      </c>
      <c r="B5686" s="21" t="n">
        <v>42500000</v>
      </c>
      <c r="C5686" s="22" t="n">
        <v>2</v>
      </c>
      <c r="D5686" s="22" t="n">
        <v>1</v>
      </c>
      <c r="E5686" s="22" t="n">
        <v>0</v>
      </c>
      <c r="F5686" s="21">
        <f>(IF(C5686&lt;=20,MAX(800000,400000*C5686),8000000+700000*(C5686-20))+IF(E5686=1,1000000,0))</f>
        <v/>
      </c>
      <c r="G5686" s="21">
        <f>IF(AND(D5686=3,C5686&lt;=5),MAX(0,B5686-F5686),IF(AND(D5686=2,C5686&lt;=5,MAX(0,B5686-F5686)&gt;3000000),1500000+MAX(0,B5686-F5686)-3000000,MAX(0,B5686-F5686)/2))</f>
        <v/>
      </c>
      <c r="H5686" s="21">
        <f>ROUNDDOWN(G5686,-3)</f>
        <v/>
      </c>
      <c r="I5686" s="21">
        <f>IF(H5686&lt;=0,0,ROUNDDOWN(ROUND((H5686*LOOKUP(H5686,{0,1950001,3300001,6950001,9000001,18000001,40000001},{0.05,0.1,0.2,0.23,0.33,0.4,0.45})-LOOKUP(H5686,{0,1950001,3300001,6950001,9000001,18000001,40000001},{0,97500,427500,636000,1536000,2796000,4796000}))*1.021,3),0))</f>
        <v/>
      </c>
      <c r="J5686" s="21">
        <f>ROUNDDOWN(ROUND(H5686*0.06,2),-2)</f>
        <v/>
      </c>
      <c r="K5686" s="21">
        <f>ROUNDDOWN(ROUND(H5686*0.04,2),-2)</f>
        <v/>
      </c>
      <c r="L5686" s="21">
        <f>I5686+J5686+K5686</f>
        <v/>
      </c>
      <c r="M5686" s="21">
        <f>B5686-L5686</f>
        <v/>
      </c>
      <c r="N5686" s="21">
        <f>ROUNDDOWN(ROUND(B5686*0.2042,2),0)</f>
        <v/>
      </c>
    </row>
    <row r="5687">
      <c r="A5687" t="inlineStr">
        <is>
          <t>照合 一般</t>
        </is>
      </c>
      <c r="B5687" s="21" t="n">
        <v>42500000</v>
      </c>
      <c r="C5687" s="22" t="n">
        <v>3</v>
      </c>
      <c r="D5687" s="22" t="n">
        <v>1</v>
      </c>
      <c r="E5687" s="22" t="n">
        <v>0</v>
      </c>
      <c r="F5687" s="21">
        <f>(IF(C5687&lt;=20,MAX(800000,400000*C5687),8000000+700000*(C5687-20))+IF(E5687=1,1000000,0))</f>
        <v/>
      </c>
      <c r="G5687" s="21">
        <f>IF(AND(D5687=3,C5687&lt;=5),MAX(0,B5687-F5687),IF(AND(D5687=2,C5687&lt;=5,MAX(0,B5687-F5687)&gt;3000000),1500000+MAX(0,B5687-F5687)-3000000,MAX(0,B5687-F5687)/2))</f>
        <v/>
      </c>
      <c r="H5687" s="21">
        <f>ROUNDDOWN(G5687,-3)</f>
        <v/>
      </c>
      <c r="I5687" s="21">
        <f>IF(H5687&lt;=0,0,ROUNDDOWN(ROUND((H5687*LOOKUP(H5687,{0,1950001,3300001,6950001,9000001,18000001,40000001},{0.05,0.1,0.2,0.23,0.33,0.4,0.45})-LOOKUP(H5687,{0,1950001,3300001,6950001,9000001,18000001,40000001},{0,97500,427500,636000,1536000,2796000,4796000}))*1.021,3),0))</f>
        <v/>
      </c>
      <c r="J5687" s="21">
        <f>ROUNDDOWN(ROUND(H5687*0.06,2),-2)</f>
        <v/>
      </c>
      <c r="K5687" s="21">
        <f>ROUNDDOWN(ROUND(H5687*0.04,2),-2)</f>
        <v/>
      </c>
      <c r="L5687" s="21">
        <f>I5687+J5687+K5687</f>
        <v/>
      </c>
      <c r="M5687" s="21">
        <f>B5687-L5687</f>
        <v/>
      </c>
      <c r="N5687" s="21">
        <f>ROUNDDOWN(ROUND(B5687*0.2042,2),0)</f>
        <v/>
      </c>
    </row>
    <row r="5688">
      <c r="A5688" t="inlineStr">
        <is>
          <t>照合 一般</t>
        </is>
      </c>
      <c r="B5688" s="21" t="n">
        <v>42500000</v>
      </c>
      <c r="C5688" s="22" t="n">
        <v>4</v>
      </c>
      <c r="D5688" s="22" t="n">
        <v>1</v>
      </c>
      <c r="E5688" s="22" t="n">
        <v>0</v>
      </c>
      <c r="F5688" s="21">
        <f>(IF(C5688&lt;=20,MAX(800000,400000*C5688),8000000+700000*(C5688-20))+IF(E5688=1,1000000,0))</f>
        <v/>
      </c>
      <c r="G5688" s="21">
        <f>IF(AND(D5688=3,C5688&lt;=5),MAX(0,B5688-F5688),IF(AND(D5688=2,C5688&lt;=5,MAX(0,B5688-F5688)&gt;3000000),1500000+MAX(0,B5688-F5688)-3000000,MAX(0,B5688-F5688)/2))</f>
        <v/>
      </c>
      <c r="H5688" s="21">
        <f>ROUNDDOWN(G5688,-3)</f>
        <v/>
      </c>
      <c r="I5688" s="21">
        <f>IF(H5688&lt;=0,0,ROUNDDOWN(ROUND((H5688*LOOKUP(H5688,{0,1950001,3300001,6950001,9000001,18000001,40000001},{0.05,0.1,0.2,0.23,0.33,0.4,0.45})-LOOKUP(H5688,{0,1950001,3300001,6950001,9000001,18000001,40000001},{0,97500,427500,636000,1536000,2796000,4796000}))*1.021,3),0))</f>
        <v/>
      </c>
      <c r="J5688" s="21">
        <f>ROUNDDOWN(ROUND(H5688*0.06,2),-2)</f>
        <v/>
      </c>
      <c r="K5688" s="21">
        <f>ROUNDDOWN(ROUND(H5688*0.04,2),-2)</f>
        <v/>
      </c>
      <c r="L5688" s="21">
        <f>I5688+J5688+K5688</f>
        <v/>
      </c>
      <c r="M5688" s="21">
        <f>B5688-L5688</f>
        <v/>
      </c>
      <c r="N5688" s="21">
        <f>ROUNDDOWN(ROUND(B5688*0.2042,2),0)</f>
        <v/>
      </c>
    </row>
    <row r="5689">
      <c r="A5689" t="inlineStr">
        <is>
          <t>照合 一般</t>
        </is>
      </c>
      <c r="B5689" s="21" t="n">
        <v>42500000</v>
      </c>
      <c r="C5689" s="22" t="n">
        <v>5</v>
      </c>
      <c r="D5689" s="22" t="n">
        <v>1</v>
      </c>
      <c r="E5689" s="22" t="n">
        <v>0</v>
      </c>
      <c r="F5689" s="21">
        <f>(IF(C5689&lt;=20,MAX(800000,400000*C5689),8000000+700000*(C5689-20))+IF(E5689=1,1000000,0))</f>
        <v/>
      </c>
      <c r="G5689" s="21">
        <f>IF(AND(D5689=3,C5689&lt;=5),MAX(0,B5689-F5689),IF(AND(D5689=2,C5689&lt;=5,MAX(0,B5689-F5689)&gt;3000000),1500000+MAX(0,B5689-F5689)-3000000,MAX(0,B5689-F5689)/2))</f>
        <v/>
      </c>
      <c r="H5689" s="21">
        <f>ROUNDDOWN(G5689,-3)</f>
        <v/>
      </c>
      <c r="I5689" s="21">
        <f>IF(H5689&lt;=0,0,ROUNDDOWN(ROUND((H5689*LOOKUP(H5689,{0,1950001,3300001,6950001,9000001,18000001,40000001},{0.05,0.1,0.2,0.23,0.33,0.4,0.45})-LOOKUP(H5689,{0,1950001,3300001,6950001,9000001,18000001,40000001},{0,97500,427500,636000,1536000,2796000,4796000}))*1.021,3),0))</f>
        <v/>
      </c>
      <c r="J5689" s="21">
        <f>ROUNDDOWN(ROUND(H5689*0.06,2),-2)</f>
        <v/>
      </c>
      <c r="K5689" s="21">
        <f>ROUNDDOWN(ROUND(H5689*0.04,2),-2)</f>
        <v/>
      </c>
      <c r="L5689" s="21">
        <f>I5689+J5689+K5689</f>
        <v/>
      </c>
      <c r="M5689" s="21">
        <f>B5689-L5689</f>
        <v/>
      </c>
      <c r="N5689" s="21">
        <f>ROUNDDOWN(ROUND(B5689*0.2042,2),0)</f>
        <v/>
      </c>
    </row>
    <row r="5690">
      <c r="A5690" t="inlineStr">
        <is>
          <t>照合 一般</t>
        </is>
      </c>
      <c r="B5690" s="21" t="n">
        <v>42500000</v>
      </c>
      <c r="C5690" s="22" t="n">
        <v>6</v>
      </c>
      <c r="D5690" s="22" t="n">
        <v>1</v>
      </c>
      <c r="E5690" s="22" t="n">
        <v>0</v>
      </c>
      <c r="F5690" s="21">
        <f>(IF(C5690&lt;=20,MAX(800000,400000*C5690),8000000+700000*(C5690-20))+IF(E5690=1,1000000,0))</f>
        <v/>
      </c>
      <c r="G5690" s="21">
        <f>IF(AND(D5690=3,C5690&lt;=5),MAX(0,B5690-F5690),IF(AND(D5690=2,C5690&lt;=5,MAX(0,B5690-F5690)&gt;3000000),1500000+MAX(0,B5690-F5690)-3000000,MAX(0,B5690-F5690)/2))</f>
        <v/>
      </c>
      <c r="H5690" s="21">
        <f>ROUNDDOWN(G5690,-3)</f>
        <v/>
      </c>
      <c r="I5690" s="21">
        <f>IF(H5690&lt;=0,0,ROUNDDOWN(ROUND((H5690*LOOKUP(H5690,{0,1950001,3300001,6950001,9000001,18000001,40000001},{0.05,0.1,0.2,0.23,0.33,0.4,0.45})-LOOKUP(H5690,{0,1950001,3300001,6950001,9000001,18000001,40000001},{0,97500,427500,636000,1536000,2796000,4796000}))*1.021,3),0))</f>
        <v/>
      </c>
      <c r="J5690" s="21">
        <f>ROUNDDOWN(ROUND(H5690*0.06,2),-2)</f>
        <v/>
      </c>
      <c r="K5690" s="21">
        <f>ROUNDDOWN(ROUND(H5690*0.04,2),-2)</f>
        <v/>
      </c>
      <c r="L5690" s="21">
        <f>I5690+J5690+K5690</f>
        <v/>
      </c>
      <c r="M5690" s="21">
        <f>B5690-L5690</f>
        <v/>
      </c>
      <c r="N5690" s="21">
        <f>ROUNDDOWN(ROUND(B5690*0.2042,2),0)</f>
        <v/>
      </c>
    </row>
    <row r="5691">
      <c r="A5691" t="inlineStr">
        <is>
          <t>照合 一般</t>
        </is>
      </c>
      <c r="B5691" s="21" t="n">
        <v>42500000</v>
      </c>
      <c r="C5691" s="22" t="n">
        <v>7</v>
      </c>
      <c r="D5691" s="22" t="n">
        <v>1</v>
      </c>
      <c r="E5691" s="22" t="n">
        <v>0</v>
      </c>
      <c r="F5691" s="21">
        <f>(IF(C5691&lt;=20,MAX(800000,400000*C5691),8000000+700000*(C5691-20))+IF(E5691=1,1000000,0))</f>
        <v/>
      </c>
      <c r="G5691" s="21">
        <f>IF(AND(D5691=3,C5691&lt;=5),MAX(0,B5691-F5691),IF(AND(D5691=2,C5691&lt;=5,MAX(0,B5691-F5691)&gt;3000000),1500000+MAX(0,B5691-F5691)-3000000,MAX(0,B5691-F5691)/2))</f>
        <v/>
      </c>
      <c r="H5691" s="21">
        <f>ROUNDDOWN(G5691,-3)</f>
        <v/>
      </c>
      <c r="I5691" s="21">
        <f>IF(H5691&lt;=0,0,ROUNDDOWN(ROUND((H5691*LOOKUP(H5691,{0,1950001,3300001,6950001,9000001,18000001,40000001},{0.05,0.1,0.2,0.23,0.33,0.4,0.45})-LOOKUP(H5691,{0,1950001,3300001,6950001,9000001,18000001,40000001},{0,97500,427500,636000,1536000,2796000,4796000}))*1.021,3),0))</f>
        <v/>
      </c>
      <c r="J5691" s="21">
        <f>ROUNDDOWN(ROUND(H5691*0.06,2),-2)</f>
        <v/>
      </c>
      <c r="K5691" s="21">
        <f>ROUNDDOWN(ROUND(H5691*0.04,2),-2)</f>
        <v/>
      </c>
      <c r="L5691" s="21">
        <f>I5691+J5691+K5691</f>
        <v/>
      </c>
      <c r="M5691" s="21">
        <f>B5691-L5691</f>
        <v/>
      </c>
      <c r="N5691" s="21">
        <f>ROUNDDOWN(ROUND(B5691*0.2042,2),0)</f>
        <v/>
      </c>
    </row>
    <row r="5692">
      <c r="A5692" t="inlineStr">
        <is>
          <t>照合 一般</t>
        </is>
      </c>
      <c r="B5692" s="21" t="n">
        <v>42500000</v>
      </c>
      <c r="C5692" s="22" t="n">
        <v>8</v>
      </c>
      <c r="D5692" s="22" t="n">
        <v>1</v>
      </c>
      <c r="E5692" s="22" t="n">
        <v>0</v>
      </c>
      <c r="F5692" s="21">
        <f>(IF(C5692&lt;=20,MAX(800000,400000*C5692),8000000+700000*(C5692-20))+IF(E5692=1,1000000,0))</f>
        <v/>
      </c>
      <c r="G5692" s="21">
        <f>IF(AND(D5692=3,C5692&lt;=5),MAX(0,B5692-F5692),IF(AND(D5692=2,C5692&lt;=5,MAX(0,B5692-F5692)&gt;3000000),1500000+MAX(0,B5692-F5692)-3000000,MAX(0,B5692-F5692)/2))</f>
        <v/>
      </c>
      <c r="H5692" s="21">
        <f>ROUNDDOWN(G5692,-3)</f>
        <v/>
      </c>
      <c r="I5692" s="21">
        <f>IF(H5692&lt;=0,0,ROUNDDOWN(ROUND((H5692*LOOKUP(H5692,{0,1950001,3300001,6950001,9000001,18000001,40000001},{0.05,0.1,0.2,0.23,0.33,0.4,0.45})-LOOKUP(H5692,{0,1950001,3300001,6950001,9000001,18000001,40000001},{0,97500,427500,636000,1536000,2796000,4796000}))*1.021,3),0))</f>
        <v/>
      </c>
      <c r="J5692" s="21">
        <f>ROUNDDOWN(ROUND(H5692*0.06,2),-2)</f>
        <v/>
      </c>
      <c r="K5692" s="21">
        <f>ROUNDDOWN(ROUND(H5692*0.04,2),-2)</f>
        <v/>
      </c>
      <c r="L5692" s="21">
        <f>I5692+J5692+K5692</f>
        <v/>
      </c>
      <c r="M5692" s="21">
        <f>B5692-L5692</f>
        <v/>
      </c>
      <c r="N5692" s="21">
        <f>ROUNDDOWN(ROUND(B5692*0.2042,2),0)</f>
        <v/>
      </c>
    </row>
    <row r="5693">
      <c r="A5693" t="inlineStr">
        <is>
          <t>照合 一般</t>
        </is>
      </c>
      <c r="B5693" s="21" t="n">
        <v>42500000</v>
      </c>
      <c r="C5693" s="22" t="n">
        <v>9</v>
      </c>
      <c r="D5693" s="22" t="n">
        <v>1</v>
      </c>
      <c r="E5693" s="22" t="n">
        <v>0</v>
      </c>
      <c r="F5693" s="21">
        <f>(IF(C5693&lt;=20,MAX(800000,400000*C5693),8000000+700000*(C5693-20))+IF(E5693=1,1000000,0))</f>
        <v/>
      </c>
      <c r="G5693" s="21">
        <f>IF(AND(D5693=3,C5693&lt;=5),MAX(0,B5693-F5693),IF(AND(D5693=2,C5693&lt;=5,MAX(0,B5693-F5693)&gt;3000000),1500000+MAX(0,B5693-F5693)-3000000,MAX(0,B5693-F5693)/2))</f>
        <v/>
      </c>
      <c r="H5693" s="21">
        <f>ROUNDDOWN(G5693,-3)</f>
        <v/>
      </c>
      <c r="I5693" s="21">
        <f>IF(H5693&lt;=0,0,ROUNDDOWN(ROUND((H5693*LOOKUP(H5693,{0,1950001,3300001,6950001,9000001,18000001,40000001},{0.05,0.1,0.2,0.23,0.33,0.4,0.45})-LOOKUP(H5693,{0,1950001,3300001,6950001,9000001,18000001,40000001},{0,97500,427500,636000,1536000,2796000,4796000}))*1.021,3),0))</f>
        <v/>
      </c>
      <c r="J5693" s="21">
        <f>ROUNDDOWN(ROUND(H5693*0.06,2),-2)</f>
        <v/>
      </c>
      <c r="K5693" s="21">
        <f>ROUNDDOWN(ROUND(H5693*0.04,2),-2)</f>
        <v/>
      </c>
      <c r="L5693" s="21">
        <f>I5693+J5693+K5693</f>
        <v/>
      </c>
      <c r="M5693" s="21">
        <f>B5693-L5693</f>
        <v/>
      </c>
      <c r="N5693" s="21">
        <f>ROUNDDOWN(ROUND(B5693*0.2042,2),0)</f>
        <v/>
      </c>
    </row>
    <row r="5694">
      <c r="A5694" t="inlineStr">
        <is>
          <t>照合 一般</t>
        </is>
      </c>
      <c r="B5694" s="21" t="n">
        <v>42500000</v>
      </c>
      <c r="C5694" s="22" t="n">
        <v>10</v>
      </c>
      <c r="D5694" s="22" t="n">
        <v>1</v>
      </c>
      <c r="E5694" s="22" t="n">
        <v>0</v>
      </c>
      <c r="F5694" s="21">
        <f>(IF(C5694&lt;=20,MAX(800000,400000*C5694),8000000+700000*(C5694-20))+IF(E5694=1,1000000,0))</f>
        <v/>
      </c>
      <c r="G5694" s="21">
        <f>IF(AND(D5694=3,C5694&lt;=5),MAX(0,B5694-F5694),IF(AND(D5694=2,C5694&lt;=5,MAX(0,B5694-F5694)&gt;3000000),1500000+MAX(0,B5694-F5694)-3000000,MAX(0,B5694-F5694)/2))</f>
        <v/>
      </c>
      <c r="H5694" s="21">
        <f>ROUNDDOWN(G5694,-3)</f>
        <v/>
      </c>
      <c r="I5694" s="21">
        <f>IF(H5694&lt;=0,0,ROUNDDOWN(ROUND((H5694*LOOKUP(H5694,{0,1950001,3300001,6950001,9000001,18000001,40000001},{0.05,0.1,0.2,0.23,0.33,0.4,0.45})-LOOKUP(H5694,{0,1950001,3300001,6950001,9000001,18000001,40000001},{0,97500,427500,636000,1536000,2796000,4796000}))*1.021,3),0))</f>
        <v/>
      </c>
      <c r="J5694" s="21">
        <f>ROUNDDOWN(ROUND(H5694*0.06,2),-2)</f>
        <v/>
      </c>
      <c r="K5694" s="21">
        <f>ROUNDDOWN(ROUND(H5694*0.04,2),-2)</f>
        <v/>
      </c>
      <c r="L5694" s="21">
        <f>I5694+J5694+K5694</f>
        <v/>
      </c>
      <c r="M5694" s="21">
        <f>B5694-L5694</f>
        <v/>
      </c>
      <c r="N5694" s="21">
        <f>ROUNDDOWN(ROUND(B5694*0.2042,2),0)</f>
        <v/>
      </c>
    </row>
    <row r="5695">
      <c r="A5695" t="inlineStr">
        <is>
          <t>照合 一般</t>
        </is>
      </c>
      <c r="B5695" s="21" t="n">
        <v>42500000</v>
      </c>
      <c r="C5695" s="22" t="n">
        <v>11</v>
      </c>
      <c r="D5695" s="22" t="n">
        <v>1</v>
      </c>
      <c r="E5695" s="22" t="n">
        <v>0</v>
      </c>
      <c r="F5695" s="21">
        <f>(IF(C5695&lt;=20,MAX(800000,400000*C5695),8000000+700000*(C5695-20))+IF(E5695=1,1000000,0))</f>
        <v/>
      </c>
      <c r="G5695" s="21">
        <f>IF(AND(D5695=3,C5695&lt;=5),MAX(0,B5695-F5695),IF(AND(D5695=2,C5695&lt;=5,MAX(0,B5695-F5695)&gt;3000000),1500000+MAX(0,B5695-F5695)-3000000,MAX(0,B5695-F5695)/2))</f>
        <v/>
      </c>
      <c r="H5695" s="21">
        <f>ROUNDDOWN(G5695,-3)</f>
        <v/>
      </c>
      <c r="I5695" s="21">
        <f>IF(H5695&lt;=0,0,ROUNDDOWN(ROUND((H5695*LOOKUP(H5695,{0,1950001,3300001,6950001,9000001,18000001,40000001},{0.05,0.1,0.2,0.23,0.33,0.4,0.45})-LOOKUP(H5695,{0,1950001,3300001,6950001,9000001,18000001,40000001},{0,97500,427500,636000,1536000,2796000,4796000}))*1.021,3),0))</f>
        <v/>
      </c>
      <c r="J5695" s="21">
        <f>ROUNDDOWN(ROUND(H5695*0.06,2),-2)</f>
        <v/>
      </c>
      <c r="K5695" s="21">
        <f>ROUNDDOWN(ROUND(H5695*0.04,2),-2)</f>
        <v/>
      </c>
      <c r="L5695" s="21">
        <f>I5695+J5695+K5695</f>
        <v/>
      </c>
      <c r="M5695" s="21">
        <f>B5695-L5695</f>
        <v/>
      </c>
      <c r="N5695" s="21">
        <f>ROUNDDOWN(ROUND(B5695*0.2042,2),0)</f>
        <v/>
      </c>
    </row>
    <row r="5696">
      <c r="A5696" t="inlineStr">
        <is>
          <t>照合 一般</t>
        </is>
      </c>
      <c r="B5696" s="21" t="n">
        <v>42500000</v>
      </c>
      <c r="C5696" s="22" t="n">
        <v>12</v>
      </c>
      <c r="D5696" s="22" t="n">
        <v>1</v>
      </c>
      <c r="E5696" s="22" t="n">
        <v>0</v>
      </c>
      <c r="F5696" s="21">
        <f>(IF(C5696&lt;=20,MAX(800000,400000*C5696),8000000+700000*(C5696-20))+IF(E5696=1,1000000,0))</f>
        <v/>
      </c>
      <c r="G5696" s="21">
        <f>IF(AND(D5696=3,C5696&lt;=5),MAX(0,B5696-F5696),IF(AND(D5696=2,C5696&lt;=5,MAX(0,B5696-F5696)&gt;3000000),1500000+MAX(0,B5696-F5696)-3000000,MAX(0,B5696-F5696)/2))</f>
        <v/>
      </c>
      <c r="H5696" s="21">
        <f>ROUNDDOWN(G5696,-3)</f>
        <v/>
      </c>
      <c r="I5696" s="21">
        <f>IF(H5696&lt;=0,0,ROUNDDOWN(ROUND((H5696*LOOKUP(H5696,{0,1950001,3300001,6950001,9000001,18000001,40000001},{0.05,0.1,0.2,0.23,0.33,0.4,0.45})-LOOKUP(H5696,{0,1950001,3300001,6950001,9000001,18000001,40000001},{0,97500,427500,636000,1536000,2796000,4796000}))*1.021,3),0))</f>
        <v/>
      </c>
      <c r="J5696" s="21">
        <f>ROUNDDOWN(ROUND(H5696*0.06,2),-2)</f>
        <v/>
      </c>
      <c r="K5696" s="21">
        <f>ROUNDDOWN(ROUND(H5696*0.04,2),-2)</f>
        <v/>
      </c>
      <c r="L5696" s="21">
        <f>I5696+J5696+K5696</f>
        <v/>
      </c>
      <c r="M5696" s="21">
        <f>B5696-L5696</f>
        <v/>
      </c>
      <c r="N5696" s="21">
        <f>ROUNDDOWN(ROUND(B5696*0.2042,2),0)</f>
        <v/>
      </c>
    </row>
    <row r="5697">
      <c r="A5697" t="inlineStr">
        <is>
          <t>照合 一般</t>
        </is>
      </c>
      <c r="B5697" s="21" t="n">
        <v>42500000</v>
      </c>
      <c r="C5697" s="22" t="n">
        <v>13</v>
      </c>
      <c r="D5697" s="22" t="n">
        <v>1</v>
      </c>
      <c r="E5697" s="22" t="n">
        <v>0</v>
      </c>
      <c r="F5697" s="21">
        <f>(IF(C5697&lt;=20,MAX(800000,400000*C5697),8000000+700000*(C5697-20))+IF(E5697=1,1000000,0))</f>
        <v/>
      </c>
      <c r="G5697" s="21">
        <f>IF(AND(D5697=3,C5697&lt;=5),MAX(0,B5697-F5697),IF(AND(D5697=2,C5697&lt;=5,MAX(0,B5697-F5697)&gt;3000000),1500000+MAX(0,B5697-F5697)-3000000,MAX(0,B5697-F5697)/2))</f>
        <v/>
      </c>
      <c r="H5697" s="21">
        <f>ROUNDDOWN(G5697,-3)</f>
        <v/>
      </c>
      <c r="I5697" s="21">
        <f>IF(H5697&lt;=0,0,ROUNDDOWN(ROUND((H5697*LOOKUP(H5697,{0,1950001,3300001,6950001,9000001,18000001,40000001},{0.05,0.1,0.2,0.23,0.33,0.4,0.45})-LOOKUP(H5697,{0,1950001,3300001,6950001,9000001,18000001,40000001},{0,97500,427500,636000,1536000,2796000,4796000}))*1.021,3),0))</f>
        <v/>
      </c>
      <c r="J5697" s="21">
        <f>ROUNDDOWN(ROUND(H5697*0.06,2),-2)</f>
        <v/>
      </c>
      <c r="K5697" s="21">
        <f>ROUNDDOWN(ROUND(H5697*0.04,2),-2)</f>
        <v/>
      </c>
      <c r="L5697" s="21">
        <f>I5697+J5697+K5697</f>
        <v/>
      </c>
      <c r="M5697" s="21">
        <f>B5697-L5697</f>
        <v/>
      </c>
      <c r="N5697" s="21">
        <f>ROUNDDOWN(ROUND(B5697*0.2042,2),0)</f>
        <v/>
      </c>
    </row>
    <row r="5698">
      <c r="A5698" t="inlineStr">
        <is>
          <t>照合 一般</t>
        </is>
      </c>
      <c r="B5698" s="21" t="n">
        <v>42500000</v>
      </c>
      <c r="C5698" s="22" t="n">
        <v>14</v>
      </c>
      <c r="D5698" s="22" t="n">
        <v>1</v>
      </c>
      <c r="E5698" s="22" t="n">
        <v>0</v>
      </c>
      <c r="F5698" s="21">
        <f>(IF(C5698&lt;=20,MAX(800000,400000*C5698),8000000+700000*(C5698-20))+IF(E5698=1,1000000,0))</f>
        <v/>
      </c>
      <c r="G5698" s="21">
        <f>IF(AND(D5698=3,C5698&lt;=5),MAX(0,B5698-F5698),IF(AND(D5698=2,C5698&lt;=5,MAX(0,B5698-F5698)&gt;3000000),1500000+MAX(0,B5698-F5698)-3000000,MAX(0,B5698-F5698)/2))</f>
        <v/>
      </c>
      <c r="H5698" s="21">
        <f>ROUNDDOWN(G5698,-3)</f>
        <v/>
      </c>
      <c r="I5698" s="21">
        <f>IF(H5698&lt;=0,0,ROUNDDOWN(ROUND((H5698*LOOKUP(H5698,{0,1950001,3300001,6950001,9000001,18000001,40000001},{0.05,0.1,0.2,0.23,0.33,0.4,0.45})-LOOKUP(H5698,{0,1950001,3300001,6950001,9000001,18000001,40000001},{0,97500,427500,636000,1536000,2796000,4796000}))*1.021,3),0))</f>
        <v/>
      </c>
      <c r="J5698" s="21">
        <f>ROUNDDOWN(ROUND(H5698*0.06,2),-2)</f>
        <v/>
      </c>
      <c r="K5698" s="21">
        <f>ROUNDDOWN(ROUND(H5698*0.04,2),-2)</f>
        <v/>
      </c>
      <c r="L5698" s="21">
        <f>I5698+J5698+K5698</f>
        <v/>
      </c>
      <c r="M5698" s="21">
        <f>B5698-L5698</f>
        <v/>
      </c>
      <c r="N5698" s="21">
        <f>ROUNDDOWN(ROUND(B5698*0.2042,2),0)</f>
        <v/>
      </c>
    </row>
    <row r="5699">
      <c r="A5699" t="inlineStr">
        <is>
          <t>照合 一般</t>
        </is>
      </c>
      <c r="B5699" s="21" t="n">
        <v>42500000</v>
      </c>
      <c r="C5699" s="22" t="n">
        <v>15</v>
      </c>
      <c r="D5699" s="22" t="n">
        <v>1</v>
      </c>
      <c r="E5699" s="22" t="n">
        <v>0</v>
      </c>
      <c r="F5699" s="21">
        <f>(IF(C5699&lt;=20,MAX(800000,400000*C5699),8000000+700000*(C5699-20))+IF(E5699=1,1000000,0))</f>
        <v/>
      </c>
      <c r="G5699" s="21">
        <f>IF(AND(D5699=3,C5699&lt;=5),MAX(0,B5699-F5699),IF(AND(D5699=2,C5699&lt;=5,MAX(0,B5699-F5699)&gt;3000000),1500000+MAX(0,B5699-F5699)-3000000,MAX(0,B5699-F5699)/2))</f>
        <v/>
      </c>
      <c r="H5699" s="21">
        <f>ROUNDDOWN(G5699,-3)</f>
        <v/>
      </c>
      <c r="I5699" s="21">
        <f>IF(H5699&lt;=0,0,ROUNDDOWN(ROUND((H5699*LOOKUP(H5699,{0,1950001,3300001,6950001,9000001,18000001,40000001},{0.05,0.1,0.2,0.23,0.33,0.4,0.45})-LOOKUP(H5699,{0,1950001,3300001,6950001,9000001,18000001,40000001},{0,97500,427500,636000,1536000,2796000,4796000}))*1.021,3),0))</f>
        <v/>
      </c>
      <c r="J5699" s="21">
        <f>ROUNDDOWN(ROUND(H5699*0.06,2),-2)</f>
        <v/>
      </c>
      <c r="K5699" s="21">
        <f>ROUNDDOWN(ROUND(H5699*0.04,2),-2)</f>
        <v/>
      </c>
      <c r="L5699" s="21">
        <f>I5699+J5699+K5699</f>
        <v/>
      </c>
      <c r="M5699" s="21">
        <f>B5699-L5699</f>
        <v/>
      </c>
      <c r="N5699" s="21">
        <f>ROUNDDOWN(ROUND(B5699*0.2042,2),0)</f>
        <v/>
      </c>
    </row>
    <row r="5700">
      <c r="A5700" t="inlineStr">
        <is>
          <t>照合 一般</t>
        </is>
      </c>
      <c r="B5700" s="21" t="n">
        <v>42500000</v>
      </c>
      <c r="C5700" s="22" t="n">
        <v>16</v>
      </c>
      <c r="D5700" s="22" t="n">
        <v>1</v>
      </c>
      <c r="E5700" s="22" t="n">
        <v>0</v>
      </c>
      <c r="F5700" s="21">
        <f>(IF(C5700&lt;=20,MAX(800000,400000*C5700),8000000+700000*(C5700-20))+IF(E5700=1,1000000,0))</f>
        <v/>
      </c>
      <c r="G5700" s="21">
        <f>IF(AND(D5700=3,C5700&lt;=5),MAX(0,B5700-F5700),IF(AND(D5700=2,C5700&lt;=5,MAX(0,B5700-F5700)&gt;3000000),1500000+MAX(0,B5700-F5700)-3000000,MAX(0,B5700-F5700)/2))</f>
        <v/>
      </c>
      <c r="H5700" s="21">
        <f>ROUNDDOWN(G5700,-3)</f>
        <v/>
      </c>
      <c r="I5700" s="21">
        <f>IF(H5700&lt;=0,0,ROUNDDOWN(ROUND((H5700*LOOKUP(H5700,{0,1950001,3300001,6950001,9000001,18000001,40000001},{0.05,0.1,0.2,0.23,0.33,0.4,0.45})-LOOKUP(H5700,{0,1950001,3300001,6950001,9000001,18000001,40000001},{0,97500,427500,636000,1536000,2796000,4796000}))*1.021,3),0))</f>
        <v/>
      </c>
      <c r="J5700" s="21">
        <f>ROUNDDOWN(ROUND(H5700*0.06,2),-2)</f>
        <v/>
      </c>
      <c r="K5700" s="21">
        <f>ROUNDDOWN(ROUND(H5700*0.04,2),-2)</f>
        <v/>
      </c>
      <c r="L5700" s="21">
        <f>I5700+J5700+K5700</f>
        <v/>
      </c>
      <c r="M5700" s="21">
        <f>B5700-L5700</f>
        <v/>
      </c>
      <c r="N5700" s="21">
        <f>ROUNDDOWN(ROUND(B5700*0.2042,2),0)</f>
        <v/>
      </c>
    </row>
    <row r="5701">
      <c r="A5701" t="inlineStr">
        <is>
          <t>照合 一般</t>
        </is>
      </c>
      <c r="B5701" s="21" t="n">
        <v>42500000</v>
      </c>
      <c r="C5701" s="22" t="n">
        <v>17</v>
      </c>
      <c r="D5701" s="22" t="n">
        <v>1</v>
      </c>
      <c r="E5701" s="22" t="n">
        <v>0</v>
      </c>
      <c r="F5701" s="21">
        <f>(IF(C5701&lt;=20,MAX(800000,400000*C5701),8000000+700000*(C5701-20))+IF(E5701=1,1000000,0))</f>
        <v/>
      </c>
      <c r="G5701" s="21">
        <f>IF(AND(D5701=3,C5701&lt;=5),MAX(0,B5701-F5701),IF(AND(D5701=2,C5701&lt;=5,MAX(0,B5701-F5701)&gt;3000000),1500000+MAX(0,B5701-F5701)-3000000,MAX(0,B5701-F5701)/2))</f>
        <v/>
      </c>
      <c r="H5701" s="21">
        <f>ROUNDDOWN(G5701,-3)</f>
        <v/>
      </c>
      <c r="I5701" s="21">
        <f>IF(H5701&lt;=0,0,ROUNDDOWN(ROUND((H5701*LOOKUP(H5701,{0,1950001,3300001,6950001,9000001,18000001,40000001},{0.05,0.1,0.2,0.23,0.33,0.4,0.45})-LOOKUP(H5701,{0,1950001,3300001,6950001,9000001,18000001,40000001},{0,97500,427500,636000,1536000,2796000,4796000}))*1.021,3),0))</f>
        <v/>
      </c>
      <c r="J5701" s="21">
        <f>ROUNDDOWN(ROUND(H5701*0.06,2),-2)</f>
        <v/>
      </c>
      <c r="K5701" s="21">
        <f>ROUNDDOWN(ROUND(H5701*0.04,2),-2)</f>
        <v/>
      </c>
      <c r="L5701" s="21">
        <f>I5701+J5701+K5701</f>
        <v/>
      </c>
      <c r="M5701" s="21">
        <f>B5701-L5701</f>
        <v/>
      </c>
      <c r="N5701" s="21">
        <f>ROUNDDOWN(ROUND(B5701*0.2042,2),0)</f>
        <v/>
      </c>
    </row>
    <row r="5702">
      <c r="A5702" t="inlineStr">
        <is>
          <t>照合 一般</t>
        </is>
      </c>
      <c r="B5702" s="21" t="n">
        <v>42500000</v>
      </c>
      <c r="C5702" s="22" t="n">
        <v>18</v>
      </c>
      <c r="D5702" s="22" t="n">
        <v>1</v>
      </c>
      <c r="E5702" s="22" t="n">
        <v>0</v>
      </c>
      <c r="F5702" s="21">
        <f>(IF(C5702&lt;=20,MAX(800000,400000*C5702),8000000+700000*(C5702-20))+IF(E5702=1,1000000,0))</f>
        <v/>
      </c>
      <c r="G5702" s="21">
        <f>IF(AND(D5702=3,C5702&lt;=5),MAX(0,B5702-F5702),IF(AND(D5702=2,C5702&lt;=5,MAX(0,B5702-F5702)&gt;3000000),1500000+MAX(0,B5702-F5702)-3000000,MAX(0,B5702-F5702)/2))</f>
        <v/>
      </c>
      <c r="H5702" s="21">
        <f>ROUNDDOWN(G5702,-3)</f>
        <v/>
      </c>
      <c r="I5702" s="21">
        <f>IF(H5702&lt;=0,0,ROUNDDOWN(ROUND((H5702*LOOKUP(H5702,{0,1950001,3300001,6950001,9000001,18000001,40000001},{0.05,0.1,0.2,0.23,0.33,0.4,0.45})-LOOKUP(H5702,{0,1950001,3300001,6950001,9000001,18000001,40000001},{0,97500,427500,636000,1536000,2796000,4796000}))*1.021,3),0))</f>
        <v/>
      </c>
      <c r="J5702" s="21">
        <f>ROUNDDOWN(ROUND(H5702*0.06,2),-2)</f>
        <v/>
      </c>
      <c r="K5702" s="21">
        <f>ROUNDDOWN(ROUND(H5702*0.04,2),-2)</f>
        <v/>
      </c>
      <c r="L5702" s="21">
        <f>I5702+J5702+K5702</f>
        <v/>
      </c>
      <c r="M5702" s="21">
        <f>B5702-L5702</f>
        <v/>
      </c>
      <c r="N5702" s="21">
        <f>ROUNDDOWN(ROUND(B5702*0.2042,2),0)</f>
        <v/>
      </c>
    </row>
    <row r="5703">
      <c r="A5703" t="inlineStr">
        <is>
          <t>照合 一般</t>
        </is>
      </c>
      <c r="B5703" s="21" t="n">
        <v>42500000</v>
      </c>
      <c r="C5703" s="22" t="n">
        <v>19</v>
      </c>
      <c r="D5703" s="22" t="n">
        <v>1</v>
      </c>
      <c r="E5703" s="22" t="n">
        <v>0</v>
      </c>
      <c r="F5703" s="21">
        <f>(IF(C5703&lt;=20,MAX(800000,400000*C5703),8000000+700000*(C5703-20))+IF(E5703=1,1000000,0))</f>
        <v/>
      </c>
      <c r="G5703" s="21">
        <f>IF(AND(D5703=3,C5703&lt;=5),MAX(0,B5703-F5703),IF(AND(D5703=2,C5703&lt;=5,MAX(0,B5703-F5703)&gt;3000000),1500000+MAX(0,B5703-F5703)-3000000,MAX(0,B5703-F5703)/2))</f>
        <v/>
      </c>
      <c r="H5703" s="21">
        <f>ROUNDDOWN(G5703,-3)</f>
        <v/>
      </c>
      <c r="I5703" s="21">
        <f>IF(H5703&lt;=0,0,ROUNDDOWN(ROUND((H5703*LOOKUP(H5703,{0,1950001,3300001,6950001,9000001,18000001,40000001},{0.05,0.1,0.2,0.23,0.33,0.4,0.45})-LOOKUP(H5703,{0,1950001,3300001,6950001,9000001,18000001,40000001},{0,97500,427500,636000,1536000,2796000,4796000}))*1.021,3),0))</f>
        <v/>
      </c>
      <c r="J5703" s="21">
        <f>ROUNDDOWN(ROUND(H5703*0.06,2),-2)</f>
        <v/>
      </c>
      <c r="K5703" s="21">
        <f>ROUNDDOWN(ROUND(H5703*0.04,2),-2)</f>
        <v/>
      </c>
      <c r="L5703" s="21">
        <f>I5703+J5703+K5703</f>
        <v/>
      </c>
      <c r="M5703" s="21">
        <f>B5703-L5703</f>
        <v/>
      </c>
      <c r="N5703" s="21">
        <f>ROUNDDOWN(ROUND(B5703*0.2042,2),0)</f>
        <v/>
      </c>
    </row>
    <row r="5704">
      <c r="A5704" t="inlineStr">
        <is>
          <t>照合 一般</t>
        </is>
      </c>
      <c r="B5704" s="21" t="n">
        <v>42500000</v>
      </c>
      <c r="C5704" s="22" t="n">
        <v>20</v>
      </c>
      <c r="D5704" s="22" t="n">
        <v>1</v>
      </c>
      <c r="E5704" s="22" t="n">
        <v>0</v>
      </c>
      <c r="F5704" s="21">
        <f>(IF(C5704&lt;=20,MAX(800000,400000*C5704),8000000+700000*(C5704-20))+IF(E5704=1,1000000,0))</f>
        <v/>
      </c>
      <c r="G5704" s="21">
        <f>IF(AND(D5704=3,C5704&lt;=5),MAX(0,B5704-F5704),IF(AND(D5704=2,C5704&lt;=5,MAX(0,B5704-F5704)&gt;3000000),1500000+MAX(0,B5704-F5704)-3000000,MAX(0,B5704-F5704)/2))</f>
        <v/>
      </c>
      <c r="H5704" s="21">
        <f>ROUNDDOWN(G5704,-3)</f>
        <v/>
      </c>
      <c r="I5704" s="21">
        <f>IF(H5704&lt;=0,0,ROUNDDOWN(ROUND((H5704*LOOKUP(H5704,{0,1950001,3300001,6950001,9000001,18000001,40000001},{0.05,0.1,0.2,0.23,0.33,0.4,0.45})-LOOKUP(H5704,{0,1950001,3300001,6950001,9000001,18000001,40000001},{0,97500,427500,636000,1536000,2796000,4796000}))*1.021,3),0))</f>
        <v/>
      </c>
      <c r="J5704" s="21">
        <f>ROUNDDOWN(ROUND(H5704*0.06,2),-2)</f>
        <v/>
      </c>
      <c r="K5704" s="21">
        <f>ROUNDDOWN(ROUND(H5704*0.04,2),-2)</f>
        <v/>
      </c>
      <c r="L5704" s="21">
        <f>I5704+J5704+K5704</f>
        <v/>
      </c>
      <c r="M5704" s="21">
        <f>B5704-L5704</f>
        <v/>
      </c>
      <c r="N5704" s="21">
        <f>ROUNDDOWN(ROUND(B5704*0.2042,2),0)</f>
        <v/>
      </c>
    </row>
    <row r="5705">
      <c r="A5705" t="inlineStr">
        <is>
          <t>照合 一般</t>
        </is>
      </c>
      <c r="B5705" s="21" t="n">
        <v>42500000</v>
      </c>
      <c r="C5705" s="22" t="n">
        <v>21</v>
      </c>
      <c r="D5705" s="22" t="n">
        <v>1</v>
      </c>
      <c r="E5705" s="22" t="n">
        <v>0</v>
      </c>
      <c r="F5705" s="21">
        <f>(IF(C5705&lt;=20,MAX(800000,400000*C5705),8000000+700000*(C5705-20))+IF(E5705=1,1000000,0))</f>
        <v/>
      </c>
      <c r="G5705" s="21">
        <f>IF(AND(D5705=3,C5705&lt;=5),MAX(0,B5705-F5705),IF(AND(D5705=2,C5705&lt;=5,MAX(0,B5705-F5705)&gt;3000000),1500000+MAX(0,B5705-F5705)-3000000,MAX(0,B5705-F5705)/2))</f>
        <v/>
      </c>
      <c r="H5705" s="21">
        <f>ROUNDDOWN(G5705,-3)</f>
        <v/>
      </c>
      <c r="I5705" s="21">
        <f>IF(H5705&lt;=0,0,ROUNDDOWN(ROUND((H5705*LOOKUP(H5705,{0,1950001,3300001,6950001,9000001,18000001,40000001},{0.05,0.1,0.2,0.23,0.33,0.4,0.45})-LOOKUP(H5705,{0,1950001,3300001,6950001,9000001,18000001,40000001},{0,97500,427500,636000,1536000,2796000,4796000}))*1.021,3),0))</f>
        <v/>
      </c>
      <c r="J5705" s="21">
        <f>ROUNDDOWN(ROUND(H5705*0.06,2),-2)</f>
        <v/>
      </c>
      <c r="K5705" s="21">
        <f>ROUNDDOWN(ROUND(H5705*0.04,2),-2)</f>
        <v/>
      </c>
      <c r="L5705" s="21">
        <f>I5705+J5705+K5705</f>
        <v/>
      </c>
      <c r="M5705" s="21">
        <f>B5705-L5705</f>
        <v/>
      </c>
      <c r="N5705" s="21">
        <f>ROUNDDOWN(ROUND(B5705*0.2042,2),0)</f>
        <v/>
      </c>
    </row>
    <row r="5706">
      <c r="A5706" t="inlineStr">
        <is>
          <t>照合 一般</t>
        </is>
      </c>
      <c r="B5706" s="21" t="n">
        <v>42500000</v>
      </c>
      <c r="C5706" s="22" t="n">
        <v>22</v>
      </c>
      <c r="D5706" s="22" t="n">
        <v>1</v>
      </c>
      <c r="E5706" s="22" t="n">
        <v>0</v>
      </c>
      <c r="F5706" s="21">
        <f>(IF(C5706&lt;=20,MAX(800000,400000*C5706),8000000+700000*(C5706-20))+IF(E5706=1,1000000,0))</f>
        <v/>
      </c>
      <c r="G5706" s="21">
        <f>IF(AND(D5706=3,C5706&lt;=5),MAX(0,B5706-F5706),IF(AND(D5706=2,C5706&lt;=5,MAX(0,B5706-F5706)&gt;3000000),1500000+MAX(0,B5706-F5706)-3000000,MAX(0,B5706-F5706)/2))</f>
        <v/>
      </c>
      <c r="H5706" s="21">
        <f>ROUNDDOWN(G5706,-3)</f>
        <v/>
      </c>
      <c r="I5706" s="21">
        <f>IF(H5706&lt;=0,0,ROUNDDOWN(ROUND((H5706*LOOKUP(H5706,{0,1950001,3300001,6950001,9000001,18000001,40000001},{0.05,0.1,0.2,0.23,0.33,0.4,0.45})-LOOKUP(H5706,{0,1950001,3300001,6950001,9000001,18000001,40000001},{0,97500,427500,636000,1536000,2796000,4796000}))*1.021,3),0))</f>
        <v/>
      </c>
      <c r="J5706" s="21">
        <f>ROUNDDOWN(ROUND(H5706*0.06,2),-2)</f>
        <v/>
      </c>
      <c r="K5706" s="21">
        <f>ROUNDDOWN(ROUND(H5706*0.04,2),-2)</f>
        <v/>
      </c>
      <c r="L5706" s="21">
        <f>I5706+J5706+K5706</f>
        <v/>
      </c>
      <c r="M5706" s="21">
        <f>B5706-L5706</f>
        <v/>
      </c>
      <c r="N5706" s="21">
        <f>ROUNDDOWN(ROUND(B5706*0.2042,2),0)</f>
        <v/>
      </c>
    </row>
    <row r="5707">
      <c r="A5707" t="inlineStr">
        <is>
          <t>照合 一般</t>
        </is>
      </c>
      <c r="B5707" s="21" t="n">
        <v>42500000</v>
      </c>
      <c r="C5707" s="22" t="n">
        <v>23</v>
      </c>
      <c r="D5707" s="22" t="n">
        <v>1</v>
      </c>
      <c r="E5707" s="22" t="n">
        <v>0</v>
      </c>
      <c r="F5707" s="21">
        <f>(IF(C5707&lt;=20,MAX(800000,400000*C5707),8000000+700000*(C5707-20))+IF(E5707=1,1000000,0))</f>
        <v/>
      </c>
      <c r="G5707" s="21">
        <f>IF(AND(D5707=3,C5707&lt;=5),MAX(0,B5707-F5707),IF(AND(D5707=2,C5707&lt;=5,MAX(0,B5707-F5707)&gt;3000000),1500000+MAX(0,B5707-F5707)-3000000,MAX(0,B5707-F5707)/2))</f>
        <v/>
      </c>
      <c r="H5707" s="21">
        <f>ROUNDDOWN(G5707,-3)</f>
        <v/>
      </c>
      <c r="I5707" s="21">
        <f>IF(H5707&lt;=0,0,ROUNDDOWN(ROUND((H5707*LOOKUP(H5707,{0,1950001,3300001,6950001,9000001,18000001,40000001},{0.05,0.1,0.2,0.23,0.33,0.4,0.45})-LOOKUP(H5707,{0,1950001,3300001,6950001,9000001,18000001,40000001},{0,97500,427500,636000,1536000,2796000,4796000}))*1.021,3),0))</f>
        <v/>
      </c>
      <c r="J5707" s="21">
        <f>ROUNDDOWN(ROUND(H5707*0.06,2),-2)</f>
        <v/>
      </c>
      <c r="K5707" s="21">
        <f>ROUNDDOWN(ROUND(H5707*0.04,2),-2)</f>
        <v/>
      </c>
      <c r="L5707" s="21">
        <f>I5707+J5707+K5707</f>
        <v/>
      </c>
      <c r="M5707" s="21">
        <f>B5707-L5707</f>
        <v/>
      </c>
      <c r="N5707" s="21">
        <f>ROUNDDOWN(ROUND(B5707*0.2042,2),0)</f>
        <v/>
      </c>
    </row>
    <row r="5708">
      <c r="A5708" t="inlineStr">
        <is>
          <t>照合 一般</t>
        </is>
      </c>
      <c r="B5708" s="21" t="n">
        <v>42500000</v>
      </c>
      <c r="C5708" s="22" t="n">
        <v>24</v>
      </c>
      <c r="D5708" s="22" t="n">
        <v>1</v>
      </c>
      <c r="E5708" s="22" t="n">
        <v>0</v>
      </c>
      <c r="F5708" s="21">
        <f>(IF(C5708&lt;=20,MAX(800000,400000*C5708),8000000+700000*(C5708-20))+IF(E5708=1,1000000,0))</f>
        <v/>
      </c>
      <c r="G5708" s="21">
        <f>IF(AND(D5708=3,C5708&lt;=5),MAX(0,B5708-F5708),IF(AND(D5708=2,C5708&lt;=5,MAX(0,B5708-F5708)&gt;3000000),1500000+MAX(0,B5708-F5708)-3000000,MAX(0,B5708-F5708)/2))</f>
        <v/>
      </c>
      <c r="H5708" s="21">
        <f>ROUNDDOWN(G5708,-3)</f>
        <v/>
      </c>
      <c r="I5708" s="21">
        <f>IF(H5708&lt;=0,0,ROUNDDOWN(ROUND((H5708*LOOKUP(H5708,{0,1950001,3300001,6950001,9000001,18000001,40000001},{0.05,0.1,0.2,0.23,0.33,0.4,0.45})-LOOKUP(H5708,{0,1950001,3300001,6950001,9000001,18000001,40000001},{0,97500,427500,636000,1536000,2796000,4796000}))*1.021,3),0))</f>
        <v/>
      </c>
      <c r="J5708" s="21">
        <f>ROUNDDOWN(ROUND(H5708*0.06,2),-2)</f>
        <v/>
      </c>
      <c r="K5708" s="21">
        <f>ROUNDDOWN(ROUND(H5708*0.04,2),-2)</f>
        <v/>
      </c>
      <c r="L5708" s="21">
        <f>I5708+J5708+K5708</f>
        <v/>
      </c>
      <c r="M5708" s="21">
        <f>B5708-L5708</f>
        <v/>
      </c>
      <c r="N5708" s="21">
        <f>ROUNDDOWN(ROUND(B5708*0.2042,2),0)</f>
        <v/>
      </c>
    </row>
    <row r="5709">
      <c r="A5709" t="inlineStr">
        <is>
          <t>照合 一般</t>
        </is>
      </c>
      <c r="B5709" s="21" t="n">
        <v>42500000</v>
      </c>
      <c r="C5709" s="22" t="n">
        <v>25</v>
      </c>
      <c r="D5709" s="22" t="n">
        <v>1</v>
      </c>
      <c r="E5709" s="22" t="n">
        <v>0</v>
      </c>
      <c r="F5709" s="21">
        <f>(IF(C5709&lt;=20,MAX(800000,400000*C5709),8000000+700000*(C5709-20))+IF(E5709=1,1000000,0))</f>
        <v/>
      </c>
      <c r="G5709" s="21">
        <f>IF(AND(D5709=3,C5709&lt;=5),MAX(0,B5709-F5709),IF(AND(D5709=2,C5709&lt;=5,MAX(0,B5709-F5709)&gt;3000000),1500000+MAX(0,B5709-F5709)-3000000,MAX(0,B5709-F5709)/2))</f>
        <v/>
      </c>
      <c r="H5709" s="21">
        <f>ROUNDDOWN(G5709,-3)</f>
        <v/>
      </c>
      <c r="I5709" s="21">
        <f>IF(H5709&lt;=0,0,ROUNDDOWN(ROUND((H5709*LOOKUP(H5709,{0,1950001,3300001,6950001,9000001,18000001,40000001},{0.05,0.1,0.2,0.23,0.33,0.4,0.45})-LOOKUP(H5709,{0,1950001,3300001,6950001,9000001,18000001,40000001},{0,97500,427500,636000,1536000,2796000,4796000}))*1.021,3),0))</f>
        <v/>
      </c>
      <c r="J5709" s="21">
        <f>ROUNDDOWN(ROUND(H5709*0.06,2),-2)</f>
        <v/>
      </c>
      <c r="K5709" s="21">
        <f>ROUNDDOWN(ROUND(H5709*0.04,2),-2)</f>
        <v/>
      </c>
      <c r="L5709" s="21">
        <f>I5709+J5709+K5709</f>
        <v/>
      </c>
      <c r="M5709" s="21">
        <f>B5709-L5709</f>
        <v/>
      </c>
      <c r="N5709" s="21">
        <f>ROUNDDOWN(ROUND(B5709*0.2042,2),0)</f>
        <v/>
      </c>
    </row>
    <row r="5710">
      <c r="A5710" t="inlineStr">
        <is>
          <t>照合 一般</t>
        </is>
      </c>
      <c r="B5710" s="21" t="n">
        <v>42500000</v>
      </c>
      <c r="C5710" s="22" t="n">
        <v>26</v>
      </c>
      <c r="D5710" s="22" t="n">
        <v>1</v>
      </c>
      <c r="E5710" s="22" t="n">
        <v>0</v>
      </c>
      <c r="F5710" s="21">
        <f>(IF(C5710&lt;=20,MAX(800000,400000*C5710),8000000+700000*(C5710-20))+IF(E5710=1,1000000,0))</f>
        <v/>
      </c>
      <c r="G5710" s="21">
        <f>IF(AND(D5710=3,C5710&lt;=5),MAX(0,B5710-F5710),IF(AND(D5710=2,C5710&lt;=5,MAX(0,B5710-F5710)&gt;3000000),1500000+MAX(0,B5710-F5710)-3000000,MAX(0,B5710-F5710)/2))</f>
        <v/>
      </c>
      <c r="H5710" s="21">
        <f>ROUNDDOWN(G5710,-3)</f>
        <v/>
      </c>
      <c r="I5710" s="21">
        <f>IF(H5710&lt;=0,0,ROUNDDOWN(ROUND((H5710*LOOKUP(H5710,{0,1950001,3300001,6950001,9000001,18000001,40000001},{0.05,0.1,0.2,0.23,0.33,0.4,0.45})-LOOKUP(H5710,{0,1950001,3300001,6950001,9000001,18000001,40000001},{0,97500,427500,636000,1536000,2796000,4796000}))*1.021,3),0))</f>
        <v/>
      </c>
      <c r="J5710" s="21">
        <f>ROUNDDOWN(ROUND(H5710*0.06,2),-2)</f>
        <v/>
      </c>
      <c r="K5710" s="21">
        <f>ROUNDDOWN(ROUND(H5710*0.04,2),-2)</f>
        <v/>
      </c>
      <c r="L5710" s="21">
        <f>I5710+J5710+K5710</f>
        <v/>
      </c>
      <c r="M5710" s="21">
        <f>B5710-L5710</f>
        <v/>
      </c>
      <c r="N5710" s="21">
        <f>ROUNDDOWN(ROUND(B5710*0.2042,2),0)</f>
        <v/>
      </c>
    </row>
    <row r="5711">
      <c r="A5711" t="inlineStr">
        <is>
          <t>照合 一般</t>
        </is>
      </c>
      <c r="B5711" s="21" t="n">
        <v>42500000</v>
      </c>
      <c r="C5711" s="22" t="n">
        <v>27</v>
      </c>
      <c r="D5711" s="22" t="n">
        <v>1</v>
      </c>
      <c r="E5711" s="22" t="n">
        <v>0</v>
      </c>
      <c r="F5711" s="21">
        <f>(IF(C5711&lt;=20,MAX(800000,400000*C5711),8000000+700000*(C5711-20))+IF(E5711=1,1000000,0))</f>
        <v/>
      </c>
      <c r="G5711" s="21">
        <f>IF(AND(D5711=3,C5711&lt;=5),MAX(0,B5711-F5711),IF(AND(D5711=2,C5711&lt;=5,MAX(0,B5711-F5711)&gt;3000000),1500000+MAX(0,B5711-F5711)-3000000,MAX(0,B5711-F5711)/2))</f>
        <v/>
      </c>
      <c r="H5711" s="21">
        <f>ROUNDDOWN(G5711,-3)</f>
        <v/>
      </c>
      <c r="I5711" s="21">
        <f>IF(H5711&lt;=0,0,ROUNDDOWN(ROUND((H5711*LOOKUP(H5711,{0,1950001,3300001,6950001,9000001,18000001,40000001},{0.05,0.1,0.2,0.23,0.33,0.4,0.45})-LOOKUP(H5711,{0,1950001,3300001,6950001,9000001,18000001,40000001},{0,97500,427500,636000,1536000,2796000,4796000}))*1.021,3),0))</f>
        <v/>
      </c>
      <c r="J5711" s="21">
        <f>ROUNDDOWN(ROUND(H5711*0.06,2),-2)</f>
        <v/>
      </c>
      <c r="K5711" s="21">
        <f>ROUNDDOWN(ROUND(H5711*0.04,2),-2)</f>
        <v/>
      </c>
      <c r="L5711" s="21">
        <f>I5711+J5711+K5711</f>
        <v/>
      </c>
      <c r="M5711" s="21">
        <f>B5711-L5711</f>
        <v/>
      </c>
      <c r="N5711" s="21">
        <f>ROUNDDOWN(ROUND(B5711*0.2042,2),0)</f>
        <v/>
      </c>
    </row>
    <row r="5712">
      <c r="A5712" t="inlineStr">
        <is>
          <t>照合 一般</t>
        </is>
      </c>
      <c r="B5712" s="21" t="n">
        <v>42500000</v>
      </c>
      <c r="C5712" s="22" t="n">
        <v>28</v>
      </c>
      <c r="D5712" s="22" t="n">
        <v>1</v>
      </c>
      <c r="E5712" s="22" t="n">
        <v>0</v>
      </c>
      <c r="F5712" s="21">
        <f>(IF(C5712&lt;=20,MAX(800000,400000*C5712),8000000+700000*(C5712-20))+IF(E5712=1,1000000,0))</f>
        <v/>
      </c>
      <c r="G5712" s="21">
        <f>IF(AND(D5712=3,C5712&lt;=5),MAX(0,B5712-F5712),IF(AND(D5712=2,C5712&lt;=5,MAX(0,B5712-F5712)&gt;3000000),1500000+MAX(0,B5712-F5712)-3000000,MAX(0,B5712-F5712)/2))</f>
        <v/>
      </c>
      <c r="H5712" s="21">
        <f>ROUNDDOWN(G5712,-3)</f>
        <v/>
      </c>
      <c r="I5712" s="21">
        <f>IF(H5712&lt;=0,0,ROUNDDOWN(ROUND((H5712*LOOKUP(H5712,{0,1950001,3300001,6950001,9000001,18000001,40000001},{0.05,0.1,0.2,0.23,0.33,0.4,0.45})-LOOKUP(H5712,{0,1950001,3300001,6950001,9000001,18000001,40000001},{0,97500,427500,636000,1536000,2796000,4796000}))*1.021,3),0))</f>
        <v/>
      </c>
      <c r="J5712" s="21">
        <f>ROUNDDOWN(ROUND(H5712*0.06,2),-2)</f>
        <v/>
      </c>
      <c r="K5712" s="21">
        <f>ROUNDDOWN(ROUND(H5712*0.04,2),-2)</f>
        <v/>
      </c>
      <c r="L5712" s="21">
        <f>I5712+J5712+K5712</f>
        <v/>
      </c>
      <c r="M5712" s="21">
        <f>B5712-L5712</f>
        <v/>
      </c>
      <c r="N5712" s="21">
        <f>ROUNDDOWN(ROUND(B5712*0.2042,2),0)</f>
        <v/>
      </c>
    </row>
    <row r="5713">
      <c r="A5713" t="inlineStr">
        <is>
          <t>照合 一般</t>
        </is>
      </c>
      <c r="B5713" s="21" t="n">
        <v>42500000</v>
      </c>
      <c r="C5713" s="22" t="n">
        <v>29</v>
      </c>
      <c r="D5713" s="22" t="n">
        <v>1</v>
      </c>
      <c r="E5713" s="22" t="n">
        <v>0</v>
      </c>
      <c r="F5713" s="21">
        <f>(IF(C5713&lt;=20,MAX(800000,400000*C5713),8000000+700000*(C5713-20))+IF(E5713=1,1000000,0))</f>
        <v/>
      </c>
      <c r="G5713" s="21">
        <f>IF(AND(D5713=3,C5713&lt;=5),MAX(0,B5713-F5713),IF(AND(D5713=2,C5713&lt;=5,MAX(0,B5713-F5713)&gt;3000000),1500000+MAX(0,B5713-F5713)-3000000,MAX(0,B5713-F5713)/2))</f>
        <v/>
      </c>
      <c r="H5713" s="21">
        <f>ROUNDDOWN(G5713,-3)</f>
        <v/>
      </c>
      <c r="I5713" s="21">
        <f>IF(H5713&lt;=0,0,ROUNDDOWN(ROUND((H5713*LOOKUP(H5713,{0,1950001,3300001,6950001,9000001,18000001,40000001},{0.05,0.1,0.2,0.23,0.33,0.4,0.45})-LOOKUP(H5713,{0,1950001,3300001,6950001,9000001,18000001,40000001},{0,97500,427500,636000,1536000,2796000,4796000}))*1.021,3),0))</f>
        <v/>
      </c>
      <c r="J5713" s="21">
        <f>ROUNDDOWN(ROUND(H5713*0.06,2),-2)</f>
        <v/>
      </c>
      <c r="K5713" s="21">
        <f>ROUNDDOWN(ROUND(H5713*0.04,2),-2)</f>
        <v/>
      </c>
      <c r="L5713" s="21">
        <f>I5713+J5713+K5713</f>
        <v/>
      </c>
      <c r="M5713" s="21">
        <f>B5713-L5713</f>
        <v/>
      </c>
      <c r="N5713" s="21">
        <f>ROUNDDOWN(ROUND(B5713*0.2042,2),0)</f>
        <v/>
      </c>
    </row>
    <row r="5714">
      <c r="A5714" t="inlineStr">
        <is>
          <t>照合 一般</t>
        </is>
      </c>
      <c r="B5714" s="21" t="n">
        <v>42500000</v>
      </c>
      <c r="C5714" s="22" t="n">
        <v>30</v>
      </c>
      <c r="D5714" s="22" t="n">
        <v>1</v>
      </c>
      <c r="E5714" s="22" t="n">
        <v>0</v>
      </c>
      <c r="F5714" s="21">
        <f>(IF(C5714&lt;=20,MAX(800000,400000*C5714),8000000+700000*(C5714-20))+IF(E5714=1,1000000,0))</f>
        <v/>
      </c>
      <c r="G5714" s="21">
        <f>IF(AND(D5714=3,C5714&lt;=5),MAX(0,B5714-F5714),IF(AND(D5714=2,C5714&lt;=5,MAX(0,B5714-F5714)&gt;3000000),1500000+MAX(0,B5714-F5714)-3000000,MAX(0,B5714-F5714)/2))</f>
        <v/>
      </c>
      <c r="H5714" s="21">
        <f>ROUNDDOWN(G5714,-3)</f>
        <v/>
      </c>
      <c r="I5714" s="21">
        <f>IF(H5714&lt;=0,0,ROUNDDOWN(ROUND((H5714*LOOKUP(H5714,{0,1950001,3300001,6950001,9000001,18000001,40000001},{0.05,0.1,0.2,0.23,0.33,0.4,0.45})-LOOKUP(H5714,{0,1950001,3300001,6950001,9000001,18000001,40000001},{0,97500,427500,636000,1536000,2796000,4796000}))*1.021,3),0))</f>
        <v/>
      </c>
      <c r="J5714" s="21">
        <f>ROUNDDOWN(ROUND(H5714*0.06,2),-2)</f>
        <v/>
      </c>
      <c r="K5714" s="21">
        <f>ROUNDDOWN(ROUND(H5714*0.04,2),-2)</f>
        <v/>
      </c>
      <c r="L5714" s="21">
        <f>I5714+J5714+K5714</f>
        <v/>
      </c>
      <c r="M5714" s="21">
        <f>B5714-L5714</f>
        <v/>
      </c>
      <c r="N5714" s="21">
        <f>ROUNDDOWN(ROUND(B5714*0.2042,2),0)</f>
        <v/>
      </c>
    </row>
    <row r="5715">
      <c r="A5715" t="inlineStr">
        <is>
          <t>照合 一般</t>
        </is>
      </c>
      <c r="B5715" s="21" t="n">
        <v>42500000</v>
      </c>
      <c r="C5715" s="22" t="n">
        <v>31</v>
      </c>
      <c r="D5715" s="22" t="n">
        <v>1</v>
      </c>
      <c r="E5715" s="22" t="n">
        <v>0</v>
      </c>
      <c r="F5715" s="21">
        <f>(IF(C5715&lt;=20,MAX(800000,400000*C5715),8000000+700000*(C5715-20))+IF(E5715=1,1000000,0))</f>
        <v/>
      </c>
      <c r="G5715" s="21">
        <f>IF(AND(D5715=3,C5715&lt;=5),MAX(0,B5715-F5715),IF(AND(D5715=2,C5715&lt;=5,MAX(0,B5715-F5715)&gt;3000000),1500000+MAX(0,B5715-F5715)-3000000,MAX(0,B5715-F5715)/2))</f>
        <v/>
      </c>
      <c r="H5715" s="21">
        <f>ROUNDDOWN(G5715,-3)</f>
        <v/>
      </c>
      <c r="I5715" s="21">
        <f>IF(H5715&lt;=0,0,ROUNDDOWN(ROUND((H5715*LOOKUP(H5715,{0,1950001,3300001,6950001,9000001,18000001,40000001},{0.05,0.1,0.2,0.23,0.33,0.4,0.45})-LOOKUP(H5715,{0,1950001,3300001,6950001,9000001,18000001,40000001},{0,97500,427500,636000,1536000,2796000,4796000}))*1.021,3),0))</f>
        <v/>
      </c>
      <c r="J5715" s="21">
        <f>ROUNDDOWN(ROUND(H5715*0.06,2),-2)</f>
        <v/>
      </c>
      <c r="K5715" s="21">
        <f>ROUNDDOWN(ROUND(H5715*0.04,2),-2)</f>
        <v/>
      </c>
      <c r="L5715" s="21">
        <f>I5715+J5715+K5715</f>
        <v/>
      </c>
      <c r="M5715" s="21">
        <f>B5715-L5715</f>
        <v/>
      </c>
      <c r="N5715" s="21">
        <f>ROUNDDOWN(ROUND(B5715*0.2042,2),0)</f>
        <v/>
      </c>
    </row>
    <row r="5716">
      <c r="A5716" t="inlineStr">
        <is>
          <t>照合 一般</t>
        </is>
      </c>
      <c r="B5716" s="21" t="n">
        <v>42500000</v>
      </c>
      <c r="C5716" s="22" t="n">
        <v>32</v>
      </c>
      <c r="D5716" s="22" t="n">
        <v>1</v>
      </c>
      <c r="E5716" s="22" t="n">
        <v>0</v>
      </c>
      <c r="F5716" s="21">
        <f>(IF(C5716&lt;=20,MAX(800000,400000*C5716),8000000+700000*(C5716-20))+IF(E5716=1,1000000,0))</f>
        <v/>
      </c>
      <c r="G5716" s="21">
        <f>IF(AND(D5716=3,C5716&lt;=5),MAX(0,B5716-F5716),IF(AND(D5716=2,C5716&lt;=5,MAX(0,B5716-F5716)&gt;3000000),1500000+MAX(0,B5716-F5716)-3000000,MAX(0,B5716-F5716)/2))</f>
        <v/>
      </c>
      <c r="H5716" s="21">
        <f>ROUNDDOWN(G5716,-3)</f>
        <v/>
      </c>
      <c r="I5716" s="21">
        <f>IF(H5716&lt;=0,0,ROUNDDOWN(ROUND((H5716*LOOKUP(H5716,{0,1950001,3300001,6950001,9000001,18000001,40000001},{0.05,0.1,0.2,0.23,0.33,0.4,0.45})-LOOKUP(H5716,{0,1950001,3300001,6950001,9000001,18000001,40000001},{0,97500,427500,636000,1536000,2796000,4796000}))*1.021,3),0))</f>
        <v/>
      </c>
      <c r="J5716" s="21">
        <f>ROUNDDOWN(ROUND(H5716*0.06,2),-2)</f>
        <v/>
      </c>
      <c r="K5716" s="21">
        <f>ROUNDDOWN(ROUND(H5716*0.04,2),-2)</f>
        <v/>
      </c>
      <c r="L5716" s="21">
        <f>I5716+J5716+K5716</f>
        <v/>
      </c>
      <c r="M5716" s="21">
        <f>B5716-L5716</f>
        <v/>
      </c>
      <c r="N5716" s="21">
        <f>ROUNDDOWN(ROUND(B5716*0.2042,2),0)</f>
        <v/>
      </c>
    </row>
    <row r="5717">
      <c r="A5717" t="inlineStr">
        <is>
          <t>照合 一般</t>
        </is>
      </c>
      <c r="B5717" s="21" t="n">
        <v>42500000</v>
      </c>
      <c r="C5717" s="22" t="n">
        <v>33</v>
      </c>
      <c r="D5717" s="22" t="n">
        <v>1</v>
      </c>
      <c r="E5717" s="22" t="n">
        <v>0</v>
      </c>
      <c r="F5717" s="21">
        <f>(IF(C5717&lt;=20,MAX(800000,400000*C5717),8000000+700000*(C5717-20))+IF(E5717=1,1000000,0))</f>
        <v/>
      </c>
      <c r="G5717" s="21">
        <f>IF(AND(D5717=3,C5717&lt;=5),MAX(0,B5717-F5717),IF(AND(D5717=2,C5717&lt;=5,MAX(0,B5717-F5717)&gt;3000000),1500000+MAX(0,B5717-F5717)-3000000,MAX(0,B5717-F5717)/2))</f>
        <v/>
      </c>
      <c r="H5717" s="21">
        <f>ROUNDDOWN(G5717,-3)</f>
        <v/>
      </c>
      <c r="I5717" s="21">
        <f>IF(H5717&lt;=0,0,ROUNDDOWN(ROUND((H5717*LOOKUP(H5717,{0,1950001,3300001,6950001,9000001,18000001,40000001},{0.05,0.1,0.2,0.23,0.33,0.4,0.45})-LOOKUP(H5717,{0,1950001,3300001,6950001,9000001,18000001,40000001},{0,97500,427500,636000,1536000,2796000,4796000}))*1.021,3),0))</f>
        <v/>
      </c>
      <c r="J5717" s="21">
        <f>ROUNDDOWN(ROUND(H5717*0.06,2),-2)</f>
        <v/>
      </c>
      <c r="K5717" s="21">
        <f>ROUNDDOWN(ROUND(H5717*0.04,2),-2)</f>
        <v/>
      </c>
      <c r="L5717" s="21">
        <f>I5717+J5717+K5717</f>
        <v/>
      </c>
      <c r="M5717" s="21">
        <f>B5717-L5717</f>
        <v/>
      </c>
      <c r="N5717" s="21">
        <f>ROUNDDOWN(ROUND(B5717*0.2042,2),0)</f>
        <v/>
      </c>
    </row>
    <row r="5718">
      <c r="A5718" t="inlineStr">
        <is>
          <t>照合 一般</t>
        </is>
      </c>
      <c r="B5718" s="21" t="n">
        <v>42500000</v>
      </c>
      <c r="C5718" s="22" t="n">
        <v>34</v>
      </c>
      <c r="D5718" s="22" t="n">
        <v>1</v>
      </c>
      <c r="E5718" s="22" t="n">
        <v>0</v>
      </c>
      <c r="F5718" s="21">
        <f>(IF(C5718&lt;=20,MAX(800000,400000*C5718),8000000+700000*(C5718-20))+IF(E5718=1,1000000,0))</f>
        <v/>
      </c>
      <c r="G5718" s="21">
        <f>IF(AND(D5718=3,C5718&lt;=5),MAX(0,B5718-F5718),IF(AND(D5718=2,C5718&lt;=5,MAX(0,B5718-F5718)&gt;3000000),1500000+MAX(0,B5718-F5718)-3000000,MAX(0,B5718-F5718)/2))</f>
        <v/>
      </c>
      <c r="H5718" s="21">
        <f>ROUNDDOWN(G5718,-3)</f>
        <v/>
      </c>
      <c r="I5718" s="21">
        <f>IF(H5718&lt;=0,0,ROUNDDOWN(ROUND((H5718*LOOKUP(H5718,{0,1950001,3300001,6950001,9000001,18000001,40000001},{0.05,0.1,0.2,0.23,0.33,0.4,0.45})-LOOKUP(H5718,{0,1950001,3300001,6950001,9000001,18000001,40000001},{0,97500,427500,636000,1536000,2796000,4796000}))*1.021,3),0))</f>
        <v/>
      </c>
      <c r="J5718" s="21">
        <f>ROUNDDOWN(ROUND(H5718*0.06,2),-2)</f>
        <v/>
      </c>
      <c r="K5718" s="21">
        <f>ROUNDDOWN(ROUND(H5718*0.04,2),-2)</f>
        <v/>
      </c>
      <c r="L5718" s="21">
        <f>I5718+J5718+K5718</f>
        <v/>
      </c>
      <c r="M5718" s="21">
        <f>B5718-L5718</f>
        <v/>
      </c>
      <c r="N5718" s="21">
        <f>ROUNDDOWN(ROUND(B5718*0.2042,2),0)</f>
        <v/>
      </c>
    </row>
    <row r="5719">
      <c r="A5719" t="inlineStr">
        <is>
          <t>照合 一般</t>
        </is>
      </c>
      <c r="B5719" s="21" t="n">
        <v>42500000</v>
      </c>
      <c r="C5719" s="22" t="n">
        <v>35</v>
      </c>
      <c r="D5719" s="22" t="n">
        <v>1</v>
      </c>
      <c r="E5719" s="22" t="n">
        <v>0</v>
      </c>
      <c r="F5719" s="21">
        <f>(IF(C5719&lt;=20,MAX(800000,400000*C5719),8000000+700000*(C5719-20))+IF(E5719=1,1000000,0))</f>
        <v/>
      </c>
      <c r="G5719" s="21">
        <f>IF(AND(D5719=3,C5719&lt;=5),MAX(0,B5719-F5719),IF(AND(D5719=2,C5719&lt;=5,MAX(0,B5719-F5719)&gt;3000000),1500000+MAX(0,B5719-F5719)-3000000,MAX(0,B5719-F5719)/2))</f>
        <v/>
      </c>
      <c r="H5719" s="21">
        <f>ROUNDDOWN(G5719,-3)</f>
        <v/>
      </c>
      <c r="I5719" s="21">
        <f>IF(H5719&lt;=0,0,ROUNDDOWN(ROUND((H5719*LOOKUP(H5719,{0,1950001,3300001,6950001,9000001,18000001,40000001},{0.05,0.1,0.2,0.23,0.33,0.4,0.45})-LOOKUP(H5719,{0,1950001,3300001,6950001,9000001,18000001,40000001},{0,97500,427500,636000,1536000,2796000,4796000}))*1.021,3),0))</f>
        <v/>
      </c>
      <c r="J5719" s="21">
        <f>ROUNDDOWN(ROUND(H5719*0.06,2),-2)</f>
        <v/>
      </c>
      <c r="K5719" s="21">
        <f>ROUNDDOWN(ROUND(H5719*0.04,2),-2)</f>
        <v/>
      </c>
      <c r="L5719" s="21">
        <f>I5719+J5719+K5719</f>
        <v/>
      </c>
      <c r="M5719" s="21">
        <f>B5719-L5719</f>
        <v/>
      </c>
      <c r="N5719" s="21">
        <f>ROUNDDOWN(ROUND(B5719*0.2042,2),0)</f>
        <v/>
      </c>
    </row>
    <row r="5720">
      <c r="A5720" t="inlineStr">
        <is>
          <t>照合 一般</t>
        </is>
      </c>
      <c r="B5720" s="21" t="n">
        <v>42500000</v>
      </c>
      <c r="C5720" s="22" t="n">
        <v>36</v>
      </c>
      <c r="D5720" s="22" t="n">
        <v>1</v>
      </c>
      <c r="E5720" s="22" t="n">
        <v>0</v>
      </c>
      <c r="F5720" s="21">
        <f>(IF(C5720&lt;=20,MAX(800000,400000*C5720),8000000+700000*(C5720-20))+IF(E5720=1,1000000,0))</f>
        <v/>
      </c>
      <c r="G5720" s="21">
        <f>IF(AND(D5720=3,C5720&lt;=5),MAX(0,B5720-F5720),IF(AND(D5720=2,C5720&lt;=5,MAX(0,B5720-F5720)&gt;3000000),1500000+MAX(0,B5720-F5720)-3000000,MAX(0,B5720-F5720)/2))</f>
        <v/>
      </c>
      <c r="H5720" s="21">
        <f>ROUNDDOWN(G5720,-3)</f>
        <v/>
      </c>
      <c r="I5720" s="21">
        <f>IF(H5720&lt;=0,0,ROUNDDOWN(ROUND((H5720*LOOKUP(H5720,{0,1950001,3300001,6950001,9000001,18000001,40000001},{0.05,0.1,0.2,0.23,0.33,0.4,0.45})-LOOKUP(H5720,{0,1950001,3300001,6950001,9000001,18000001,40000001},{0,97500,427500,636000,1536000,2796000,4796000}))*1.021,3),0))</f>
        <v/>
      </c>
      <c r="J5720" s="21">
        <f>ROUNDDOWN(ROUND(H5720*0.06,2),-2)</f>
        <v/>
      </c>
      <c r="K5720" s="21">
        <f>ROUNDDOWN(ROUND(H5720*0.04,2),-2)</f>
        <v/>
      </c>
      <c r="L5720" s="21">
        <f>I5720+J5720+K5720</f>
        <v/>
      </c>
      <c r="M5720" s="21">
        <f>B5720-L5720</f>
        <v/>
      </c>
      <c r="N5720" s="21">
        <f>ROUNDDOWN(ROUND(B5720*0.2042,2),0)</f>
        <v/>
      </c>
    </row>
    <row r="5721">
      <c r="A5721" t="inlineStr">
        <is>
          <t>照合 一般</t>
        </is>
      </c>
      <c r="B5721" s="21" t="n">
        <v>42500000</v>
      </c>
      <c r="C5721" s="22" t="n">
        <v>37</v>
      </c>
      <c r="D5721" s="22" t="n">
        <v>1</v>
      </c>
      <c r="E5721" s="22" t="n">
        <v>0</v>
      </c>
      <c r="F5721" s="21">
        <f>(IF(C5721&lt;=20,MAX(800000,400000*C5721),8000000+700000*(C5721-20))+IF(E5721=1,1000000,0))</f>
        <v/>
      </c>
      <c r="G5721" s="21">
        <f>IF(AND(D5721=3,C5721&lt;=5),MAX(0,B5721-F5721),IF(AND(D5721=2,C5721&lt;=5,MAX(0,B5721-F5721)&gt;3000000),1500000+MAX(0,B5721-F5721)-3000000,MAX(0,B5721-F5721)/2))</f>
        <v/>
      </c>
      <c r="H5721" s="21">
        <f>ROUNDDOWN(G5721,-3)</f>
        <v/>
      </c>
      <c r="I5721" s="21">
        <f>IF(H5721&lt;=0,0,ROUNDDOWN(ROUND((H5721*LOOKUP(H5721,{0,1950001,3300001,6950001,9000001,18000001,40000001},{0.05,0.1,0.2,0.23,0.33,0.4,0.45})-LOOKUP(H5721,{0,1950001,3300001,6950001,9000001,18000001,40000001},{0,97500,427500,636000,1536000,2796000,4796000}))*1.021,3),0))</f>
        <v/>
      </c>
      <c r="J5721" s="21">
        <f>ROUNDDOWN(ROUND(H5721*0.06,2),-2)</f>
        <v/>
      </c>
      <c r="K5721" s="21">
        <f>ROUNDDOWN(ROUND(H5721*0.04,2),-2)</f>
        <v/>
      </c>
      <c r="L5721" s="21">
        <f>I5721+J5721+K5721</f>
        <v/>
      </c>
      <c r="M5721" s="21">
        <f>B5721-L5721</f>
        <v/>
      </c>
      <c r="N5721" s="21">
        <f>ROUNDDOWN(ROUND(B5721*0.2042,2),0)</f>
        <v/>
      </c>
    </row>
    <row r="5722">
      <c r="A5722" t="inlineStr">
        <is>
          <t>照合 一般</t>
        </is>
      </c>
      <c r="B5722" s="21" t="n">
        <v>42500000</v>
      </c>
      <c r="C5722" s="22" t="n">
        <v>38</v>
      </c>
      <c r="D5722" s="22" t="n">
        <v>1</v>
      </c>
      <c r="E5722" s="22" t="n">
        <v>0</v>
      </c>
      <c r="F5722" s="21">
        <f>(IF(C5722&lt;=20,MAX(800000,400000*C5722),8000000+700000*(C5722-20))+IF(E5722=1,1000000,0))</f>
        <v/>
      </c>
      <c r="G5722" s="21">
        <f>IF(AND(D5722=3,C5722&lt;=5),MAX(0,B5722-F5722),IF(AND(D5722=2,C5722&lt;=5,MAX(0,B5722-F5722)&gt;3000000),1500000+MAX(0,B5722-F5722)-3000000,MAX(0,B5722-F5722)/2))</f>
        <v/>
      </c>
      <c r="H5722" s="21">
        <f>ROUNDDOWN(G5722,-3)</f>
        <v/>
      </c>
      <c r="I5722" s="21">
        <f>IF(H5722&lt;=0,0,ROUNDDOWN(ROUND((H5722*LOOKUP(H5722,{0,1950001,3300001,6950001,9000001,18000001,40000001},{0.05,0.1,0.2,0.23,0.33,0.4,0.45})-LOOKUP(H5722,{0,1950001,3300001,6950001,9000001,18000001,40000001},{0,97500,427500,636000,1536000,2796000,4796000}))*1.021,3),0))</f>
        <v/>
      </c>
      <c r="J5722" s="21">
        <f>ROUNDDOWN(ROUND(H5722*0.06,2),-2)</f>
        <v/>
      </c>
      <c r="K5722" s="21">
        <f>ROUNDDOWN(ROUND(H5722*0.04,2),-2)</f>
        <v/>
      </c>
      <c r="L5722" s="21">
        <f>I5722+J5722+K5722</f>
        <v/>
      </c>
      <c r="M5722" s="21">
        <f>B5722-L5722</f>
        <v/>
      </c>
      <c r="N5722" s="21">
        <f>ROUNDDOWN(ROUND(B5722*0.2042,2),0)</f>
        <v/>
      </c>
    </row>
    <row r="5723">
      <c r="A5723" t="inlineStr">
        <is>
          <t>照合 一般</t>
        </is>
      </c>
      <c r="B5723" s="21" t="n">
        <v>42500000</v>
      </c>
      <c r="C5723" s="22" t="n">
        <v>39</v>
      </c>
      <c r="D5723" s="22" t="n">
        <v>1</v>
      </c>
      <c r="E5723" s="22" t="n">
        <v>0</v>
      </c>
      <c r="F5723" s="21">
        <f>(IF(C5723&lt;=20,MAX(800000,400000*C5723),8000000+700000*(C5723-20))+IF(E5723=1,1000000,0))</f>
        <v/>
      </c>
      <c r="G5723" s="21">
        <f>IF(AND(D5723=3,C5723&lt;=5),MAX(0,B5723-F5723),IF(AND(D5723=2,C5723&lt;=5,MAX(0,B5723-F5723)&gt;3000000),1500000+MAX(0,B5723-F5723)-3000000,MAX(0,B5723-F5723)/2))</f>
        <v/>
      </c>
      <c r="H5723" s="21">
        <f>ROUNDDOWN(G5723,-3)</f>
        <v/>
      </c>
      <c r="I5723" s="21">
        <f>IF(H5723&lt;=0,0,ROUNDDOWN(ROUND((H5723*LOOKUP(H5723,{0,1950001,3300001,6950001,9000001,18000001,40000001},{0.05,0.1,0.2,0.23,0.33,0.4,0.45})-LOOKUP(H5723,{0,1950001,3300001,6950001,9000001,18000001,40000001},{0,97500,427500,636000,1536000,2796000,4796000}))*1.021,3),0))</f>
        <v/>
      </c>
      <c r="J5723" s="21">
        <f>ROUNDDOWN(ROUND(H5723*0.06,2),-2)</f>
        <v/>
      </c>
      <c r="K5723" s="21">
        <f>ROUNDDOWN(ROUND(H5723*0.04,2),-2)</f>
        <v/>
      </c>
      <c r="L5723" s="21">
        <f>I5723+J5723+K5723</f>
        <v/>
      </c>
      <c r="M5723" s="21">
        <f>B5723-L5723</f>
        <v/>
      </c>
      <c r="N5723" s="21">
        <f>ROUNDDOWN(ROUND(B5723*0.2042,2),0)</f>
        <v/>
      </c>
    </row>
    <row r="5724">
      <c r="A5724" t="inlineStr">
        <is>
          <t>照合 一般</t>
        </is>
      </c>
      <c r="B5724" s="21" t="n">
        <v>42500000</v>
      </c>
      <c r="C5724" s="22" t="n">
        <v>40</v>
      </c>
      <c r="D5724" s="22" t="n">
        <v>1</v>
      </c>
      <c r="E5724" s="22" t="n">
        <v>0</v>
      </c>
      <c r="F5724" s="21">
        <f>(IF(C5724&lt;=20,MAX(800000,400000*C5724),8000000+700000*(C5724-20))+IF(E5724=1,1000000,0))</f>
        <v/>
      </c>
      <c r="G5724" s="21">
        <f>IF(AND(D5724=3,C5724&lt;=5),MAX(0,B5724-F5724),IF(AND(D5724=2,C5724&lt;=5,MAX(0,B5724-F5724)&gt;3000000),1500000+MAX(0,B5724-F5724)-3000000,MAX(0,B5724-F5724)/2))</f>
        <v/>
      </c>
      <c r="H5724" s="21">
        <f>ROUNDDOWN(G5724,-3)</f>
        <v/>
      </c>
      <c r="I5724" s="21">
        <f>IF(H5724&lt;=0,0,ROUNDDOWN(ROUND((H5724*LOOKUP(H5724,{0,1950001,3300001,6950001,9000001,18000001,40000001},{0.05,0.1,0.2,0.23,0.33,0.4,0.45})-LOOKUP(H5724,{0,1950001,3300001,6950001,9000001,18000001,40000001},{0,97500,427500,636000,1536000,2796000,4796000}))*1.021,3),0))</f>
        <v/>
      </c>
      <c r="J5724" s="21">
        <f>ROUNDDOWN(ROUND(H5724*0.06,2),-2)</f>
        <v/>
      </c>
      <c r="K5724" s="21">
        <f>ROUNDDOWN(ROUND(H5724*0.04,2),-2)</f>
        <v/>
      </c>
      <c r="L5724" s="21">
        <f>I5724+J5724+K5724</f>
        <v/>
      </c>
      <c r="M5724" s="21">
        <f>B5724-L5724</f>
        <v/>
      </c>
      <c r="N5724" s="21">
        <f>ROUNDDOWN(ROUND(B5724*0.2042,2),0)</f>
        <v/>
      </c>
    </row>
    <row r="5725">
      <c r="A5725" t="inlineStr">
        <is>
          <t>照合 一般</t>
        </is>
      </c>
      <c r="B5725" s="21" t="n">
        <v>42500000</v>
      </c>
      <c r="C5725" s="22" t="n">
        <v>41</v>
      </c>
      <c r="D5725" s="22" t="n">
        <v>1</v>
      </c>
      <c r="E5725" s="22" t="n">
        <v>0</v>
      </c>
      <c r="F5725" s="21">
        <f>(IF(C5725&lt;=20,MAX(800000,400000*C5725),8000000+700000*(C5725-20))+IF(E5725=1,1000000,0))</f>
        <v/>
      </c>
      <c r="G5725" s="21">
        <f>IF(AND(D5725=3,C5725&lt;=5),MAX(0,B5725-F5725),IF(AND(D5725=2,C5725&lt;=5,MAX(0,B5725-F5725)&gt;3000000),1500000+MAX(0,B5725-F5725)-3000000,MAX(0,B5725-F5725)/2))</f>
        <v/>
      </c>
      <c r="H5725" s="21">
        <f>ROUNDDOWN(G5725,-3)</f>
        <v/>
      </c>
      <c r="I5725" s="21">
        <f>IF(H5725&lt;=0,0,ROUNDDOWN(ROUND((H5725*LOOKUP(H5725,{0,1950001,3300001,6950001,9000001,18000001,40000001},{0.05,0.1,0.2,0.23,0.33,0.4,0.45})-LOOKUP(H5725,{0,1950001,3300001,6950001,9000001,18000001,40000001},{0,97500,427500,636000,1536000,2796000,4796000}))*1.021,3),0))</f>
        <v/>
      </c>
      <c r="J5725" s="21">
        <f>ROUNDDOWN(ROUND(H5725*0.06,2),-2)</f>
        <v/>
      </c>
      <c r="K5725" s="21">
        <f>ROUNDDOWN(ROUND(H5725*0.04,2),-2)</f>
        <v/>
      </c>
      <c r="L5725" s="21">
        <f>I5725+J5725+K5725</f>
        <v/>
      </c>
      <c r="M5725" s="21">
        <f>B5725-L5725</f>
        <v/>
      </c>
      <c r="N5725" s="21">
        <f>ROUNDDOWN(ROUND(B5725*0.2042,2),0)</f>
        <v/>
      </c>
    </row>
    <row r="5726">
      <c r="A5726" t="inlineStr">
        <is>
          <t>照合 一般</t>
        </is>
      </c>
      <c r="B5726" s="21" t="n">
        <v>42500000</v>
      </c>
      <c r="C5726" s="22" t="n">
        <v>42</v>
      </c>
      <c r="D5726" s="22" t="n">
        <v>1</v>
      </c>
      <c r="E5726" s="22" t="n">
        <v>0</v>
      </c>
      <c r="F5726" s="21">
        <f>(IF(C5726&lt;=20,MAX(800000,400000*C5726),8000000+700000*(C5726-20))+IF(E5726=1,1000000,0))</f>
        <v/>
      </c>
      <c r="G5726" s="21">
        <f>IF(AND(D5726=3,C5726&lt;=5),MAX(0,B5726-F5726),IF(AND(D5726=2,C5726&lt;=5,MAX(0,B5726-F5726)&gt;3000000),1500000+MAX(0,B5726-F5726)-3000000,MAX(0,B5726-F5726)/2))</f>
        <v/>
      </c>
      <c r="H5726" s="21">
        <f>ROUNDDOWN(G5726,-3)</f>
        <v/>
      </c>
      <c r="I5726" s="21">
        <f>IF(H5726&lt;=0,0,ROUNDDOWN(ROUND((H5726*LOOKUP(H5726,{0,1950001,3300001,6950001,9000001,18000001,40000001},{0.05,0.1,0.2,0.23,0.33,0.4,0.45})-LOOKUP(H5726,{0,1950001,3300001,6950001,9000001,18000001,40000001},{0,97500,427500,636000,1536000,2796000,4796000}))*1.021,3),0))</f>
        <v/>
      </c>
      <c r="J5726" s="21">
        <f>ROUNDDOWN(ROUND(H5726*0.06,2),-2)</f>
        <v/>
      </c>
      <c r="K5726" s="21">
        <f>ROUNDDOWN(ROUND(H5726*0.04,2),-2)</f>
        <v/>
      </c>
      <c r="L5726" s="21">
        <f>I5726+J5726+K5726</f>
        <v/>
      </c>
      <c r="M5726" s="21">
        <f>B5726-L5726</f>
        <v/>
      </c>
      <c r="N5726" s="21">
        <f>ROUNDDOWN(ROUND(B5726*0.2042,2),0)</f>
        <v/>
      </c>
    </row>
    <row r="5727">
      <c r="A5727" t="inlineStr">
        <is>
          <t>照合 一般</t>
        </is>
      </c>
      <c r="B5727" s="21" t="n">
        <v>42500000</v>
      </c>
      <c r="C5727" s="22" t="n">
        <v>43</v>
      </c>
      <c r="D5727" s="22" t="n">
        <v>1</v>
      </c>
      <c r="E5727" s="22" t="n">
        <v>0</v>
      </c>
      <c r="F5727" s="21">
        <f>(IF(C5727&lt;=20,MAX(800000,400000*C5727),8000000+700000*(C5727-20))+IF(E5727=1,1000000,0))</f>
        <v/>
      </c>
      <c r="G5727" s="21">
        <f>IF(AND(D5727=3,C5727&lt;=5),MAX(0,B5727-F5727),IF(AND(D5727=2,C5727&lt;=5,MAX(0,B5727-F5727)&gt;3000000),1500000+MAX(0,B5727-F5727)-3000000,MAX(0,B5727-F5727)/2))</f>
        <v/>
      </c>
      <c r="H5727" s="21">
        <f>ROUNDDOWN(G5727,-3)</f>
        <v/>
      </c>
      <c r="I5727" s="21">
        <f>IF(H5727&lt;=0,0,ROUNDDOWN(ROUND((H5727*LOOKUP(H5727,{0,1950001,3300001,6950001,9000001,18000001,40000001},{0.05,0.1,0.2,0.23,0.33,0.4,0.45})-LOOKUP(H5727,{0,1950001,3300001,6950001,9000001,18000001,40000001},{0,97500,427500,636000,1536000,2796000,4796000}))*1.021,3),0))</f>
        <v/>
      </c>
      <c r="J5727" s="21">
        <f>ROUNDDOWN(ROUND(H5727*0.06,2),-2)</f>
        <v/>
      </c>
      <c r="K5727" s="21">
        <f>ROUNDDOWN(ROUND(H5727*0.04,2),-2)</f>
        <v/>
      </c>
      <c r="L5727" s="21">
        <f>I5727+J5727+K5727</f>
        <v/>
      </c>
      <c r="M5727" s="21">
        <f>B5727-L5727</f>
        <v/>
      </c>
      <c r="N5727" s="21">
        <f>ROUNDDOWN(ROUND(B5727*0.2042,2),0)</f>
        <v/>
      </c>
    </row>
    <row r="5728">
      <c r="A5728" t="inlineStr">
        <is>
          <t>照合 一般</t>
        </is>
      </c>
      <c r="B5728" s="21" t="n">
        <v>42500000</v>
      </c>
      <c r="C5728" s="22" t="n">
        <v>44</v>
      </c>
      <c r="D5728" s="22" t="n">
        <v>1</v>
      </c>
      <c r="E5728" s="22" t="n">
        <v>0</v>
      </c>
      <c r="F5728" s="21">
        <f>(IF(C5728&lt;=20,MAX(800000,400000*C5728),8000000+700000*(C5728-20))+IF(E5728=1,1000000,0))</f>
        <v/>
      </c>
      <c r="G5728" s="21">
        <f>IF(AND(D5728=3,C5728&lt;=5),MAX(0,B5728-F5728),IF(AND(D5728=2,C5728&lt;=5,MAX(0,B5728-F5728)&gt;3000000),1500000+MAX(0,B5728-F5728)-3000000,MAX(0,B5728-F5728)/2))</f>
        <v/>
      </c>
      <c r="H5728" s="21">
        <f>ROUNDDOWN(G5728,-3)</f>
        <v/>
      </c>
      <c r="I5728" s="21">
        <f>IF(H5728&lt;=0,0,ROUNDDOWN(ROUND((H5728*LOOKUP(H5728,{0,1950001,3300001,6950001,9000001,18000001,40000001},{0.05,0.1,0.2,0.23,0.33,0.4,0.45})-LOOKUP(H5728,{0,1950001,3300001,6950001,9000001,18000001,40000001},{0,97500,427500,636000,1536000,2796000,4796000}))*1.021,3),0))</f>
        <v/>
      </c>
      <c r="J5728" s="21">
        <f>ROUNDDOWN(ROUND(H5728*0.06,2),-2)</f>
        <v/>
      </c>
      <c r="K5728" s="21">
        <f>ROUNDDOWN(ROUND(H5728*0.04,2),-2)</f>
        <v/>
      </c>
      <c r="L5728" s="21">
        <f>I5728+J5728+K5728</f>
        <v/>
      </c>
      <c r="M5728" s="21">
        <f>B5728-L5728</f>
        <v/>
      </c>
      <c r="N5728" s="21">
        <f>ROUNDDOWN(ROUND(B5728*0.2042,2),0)</f>
        <v/>
      </c>
    </row>
    <row r="5729">
      <c r="A5729" t="inlineStr">
        <is>
          <t>照合 一般</t>
        </is>
      </c>
      <c r="B5729" s="21" t="n">
        <v>42500000</v>
      </c>
      <c r="C5729" s="22" t="n">
        <v>45</v>
      </c>
      <c r="D5729" s="22" t="n">
        <v>1</v>
      </c>
      <c r="E5729" s="22" t="n">
        <v>0</v>
      </c>
      <c r="F5729" s="21">
        <f>(IF(C5729&lt;=20,MAX(800000,400000*C5729),8000000+700000*(C5729-20))+IF(E5729=1,1000000,0))</f>
        <v/>
      </c>
      <c r="G5729" s="21">
        <f>IF(AND(D5729=3,C5729&lt;=5),MAX(0,B5729-F5729),IF(AND(D5729=2,C5729&lt;=5,MAX(0,B5729-F5729)&gt;3000000),1500000+MAX(0,B5729-F5729)-3000000,MAX(0,B5729-F5729)/2))</f>
        <v/>
      </c>
      <c r="H5729" s="21">
        <f>ROUNDDOWN(G5729,-3)</f>
        <v/>
      </c>
      <c r="I5729" s="21">
        <f>IF(H5729&lt;=0,0,ROUNDDOWN(ROUND((H5729*LOOKUP(H5729,{0,1950001,3300001,6950001,9000001,18000001,40000001},{0.05,0.1,0.2,0.23,0.33,0.4,0.45})-LOOKUP(H5729,{0,1950001,3300001,6950001,9000001,18000001,40000001},{0,97500,427500,636000,1536000,2796000,4796000}))*1.021,3),0))</f>
        <v/>
      </c>
      <c r="J5729" s="21">
        <f>ROUNDDOWN(ROUND(H5729*0.06,2),-2)</f>
        <v/>
      </c>
      <c r="K5729" s="21">
        <f>ROUNDDOWN(ROUND(H5729*0.04,2),-2)</f>
        <v/>
      </c>
      <c r="L5729" s="21">
        <f>I5729+J5729+K5729</f>
        <v/>
      </c>
      <c r="M5729" s="21">
        <f>B5729-L5729</f>
        <v/>
      </c>
      <c r="N5729" s="21">
        <f>ROUNDDOWN(ROUND(B5729*0.2042,2),0)</f>
        <v/>
      </c>
    </row>
    <row r="5730">
      <c r="A5730" t="inlineStr">
        <is>
          <t>照合 短期</t>
        </is>
      </c>
      <c r="B5730" s="21" t="n">
        <v>42500000</v>
      </c>
      <c r="C5730" s="22" t="n">
        <v>1</v>
      </c>
      <c r="D5730" s="22" t="n">
        <v>2</v>
      </c>
      <c r="E5730" s="22" t="n">
        <v>0</v>
      </c>
      <c r="F5730" s="21">
        <f>(IF(C5730&lt;=20,MAX(800000,400000*C5730),8000000+700000*(C5730-20))+IF(E5730=1,1000000,0))</f>
        <v/>
      </c>
      <c r="G5730" s="21">
        <f>IF(AND(D5730=3,C5730&lt;=5),MAX(0,B5730-F5730),IF(AND(D5730=2,C5730&lt;=5,MAX(0,B5730-F5730)&gt;3000000),1500000+MAX(0,B5730-F5730)-3000000,MAX(0,B5730-F5730)/2))</f>
        <v/>
      </c>
      <c r="H5730" s="21">
        <f>ROUNDDOWN(G5730,-3)</f>
        <v/>
      </c>
      <c r="I5730" s="21">
        <f>IF(H5730&lt;=0,0,ROUNDDOWN(ROUND((H5730*LOOKUP(H5730,{0,1950001,3300001,6950001,9000001,18000001,40000001},{0.05,0.1,0.2,0.23,0.33,0.4,0.45})-LOOKUP(H5730,{0,1950001,3300001,6950001,9000001,18000001,40000001},{0,97500,427500,636000,1536000,2796000,4796000}))*1.021,3),0))</f>
        <v/>
      </c>
      <c r="J5730" s="21">
        <f>ROUNDDOWN(ROUND(H5730*0.06,2),-2)</f>
        <v/>
      </c>
      <c r="K5730" s="21">
        <f>ROUNDDOWN(ROUND(H5730*0.04,2),-2)</f>
        <v/>
      </c>
      <c r="L5730" s="21">
        <f>I5730+J5730+K5730</f>
        <v/>
      </c>
      <c r="M5730" s="21">
        <f>B5730-L5730</f>
        <v/>
      </c>
      <c r="N5730" s="21">
        <f>ROUNDDOWN(ROUND(B5730*0.2042,2),0)</f>
        <v/>
      </c>
    </row>
    <row r="5731">
      <c r="A5731" t="inlineStr">
        <is>
          <t>照合 役員</t>
        </is>
      </c>
      <c r="B5731" s="21" t="n">
        <v>42500000</v>
      </c>
      <c r="C5731" s="22" t="n">
        <v>1</v>
      </c>
      <c r="D5731" s="22" t="n">
        <v>3</v>
      </c>
      <c r="E5731" s="22" t="n">
        <v>0</v>
      </c>
      <c r="F5731" s="21">
        <f>(IF(C5731&lt;=20,MAX(800000,400000*C5731),8000000+700000*(C5731-20))+IF(E5731=1,1000000,0))</f>
        <v/>
      </c>
      <c r="G5731" s="21">
        <f>IF(AND(D5731=3,C5731&lt;=5),MAX(0,B5731-F5731),IF(AND(D5731=2,C5731&lt;=5,MAX(0,B5731-F5731)&gt;3000000),1500000+MAX(0,B5731-F5731)-3000000,MAX(0,B5731-F5731)/2))</f>
        <v/>
      </c>
      <c r="H5731" s="21">
        <f>ROUNDDOWN(G5731,-3)</f>
        <v/>
      </c>
      <c r="I5731" s="21">
        <f>IF(H5731&lt;=0,0,ROUNDDOWN(ROUND((H5731*LOOKUP(H5731,{0,1950001,3300001,6950001,9000001,18000001,40000001},{0.05,0.1,0.2,0.23,0.33,0.4,0.45})-LOOKUP(H5731,{0,1950001,3300001,6950001,9000001,18000001,40000001},{0,97500,427500,636000,1536000,2796000,4796000}))*1.021,3),0))</f>
        <v/>
      </c>
      <c r="J5731" s="21">
        <f>ROUNDDOWN(ROUND(H5731*0.06,2),-2)</f>
        <v/>
      </c>
      <c r="K5731" s="21">
        <f>ROUNDDOWN(ROUND(H5731*0.04,2),-2)</f>
        <v/>
      </c>
      <c r="L5731" s="21">
        <f>I5731+J5731+K5731</f>
        <v/>
      </c>
      <c r="M5731" s="21">
        <f>B5731-L5731</f>
        <v/>
      </c>
      <c r="N5731" s="21">
        <f>ROUNDDOWN(ROUND(B5731*0.2042,2),0)</f>
        <v/>
      </c>
    </row>
    <row r="5732">
      <c r="A5732" t="inlineStr">
        <is>
          <t>照合 短期 障害</t>
        </is>
      </c>
      <c r="B5732" s="21" t="n">
        <v>42500000</v>
      </c>
      <c r="C5732" s="22" t="n">
        <v>1</v>
      </c>
      <c r="D5732" s="22" t="n">
        <v>2</v>
      </c>
      <c r="E5732" s="22" t="n">
        <v>1</v>
      </c>
      <c r="F5732" s="21">
        <f>(IF(C5732&lt;=20,MAX(800000,400000*C5732),8000000+700000*(C5732-20))+IF(E5732=1,1000000,0))</f>
        <v/>
      </c>
      <c r="G5732" s="21">
        <f>IF(AND(D5732=3,C5732&lt;=5),MAX(0,B5732-F5732),IF(AND(D5732=2,C5732&lt;=5,MAX(0,B5732-F5732)&gt;3000000),1500000+MAX(0,B5732-F5732)-3000000,MAX(0,B5732-F5732)/2))</f>
        <v/>
      </c>
      <c r="H5732" s="21">
        <f>ROUNDDOWN(G5732,-3)</f>
        <v/>
      </c>
      <c r="I5732" s="21">
        <f>IF(H5732&lt;=0,0,ROUNDDOWN(ROUND((H5732*LOOKUP(H5732,{0,1950001,3300001,6950001,9000001,18000001,40000001},{0.05,0.1,0.2,0.23,0.33,0.4,0.45})-LOOKUP(H5732,{0,1950001,3300001,6950001,9000001,18000001,40000001},{0,97500,427500,636000,1536000,2796000,4796000}))*1.021,3),0))</f>
        <v/>
      </c>
      <c r="J5732" s="21">
        <f>ROUNDDOWN(ROUND(H5732*0.06,2),-2)</f>
        <v/>
      </c>
      <c r="K5732" s="21">
        <f>ROUNDDOWN(ROUND(H5732*0.04,2),-2)</f>
        <v/>
      </c>
      <c r="L5732" s="21">
        <f>I5732+J5732+K5732</f>
        <v/>
      </c>
      <c r="M5732" s="21">
        <f>B5732-L5732</f>
        <v/>
      </c>
      <c r="N5732" s="21">
        <f>ROUNDDOWN(ROUND(B5732*0.2042,2),0)</f>
        <v/>
      </c>
    </row>
    <row r="5733">
      <c r="A5733" t="inlineStr">
        <is>
          <t>照合 短期</t>
        </is>
      </c>
      <c r="B5733" s="21" t="n">
        <v>42500000</v>
      </c>
      <c r="C5733" s="22" t="n">
        <v>2</v>
      </c>
      <c r="D5733" s="22" t="n">
        <v>2</v>
      </c>
      <c r="E5733" s="22" t="n">
        <v>0</v>
      </c>
      <c r="F5733" s="21">
        <f>(IF(C5733&lt;=20,MAX(800000,400000*C5733),8000000+700000*(C5733-20))+IF(E5733=1,1000000,0))</f>
        <v/>
      </c>
      <c r="G5733" s="21">
        <f>IF(AND(D5733=3,C5733&lt;=5),MAX(0,B5733-F5733),IF(AND(D5733=2,C5733&lt;=5,MAX(0,B5733-F5733)&gt;3000000),1500000+MAX(0,B5733-F5733)-3000000,MAX(0,B5733-F5733)/2))</f>
        <v/>
      </c>
      <c r="H5733" s="21">
        <f>ROUNDDOWN(G5733,-3)</f>
        <v/>
      </c>
      <c r="I5733" s="21">
        <f>IF(H5733&lt;=0,0,ROUNDDOWN(ROUND((H5733*LOOKUP(H5733,{0,1950001,3300001,6950001,9000001,18000001,40000001},{0.05,0.1,0.2,0.23,0.33,0.4,0.45})-LOOKUP(H5733,{0,1950001,3300001,6950001,9000001,18000001,40000001},{0,97500,427500,636000,1536000,2796000,4796000}))*1.021,3),0))</f>
        <v/>
      </c>
      <c r="J5733" s="21">
        <f>ROUNDDOWN(ROUND(H5733*0.06,2),-2)</f>
        <v/>
      </c>
      <c r="K5733" s="21">
        <f>ROUNDDOWN(ROUND(H5733*0.04,2),-2)</f>
        <v/>
      </c>
      <c r="L5733" s="21">
        <f>I5733+J5733+K5733</f>
        <v/>
      </c>
      <c r="M5733" s="21">
        <f>B5733-L5733</f>
        <v/>
      </c>
      <c r="N5733" s="21">
        <f>ROUNDDOWN(ROUND(B5733*0.2042,2),0)</f>
        <v/>
      </c>
    </row>
    <row r="5734">
      <c r="A5734" t="inlineStr">
        <is>
          <t>照合 役員</t>
        </is>
      </c>
      <c r="B5734" s="21" t="n">
        <v>42500000</v>
      </c>
      <c r="C5734" s="22" t="n">
        <v>2</v>
      </c>
      <c r="D5734" s="22" t="n">
        <v>3</v>
      </c>
      <c r="E5734" s="22" t="n">
        <v>0</v>
      </c>
      <c r="F5734" s="21">
        <f>(IF(C5734&lt;=20,MAX(800000,400000*C5734),8000000+700000*(C5734-20))+IF(E5734=1,1000000,0))</f>
        <v/>
      </c>
      <c r="G5734" s="21">
        <f>IF(AND(D5734=3,C5734&lt;=5),MAX(0,B5734-F5734),IF(AND(D5734=2,C5734&lt;=5,MAX(0,B5734-F5734)&gt;3000000),1500000+MAX(0,B5734-F5734)-3000000,MAX(0,B5734-F5734)/2))</f>
        <v/>
      </c>
      <c r="H5734" s="21">
        <f>ROUNDDOWN(G5734,-3)</f>
        <v/>
      </c>
      <c r="I5734" s="21">
        <f>IF(H5734&lt;=0,0,ROUNDDOWN(ROUND((H5734*LOOKUP(H5734,{0,1950001,3300001,6950001,9000001,18000001,40000001},{0.05,0.1,0.2,0.23,0.33,0.4,0.45})-LOOKUP(H5734,{0,1950001,3300001,6950001,9000001,18000001,40000001},{0,97500,427500,636000,1536000,2796000,4796000}))*1.021,3),0))</f>
        <v/>
      </c>
      <c r="J5734" s="21">
        <f>ROUNDDOWN(ROUND(H5734*0.06,2),-2)</f>
        <v/>
      </c>
      <c r="K5734" s="21">
        <f>ROUNDDOWN(ROUND(H5734*0.04,2),-2)</f>
        <v/>
      </c>
      <c r="L5734" s="21">
        <f>I5734+J5734+K5734</f>
        <v/>
      </c>
      <c r="M5734" s="21">
        <f>B5734-L5734</f>
        <v/>
      </c>
      <c r="N5734" s="21">
        <f>ROUNDDOWN(ROUND(B5734*0.2042,2),0)</f>
        <v/>
      </c>
    </row>
    <row r="5735">
      <c r="A5735" t="inlineStr">
        <is>
          <t>照合 短期 障害</t>
        </is>
      </c>
      <c r="B5735" s="21" t="n">
        <v>42500000</v>
      </c>
      <c r="C5735" s="22" t="n">
        <v>2</v>
      </c>
      <c r="D5735" s="22" t="n">
        <v>2</v>
      </c>
      <c r="E5735" s="22" t="n">
        <v>1</v>
      </c>
      <c r="F5735" s="21">
        <f>(IF(C5735&lt;=20,MAX(800000,400000*C5735),8000000+700000*(C5735-20))+IF(E5735=1,1000000,0))</f>
        <v/>
      </c>
      <c r="G5735" s="21">
        <f>IF(AND(D5735=3,C5735&lt;=5),MAX(0,B5735-F5735),IF(AND(D5735=2,C5735&lt;=5,MAX(0,B5735-F5735)&gt;3000000),1500000+MAX(0,B5735-F5735)-3000000,MAX(0,B5735-F5735)/2))</f>
        <v/>
      </c>
      <c r="H5735" s="21">
        <f>ROUNDDOWN(G5735,-3)</f>
        <v/>
      </c>
      <c r="I5735" s="21">
        <f>IF(H5735&lt;=0,0,ROUNDDOWN(ROUND((H5735*LOOKUP(H5735,{0,1950001,3300001,6950001,9000001,18000001,40000001},{0.05,0.1,0.2,0.23,0.33,0.4,0.45})-LOOKUP(H5735,{0,1950001,3300001,6950001,9000001,18000001,40000001},{0,97500,427500,636000,1536000,2796000,4796000}))*1.021,3),0))</f>
        <v/>
      </c>
      <c r="J5735" s="21">
        <f>ROUNDDOWN(ROUND(H5735*0.06,2),-2)</f>
        <v/>
      </c>
      <c r="K5735" s="21">
        <f>ROUNDDOWN(ROUND(H5735*0.04,2),-2)</f>
        <v/>
      </c>
      <c r="L5735" s="21">
        <f>I5735+J5735+K5735</f>
        <v/>
      </c>
      <c r="M5735" s="21">
        <f>B5735-L5735</f>
        <v/>
      </c>
      <c r="N5735" s="21">
        <f>ROUNDDOWN(ROUND(B5735*0.2042,2),0)</f>
        <v/>
      </c>
    </row>
    <row r="5736">
      <c r="A5736" t="inlineStr">
        <is>
          <t>照合 短期</t>
        </is>
      </c>
      <c r="B5736" s="21" t="n">
        <v>42500000</v>
      </c>
      <c r="C5736" s="22" t="n">
        <v>3</v>
      </c>
      <c r="D5736" s="22" t="n">
        <v>2</v>
      </c>
      <c r="E5736" s="22" t="n">
        <v>0</v>
      </c>
      <c r="F5736" s="21">
        <f>(IF(C5736&lt;=20,MAX(800000,400000*C5736),8000000+700000*(C5736-20))+IF(E5736=1,1000000,0))</f>
        <v/>
      </c>
      <c r="G5736" s="21">
        <f>IF(AND(D5736=3,C5736&lt;=5),MAX(0,B5736-F5736),IF(AND(D5736=2,C5736&lt;=5,MAX(0,B5736-F5736)&gt;3000000),1500000+MAX(0,B5736-F5736)-3000000,MAX(0,B5736-F5736)/2))</f>
        <v/>
      </c>
      <c r="H5736" s="21">
        <f>ROUNDDOWN(G5736,-3)</f>
        <v/>
      </c>
      <c r="I5736" s="21">
        <f>IF(H5736&lt;=0,0,ROUNDDOWN(ROUND((H5736*LOOKUP(H5736,{0,1950001,3300001,6950001,9000001,18000001,40000001},{0.05,0.1,0.2,0.23,0.33,0.4,0.45})-LOOKUP(H5736,{0,1950001,3300001,6950001,9000001,18000001,40000001},{0,97500,427500,636000,1536000,2796000,4796000}))*1.021,3),0))</f>
        <v/>
      </c>
      <c r="J5736" s="21">
        <f>ROUNDDOWN(ROUND(H5736*0.06,2),-2)</f>
        <v/>
      </c>
      <c r="K5736" s="21">
        <f>ROUNDDOWN(ROUND(H5736*0.04,2),-2)</f>
        <v/>
      </c>
      <c r="L5736" s="21">
        <f>I5736+J5736+K5736</f>
        <v/>
      </c>
      <c r="M5736" s="21">
        <f>B5736-L5736</f>
        <v/>
      </c>
      <c r="N5736" s="21">
        <f>ROUNDDOWN(ROUND(B5736*0.2042,2),0)</f>
        <v/>
      </c>
    </row>
    <row r="5737">
      <c r="A5737" t="inlineStr">
        <is>
          <t>照合 役員</t>
        </is>
      </c>
      <c r="B5737" s="21" t="n">
        <v>42500000</v>
      </c>
      <c r="C5737" s="22" t="n">
        <v>3</v>
      </c>
      <c r="D5737" s="22" t="n">
        <v>3</v>
      </c>
      <c r="E5737" s="22" t="n">
        <v>0</v>
      </c>
      <c r="F5737" s="21">
        <f>(IF(C5737&lt;=20,MAX(800000,400000*C5737),8000000+700000*(C5737-20))+IF(E5737=1,1000000,0))</f>
        <v/>
      </c>
      <c r="G5737" s="21">
        <f>IF(AND(D5737=3,C5737&lt;=5),MAX(0,B5737-F5737),IF(AND(D5737=2,C5737&lt;=5,MAX(0,B5737-F5737)&gt;3000000),1500000+MAX(0,B5737-F5737)-3000000,MAX(0,B5737-F5737)/2))</f>
        <v/>
      </c>
      <c r="H5737" s="21">
        <f>ROUNDDOWN(G5737,-3)</f>
        <v/>
      </c>
      <c r="I5737" s="21">
        <f>IF(H5737&lt;=0,0,ROUNDDOWN(ROUND((H5737*LOOKUP(H5737,{0,1950001,3300001,6950001,9000001,18000001,40000001},{0.05,0.1,0.2,0.23,0.33,0.4,0.45})-LOOKUP(H5737,{0,1950001,3300001,6950001,9000001,18000001,40000001},{0,97500,427500,636000,1536000,2796000,4796000}))*1.021,3),0))</f>
        <v/>
      </c>
      <c r="J5737" s="21">
        <f>ROUNDDOWN(ROUND(H5737*0.06,2),-2)</f>
        <v/>
      </c>
      <c r="K5737" s="21">
        <f>ROUNDDOWN(ROUND(H5737*0.04,2),-2)</f>
        <v/>
      </c>
      <c r="L5737" s="21">
        <f>I5737+J5737+K5737</f>
        <v/>
      </c>
      <c r="M5737" s="21">
        <f>B5737-L5737</f>
        <v/>
      </c>
      <c r="N5737" s="21">
        <f>ROUNDDOWN(ROUND(B5737*0.2042,2),0)</f>
        <v/>
      </c>
    </row>
    <row r="5738">
      <c r="A5738" t="inlineStr">
        <is>
          <t>照合 短期 障害</t>
        </is>
      </c>
      <c r="B5738" s="21" t="n">
        <v>42500000</v>
      </c>
      <c r="C5738" s="22" t="n">
        <v>3</v>
      </c>
      <c r="D5738" s="22" t="n">
        <v>2</v>
      </c>
      <c r="E5738" s="22" t="n">
        <v>1</v>
      </c>
      <c r="F5738" s="21">
        <f>(IF(C5738&lt;=20,MAX(800000,400000*C5738),8000000+700000*(C5738-20))+IF(E5738=1,1000000,0))</f>
        <v/>
      </c>
      <c r="G5738" s="21">
        <f>IF(AND(D5738=3,C5738&lt;=5),MAX(0,B5738-F5738),IF(AND(D5738=2,C5738&lt;=5,MAX(0,B5738-F5738)&gt;3000000),1500000+MAX(0,B5738-F5738)-3000000,MAX(0,B5738-F5738)/2))</f>
        <v/>
      </c>
      <c r="H5738" s="21">
        <f>ROUNDDOWN(G5738,-3)</f>
        <v/>
      </c>
      <c r="I5738" s="21">
        <f>IF(H5738&lt;=0,0,ROUNDDOWN(ROUND((H5738*LOOKUP(H5738,{0,1950001,3300001,6950001,9000001,18000001,40000001},{0.05,0.1,0.2,0.23,0.33,0.4,0.45})-LOOKUP(H5738,{0,1950001,3300001,6950001,9000001,18000001,40000001},{0,97500,427500,636000,1536000,2796000,4796000}))*1.021,3),0))</f>
        <v/>
      </c>
      <c r="J5738" s="21">
        <f>ROUNDDOWN(ROUND(H5738*0.06,2),-2)</f>
        <v/>
      </c>
      <c r="K5738" s="21">
        <f>ROUNDDOWN(ROUND(H5738*0.04,2),-2)</f>
        <v/>
      </c>
      <c r="L5738" s="21">
        <f>I5738+J5738+K5738</f>
        <v/>
      </c>
      <c r="M5738" s="21">
        <f>B5738-L5738</f>
        <v/>
      </c>
      <c r="N5738" s="21">
        <f>ROUNDDOWN(ROUND(B5738*0.2042,2),0)</f>
        <v/>
      </c>
    </row>
    <row r="5739">
      <c r="A5739" t="inlineStr">
        <is>
          <t>照合 短期</t>
        </is>
      </c>
      <c r="B5739" s="21" t="n">
        <v>42500000</v>
      </c>
      <c r="C5739" s="22" t="n">
        <v>4</v>
      </c>
      <c r="D5739" s="22" t="n">
        <v>2</v>
      </c>
      <c r="E5739" s="22" t="n">
        <v>0</v>
      </c>
      <c r="F5739" s="21">
        <f>(IF(C5739&lt;=20,MAX(800000,400000*C5739),8000000+700000*(C5739-20))+IF(E5739=1,1000000,0))</f>
        <v/>
      </c>
      <c r="G5739" s="21">
        <f>IF(AND(D5739=3,C5739&lt;=5),MAX(0,B5739-F5739),IF(AND(D5739=2,C5739&lt;=5,MAX(0,B5739-F5739)&gt;3000000),1500000+MAX(0,B5739-F5739)-3000000,MAX(0,B5739-F5739)/2))</f>
        <v/>
      </c>
      <c r="H5739" s="21">
        <f>ROUNDDOWN(G5739,-3)</f>
        <v/>
      </c>
      <c r="I5739" s="21">
        <f>IF(H5739&lt;=0,0,ROUNDDOWN(ROUND((H5739*LOOKUP(H5739,{0,1950001,3300001,6950001,9000001,18000001,40000001},{0.05,0.1,0.2,0.23,0.33,0.4,0.45})-LOOKUP(H5739,{0,1950001,3300001,6950001,9000001,18000001,40000001},{0,97500,427500,636000,1536000,2796000,4796000}))*1.021,3),0))</f>
        <v/>
      </c>
      <c r="J5739" s="21">
        <f>ROUNDDOWN(ROUND(H5739*0.06,2),-2)</f>
        <v/>
      </c>
      <c r="K5739" s="21">
        <f>ROUNDDOWN(ROUND(H5739*0.04,2),-2)</f>
        <v/>
      </c>
      <c r="L5739" s="21">
        <f>I5739+J5739+K5739</f>
        <v/>
      </c>
      <c r="M5739" s="21">
        <f>B5739-L5739</f>
        <v/>
      </c>
      <c r="N5739" s="21">
        <f>ROUNDDOWN(ROUND(B5739*0.2042,2),0)</f>
        <v/>
      </c>
    </row>
    <row r="5740">
      <c r="A5740" t="inlineStr">
        <is>
          <t>照合 役員</t>
        </is>
      </c>
      <c r="B5740" s="21" t="n">
        <v>42500000</v>
      </c>
      <c r="C5740" s="22" t="n">
        <v>4</v>
      </c>
      <c r="D5740" s="22" t="n">
        <v>3</v>
      </c>
      <c r="E5740" s="22" t="n">
        <v>0</v>
      </c>
      <c r="F5740" s="21">
        <f>(IF(C5740&lt;=20,MAX(800000,400000*C5740),8000000+700000*(C5740-20))+IF(E5740=1,1000000,0))</f>
        <v/>
      </c>
      <c r="G5740" s="21">
        <f>IF(AND(D5740=3,C5740&lt;=5),MAX(0,B5740-F5740),IF(AND(D5740=2,C5740&lt;=5,MAX(0,B5740-F5740)&gt;3000000),1500000+MAX(0,B5740-F5740)-3000000,MAX(0,B5740-F5740)/2))</f>
        <v/>
      </c>
      <c r="H5740" s="21">
        <f>ROUNDDOWN(G5740,-3)</f>
        <v/>
      </c>
      <c r="I5740" s="21">
        <f>IF(H5740&lt;=0,0,ROUNDDOWN(ROUND((H5740*LOOKUP(H5740,{0,1950001,3300001,6950001,9000001,18000001,40000001},{0.05,0.1,0.2,0.23,0.33,0.4,0.45})-LOOKUP(H5740,{0,1950001,3300001,6950001,9000001,18000001,40000001},{0,97500,427500,636000,1536000,2796000,4796000}))*1.021,3),0))</f>
        <v/>
      </c>
      <c r="J5740" s="21">
        <f>ROUNDDOWN(ROUND(H5740*0.06,2),-2)</f>
        <v/>
      </c>
      <c r="K5740" s="21">
        <f>ROUNDDOWN(ROUND(H5740*0.04,2),-2)</f>
        <v/>
      </c>
      <c r="L5740" s="21">
        <f>I5740+J5740+K5740</f>
        <v/>
      </c>
      <c r="M5740" s="21">
        <f>B5740-L5740</f>
        <v/>
      </c>
      <c r="N5740" s="21">
        <f>ROUNDDOWN(ROUND(B5740*0.2042,2),0)</f>
        <v/>
      </c>
    </row>
    <row r="5741">
      <c r="A5741" t="inlineStr">
        <is>
          <t>照合 短期 障害</t>
        </is>
      </c>
      <c r="B5741" s="21" t="n">
        <v>42500000</v>
      </c>
      <c r="C5741" s="22" t="n">
        <v>4</v>
      </c>
      <c r="D5741" s="22" t="n">
        <v>2</v>
      </c>
      <c r="E5741" s="22" t="n">
        <v>1</v>
      </c>
      <c r="F5741" s="21">
        <f>(IF(C5741&lt;=20,MAX(800000,400000*C5741),8000000+700000*(C5741-20))+IF(E5741=1,1000000,0))</f>
        <v/>
      </c>
      <c r="G5741" s="21">
        <f>IF(AND(D5741=3,C5741&lt;=5),MAX(0,B5741-F5741),IF(AND(D5741=2,C5741&lt;=5,MAX(0,B5741-F5741)&gt;3000000),1500000+MAX(0,B5741-F5741)-3000000,MAX(0,B5741-F5741)/2))</f>
        <v/>
      </c>
      <c r="H5741" s="21">
        <f>ROUNDDOWN(G5741,-3)</f>
        <v/>
      </c>
      <c r="I5741" s="21">
        <f>IF(H5741&lt;=0,0,ROUNDDOWN(ROUND((H5741*LOOKUP(H5741,{0,1950001,3300001,6950001,9000001,18000001,40000001},{0.05,0.1,0.2,0.23,0.33,0.4,0.45})-LOOKUP(H5741,{0,1950001,3300001,6950001,9000001,18000001,40000001},{0,97500,427500,636000,1536000,2796000,4796000}))*1.021,3),0))</f>
        <v/>
      </c>
      <c r="J5741" s="21">
        <f>ROUNDDOWN(ROUND(H5741*0.06,2),-2)</f>
        <v/>
      </c>
      <c r="K5741" s="21">
        <f>ROUNDDOWN(ROUND(H5741*0.04,2),-2)</f>
        <v/>
      </c>
      <c r="L5741" s="21">
        <f>I5741+J5741+K5741</f>
        <v/>
      </c>
      <c r="M5741" s="21">
        <f>B5741-L5741</f>
        <v/>
      </c>
      <c r="N5741" s="21">
        <f>ROUNDDOWN(ROUND(B5741*0.2042,2),0)</f>
        <v/>
      </c>
    </row>
    <row r="5742">
      <c r="A5742" t="inlineStr">
        <is>
          <t>照合 短期</t>
        </is>
      </c>
      <c r="B5742" s="21" t="n">
        <v>42500000</v>
      </c>
      <c r="C5742" s="22" t="n">
        <v>5</v>
      </c>
      <c r="D5742" s="22" t="n">
        <v>2</v>
      </c>
      <c r="E5742" s="22" t="n">
        <v>0</v>
      </c>
      <c r="F5742" s="21">
        <f>(IF(C5742&lt;=20,MAX(800000,400000*C5742),8000000+700000*(C5742-20))+IF(E5742=1,1000000,0))</f>
        <v/>
      </c>
      <c r="G5742" s="21">
        <f>IF(AND(D5742=3,C5742&lt;=5),MAX(0,B5742-F5742),IF(AND(D5742=2,C5742&lt;=5,MAX(0,B5742-F5742)&gt;3000000),1500000+MAX(0,B5742-F5742)-3000000,MAX(0,B5742-F5742)/2))</f>
        <v/>
      </c>
      <c r="H5742" s="21">
        <f>ROUNDDOWN(G5742,-3)</f>
        <v/>
      </c>
      <c r="I5742" s="21">
        <f>IF(H5742&lt;=0,0,ROUNDDOWN(ROUND((H5742*LOOKUP(H5742,{0,1950001,3300001,6950001,9000001,18000001,40000001},{0.05,0.1,0.2,0.23,0.33,0.4,0.45})-LOOKUP(H5742,{0,1950001,3300001,6950001,9000001,18000001,40000001},{0,97500,427500,636000,1536000,2796000,4796000}))*1.021,3),0))</f>
        <v/>
      </c>
      <c r="J5742" s="21">
        <f>ROUNDDOWN(ROUND(H5742*0.06,2),-2)</f>
        <v/>
      </c>
      <c r="K5742" s="21">
        <f>ROUNDDOWN(ROUND(H5742*0.04,2),-2)</f>
        <v/>
      </c>
      <c r="L5742" s="21">
        <f>I5742+J5742+K5742</f>
        <v/>
      </c>
      <c r="M5742" s="21">
        <f>B5742-L5742</f>
        <v/>
      </c>
      <c r="N5742" s="21">
        <f>ROUNDDOWN(ROUND(B5742*0.2042,2),0)</f>
        <v/>
      </c>
    </row>
    <row r="5743">
      <c r="A5743" t="inlineStr">
        <is>
          <t>照合 役員</t>
        </is>
      </c>
      <c r="B5743" s="21" t="n">
        <v>42500000</v>
      </c>
      <c r="C5743" s="22" t="n">
        <v>5</v>
      </c>
      <c r="D5743" s="22" t="n">
        <v>3</v>
      </c>
      <c r="E5743" s="22" t="n">
        <v>0</v>
      </c>
      <c r="F5743" s="21">
        <f>(IF(C5743&lt;=20,MAX(800000,400000*C5743),8000000+700000*(C5743-20))+IF(E5743=1,1000000,0))</f>
        <v/>
      </c>
      <c r="G5743" s="21">
        <f>IF(AND(D5743=3,C5743&lt;=5),MAX(0,B5743-F5743),IF(AND(D5743=2,C5743&lt;=5,MAX(0,B5743-F5743)&gt;3000000),1500000+MAX(0,B5743-F5743)-3000000,MAX(0,B5743-F5743)/2))</f>
        <v/>
      </c>
      <c r="H5743" s="21">
        <f>ROUNDDOWN(G5743,-3)</f>
        <v/>
      </c>
      <c r="I5743" s="21">
        <f>IF(H5743&lt;=0,0,ROUNDDOWN(ROUND((H5743*LOOKUP(H5743,{0,1950001,3300001,6950001,9000001,18000001,40000001},{0.05,0.1,0.2,0.23,0.33,0.4,0.45})-LOOKUP(H5743,{0,1950001,3300001,6950001,9000001,18000001,40000001},{0,97500,427500,636000,1536000,2796000,4796000}))*1.021,3),0))</f>
        <v/>
      </c>
      <c r="J5743" s="21">
        <f>ROUNDDOWN(ROUND(H5743*0.06,2),-2)</f>
        <v/>
      </c>
      <c r="K5743" s="21">
        <f>ROUNDDOWN(ROUND(H5743*0.04,2),-2)</f>
        <v/>
      </c>
      <c r="L5743" s="21">
        <f>I5743+J5743+K5743</f>
        <v/>
      </c>
      <c r="M5743" s="21">
        <f>B5743-L5743</f>
        <v/>
      </c>
      <c r="N5743" s="21">
        <f>ROUNDDOWN(ROUND(B5743*0.2042,2),0)</f>
        <v/>
      </c>
    </row>
    <row r="5744">
      <c r="A5744" t="inlineStr">
        <is>
          <t>照合 短期 障害</t>
        </is>
      </c>
      <c r="B5744" s="21" t="n">
        <v>42500000</v>
      </c>
      <c r="C5744" s="22" t="n">
        <v>5</v>
      </c>
      <c r="D5744" s="22" t="n">
        <v>2</v>
      </c>
      <c r="E5744" s="22" t="n">
        <v>1</v>
      </c>
      <c r="F5744" s="21">
        <f>(IF(C5744&lt;=20,MAX(800000,400000*C5744),8000000+700000*(C5744-20))+IF(E5744=1,1000000,0))</f>
        <v/>
      </c>
      <c r="G5744" s="21">
        <f>IF(AND(D5744=3,C5744&lt;=5),MAX(0,B5744-F5744),IF(AND(D5744=2,C5744&lt;=5,MAX(0,B5744-F5744)&gt;3000000),1500000+MAX(0,B5744-F5744)-3000000,MAX(0,B5744-F5744)/2))</f>
        <v/>
      </c>
      <c r="H5744" s="21">
        <f>ROUNDDOWN(G5744,-3)</f>
        <v/>
      </c>
      <c r="I5744" s="21">
        <f>IF(H5744&lt;=0,0,ROUNDDOWN(ROUND((H5744*LOOKUP(H5744,{0,1950001,3300001,6950001,9000001,18000001,40000001},{0.05,0.1,0.2,0.23,0.33,0.4,0.45})-LOOKUP(H5744,{0,1950001,3300001,6950001,9000001,18000001,40000001},{0,97500,427500,636000,1536000,2796000,4796000}))*1.021,3),0))</f>
        <v/>
      </c>
      <c r="J5744" s="21">
        <f>ROUNDDOWN(ROUND(H5744*0.06,2),-2)</f>
        <v/>
      </c>
      <c r="K5744" s="21">
        <f>ROUNDDOWN(ROUND(H5744*0.04,2),-2)</f>
        <v/>
      </c>
      <c r="L5744" s="21">
        <f>I5744+J5744+K5744</f>
        <v/>
      </c>
      <c r="M5744" s="21">
        <f>B5744-L5744</f>
        <v/>
      </c>
      <c r="N5744" s="21">
        <f>ROUNDDOWN(ROUND(B5744*0.2042,2),0)</f>
        <v/>
      </c>
    </row>
    <row r="5745">
      <c r="A5745" t="inlineStr">
        <is>
          <t>照合 障害</t>
        </is>
      </c>
      <c r="B5745" s="21" t="n">
        <v>42500000</v>
      </c>
      <c r="C5745" s="22" t="n">
        <v>25</v>
      </c>
      <c r="D5745" s="22" t="n">
        <v>1</v>
      </c>
      <c r="E5745" s="22" t="n">
        <v>1</v>
      </c>
      <c r="F5745" s="21">
        <f>(IF(C5745&lt;=20,MAX(800000,400000*C5745),8000000+700000*(C5745-20))+IF(E5745=1,1000000,0))</f>
        <v/>
      </c>
      <c r="G5745" s="21">
        <f>IF(AND(D5745=3,C5745&lt;=5),MAX(0,B5745-F5745),IF(AND(D5745=2,C5745&lt;=5,MAX(0,B5745-F5745)&gt;3000000),1500000+MAX(0,B5745-F5745)-3000000,MAX(0,B5745-F5745)/2))</f>
        <v/>
      </c>
      <c r="H5745" s="21">
        <f>ROUNDDOWN(G5745,-3)</f>
        <v/>
      </c>
      <c r="I5745" s="21">
        <f>IF(H5745&lt;=0,0,ROUNDDOWN(ROUND((H5745*LOOKUP(H5745,{0,1950001,3300001,6950001,9000001,18000001,40000001},{0.05,0.1,0.2,0.23,0.33,0.4,0.45})-LOOKUP(H5745,{0,1950001,3300001,6950001,9000001,18000001,40000001},{0,97500,427500,636000,1536000,2796000,4796000}))*1.021,3),0))</f>
        <v/>
      </c>
      <c r="J5745" s="21">
        <f>ROUNDDOWN(ROUND(H5745*0.06,2),-2)</f>
        <v/>
      </c>
      <c r="K5745" s="21">
        <f>ROUNDDOWN(ROUND(H5745*0.04,2),-2)</f>
        <v/>
      </c>
      <c r="L5745" s="21">
        <f>I5745+J5745+K5745</f>
        <v/>
      </c>
      <c r="M5745" s="21">
        <f>B5745-L5745</f>
        <v/>
      </c>
      <c r="N5745" s="21">
        <f>ROUNDDOWN(ROUND(B5745*0.2042,2),0)</f>
        <v/>
      </c>
    </row>
    <row r="5746">
      <c r="A5746" t="inlineStr">
        <is>
          <t>照合 一般</t>
        </is>
      </c>
      <c r="B5746" s="21" t="n">
        <v>43000000</v>
      </c>
      <c r="C5746" s="22" t="n">
        <v>1</v>
      </c>
      <c r="D5746" s="22" t="n">
        <v>1</v>
      </c>
      <c r="E5746" s="22" t="n">
        <v>0</v>
      </c>
      <c r="F5746" s="21">
        <f>(IF(C5746&lt;=20,MAX(800000,400000*C5746),8000000+700000*(C5746-20))+IF(E5746=1,1000000,0))</f>
        <v/>
      </c>
      <c r="G5746" s="21">
        <f>IF(AND(D5746=3,C5746&lt;=5),MAX(0,B5746-F5746),IF(AND(D5746=2,C5746&lt;=5,MAX(0,B5746-F5746)&gt;3000000),1500000+MAX(0,B5746-F5746)-3000000,MAX(0,B5746-F5746)/2))</f>
        <v/>
      </c>
      <c r="H5746" s="21">
        <f>ROUNDDOWN(G5746,-3)</f>
        <v/>
      </c>
      <c r="I5746" s="21">
        <f>IF(H5746&lt;=0,0,ROUNDDOWN(ROUND((H5746*LOOKUP(H5746,{0,1950001,3300001,6950001,9000001,18000001,40000001},{0.05,0.1,0.2,0.23,0.33,0.4,0.45})-LOOKUP(H5746,{0,1950001,3300001,6950001,9000001,18000001,40000001},{0,97500,427500,636000,1536000,2796000,4796000}))*1.021,3),0))</f>
        <v/>
      </c>
      <c r="J5746" s="21">
        <f>ROUNDDOWN(ROUND(H5746*0.06,2),-2)</f>
        <v/>
      </c>
      <c r="K5746" s="21">
        <f>ROUNDDOWN(ROUND(H5746*0.04,2),-2)</f>
        <v/>
      </c>
      <c r="L5746" s="21">
        <f>I5746+J5746+K5746</f>
        <v/>
      </c>
      <c r="M5746" s="21">
        <f>B5746-L5746</f>
        <v/>
      </c>
      <c r="N5746" s="21">
        <f>ROUNDDOWN(ROUND(B5746*0.2042,2),0)</f>
        <v/>
      </c>
    </row>
    <row r="5747">
      <c r="A5747" t="inlineStr">
        <is>
          <t>照合 一般</t>
        </is>
      </c>
      <c r="B5747" s="21" t="n">
        <v>43000000</v>
      </c>
      <c r="C5747" s="22" t="n">
        <v>2</v>
      </c>
      <c r="D5747" s="22" t="n">
        <v>1</v>
      </c>
      <c r="E5747" s="22" t="n">
        <v>0</v>
      </c>
      <c r="F5747" s="21">
        <f>(IF(C5747&lt;=20,MAX(800000,400000*C5747),8000000+700000*(C5747-20))+IF(E5747=1,1000000,0))</f>
        <v/>
      </c>
      <c r="G5747" s="21">
        <f>IF(AND(D5747=3,C5747&lt;=5),MAX(0,B5747-F5747),IF(AND(D5747=2,C5747&lt;=5,MAX(0,B5747-F5747)&gt;3000000),1500000+MAX(0,B5747-F5747)-3000000,MAX(0,B5747-F5747)/2))</f>
        <v/>
      </c>
      <c r="H5747" s="21">
        <f>ROUNDDOWN(G5747,-3)</f>
        <v/>
      </c>
      <c r="I5747" s="21">
        <f>IF(H5747&lt;=0,0,ROUNDDOWN(ROUND((H5747*LOOKUP(H5747,{0,1950001,3300001,6950001,9000001,18000001,40000001},{0.05,0.1,0.2,0.23,0.33,0.4,0.45})-LOOKUP(H5747,{0,1950001,3300001,6950001,9000001,18000001,40000001},{0,97500,427500,636000,1536000,2796000,4796000}))*1.021,3),0))</f>
        <v/>
      </c>
      <c r="J5747" s="21">
        <f>ROUNDDOWN(ROUND(H5747*0.06,2),-2)</f>
        <v/>
      </c>
      <c r="K5747" s="21">
        <f>ROUNDDOWN(ROUND(H5747*0.04,2),-2)</f>
        <v/>
      </c>
      <c r="L5747" s="21">
        <f>I5747+J5747+K5747</f>
        <v/>
      </c>
      <c r="M5747" s="21">
        <f>B5747-L5747</f>
        <v/>
      </c>
      <c r="N5747" s="21">
        <f>ROUNDDOWN(ROUND(B5747*0.2042,2),0)</f>
        <v/>
      </c>
    </row>
    <row r="5748">
      <c r="A5748" t="inlineStr">
        <is>
          <t>照合 一般</t>
        </is>
      </c>
      <c r="B5748" s="21" t="n">
        <v>43000000</v>
      </c>
      <c r="C5748" s="22" t="n">
        <v>3</v>
      </c>
      <c r="D5748" s="22" t="n">
        <v>1</v>
      </c>
      <c r="E5748" s="22" t="n">
        <v>0</v>
      </c>
      <c r="F5748" s="21">
        <f>(IF(C5748&lt;=20,MAX(800000,400000*C5748),8000000+700000*(C5748-20))+IF(E5748=1,1000000,0))</f>
        <v/>
      </c>
      <c r="G5748" s="21">
        <f>IF(AND(D5748=3,C5748&lt;=5),MAX(0,B5748-F5748),IF(AND(D5748=2,C5748&lt;=5,MAX(0,B5748-F5748)&gt;3000000),1500000+MAX(0,B5748-F5748)-3000000,MAX(0,B5748-F5748)/2))</f>
        <v/>
      </c>
      <c r="H5748" s="21">
        <f>ROUNDDOWN(G5748,-3)</f>
        <v/>
      </c>
      <c r="I5748" s="21">
        <f>IF(H5748&lt;=0,0,ROUNDDOWN(ROUND((H5748*LOOKUP(H5748,{0,1950001,3300001,6950001,9000001,18000001,40000001},{0.05,0.1,0.2,0.23,0.33,0.4,0.45})-LOOKUP(H5748,{0,1950001,3300001,6950001,9000001,18000001,40000001},{0,97500,427500,636000,1536000,2796000,4796000}))*1.021,3),0))</f>
        <v/>
      </c>
      <c r="J5748" s="21">
        <f>ROUNDDOWN(ROUND(H5748*0.06,2),-2)</f>
        <v/>
      </c>
      <c r="K5748" s="21">
        <f>ROUNDDOWN(ROUND(H5748*0.04,2),-2)</f>
        <v/>
      </c>
      <c r="L5748" s="21">
        <f>I5748+J5748+K5748</f>
        <v/>
      </c>
      <c r="M5748" s="21">
        <f>B5748-L5748</f>
        <v/>
      </c>
      <c r="N5748" s="21">
        <f>ROUNDDOWN(ROUND(B5748*0.2042,2),0)</f>
        <v/>
      </c>
    </row>
    <row r="5749">
      <c r="A5749" t="inlineStr">
        <is>
          <t>照合 一般</t>
        </is>
      </c>
      <c r="B5749" s="21" t="n">
        <v>43000000</v>
      </c>
      <c r="C5749" s="22" t="n">
        <v>4</v>
      </c>
      <c r="D5749" s="22" t="n">
        <v>1</v>
      </c>
      <c r="E5749" s="22" t="n">
        <v>0</v>
      </c>
      <c r="F5749" s="21">
        <f>(IF(C5749&lt;=20,MAX(800000,400000*C5749),8000000+700000*(C5749-20))+IF(E5749=1,1000000,0))</f>
        <v/>
      </c>
      <c r="G5749" s="21">
        <f>IF(AND(D5749=3,C5749&lt;=5),MAX(0,B5749-F5749),IF(AND(D5749=2,C5749&lt;=5,MAX(0,B5749-F5749)&gt;3000000),1500000+MAX(0,B5749-F5749)-3000000,MAX(0,B5749-F5749)/2))</f>
        <v/>
      </c>
      <c r="H5749" s="21">
        <f>ROUNDDOWN(G5749,-3)</f>
        <v/>
      </c>
      <c r="I5749" s="21">
        <f>IF(H5749&lt;=0,0,ROUNDDOWN(ROUND((H5749*LOOKUP(H5749,{0,1950001,3300001,6950001,9000001,18000001,40000001},{0.05,0.1,0.2,0.23,0.33,0.4,0.45})-LOOKUP(H5749,{0,1950001,3300001,6950001,9000001,18000001,40000001},{0,97500,427500,636000,1536000,2796000,4796000}))*1.021,3),0))</f>
        <v/>
      </c>
      <c r="J5749" s="21">
        <f>ROUNDDOWN(ROUND(H5749*0.06,2),-2)</f>
        <v/>
      </c>
      <c r="K5749" s="21">
        <f>ROUNDDOWN(ROUND(H5749*0.04,2),-2)</f>
        <v/>
      </c>
      <c r="L5749" s="21">
        <f>I5749+J5749+K5749</f>
        <v/>
      </c>
      <c r="M5749" s="21">
        <f>B5749-L5749</f>
        <v/>
      </c>
      <c r="N5749" s="21">
        <f>ROUNDDOWN(ROUND(B5749*0.2042,2),0)</f>
        <v/>
      </c>
    </row>
    <row r="5750">
      <c r="A5750" t="inlineStr">
        <is>
          <t>照合 一般</t>
        </is>
      </c>
      <c r="B5750" s="21" t="n">
        <v>43000000</v>
      </c>
      <c r="C5750" s="22" t="n">
        <v>5</v>
      </c>
      <c r="D5750" s="22" t="n">
        <v>1</v>
      </c>
      <c r="E5750" s="22" t="n">
        <v>0</v>
      </c>
      <c r="F5750" s="21">
        <f>(IF(C5750&lt;=20,MAX(800000,400000*C5750),8000000+700000*(C5750-20))+IF(E5750=1,1000000,0))</f>
        <v/>
      </c>
      <c r="G5750" s="21">
        <f>IF(AND(D5750=3,C5750&lt;=5),MAX(0,B5750-F5750),IF(AND(D5750=2,C5750&lt;=5,MAX(0,B5750-F5750)&gt;3000000),1500000+MAX(0,B5750-F5750)-3000000,MAX(0,B5750-F5750)/2))</f>
        <v/>
      </c>
      <c r="H5750" s="21">
        <f>ROUNDDOWN(G5750,-3)</f>
        <v/>
      </c>
      <c r="I5750" s="21">
        <f>IF(H5750&lt;=0,0,ROUNDDOWN(ROUND((H5750*LOOKUP(H5750,{0,1950001,3300001,6950001,9000001,18000001,40000001},{0.05,0.1,0.2,0.23,0.33,0.4,0.45})-LOOKUP(H5750,{0,1950001,3300001,6950001,9000001,18000001,40000001},{0,97500,427500,636000,1536000,2796000,4796000}))*1.021,3),0))</f>
        <v/>
      </c>
      <c r="J5750" s="21">
        <f>ROUNDDOWN(ROUND(H5750*0.06,2),-2)</f>
        <v/>
      </c>
      <c r="K5750" s="21">
        <f>ROUNDDOWN(ROUND(H5750*0.04,2),-2)</f>
        <v/>
      </c>
      <c r="L5750" s="21">
        <f>I5750+J5750+K5750</f>
        <v/>
      </c>
      <c r="M5750" s="21">
        <f>B5750-L5750</f>
        <v/>
      </c>
      <c r="N5750" s="21">
        <f>ROUNDDOWN(ROUND(B5750*0.2042,2),0)</f>
        <v/>
      </c>
    </row>
    <row r="5751">
      <c r="A5751" t="inlineStr">
        <is>
          <t>照合 一般</t>
        </is>
      </c>
      <c r="B5751" s="21" t="n">
        <v>43000000</v>
      </c>
      <c r="C5751" s="22" t="n">
        <v>6</v>
      </c>
      <c r="D5751" s="22" t="n">
        <v>1</v>
      </c>
      <c r="E5751" s="22" t="n">
        <v>0</v>
      </c>
      <c r="F5751" s="21">
        <f>(IF(C5751&lt;=20,MAX(800000,400000*C5751),8000000+700000*(C5751-20))+IF(E5751=1,1000000,0))</f>
        <v/>
      </c>
      <c r="G5751" s="21">
        <f>IF(AND(D5751=3,C5751&lt;=5),MAX(0,B5751-F5751),IF(AND(D5751=2,C5751&lt;=5,MAX(0,B5751-F5751)&gt;3000000),1500000+MAX(0,B5751-F5751)-3000000,MAX(0,B5751-F5751)/2))</f>
        <v/>
      </c>
      <c r="H5751" s="21">
        <f>ROUNDDOWN(G5751,-3)</f>
        <v/>
      </c>
      <c r="I5751" s="21">
        <f>IF(H5751&lt;=0,0,ROUNDDOWN(ROUND((H5751*LOOKUP(H5751,{0,1950001,3300001,6950001,9000001,18000001,40000001},{0.05,0.1,0.2,0.23,0.33,0.4,0.45})-LOOKUP(H5751,{0,1950001,3300001,6950001,9000001,18000001,40000001},{0,97500,427500,636000,1536000,2796000,4796000}))*1.021,3),0))</f>
        <v/>
      </c>
      <c r="J5751" s="21">
        <f>ROUNDDOWN(ROUND(H5751*0.06,2),-2)</f>
        <v/>
      </c>
      <c r="K5751" s="21">
        <f>ROUNDDOWN(ROUND(H5751*0.04,2),-2)</f>
        <v/>
      </c>
      <c r="L5751" s="21">
        <f>I5751+J5751+K5751</f>
        <v/>
      </c>
      <c r="M5751" s="21">
        <f>B5751-L5751</f>
        <v/>
      </c>
      <c r="N5751" s="21">
        <f>ROUNDDOWN(ROUND(B5751*0.2042,2),0)</f>
        <v/>
      </c>
    </row>
    <row r="5752">
      <c r="A5752" t="inlineStr">
        <is>
          <t>照合 一般</t>
        </is>
      </c>
      <c r="B5752" s="21" t="n">
        <v>43000000</v>
      </c>
      <c r="C5752" s="22" t="n">
        <v>7</v>
      </c>
      <c r="D5752" s="22" t="n">
        <v>1</v>
      </c>
      <c r="E5752" s="22" t="n">
        <v>0</v>
      </c>
      <c r="F5752" s="21">
        <f>(IF(C5752&lt;=20,MAX(800000,400000*C5752),8000000+700000*(C5752-20))+IF(E5752=1,1000000,0))</f>
        <v/>
      </c>
      <c r="G5752" s="21">
        <f>IF(AND(D5752=3,C5752&lt;=5),MAX(0,B5752-F5752),IF(AND(D5752=2,C5752&lt;=5,MAX(0,B5752-F5752)&gt;3000000),1500000+MAX(0,B5752-F5752)-3000000,MAX(0,B5752-F5752)/2))</f>
        <v/>
      </c>
      <c r="H5752" s="21">
        <f>ROUNDDOWN(G5752,-3)</f>
        <v/>
      </c>
      <c r="I5752" s="21">
        <f>IF(H5752&lt;=0,0,ROUNDDOWN(ROUND((H5752*LOOKUP(H5752,{0,1950001,3300001,6950001,9000001,18000001,40000001},{0.05,0.1,0.2,0.23,0.33,0.4,0.45})-LOOKUP(H5752,{0,1950001,3300001,6950001,9000001,18000001,40000001},{0,97500,427500,636000,1536000,2796000,4796000}))*1.021,3),0))</f>
        <v/>
      </c>
      <c r="J5752" s="21">
        <f>ROUNDDOWN(ROUND(H5752*0.06,2),-2)</f>
        <v/>
      </c>
      <c r="K5752" s="21">
        <f>ROUNDDOWN(ROUND(H5752*0.04,2),-2)</f>
        <v/>
      </c>
      <c r="L5752" s="21">
        <f>I5752+J5752+K5752</f>
        <v/>
      </c>
      <c r="M5752" s="21">
        <f>B5752-L5752</f>
        <v/>
      </c>
      <c r="N5752" s="21">
        <f>ROUNDDOWN(ROUND(B5752*0.2042,2),0)</f>
        <v/>
      </c>
    </row>
    <row r="5753">
      <c r="A5753" t="inlineStr">
        <is>
          <t>照合 一般</t>
        </is>
      </c>
      <c r="B5753" s="21" t="n">
        <v>43000000</v>
      </c>
      <c r="C5753" s="22" t="n">
        <v>8</v>
      </c>
      <c r="D5753" s="22" t="n">
        <v>1</v>
      </c>
      <c r="E5753" s="22" t="n">
        <v>0</v>
      </c>
      <c r="F5753" s="21">
        <f>(IF(C5753&lt;=20,MAX(800000,400000*C5753),8000000+700000*(C5753-20))+IF(E5753=1,1000000,0))</f>
        <v/>
      </c>
      <c r="G5753" s="21">
        <f>IF(AND(D5753=3,C5753&lt;=5),MAX(0,B5753-F5753),IF(AND(D5753=2,C5753&lt;=5,MAX(0,B5753-F5753)&gt;3000000),1500000+MAX(0,B5753-F5753)-3000000,MAX(0,B5753-F5753)/2))</f>
        <v/>
      </c>
      <c r="H5753" s="21">
        <f>ROUNDDOWN(G5753,-3)</f>
        <v/>
      </c>
      <c r="I5753" s="21">
        <f>IF(H5753&lt;=0,0,ROUNDDOWN(ROUND((H5753*LOOKUP(H5753,{0,1950001,3300001,6950001,9000001,18000001,40000001},{0.05,0.1,0.2,0.23,0.33,0.4,0.45})-LOOKUP(H5753,{0,1950001,3300001,6950001,9000001,18000001,40000001},{0,97500,427500,636000,1536000,2796000,4796000}))*1.021,3),0))</f>
        <v/>
      </c>
      <c r="J5753" s="21">
        <f>ROUNDDOWN(ROUND(H5753*0.06,2),-2)</f>
        <v/>
      </c>
      <c r="K5753" s="21">
        <f>ROUNDDOWN(ROUND(H5753*0.04,2),-2)</f>
        <v/>
      </c>
      <c r="L5753" s="21">
        <f>I5753+J5753+K5753</f>
        <v/>
      </c>
      <c r="M5753" s="21">
        <f>B5753-L5753</f>
        <v/>
      </c>
      <c r="N5753" s="21">
        <f>ROUNDDOWN(ROUND(B5753*0.2042,2),0)</f>
        <v/>
      </c>
    </row>
    <row r="5754">
      <c r="A5754" t="inlineStr">
        <is>
          <t>照合 一般</t>
        </is>
      </c>
      <c r="B5754" s="21" t="n">
        <v>43000000</v>
      </c>
      <c r="C5754" s="22" t="n">
        <v>9</v>
      </c>
      <c r="D5754" s="22" t="n">
        <v>1</v>
      </c>
      <c r="E5754" s="22" t="n">
        <v>0</v>
      </c>
      <c r="F5754" s="21">
        <f>(IF(C5754&lt;=20,MAX(800000,400000*C5754),8000000+700000*(C5754-20))+IF(E5754=1,1000000,0))</f>
        <v/>
      </c>
      <c r="G5754" s="21">
        <f>IF(AND(D5754=3,C5754&lt;=5),MAX(0,B5754-F5754),IF(AND(D5754=2,C5754&lt;=5,MAX(0,B5754-F5754)&gt;3000000),1500000+MAX(0,B5754-F5754)-3000000,MAX(0,B5754-F5754)/2))</f>
        <v/>
      </c>
      <c r="H5754" s="21">
        <f>ROUNDDOWN(G5754,-3)</f>
        <v/>
      </c>
      <c r="I5754" s="21">
        <f>IF(H5754&lt;=0,0,ROUNDDOWN(ROUND((H5754*LOOKUP(H5754,{0,1950001,3300001,6950001,9000001,18000001,40000001},{0.05,0.1,0.2,0.23,0.33,0.4,0.45})-LOOKUP(H5754,{0,1950001,3300001,6950001,9000001,18000001,40000001},{0,97500,427500,636000,1536000,2796000,4796000}))*1.021,3),0))</f>
        <v/>
      </c>
      <c r="J5754" s="21">
        <f>ROUNDDOWN(ROUND(H5754*0.06,2),-2)</f>
        <v/>
      </c>
      <c r="K5754" s="21">
        <f>ROUNDDOWN(ROUND(H5754*0.04,2),-2)</f>
        <v/>
      </c>
      <c r="L5754" s="21">
        <f>I5754+J5754+K5754</f>
        <v/>
      </c>
      <c r="M5754" s="21">
        <f>B5754-L5754</f>
        <v/>
      </c>
      <c r="N5754" s="21">
        <f>ROUNDDOWN(ROUND(B5754*0.2042,2),0)</f>
        <v/>
      </c>
    </row>
    <row r="5755">
      <c r="A5755" t="inlineStr">
        <is>
          <t>照合 一般</t>
        </is>
      </c>
      <c r="B5755" s="21" t="n">
        <v>43000000</v>
      </c>
      <c r="C5755" s="22" t="n">
        <v>10</v>
      </c>
      <c r="D5755" s="22" t="n">
        <v>1</v>
      </c>
      <c r="E5755" s="22" t="n">
        <v>0</v>
      </c>
      <c r="F5755" s="21">
        <f>(IF(C5755&lt;=20,MAX(800000,400000*C5755),8000000+700000*(C5755-20))+IF(E5755=1,1000000,0))</f>
        <v/>
      </c>
      <c r="G5755" s="21">
        <f>IF(AND(D5755=3,C5755&lt;=5),MAX(0,B5755-F5755),IF(AND(D5755=2,C5755&lt;=5,MAX(0,B5755-F5755)&gt;3000000),1500000+MAX(0,B5755-F5755)-3000000,MAX(0,B5755-F5755)/2))</f>
        <v/>
      </c>
      <c r="H5755" s="21">
        <f>ROUNDDOWN(G5755,-3)</f>
        <v/>
      </c>
      <c r="I5755" s="21">
        <f>IF(H5755&lt;=0,0,ROUNDDOWN(ROUND((H5755*LOOKUP(H5755,{0,1950001,3300001,6950001,9000001,18000001,40000001},{0.05,0.1,0.2,0.23,0.33,0.4,0.45})-LOOKUP(H5755,{0,1950001,3300001,6950001,9000001,18000001,40000001},{0,97500,427500,636000,1536000,2796000,4796000}))*1.021,3),0))</f>
        <v/>
      </c>
      <c r="J5755" s="21">
        <f>ROUNDDOWN(ROUND(H5755*0.06,2),-2)</f>
        <v/>
      </c>
      <c r="K5755" s="21">
        <f>ROUNDDOWN(ROUND(H5755*0.04,2),-2)</f>
        <v/>
      </c>
      <c r="L5755" s="21">
        <f>I5755+J5755+K5755</f>
        <v/>
      </c>
      <c r="M5755" s="21">
        <f>B5755-L5755</f>
        <v/>
      </c>
      <c r="N5755" s="21">
        <f>ROUNDDOWN(ROUND(B5755*0.2042,2),0)</f>
        <v/>
      </c>
    </row>
    <row r="5756">
      <c r="A5756" t="inlineStr">
        <is>
          <t>照合 一般</t>
        </is>
      </c>
      <c r="B5756" s="21" t="n">
        <v>43000000</v>
      </c>
      <c r="C5756" s="22" t="n">
        <v>11</v>
      </c>
      <c r="D5756" s="22" t="n">
        <v>1</v>
      </c>
      <c r="E5756" s="22" t="n">
        <v>0</v>
      </c>
      <c r="F5756" s="21">
        <f>(IF(C5756&lt;=20,MAX(800000,400000*C5756),8000000+700000*(C5756-20))+IF(E5756=1,1000000,0))</f>
        <v/>
      </c>
      <c r="G5756" s="21">
        <f>IF(AND(D5756=3,C5756&lt;=5),MAX(0,B5756-F5756),IF(AND(D5756=2,C5756&lt;=5,MAX(0,B5756-F5756)&gt;3000000),1500000+MAX(0,B5756-F5756)-3000000,MAX(0,B5756-F5756)/2))</f>
        <v/>
      </c>
      <c r="H5756" s="21">
        <f>ROUNDDOWN(G5756,-3)</f>
        <v/>
      </c>
      <c r="I5756" s="21">
        <f>IF(H5756&lt;=0,0,ROUNDDOWN(ROUND((H5756*LOOKUP(H5756,{0,1950001,3300001,6950001,9000001,18000001,40000001},{0.05,0.1,0.2,0.23,0.33,0.4,0.45})-LOOKUP(H5756,{0,1950001,3300001,6950001,9000001,18000001,40000001},{0,97500,427500,636000,1536000,2796000,4796000}))*1.021,3),0))</f>
        <v/>
      </c>
      <c r="J5756" s="21">
        <f>ROUNDDOWN(ROUND(H5756*0.06,2),-2)</f>
        <v/>
      </c>
      <c r="K5756" s="21">
        <f>ROUNDDOWN(ROUND(H5756*0.04,2),-2)</f>
        <v/>
      </c>
      <c r="L5756" s="21">
        <f>I5756+J5756+K5756</f>
        <v/>
      </c>
      <c r="M5756" s="21">
        <f>B5756-L5756</f>
        <v/>
      </c>
      <c r="N5756" s="21">
        <f>ROUNDDOWN(ROUND(B5756*0.2042,2),0)</f>
        <v/>
      </c>
    </row>
    <row r="5757">
      <c r="A5757" t="inlineStr">
        <is>
          <t>照合 一般</t>
        </is>
      </c>
      <c r="B5757" s="21" t="n">
        <v>43000000</v>
      </c>
      <c r="C5757" s="22" t="n">
        <v>12</v>
      </c>
      <c r="D5757" s="22" t="n">
        <v>1</v>
      </c>
      <c r="E5757" s="22" t="n">
        <v>0</v>
      </c>
      <c r="F5757" s="21">
        <f>(IF(C5757&lt;=20,MAX(800000,400000*C5757),8000000+700000*(C5757-20))+IF(E5757=1,1000000,0))</f>
        <v/>
      </c>
      <c r="G5757" s="21">
        <f>IF(AND(D5757=3,C5757&lt;=5),MAX(0,B5757-F5757),IF(AND(D5757=2,C5757&lt;=5,MAX(0,B5757-F5757)&gt;3000000),1500000+MAX(0,B5757-F5757)-3000000,MAX(0,B5757-F5757)/2))</f>
        <v/>
      </c>
      <c r="H5757" s="21">
        <f>ROUNDDOWN(G5757,-3)</f>
        <v/>
      </c>
      <c r="I5757" s="21">
        <f>IF(H5757&lt;=0,0,ROUNDDOWN(ROUND((H5757*LOOKUP(H5757,{0,1950001,3300001,6950001,9000001,18000001,40000001},{0.05,0.1,0.2,0.23,0.33,0.4,0.45})-LOOKUP(H5757,{0,1950001,3300001,6950001,9000001,18000001,40000001},{0,97500,427500,636000,1536000,2796000,4796000}))*1.021,3),0))</f>
        <v/>
      </c>
      <c r="J5757" s="21">
        <f>ROUNDDOWN(ROUND(H5757*0.06,2),-2)</f>
        <v/>
      </c>
      <c r="K5757" s="21">
        <f>ROUNDDOWN(ROUND(H5757*0.04,2),-2)</f>
        <v/>
      </c>
      <c r="L5757" s="21">
        <f>I5757+J5757+K5757</f>
        <v/>
      </c>
      <c r="M5757" s="21">
        <f>B5757-L5757</f>
        <v/>
      </c>
      <c r="N5757" s="21">
        <f>ROUNDDOWN(ROUND(B5757*0.2042,2),0)</f>
        <v/>
      </c>
    </row>
    <row r="5758">
      <c r="A5758" t="inlineStr">
        <is>
          <t>照合 一般</t>
        </is>
      </c>
      <c r="B5758" s="21" t="n">
        <v>43000000</v>
      </c>
      <c r="C5758" s="22" t="n">
        <v>13</v>
      </c>
      <c r="D5758" s="22" t="n">
        <v>1</v>
      </c>
      <c r="E5758" s="22" t="n">
        <v>0</v>
      </c>
      <c r="F5758" s="21">
        <f>(IF(C5758&lt;=20,MAX(800000,400000*C5758),8000000+700000*(C5758-20))+IF(E5758=1,1000000,0))</f>
        <v/>
      </c>
      <c r="G5758" s="21">
        <f>IF(AND(D5758=3,C5758&lt;=5),MAX(0,B5758-F5758),IF(AND(D5758=2,C5758&lt;=5,MAX(0,B5758-F5758)&gt;3000000),1500000+MAX(0,B5758-F5758)-3000000,MAX(0,B5758-F5758)/2))</f>
        <v/>
      </c>
      <c r="H5758" s="21">
        <f>ROUNDDOWN(G5758,-3)</f>
        <v/>
      </c>
      <c r="I5758" s="21">
        <f>IF(H5758&lt;=0,0,ROUNDDOWN(ROUND((H5758*LOOKUP(H5758,{0,1950001,3300001,6950001,9000001,18000001,40000001},{0.05,0.1,0.2,0.23,0.33,0.4,0.45})-LOOKUP(H5758,{0,1950001,3300001,6950001,9000001,18000001,40000001},{0,97500,427500,636000,1536000,2796000,4796000}))*1.021,3),0))</f>
        <v/>
      </c>
      <c r="J5758" s="21">
        <f>ROUNDDOWN(ROUND(H5758*0.06,2),-2)</f>
        <v/>
      </c>
      <c r="K5758" s="21">
        <f>ROUNDDOWN(ROUND(H5758*0.04,2),-2)</f>
        <v/>
      </c>
      <c r="L5758" s="21">
        <f>I5758+J5758+K5758</f>
        <v/>
      </c>
      <c r="M5758" s="21">
        <f>B5758-L5758</f>
        <v/>
      </c>
      <c r="N5758" s="21">
        <f>ROUNDDOWN(ROUND(B5758*0.2042,2),0)</f>
        <v/>
      </c>
    </row>
    <row r="5759">
      <c r="A5759" t="inlineStr">
        <is>
          <t>照合 一般</t>
        </is>
      </c>
      <c r="B5759" s="21" t="n">
        <v>43000000</v>
      </c>
      <c r="C5759" s="22" t="n">
        <v>14</v>
      </c>
      <c r="D5759" s="22" t="n">
        <v>1</v>
      </c>
      <c r="E5759" s="22" t="n">
        <v>0</v>
      </c>
      <c r="F5759" s="21">
        <f>(IF(C5759&lt;=20,MAX(800000,400000*C5759),8000000+700000*(C5759-20))+IF(E5759=1,1000000,0))</f>
        <v/>
      </c>
      <c r="G5759" s="21">
        <f>IF(AND(D5759=3,C5759&lt;=5),MAX(0,B5759-F5759),IF(AND(D5759=2,C5759&lt;=5,MAX(0,B5759-F5759)&gt;3000000),1500000+MAX(0,B5759-F5759)-3000000,MAX(0,B5759-F5759)/2))</f>
        <v/>
      </c>
      <c r="H5759" s="21">
        <f>ROUNDDOWN(G5759,-3)</f>
        <v/>
      </c>
      <c r="I5759" s="21">
        <f>IF(H5759&lt;=0,0,ROUNDDOWN(ROUND((H5759*LOOKUP(H5759,{0,1950001,3300001,6950001,9000001,18000001,40000001},{0.05,0.1,0.2,0.23,0.33,0.4,0.45})-LOOKUP(H5759,{0,1950001,3300001,6950001,9000001,18000001,40000001},{0,97500,427500,636000,1536000,2796000,4796000}))*1.021,3),0))</f>
        <v/>
      </c>
      <c r="J5759" s="21">
        <f>ROUNDDOWN(ROUND(H5759*0.06,2),-2)</f>
        <v/>
      </c>
      <c r="K5759" s="21">
        <f>ROUNDDOWN(ROUND(H5759*0.04,2),-2)</f>
        <v/>
      </c>
      <c r="L5759" s="21">
        <f>I5759+J5759+K5759</f>
        <v/>
      </c>
      <c r="M5759" s="21">
        <f>B5759-L5759</f>
        <v/>
      </c>
      <c r="N5759" s="21">
        <f>ROUNDDOWN(ROUND(B5759*0.2042,2),0)</f>
        <v/>
      </c>
    </row>
    <row r="5760">
      <c r="A5760" t="inlineStr">
        <is>
          <t>照合 一般</t>
        </is>
      </c>
      <c r="B5760" s="21" t="n">
        <v>43000000</v>
      </c>
      <c r="C5760" s="22" t="n">
        <v>15</v>
      </c>
      <c r="D5760" s="22" t="n">
        <v>1</v>
      </c>
      <c r="E5760" s="22" t="n">
        <v>0</v>
      </c>
      <c r="F5760" s="21">
        <f>(IF(C5760&lt;=20,MAX(800000,400000*C5760),8000000+700000*(C5760-20))+IF(E5760=1,1000000,0))</f>
        <v/>
      </c>
      <c r="G5760" s="21">
        <f>IF(AND(D5760=3,C5760&lt;=5),MAX(0,B5760-F5760),IF(AND(D5760=2,C5760&lt;=5,MAX(0,B5760-F5760)&gt;3000000),1500000+MAX(0,B5760-F5760)-3000000,MAX(0,B5760-F5760)/2))</f>
        <v/>
      </c>
      <c r="H5760" s="21">
        <f>ROUNDDOWN(G5760,-3)</f>
        <v/>
      </c>
      <c r="I5760" s="21">
        <f>IF(H5760&lt;=0,0,ROUNDDOWN(ROUND((H5760*LOOKUP(H5760,{0,1950001,3300001,6950001,9000001,18000001,40000001},{0.05,0.1,0.2,0.23,0.33,0.4,0.45})-LOOKUP(H5760,{0,1950001,3300001,6950001,9000001,18000001,40000001},{0,97500,427500,636000,1536000,2796000,4796000}))*1.021,3),0))</f>
        <v/>
      </c>
      <c r="J5760" s="21">
        <f>ROUNDDOWN(ROUND(H5760*0.06,2),-2)</f>
        <v/>
      </c>
      <c r="K5760" s="21">
        <f>ROUNDDOWN(ROUND(H5760*0.04,2),-2)</f>
        <v/>
      </c>
      <c r="L5760" s="21">
        <f>I5760+J5760+K5760</f>
        <v/>
      </c>
      <c r="M5760" s="21">
        <f>B5760-L5760</f>
        <v/>
      </c>
      <c r="N5760" s="21">
        <f>ROUNDDOWN(ROUND(B5760*0.2042,2),0)</f>
        <v/>
      </c>
    </row>
    <row r="5761">
      <c r="A5761" t="inlineStr">
        <is>
          <t>照合 一般</t>
        </is>
      </c>
      <c r="B5761" s="21" t="n">
        <v>43000000</v>
      </c>
      <c r="C5761" s="22" t="n">
        <v>16</v>
      </c>
      <c r="D5761" s="22" t="n">
        <v>1</v>
      </c>
      <c r="E5761" s="22" t="n">
        <v>0</v>
      </c>
      <c r="F5761" s="21">
        <f>(IF(C5761&lt;=20,MAX(800000,400000*C5761),8000000+700000*(C5761-20))+IF(E5761=1,1000000,0))</f>
        <v/>
      </c>
      <c r="G5761" s="21">
        <f>IF(AND(D5761=3,C5761&lt;=5),MAX(0,B5761-F5761),IF(AND(D5761=2,C5761&lt;=5,MAX(0,B5761-F5761)&gt;3000000),1500000+MAX(0,B5761-F5761)-3000000,MAX(0,B5761-F5761)/2))</f>
        <v/>
      </c>
      <c r="H5761" s="21">
        <f>ROUNDDOWN(G5761,-3)</f>
        <v/>
      </c>
      <c r="I5761" s="21">
        <f>IF(H5761&lt;=0,0,ROUNDDOWN(ROUND((H5761*LOOKUP(H5761,{0,1950001,3300001,6950001,9000001,18000001,40000001},{0.05,0.1,0.2,0.23,0.33,0.4,0.45})-LOOKUP(H5761,{0,1950001,3300001,6950001,9000001,18000001,40000001},{0,97500,427500,636000,1536000,2796000,4796000}))*1.021,3),0))</f>
        <v/>
      </c>
      <c r="J5761" s="21">
        <f>ROUNDDOWN(ROUND(H5761*0.06,2),-2)</f>
        <v/>
      </c>
      <c r="K5761" s="21">
        <f>ROUNDDOWN(ROUND(H5761*0.04,2),-2)</f>
        <v/>
      </c>
      <c r="L5761" s="21">
        <f>I5761+J5761+K5761</f>
        <v/>
      </c>
      <c r="M5761" s="21">
        <f>B5761-L5761</f>
        <v/>
      </c>
      <c r="N5761" s="21">
        <f>ROUNDDOWN(ROUND(B5761*0.2042,2),0)</f>
        <v/>
      </c>
    </row>
    <row r="5762">
      <c r="A5762" t="inlineStr">
        <is>
          <t>照合 一般</t>
        </is>
      </c>
      <c r="B5762" s="21" t="n">
        <v>43000000</v>
      </c>
      <c r="C5762" s="22" t="n">
        <v>17</v>
      </c>
      <c r="D5762" s="22" t="n">
        <v>1</v>
      </c>
      <c r="E5762" s="22" t="n">
        <v>0</v>
      </c>
      <c r="F5762" s="21">
        <f>(IF(C5762&lt;=20,MAX(800000,400000*C5762),8000000+700000*(C5762-20))+IF(E5762=1,1000000,0))</f>
        <v/>
      </c>
      <c r="G5762" s="21">
        <f>IF(AND(D5762=3,C5762&lt;=5),MAX(0,B5762-F5762),IF(AND(D5762=2,C5762&lt;=5,MAX(0,B5762-F5762)&gt;3000000),1500000+MAX(0,B5762-F5762)-3000000,MAX(0,B5762-F5762)/2))</f>
        <v/>
      </c>
      <c r="H5762" s="21">
        <f>ROUNDDOWN(G5762,-3)</f>
        <v/>
      </c>
      <c r="I5762" s="21">
        <f>IF(H5762&lt;=0,0,ROUNDDOWN(ROUND((H5762*LOOKUP(H5762,{0,1950001,3300001,6950001,9000001,18000001,40000001},{0.05,0.1,0.2,0.23,0.33,0.4,0.45})-LOOKUP(H5762,{0,1950001,3300001,6950001,9000001,18000001,40000001},{0,97500,427500,636000,1536000,2796000,4796000}))*1.021,3),0))</f>
        <v/>
      </c>
      <c r="J5762" s="21">
        <f>ROUNDDOWN(ROUND(H5762*0.06,2),-2)</f>
        <v/>
      </c>
      <c r="K5762" s="21">
        <f>ROUNDDOWN(ROUND(H5762*0.04,2),-2)</f>
        <v/>
      </c>
      <c r="L5762" s="21">
        <f>I5762+J5762+K5762</f>
        <v/>
      </c>
      <c r="M5762" s="21">
        <f>B5762-L5762</f>
        <v/>
      </c>
      <c r="N5762" s="21">
        <f>ROUNDDOWN(ROUND(B5762*0.2042,2),0)</f>
        <v/>
      </c>
    </row>
    <row r="5763">
      <c r="A5763" t="inlineStr">
        <is>
          <t>照合 一般</t>
        </is>
      </c>
      <c r="B5763" s="21" t="n">
        <v>43000000</v>
      </c>
      <c r="C5763" s="22" t="n">
        <v>18</v>
      </c>
      <c r="D5763" s="22" t="n">
        <v>1</v>
      </c>
      <c r="E5763" s="22" t="n">
        <v>0</v>
      </c>
      <c r="F5763" s="21">
        <f>(IF(C5763&lt;=20,MAX(800000,400000*C5763),8000000+700000*(C5763-20))+IF(E5763=1,1000000,0))</f>
        <v/>
      </c>
      <c r="G5763" s="21">
        <f>IF(AND(D5763=3,C5763&lt;=5),MAX(0,B5763-F5763),IF(AND(D5763=2,C5763&lt;=5,MAX(0,B5763-F5763)&gt;3000000),1500000+MAX(0,B5763-F5763)-3000000,MAX(0,B5763-F5763)/2))</f>
        <v/>
      </c>
      <c r="H5763" s="21">
        <f>ROUNDDOWN(G5763,-3)</f>
        <v/>
      </c>
      <c r="I5763" s="21">
        <f>IF(H5763&lt;=0,0,ROUNDDOWN(ROUND((H5763*LOOKUP(H5763,{0,1950001,3300001,6950001,9000001,18000001,40000001},{0.05,0.1,0.2,0.23,0.33,0.4,0.45})-LOOKUP(H5763,{0,1950001,3300001,6950001,9000001,18000001,40000001},{0,97500,427500,636000,1536000,2796000,4796000}))*1.021,3),0))</f>
        <v/>
      </c>
      <c r="J5763" s="21">
        <f>ROUNDDOWN(ROUND(H5763*0.06,2),-2)</f>
        <v/>
      </c>
      <c r="K5763" s="21">
        <f>ROUNDDOWN(ROUND(H5763*0.04,2),-2)</f>
        <v/>
      </c>
      <c r="L5763" s="21">
        <f>I5763+J5763+K5763</f>
        <v/>
      </c>
      <c r="M5763" s="21">
        <f>B5763-L5763</f>
        <v/>
      </c>
      <c r="N5763" s="21">
        <f>ROUNDDOWN(ROUND(B5763*0.2042,2),0)</f>
        <v/>
      </c>
    </row>
    <row r="5764">
      <c r="A5764" t="inlineStr">
        <is>
          <t>照合 一般</t>
        </is>
      </c>
      <c r="B5764" s="21" t="n">
        <v>43000000</v>
      </c>
      <c r="C5764" s="22" t="n">
        <v>19</v>
      </c>
      <c r="D5764" s="22" t="n">
        <v>1</v>
      </c>
      <c r="E5764" s="22" t="n">
        <v>0</v>
      </c>
      <c r="F5764" s="21">
        <f>(IF(C5764&lt;=20,MAX(800000,400000*C5764),8000000+700000*(C5764-20))+IF(E5764=1,1000000,0))</f>
        <v/>
      </c>
      <c r="G5764" s="21">
        <f>IF(AND(D5764=3,C5764&lt;=5),MAX(0,B5764-F5764),IF(AND(D5764=2,C5764&lt;=5,MAX(0,B5764-F5764)&gt;3000000),1500000+MAX(0,B5764-F5764)-3000000,MAX(0,B5764-F5764)/2))</f>
        <v/>
      </c>
      <c r="H5764" s="21">
        <f>ROUNDDOWN(G5764,-3)</f>
        <v/>
      </c>
      <c r="I5764" s="21">
        <f>IF(H5764&lt;=0,0,ROUNDDOWN(ROUND((H5764*LOOKUP(H5764,{0,1950001,3300001,6950001,9000001,18000001,40000001},{0.05,0.1,0.2,0.23,0.33,0.4,0.45})-LOOKUP(H5764,{0,1950001,3300001,6950001,9000001,18000001,40000001},{0,97500,427500,636000,1536000,2796000,4796000}))*1.021,3),0))</f>
        <v/>
      </c>
      <c r="J5764" s="21">
        <f>ROUNDDOWN(ROUND(H5764*0.06,2),-2)</f>
        <v/>
      </c>
      <c r="K5764" s="21">
        <f>ROUNDDOWN(ROUND(H5764*0.04,2),-2)</f>
        <v/>
      </c>
      <c r="L5764" s="21">
        <f>I5764+J5764+K5764</f>
        <v/>
      </c>
      <c r="M5764" s="21">
        <f>B5764-L5764</f>
        <v/>
      </c>
      <c r="N5764" s="21">
        <f>ROUNDDOWN(ROUND(B5764*0.2042,2),0)</f>
        <v/>
      </c>
    </row>
    <row r="5765">
      <c r="A5765" t="inlineStr">
        <is>
          <t>照合 一般</t>
        </is>
      </c>
      <c r="B5765" s="21" t="n">
        <v>43000000</v>
      </c>
      <c r="C5765" s="22" t="n">
        <v>20</v>
      </c>
      <c r="D5765" s="22" t="n">
        <v>1</v>
      </c>
      <c r="E5765" s="22" t="n">
        <v>0</v>
      </c>
      <c r="F5765" s="21">
        <f>(IF(C5765&lt;=20,MAX(800000,400000*C5765),8000000+700000*(C5765-20))+IF(E5765=1,1000000,0))</f>
        <v/>
      </c>
      <c r="G5765" s="21">
        <f>IF(AND(D5765=3,C5765&lt;=5),MAX(0,B5765-F5765),IF(AND(D5765=2,C5765&lt;=5,MAX(0,B5765-F5765)&gt;3000000),1500000+MAX(0,B5765-F5765)-3000000,MAX(0,B5765-F5765)/2))</f>
        <v/>
      </c>
      <c r="H5765" s="21">
        <f>ROUNDDOWN(G5765,-3)</f>
        <v/>
      </c>
      <c r="I5765" s="21">
        <f>IF(H5765&lt;=0,0,ROUNDDOWN(ROUND((H5765*LOOKUP(H5765,{0,1950001,3300001,6950001,9000001,18000001,40000001},{0.05,0.1,0.2,0.23,0.33,0.4,0.45})-LOOKUP(H5765,{0,1950001,3300001,6950001,9000001,18000001,40000001},{0,97500,427500,636000,1536000,2796000,4796000}))*1.021,3),0))</f>
        <v/>
      </c>
      <c r="J5765" s="21">
        <f>ROUNDDOWN(ROUND(H5765*0.06,2),-2)</f>
        <v/>
      </c>
      <c r="K5765" s="21">
        <f>ROUNDDOWN(ROUND(H5765*0.04,2),-2)</f>
        <v/>
      </c>
      <c r="L5765" s="21">
        <f>I5765+J5765+K5765</f>
        <v/>
      </c>
      <c r="M5765" s="21">
        <f>B5765-L5765</f>
        <v/>
      </c>
      <c r="N5765" s="21">
        <f>ROUNDDOWN(ROUND(B5765*0.2042,2),0)</f>
        <v/>
      </c>
    </row>
    <row r="5766">
      <c r="A5766" t="inlineStr">
        <is>
          <t>照合 一般</t>
        </is>
      </c>
      <c r="B5766" s="21" t="n">
        <v>43000000</v>
      </c>
      <c r="C5766" s="22" t="n">
        <v>21</v>
      </c>
      <c r="D5766" s="22" t="n">
        <v>1</v>
      </c>
      <c r="E5766" s="22" t="n">
        <v>0</v>
      </c>
      <c r="F5766" s="21">
        <f>(IF(C5766&lt;=20,MAX(800000,400000*C5766),8000000+700000*(C5766-20))+IF(E5766=1,1000000,0))</f>
        <v/>
      </c>
      <c r="G5766" s="21">
        <f>IF(AND(D5766=3,C5766&lt;=5),MAX(0,B5766-F5766),IF(AND(D5766=2,C5766&lt;=5,MAX(0,B5766-F5766)&gt;3000000),1500000+MAX(0,B5766-F5766)-3000000,MAX(0,B5766-F5766)/2))</f>
        <v/>
      </c>
      <c r="H5766" s="21">
        <f>ROUNDDOWN(G5766,-3)</f>
        <v/>
      </c>
      <c r="I5766" s="21">
        <f>IF(H5766&lt;=0,0,ROUNDDOWN(ROUND((H5766*LOOKUP(H5766,{0,1950001,3300001,6950001,9000001,18000001,40000001},{0.05,0.1,0.2,0.23,0.33,0.4,0.45})-LOOKUP(H5766,{0,1950001,3300001,6950001,9000001,18000001,40000001},{0,97500,427500,636000,1536000,2796000,4796000}))*1.021,3),0))</f>
        <v/>
      </c>
      <c r="J5766" s="21">
        <f>ROUNDDOWN(ROUND(H5766*0.06,2),-2)</f>
        <v/>
      </c>
      <c r="K5766" s="21">
        <f>ROUNDDOWN(ROUND(H5766*0.04,2),-2)</f>
        <v/>
      </c>
      <c r="L5766" s="21">
        <f>I5766+J5766+K5766</f>
        <v/>
      </c>
      <c r="M5766" s="21">
        <f>B5766-L5766</f>
        <v/>
      </c>
      <c r="N5766" s="21">
        <f>ROUNDDOWN(ROUND(B5766*0.2042,2),0)</f>
        <v/>
      </c>
    </row>
    <row r="5767">
      <c r="A5767" t="inlineStr">
        <is>
          <t>照合 一般</t>
        </is>
      </c>
      <c r="B5767" s="21" t="n">
        <v>43000000</v>
      </c>
      <c r="C5767" s="22" t="n">
        <v>22</v>
      </c>
      <c r="D5767" s="22" t="n">
        <v>1</v>
      </c>
      <c r="E5767" s="22" t="n">
        <v>0</v>
      </c>
      <c r="F5767" s="21">
        <f>(IF(C5767&lt;=20,MAX(800000,400000*C5767),8000000+700000*(C5767-20))+IF(E5767=1,1000000,0))</f>
        <v/>
      </c>
      <c r="G5767" s="21">
        <f>IF(AND(D5767=3,C5767&lt;=5),MAX(0,B5767-F5767),IF(AND(D5767=2,C5767&lt;=5,MAX(0,B5767-F5767)&gt;3000000),1500000+MAX(0,B5767-F5767)-3000000,MAX(0,B5767-F5767)/2))</f>
        <v/>
      </c>
      <c r="H5767" s="21">
        <f>ROUNDDOWN(G5767,-3)</f>
        <v/>
      </c>
      <c r="I5767" s="21">
        <f>IF(H5767&lt;=0,0,ROUNDDOWN(ROUND((H5767*LOOKUP(H5767,{0,1950001,3300001,6950001,9000001,18000001,40000001},{0.05,0.1,0.2,0.23,0.33,0.4,0.45})-LOOKUP(H5767,{0,1950001,3300001,6950001,9000001,18000001,40000001},{0,97500,427500,636000,1536000,2796000,4796000}))*1.021,3),0))</f>
        <v/>
      </c>
      <c r="J5767" s="21">
        <f>ROUNDDOWN(ROUND(H5767*0.06,2),-2)</f>
        <v/>
      </c>
      <c r="K5767" s="21">
        <f>ROUNDDOWN(ROUND(H5767*0.04,2),-2)</f>
        <v/>
      </c>
      <c r="L5767" s="21">
        <f>I5767+J5767+K5767</f>
        <v/>
      </c>
      <c r="M5767" s="21">
        <f>B5767-L5767</f>
        <v/>
      </c>
      <c r="N5767" s="21">
        <f>ROUNDDOWN(ROUND(B5767*0.2042,2),0)</f>
        <v/>
      </c>
    </row>
    <row r="5768">
      <c r="A5768" t="inlineStr">
        <is>
          <t>照合 一般</t>
        </is>
      </c>
      <c r="B5768" s="21" t="n">
        <v>43000000</v>
      </c>
      <c r="C5768" s="22" t="n">
        <v>23</v>
      </c>
      <c r="D5768" s="22" t="n">
        <v>1</v>
      </c>
      <c r="E5768" s="22" t="n">
        <v>0</v>
      </c>
      <c r="F5768" s="21">
        <f>(IF(C5768&lt;=20,MAX(800000,400000*C5768),8000000+700000*(C5768-20))+IF(E5768=1,1000000,0))</f>
        <v/>
      </c>
      <c r="G5768" s="21">
        <f>IF(AND(D5768=3,C5768&lt;=5),MAX(0,B5768-F5768),IF(AND(D5768=2,C5768&lt;=5,MAX(0,B5768-F5768)&gt;3000000),1500000+MAX(0,B5768-F5768)-3000000,MAX(0,B5768-F5768)/2))</f>
        <v/>
      </c>
      <c r="H5768" s="21">
        <f>ROUNDDOWN(G5768,-3)</f>
        <v/>
      </c>
      <c r="I5768" s="21">
        <f>IF(H5768&lt;=0,0,ROUNDDOWN(ROUND((H5768*LOOKUP(H5768,{0,1950001,3300001,6950001,9000001,18000001,40000001},{0.05,0.1,0.2,0.23,0.33,0.4,0.45})-LOOKUP(H5768,{0,1950001,3300001,6950001,9000001,18000001,40000001},{0,97500,427500,636000,1536000,2796000,4796000}))*1.021,3),0))</f>
        <v/>
      </c>
      <c r="J5768" s="21">
        <f>ROUNDDOWN(ROUND(H5768*0.06,2),-2)</f>
        <v/>
      </c>
      <c r="K5768" s="21">
        <f>ROUNDDOWN(ROUND(H5768*0.04,2),-2)</f>
        <v/>
      </c>
      <c r="L5768" s="21">
        <f>I5768+J5768+K5768</f>
        <v/>
      </c>
      <c r="M5768" s="21">
        <f>B5768-L5768</f>
        <v/>
      </c>
      <c r="N5768" s="21">
        <f>ROUNDDOWN(ROUND(B5768*0.2042,2),0)</f>
        <v/>
      </c>
    </row>
    <row r="5769">
      <c r="A5769" t="inlineStr">
        <is>
          <t>照合 一般</t>
        </is>
      </c>
      <c r="B5769" s="21" t="n">
        <v>43000000</v>
      </c>
      <c r="C5769" s="22" t="n">
        <v>24</v>
      </c>
      <c r="D5769" s="22" t="n">
        <v>1</v>
      </c>
      <c r="E5769" s="22" t="n">
        <v>0</v>
      </c>
      <c r="F5769" s="21">
        <f>(IF(C5769&lt;=20,MAX(800000,400000*C5769),8000000+700000*(C5769-20))+IF(E5769=1,1000000,0))</f>
        <v/>
      </c>
      <c r="G5769" s="21">
        <f>IF(AND(D5769=3,C5769&lt;=5),MAX(0,B5769-F5769),IF(AND(D5769=2,C5769&lt;=5,MAX(0,B5769-F5769)&gt;3000000),1500000+MAX(0,B5769-F5769)-3000000,MAX(0,B5769-F5769)/2))</f>
        <v/>
      </c>
      <c r="H5769" s="21">
        <f>ROUNDDOWN(G5769,-3)</f>
        <v/>
      </c>
      <c r="I5769" s="21">
        <f>IF(H5769&lt;=0,0,ROUNDDOWN(ROUND((H5769*LOOKUP(H5769,{0,1950001,3300001,6950001,9000001,18000001,40000001},{0.05,0.1,0.2,0.23,0.33,0.4,0.45})-LOOKUP(H5769,{0,1950001,3300001,6950001,9000001,18000001,40000001},{0,97500,427500,636000,1536000,2796000,4796000}))*1.021,3),0))</f>
        <v/>
      </c>
      <c r="J5769" s="21">
        <f>ROUNDDOWN(ROUND(H5769*0.06,2),-2)</f>
        <v/>
      </c>
      <c r="K5769" s="21">
        <f>ROUNDDOWN(ROUND(H5769*0.04,2),-2)</f>
        <v/>
      </c>
      <c r="L5769" s="21">
        <f>I5769+J5769+K5769</f>
        <v/>
      </c>
      <c r="M5769" s="21">
        <f>B5769-L5769</f>
        <v/>
      </c>
      <c r="N5769" s="21">
        <f>ROUNDDOWN(ROUND(B5769*0.2042,2),0)</f>
        <v/>
      </c>
    </row>
    <row r="5770">
      <c r="A5770" t="inlineStr">
        <is>
          <t>照合 一般</t>
        </is>
      </c>
      <c r="B5770" s="21" t="n">
        <v>43000000</v>
      </c>
      <c r="C5770" s="22" t="n">
        <v>25</v>
      </c>
      <c r="D5770" s="22" t="n">
        <v>1</v>
      </c>
      <c r="E5770" s="22" t="n">
        <v>0</v>
      </c>
      <c r="F5770" s="21">
        <f>(IF(C5770&lt;=20,MAX(800000,400000*C5770),8000000+700000*(C5770-20))+IF(E5770=1,1000000,0))</f>
        <v/>
      </c>
      <c r="G5770" s="21">
        <f>IF(AND(D5770=3,C5770&lt;=5),MAX(0,B5770-F5770),IF(AND(D5770=2,C5770&lt;=5,MAX(0,B5770-F5770)&gt;3000000),1500000+MAX(0,B5770-F5770)-3000000,MAX(0,B5770-F5770)/2))</f>
        <v/>
      </c>
      <c r="H5770" s="21">
        <f>ROUNDDOWN(G5770,-3)</f>
        <v/>
      </c>
      <c r="I5770" s="21">
        <f>IF(H5770&lt;=0,0,ROUNDDOWN(ROUND((H5770*LOOKUP(H5770,{0,1950001,3300001,6950001,9000001,18000001,40000001},{0.05,0.1,0.2,0.23,0.33,0.4,0.45})-LOOKUP(H5770,{0,1950001,3300001,6950001,9000001,18000001,40000001},{0,97500,427500,636000,1536000,2796000,4796000}))*1.021,3),0))</f>
        <v/>
      </c>
      <c r="J5770" s="21">
        <f>ROUNDDOWN(ROUND(H5770*0.06,2),-2)</f>
        <v/>
      </c>
      <c r="K5770" s="21">
        <f>ROUNDDOWN(ROUND(H5770*0.04,2),-2)</f>
        <v/>
      </c>
      <c r="L5770" s="21">
        <f>I5770+J5770+K5770</f>
        <v/>
      </c>
      <c r="M5770" s="21">
        <f>B5770-L5770</f>
        <v/>
      </c>
      <c r="N5770" s="21">
        <f>ROUNDDOWN(ROUND(B5770*0.2042,2),0)</f>
        <v/>
      </c>
    </row>
    <row r="5771">
      <c r="A5771" t="inlineStr">
        <is>
          <t>照合 一般</t>
        </is>
      </c>
      <c r="B5771" s="21" t="n">
        <v>43000000</v>
      </c>
      <c r="C5771" s="22" t="n">
        <v>26</v>
      </c>
      <c r="D5771" s="22" t="n">
        <v>1</v>
      </c>
      <c r="E5771" s="22" t="n">
        <v>0</v>
      </c>
      <c r="F5771" s="21">
        <f>(IF(C5771&lt;=20,MAX(800000,400000*C5771),8000000+700000*(C5771-20))+IF(E5771=1,1000000,0))</f>
        <v/>
      </c>
      <c r="G5771" s="21">
        <f>IF(AND(D5771=3,C5771&lt;=5),MAX(0,B5771-F5771),IF(AND(D5771=2,C5771&lt;=5,MAX(0,B5771-F5771)&gt;3000000),1500000+MAX(0,B5771-F5771)-3000000,MAX(0,B5771-F5771)/2))</f>
        <v/>
      </c>
      <c r="H5771" s="21">
        <f>ROUNDDOWN(G5771,-3)</f>
        <v/>
      </c>
      <c r="I5771" s="21">
        <f>IF(H5771&lt;=0,0,ROUNDDOWN(ROUND((H5771*LOOKUP(H5771,{0,1950001,3300001,6950001,9000001,18000001,40000001},{0.05,0.1,0.2,0.23,0.33,0.4,0.45})-LOOKUP(H5771,{0,1950001,3300001,6950001,9000001,18000001,40000001},{0,97500,427500,636000,1536000,2796000,4796000}))*1.021,3),0))</f>
        <v/>
      </c>
      <c r="J5771" s="21">
        <f>ROUNDDOWN(ROUND(H5771*0.06,2),-2)</f>
        <v/>
      </c>
      <c r="K5771" s="21">
        <f>ROUNDDOWN(ROUND(H5771*0.04,2),-2)</f>
        <v/>
      </c>
      <c r="L5771" s="21">
        <f>I5771+J5771+K5771</f>
        <v/>
      </c>
      <c r="M5771" s="21">
        <f>B5771-L5771</f>
        <v/>
      </c>
      <c r="N5771" s="21">
        <f>ROUNDDOWN(ROUND(B5771*0.2042,2),0)</f>
        <v/>
      </c>
    </row>
    <row r="5772">
      <c r="A5772" t="inlineStr">
        <is>
          <t>照合 一般</t>
        </is>
      </c>
      <c r="B5772" s="21" t="n">
        <v>43000000</v>
      </c>
      <c r="C5772" s="22" t="n">
        <v>27</v>
      </c>
      <c r="D5772" s="22" t="n">
        <v>1</v>
      </c>
      <c r="E5772" s="22" t="n">
        <v>0</v>
      </c>
      <c r="F5772" s="21">
        <f>(IF(C5772&lt;=20,MAX(800000,400000*C5772),8000000+700000*(C5772-20))+IF(E5772=1,1000000,0))</f>
        <v/>
      </c>
      <c r="G5772" s="21">
        <f>IF(AND(D5772=3,C5772&lt;=5),MAX(0,B5772-F5772),IF(AND(D5772=2,C5772&lt;=5,MAX(0,B5772-F5772)&gt;3000000),1500000+MAX(0,B5772-F5772)-3000000,MAX(0,B5772-F5772)/2))</f>
        <v/>
      </c>
      <c r="H5772" s="21">
        <f>ROUNDDOWN(G5772,-3)</f>
        <v/>
      </c>
      <c r="I5772" s="21">
        <f>IF(H5772&lt;=0,0,ROUNDDOWN(ROUND((H5772*LOOKUP(H5772,{0,1950001,3300001,6950001,9000001,18000001,40000001},{0.05,0.1,0.2,0.23,0.33,0.4,0.45})-LOOKUP(H5772,{0,1950001,3300001,6950001,9000001,18000001,40000001},{0,97500,427500,636000,1536000,2796000,4796000}))*1.021,3),0))</f>
        <v/>
      </c>
      <c r="J5772" s="21">
        <f>ROUNDDOWN(ROUND(H5772*0.06,2),-2)</f>
        <v/>
      </c>
      <c r="K5772" s="21">
        <f>ROUNDDOWN(ROUND(H5772*0.04,2),-2)</f>
        <v/>
      </c>
      <c r="L5772" s="21">
        <f>I5772+J5772+K5772</f>
        <v/>
      </c>
      <c r="M5772" s="21">
        <f>B5772-L5772</f>
        <v/>
      </c>
      <c r="N5772" s="21">
        <f>ROUNDDOWN(ROUND(B5772*0.2042,2),0)</f>
        <v/>
      </c>
    </row>
    <row r="5773">
      <c r="A5773" t="inlineStr">
        <is>
          <t>照合 一般</t>
        </is>
      </c>
      <c r="B5773" s="21" t="n">
        <v>43000000</v>
      </c>
      <c r="C5773" s="22" t="n">
        <v>28</v>
      </c>
      <c r="D5773" s="22" t="n">
        <v>1</v>
      </c>
      <c r="E5773" s="22" t="n">
        <v>0</v>
      </c>
      <c r="F5773" s="21">
        <f>(IF(C5773&lt;=20,MAX(800000,400000*C5773),8000000+700000*(C5773-20))+IF(E5773=1,1000000,0))</f>
        <v/>
      </c>
      <c r="G5773" s="21">
        <f>IF(AND(D5773=3,C5773&lt;=5),MAX(0,B5773-F5773),IF(AND(D5773=2,C5773&lt;=5,MAX(0,B5773-F5773)&gt;3000000),1500000+MAX(0,B5773-F5773)-3000000,MAX(0,B5773-F5773)/2))</f>
        <v/>
      </c>
      <c r="H5773" s="21">
        <f>ROUNDDOWN(G5773,-3)</f>
        <v/>
      </c>
      <c r="I5773" s="21">
        <f>IF(H5773&lt;=0,0,ROUNDDOWN(ROUND((H5773*LOOKUP(H5773,{0,1950001,3300001,6950001,9000001,18000001,40000001},{0.05,0.1,0.2,0.23,0.33,0.4,0.45})-LOOKUP(H5773,{0,1950001,3300001,6950001,9000001,18000001,40000001},{0,97500,427500,636000,1536000,2796000,4796000}))*1.021,3),0))</f>
        <v/>
      </c>
      <c r="J5773" s="21">
        <f>ROUNDDOWN(ROUND(H5773*0.06,2),-2)</f>
        <v/>
      </c>
      <c r="K5773" s="21">
        <f>ROUNDDOWN(ROUND(H5773*0.04,2),-2)</f>
        <v/>
      </c>
      <c r="L5773" s="21">
        <f>I5773+J5773+K5773</f>
        <v/>
      </c>
      <c r="M5773" s="21">
        <f>B5773-L5773</f>
        <v/>
      </c>
      <c r="N5773" s="21">
        <f>ROUNDDOWN(ROUND(B5773*0.2042,2),0)</f>
        <v/>
      </c>
    </row>
    <row r="5774">
      <c r="A5774" t="inlineStr">
        <is>
          <t>照合 一般</t>
        </is>
      </c>
      <c r="B5774" s="21" t="n">
        <v>43000000</v>
      </c>
      <c r="C5774" s="22" t="n">
        <v>29</v>
      </c>
      <c r="D5774" s="22" t="n">
        <v>1</v>
      </c>
      <c r="E5774" s="22" t="n">
        <v>0</v>
      </c>
      <c r="F5774" s="21">
        <f>(IF(C5774&lt;=20,MAX(800000,400000*C5774),8000000+700000*(C5774-20))+IF(E5774=1,1000000,0))</f>
        <v/>
      </c>
      <c r="G5774" s="21">
        <f>IF(AND(D5774=3,C5774&lt;=5),MAX(0,B5774-F5774),IF(AND(D5774=2,C5774&lt;=5,MAX(0,B5774-F5774)&gt;3000000),1500000+MAX(0,B5774-F5774)-3000000,MAX(0,B5774-F5774)/2))</f>
        <v/>
      </c>
      <c r="H5774" s="21">
        <f>ROUNDDOWN(G5774,-3)</f>
        <v/>
      </c>
      <c r="I5774" s="21">
        <f>IF(H5774&lt;=0,0,ROUNDDOWN(ROUND((H5774*LOOKUP(H5774,{0,1950001,3300001,6950001,9000001,18000001,40000001},{0.05,0.1,0.2,0.23,0.33,0.4,0.45})-LOOKUP(H5774,{0,1950001,3300001,6950001,9000001,18000001,40000001},{0,97500,427500,636000,1536000,2796000,4796000}))*1.021,3),0))</f>
        <v/>
      </c>
      <c r="J5774" s="21">
        <f>ROUNDDOWN(ROUND(H5774*0.06,2),-2)</f>
        <v/>
      </c>
      <c r="K5774" s="21">
        <f>ROUNDDOWN(ROUND(H5774*0.04,2),-2)</f>
        <v/>
      </c>
      <c r="L5774" s="21">
        <f>I5774+J5774+K5774</f>
        <v/>
      </c>
      <c r="M5774" s="21">
        <f>B5774-L5774</f>
        <v/>
      </c>
      <c r="N5774" s="21">
        <f>ROUNDDOWN(ROUND(B5774*0.2042,2),0)</f>
        <v/>
      </c>
    </row>
    <row r="5775">
      <c r="A5775" t="inlineStr">
        <is>
          <t>照合 一般</t>
        </is>
      </c>
      <c r="B5775" s="21" t="n">
        <v>43000000</v>
      </c>
      <c r="C5775" s="22" t="n">
        <v>30</v>
      </c>
      <c r="D5775" s="22" t="n">
        <v>1</v>
      </c>
      <c r="E5775" s="22" t="n">
        <v>0</v>
      </c>
      <c r="F5775" s="21">
        <f>(IF(C5775&lt;=20,MAX(800000,400000*C5775),8000000+700000*(C5775-20))+IF(E5775=1,1000000,0))</f>
        <v/>
      </c>
      <c r="G5775" s="21">
        <f>IF(AND(D5775=3,C5775&lt;=5),MAX(0,B5775-F5775),IF(AND(D5775=2,C5775&lt;=5,MAX(0,B5775-F5775)&gt;3000000),1500000+MAX(0,B5775-F5775)-3000000,MAX(0,B5775-F5775)/2))</f>
        <v/>
      </c>
      <c r="H5775" s="21">
        <f>ROUNDDOWN(G5775,-3)</f>
        <v/>
      </c>
      <c r="I5775" s="21">
        <f>IF(H5775&lt;=0,0,ROUNDDOWN(ROUND((H5775*LOOKUP(H5775,{0,1950001,3300001,6950001,9000001,18000001,40000001},{0.05,0.1,0.2,0.23,0.33,0.4,0.45})-LOOKUP(H5775,{0,1950001,3300001,6950001,9000001,18000001,40000001},{0,97500,427500,636000,1536000,2796000,4796000}))*1.021,3),0))</f>
        <v/>
      </c>
      <c r="J5775" s="21">
        <f>ROUNDDOWN(ROUND(H5775*0.06,2),-2)</f>
        <v/>
      </c>
      <c r="K5775" s="21">
        <f>ROUNDDOWN(ROUND(H5775*0.04,2),-2)</f>
        <v/>
      </c>
      <c r="L5775" s="21">
        <f>I5775+J5775+K5775</f>
        <v/>
      </c>
      <c r="M5775" s="21">
        <f>B5775-L5775</f>
        <v/>
      </c>
      <c r="N5775" s="21">
        <f>ROUNDDOWN(ROUND(B5775*0.2042,2),0)</f>
        <v/>
      </c>
    </row>
    <row r="5776">
      <c r="A5776" t="inlineStr">
        <is>
          <t>照合 一般</t>
        </is>
      </c>
      <c r="B5776" s="21" t="n">
        <v>43000000</v>
      </c>
      <c r="C5776" s="22" t="n">
        <v>31</v>
      </c>
      <c r="D5776" s="22" t="n">
        <v>1</v>
      </c>
      <c r="E5776" s="22" t="n">
        <v>0</v>
      </c>
      <c r="F5776" s="21">
        <f>(IF(C5776&lt;=20,MAX(800000,400000*C5776),8000000+700000*(C5776-20))+IF(E5776=1,1000000,0))</f>
        <v/>
      </c>
      <c r="G5776" s="21">
        <f>IF(AND(D5776=3,C5776&lt;=5),MAX(0,B5776-F5776),IF(AND(D5776=2,C5776&lt;=5,MAX(0,B5776-F5776)&gt;3000000),1500000+MAX(0,B5776-F5776)-3000000,MAX(0,B5776-F5776)/2))</f>
        <v/>
      </c>
      <c r="H5776" s="21">
        <f>ROUNDDOWN(G5776,-3)</f>
        <v/>
      </c>
      <c r="I5776" s="21">
        <f>IF(H5776&lt;=0,0,ROUNDDOWN(ROUND((H5776*LOOKUP(H5776,{0,1950001,3300001,6950001,9000001,18000001,40000001},{0.05,0.1,0.2,0.23,0.33,0.4,0.45})-LOOKUP(H5776,{0,1950001,3300001,6950001,9000001,18000001,40000001},{0,97500,427500,636000,1536000,2796000,4796000}))*1.021,3),0))</f>
        <v/>
      </c>
      <c r="J5776" s="21">
        <f>ROUNDDOWN(ROUND(H5776*0.06,2),-2)</f>
        <v/>
      </c>
      <c r="K5776" s="21">
        <f>ROUNDDOWN(ROUND(H5776*0.04,2),-2)</f>
        <v/>
      </c>
      <c r="L5776" s="21">
        <f>I5776+J5776+K5776</f>
        <v/>
      </c>
      <c r="M5776" s="21">
        <f>B5776-L5776</f>
        <v/>
      </c>
      <c r="N5776" s="21">
        <f>ROUNDDOWN(ROUND(B5776*0.2042,2),0)</f>
        <v/>
      </c>
    </row>
    <row r="5777">
      <c r="A5777" t="inlineStr">
        <is>
          <t>照合 一般</t>
        </is>
      </c>
      <c r="B5777" s="21" t="n">
        <v>43000000</v>
      </c>
      <c r="C5777" s="22" t="n">
        <v>32</v>
      </c>
      <c r="D5777" s="22" t="n">
        <v>1</v>
      </c>
      <c r="E5777" s="22" t="n">
        <v>0</v>
      </c>
      <c r="F5777" s="21">
        <f>(IF(C5777&lt;=20,MAX(800000,400000*C5777),8000000+700000*(C5777-20))+IF(E5777=1,1000000,0))</f>
        <v/>
      </c>
      <c r="G5777" s="21">
        <f>IF(AND(D5777=3,C5777&lt;=5),MAX(0,B5777-F5777),IF(AND(D5777=2,C5777&lt;=5,MAX(0,B5777-F5777)&gt;3000000),1500000+MAX(0,B5777-F5777)-3000000,MAX(0,B5777-F5777)/2))</f>
        <v/>
      </c>
      <c r="H5777" s="21">
        <f>ROUNDDOWN(G5777,-3)</f>
        <v/>
      </c>
      <c r="I5777" s="21">
        <f>IF(H5777&lt;=0,0,ROUNDDOWN(ROUND((H5777*LOOKUP(H5777,{0,1950001,3300001,6950001,9000001,18000001,40000001},{0.05,0.1,0.2,0.23,0.33,0.4,0.45})-LOOKUP(H5777,{0,1950001,3300001,6950001,9000001,18000001,40000001},{0,97500,427500,636000,1536000,2796000,4796000}))*1.021,3),0))</f>
        <v/>
      </c>
      <c r="J5777" s="21">
        <f>ROUNDDOWN(ROUND(H5777*0.06,2),-2)</f>
        <v/>
      </c>
      <c r="K5777" s="21">
        <f>ROUNDDOWN(ROUND(H5777*0.04,2),-2)</f>
        <v/>
      </c>
      <c r="L5777" s="21">
        <f>I5777+J5777+K5777</f>
        <v/>
      </c>
      <c r="M5777" s="21">
        <f>B5777-L5777</f>
        <v/>
      </c>
      <c r="N5777" s="21">
        <f>ROUNDDOWN(ROUND(B5777*0.2042,2),0)</f>
        <v/>
      </c>
    </row>
    <row r="5778">
      <c r="A5778" t="inlineStr">
        <is>
          <t>照合 一般</t>
        </is>
      </c>
      <c r="B5778" s="21" t="n">
        <v>43000000</v>
      </c>
      <c r="C5778" s="22" t="n">
        <v>33</v>
      </c>
      <c r="D5778" s="22" t="n">
        <v>1</v>
      </c>
      <c r="E5778" s="22" t="n">
        <v>0</v>
      </c>
      <c r="F5778" s="21">
        <f>(IF(C5778&lt;=20,MAX(800000,400000*C5778),8000000+700000*(C5778-20))+IF(E5778=1,1000000,0))</f>
        <v/>
      </c>
      <c r="G5778" s="21">
        <f>IF(AND(D5778=3,C5778&lt;=5),MAX(0,B5778-F5778),IF(AND(D5778=2,C5778&lt;=5,MAX(0,B5778-F5778)&gt;3000000),1500000+MAX(0,B5778-F5778)-3000000,MAX(0,B5778-F5778)/2))</f>
        <v/>
      </c>
      <c r="H5778" s="21">
        <f>ROUNDDOWN(G5778,-3)</f>
        <v/>
      </c>
      <c r="I5778" s="21">
        <f>IF(H5778&lt;=0,0,ROUNDDOWN(ROUND((H5778*LOOKUP(H5778,{0,1950001,3300001,6950001,9000001,18000001,40000001},{0.05,0.1,0.2,0.23,0.33,0.4,0.45})-LOOKUP(H5778,{0,1950001,3300001,6950001,9000001,18000001,40000001},{0,97500,427500,636000,1536000,2796000,4796000}))*1.021,3),0))</f>
        <v/>
      </c>
      <c r="J5778" s="21">
        <f>ROUNDDOWN(ROUND(H5778*0.06,2),-2)</f>
        <v/>
      </c>
      <c r="K5778" s="21">
        <f>ROUNDDOWN(ROUND(H5778*0.04,2),-2)</f>
        <v/>
      </c>
      <c r="L5778" s="21">
        <f>I5778+J5778+K5778</f>
        <v/>
      </c>
      <c r="M5778" s="21">
        <f>B5778-L5778</f>
        <v/>
      </c>
      <c r="N5778" s="21">
        <f>ROUNDDOWN(ROUND(B5778*0.2042,2),0)</f>
        <v/>
      </c>
    </row>
    <row r="5779">
      <c r="A5779" t="inlineStr">
        <is>
          <t>照合 一般</t>
        </is>
      </c>
      <c r="B5779" s="21" t="n">
        <v>43000000</v>
      </c>
      <c r="C5779" s="22" t="n">
        <v>34</v>
      </c>
      <c r="D5779" s="22" t="n">
        <v>1</v>
      </c>
      <c r="E5779" s="22" t="n">
        <v>0</v>
      </c>
      <c r="F5779" s="21">
        <f>(IF(C5779&lt;=20,MAX(800000,400000*C5779),8000000+700000*(C5779-20))+IF(E5779=1,1000000,0))</f>
        <v/>
      </c>
      <c r="G5779" s="21">
        <f>IF(AND(D5779=3,C5779&lt;=5),MAX(0,B5779-F5779),IF(AND(D5779=2,C5779&lt;=5,MAX(0,B5779-F5779)&gt;3000000),1500000+MAX(0,B5779-F5779)-3000000,MAX(0,B5779-F5779)/2))</f>
        <v/>
      </c>
      <c r="H5779" s="21">
        <f>ROUNDDOWN(G5779,-3)</f>
        <v/>
      </c>
      <c r="I5779" s="21">
        <f>IF(H5779&lt;=0,0,ROUNDDOWN(ROUND((H5779*LOOKUP(H5779,{0,1950001,3300001,6950001,9000001,18000001,40000001},{0.05,0.1,0.2,0.23,0.33,0.4,0.45})-LOOKUP(H5779,{0,1950001,3300001,6950001,9000001,18000001,40000001},{0,97500,427500,636000,1536000,2796000,4796000}))*1.021,3),0))</f>
        <v/>
      </c>
      <c r="J5779" s="21">
        <f>ROUNDDOWN(ROUND(H5779*0.06,2),-2)</f>
        <v/>
      </c>
      <c r="K5779" s="21">
        <f>ROUNDDOWN(ROUND(H5779*0.04,2),-2)</f>
        <v/>
      </c>
      <c r="L5779" s="21">
        <f>I5779+J5779+K5779</f>
        <v/>
      </c>
      <c r="M5779" s="21">
        <f>B5779-L5779</f>
        <v/>
      </c>
      <c r="N5779" s="21">
        <f>ROUNDDOWN(ROUND(B5779*0.2042,2),0)</f>
        <v/>
      </c>
    </row>
    <row r="5780">
      <c r="A5780" t="inlineStr">
        <is>
          <t>照合 一般</t>
        </is>
      </c>
      <c r="B5780" s="21" t="n">
        <v>43000000</v>
      </c>
      <c r="C5780" s="22" t="n">
        <v>35</v>
      </c>
      <c r="D5780" s="22" t="n">
        <v>1</v>
      </c>
      <c r="E5780" s="22" t="n">
        <v>0</v>
      </c>
      <c r="F5780" s="21">
        <f>(IF(C5780&lt;=20,MAX(800000,400000*C5780),8000000+700000*(C5780-20))+IF(E5780=1,1000000,0))</f>
        <v/>
      </c>
      <c r="G5780" s="21">
        <f>IF(AND(D5780=3,C5780&lt;=5),MAX(0,B5780-F5780),IF(AND(D5780=2,C5780&lt;=5,MAX(0,B5780-F5780)&gt;3000000),1500000+MAX(0,B5780-F5780)-3000000,MAX(0,B5780-F5780)/2))</f>
        <v/>
      </c>
      <c r="H5780" s="21">
        <f>ROUNDDOWN(G5780,-3)</f>
        <v/>
      </c>
      <c r="I5780" s="21">
        <f>IF(H5780&lt;=0,0,ROUNDDOWN(ROUND((H5780*LOOKUP(H5780,{0,1950001,3300001,6950001,9000001,18000001,40000001},{0.05,0.1,0.2,0.23,0.33,0.4,0.45})-LOOKUP(H5780,{0,1950001,3300001,6950001,9000001,18000001,40000001},{0,97500,427500,636000,1536000,2796000,4796000}))*1.021,3),0))</f>
        <v/>
      </c>
      <c r="J5780" s="21">
        <f>ROUNDDOWN(ROUND(H5780*0.06,2),-2)</f>
        <v/>
      </c>
      <c r="K5780" s="21">
        <f>ROUNDDOWN(ROUND(H5780*0.04,2),-2)</f>
        <v/>
      </c>
      <c r="L5780" s="21">
        <f>I5780+J5780+K5780</f>
        <v/>
      </c>
      <c r="M5780" s="21">
        <f>B5780-L5780</f>
        <v/>
      </c>
      <c r="N5780" s="21">
        <f>ROUNDDOWN(ROUND(B5780*0.2042,2),0)</f>
        <v/>
      </c>
    </row>
    <row r="5781">
      <c r="A5781" t="inlineStr">
        <is>
          <t>照合 一般</t>
        </is>
      </c>
      <c r="B5781" s="21" t="n">
        <v>43000000</v>
      </c>
      <c r="C5781" s="22" t="n">
        <v>36</v>
      </c>
      <c r="D5781" s="22" t="n">
        <v>1</v>
      </c>
      <c r="E5781" s="22" t="n">
        <v>0</v>
      </c>
      <c r="F5781" s="21">
        <f>(IF(C5781&lt;=20,MAX(800000,400000*C5781),8000000+700000*(C5781-20))+IF(E5781=1,1000000,0))</f>
        <v/>
      </c>
      <c r="G5781" s="21">
        <f>IF(AND(D5781=3,C5781&lt;=5),MAX(0,B5781-F5781),IF(AND(D5781=2,C5781&lt;=5,MAX(0,B5781-F5781)&gt;3000000),1500000+MAX(0,B5781-F5781)-3000000,MAX(0,B5781-F5781)/2))</f>
        <v/>
      </c>
      <c r="H5781" s="21">
        <f>ROUNDDOWN(G5781,-3)</f>
        <v/>
      </c>
      <c r="I5781" s="21">
        <f>IF(H5781&lt;=0,0,ROUNDDOWN(ROUND((H5781*LOOKUP(H5781,{0,1950001,3300001,6950001,9000001,18000001,40000001},{0.05,0.1,0.2,0.23,0.33,0.4,0.45})-LOOKUP(H5781,{0,1950001,3300001,6950001,9000001,18000001,40000001},{0,97500,427500,636000,1536000,2796000,4796000}))*1.021,3),0))</f>
        <v/>
      </c>
      <c r="J5781" s="21">
        <f>ROUNDDOWN(ROUND(H5781*0.06,2),-2)</f>
        <v/>
      </c>
      <c r="K5781" s="21">
        <f>ROUNDDOWN(ROUND(H5781*0.04,2),-2)</f>
        <v/>
      </c>
      <c r="L5781" s="21">
        <f>I5781+J5781+K5781</f>
        <v/>
      </c>
      <c r="M5781" s="21">
        <f>B5781-L5781</f>
        <v/>
      </c>
      <c r="N5781" s="21">
        <f>ROUNDDOWN(ROUND(B5781*0.2042,2),0)</f>
        <v/>
      </c>
    </row>
    <row r="5782">
      <c r="A5782" t="inlineStr">
        <is>
          <t>照合 一般</t>
        </is>
      </c>
      <c r="B5782" s="21" t="n">
        <v>43000000</v>
      </c>
      <c r="C5782" s="22" t="n">
        <v>37</v>
      </c>
      <c r="D5782" s="22" t="n">
        <v>1</v>
      </c>
      <c r="E5782" s="22" t="n">
        <v>0</v>
      </c>
      <c r="F5782" s="21">
        <f>(IF(C5782&lt;=20,MAX(800000,400000*C5782),8000000+700000*(C5782-20))+IF(E5782=1,1000000,0))</f>
        <v/>
      </c>
      <c r="G5782" s="21">
        <f>IF(AND(D5782=3,C5782&lt;=5),MAX(0,B5782-F5782),IF(AND(D5782=2,C5782&lt;=5,MAX(0,B5782-F5782)&gt;3000000),1500000+MAX(0,B5782-F5782)-3000000,MAX(0,B5782-F5782)/2))</f>
        <v/>
      </c>
      <c r="H5782" s="21">
        <f>ROUNDDOWN(G5782,-3)</f>
        <v/>
      </c>
      <c r="I5782" s="21">
        <f>IF(H5782&lt;=0,0,ROUNDDOWN(ROUND((H5782*LOOKUP(H5782,{0,1950001,3300001,6950001,9000001,18000001,40000001},{0.05,0.1,0.2,0.23,0.33,0.4,0.45})-LOOKUP(H5782,{0,1950001,3300001,6950001,9000001,18000001,40000001},{0,97500,427500,636000,1536000,2796000,4796000}))*1.021,3),0))</f>
        <v/>
      </c>
      <c r="J5782" s="21">
        <f>ROUNDDOWN(ROUND(H5782*0.06,2),-2)</f>
        <v/>
      </c>
      <c r="K5782" s="21">
        <f>ROUNDDOWN(ROUND(H5782*0.04,2),-2)</f>
        <v/>
      </c>
      <c r="L5782" s="21">
        <f>I5782+J5782+K5782</f>
        <v/>
      </c>
      <c r="M5782" s="21">
        <f>B5782-L5782</f>
        <v/>
      </c>
      <c r="N5782" s="21">
        <f>ROUNDDOWN(ROUND(B5782*0.2042,2),0)</f>
        <v/>
      </c>
    </row>
    <row r="5783">
      <c r="A5783" t="inlineStr">
        <is>
          <t>照合 一般</t>
        </is>
      </c>
      <c r="B5783" s="21" t="n">
        <v>43000000</v>
      </c>
      <c r="C5783" s="22" t="n">
        <v>38</v>
      </c>
      <c r="D5783" s="22" t="n">
        <v>1</v>
      </c>
      <c r="E5783" s="22" t="n">
        <v>0</v>
      </c>
      <c r="F5783" s="21">
        <f>(IF(C5783&lt;=20,MAX(800000,400000*C5783),8000000+700000*(C5783-20))+IF(E5783=1,1000000,0))</f>
        <v/>
      </c>
      <c r="G5783" s="21">
        <f>IF(AND(D5783=3,C5783&lt;=5),MAX(0,B5783-F5783),IF(AND(D5783=2,C5783&lt;=5,MAX(0,B5783-F5783)&gt;3000000),1500000+MAX(0,B5783-F5783)-3000000,MAX(0,B5783-F5783)/2))</f>
        <v/>
      </c>
      <c r="H5783" s="21">
        <f>ROUNDDOWN(G5783,-3)</f>
        <v/>
      </c>
      <c r="I5783" s="21">
        <f>IF(H5783&lt;=0,0,ROUNDDOWN(ROUND((H5783*LOOKUP(H5783,{0,1950001,3300001,6950001,9000001,18000001,40000001},{0.05,0.1,0.2,0.23,0.33,0.4,0.45})-LOOKUP(H5783,{0,1950001,3300001,6950001,9000001,18000001,40000001},{0,97500,427500,636000,1536000,2796000,4796000}))*1.021,3),0))</f>
        <v/>
      </c>
      <c r="J5783" s="21">
        <f>ROUNDDOWN(ROUND(H5783*0.06,2),-2)</f>
        <v/>
      </c>
      <c r="K5783" s="21">
        <f>ROUNDDOWN(ROUND(H5783*0.04,2),-2)</f>
        <v/>
      </c>
      <c r="L5783" s="21">
        <f>I5783+J5783+K5783</f>
        <v/>
      </c>
      <c r="M5783" s="21">
        <f>B5783-L5783</f>
        <v/>
      </c>
      <c r="N5783" s="21">
        <f>ROUNDDOWN(ROUND(B5783*0.2042,2),0)</f>
        <v/>
      </c>
    </row>
    <row r="5784">
      <c r="A5784" t="inlineStr">
        <is>
          <t>照合 一般</t>
        </is>
      </c>
      <c r="B5784" s="21" t="n">
        <v>43000000</v>
      </c>
      <c r="C5784" s="22" t="n">
        <v>39</v>
      </c>
      <c r="D5784" s="22" t="n">
        <v>1</v>
      </c>
      <c r="E5784" s="22" t="n">
        <v>0</v>
      </c>
      <c r="F5784" s="21">
        <f>(IF(C5784&lt;=20,MAX(800000,400000*C5784),8000000+700000*(C5784-20))+IF(E5784=1,1000000,0))</f>
        <v/>
      </c>
      <c r="G5784" s="21">
        <f>IF(AND(D5784=3,C5784&lt;=5),MAX(0,B5784-F5784),IF(AND(D5784=2,C5784&lt;=5,MAX(0,B5784-F5784)&gt;3000000),1500000+MAX(0,B5784-F5784)-3000000,MAX(0,B5784-F5784)/2))</f>
        <v/>
      </c>
      <c r="H5784" s="21">
        <f>ROUNDDOWN(G5784,-3)</f>
        <v/>
      </c>
      <c r="I5784" s="21">
        <f>IF(H5784&lt;=0,0,ROUNDDOWN(ROUND((H5784*LOOKUP(H5784,{0,1950001,3300001,6950001,9000001,18000001,40000001},{0.05,0.1,0.2,0.23,0.33,0.4,0.45})-LOOKUP(H5784,{0,1950001,3300001,6950001,9000001,18000001,40000001},{0,97500,427500,636000,1536000,2796000,4796000}))*1.021,3),0))</f>
        <v/>
      </c>
      <c r="J5784" s="21">
        <f>ROUNDDOWN(ROUND(H5784*0.06,2),-2)</f>
        <v/>
      </c>
      <c r="K5784" s="21">
        <f>ROUNDDOWN(ROUND(H5784*0.04,2),-2)</f>
        <v/>
      </c>
      <c r="L5784" s="21">
        <f>I5784+J5784+K5784</f>
        <v/>
      </c>
      <c r="M5784" s="21">
        <f>B5784-L5784</f>
        <v/>
      </c>
      <c r="N5784" s="21">
        <f>ROUNDDOWN(ROUND(B5784*0.2042,2),0)</f>
        <v/>
      </c>
    </row>
    <row r="5785">
      <c r="A5785" t="inlineStr">
        <is>
          <t>照合 一般</t>
        </is>
      </c>
      <c r="B5785" s="21" t="n">
        <v>43000000</v>
      </c>
      <c r="C5785" s="22" t="n">
        <v>40</v>
      </c>
      <c r="D5785" s="22" t="n">
        <v>1</v>
      </c>
      <c r="E5785" s="22" t="n">
        <v>0</v>
      </c>
      <c r="F5785" s="21">
        <f>(IF(C5785&lt;=20,MAX(800000,400000*C5785),8000000+700000*(C5785-20))+IF(E5785=1,1000000,0))</f>
        <v/>
      </c>
      <c r="G5785" s="21">
        <f>IF(AND(D5785=3,C5785&lt;=5),MAX(0,B5785-F5785),IF(AND(D5785=2,C5785&lt;=5,MAX(0,B5785-F5785)&gt;3000000),1500000+MAX(0,B5785-F5785)-3000000,MAX(0,B5785-F5785)/2))</f>
        <v/>
      </c>
      <c r="H5785" s="21">
        <f>ROUNDDOWN(G5785,-3)</f>
        <v/>
      </c>
      <c r="I5785" s="21">
        <f>IF(H5785&lt;=0,0,ROUNDDOWN(ROUND((H5785*LOOKUP(H5785,{0,1950001,3300001,6950001,9000001,18000001,40000001},{0.05,0.1,0.2,0.23,0.33,0.4,0.45})-LOOKUP(H5785,{0,1950001,3300001,6950001,9000001,18000001,40000001},{0,97500,427500,636000,1536000,2796000,4796000}))*1.021,3),0))</f>
        <v/>
      </c>
      <c r="J5785" s="21">
        <f>ROUNDDOWN(ROUND(H5785*0.06,2),-2)</f>
        <v/>
      </c>
      <c r="K5785" s="21">
        <f>ROUNDDOWN(ROUND(H5785*0.04,2),-2)</f>
        <v/>
      </c>
      <c r="L5785" s="21">
        <f>I5785+J5785+K5785</f>
        <v/>
      </c>
      <c r="M5785" s="21">
        <f>B5785-L5785</f>
        <v/>
      </c>
      <c r="N5785" s="21">
        <f>ROUNDDOWN(ROUND(B5785*0.2042,2),0)</f>
        <v/>
      </c>
    </row>
    <row r="5786">
      <c r="A5786" t="inlineStr">
        <is>
          <t>照合 一般</t>
        </is>
      </c>
      <c r="B5786" s="21" t="n">
        <v>43000000</v>
      </c>
      <c r="C5786" s="22" t="n">
        <v>41</v>
      </c>
      <c r="D5786" s="22" t="n">
        <v>1</v>
      </c>
      <c r="E5786" s="22" t="n">
        <v>0</v>
      </c>
      <c r="F5786" s="21">
        <f>(IF(C5786&lt;=20,MAX(800000,400000*C5786),8000000+700000*(C5786-20))+IF(E5786=1,1000000,0))</f>
        <v/>
      </c>
      <c r="G5786" s="21">
        <f>IF(AND(D5786=3,C5786&lt;=5),MAX(0,B5786-F5786),IF(AND(D5786=2,C5786&lt;=5,MAX(0,B5786-F5786)&gt;3000000),1500000+MAX(0,B5786-F5786)-3000000,MAX(0,B5786-F5786)/2))</f>
        <v/>
      </c>
      <c r="H5786" s="21">
        <f>ROUNDDOWN(G5786,-3)</f>
        <v/>
      </c>
      <c r="I5786" s="21">
        <f>IF(H5786&lt;=0,0,ROUNDDOWN(ROUND((H5786*LOOKUP(H5786,{0,1950001,3300001,6950001,9000001,18000001,40000001},{0.05,0.1,0.2,0.23,0.33,0.4,0.45})-LOOKUP(H5786,{0,1950001,3300001,6950001,9000001,18000001,40000001},{0,97500,427500,636000,1536000,2796000,4796000}))*1.021,3),0))</f>
        <v/>
      </c>
      <c r="J5786" s="21">
        <f>ROUNDDOWN(ROUND(H5786*0.06,2),-2)</f>
        <v/>
      </c>
      <c r="K5786" s="21">
        <f>ROUNDDOWN(ROUND(H5786*0.04,2),-2)</f>
        <v/>
      </c>
      <c r="L5786" s="21">
        <f>I5786+J5786+K5786</f>
        <v/>
      </c>
      <c r="M5786" s="21">
        <f>B5786-L5786</f>
        <v/>
      </c>
      <c r="N5786" s="21">
        <f>ROUNDDOWN(ROUND(B5786*0.2042,2),0)</f>
        <v/>
      </c>
    </row>
    <row r="5787">
      <c r="A5787" t="inlineStr">
        <is>
          <t>照合 一般</t>
        </is>
      </c>
      <c r="B5787" s="21" t="n">
        <v>43000000</v>
      </c>
      <c r="C5787" s="22" t="n">
        <v>42</v>
      </c>
      <c r="D5787" s="22" t="n">
        <v>1</v>
      </c>
      <c r="E5787" s="22" t="n">
        <v>0</v>
      </c>
      <c r="F5787" s="21">
        <f>(IF(C5787&lt;=20,MAX(800000,400000*C5787),8000000+700000*(C5787-20))+IF(E5787=1,1000000,0))</f>
        <v/>
      </c>
      <c r="G5787" s="21">
        <f>IF(AND(D5787=3,C5787&lt;=5),MAX(0,B5787-F5787),IF(AND(D5787=2,C5787&lt;=5,MAX(0,B5787-F5787)&gt;3000000),1500000+MAX(0,B5787-F5787)-3000000,MAX(0,B5787-F5787)/2))</f>
        <v/>
      </c>
      <c r="H5787" s="21">
        <f>ROUNDDOWN(G5787,-3)</f>
        <v/>
      </c>
      <c r="I5787" s="21">
        <f>IF(H5787&lt;=0,0,ROUNDDOWN(ROUND((H5787*LOOKUP(H5787,{0,1950001,3300001,6950001,9000001,18000001,40000001},{0.05,0.1,0.2,0.23,0.33,0.4,0.45})-LOOKUP(H5787,{0,1950001,3300001,6950001,9000001,18000001,40000001},{0,97500,427500,636000,1536000,2796000,4796000}))*1.021,3),0))</f>
        <v/>
      </c>
      <c r="J5787" s="21">
        <f>ROUNDDOWN(ROUND(H5787*0.06,2),-2)</f>
        <v/>
      </c>
      <c r="K5787" s="21">
        <f>ROUNDDOWN(ROUND(H5787*0.04,2),-2)</f>
        <v/>
      </c>
      <c r="L5787" s="21">
        <f>I5787+J5787+K5787</f>
        <v/>
      </c>
      <c r="M5787" s="21">
        <f>B5787-L5787</f>
        <v/>
      </c>
      <c r="N5787" s="21">
        <f>ROUNDDOWN(ROUND(B5787*0.2042,2),0)</f>
        <v/>
      </c>
    </row>
    <row r="5788">
      <c r="A5788" t="inlineStr">
        <is>
          <t>照合 一般</t>
        </is>
      </c>
      <c r="B5788" s="21" t="n">
        <v>43000000</v>
      </c>
      <c r="C5788" s="22" t="n">
        <v>43</v>
      </c>
      <c r="D5788" s="22" t="n">
        <v>1</v>
      </c>
      <c r="E5788" s="22" t="n">
        <v>0</v>
      </c>
      <c r="F5788" s="21">
        <f>(IF(C5788&lt;=20,MAX(800000,400000*C5788),8000000+700000*(C5788-20))+IF(E5788=1,1000000,0))</f>
        <v/>
      </c>
      <c r="G5788" s="21">
        <f>IF(AND(D5788=3,C5788&lt;=5),MAX(0,B5788-F5788),IF(AND(D5788=2,C5788&lt;=5,MAX(0,B5788-F5788)&gt;3000000),1500000+MAX(0,B5788-F5788)-3000000,MAX(0,B5788-F5788)/2))</f>
        <v/>
      </c>
      <c r="H5788" s="21">
        <f>ROUNDDOWN(G5788,-3)</f>
        <v/>
      </c>
      <c r="I5788" s="21">
        <f>IF(H5788&lt;=0,0,ROUNDDOWN(ROUND((H5788*LOOKUP(H5788,{0,1950001,3300001,6950001,9000001,18000001,40000001},{0.05,0.1,0.2,0.23,0.33,0.4,0.45})-LOOKUP(H5788,{0,1950001,3300001,6950001,9000001,18000001,40000001},{0,97500,427500,636000,1536000,2796000,4796000}))*1.021,3),0))</f>
        <v/>
      </c>
      <c r="J5788" s="21">
        <f>ROUNDDOWN(ROUND(H5788*0.06,2),-2)</f>
        <v/>
      </c>
      <c r="K5788" s="21">
        <f>ROUNDDOWN(ROUND(H5788*0.04,2),-2)</f>
        <v/>
      </c>
      <c r="L5788" s="21">
        <f>I5788+J5788+K5788</f>
        <v/>
      </c>
      <c r="M5788" s="21">
        <f>B5788-L5788</f>
        <v/>
      </c>
      <c r="N5788" s="21">
        <f>ROUNDDOWN(ROUND(B5788*0.2042,2),0)</f>
        <v/>
      </c>
    </row>
    <row r="5789">
      <c r="A5789" t="inlineStr">
        <is>
          <t>照合 一般</t>
        </is>
      </c>
      <c r="B5789" s="21" t="n">
        <v>43000000</v>
      </c>
      <c r="C5789" s="22" t="n">
        <v>44</v>
      </c>
      <c r="D5789" s="22" t="n">
        <v>1</v>
      </c>
      <c r="E5789" s="22" t="n">
        <v>0</v>
      </c>
      <c r="F5789" s="21">
        <f>(IF(C5789&lt;=20,MAX(800000,400000*C5789),8000000+700000*(C5789-20))+IF(E5789=1,1000000,0))</f>
        <v/>
      </c>
      <c r="G5789" s="21">
        <f>IF(AND(D5789=3,C5789&lt;=5),MAX(0,B5789-F5789),IF(AND(D5789=2,C5789&lt;=5,MAX(0,B5789-F5789)&gt;3000000),1500000+MAX(0,B5789-F5789)-3000000,MAX(0,B5789-F5789)/2))</f>
        <v/>
      </c>
      <c r="H5789" s="21">
        <f>ROUNDDOWN(G5789,-3)</f>
        <v/>
      </c>
      <c r="I5789" s="21">
        <f>IF(H5789&lt;=0,0,ROUNDDOWN(ROUND((H5789*LOOKUP(H5789,{0,1950001,3300001,6950001,9000001,18000001,40000001},{0.05,0.1,0.2,0.23,0.33,0.4,0.45})-LOOKUP(H5789,{0,1950001,3300001,6950001,9000001,18000001,40000001},{0,97500,427500,636000,1536000,2796000,4796000}))*1.021,3),0))</f>
        <v/>
      </c>
      <c r="J5789" s="21">
        <f>ROUNDDOWN(ROUND(H5789*0.06,2),-2)</f>
        <v/>
      </c>
      <c r="K5789" s="21">
        <f>ROUNDDOWN(ROUND(H5789*0.04,2),-2)</f>
        <v/>
      </c>
      <c r="L5789" s="21">
        <f>I5789+J5789+K5789</f>
        <v/>
      </c>
      <c r="M5789" s="21">
        <f>B5789-L5789</f>
        <v/>
      </c>
      <c r="N5789" s="21">
        <f>ROUNDDOWN(ROUND(B5789*0.2042,2),0)</f>
        <v/>
      </c>
    </row>
    <row r="5790">
      <c r="A5790" t="inlineStr">
        <is>
          <t>照合 一般</t>
        </is>
      </c>
      <c r="B5790" s="21" t="n">
        <v>43000000</v>
      </c>
      <c r="C5790" s="22" t="n">
        <v>45</v>
      </c>
      <c r="D5790" s="22" t="n">
        <v>1</v>
      </c>
      <c r="E5790" s="22" t="n">
        <v>0</v>
      </c>
      <c r="F5790" s="21">
        <f>(IF(C5790&lt;=20,MAX(800000,400000*C5790),8000000+700000*(C5790-20))+IF(E5790=1,1000000,0))</f>
        <v/>
      </c>
      <c r="G5790" s="21">
        <f>IF(AND(D5790=3,C5790&lt;=5),MAX(0,B5790-F5790),IF(AND(D5790=2,C5790&lt;=5,MAX(0,B5790-F5790)&gt;3000000),1500000+MAX(0,B5790-F5790)-3000000,MAX(0,B5790-F5790)/2))</f>
        <v/>
      </c>
      <c r="H5790" s="21">
        <f>ROUNDDOWN(G5790,-3)</f>
        <v/>
      </c>
      <c r="I5790" s="21">
        <f>IF(H5790&lt;=0,0,ROUNDDOWN(ROUND((H5790*LOOKUP(H5790,{0,1950001,3300001,6950001,9000001,18000001,40000001},{0.05,0.1,0.2,0.23,0.33,0.4,0.45})-LOOKUP(H5790,{0,1950001,3300001,6950001,9000001,18000001,40000001},{0,97500,427500,636000,1536000,2796000,4796000}))*1.021,3),0))</f>
        <v/>
      </c>
      <c r="J5790" s="21">
        <f>ROUNDDOWN(ROUND(H5790*0.06,2),-2)</f>
        <v/>
      </c>
      <c r="K5790" s="21">
        <f>ROUNDDOWN(ROUND(H5790*0.04,2),-2)</f>
        <v/>
      </c>
      <c r="L5790" s="21">
        <f>I5790+J5790+K5790</f>
        <v/>
      </c>
      <c r="M5790" s="21">
        <f>B5790-L5790</f>
        <v/>
      </c>
      <c r="N5790" s="21">
        <f>ROUNDDOWN(ROUND(B5790*0.2042,2),0)</f>
        <v/>
      </c>
    </row>
    <row r="5791">
      <c r="A5791" t="inlineStr">
        <is>
          <t>照合 短期</t>
        </is>
      </c>
      <c r="B5791" s="21" t="n">
        <v>43000000</v>
      </c>
      <c r="C5791" s="22" t="n">
        <v>1</v>
      </c>
      <c r="D5791" s="22" t="n">
        <v>2</v>
      </c>
      <c r="E5791" s="22" t="n">
        <v>0</v>
      </c>
      <c r="F5791" s="21">
        <f>(IF(C5791&lt;=20,MAX(800000,400000*C5791),8000000+700000*(C5791-20))+IF(E5791=1,1000000,0))</f>
        <v/>
      </c>
      <c r="G5791" s="21">
        <f>IF(AND(D5791=3,C5791&lt;=5),MAX(0,B5791-F5791),IF(AND(D5791=2,C5791&lt;=5,MAX(0,B5791-F5791)&gt;3000000),1500000+MAX(0,B5791-F5791)-3000000,MAX(0,B5791-F5791)/2))</f>
        <v/>
      </c>
      <c r="H5791" s="21">
        <f>ROUNDDOWN(G5791,-3)</f>
        <v/>
      </c>
      <c r="I5791" s="21">
        <f>IF(H5791&lt;=0,0,ROUNDDOWN(ROUND((H5791*LOOKUP(H5791,{0,1950001,3300001,6950001,9000001,18000001,40000001},{0.05,0.1,0.2,0.23,0.33,0.4,0.45})-LOOKUP(H5791,{0,1950001,3300001,6950001,9000001,18000001,40000001},{0,97500,427500,636000,1536000,2796000,4796000}))*1.021,3),0))</f>
        <v/>
      </c>
      <c r="J5791" s="21">
        <f>ROUNDDOWN(ROUND(H5791*0.06,2),-2)</f>
        <v/>
      </c>
      <c r="K5791" s="21">
        <f>ROUNDDOWN(ROUND(H5791*0.04,2),-2)</f>
        <v/>
      </c>
      <c r="L5791" s="21">
        <f>I5791+J5791+K5791</f>
        <v/>
      </c>
      <c r="M5791" s="21">
        <f>B5791-L5791</f>
        <v/>
      </c>
      <c r="N5791" s="21">
        <f>ROUNDDOWN(ROUND(B5791*0.2042,2),0)</f>
        <v/>
      </c>
    </row>
    <row r="5792">
      <c r="A5792" t="inlineStr">
        <is>
          <t>照合 役員</t>
        </is>
      </c>
      <c r="B5792" s="21" t="n">
        <v>43000000</v>
      </c>
      <c r="C5792" s="22" t="n">
        <v>1</v>
      </c>
      <c r="D5792" s="22" t="n">
        <v>3</v>
      </c>
      <c r="E5792" s="22" t="n">
        <v>0</v>
      </c>
      <c r="F5792" s="21">
        <f>(IF(C5792&lt;=20,MAX(800000,400000*C5792),8000000+700000*(C5792-20))+IF(E5792=1,1000000,0))</f>
        <v/>
      </c>
      <c r="G5792" s="21">
        <f>IF(AND(D5792=3,C5792&lt;=5),MAX(0,B5792-F5792),IF(AND(D5792=2,C5792&lt;=5,MAX(0,B5792-F5792)&gt;3000000),1500000+MAX(0,B5792-F5792)-3000000,MAX(0,B5792-F5792)/2))</f>
        <v/>
      </c>
      <c r="H5792" s="21">
        <f>ROUNDDOWN(G5792,-3)</f>
        <v/>
      </c>
      <c r="I5792" s="21">
        <f>IF(H5792&lt;=0,0,ROUNDDOWN(ROUND((H5792*LOOKUP(H5792,{0,1950001,3300001,6950001,9000001,18000001,40000001},{0.05,0.1,0.2,0.23,0.33,0.4,0.45})-LOOKUP(H5792,{0,1950001,3300001,6950001,9000001,18000001,40000001},{0,97500,427500,636000,1536000,2796000,4796000}))*1.021,3),0))</f>
        <v/>
      </c>
      <c r="J5792" s="21">
        <f>ROUNDDOWN(ROUND(H5792*0.06,2),-2)</f>
        <v/>
      </c>
      <c r="K5792" s="21">
        <f>ROUNDDOWN(ROUND(H5792*0.04,2),-2)</f>
        <v/>
      </c>
      <c r="L5792" s="21">
        <f>I5792+J5792+K5792</f>
        <v/>
      </c>
      <c r="M5792" s="21">
        <f>B5792-L5792</f>
        <v/>
      </c>
      <c r="N5792" s="21">
        <f>ROUNDDOWN(ROUND(B5792*0.2042,2),0)</f>
        <v/>
      </c>
    </row>
    <row r="5793">
      <c r="A5793" t="inlineStr">
        <is>
          <t>照合 短期 障害</t>
        </is>
      </c>
      <c r="B5793" s="21" t="n">
        <v>43000000</v>
      </c>
      <c r="C5793" s="22" t="n">
        <v>1</v>
      </c>
      <c r="D5793" s="22" t="n">
        <v>2</v>
      </c>
      <c r="E5793" s="22" t="n">
        <v>1</v>
      </c>
      <c r="F5793" s="21">
        <f>(IF(C5793&lt;=20,MAX(800000,400000*C5793),8000000+700000*(C5793-20))+IF(E5793=1,1000000,0))</f>
        <v/>
      </c>
      <c r="G5793" s="21">
        <f>IF(AND(D5793=3,C5793&lt;=5),MAX(0,B5793-F5793),IF(AND(D5793=2,C5793&lt;=5,MAX(0,B5793-F5793)&gt;3000000),1500000+MAX(0,B5793-F5793)-3000000,MAX(0,B5793-F5793)/2))</f>
        <v/>
      </c>
      <c r="H5793" s="21">
        <f>ROUNDDOWN(G5793,-3)</f>
        <v/>
      </c>
      <c r="I5793" s="21">
        <f>IF(H5793&lt;=0,0,ROUNDDOWN(ROUND((H5793*LOOKUP(H5793,{0,1950001,3300001,6950001,9000001,18000001,40000001},{0.05,0.1,0.2,0.23,0.33,0.4,0.45})-LOOKUP(H5793,{0,1950001,3300001,6950001,9000001,18000001,40000001},{0,97500,427500,636000,1536000,2796000,4796000}))*1.021,3),0))</f>
        <v/>
      </c>
      <c r="J5793" s="21">
        <f>ROUNDDOWN(ROUND(H5793*0.06,2),-2)</f>
        <v/>
      </c>
      <c r="K5793" s="21">
        <f>ROUNDDOWN(ROUND(H5793*0.04,2),-2)</f>
        <v/>
      </c>
      <c r="L5793" s="21">
        <f>I5793+J5793+K5793</f>
        <v/>
      </c>
      <c r="M5793" s="21">
        <f>B5793-L5793</f>
        <v/>
      </c>
      <c r="N5793" s="21">
        <f>ROUNDDOWN(ROUND(B5793*0.2042,2),0)</f>
        <v/>
      </c>
    </row>
    <row r="5794">
      <c r="A5794" t="inlineStr">
        <is>
          <t>照合 短期</t>
        </is>
      </c>
      <c r="B5794" s="21" t="n">
        <v>43000000</v>
      </c>
      <c r="C5794" s="22" t="n">
        <v>2</v>
      </c>
      <c r="D5794" s="22" t="n">
        <v>2</v>
      </c>
      <c r="E5794" s="22" t="n">
        <v>0</v>
      </c>
      <c r="F5794" s="21">
        <f>(IF(C5794&lt;=20,MAX(800000,400000*C5794),8000000+700000*(C5794-20))+IF(E5794=1,1000000,0))</f>
        <v/>
      </c>
      <c r="G5794" s="21">
        <f>IF(AND(D5794=3,C5794&lt;=5),MAX(0,B5794-F5794),IF(AND(D5794=2,C5794&lt;=5,MAX(0,B5794-F5794)&gt;3000000),1500000+MAX(0,B5794-F5794)-3000000,MAX(0,B5794-F5794)/2))</f>
        <v/>
      </c>
      <c r="H5794" s="21">
        <f>ROUNDDOWN(G5794,-3)</f>
        <v/>
      </c>
      <c r="I5794" s="21">
        <f>IF(H5794&lt;=0,0,ROUNDDOWN(ROUND((H5794*LOOKUP(H5794,{0,1950001,3300001,6950001,9000001,18000001,40000001},{0.05,0.1,0.2,0.23,0.33,0.4,0.45})-LOOKUP(H5794,{0,1950001,3300001,6950001,9000001,18000001,40000001},{0,97500,427500,636000,1536000,2796000,4796000}))*1.021,3),0))</f>
        <v/>
      </c>
      <c r="J5794" s="21">
        <f>ROUNDDOWN(ROUND(H5794*0.06,2),-2)</f>
        <v/>
      </c>
      <c r="K5794" s="21">
        <f>ROUNDDOWN(ROUND(H5794*0.04,2),-2)</f>
        <v/>
      </c>
      <c r="L5794" s="21">
        <f>I5794+J5794+K5794</f>
        <v/>
      </c>
      <c r="M5794" s="21">
        <f>B5794-L5794</f>
        <v/>
      </c>
      <c r="N5794" s="21">
        <f>ROUNDDOWN(ROUND(B5794*0.2042,2),0)</f>
        <v/>
      </c>
    </row>
    <row r="5795">
      <c r="A5795" t="inlineStr">
        <is>
          <t>照合 役員</t>
        </is>
      </c>
      <c r="B5795" s="21" t="n">
        <v>43000000</v>
      </c>
      <c r="C5795" s="22" t="n">
        <v>2</v>
      </c>
      <c r="D5795" s="22" t="n">
        <v>3</v>
      </c>
      <c r="E5795" s="22" t="n">
        <v>0</v>
      </c>
      <c r="F5795" s="21">
        <f>(IF(C5795&lt;=20,MAX(800000,400000*C5795),8000000+700000*(C5795-20))+IF(E5795=1,1000000,0))</f>
        <v/>
      </c>
      <c r="G5795" s="21">
        <f>IF(AND(D5795=3,C5795&lt;=5),MAX(0,B5795-F5795),IF(AND(D5795=2,C5795&lt;=5,MAX(0,B5795-F5795)&gt;3000000),1500000+MAX(0,B5795-F5795)-3000000,MAX(0,B5795-F5795)/2))</f>
        <v/>
      </c>
      <c r="H5795" s="21">
        <f>ROUNDDOWN(G5795,-3)</f>
        <v/>
      </c>
      <c r="I5795" s="21">
        <f>IF(H5795&lt;=0,0,ROUNDDOWN(ROUND((H5795*LOOKUP(H5795,{0,1950001,3300001,6950001,9000001,18000001,40000001},{0.05,0.1,0.2,0.23,0.33,0.4,0.45})-LOOKUP(H5795,{0,1950001,3300001,6950001,9000001,18000001,40000001},{0,97500,427500,636000,1536000,2796000,4796000}))*1.021,3),0))</f>
        <v/>
      </c>
      <c r="J5795" s="21">
        <f>ROUNDDOWN(ROUND(H5795*0.06,2),-2)</f>
        <v/>
      </c>
      <c r="K5795" s="21">
        <f>ROUNDDOWN(ROUND(H5795*0.04,2),-2)</f>
        <v/>
      </c>
      <c r="L5795" s="21">
        <f>I5795+J5795+K5795</f>
        <v/>
      </c>
      <c r="M5795" s="21">
        <f>B5795-L5795</f>
        <v/>
      </c>
      <c r="N5795" s="21">
        <f>ROUNDDOWN(ROUND(B5795*0.2042,2),0)</f>
        <v/>
      </c>
    </row>
    <row r="5796">
      <c r="A5796" t="inlineStr">
        <is>
          <t>照合 短期 障害</t>
        </is>
      </c>
      <c r="B5796" s="21" t="n">
        <v>43000000</v>
      </c>
      <c r="C5796" s="22" t="n">
        <v>2</v>
      </c>
      <c r="D5796" s="22" t="n">
        <v>2</v>
      </c>
      <c r="E5796" s="22" t="n">
        <v>1</v>
      </c>
      <c r="F5796" s="21">
        <f>(IF(C5796&lt;=20,MAX(800000,400000*C5796),8000000+700000*(C5796-20))+IF(E5796=1,1000000,0))</f>
        <v/>
      </c>
      <c r="G5796" s="21">
        <f>IF(AND(D5796=3,C5796&lt;=5),MAX(0,B5796-F5796),IF(AND(D5796=2,C5796&lt;=5,MAX(0,B5796-F5796)&gt;3000000),1500000+MAX(0,B5796-F5796)-3000000,MAX(0,B5796-F5796)/2))</f>
        <v/>
      </c>
      <c r="H5796" s="21">
        <f>ROUNDDOWN(G5796,-3)</f>
        <v/>
      </c>
      <c r="I5796" s="21">
        <f>IF(H5796&lt;=0,0,ROUNDDOWN(ROUND((H5796*LOOKUP(H5796,{0,1950001,3300001,6950001,9000001,18000001,40000001},{0.05,0.1,0.2,0.23,0.33,0.4,0.45})-LOOKUP(H5796,{0,1950001,3300001,6950001,9000001,18000001,40000001},{0,97500,427500,636000,1536000,2796000,4796000}))*1.021,3),0))</f>
        <v/>
      </c>
      <c r="J5796" s="21">
        <f>ROUNDDOWN(ROUND(H5796*0.06,2),-2)</f>
        <v/>
      </c>
      <c r="K5796" s="21">
        <f>ROUNDDOWN(ROUND(H5796*0.04,2),-2)</f>
        <v/>
      </c>
      <c r="L5796" s="21">
        <f>I5796+J5796+K5796</f>
        <v/>
      </c>
      <c r="M5796" s="21">
        <f>B5796-L5796</f>
        <v/>
      </c>
      <c r="N5796" s="21">
        <f>ROUNDDOWN(ROUND(B5796*0.2042,2),0)</f>
        <v/>
      </c>
    </row>
    <row r="5797">
      <c r="A5797" t="inlineStr">
        <is>
          <t>照合 短期</t>
        </is>
      </c>
      <c r="B5797" s="21" t="n">
        <v>43000000</v>
      </c>
      <c r="C5797" s="22" t="n">
        <v>3</v>
      </c>
      <c r="D5797" s="22" t="n">
        <v>2</v>
      </c>
      <c r="E5797" s="22" t="n">
        <v>0</v>
      </c>
      <c r="F5797" s="21">
        <f>(IF(C5797&lt;=20,MAX(800000,400000*C5797),8000000+700000*(C5797-20))+IF(E5797=1,1000000,0))</f>
        <v/>
      </c>
      <c r="G5797" s="21">
        <f>IF(AND(D5797=3,C5797&lt;=5),MAX(0,B5797-F5797),IF(AND(D5797=2,C5797&lt;=5,MAX(0,B5797-F5797)&gt;3000000),1500000+MAX(0,B5797-F5797)-3000000,MAX(0,B5797-F5797)/2))</f>
        <v/>
      </c>
      <c r="H5797" s="21">
        <f>ROUNDDOWN(G5797,-3)</f>
        <v/>
      </c>
      <c r="I5797" s="21">
        <f>IF(H5797&lt;=0,0,ROUNDDOWN(ROUND((H5797*LOOKUP(H5797,{0,1950001,3300001,6950001,9000001,18000001,40000001},{0.05,0.1,0.2,0.23,0.33,0.4,0.45})-LOOKUP(H5797,{0,1950001,3300001,6950001,9000001,18000001,40000001},{0,97500,427500,636000,1536000,2796000,4796000}))*1.021,3),0))</f>
        <v/>
      </c>
      <c r="J5797" s="21">
        <f>ROUNDDOWN(ROUND(H5797*0.06,2),-2)</f>
        <v/>
      </c>
      <c r="K5797" s="21">
        <f>ROUNDDOWN(ROUND(H5797*0.04,2),-2)</f>
        <v/>
      </c>
      <c r="L5797" s="21">
        <f>I5797+J5797+K5797</f>
        <v/>
      </c>
      <c r="M5797" s="21">
        <f>B5797-L5797</f>
        <v/>
      </c>
      <c r="N5797" s="21">
        <f>ROUNDDOWN(ROUND(B5797*0.2042,2),0)</f>
        <v/>
      </c>
    </row>
    <row r="5798">
      <c r="A5798" t="inlineStr">
        <is>
          <t>照合 役員</t>
        </is>
      </c>
      <c r="B5798" s="21" t="n">
        <v>43000000</v>
      </c>
      <c r="C5798" s="22" t="n">
        <v>3</v>
      </c>
      <c r="D5798" s="22" t="n">
        <v>3</v>
      </c>
      <c r="E5798" s="22" t="n">
        <v>0</v>
      </c>
      <c r="F5798" s="21">
        <f>(IF(C5798&lt;=20,MAX(800000,400000*C5798),8000000+700000*(C5798-20))+IF(E5798=1,1000000,0))</f>
        <v/>
      </c>
      <c r="G5798" s="21">
        <f>IF(AND(D5798=3,C5798&lt;=5),MAX(0,B5798-F5798),IF(AND(D5798=2,C5798&lt;=5,MAX(0,B5798-F5798)&gt;3000000),1500000+MAX(0,B5798-F5798)-3000000,MAX(0,B5798-F5798)/2))</f>
        <v/>
      </c>
      <c r="H5798" s="21">
        <f>ROUNDDOWN(G5798,-3)</f>
        <v/>
      </c>
      <c r="I5798" s="21">
        <f>IF(H5798&lt;=0,0,ROUNDDOWN(ROUND((H5798*LOOKUP(H5798,{0,1950001,3300001,6950001,9000001,18000001,40000001},{0.05,0.1,0.2,0.23,0.33,0.4,0.45})-LOOKUP(H5798,{0,1950001,3300001,6950001,9000001,18000001,40000001},{0,97500,427500,636000,1536000,2796000,4796000}))*1.021,3),0))</f>
        <v/>
      </c>
      <c r="J5798" s="21">
        <f>ROUNDDOWN(ROUND(H5798*0.06,2),-2)</f>
        <v/>
      </c>
      <c r="K5798" s="21">
        <f>ROUNDDOWN(ROUND(H5798*0.04,2),-2)</f>
        <v/>
      </c>
      <c r="L5798" s="21">
        <f>I5798+J5798+K5798</f>
        <v/>
      </c>
      <c r="M5798" s="21">
        <f>B5798-L5798</f>
        <v/>
      </c>
      <c r="N5798" s="21">
        <f>ROUNDDOWN(ROUND(B5798*0.2042,2),0)</f>
        <v/>
      </c>
    </row>
    <row r="5799">
      <c r="A5799" t="inlineStr">
        <is>
          <t>照合 短期 障害</t>
        </is>
      </c>
      <c r="B5799" s="21" t="n">
        <v>43000000</v>
      </c>
      <c r="C5799" s="22" t="n">
        <v>3</v>
      </c>
      <c r="D5799" s="22" t="n">
        <v>2</v>
      </c>
      <c r="E5799" s="22" t="n">
        <v>1</v>
      </c>
      <c r="F5799" s="21">
        <f>(IF(C5799&lt;=20,MAX(800000,400000*C5799),8000000+700000*(C5799-20))+IF(E5799=1,1000000,0))</f>
        <v/>
      </c>
      <c r="G5799" s="21">
        <f>IF(AND(D5799=3,C5799&lt;=5),MAX(0,B5799-F5799),IF(AND(D5799=2,C5799&lt;=5,MAX(0,B5799-F5799)&gt;3000000),1500000+MAX(0,B5799-F5799)-3000000,MAX(0,B5799-F5799)/2))</f>
        <v/>
      </c>
      <c r="H5799" s="21">
        <f>ROUNDDOWN(G5799,-3)</f>
        <v/>
      </c>
      <c r="I5799" s="21">
        <f>IF(H5799&lt;=0,0,ROUNDDOWN(ROUND((H5799*LOOKUP(H5799,{0,1950001,3300001,6950001,9000001,18000001,40000001},{0.05,0.1,0.2,0.23,0.33,0.4,0.45})-LOOKUP(H5799,{0,1950001,3300001,6950001,9000001,18000001,40000001},{0,97500,427500,636000,1536000,2796000,4796000}))*1.021,3),0))</f>
        <v/>
      </c>
      <c r="J5799" s="21">
        <f>ROUNDDOWN(ROUND(H5799*0.06,2),-2)</f>
        <v/>
      </c>
      <c r="K5799" s="21">
        <f>ROUNDDOWN(ROUND(H5799*0.04,2),-2)</f>
        <v/>
      </c>
      <c r="L5799" s="21">
        <f>I5799+J5799+K5799</f>
        <v/>
      </c>
      <c r="M5799" s="21">
        <f>B5799-L5799</f>
        <v/>
      </c>
      <c r="N5799" s="21">
        <f>ROUNDDOWN(ROUND(B5799*0.2042,2),0)</f>
        <v/>
      </c>
    </row>
    <row r="5800">
      <c r="A5800" t="inlineStr">
        <is>
          <t>照合 短期</t>
        </is>
      </c>
      <c r="B5800" s="21" t="n">
        <v>43000000</v>
      </c>
      <c r="C5800" s="22" t="n">
        <v>4</v>
      </c>
      <c r="D5800" s="22" t="n">
        <v>2</v>
      </c>
      <c r="E5800" s="22" t="n">
        <v>0</v>
      </c>
      <c r="F5800" s="21">
        <f>(IF(C5800&lt;=20,MAX(800000,400000*C5800),8000000+700000*(C5800-20))+IF(E5800=1,1000000,0))</f>
        <v/>
      </c>
      <c r="G5800" s="21">
        <f>IF(AND(D5800=3,C5800&lt;=5),MAX(0,B5800-F5800),IF(AND(D5800=2,C5800&lt;=5,MAX(0,B5800-F5800)&gt;3000000),1500000+MAX(0,B5800-F5800)-3000000,MAX(0,B5800-F5800)/2))</f>
        <v/>
      </c>
      <c r="H5800" s="21">
        <f>ROUNDDOWN(G5800,-3)</f>
        <v/>
      </c>
      <c r="I5800" s="21">
        <f>IF(H5800&lt;=0,0,ROUNDDOWN(ROUND((H5800*LOOKUP(H5800,{0,1950001,3300001,6950001,9000001,18000001,40000001},{0.05,0.1,0.2,0.23,0.33,0.4,0.45})-LOOKUP(H5800,{0,1950001,3300001,6950001,9000001,18000001,40000001},{0,97500,427500,636000,1536000,2796000,4796000}))*1.021,3),0))</f>
        <v/>
      </c>
      <c r="J5800" s="21">
        <f>ROUNDDOWN(ROUND(H5800*0.06,2),-2)</f>
        <v/>
      </c>
      <c r="K5800" s="21">
        <f>ROUNDDOWN(ROUND(H5800*0.04,2),-2)</f>
        <v/>
      </c>
      <c r="L5800" s="21">
        <f>I5800+J5800+K5800</f>
        <v/>
      </c>
      <c r="M5800" s="21">
        <f>B5800-L5800</f>
        <v/>
      </c>
      <c r="N5800" s="21">
        <f>ROUNDDOWN(ROUND(B5800*0.2042,2),0)</f>
        <v/>
      </c>
    </row>
    <row r="5801">
      <c r="A5801" t="inlineStr">
        <is>
          <t>照合 役員</t>
        </is>
      </c>
      <c r="B5801" s="21" t="n">
        <v>43000000</v>
      </c>
      <c r="C5801" s="22" t="n">
        <v>4</v>
      </c>
      <c r="D5801" s="22" t="n">
        <v>3</v>
      </c>
      <c r="E5801" s="22" t="n">
        <v>0</v>
      </c>
      <c r="F5801" s="21">
        <f>(IF(C5801&lt;=20,MAX(800000,400000*C5801),8000000+700000*(C5801-20))+IF(E5801=1,1000000,0))</f>
        <v/>
      </c>
      <c r="G5801" s="21">
        <f>IF(AND(D5801=3,C5801&lt;=5),MAX(0,B5801-F5801),IF(AND(D5801=2,C5801&lt;=5,MAX(0,B5801-F5801)&gt;3000000),1500000+MAX(0,B5801-F5801)-3000000,MAX(0,B5801-F5801)/2))</f>
        <v/>
      </c>
      <c r="H5801" s="21">
        <f>ROUNDDOWN(G5801,-3)</f>
        <v/>
      </c>
      <c r="I5801" s="21">
        <f>IF(H5801&lt;=0,0,ROUNDDOWN(ROUND((H5801*LOOKUP(H5801,{0,1950001,3300001,6950001,9000001,18000001,40000001},{0.05,0.1,0.2,0.23,0.33,0.4,0.45})-LOOKUP(H5801,{0,1950001,3300001,6950001,9000001,18000001,40000001},{0,97500,427500,636000,1536000,2796000,4796000}))*1.021,3),0))</f>
        <v/>
      </c>
      <c r="J5801" s="21">
        <f>ROUNDDOWN(ROUND(H5801*0.06,2),-2)</f>
        <v/>
      </c>
      <c r="K5801" s="21">
        <f>ROUNDDOWN(ROUND(H5801*0.04,2),-2)</f>
        <v/>
      </c>
      <c r="L5801" s="21">
        <f>I5801+J5801+K5801</f>
        <v/>
      </c>
      <c r="M5801" s="21">
        <f>B5801-L5801</f>
        <v/>
      </c>
      <c r="N5801" s="21">
        <f>ROUNDDOWN(ROUND(B5801*0.2042,2),0)</f>
        <v/>
      </c>
    </row>
    <row r="5802">
      <c r="A5802" t="inlineStr">
        <is>
          <t>照合 短期 障害</t>
        </is>
      </c>
      <c r="B5802" s="21" t="n">
        <v>43000000</v>
      </c>
      <c r="C5802" s="22" t="n">
        <v>4</v>
      </c>
      <c r="D5802" s="22" t="n">
        <v>2</v>
      </c>
      <c r="E5802" s="22" t="n">
        <v>1</v>
      </c>
      <c r="F5802" s="21">
        <f>(IF(C5802&lt;=20,MAX(800000,400000*C5802),8000000+700000*(C5802-20))+IF(E5802=1,1000000,0))</f>
        <v/>
      </c>
      <c r="G5802" s="21">
        <f>IF(AND(D5802=3,C5802&lt;=5),MAX(0,B5802-F5802),IF(AND(D5802=2,C5802&lt;=5,MAX(0,B5802-F5802)&gt;3000000),1500000+MAX(0,B5802-F5802)-3000000,MAX(0,B5802-F5802)/2))</f>
        <v/>
      </c>
      <c r="H5802" s="21">
        <f>ROUNDDOWN(G5802,-3)</f>
        <v/>
      </c>
      <c r="I5802" s="21">
        <f>IF(H5802&lt;=0,0,ROUNDDOWN(ROUND((H5802*LOOKUP(H5802,{0,1950001,3300001,6950001,9000001,18000001,40000001},{0.05,0.1,0.2,0.23,0.33,0.4,0.45})-LOOKUP(H5802,{0,1950001,3300001,6950001,9000001,18000001,40000001},{0,97500,427500,636000,1536000,2796000,4796000}))*1.021,3),0))</f>
        <v/>
      </c>
      <c r="J5802" s="21">
        <f>ROUNDDOWN(ROUND(H5802*0.06,2),-2)</f>
        <v/>
      </c>
      <c r="K5802" s="21">
        <f>ROUNDDOWN(ROUND(H5802*0.04,2),-2)</f>
        <v/>
      </c>
      <c r="L5802" s="21">
        <f>I5802+J5802+K5802</f>
        <v/>
      </c>
      <c r="M5802" s="21">
        <f>B5802-L5802</f>
        <v/>
      </c>
      <c r="N5802" s="21">
        <f>ROUNDDOWN(ROUND(B5802*0.2042,2),0)</f>
        <v/>
      </c>
    </row>
    <row r="5803">
      <c r="A5803" t="inlineStr">
        <is>
          <t>照合 短期</t>
        </is>
      </c>
      <c r="B5803" s="21" t="n">
        <v>43000000</v>
      </c>
      <c r="C5803" s="22" t="n">
        <v>5</v>
      </c>
      <c r="D5803" s="22" t="n">
        <v>2</v>
      </c>
      <c r="E5803" s="22" t="n">
        <v>0</v>
      </c>
      <c r="F5803" s="21">
        <f>(IF(C5803&lt;=20,MAX(800000,400000*C5803),8000000+700000*(C5803-20))+IF(E5803=1,1000000,0))</f>
        <v/>
      </c>
      <c r="G5803" s="21">
        <f>IF(AND(D5803=3,C5803&lt;=5),MAX(0,B5803-F5803),IF(AND(D5803=2,C5803&lt;=5,MAX(0,B5803-F5803)&gt;3000000),1500000+MAX(0,B5803-F5803)-3000000,MAX(0,B5803-F5803)/2))</f>
        <v/>
      </c>
      <c r="H5803" s="21">
        <f>ROUNDDOWN(G5803,-3)</f>
        <v/>
      </c>
      <c r="I5803" s="21">
        <f>IF(H5803&lt;=0,0,ROUNDDOWN(ROUND((H5803*LOOKUP(H5803,{0,1950001,3300001,6950001,9000001,18000001,40000001},{0.05,0.1,0.2,0.23,0.33,0.4,0.45})-LOOKUP(H5803,{0,1950001,3300001,6950001,9000001,18000001,40000001},{0,97500,427500,636000,1536000,2796000,4796000}))*1.021,3),0))</f>
        <v/>
      </c>
      <c r="J5803" s="21">
        <f>ROUNDDOWN(ROUND(H5803*0.06,2),-2)</f>
        <v/>
      </c>
      <c r="K5803" s="21">
        <f>ROUNDDOWN(ROUND(H5803*0.04,2),-2)</f>
        <v/>
      </c>
      <c r="L5803" s="21">
        <f>I5803+J5803+K5803</f>
        <v/>
      </c>
      <c r="M5803" s="21">
        <f>B5803-L5803</f>
        <v/>
      </c>
      <c r="N5803" s="21">
        <f>ROUNDDOWN(ROUND(B5803*0.2042,2),0)</f>
        <v/>
      </c>
    </row>
    <row r="5804">
      <c r="A5804" t="inlineStr">
        <is>
          <t>照合 役員</t>
        </is>
      </c>
      <c r="B5804" s="21" t="n">
        <v>43000000</v>
      </c>
      <c r="C5804" s="22" t="n">
        <v>5</v>
      </c>
      <c r="D5804" s="22" t="n">
        <v>3</v>
      </c>
      <c r="E5804" s="22" t="n">
        <v>0</v>
      </c>
      <c r="F5804" s="21">
        <f>(IF(C5804&lt;=20,MAX(800000,400000*C5804),8000000+700000*(C5804-20))+IF(E5804=1,1000000,0))</f>
        <v/>
      </c>
      <c r="G5804" s="21">
        <f>IF(AND(D5804=3,C5804&lt;=5),MAX(0,B5804-F5804),IF(AND(D5804=2,C5804&lt;=5,MAX(0,B5804-F5804)&gt;3000000),1500000+MAX(0,B5804-F5804)-3000000,MAX(0,B5804-F5804)/2))</f>
        <v/>
      </c>
      <c r="H5804" s="21">
        <f>ROUNDDOWN(G5804,-3)</f>
        <v/>
      </c>
      <c r="I5804" s="21">
        <f>IF(H5804&lt;=0,0,ROUNDDOWN(ROUND((H5804*LOOKUP(H5804,{0,1950001,3300001,6950001,9000001,18000001,40000001},{0.05,0.1,0.2,0.23,0.33,0.4,0.45})-LOOKUP(H5804,{0,1950001,3300001,6950001,9000001,18000001,40000001},{0,97500,427500,636000,1536000,2796000,4796000}))*1.021,3),0))</f>
        <v/>
      </c>
      <c r="J5804" s="21">
        <f>ROUNDDOWN(ROUND(H5804*0.06,2),-2)</f>
        <v/>
      </c>
      <c r="K5804" s="21">
        <f>ROUNDDOWN(ROUND(H5804*0.04,2),-2)</f>
        <v/>
      </c>
      <c r="L5804" s="21">
        <f>I5804+J5804+K5804</f>
        <v/>
      </c>
      <c r="M5804" s="21">
        <f>B5804-L5804</f>
        <v/>
      </c>
      <c r="N5804" s="21">
        <f>ROUNDDOWN(ROUND(B5804*0.2042,2),0)</f>
        <v/>
      </c>
    </row>
    <row r="5805">
      <c r="A5805" t="inlineStr">
        <is>
          <t>照合 短期 障害</t>
        </is>
      </c>
      <c r="B5805" s="21" t="n">
        <v>43000000</v>
      </c>
      <c r="C5805" s="22" t="n">
        <v>5</v>
      </c>
      <c r="D5805" s="22" t="n">
        <v>2</v>
      </c>
      <c r="E5805" s="22" t="n">
        <v>1</v>
      </c>
      <c r="F5805" s="21">
        <f>(IF(C5805&lt;=20,MAX(800000,400000*C5805),8000000+700000*(C5805-20))+IF(E5805=1,1000000,0))</f>
        <v/>
      </c>
      <c r="G5805" s="21">
        <f>IF(AND(D5805=3,C5805&lt;=5),MAX(0,B5805-F5805),IF(AND(D5805=2,C5805&lt;=5,MAX(0,B5805-F5805)&gt;3000000),1500000+MAX(0,B5805-F5805)-3000000,MAX(0,B5805-F5805)/2))</f>
        <v/>
      </c>
      <c r="H5805" s="21">
        <f>ROUNDDOWN(G5805,-3)</f>
        <v/>
      </c>
      <c r="I5805" s="21">
        <f>IF(H5805&lt;=0,0,ROUNDDOWN(ROUND((H5805*LOOKUP(H5805,{0,1950001,3300001,6950001,9000001,18000001,40000001},{0.05,0.1,0.2,0.23,0.33,0.4,0.45})-LOOKUP(H5805,{0,1950001,3300001,6950001,9000001,18000001,40000001},{0,97500,427500,636000,1536000,2796000,4796000}))*1.021,3),0))</f>
        <v/>
      </c>
      <c r="J5805" s="21">
        <f>ROUNDDOWN(ROUND(H5805*0.06,2),-2)</f>
        <v/>
      </c>
      <c r="K5805" s="21">
        <f>ROUNDDOWN(ROUND(H5805*0.04,2),-2)</f>
        <v/>
      </c>
      <c r="L5805" s="21">
        <f>I5805+J5805+K5805</f>
        <v/>
      </c>
      <c r="M5805" s="21">
        <f>B5805-L5805</f>
        <v/>
      </c>
      <c r="N5805" s="21">
        <f>ROUNDDOWN(ROUND(B5805*0.2042,2),0)</f>
        <v/>
      </c>
    </row>
    <row r="5806">
      <c r="A5806" t="inlineStr">
        <is>
          <t>照合 障害</t>
        </is>
      </c>
      <c r="B5806" s="21" t="n">
        <v>43000000</v>
      </c>
      <c r="C5806" s="22" t="n">
        <v>25</v>
      </c>
      <c r="D5806" s="22" t="n">
        <v>1</v>
      </c>
      <c r="E5806" s="22" t="n">
        <v>1</v>
      </c>
      <c r="F5806" s="21">
        <f>(IF(C5806&lt;=20,MAX(800000,400000*C5806),8000000+700000*(C5806-20))+IF(E5806=1,1000000,0))</f>
        <v/>
      </c>
      <c r="G5806" s="21">
        <f>IF(AND(D5806=3,C5806&lt;=5),MAX(0,B5806-F5806),IF(AND(D5806=2,C5806&lt;=5,MAX(0,B5806-F5806)&gt;3000000),1500000+MAX(0,B5806-F5806)-3000000,MAX(0,B5806-F5806)/2))</f>
        <v/>
      </c>
      <c r="H5806" s="21">
        <f>ROUNDDOWN(G5806,-3)</f>
        <v/>
      </c>
      <c r="I5806" s="21">
        <f>IF(H5806&lt;=0,0,ROUNDDOWN(ROUND((H5806*LOOKUP(H5806,{0,1950001,3300001,6950001,9000001,18000001,40000001},{0.05,0.1,0.2,0.23,0.33,0.4,0.45})-LOOKUP(H5806,{0,1950001,3300001,6950001,9000001,18000001,40000001},{0,97500,427500,636000,1536000,2796000,4796000}))*1.021,3),0))</f>
        <v/>
      </c>
      <c r="J5806" s="21">
        <f>ROUNDDOWN(ROUND(H5806*0.06,2),-2)</f>
        <v/>
      </c>
      <c r="K5806" s="21">
        <f>ROUNDDOWN(ROUND(H5806*0.04,2),-2)</f>
        <v/>
      </c>
      <c r="L5806" s="21">
        <f>I5806+J5806+K5806</f>
        <v/>
      </c>
      <c r="M5806" s="21">
        <f>B5806-L5806</f>
        <v/>
      </c>
      <c r="N5806" s="21">
        <f>ROUNDDOWN(ROUND(B5806*0.2042,2),0)</f>
        <v/>
      </c>
    </row>
    <row r="5807">
      <c r="A5807" t="inlineStr">
        <is>
          <t>照合 一般</t>
        </is>
      </c>
      <c r="B5807" s="21" t="n">
        <v>43500000</v>
      </c>
      <c r="C5807" s="22" t="n">
        <v>1</v>
      </c>
      <c r="D5807" s="22" t="n">
        <v>1</v>
      </c>
      <c r="E5807" s="22" t="n">
        <v>0</v>
      </c>
      <c r="F5807" s="21">
        <f>(IF(C5807&lt;=20,MAX(800000,400000*C5807),8000000+700000*(C5807-20))+IF(E5807=1,1000000,0))</f>
        <v/>
      </c>
      <c r="G5807" s="21">
        <f>IF(AND(D5807=3,C5807&lt;=5),MAX(0,B5807-F5807),IF(AND(D5807=2,C5807&lt;=5,MAX(0,B5807-F5807)&gt;3000000),1500000+MAX(0,B5807-F5807)-3000000,MAX(0,B5807-F5807)/2))</f>
        <v/>
      </c>
      <c r="H5807" s="21">
        <f>ROUNDDOWN(G5807,-3)</f>
        <v/>
      </c>
      <c r="I5807" s="21">
        <f>IF(H5807&lt;=0,0,ROUNDDOWN(ROUND((H5807*LOOKUP(H5807,{0,1950001,3300001,6950001,9000001,18000001,40000001},{0.05,0.1,0.2,0.23,0.33,0.4,0.45})-LOOKUP(H5807,{0,1950001,3300001,6950001,9000001,18000001,40000001},{0,97500,427500,636000,1536000,2796000,4796000}))*1.021,3),0))</f>
        <v/>
      </c>
      <c r="J5807" s="21">
        <f>ROUNDDOWN(ROUND(H5807*0.06,2),-2)</f>
        <v/>
      </c>
      <c r="K5807" s="21">
        <f>ROUNDDOWN(ROUND(H5807*0.04,2),-2)</f>
        <v/>
      </c>
      <c r="L5807" s="21">
        <f>I5807+J5807+K5807</f>
        <v/>
      </c>
      <c r="M5807" s="21">
        <f>B5807-L5807</f>
        <v/>
      </c>
      <c r="N5807" s="21">
        <f>ROUNDDOWN(ROUND(B5807*0.2042,2),0)</f>
        <v/>
      </c>
    </row>
    <row r="5808">
      <c r="A5808" t="inlineStr">
        <is>
          <t>照合 一般</t>
        </is>
      </c>
      <c r="B5808" s="21" t="n">
        <v>43500000</v>
      </c>
      <c r="C5808" s="22" t="n">
        <v>2</v>
      </c>
      <c r="D5808" s="22" t="n">
        <v>1</v>
      </c>
      <c r="E5808" s="22" t="n">
        <v>0</v>
      </c>
      <c r="F5808" s="21">
        <f>(IF(C5808&lt;=20,MAX(800000,400000*C5808),8000000+700000*(C5808-20))+IF(E5808=1,1000000,0))</f>
        <v/>
      </c>
      <c r="G5808" s="21">
        <f>IF(AND(D5808=3,C5808&lt;=5),MAX(0,B5808-F5808),IF(AND(D5808=2,C5808&lt;=5,MAX(0,B5808-F5808)&gt;3000000),1500000+MAX(0,B5808-F5808)-3000000,MAX(0,B5808-F5808)/2))</f>
        <v/>
      </c>
      <c r="H5808" s="21">
        <f>ROUNDDOWN(G5808,-3)</f>
        <v/>
      </c>
      <c r="I5808" s="21">
        <f>IF(H5808&lt;=0,0,ROUNDDOWN(ROUND((H5808*LOOKUP(H5808,{0,1950001,3300001,6950001,9000001,18000001,40000001},{0.05,0.1,0.2,0.23,0.33,0.4,0.45})-LOOKUP(H5808,{0,1950001,3300001,6950001,9000001,18000001,40000001},{0,97500,427500,636000,1536000,2796000,4796000}))*1.021,3),0))</f>
        <v/>
      </c>
      <c r="J5808" s="21">
        <f>ROUNDDOWN(ROUND(H5808*0.06,2),-2)</f>
        <v/>
      </c>
      <c r="K5808" s="21">
        <f>ROUNDDOWN(ROUND(H5808*0.04,2),-2)</f>
        <v/>
      </c>
      <c r="L5808" s="21">
        <f>I5808+J5808+K5808</f>
        <v/>
      </c>
      <c r="M5808" s="21">
        <f>B5808-L5808</f>
        <v/>
      </c>
      <c r="N5808" s="21">
        <f>ROUNDDOWN(ROUND(B5808*0.2042,2),0)</f>
        <v/>
      </c>
    </row>
    <row r="5809">
      <c r="A5809" t="inlineStr">
        <is>
          <t>照合 一般</t>
        </is>
      </c>
      <c r="B5809" s="21" t="n">
        <v>43500000</v>
      </c>
      <c r="C5809" s="22" t="n">
        <v>3</v>
      </c>
      <c r="D5809" s="22" t="n">
        <v>1</v>
      </c>
      <c r="E5809" s="22" t="n">
        <v>0</v>
      </c>
      <c r="F5809" s="21">
        <f>(IF(C5809&lt;=20,MAX(800000,400000*C5809),8000000+700000*(C5809-20))+IF(E5809=1,1000000,0))</f>
        <v/>
      </c>
      <c r="G5809" s="21">
        <f>IF(AND(D5809=3,C5809&lt;=5),MAX(0,B5809-F5809),IF(AND(D5809=2,C5809&lt;=5,MAX(0,B5809-F5809)&gt;3000000),1500000+MAX(0,B5809-F5809)-3000000,MAX(0,B5809-F5809)/2))</f>
        <v/>
      </c>
      <c r="H5809" s="21">
        <f>ROUNDDOWN(G5809,-3)</f>
        <v/>
      </c>
      <c r="I5809" s="21">
        <f>IF(H5809&lt;=0,0,ROUNDDOWN(ROUND((H5809*LOOKUP(H5809,{0,1950001,3300001,6950001,9000001,18000001,40000001},{0.05,0.1,0.2,0.23,0.33,0.4,0.45})-LOOKUP(H5809,{0,1950001,3300001,6950001,9000001,18000001,40000001},{0,97500,427500,636000,1536000,2796000,4796000}))*1.021,3),0))</f>
        <v/>
      </c>
      <c r="J5809" s="21">
        <f>ROUNDDOWN(ROUND(H5809*0.06,2),-2)</f>
        <v/>
      </c>
      <c r="K5809" s="21">
        <f>ROUNDDOWN(ROUND(H5809*0.04,2),-2)</f>
        <v/>
      </c>
      <c r="L5809" s="21">
        <f>I5809+J5809+K5809</f>
        <v/>
      </c>
      <c r="M5809" s="21">
        <f>B5809-L5809</f>
        <v/>
      </c>
      <c r="N5809" s="21">
        <f>ROUNDDOWN(ROUND(B5809*0.2042,2),0)</f>
        <v/>
      </c>
    </row>
    <row r="5810">
      <c r="A5810" t="inlineStr">
        <is>
          <t>照合 一般</t>
        </is>
      </c>
      <c r="B5810" s="21" t="n">
        <v>43500000</v>
      </c>
      <c r="C5810" s="22" t="n">
        <v>4</v>
      </c>
      <c r="D5810" s="22" t="n">
        <v>1</v>
      </c>
      <c r="E5810" s="22" t="n">
        <v>0</v>
      </c>
      <c r="F5810" s="21">
        <f>(IF(C5810&lt;=20,MAX(800000,400000*C5810),8000000+700000*(C5810-20))+IF(E5810=1,1000000,0))</f>
        <v/>
      </c>
      <c r="G5810" s="21">
        <f>IF(AND(D5810=3,C5810&lt;=5),MAX(0,B5810-F5810),IF(AND(D5810=2,C5810&lt;=5,MAX(0,B5810-F5810)&gt;3000000),1500000+MAX(0,B5810-F5810)-3000000,MAX(0,B5810-F5810)/2))</f>
        <v/>
      </c>
      <c r="H5810" s="21">
        <f>ROUNDDOWN(G5810,-3)</f>
        <v/>
      </c>
      <c r="I5810" s="21">
        <f>IF(H5810&lt;=0,0,ROUNDDOWN(ROUND((H5810*LOOKUP(H5810,{0,1950001,3300001,6950001,9000001,18000001,40000001},{0.05,0.1,0.2,0.23,0.33,0.4,0.45})-LOOKUP(H5810,{0,1950001,3300001,6950001,9000001,18000001,40000001},{0,97500,427500,636000,1536000,2796000,4796000}))*1.021,3),0))</f>
        <v/>
      </c>
      <c r="J5810" s="21">
        <f>ROUNDDOWN(ROUND(H5810*0.06,2),-2)</f>
        <v/>
      </c>
      <c r="K5810" s="21">
        <f>ROUNDDOWN(ROUND(H5810*0.04,2),-2)</f>
        <v/>
      </c>
      <c r="L5810" s="21">
        <f>I5810+J5810+K5810</f>
        <v/>
      </c>
      <c r="M5810" s="21">
        <f>B5810-L5810</f>
        <v/>
      </c>
      <c r="N5810" s="21">
        <f>ROUNDDOWN(ROUND(B5810*0.2042,2),0)</f>
        <v/>
      </c>
    </row>
    <row r="5811">
      <c r="A5811" t="inlineStr">
        <is>
          <t>照合 一般</t>
        </is>
      </c>
      <c r="B5811" s="21" t="n">
        <v>43500000</v>
      </c>
      <c r="C5811" s="22" t="n">
        <v>5</v>
      </c>
      <c r="D5811" s="22" t="n">
        <v>1</v>
      </c>
      <c r="E5811" s="22" t="n">
        <v>0</v>
      </c>
      <c r="F5811" s="21">
        <f>(IF(C5811&lt;=20,MAX(800000,400000*C5811),8000000+700000*(C5811-20))+IF(E5811=1,1000000,0))</f>
        <v/>
      </c>
      <c r="G5811" s="21">
        <f>IF(AND(D5811=3,C5811&lt;=5),MAX(0,B5811-F5811),IF(AND(D5811=2,C5811&lt;=5,MAX(0,B5811-F5811)&gt;3000000),1500000+MAX(0,B5811-F5811)-3000000,MAX(0,B5811-F5811)/2))</f>
        <v/>
      </c>
      <c r="H5811" s="21">
        <f>ROUNDDOWN(G5811,-3)</f>
        <v/>
      </c>
      <c r="I5811" s="21">
        <f>IF(H5811&lt;=0,0,ROUNDDOWN(ROUND((H5811*LOOKUP(H5811,{0,1950001,3300001,6950001,9000001,18000001,40000001},{0.05,0.1,0.2,0.23,0.33,0.4,0.45})-LOOKUP(H5811,{0,1950001,3300001,6950001,9000001,18000001,40000001},{0,97500,427500,636000,1536000,2796000,4796000}))*1.021,3),0))</f>
        <v/>
      </c>
      <c r="J5811" s="21">
        <f>ROUNDDOWN(ROUND(H5811*0.06,2),-2)</f>
        <v/>
      </c>
      <c r="K5811" s="21">
        <f>ROUNDDOWN(ROUND(H5811*0.04,2),-2)</f>
        <v/>
      </c>
      <c r="L5811" s="21">
        <f>I5811+J5811+K5811</f>
        <v/>
      </c>
      <c r="M5811" s="21">
        <f>B5811-L5811</f>
        <v/>
      </c>
      <c r="N5811" s="21">
        <f>ROUNDDOWN(ROUND(B5811*0.2042,2),0)</f>
        <v/>
      </c>
    </row>
    <row r="5812">
      <c r="A5812" t="inlineStr">
        <is>
          <t>照合 一般</t>
        </is>
      </c>
      <c r="B5812" s="21" t="n">
        <v>43500000</v>
      </c>
      <c r="C5812" s="22" t="n">
        <v>6</v>
      </c>
      <c r="D5812" s="22" t="n">
        <v>1</v>
      </c>
      <c r="E5812" s="22" t="n">
        <v>0</v>
      </c>
      <c r="F5812" s="21">
        <f>(IF(C5812&lt;=20,MAX(800000,400000*C5812),8000000+700000*(C5812-20))+IF(E5812=1,1000000,0))</f>
        <v/>
      </c>
      <c r="G5812" s="21">
        <f>IF(AND(D5812=3,C5812&lt;=5),MAX(0,B5812-F5812),IF(AND(D5812=2,C5812&lt;=5,MAX(0,B5812-F5812)&gt;3000000),1500000+MAX(0,B5812-F5812)-3000000,MAX(0,B5812-F5812)/2))</f>
        <v/>
      </c>
      <c r="H5812" s="21">
        <f>ROUNDDOWN(G5812,-3)</f>
        <v/>
      </c>
      <c r="I5812" s="21">
        <f>IF(H5812&lt;=0,0,ROUNDDOWN(ROUND((H5812*LOOKUP(H5812,{0,1950001,3300001,6950001,9000001,18000001,40000001},{0.05,0.1,0.2,0.23,0.33,0.4,0.45})-LOOKUP(H5812,{0,1950001,3300001,6950001,9000001,18000001,40000001},{0,97500,427500,636000,1536000,2796000,4796000}))*1.021,3),0))</f>
        <v/>
      </c>
      <c r="J5812" s="21">
        <f>ROUNDDOWN(ROUND(H5812*0.06,2),-2)</f>
        <v/>
      </c>
      <c r="K5812" s="21">
        <f>ROUNDDOWN(ROUND(H5812*0.04,2),-2)</f>
        <v/>
      </c>
      <c r="L5812" s="21">
        <f>I5812+J5812+K5812</f>
        <v/>
      </c>
      <c r="M5812" s="21">
        <f>B5812-L5812</f>
        <v/>
      </c>
      <c r="N5812" s="21">
        <f>ROUNDDOWN(ROUND(B5812*0.2042,2),0)</f>
        <v/>
      </c>
    </row>
    <row r="5813">
      <c r="A5813" t="inlineStr">
        <is>
          <t>照合 一般</t>
        </is>
      </c>
      <c r="B5813" s="21" t="n">
        <v>43500000</v>
      </c>
      <c r="C5813" s="22" t="n">
        <v>7</v>
      </c>
      <c r="D5813" s="22" t="n">
        <v>1</v>
      </c>
      <c r="E5813" s="22" t="n">
        <v>0</v>
      </c>
      <c r="F5813" s="21">
        <f>(IF(C5813&lt;=20,MAX(800000,400000*C5813),8000000+700000*(C5813-20))+IF(E5813=1,1000000,0))</f>
        <v/>
      </c>
      <c r="G5813" s="21">
        <f>IF(AND(D5813=3,C5813&lt;=5),MAX(0,B5813-F5813),IF(AND(D5813=2,C5813&lt;=5,MAX(0,B5813-F5813)&gt;3000000),1500000+MAX(0,B5813-F5813)-3000000,MAX(0,B5813-F5813)/2))</f>
        <v/>
      </c>
      <c r="H5813" s="21">
        <f>ROUNDDOWN(G5813,-3)</f>
        <v/>
      </c>
      <c r="I5813" s="21">
        <f>IF(H5813&lt;=0,0,ROUNDDOWN(ROUND((H5813*LOOKUP(H5813,{0,1950001,3300001,6950001,9000001,18000001,40000001},{0.05,0.1,0.2,0.23,0.33,0.4,0.45})-LOOKUP(H5813,{0,1950001,3300001,6950001,9000001,18000001,40000001},{0,97500,427500,636000,1536000,2796000,4796000}))*1.021,3),0))</f>
        <v/>
      </c>
      <c r="J5813" s="21">
        <f>ROUNDDOWN(ROUND(H5813*0.06,2),-2)</f>
        <v/>
      </c>
      <c r="K5813" s="21">
        <f>ROUNDDOWN(ROUND(H5813*0.04,2),-2)</f>
        <v/>
      </c>
      <c r="L5813" s="21">
        <f>I5813+J5813+K5813</f>
        <v/>
      </c>
      <c r="M5813" s="21">
        <f>B5813-L5813</f>
        <v/>
      </c>
      <c r="N5813" s="21">
        <f>ROUNDDOWN(ROUND(B5813*0.2042,2),0)</f>
        <v/>
      </c>
    </row>
    <row r="5814">
      <c r="A5814" t="inlineStr">
        <is>
          <t>照合 一般</t>
        </is>
      </c>
      <c r="B5814" s="21" t="n">
        <v>43500000</v>
      </c>
      <c r="C5814" s="22" t="n">
        <v>8</v>
      </c>
      <c r="D5814" s="22" t="n">
        <v>1</v>
      </c>
      <c r="E5814" s="22" t="n">
        <v>0</v>
      </c>
      <c r="F5814" s="21">
        <f>(IF(C5814&lt;=20,MAX(800000,400000*C5814),8000000+700000*(C5814-20))+IF(E5814=1,1000000,0))</f>
        <v/>
      </c>
      <c r="G5814" s="21">
        <f>IF(AND(D5814=3,C5814&lt;=5),MAX(0,B5814-F5814),IF(AND(D5814=2,C5814&lt;=5,MAX(0,B5814-F5814)&gt;3000000),1500000+MAX(0,B5814-F5814)-3000000,MAX(0,B5814-F5814)/2))</f>
        <v/>
      </c>
      <c r="H5814" s="21">
        <f>ROUNDDOWN(G5814,-3)</f>
        <v/>
      </c>
      <c r="I5814" s="21">
        <f>IF(H5814&lt;=0,0,ROUNDDOWN(ROUND((H5814*LOOKUP(H5814,{0,1950001,3300001,6950001,9000001,18000001,40000001},{0.05,0.1,0.2,0.23,0.33,0.4,0.45})-LOOKUP(H5814,{0,1950001,3300001,6950001,9000001,18000001,40000001},{0,97500,427500,636000,1536000,2796000,4796000}))*1.021,3),0))</f>
        <v/>
      </c>
      <c r="J5814" s="21">
        <f>ROUNDDOWN(ROUND(H5814*0.06,2),-2)</f>
        <v/>
      </c>
      <c r="K5814" s="21">
        <f>ROUNDDOWN(ROUND(H5814*0.04,2),-2)</f>
        <v/>
      </c>
      <c r="L5814" s="21">
        <f>I5814+J5814+K5814</f>
        <v/>
      </c>
      <c r="M5814" s="21">
        <f>B5814-L5814</f>
        <v/>
      </c>
      <c r="N5814" s="21">
        <f>ROUNDDOWN(ROUND(B5814*0.2042,2),0)</f>
        <v/>
      </c>
    </row>
    <row r="5815">
      <c r="A5815" t="inlineStr">
        <is>
          <t>照合 一般</t>
        </is>
      </c>
      <c r="B5815" s="21" t="n">
        <v>43500000</v>
      </c>
      <c r="C5815" s="22" t="n">
        <v>9</v>
      </c>
      <c r="D5815" s="22" t="n">
        <v>1</v>
      </c>
      <c r="E5815" s="22" t="n">
        <v>0</v>
      </c>
      <c r="F5815" s="21">
        <f>(IF(C5815&lt;=20,MAX(800000,400000*C5815),8000000+700000*(C5815-20))+IF(E5815=1,1000000,0))</f>
        <v/>
      </c>
      <c r="G5815" s="21">
        <f>IF(AND(D5815=3,C5815&lt;=5),MAX(0,B5815-F5815),IF(AND(D5815=2,C5815&lt;=5,MAX(0,B5815-F5815)&gt;3000000),1500000+MAX(0,B5815-F5815)-3000000,MAX(0,B5815-F5815)/2))</f>
        <v/>
      </c>
      <c r="H5815" s="21">
        <f>ROUNDDOWN(G5815,-3)</f>
        <v/>
      </c>
      <c r="I5815" s="21">
        <f>IF(H5815&lt;=0,0,ROUNDDOWN(ROUND((H5815*LOOKUP(H5815,{0,1950001,3300001,6950001,9000001,18000001,40000001},{0.05,0.1,0.2,0.23,0.33,0.4,0.45})-LOOKUP(H5815,{0,1950001,3300001,6950001,9000001,18000001,40000001},{0,97500,427500,636000,1536000,2796000,4796000}))*1.021,3),0))</f>
        <v/>
      </c>
      <c r="J5815" s="21">
        <f>ROUNDDOWN(ROUND(H5815*0.06,2),-2)</f>
        <v/>
      </c>
      <c r="K5815" s="21">
        <f>ROUNDDOWN(ROUND(H5815*0.04,2),-2)</f>
        <v/>
      </c>
      <c r="L5815" s="21">
        <f>I5815+J5815+K5815</f>
        <v/>
      </c>
      <c r="M5815" s="21">
        <f>B5815-L5815</f>
        <v/>
      </c>
      <c r="N5815" s="21">
        <f>ROUNDDOWN(ROUND(B5815*0.2042,2),0)</f>
        <v/>
      </c>
    </row>
    <row r="5816">
      <c r="A5816" t="inlineStr">
        <is>
          <t>照合 一般</t>
        </is>
      </c>
      <c r="B5816" s="21" t="n">
        <v>43500000</v>
      </c>
      <c r="C5816" s="22" t="n">
        <v>10</v>
      </c>
      <c r="D5816" s="22" t="n">
        <v>1</v>
      </c>
      <c r="E5816" s="22" t="n">
        <v>0</v>
      </c>
      <c r="F5816" s="21">
        <f>(IF(C5816&lt;=20,MAX(800000,400000*C5816),8000000+700000*(C5816-20))+IF(E5816=1,1000000,0))</f>
        <v/>
      </c>
      <c r="G5816" s="21">
        <f>IF(AND(D5816=3,C5816&lt;=5),MAX(0,B5816-F5816),IF(AND(D5816=2,C5816&lt;=5,MAX(0,B5816-F5816)&gt;3000000),1500000+MAX(0,B5816-F5816)-3000000,MAX(0,B5816-F5816)/2))</f>
        <v/>
      </c>
      <c r="H5816" s="21">
        <f>ROUNDDOWN(G5816,-3)</f>
        <v/>
      </c>
      <c r="I5816" s="21">
        <f>IF(H5816&lt;=0,0,ROUNDDOWN(ROUND((H5816*LOOKUP(H5816,{0,1950001,3300001,6950001,9000001,18000001,40000001},{0.05,0.1,0.2,0.23,0.33,0.4,0.45})-LOOKUP(H5816,{0,1950001,3300001,6950001,9000001,18000001,40000001},{0,97500,427500,636000,1536000,2796000,4796000}))*1.021,3),0))</f>
        <v/>
      </c>
      <c r="J5816" s="21">
        <f>ROUNDDOWN(ROUND(H5816*0.06,2),-2)</f>
        <v/>
      </c>
      <c r="K5816" s="21">
        <f>ROUNDDOWN(ROUND(H5816*0.04,2),-2)</f>
        <v/>
      </c>
      <c r="L5816" s="21">
        <f>I5816+J5816+K5816</f>
        <v/>
      </c>
      <c r="M5816" s="21">
        <f>B5816-L5816</f>
        <v/>
      </c>
      <c r="N5816" s="21">
        <f>ROUNDDOWN(ROUND(B5816*0.2042,2),0)</f>
        <v/>
      </c>
    </row>
    <row r="5817">
      <c r="A5817" t="inlineStr">
        <is>
          <t>照合 一般</t>
        </is>
      </c>
      <c r="B5817" s="21" t="n">
        <v>43500000</v>
      </c>
      <c r="C5817" s="22" t="n">
        <v>11</v>
      </c>
      <c r="D5817" s="22" t="n">
        <v>1</v>
      </c>
      <c r="E5817" s="22" t="n">
        <v>0</v>
      </c>
      <c r="F5817" s="21">
        <f>(IF(C5817&lt;=20,MAX(800000,400000*C5817),8000000+700000*(C5817-20))+IF(E5817=1,1000000,0))</f>
        <v/>
      </c>
      <c r="G5817" s="21">
        <f>IF(AND(D5817=3,C5817&lt;=5),MAX(0,B5817-F5817),IF(AND(D5817=2,C5817&lt;=5,MAX(0,B5817-F5817)&gt;3000000),1500000+MAX(0,B5817-F5817)-3000000,MAX(0,B5817-F5817)/2))</f>
        <v/>
      </c>
      <c r="H5817" s="21">
        <f>ROUNDDOWN(G5817,-3)</f>
        <v/>
      </c>
      <c r="I5817" s="21">
        <f>IF(H5817&lt;=0,0,ROUNDDOWN(ROUND((H5817*LOOKUP(H5817,{0,1950001,3300001,6950001,9000001,18000001,40000001},{0.05,0.1,0.2,0.23,0.33,0.4,0.45})-LOOKUP(H5817,{0,1950001,3300001,6950001,9000001,18000001,40000001},{0,97500,427500,636000,1536000,2796000,4796000}))*1.021,3),0))</f>
        <v/>
      </c>
      <c r="J5817" s="21">
        <f>ROUNDDOWN(ROUND(H5817*0.06,2),-2)</f>
        <v/>
      </c>
      <c r="K5817" s="21">
        <f>ROUNDDOWN(ROUND(H5817*0.04,2),-2)</f>
        <v/>
      </c>
      <c r="L5817" s="21">
        <f>I5817+J5817+K5817</f>
        <v/>
      </c>
      <c r="M5817" s="21">
        <f>B5817-L5817</f>
        <v/>
      </c>
      <c r="N5817" s="21">
        <f>ROUNDDOWN(ROUND(B5817*0.2042,2),0)</f>
        <v/>
      </c>
    </row>
    <row r="5818">
      <c r="A5818" t="inlineStr">
        <is>
          <t>照合 一般</t>
        </is>
      </c>
      <c r="B5818" s="21" t="n">
        <v>43500000</v>
      </c>
      <c r="C5818" s="22" t="n">
        <v>12</v>
      </c>
      <c r="D5818" s="22" t="n">
        <v>1</v>
      </c>
      <c r="E5818" s="22" t="n">
        <v>0</v>
      </c>
      <c r="F5818" s="21">
        <f>(IF(C5818&lt;=20,MAX(800000,400000*C5818),8000000+700000*(C5818-20))+IF(E5818=1,1000000,0))</f>
        <v/>
      </c>
      <c r="G5818" s="21">
        <f>IF(AND(D5818=3,C5818&lt;=5),MAX(0,B5818-F5818),IF(AND(D5818=2,C5818&lt;=5,MAX(0,B5818-F5818)&gt;3000000),1500000+MAX(0,B5818-F5818)-3000000,MAX(0,B5818-F5818)/2))</f>
        <v/>
      </c>
      <c r="H5818" s="21">
        <f>ROUNDDOWN(G5818,-3)</f>
        <v/>
      </c>
      <c r="I5818" s="21">
        <f>IF(H5818&lt;=0,0,ROUNDDOWN(ROUND((H5818*LOOKUP(H5818,{0,1950001,3300001,6950001,9000001,18000001,40000001},{0.05,0.1,0.2,0.23,0.33,0.4,0.45})-LOOKUP(H5818,{0,1950001,3300001,6950001,9000001,18000001,40000001},{0,97500,427500,636000,1536000,2796000,4796000}))*1.021,3),0))</f>
        <v/>
      </c>
      <c r="J5818" s="21">
        <f>ROUNDDOWN(ROUND(H5818*0.06,2),-2)</f>
        <v/>
      </c>
      <c r="K5818" s="21">
        <f>ROUNDDOWN(ROUND(H5818*0.04,2),-2)</f>
        <v/>
      </c>
      <c r="L5818" s="21">
        <f>I5818+J5818+K5818</f>
        <v/>
      </c>
      <c r="M5818" s="21">
        <f>B5818-L5818</f>
        <v/>
      </c>
      <c r="N5818" s="21">
        <f>ROUNDDOWN(ROUND(B5818*0.2042,2),0)</f>
        <v/>
      </c>
    </row>
    <row r="5819">
      <c r="A5819" t="inlineStr">
        <is>
          <t>照合 一般</t>
        </is>
      </c>
      <c r="B5819" s="21" t="n">
        <v>43500000</v>
      </c>
      <c r="C5819" s="22" t="n">
        <v>13</v>
      </c>
      <c r="D5819" s="22" t="n">
        <v>1</v>
      </c>
      <c r="E5819" s="22" t="n">
        <v>0</v>
      </c>
      <c r="F5819" s="21">
        <f>(IF(C5819&lt;=20,MAX(800000,400000*C5819),8000000+700000*(C5819-20))+IF(E5819=1,1000000,0))</f>
        <v/>
      </c>
      <c r="G5819" s="21">
        <f>IF(AND(D5819=3,C5819&lt;=5),MAX(0,B5819-F5819),IF(AND(D5819=2,C5819&lt;=5,MAX(0,B5819-F5819)&gt;3000000),1500000+MAX(0,B5819-F5819)-3000000,MAX(0,B5819-F5819)/2))</f>
        <v/>
      </c>
      <c r="H5819" s="21">
        <f>ROUNDDOWN(G5819,-3)</f>
        <v/>
      </c>
      <c r="I5819" s="21">
        <f>IF(H5819&lt;=0,0,ROUNDDOWN(ROUND((H5819*LOOKUP(H5819,{0,1950001,3300001,6950001,9000001,18000001,40000001},{0.05,0.1,0.2,0.23,0.33,0.4,0.45})-LOOKUP(H5819,{0,1950001,3300001,6950001,9000001,18000001,40000001},{0,97500,427500,636000,1536000,2796000,4796000}))*1.021,3),0))</f>
        <v/>
      </c>
      <c r="J5819" s="21">
        <f>ROUNDDOWN(ROUND(H5819*0.06,2),-2)</f>
        <v/>
      </c>
      <c r="K5819" s="21">
        <f>ROUNDDOWN(ROUND(H5819*0.04,2),-2)</f>
        <v/>
      </c>
      <c r="L5819" s="21">
        <f>I5819+J5819+K5819</f>
        <v/>
      </c>
      <c r="M5819" s="21">
        <f>B5819-L5819</f>
        <v/>
      </c>
      <c r="N5819" s="21">
        <f>ROUNDDOWN(ROUND(B5819*0.2042,2),0)</f>
        <v/>
      </c>
    </row>
    <row r="5820">
      <c r="A5820" t="inlineStr">
        <is>
          <t>照合 一般</t>
        </is>
      </c>
      <c r="B5820" s="21" t="n">
        <v>43500000</v>
      </c>
      <c r="C5820" s="22" t="n">
        <v>14</v>
      </c>
      <c r="D5820" s="22" t="n">
        <v>1</v>
      </c>
      <c r="E5820" s="22" t="n">
        <v>0</v>
      </c>
      <c r="F5820" s="21">
        <f>(IF(C5820&lt;=20,MAX(800000,400000*C5820),8000000+700000*(C5820-20))+IF(E5820=1,1000000,0))</f>
        <v/>
      </c>
      <c r="G5820" s="21">
        <f>IF(AND(D5820=3,C5820&lt;=5),MAX(0,B5820-F5820),IF(AND(D5820=2,C5820&lt;=5,MAX(0,B5820-F5820)&gt;3000000),1500000+MAX(0,B5820-F5820)-3000000,MAX(0,B5820-F5820)/2))</f>
        <v/>
      </c>
      <c r="H5820" s="21">
        <f>ROUNDDOWN(G5820,-3)</f>
        <v/>
      </c>
      <c r="I5820" s="21">
        <f>IF(H5820&lt;=0,0,ROUNDDOWN(ROUND((H5820*LOOKUP(H5820,{0,1950001,3300001,6950001,9000001,18000001,40000001},{0.05,0.1,0.2,0.23,0.33,0.4,0.45})-LOOKUP(H5820,{0,1950001,3300001,6950001,9000001,18000001,40000001},{0,97500,427500,636000,1536000,2796000,4796000}))*1.021,3),0))</f>
        <v/>
      </c>
      <c r="J5820" s="21">
        <f>ROUNDDOWN(ROUND(H5820*0.06,2),-2)</f>
        <v/>
      </c>
      <c r="K5820" s="21">
        <f>ROUNDDOWN(ROUND(H5820*0.04,2),-2)</f>
        <v/>
      </c>
      <c r="L5820" s="21">
        <f>I5820+J5820+K5820</f>
        <v/>
      </c>
      <c r="M5820" s="21">
        <f>B5820-L5820</f>
        <v/>
      </c>
      <c r="N5820" s="21">
        <f>ROUNDDOWN(ROUND(B5820*0.2042,2),0)</f>
        <v/>
      </c>
    </row>
    <row r="5821">
      <c r="A5821" t="inlineStr">
        <is>
          <t>照合 一般</t>
        </is>
      </c>
      <c r="B5821" s="21" t="n">
        <v>43500000</v>
      </c>
      <c r="C5821" s="22" t="n">
        <v>15</v>
      </c>
      <c r="D5821" s="22" t="n">
        <v>1</v>
      </c>
      <c r="E5821" s="22" t="n">
        <v>0</v>
      </c>
      <c r="F5821" s="21">
        <f>(IF(C5821&lt;=20,MAX(800000,400000*C5821),8000000+700000*(C5821-20))+IF(E5821=1,1000000,0))</f>
        <v/>
      </c>
      <c r="G5821" s="21">
        <f>IF(AND(D5821=3,C5821&lt;=5),MAX(0,B5821-F5821),IF(AND(D5821=2,C5821&lt;=5,MAX(0,B5821-F5821)&gt;3000000),1500000+MAX(0,B5821-F5821)-3000000,MAX(0,B5821-F5821)/2))</f>
        <v/>
      </c>
      <c r="H5821" s="21">
        <f>ROUNDDOWN(G5821,-3)</f>
        <v/>
      </c>
      <c r="I5821" s="21">
        <f>IF(H5821&lt;=0,0,ROUNDDOWN(ROUND((H5821*LOOKUP(H5821,{0,1950001,3300001,6950001,9000001,18000001,40000001},{0.05,0.1,0.2,0.23,0.33,0.4,0.45})-LOOKUP(H5821,{0,1950001,3300001,6950001,9000001,18000001,40000001},{0,97500,427500,636000,1536000,2796000,4796000}))*1.021,3),0))</f>
        <v/>
      </c>
      <c r="J5821" s="21">
        <f>ROUNDDOWN(ROUND(H5821*0.06,2),-2)</f>
        <v/>
      </c>
      <c r="K5821" s="21">
        <f>ROUNDDOWN(ROUND(H5821*0.04,2),-2)</f>
        <v/>
      </c>
      <c r="L5821" s="21">
        <f>I5821+J5821+K5821</f>
        <v/>
      </c>
      <c r="M5821" s="21">
        <f>B5821-L5821</f>
        <v/>
      </c>
      <c r="N5821" s="21">
        <f>ROUNDDOWN(ROUND(B5821*0.2042,2),0)</f>
        <v/>
      </c>
    </row>
    <row r="5822">
      <c r="A5822" t="inlineStr">
        <is>
          <t>照合 一般</t>
        </is>
      </c>
      <c r="B5822" s="21" t="n">
        <v>43500000</v>
      </c>
      <c r="C5822" s="22" t="n">
        <v>16</v>
      </c>
      <c r="D5822" s="22" t="n">
        <v>1</v>
      </c>
      <c r="E5822" s="22" t="n">
        <v>0</v>
      </c>
      <c r="F5822" s="21">
        <f>(IF(C5822&lt;=20,MAX(800000,400000*C5822),8000000+700000*(C5822-20))+IF(E5822=1,1000000,0))</f>
        <v/>
      </c>
      <c r="G5822" s="21">
        <f>IF(AND(D5822=3,C5822&lt;=5),MAX(0,B5822-F5822),IF(AND(D5822=2,C5822&lt;=5,MAX(0,B5822-F5822)&gt;3000000),1500000+MAX(0,B5822-F5822)-3000000,MAX(0,B5822-F5822)/2))</f>
        <v/>
      </c>
      <c r="H5822" s="21">
        <f>ROUNDDOWN(G5822,-3)</f>
        <v/>
      </c>
      <c r="I5822" s="21">
        <f>IF(H5822&lt;=0,0,ROUNDDOWN(ROUND((H5822*LOOKUP(H5822,{0,1950001,3300001,6950001,9000001,18000001,40000001},{0.05,0.1,0.2,0.23,0.33,0.4,0.45})-LOOKUP(H5822,{0,1950001,3300001,6950001,9000001,18000001,40000001},{0,97500,427500,636000,1536000,2796000,4796000}))*1.021,3),0))</f>
        <v/>
      </c>
      <c r="J5822" s="21">
        <f>ROUNDDOWN(ROUND(H5822*0.06,2),-2)</f>
        <v/>
      </c>
      <c r="K5822" s="21">
        <f>ROUNDDOWN(ROUND(H5822*0.04,2),-2)</f>
        <v/>
      </c>
      <c r="L5822" s="21">
        <f>I5822+J5822+K5822</f>
        <v/>
      </c>
      <c r="M5822" s="21">
        <f>B5822-L5822</f>
        <v/>
      </c>
      <c r="N5822" s="21">
        <f>ROUNDDOWN(ROUND(B5822*0.2042,2),0)</f>
        <v/>
      </c>
    </row>
    <row r="5823">
      <c r="A5823" t="inlineStr">
        <is>
          <t>照合 一般</t>
        </is>
      </c>
      <c r="B5823" s="21" t="n">
        <v>43500000</v>
      </c>
      <c r="C5823" s="22" t="n">
        <v>17</v>
      </c>
      <c r="D5823" s="22" t="n">
        <v>1</v>
      </c>
      <c r="E5823" s="22" t="n">
        <v>0</v>
      </c>
      <c r="F5823" s="21">
        <f>(IF(C5823&lt;=20,MAX(800000,400000*C5823),8000000+700000*(C5823-20))+IF(E5823=1,1000000,0))</f>
        <v/>
      </c>
      <c r="G5823" s="21">
        <f>IF(AND(D5823=3,C5823&lt;=5),MAX(0,B5823-F5823),IF(AND(D5823=2,C5823&lt;=5,MAX(0,B5823-F5823)&gt;3000000),1500000+MAX(0,B5823-F5823)-3000000,MAX(0,B5823-F5823)/2))</f>
        <v/>
      </c>
      <c r="H5823" s="21">
        <f>ROUNDDOWN(G5823,-3)</f>
        <v/>
      </c>
      <c r="I5823" s="21">
        <f>IF(H5823&lt;=0,0,ROUNDDOWN(ROUND((H5823*LOOKUP(H5823,{0,1950001,3300001,6950001,9000001,18000001,40000001},{0.05,0.1,0.2,0.23,0.33,0.4,0.45})-LOOKUP(H5823,{0,1950001,3300001,6950001,9000001,18000001,40000001},{0,97500,427500,636000,1536000,2796000,4796000}))*1.021,3),0))</f>
        <v/>
      </c>
      <c r="J5823" s="21">
        <f>ROUNDDOWN(ROUND(H5823*0.06,2),-2)</f>
        <v/>
      </c>
      <c r="K5823" s="21">
        <f>ROUNDDOWN(ROUND(H5823*0.04,2),-2)</f>
        <v/>
      </c>
      <c r="L5823" s="21">
        <f>I5823+J5823+K5823</f>
        <v/>
      </c>
      <c r="M5823" s="21">
        <f>B5823-L5823</f>
        <v/>
      </c>
      <c r="N5823" s="21">
        <f>ROUNDDOWN(ROUND(B5823*0.2042,2),0)</f>
        <v/>
      </c>
    </row>
    <row r="5824">
      <c r="A5824" t="inlineStr">
        <is>
          <t>照合 一般</t>
        </is>
      </c>
      <c r="B5824" s="21" t="n">
        <v>43500000</v>
      </c>
      <c r="C5824" s="22" t="n">
        <v>18</v>
      </c>
      <c r="D5824" s="22" t="n">
        <v>1</v>
      </c>
      <c r="E5824" s="22" t="n">
        <v>0</v>
      </c>
      <c r="F5824" s="21">
        <f>(IF(C5824&lt;=20,MAX(800000,400000*C5824),8000000+700000*(C5824-20))+IF(E5824=1,1000000,0))</f>
        <v/>
      </c>
      <c r="G5824" s="21">
        <f>IF(AND(D5824=3,C5824&lt;=5),MAX(0,B5824-F5824),IF(AND(D5824=2,C5824&lt;=5,MAX(0,B5824-F5824)&gt;3000000),1500000+MAX(0,B5824-F5824)-3000000,MAX(0,B5824-F5824)/2))</f>
        <v/>
      </c>
      <c r="H5824" s="21">
        <f>ROUNDDOWN(G5824,-3)</f>
        <v/>
      </c>
      <c r="I5824" s="21">
        <f>IF(H5824&lt;=0,0,ROUNDDOWN(ROUND((H5824*LOOKUP(H5824,{0,1950001,3300001,6950001,9000001,18000001,40000001},{0.05,0.1,0.2,0.23,0.33,0.4,0.45})-LOOKUP(H5824,{0,1950001,3300001,6950001,9000001,18000001,40000001},{0,97500,427500,636000,1536000,2796000,4796000}))*1.021,3),0))</f>
        <v/>
      </c>
      <c r="J5824" s="21">
        <f>ROUNDDOWN(ROUND(H5824*0.06,2),-2)</f>
        <v/>
      </c>
      <c r="K5824" s="21">
        <f>ROUNDDOWN(ROUND(H5824*0.04,2),-2)</f>
        <v/>
      </c>
      <c r="L5824" s="21">
        <f>I5824+J5824+K5824</f>
        <v/>
      </c>
      <c r="M5824" s="21">
        <f>B5824-L5824</f>
        <v/>
      </c>
      <c r="N5824" s="21">
        <f>ROUNDDOWN(ROUND(B5824*0.2042,2),0)</f>
        <v/>
      </c>
    </row>
    <row r="5825">
      <c r="A5825" t="inlineStr">
        <is>
          <t>照合 一般</t>
        </is>
      </c>
      <c r="B5825" s="21" t="n">
        <v>43500000</v>
      </c>
      <c r="C5825" s="22" t="n">
        <v>19</v>
      </c>
      <c r="D5825" s="22" t="n">
        <v>1</v>
      </c>
      <c r="E5825" s="22" t="n">
        <v>0</v>
      </c>
      <c r="F5825" s="21">
        <f>(IF(C5825&lt;=20,MAX(800000,400000*C5825),8000000+700000*(C5825-20))+IF(E5825=1,1000000,0))</f>
        <v/>
      </c>
      <c r="G5825" s="21">
        <f>IF(AND(D5825=3,C5825&lt;=5),MAX(0,B5825-F5825),IF(AND(D5825=2,C5825&lt;=5,MAX(0,B5825-F5825)&gt;3000000),1500000+MAX(0,B5825-F5825)-3000000,MAX(0,B5825-F5825)/2))</f>
        <v/>
      </c>
      <c r="H5825" s="21">
        <f>ROUNDDOWN(G5825,-3)</f>
        <v/>
      </c>
      <c r="I5825" s="21">
        <f>IF(H5825&lt;=0,0,ROUNDDOWN(ROUND((H5825*LOOKUP(H5825,{0,1950001,3300001,6950001,9000001,18000001,40000001},{0.05,0.1,0.2,0.23,0.33,0.4,0.45})-LOOKUP(H5825,{0,1950001,3300001,6950001,9000001,18000001,40000001},{0,97500,427500,636000,1536000,2796000,4796000}))*1.021,3),0))</f>
        <v/>
      </c>
      <c r="J5825" s="21">
        <f>ROUNDDOWN(ROUND(H5825*0.06,2),-2)</f>
        <v/>
      </c>
      <c r="K5825" s="21">
        <f>ROUNDDOWN(ROUND(H5825*0.04,2),-2)</f>
        <v/>
      </c>
      <c r="L5825" s="21">
        <f>I5825+J5825+K5825</f>
        <v/>
      </c>
      <c r="M5825" s="21">
        <f>B5825-L5825</f>
        <v/>
      </c>
      <c r="N5825" s="21">
        <f>ROUNDDOWN(ROUND(B5825*0.2042,2),0)</f>
        <v/>
      </c>
    </row>
    <row r="5826">
      <c r="A5826" t="inlineStr">
        <is>
          <t>照合 一般</t>
        </is>
      </c>
      <c r="B5826" s="21" t="n">
        <v>43500000</v>
      </c>
      <c r="C5826" s="22" t="n">
        <v>20</v>
      </c>
      <c r="D5826" s="22" t="n">
        <v>1</v>
      </c>
      <c r="E5826" s="22" t="n">
        <v>0</v>
      </c>
      <c r="F5826" s="21">
        <f>(IF(C5826&lt;=20,MAX(800000,400000*C5826),8000000+700000*(C5826-20))+IF(E5826=1,1000000,0))</f>
        <v/>
      </c>
      <c r="G5826" s="21">
        <f>IF(AND(D5826=3,C5826&lt;=5),MAX(0,B5826-F5826),IF(AND(D5826=2,C5826&lt;=5,MAX(0,B5826-F5826)&gt;3000000),1500000+MAX(0,B5826-F5826)-3000000,MAX(0,B5826-F5826)/2))</f>
        <v/>
      </c>
      <c r="H5826" s="21">
        <f>ROUNDDOWN(G5826,-3)</f>
        <v/>
      </c>
      <c r="I5826" s="21">
        <f>IF(H5826&lt;=0,0,ROUNDDOWN(ROUND((H5826*LOOKUP(H5826,{0,1950001,3300001,6950001,9000001,18000001,40000001},{0.05,0.1,0.2,0.23,0.33,0.4,0.45})-LOOKUP(H5826,{0,1950001,3300001,6950001,9000001,18000001,40000001},{0,97500,427500,636000,1536000,2796000,4796000}))*1.021,3),0))</f>
        <v/>
      </c>
      <c r="J5826" s="21">
        <f>ROUNDDOWN(ROUND(H5826*0.06,2),-2)</f>
        <v/>
      </c>
      <c r="K5826" s="21">
        <f>ROUNDDOWN(ROUND(H5826*0.04,2),-2)</f>
        <v/>
      </c>
      <c r="L5826" s="21">
        <f>I5826+J5826+K5826</f>
        <v/>
      </c>
      <c r="M5826" s="21">
        <f>B5826-L5826</f>
        <v/>
      </c>
      <c r="N5826" s="21">
        <f>ROUNDDOWN(ROUND(B5826*0.2042,2),0)</f>
        <v/>
      </c>
    </row>
    <row r="5827">
      <c r="A5827" t="inlineStr">
        <is>
          <t>照合 一般</t>
        </is>
      </c>
      <c r="B5827" s="21" t="n">
        <v>43500000</v>
      </c>
      <c r="C5827" s="22" t="n">
        <v>21</v>
      </c>
      <c r="D5827" s="22" t="n">
        <v>1</v>
      </c>
      <c r="E5827" s="22" t="n">
        <v>0</v>
      </c>
      <c r="F5827" s="21">
        <f>(IF(C5827&lt;=20,MAX(800000,400000*C5827),8000000+700000*(C5827-20))+IF(E5827=1,1000000,0))</f>
        <v/>
      </c>
      <c r="G5827" s="21">
        <f>IF(AND(D5827=3,C5827&lt;=5),MAX(0,B5827-F5827),IF(AND(D5827=2,C5827&lt;=5,MAX(0,B5827-F5827)&gt;3000000),1500000+MAX(0,B5827-F5827)-3000000,MAX(0,B5827-F5827)/2))</f>
        <v/>
      </c>
      <c r="H5827" s="21">
        <f>ROUNDDOWN(G5827,-3)</f>
        <v/>
      </c>
      <c r="I5827" s="21">
        <f>IF(H5827&lt;=0,0,ROUNDDOWN(ROUND((H5827*LOOKUP(H5827,{0,1950001,3300001,6950001,9000001,18000001,40000001},{0.05,0.1,0.2,0.23,0.33,0.4,0.45})-LOOKUP(H5827,{0,1950001,3300001,6950001,9000001,18000001,40000001},{0,97500,427500,636000,1536000,2796000,4796000}))*1.021,3),0))</f>
        <v/>
      </c>
      <c r="J5827" s="21">
        <f>ROUNDDOWN(ROUND(H5827*0.06,2),-2)</f>
        <v/>
      </c>
      <c r="K5827" s="21">
        <f>ROUNDDOWN(ROUND(H5827*0.04,2),-2)</f>
        <v/>
      </c>
      <c r="L5827" s="21">
        <f>I5827+J5827+K5827</f>
        <v/>
      </c>
      <c r="M5827" s="21">
        <f>B5827-L5827</f>
        <v/>
      </c>
      <c r="N5827" s="21">
        <f>ROUNDDOWN(ROUND(B5827*0.2042,2),0)</f>
        <v/>
      </c>
    </row>
    <row r="5828">
      <c r="A5828" t="inlineStr">
        <is>
          <t>照合 一般</t>
        </is>
      </c>
      <c r="B5828" s="21" t="n">
        <v>43500000</v>
      </c>
      <c r="C5828" s="22" t="n">
        <v>22</v>
      </c>
      <c r="D5828" s="22" t="n">
        <v>1</v>
      </c>
      <c r="E5828" s="22" t="n">
        <v>0</v>
      </c>
      <c r="F5828" s="21">
        <f>(IF(C5828&lt;=20,MAX(800000,400000*C5828),8000000+700000*(C5828-20))+IF(E5828=1,1000000,0))</f>
        <v/>
      </c>
      <c r="G5828" s="21">
        <f>IF(AND(D5828=3,C5828&lt;=5),MAX(0,B5828-F5828),IF(AND(D5828=2,C5828&lt;=5,MAX(0,B5828-F5828)&gt;3000000),1500000+MAX(0,B5828-F5828)-3000000,MAX(0,B5828-F5828)/2))</f>
        <v/>
      </c>
      <c r="H5828" s="21">
        <f>ROUNDDOWN(G5828,-3)</f>
        <v/>
      </c>
      <c r="I5828" s="21">
        <f>IF(H5828&lt;=0,0,ROUNDDOWN(ROUND((H5828*LOOKUP(H5828,{0,1950001,3300001,6950001,9000001,18000001,40000001},{0.05,0.1,0.2,0.23,0.33,0.4,0.45})-LOOKUP(H5828,{0,1950001,3300001,6950001,9000001,18000001,40000001},{0,97500,427500,636000,1536000,2796000,4796000}))*1.021,3),0))</f>
        <v/>
      </c>
      <c r="J5828" s="21">
        <f>ROUNDDOWN(ROUND(H5828*0.06,2),-2)</f>
        <v/>
      </c>
      <c r="K5828" s="21">
        <f>ROUNDDOWN(ROUND(H5828*0.04,2),-2)</f>
        <v/>
      </c>
      <c r="L5828" s="21">
        <f>I5828+J5828+K5828</f>
        <v/>
      </c>
      <c r="M5828" s="21">
        <f>B5828-L5828</f>
        <v/>
      </c>
      <c r="N5828" s="21">
        <f>ROUNDDOWN(ROUND(B5828*0.2042,2),0)</f>
        <v/>
      </c>
    </row>
    <row r="5829">
      <c r="A5829" t="inlineStr">
        <is>
          <t>照合 一般</t>
        </is>
      </c>
      <c r="B5829" s="21" t="n">
        <v>43500000</v>
      </c>
      <c r="C5829" s="22" t="n">
        <v>23</v>
      </c>
      <c r="D5829" s="22" t="n">
        <v>1</v>
      </c>
      <c r="E5829" s="22" t="n">
        <v>0</v>
      </c>
      <c r="F5829" s="21">
        <f>(IF(C5829&lt;=20,MAX(800000,400000*C5829),8000000+700000*(C5829-20))+IF(E5829=1,1000000,0))</f>
        <v/>
      </c>
      <c r="G5829" s="21">
        <f>IF(AND(D5829=3,C5829&lt;=5),MAX(0,B5829-F5829),IF(AND(D5829=2,C5829&lt;=5,MAX(0,B5829-F5829)&gt;3000000),1500000+MAX(0,B5829-F5829)-3000000,MAX(0,B5829-F5829)/2))</f>
        <v/>
      </c>
      <c r="H5829" s="21">
        <f>ROUNDDOWN(G5829,-3)</f>
        <v/>
      </c>
      <c r="I5829" s="21">
        <f>IF(H5829&lt;=0,0,ROUNDDOWN(ROUND((H5829*LOOKUP(H5829,{0,1950001,3300001,6950001,9000001,18000001,40000001},{0.05,0.1,0.2,0.23,0.33,0.4,0.45})-LOOKUP(H5829,{0,1950001,3300001,6950001,9000001,18000001,40000001},{0,97500,427500,636000,1536000,2796000,4796000}))*1.021,3),0))</f>
        <v/>
      </c>
      <c r="J5829" s="21">
        <f>ROUNDDOWN(ROUND(H5829*0.06,2),-2)</f>
        <v/>
      </c>
      <c r="K5829" s="21">
        <f>ROUNDDOWN(ROUND(H5829*0.04,2),-2)</f>
        <v/>
      </c>
      <c r="L5829" s="21">
        <f>I5829+J5829+K5829</f>
        <v/>
      </c>
      <c r="M5829" s="21">
        <f>B5829-L5829</f>
        <v/>
      </c>
      <c r="N5829" s="21">
        <f>ROUNDDOWN(ROUND(B5829*0.2042,2),0)</f>
        <v/>
      </c>
    </row>
    <row r="5830">
      <c r="A5830" t="inlineStr">
        <is>
          <t>照合 一般</t>
        </is>
      </c>
      <c r="B5830" s="21" t="n">
        <v>43500000</v>
      </c>
      <c r="C5830" s="22" t="n">
        <v>24</v>
      </c>
      <c r="D5830" s="22" t="n">
        <v>1</v>
      </c>
      <c r="E5830" s="22" t="n">
        <v>0</v>
      </c>
      <c r="F5830" s="21">
        <f>(IF(C5830&lt;=20,MAX(800000,400000*C5830),8000000+700000*(C5830-20))+IF(E5830=1,1000000,0))</f>
        <v/>
      </c>
      <c r="G5830" s="21">
        <f>IF(AND(D5830=3,C5830&lt;=5),MAX(0,B5830-F5830),IF(AND(D5830=2,C5830&lt;=5,MAX(0,B5830-F5830)&gt;3000000),1500000+MAX(0,B5830-F5830)-3000000,MAX(0,B5830-F5830)/2))</f>
        <v/>
      </c>
      <c r="H5830" s="21">
        <f>ROUNDDOWN(G5830,-3)</f>
        <v/>
      </c>
      <c r="I5830" s="21">
        <f>IF(H5830&lt;=0,0,ROUNDDOWN(ROUND((H5830*LOOKUP(H5830,{0,1950001,3300001,6950001,9000001,18000001,40000001},{0.05,0.1,0.2,0.23,0.33,0.4,0.45})-LOOKUP(H5830,{0,1950001,3300001,6950001,9000001,18000001,40000001},{0,97500,427500,636000,1536000,2796000,4796000}))*1.021,3),0))</f>
        <v/>
      </c>
      <c r="J5830" s="21">
        <f>ROUNDDOWN(ROUND(H5830*0.06,2),-2)</f>
        <v/>
      </c>
      <c r="K5830" s="21">
        <f>ROUNDDOWN(ROUND(H5830*0.04,2),-2)</f>
        <v/>
      </c>
      <c r="L5830" s="21">
        <f>I5830+J5830+K5830</f>
        <v/>
      </c>
      <c r="M5830" s="21">
        <f>B5830-L5830</f>
        <v/>
      </c>
      <c r="N5830" s="21">
        <f>ROUNDDOWN(ROUND(B5830*0.2042,2),0)</f>
        <v/>
      </c>
    </row>
    <row r="5831">
      <c r="A5831" t="inlineStr">
        <is>
          <t>照合 一般</t>
        </is>
      </c>
      <c r="B5831" s="21" t="n">
        <v>43500000</v>
      </c>
      <c r="C5831" s="22" t="n">
        <v>25</v>
      </c>
      <c r="D5831" s="22" t="n">
        <v>1</v>
      </c>
      <c r="E5831" s="22" t="n">
        <v>0</v>
      </c>
      <c r="F5831" s="21">
        <f>(IF(C5831&lt;=20,MAX(800000,400000*C5831),8000000+700000*(C5831-20))+IF(E5831=1,1000000,0))</f>
        <v/>
      </c>
      <c r="G5831" s="21">
        <f>IF(AND(D5831=3,C5831&lt;=5),MAX(0,B5831-F5831),IF(AND(D5831=2,C5831&lt;=5,MAX(0,B5831-F5831)&gt;3000000),1500000+MAX(0,B5831-F5831)-3000000,MAX(0,B5831-F5831)/2))</f>
        <v/>
      </c>
      <c r="H5831" s="21">
        <f>ROUNDDOWN(G5831,-3)</f>
        <v/>
      </c>
      <c r="I5831" s="21">
        <f>IF(H5831&lt;=0,0,ROUNDDOWN(ROUND((H5831*LOOKUP(H5831,{0,1950001,3300001,6950001,9000001,18000001,40000001},{0.05,0.1,0.2,0.23,0.33,0.4,0.45})-LOOKUP(H5831,{0,1950001,3300001,6950001,9000001,18000001,40000001},{0,97500,427500,636000,1536000,2796000,4796000}))*1.021,3),0))</f>
        <v/>
      </c>
      <c r="J5831" s="21">
        <f>ROUNDDOWN(ROUND(H5831*0.06,2),-2)</f>
        <v/>
      </c>
      <c r="K5831" s="21">
        <f>ROUNDDOWN(ROUND(H5831*0.04,2),-2)</f>
        <v/>
      </c>
      <c r="L5831" s="21">
        <f>I5831+J5831+K5831</f>
        <v/>
      </c>
      <c r="M5831" s="21">
        <f>B5831-L5831</f>
        <v/>
      </c>
      <c r="N5831" s="21">
        <f>ROUNDDOWN(ROUND(B5831*0.2042,2),0)</f>
        <v/>
      </c>
    </row>
    <row r="5832">
      <c r="A5832" t="inlineStr">
        <is>
          <t>照合 一般</t>
        </is>
      </c>
      <c r="B5832" s="21" t="n">
        <v>43500000</v>
      </c>
      <c r="C5832" s="22" t="n">
        <v>26</v>
      </c>
      <c r="D5832" s="22" t="n">
        <v>1</v>
      </c>
      <c r="E5832" s="22" t="n">
        <v>0</v>
      </c>
      <c r="F5832" s="21">
        <f>(IF(C5832&lt;=20,MAX(800000,400000*C5832),8000000+700000*(C5832-20))+IF(E5832=1,1000000,0))</f>
        <v/>
      </c>
      <c r="G5832" s="21">
        <f>IF(AND(D5832=3,C5832&lt;=5),MAX(0,B5832-F5832),IF(AND(D5832=2,C5832&lt;=5,MAX(0,B5832-F5832)&gt;3000000),1500000+MAX(0,B5832-F5832)-3000000,MAX(0,B5832-F5832)/2))</f>
        <v/>
      </c>
      <c r="H5832" s="21">
        <f>ROUNDDOWN(G5832,-3)</f>
        <v/>
      </c>
      <c r="I5832" s="21">
        <f>IF(H5832&lt;=0,0,ROUNDDOWN(ROUND((H5832*LOOKUP(H5832,{0,1950001,3300001,6950001,9000001,18000001,40000001},{0.05,0.1,0.2,0.23,0.33,0.4,0.45})-LOOKUP(H5832,{0,1950001,3300001,6950001,9000001,18000001,40000001},{0,97500,427500,636000,1536000,2796000,4796000}))*1.021,3),0))</f>
        <v/>
      </c>
      <c r="J5832" s="21">
        <f>ROUNDDOWN(ROUND(H5832*0.06,2),-2)</f>
        <v/>
      </c>
      <c r="K5832" s="21">
        <f>ROUNDDOWN(ROUND(H5832*0.04,2),-2)</f>
        <v/>
      </c>
      <c r="L5832" s="21">
        <f>I5832+J5832+K5832</f>
        <v/>
      </c>
      <c r="M5832" s="21">
        <f>B5832-L5832</f>
        <v/>
      </c>
      <c r="N5832" s="21">
        <f>ROUNDDOWN(ROUND(B5832*0.2042,2),0)</f>
        <v/>
      </c>
    </row>
    <row r="5833">
      <c r="A5833" t="inlineStr">
        <is>
          <t>照合 一般</t>
        </is>
      </c>
      <c r="B5833" s="21" t="n">
        <v>43500000</v>
      </c>
      <c r="C5833" s="22" t="n">
        <v>27</v>
      </c>
      <c r="D5833" s="22" t="n">
        <v>1</v>
      </c>
      <c r="E5833" s="22" t="n">
        <v>0</v>
      </c>
      <c r="F5833" s="21">
        <f>(IF(C5833&lt;=20,MAX(800000,400000*C5833),8000000+700000*(C5833-20))+IF(E5833=1,1000000,0))</f>
        <v/>
      </c>
      <c r="G5833" s="21">
        <f>IF(AND(D5833=3,C5833&lt;=5),MAX(0,B5833-F5833),IF(AND(D5833=2,C5833&lt;=5,MAX(0,B5833-F5833)&gt;3000000),1500000+MAX(0,B5833-F5833)-3000000,MAX(0,B5833-F5833)/2))</f>
        <v/>
      </c>
      <c r="H5833" s="21">
        <f>ROUNDDOWN(G5833,-3)</f>
        <v/>
      </c>
      <c r="I5833" s="21">
        <f>IF(H5833&lt;=0,0,ROUNDDOWN(ROUND((H5833*LOOKUP(H5833,{0,1950001,3300001,6950001,9000001,18000001,40000001},{0.05,0.1,0.2,0.23,0.33,0.4,0.45})-LOOKUP(H5833,{0,1950001,3300001,6950001,9000001,18000001,40000001},{0,97500,427500,636000,1536000,2796000,4796000}))*1.021,3),0))</f>
        <v/>
      </c>
      <c r="J5833" s="21">
        <f>ROUNDDOWN(ROUND(H5833*0.06,2),-2)</f>
        <v/>
      </c>
      <c r="K5833" s="21">
        <f>ROUNDDOWN(ROUND(H5833*0.04,2),-2)</f>
        <v/>
      </c>
      <c r="L5833" s="21">
        <f>I5833+J5833+K5833</f>
        <v/>
      </c>
      <c r="M5833" s="21">
        <f>B5833-L5833</f>
        <v/>
      </c>
      <c r="N5833" s="21">
        <f>ROUNDDOWN(ROUND(B5833*0.2042,2),0)</f>
        <v/>
      </c>
    </row>
    <row r="5834">
      <c r="A5834" t="inlineStr">
        <is>
          <t>照合 一般</t>
        </is>
      </c>
      <c r="B5834" s="21" t="n">
        <v>43500000</v>
      </c>
      <c r="C5834" s="22" t="n">
        <v>28</v>
      </c>
      <c r="D5834" s="22" t="n">
        <v>1</v>
      </c>
      <c r="E5834" s="22" t="n">
        <v>0</v>
      </c>
      <c r="F5834" s="21">
        <f>(IF(C5834&lt;=20,MAX(800000,400000*C5834),8000000+700000*(C5834-20))+IF(E5834=1,1000000,0))</f>
        <v/>
      </c>
      <c r="G5834" s="21">
        <f>IF(AND(D5834=3,C5834&lt;=5),MAX(0,B5834-F5834),IF(AND(D5834=2,C5834&lt;=5,MAX(0,B5834-F5834)&gt;3000000),1500000+MAX(0,B5834-F5834)-3000000,MAX(0,B5834-F5834)/2))</f>
        <v/>
      </c>
      <c r="H5834" s="21">
        <f>ROUNDDOWN(G5834,-3)</f>
        <v/>
      </c>
      <c r="I5834" s="21">
        <f>IF(H5834&lt;=0,0,ROUNDDOWN(ROUND((H5834*LOOKUP(H5834,{0,1950001,3300001,6950001,9000001,18000001,40000001},{0.05,0.1,0.2,0.23,0.33,0.4,0.45})-LOOKUP(H5834,{0,1950001,3300001,6950001,9000001,18000001,40000001},{0,97500,427500,636000,1536000,2796000,4796000}))*1.021,3),0))</f>
        <v/>
      </c>
      <c r="J5834" s="21">
        <f>ROUNDDOWN(ROUND(H5834*0.06,2),-2)</f>
        <v/>
      </c>
      <c r="K5834" s="21">
        <f>ROUNDDOWN(ROUND(H5834*0.04,2),-2)</f>
        <v/>
      </c>
      <c r="L5834" s="21">
        <f>I5834+J5834+K5834</f>
        <v/>
      </c>
      <c r="M5834" s="21">
        <f>B5834-L5834</f>
        <v/>
      </c>
      <c r="N5834" s="21">
        <f>ROUNDDOWN(ROUND(B5834*0.2042,2),0)</f>
        <v/>
      </c>
    </row>
    <row r="5835">
      <c r="A5835" t="inlineStr">
        <is>
          <t>照合 一般</t>
        </is>
      </c>
      <c r="B5835" s="21" t="n">
        <v>43500000</v>
      </c>
      <c r="C5835" s="22" t="n">
        <v>29</v>
      </c>
      <c r="D5835" s="22" t="n">
        <v>1</v>
      </c>
      <c r="E5835" s="22" t="n">
        <v>0</v>
      </c>
      <c r="F5835" s="21">
        <f>(IF(C5835&lt;=20,MAX(800000,400000*C5835),8000000+700000*(C5835-20))+IF(E5835=1,1000000,0))</f>
        <v/>
      </c>
      <c r="G5835" s="21">
        <f>IF(AND(D5835=3,C5835&lt;=5),MAX(0,B5835-F5835),IF(AND(D5835=2,C5835&lt;=5,MAX(0,B5835-F5835)&gt;3000000),1500000+MAX(0,B5835-F5835)-3000000,MAX(0,B5835-F5835)/2))</f>
        <v/>
      </c>
      <c r="H5835" s="21">
        <f>ROUNDDOWN(G5835,-3)</f>
        <v/>
      </c>
      <c r="I5835" s="21">
        <f>IF(H5835&lt;=0,0,ROUNDDOWN(ROUND((H5835*LOOKUP(H5835,{0,1950001,3300001,6950001,9000001,18000001,40000001},{0.05,0.1,0.2,0.23,0.33,0.4,0.45})-LOOKUP(H5835,{0,1950001,3300001,6950001,9000001,18000001,40000001},{0,97500,427500,636000,1536000,2796000,4796000}))*1.021,3),0))</f>
        <v/>
      </c>
      <c r="J5835" s="21">
        <f>ROUNDDOWN(ROUND(H5835*0.06,2),-2)</f>
        <v/>
      </c>
      <c r="K5835" s="21">
        <f>ROUNDDOWN(ROUND(H5835*0.04,2),-2)</f>
        <v/>
      </c>
      <c r="L5835" s="21">
        <f>I5835+J5835+K5835</f>
        <v/>
      </c>
      <c r="M5835" s="21">
        <f>B5835-L5835</f>
        <v/>
      </c>
      <c r="N5835" s="21">
        <f>ROUNDDOWN(ROUND(B5835*0.2042,2),0)</f>
        <v/>
      </c>
    </row>
    <row r="5836">
      <c r="A5836" t="inlineStr">
        <is>
          <t>照合 一般</t>
        </is>
      </c>
      <c r="B5836" s="21" t="n">
        <v>43500000</v>
      </c>
      <c r="C5836" s="22" t="n">
        <v>30</v>
      </c>
      <c r="D5836" s="22" t="n">
        <v>1</v>
      </c>
      <c r="E5836" s="22" t="n">
        <v>0</v>
      </c>
      <c r="F5836" s="21">
        <f>(IF(C5836&lt;=20,MAX(800000,400000*C5836),8000000+700000*(C5836-20))+IF(E5836=1,1000000,0))</f>
        <v/>
      </c>
      <c r="G5836" s="21">
        <f>IF(AND(D5836=3,C5836&lt;=5),MAX(0,B5836-F5836),IF(AND(D5836=2,C5836&lt;=5,MAX(0,B5836-F5836)&gt;3000000),1500000+MAX(0,B5836-F5836)-3000000,MAX(0,B5836-F5836)/2))</f>
        <v/>
      </c>
      <c r="H5836" s="21">
        <f>ROUNDDOWN(G5836,-3)</f>
        <v/>
      </c>
      <c r="I5836" s="21">
        <f>IF(H5836&lt;=0,0,ROUNDDOWN(ROUND((H5836*LOOKUP(H5836,{0,1950001,3300001,6950001,9000001,18000001,40000001},{0.05,0.1,0.2,0.23,0.33,0.4,0.45})-LOOKUP(H5836,{0,1950001,3300001,6950001,9000001,18000001,40000001},{0,97500,427500,636000,1536000,2796000,4796000}))*1.021,3),0))</f>
        <v/>
      </c>
      <c r="J5836" s="21">
        <f>ROUNDDOWN(ROUND(H5836*0.06,2),-2)</f>
        <v/>
      </c>
      <c r="K5836" s="21">
        <f>ROUNDDOWN(ROUND(H5836*0.04,2),-2)</f>
        <v/>
      </c>
      <c r="L5836" s="21">
        <f>I5836+J5836+K5836</f>
        <v/>
      </c>
      <c r="M5836" s="21">
        <f>B5836-L5836</f>
        <v/>
      </c>
      <c r="N5836" s="21">
        <f>ROUNDDOWN(ROUND(B5836*0.2042,2),0)</f>
        <v/>
      </c>
    </row>
    <row r="5837">
      <c r="A5837" t="inlineStr">
        <is>
          <t>照合 一般</t>
        </is>
      </c>
      <c r="B5837" s="21" t="n">
        <v>43500000</v>
      </c>
      <c r="C5837" s="22" t="n">
        <v>31</v>
      </c>
      <c r="D5837" s="22" t="n">
        <v>1</v>
      </c>
      <c r="E5837" s="22" t="n">
        <v>0</v>
      </c>
      <c r="F5837" s="21">
        <f>(IF(C5837&lt;=20,MAX(800000,400000*C5837),8000000+700000*(C5837-20))+IF(E5837=1,1000000,0))</f>
        <v/>
      </c>
      <c r="G5837" s="21">
        <f>IF(AND(D5837=3,C5837&lt;=5),MAX(0,B5837-F5837),IF(AND(D5837=2,C5837&lt;=5,MAX(0,B5837-F5837)&gt;3000000),1500000+MAX(0,B5837-F5837)-3000000,MAX(0,B5837-F5837)/2))</f>
        <v/>
      </c>
      <c r="H5837" s="21">
        <f>ROUNDDOWN(G5837,-3)</f>
        <v/>
      </c>
      <c r="I5837" s="21">
        <f>IF(H5837&lt;=0,0,ROUNDDOWN(ROUND((H5837*LOOKUP(H5837,{0,1950001,3300001,6950001,9000001,18000001,40000001},{0.05,0.1,0.2,0.23,0.33,0.4,0.45})-LOOKUP(H5837,{0,1950001,3300001,6950001,9000001,18000001,40000001},{0,97500,427500,636000,1536000,2796000,4796000}))*1.021,3),0))</f>
        <v/>
      </c>
      <c r="J5837" s="21">
        <f>ROUNDDOWN(ROUND(H5837*0.06,2),-2)</f>
        <v/>
      </c>
      <c r="K5837" s="21">
        <f>ROUNDDOWN(ROUND(H5837*0.04,2),-2)</f>
        <v/>
      </c>
      <c r="L5837" s="21">
        <f>I5837+J5837+K5837</f>
        <v/>
      </c>
      <c r="M5837" s="21">
        <f>B5837-L5837</f>
        <v/>
      </c>
      <c r="N5837" s="21">
        <f>ROUNDDOWN(ROUND(B5837*0.2042,2),0)</f>
        <v/>
      </c>
    </row>
    <row r="5838">
      <c r="A5838" t="inlineStr">
        <is>
          <t>照合 一般</t>
        </is>
      </c>
      <c r="B5838" s="21" t="n">
        <v>43500000</v>
      </c>
      <c r="C5838" s="22" t="n">
        <v>32</v>
      </c>
      <c r="D5838" s="22" t="n">
        <v>1</v>
      </c>
      <c r="E5838" s="22" t="n">
        <v>0</v>
      </c>
      <c r="F5838" s="21">
        <f>(IF(C5838&lt;=20,MAX(800000,400000*C5838),8000000+700000*(C5838-20))+IF(E5838=1,1000000,0))</f>
        <v/>
      </c>
      <c r="G5838" s="21">
        <f>IF(AND(D5838=3,C5838&lt;=5),MAX(0,B5838-F5838),IF(AND(D5838=2,C5838&lt;=5,MAX(0,B5838-F5838)&gt;3000000),1500000+MAX(0,B5838-F5838)-3000000,MAX(0,B5838-F5838)/2))</f>
        <v/>
      </c>
      <c r="H5838" s="21">
        <f>ROUNDDOWN(G5838,-3)</f>
        <v/>
      </c>
      <c r="I5838" s="21">
        <f>IF(H5838&lt;=0,0,ROUNDDOWN(ROUND((H5838*LOOKUP(H5838,{0,1950001,3300001,6950001,9000001,18000001,40000001},{0.05,0.1,0.2,0.23,0.33,0.4,0.45})-LOOKUP(H5838,{0,1950001,3300001,6950001,9000001,18000001,40000001},{0,97500,427500,636000,1536000,2796000,4796000}))*1.021,3),0))</f>
        <v/>
      </c>
      <c r="J5838" s="21">
        <f>ROUNDDOWN(ROUND(H5838*0.06,2),-2)</f>
        <v/>
      </c>
      <c r="K5838" s="21">
        <f>ROUNDDOWN(ROUND(H5838*0.04,2),-2)</f>
        <v/>
      </c>
      <c r="L5838" s="21">
        <f>I5838+J5838+K5838</f>
        <v/>
      </c>
      <c r="M5838" s="21">
        <f>B5838-L5838</f>
        <v/>
      </c>
      <c r="N5838" s="21">
        <f>ROUNDDOWN(ROUND(B5838*0.2042,2),0)</f>
        <v/>
      </c>
    </row>
    <row r="5839">
      <c r="A5839" t="inlineStr">
        <is>
          <t>照合 一般</t>
        </is>
      </c>
      <c r="B5839" s="21" t="n">
        <v>43500000</v>
      </c>
      <c r="C5839" s="22" t="n">
        <v>33</v>
      </c>
      <c r="D5839" s="22" t="n">
        <v>1</v>
      </c>
      <c r="E5839" s="22" t="n">
        <v>0</v>
      </c>
      <c r="F5839" s="21">
        <f>(IF(C5839&lt;=20,MAX(800000,400000*C5839),8000000+700000*(C5839-20))+IF(E5839=1,1000000,0))</f>
        <v/>
      </c>
      <c r="G5839" s="21">
        <f>IF(AND(D5839=3,C5839&lt;=5),MAX(0,B5839-F5839),IF(AND(D5839=2,C5839&lt;=5,MAX(0,B5839-F5839)&gt;3000000),1500000+MAX(0,B5839-F5839)-3000000,MAX(0,B5839-F5839)/2))</f>
        <v/>
      </c>
      <c r="H5839" s="21">
        <f>ROUNDDOWN(G5839,-3)</f>
        <v/>
      </c>
      <c r="I5839" s="21">
        <f>IF(H5839&lt;=0,0,ROUNDDOWN(ROUND((H5839*LOOKUP(H5839,{0,1950001,3300001,6950001,9000001,18000001,40000001},{0.05,0.1,0.2,0.23,0.33,0.4,0.45})-LOOKUP(H5839,{0,1950001,3300001,6950001,9000001,18000001,40000001},{0,97500,427500,636000,1536000,2796000,4796000}))*1.021,3),0))</f>
        <v/>
      </c>
      <c r="J5839" s="21">
        <f>ROUNDDOWN(ROUND(H5839*0.06,2),-2)</f>
        <v/>
      </c>
      <c r="K5839" s="21">
        <f>ROUNDDOWN(ROUND(H5839*0.04,2),-2)</f>
        <v/>
      </c>
      <c r="L5839" s="21">
        <f>I5839+J5839+K5839</f>
        <v/>
      </c>
      <c r="M5839" s="21">
        <f>B5839-L5839</f>
        <v/>
      </c>
      <c r="N5839" s="21">
        <f>ROUNDDOWN(ROUND(B5839*0.2042,2),0)</f>
        <v/>
      </c>
    </row>
    <row r="5840">
      <c r="A5840" t="inlineStr">
        <is>
          <t>照合 一般</t>
        </is>
      </c>
      <c r="B5840" s="21" t="n">
        <v>43500000</v>
      </c>
      <c r="C5840" s="22" t="n">
        <v>34</v>
      </c>
      <c r="D5840" s="22" t="n">
        <v>1</v>
      </c>
      <c r="E5840" s="22" t="n">
        <v>0</v>
      </c>
      <c r="F5840" s="21">
        <f>(IF(C5840&lt;=20,MAX(800000,400000*C5840),8000000+700000*(C5840-20))+IF(E5840=1,1000000,0))</f>
        <v/>
      </c>
      <c r="G5840" s="21">
        <f>IF(AND(D5840=3,C5840&lt;=5),MAX(0,B5840-F5840),IF(AND(D5840=2,C5840&lt;=5,MAX(0,B5840-F5840)&gt;3000000),1500000+MAX(0,B5840-F5840)-3000000,MAX(0,B5840-F5840)/2))</f>
        <v/>
      </c>
      <c r="H5840" s="21">
        <f>ROUNDDOWN(G5840,-3)</f>
        <v/>
      </c>
      <c r="I5840" s="21">
        <f>IF(H5840&lt;=0,0,ROUNDDOWN(ROUND((H5840*LOOKUP(H5840,{0,1950001,3300001,6950001,9000001,18000001,40000001},{0.05,0.1,0.2,0.23,0.33,0.4,0.45})-LOOKUP(H5840,{0,1950001,3300001,6950001,9000001,18000001,40000001},{0,97500,427500,636000,1536000,2796000,4796000}))*1.021,3),0))</f>
        <v/>
      </c>
      <c r="J5840" s="21">
        <f>ROUNDDOWN(ROUND(H5840*0.06,2),-2)</f>
        <v/>
      </c>
      <c r="K5840" s="21">
        <f>ROUNDDOWN(ROUND(H5840*0.04,2),-2)</f>
        <v/>
      </c>
      <c r="L5840" s="21">
        <f>I5840+J5840+K5840</f>
        <v/>
      </c>
      <c r="M5840" s="21">
        <f>B5840-L5840</f>
        <v/>
      </c>
      <c r="N5840" s="21">
        <f>ROUNDDOWN(ROUND(B5840*0.2042,2),0)</f>
        <v/>
      </c>
    </row>
    <row r="5841">
      <c r="A5841" t="inlineStr">
        <is>
          <t>照合 一般</t>
        </is>
      </c>
      <c r="B5841" s="21" t="n">
        <v>43500000</v>
      </c>
      <c r="C5841" s="22" t="n">
        <v>35</v>
      </c>
      <c r="D5841" s="22" t="n">
        <v>1</v>
      </c>
      <c r="E5841" s="22" t="n">
        <v>0</v>
      </c>
      <c r="F5841" s="21">
        <f>(IF(C5841&lt;=20,MAX(800000,400000*C5841),8000000+700000*(C5841-20))+IF(E5841=1,1000000,0))</f>
        <v/>
      </c>
      <c r="G5841" s="21">
        <f>IF(AND(D5841=3,C5841&lt;=5),MAX(0,B5841-F5841),IF(AND(D5841=2,C5841&lt;=5,MAX(0,B5841-F5841)&gt;3000000),1500000+MAX(0,B5841-F5841)-3000000,MAX(0,B5841-F5841)/2))</f>
        <v/>
      </c>
      <c r="H5841" s="21">
        <f>ROUNDDOWN(G5841,-3)</f>
        <v/>
      </c>
      <c r="I5841" s="21">
        <f>IF(H5841&lt;=0,0,ROUNDDOWN(ROUND((H5841*LOOKUP(H5841,{0,1950001,3300001,6950001,9000001,18000001,40000001},{0.05,0.1,0.2,0.23,0.33,0.4,0.45})-LOOKUP(H5841,{0,1950001,3300001,6950001,9000001,18000001,40000001},{0,97500,427500,636000,1536000,2796000,4796000}))*1.021,3),0))</f>
        <v/>
      </c>
      <c r="J5841" s="21">
        <f>ROUNDDOWN(ROUND(H5841*0.06,2),-2)</f>
        <v/>
      </c>
      <c r="K5841" s="21">
        <f>ROUNDDOWN(ROUND(H5841*0.04,2),-2)</f>
        <v/>
      </c>
      <c r="L5841" s="21">
        <f>I5841+J5841+K5841</f>
        <v/>
      </c>
      <c r="M5841" s="21">
        <f>B5841-L5841</f>
        <v/>
      </c>
      <c r="N5841" s="21">
        <f>ROUNDDOWN(ROUND(B5841*0.2042,2),0)</f>
        <v/>
      </c>
    </row>
    <row r="5842">
      <c r="A5842" t="inlineStr">
        <is>
          <t>照合 一般</t>
        </is>
      </c>
      <c r="B5842" s="21" t="n">
        <v>43500000</v>
      </c>
      <c r="C5842" s="22" t="n">
        <v>36</v>
      </c>
      <c r="D5842" s="22" t="n">
        <v>1</v>
      </c>
      <c r="E5842" s="22" t="n">
        <v>0</v>
      </c>
      <c r="F5842" s="21">
        <f>(IF(C5842&lt;=20,MAX(800000,400000*C5842),8000000+700000*(C5842-20))+IF(E5842=1,1000000,0))</f>
        <v/>
      </c>
      <c r="G5842" s="21">
        <f>IF(AND(D5842=3,C5842&lt;=5),MAX(0,B5842-F5842),IF(AND(D5842=2,C5842&lt;=5,MAX(0,B5842-F5842)&gt;3000000),1500000+MAX(0,B5842-F5842)-3000000,MAX(0,B5842-F5842)/2))</f>
        <v/>
      </c>
      <c r="H5842" s="21">
        <f>ROUNDDOWN(G5842,-3)</f>
        <v/>
      </c>
      <c r="I5842" s="21">
        <f>IF(H5842&lt;=0,0,ROUNDDOWN(ROUND((H5842*LOOKUP(H5842,{0,1950001,3300001,6950001,9000001,18000001,40000001},{0.05,0.1,0.2,0.23,0.33,0.4,0.45})-LOOKUP(H5842,{0,1950001,3300001,6950001,9000001,18000001,40000001},{0,97500,427500,636000,1536000,2796000,4796000}))*1.021,3),0))</f>
        <v/>
      </c>
      <c r="J5842" s="21">
        <f>ROUNDDOWN(ROUND(H5842*0.06,2),-2)</f>
        <v/>
      </c>
      <c r="K5842" s="21">
        <f>ROUNDDOWN(ROUND(H5842*0.04,2),-2)</f>
        <v/>
      </c>
      <c r="L5842" s="21">
        <f>I5842+J5842+K5842</f>
        <v/>
      </c>
      <c r="M5842" s="21">
        <f>B5842-L5842</f>
        <v/>
      </c>
      <c r="N5842" s="21">
        <f>ROUNDDOWN(ROUND(B5842*0.2042,2),0)</f>
        <v/>
      </c>
    </row>
    <row r="5843">
      <c r="A5843" t="inlineStr">
        <is>
          <t>照合 一般</t>
        </is>
      </c>
      <c r="B5843" s="21" t="n">
        <v>43500000</v>
      </c>
      <c r="C5843" s="22" t="n">
        <v>37</v>
      </c>
      <c r="D5843" s="22" t="n">
        <v>1</v>
      </c>
      <c r="E5843" s="22" t="n">
        <v>0</v>
      </c>
      <c r="F5843" s="21">
        <f>(IF(C5843&lt;=20,MAX(800000,400000*C5843),8000000+700000*(C5843-20))+IF(E5843=1,1000000,0))</f>
        <v/>
      </c>
      <c r="G5843" s="21">
        <f>IF(AND(D5843=3,C5843&lt;=5),MAX(0,B5843-F5843),IF(AND(D5843=2,C5843&lt;=5,MAX(0,B5843-F5843)&gt;3000000),1500000+MAX(0,B5843-F5843)-3000000,MAX(0,B5843-F5843)/2))</f>
        <v/>
      </c>
      <c r="H5843" s="21">
        <f>ROUNDDOWN(G5843,-3)</f>
        <v/>
      </c>
      <c r="I5843" s="21">
        <f>IF(H5843&lt;=0,0,ROUNDDOWN(ROUND((H5843*LOOKUP(H5843,{0,1950001,3300001,6950001,9000001,18000001,40000001},{0.05,0.1,0.2,0.23,0.33,0.4,0.45})-LOOKUP(H5843,{0,1950001,3300001,6950001,9000001,18000001,40000001},{0,97500,427500,636000,1536000,2796000,4796000}))*1.021,3),0))</f>
        <v/>
      </c>
      <c r="J5843" s="21">
        <f>ROUNDDOWN(ROUND(H5843*0.06,2),-2)</f>
        <v/>
      </c>
      <c r="K5843" s="21">
        <f>ROUNDDOWN(ROUND(H5843*0.04,2),-2)</f>
        <v/>
      </c>
      <c r="L5843" s="21">
        <f>I5843+J5843+K5843</f>
        <v/>
      </c>
      <c r="M5843" s="21">
        <f>B5843-L5843</f>
        <v/>
      </c>
      <c r="N5843" s="21">
        <f>ROUNDDOWN(ROUND(B5843*0.2042,2),0)</f>
        <v/>
      </c>
    </row>
    <row r="5844">
      <c r="A5844" t="inlineStr">
        <is>
          <t>照合 一般</t>
        </is>
      </c>
      <c r="B5844" s="21" t="n">
        <v>43500000</v>
      </c>
      <c r="C5844" s="22" t="n">
        <v>38</v>
      </c>
      <c r="D5844" s="22" t="n">
        <v>1</v>
      </c>
      <c r="E5844" s="22" t="n">
        <v>0</v>
      </c>
      <c r="F5844" s="21">
        <f>(IF(C5844&lt;=20,MAX(800000,400000*C5844),8000000+700000*(C5844-20))+IF(E5844=1,1000000,0))</f>
        <v/>
      </c>
      <c r="G5844" s="21">
        <f>IF(AND(D5844=3,C5844&lt;=5),MAX(0,B5844-F5844),IF(AND(D5844=2,C5844&lt;=5,MAX(0,B5844-F5844)&gt;3000000),1500000+MAX(0,B5844-F5844)-3000000,MAX(0,B5844-F5844)/2))</f>
        <v/>
      </c>
      <c r="H5844" s="21">
        <f>ROUNDDOWN(G5844,-3)</f>
        <v/>
      </c>
      <c r="I5844" s="21">
        <f>IF(H5844&lt;=0,0,ROUNDDOWN(ROUND((H5844*LOOKUP(H5844,{0,1950001,3300001,6950001,9000001,18000001,40000001},{0.05,0.1,0.2,0.23,0.33,0.4,0.45})-LOOKUP(H5844,{0,1950001,3300001,6950001,9000001,18000001,40000001},{0,97500,427500,636000,1536000,2796000,4796000}))*1.021,3),0))</f>
        <v/>
      </c>
      <c r="J5844" s="21">
        <f>ROUNDDOWN(ROUND(H5844*0.06,2),-2)</f>
        <v/>
      </c>
      <c r="K5844" s="21">
        <f>ROUNDDOWN(ROUND(H5844*0.04,2),-2)</f>
        <v/>
      </c>
      <c r="L5844" s="21">
        <f>I5844+J5844+K5844</f>
        <v/>
      </c>
      <c r="M5844" s="21">
        <f>B5844-L5844</f>
        <v/>
      </c>
      <c r="N5844" s="21">
        <f>ROUNDDOWN(ROUND(B5844*0.2042,2),0)</f>
        <v/>
      </c>
    </row>
    <row r="5845">
      <c r="A5845" t="inlineStr">
        <is>
          <t>照合 一般</t>
        </is>
      </c>
      <c r="B5845" s="21" t="n">
        <v>43500000</v>
      </c>
      <c r="C5845" s="22" t="n">
        <v>39</v>
      </c>
      <c r="D5845" s="22" t="n">
        <v>1</v>
      </c>
      <c r="E5845" s="22" t="n">
        <v>0</v>
      </c>
      <c r="F5845" s="21">
        <f>(IF(C5845&lt;=20,MAX(800000,400000*C5845),8000000+700000*(C5845-20))+IF(E5845=1,1000000,0))</f>
        <v/>
      </c>
      <c r="G5845" s="21">
        <f>IF(AND(D5845=3,C5845&lt;=5),MAX(0,B5845-F5845),IF(AND(D5845=2,C5845&lt;=5,MAX(0,B5845-F5845)&gt;3000000),1500000+MAX(0,B5845-F5845)-3000000,MAX(0,B5845-F5845)/2))</f>
        <v/>
      </c>
      <c r="H5845" s="21">
        <f>ROUNDDOWN(G5845,-3)</f>
        <v/>
      </c>
      <c r="I5845" s="21">
        <f>IF(H5845&lt;=0,0,ROUNDDOWN(ROUND((H5845*LOOKUP(H5845,{0,1950001,3300001,6950001,9000001,18000001,40000001},{0.05,0.1,0.2,0.23,0.33,0.4,0.45})-LOOKUP(H5845,{0,1950001,3300001,6950001,9000001,18000001,40000001},{0,97500,427500,636000,1536000,2796000,4796000}))*1.021,3),0))</f>
        <v/>
      </c>
      <c r="J5845" s="21">
        <f>ROUNDDOWN(ROUND(H5845*0.06,2),-2)</f>
        <v/>
      </c>
      <c r="K5845" s="21">
        <f>ROUNDDOWN(ROUND(H5845*0.04,2),-2)</f>
        <v/>
      </c>
      <c r="L5845" s="21">
        <f>I5845+J5845+K5845</f>
        <v/>
      </c>
      <c r="M5845" s="21">
        <f>B5845-L5845</f>
        <v/>
      </c>
      <c r="N5845" s="21">
        <f>ROUNDDOWN(ROUND(B5845*0.2042,2),0)</f>
        <v/>
      </c>
    </row>
    <row r="5846">
      <c r="A5846" t="inlineStr">
        <is>
          <t>照合 一般</t>
        </is>
      </c>
      <c r="B5846" s="21" t="n">
        <v>43500000</v>
      </c>
      <c r="C5846" s="22" t="n">
        <v>40</v>
      </c>
      <c r="D5846" s="22" t="n">
        <v>1</v>
      </c>
      <c r="E5846" s="22" t="n">
        <v>0</v>
      </c>
      <c r="F5846" s="21">
        <f>(IF(C5846&lt;=20,MAX(800000,400000*C5846),8000000+700000*(C5846-20))+IF(E5846=1,1000000,0))</f>
        <v/>
      </c>
      <c r="G5846" s="21">
        <f>IF(AND(D5846=3,C5846&lt;=5),MAX(0,B5846-F5846),IF(AND(D5846=2,C5846&lt;=5,MAX(0,B5846-F5846)&gt;3000000),1500000+MAX(0,B5846-F5846)-3000000,MAX(0,B5846-F5846)/2))</f>
        <v/>
      </c>
      <c r="H5846" s="21">
        <f>ROUNDDOWN(G5846,-3)</f>
        <v/>
      </c>
      <c r="I5846" s="21">
        <f>IF(H5846&lt;=0,0,ROUNDDOWN(ROUND((H5846*LOOKUP(H5846,{0,1950001,3300001,6950001,9000001,18000001,40000001},{0.05,0.1,0.2,0.23,0.33,0.4,0.45})-LOOKUP(H5846,{0,1950001,3300001,6950001,9000001,18000001,40000001},{0,97500,427500,636000,1536000,2796000,4796000}))*1.021,3),0))</f>
        <v/>
      </c>
      <c r="J5846" s="21">
        <f>ROUNDDOWN(ROUND(H5846*0.06,2),-2)</f>
        <v/>
      </c>
      <c r="K5846" s="21">
        <f>ROUNDDOWN(ROUND(H5846*0.04,2),-2)</f>
        <v/>
      </c>
      <c r="L5846" s="21">
        <f>I5846+J5846+K5846</f>
        <v/>
      </c>
      <c r="M5846" s="21">
        <f>B5846-L5846</f>
        <v/>
      </c>
      <c r="N5846" s="21">
        <f>ROUNDDOWN(ROUND(B5846*0.2042,2),0)</f>
        <v/>
      </c>
    </row>
    <row r="5847">
      <c r="A5847" t="inlineStr">
        <is>
          <t>照合 一般</t>
        </is>
      </c>
      <c r="B5847" s="21" t="n">
        <v>43500000</v>
      </c>
      <c r="C5847" s="22" t="n">
        <v>41</v>
      </c>
      <c r="D5847" s="22" t="n">
        <v>1</v>
      </c>
      <c r="E5847" s="22" t="n">
        <v>0</v>
      </c>
      <c r="F5847" s="21">
        <f>(IF(C5847&lt;=20,MAX(800000,400000*C5847),8000000+700000*(C5847-20))+IF(E5847=1,1000000,0))</f>
        <v/>
      </c>
      <c r="G5847" s="21">
        <f>IF(AND(D5847=3,C5847&lt;=5),MAX(0,B5847-F5847),IF(AND(D5847=2,C5847&lt;=5,MAX(0,B5847-F5847)&gt;3000000),1500000+MAX(0,B5847-F5847)-3000000,MAX(0,B5847-F5847)/2))</f>
        <v/>
      </c>
      <c r="H5847" s="21">
        <f>ROUNDDOWN(G5847,-3)</f>
        <v/>
      </c>
      <c r="I5847" s="21">
        <f>IF(H5847&lt;=0,0,ROUNDDOWN(ROUND((H5847*LOOKUP(H5847,{0,1950001,3300001,6950001,9000001,18000001,40000001},{0.05,0.1,0.2,0.23,0.33,0.4,0.45})-LOOKUP(H5847,{0,1950001,3300001,6950001,9000001,18000001,40000001},{0,97500,427500,636000,1536000,2796000,4796000}))*1.021,3),0))</f>
        <v/>
      </c>
      <c r="J5847" s="21">
        <f>ROUNDDOWN(ROUND(H5847*0.06,2),-2)</f>
        <v/>
      </c>
      <c r="K5847" s="21">
        <f>ROUNDDOWN(ROUND(H5847*0.04,2),-2)</f>
        <v/>
      </c>
      <c r="L5847" s="21">
        <f>I5847+J5847+K5847</f>
        <v/>
      </c>
      <c r="M5847" s="21">
        <f>B5847-L5847</f>
        <v/>
      </c>
      <c r="N5847" s="21">
        <f>ROUNDDOWN(ROUND(B5847*0.2042,2),0)</f>
        <v/>
      </c>
    </row>
    <row r="5848">
      <c r="A5848" t="inlineStr">
        <is>
          <t>照合 一般</t>
        </is>
      </c>
      <c r="B5848" s="21" t="n">
        <v>43500000</v>
      </c>
      <c r="C5848" s="22" t="n">
        <v>42</v>
      </c>
      <c r="D5848" s="22" t="n">
        <v>1</v>
      </c>
      <c r="E5848" s="22" t="n">
        <v>0</v>
      </c>
      <c r="F5848" s="21">
        <f>(IF(C5848&lt;=20,MAX(800000,400000*C5848),8000000+700000*(C5848-20))+IF(E5848=1,1000000,0))</f>
        <v/>
      </c>
      <c r="G5848" s="21">
        <f>IF(AND(D5848=3,C5848&lt;=5),MAX(0,B5848-F5848),IF(AND(D5848=2,C5848&lt;=5,MAX(0,B5848-F5848)&gt;3000000),1500000+MAX(0,B5848-F5848)-3000000,MAX(0,B5848-F5848)/2))</f>
        <v/>
      </c>
      <c r="H5848" s="21">
        <f>ROUNDDOWN(G5848,-3)</f>
        <v/>
      </c>
      <c r="I5848" s="21">
        <f>IF(H5848&lt;=0,0,ROUNDDOWN(ROUND((H5848*LOOKUP(H5848,{0,1950001,3300001,6950001,9000001,18000001,40000001},{0.05,0.1,0.2,0.23,0.33,0.4,0.45})-LOOKUP(H5848,{0,1950001,3300001,6950001,9000001,18000001,40000001},{0,97500,427500,636000,1536000,2796000,4796000}))*1.021,3),0))</f>
        <v/>
      </c>
      <c r="J5848" s="21">
        <f>ROUNDDOWN(ROUND(H5848*0.06,2),-2)</f>
        <v/>
      </c>
      <c r="K5848" s="21">
        <f>ROUNDDOWN(ROUND(H5848*0.04,2),-2)</f>
        <v/>
      </c>
      <c r="L5848" s="21">
        <f>I5848+J5848+K5848</f>
        <v/>
      </c>
      <c r="M5848" s="21">
        <f>B5848-L5848</f>
        <v/>
      </c>
      <c r="N5848" s="21">
        <f>ROUNDDOWN(ROUND(B5848*0.2042,2),0)</f>
        <v/>
      </c>
    </row>
    <row r="5849">
      <c r="A5849" t="inlineStr">
        <is>
          <t>照合 一般</t>
        </is>
      </c>
      <c r="B5849" s="21" t="n">
        <v>43500000</v>
      </c>
      <c r="C5849" s="22" t="n">
        <v>43</v>
      </c>
      <c r="D5849" s="22" t="n">
        <v>1</v>
      </c>
      <c r="E5849" s="22" t="n">
        <v>0</v>
      </c>
      <c r="F5849" s="21">
        <f>(IF(C5849&lt;=20,MAX(800000,400000*C5849),8000000+700000*(C5849-20))+IF(E5849=1,1000000,0))</f>
        <v/>
      </c>
      <c r="G5849" s="21">
        <f>IF(AND(D5849=3,C5849&lt;=5),MAX(0,B5849-F5849),IF(AND(D5849=2,C5849&lt;=5,MAX(0,B5849-F5849)&gt;3000000),1500000+MAX(0,B5849-F5849)-3000000,MAX(0,B5849-F5849)/2))</f>
        <v/>
      </c>
      <c r="H5849" s="21">
        <f>ROUNDDOWN(G5849,-3)</f>
        <v/>
      </c>
      <c r="I5849" s="21">
        <f>IF(H5849&lt;=0,0,ROUNDDOWN(ROUND((H5849*LOOKUP(H5849,{0,1950001,3300001,6950001,9000001,18000001,40000001},{0.05,0.1,0.2,0.23,0.33,0.4,0.45})-LOOKUP(H5849,{0,1950001,3300001,6950001,9000001,18000001,40000001},{0,97500,427500,636000,1536000,2796000,4796000}))*1.021,3),0))</f>
        <v/>
      </c>
      <c r="J5849" s="21">
        <f>ROUNDDOWN(ROUND(H5849*0.06,2),-2)</f>
        <v/>
      </c>
      <c r="K5849" s="21">
        <f>ROUNDDOWN(ROUND(H5849*0.04,2),-2)</f>
        <v/>
      </c>
      <c r="L5849" s="21">
        <f>I5849+J5849+K5849</f>
        <v/>
      </c>
      <c r="M5849" s="21">
        <f>B5849-L5849</f>
        <v/>
      </c>
      <c r="N5849" s="21">
        <f>ROUNDDOWN(ROUND(B5849*0.2042,2),0)</f>
        <v/>
      </c>
    </row>
    <row r="5850">
      <c r="A5850" t="inlineStr">
        <is>
          <t>照合 一般</t>
        </is>
      </c>
      <c r="B5850" s="21" t="n">
        <v>43500000</v>
      </c>
      <c r="C5850" s="22" t="n">
        <v>44</v>
      </c>
      <c r="D5850" s="22" t="n">
        <v>1</v>
      </c>
      <c r="E5850" s="22" t="n">
        <v>0</v>
      </c>
      <c r="F5850" s="21">
        <f>(IF(C5850&lt;=20,MAX(800000,400000*C5850),8000000+700000*(C5850-20))+IF(E5850=1,1000000,0))</f>
        <v/>
      </c>
      <c r="G5850" s="21">
        <f>IF(AND(D5850=3,C5850&lt;=5),MAX(0,B5850-F5850),IF(AND(D5850=2,C5850&lt;=5,MAX(0,B5850-F5850)&gt;3000000),1500000+MAX(0,B5850-F5850)-3000000,MAX(0,B5850-F5850)/2))</f>
        <v/>
      </c>
      <c r="H5850" s="21">
        <f>ROUNDDOWN(G5850,-3)</f>
        <v/>
      </c>
      <c r="I5850" s="21">
        <f>IF(H5850&lt;=0,0,ROUNDDOWN(ROUND((H5850*LOOKUP(H5850,{0,1950001,3300001,6950001,9000001,18000001,40000001},{0.05,0.1,0.2,0.23,0.33,0.4,0.45})-LOOKUP(H5850,{0,1950001,3300001,6950001,9000001,18000001,40000001},{0,97500,427500,636000,1536000,2796000,4796000}))*1.021,3),0))</f>
        <v/>
      </c>
      <c r="J5850" s="21">
        <f>ROUNDDOWN(ROUND(H5850*0.06,2),-2)</f>
        <v/>
      </c>
      <c r="K5850" s="21">
        <f>ROUNDDOWN(ROUND(H5850*0.04,2),-2)</f>
        <v/>
      </c>
      <c r="L5850" s="21">
        <f>I5850+J5850+K5850</f>
        <v/>
      </c>
      <c r="M5850" s="21">
        <f>B5850-L5850</f>
        <v/>
      </c>
      <c r="N5850" s="21">
        <f>ROUNDDOWN(ROUND(B5850*0.2042,2),0)</f>
        <v/>
      </c>
    </row>
    <row r="5851">
      <c r="A5851" t="inlineStr">
        <is>
          <t>照合 一般</t>
        </is>
      </c>
      <c r="B5851" s="21" t="n">
        <v>43500000</v>
      </c>
      <c r="C5851" s="22" t="n">
        <v>45</v>
      </c>
      <c r="D5851" s="22" t="n">
        <v>1</v>
      </c>
      <c r="E5851" s="22" t="n">
        <v>0</v>
      </c>
      <c r="F5851" s="21">
        <f>(IF(C5851&lt;=20,MAX(800000,400000*C5851),8000000+700000*(C5851-20))+IF(E5851=1,1000000,0))</f>
        <v/>
      </c>
      <c r="G5851" s="21">
        <f>IF(AND(D5851=3,C5851&lt;=5),MAX(0,B5851-F5851),IF(AND(D5851=2,C5851&lt;=5,MAX(0,B5851-F5851)&gt;3000000),1500000+MAX(0,B5851-F5851)-3000000,MAX(0,B5851-F5851)/2))</f>
        <v/>
      </c>
      <c r="H5851" s="21">
        <f>ROUNDDOWN(G5851,-3)</f>
        <v/>
      </c>
      <c r="I5851" s="21">
        <f>IF(H5851&lt;=0,0,ROUNDDOWN(ROUND((H5851*LOOKUP(H5851,{0,1950001,3300001,6950001,9000001,18000001,40000001},{0.05,0.1,0.2,0.23,0.33,0.4,0.45})-LOOKUP(H5851,{0,1950001,3300001,6950001,9000001,18000001,40000001},{0,97500,427500,636000,1536000,2796000,4796000}))*1.021,3),0))</f>
        <v/>
      </c>
      <c r="J5851" s="21">
        <f>ROUNDDOWN(ROUND(H5851*0.06,2),-2)</f>
        <v/>
      </c>
      <c r="K5851" s="21">
        <f>ROUNDDOWN(ROUND(H5851*0.04,2),-2)</f>
        <v/>
      </c>
      <c r="L5851" s="21">
        <f>I5851+J5851+K5851</f>
        <v/>
      </c>
      <c r="M5851" s="21">
        <f>B5851-L5851</f>
        <v/>
      </c>
      <c r="N5851" s="21">
        <f>ROUNDDOWN(ROUND(B5851*0.2042,2),0)</f>
        <v/>
      </c>
    </row>
    <row r="5852">
      <c r="A5852" t="inlineStr">
        <is>
          <t>照合 短期</t>
        </is>
      </c>
      <c r="B5852" s="21" t="n">
        <v>43500000</v>
      </c>
      <c r="C5852" s="22" t="n">
        <v>1</v>
      </c>
      <c r="D5852" s="22" t="n">
        <v>2</v>
      </c>
      <c r="E5852" s="22" t="n">
        <v>0</v>
      </c>
      <c r="F5852" s="21">
        <f>(IF(C5852&lt;=20,MAX(800000,400000*C5852),8000000+700000*(C5852-20))+IF(E5852=1,1000000,0))</f>
        <v/>
      </c>
      <c r="G5852" s="21">
        <f>IF(AND(D5852=3,C5852&lt;=5),MAX(0,B5852-F5852),IF(AND(D5852=2,C5852&lt;=5,MAX(0,B5852-F5852)&gt;3000000),1500000+MAX(0,B5852-F5852)-3000000,MAX(0,B5852-F5852)/2))</f>
        <v/>
      </c>
      <c r="H5852" s="21">
        <f>ROUNDDOWN(G5852,-3)</f>
        <v/>
      </c>
      <c r="I5852" s="21">
        <f>IF(H5852&lt;=0,0,ROUNDDOWN(ROUND((H5852*LOOKUP(H5852,{0,1950001,3300001,6950001,9000001,18000001,40000001},{0.05,0.1,0.2,0.23,0.33,0.4,0.45})-LOOKUP(H5852,{0,1950001,3300001,6950001,9000001,18000001,40000001},{0,97500,427500,636000,1536000,2796000,4796000}))*1.021,3),0))</f>
        <v/>
      </c>
      <c r="J5852" s="21">
        <f>ROUNDDOWN(ROUND(H5852*0.06,2),-2)</f>
        <v/>
      </c>
      <c r="K5852" s="21">
        <f>ROUNDDOWN(ROUND(H5852*0.04,2),-2)</f>
        <v/>
      </c>
      <c r="L5852" s="21">
        <f>I5852+J5852+K5852</f>
        <v/>
      </c>
      <c r="M5852" s="21">
        <f>B5852-L5852</f>
        <v/>
      </c>
      <c r="N5852" s="21">
        <f>ROUNDDOWN(ROUND(B5852*0.2042,2),0)</f>
        <v/>
      </c>
    </row>
    <row r="5853">
      <c r="A5853" t="inlineStr">
        <is>
          <t>照合 役員</t>
        </is>
      </c>
      <c r="B5853" s="21" t="n">
        <v>43500000</v>
      </c>
      <c r="C5853" s="22" t="n">
        <v>1</v>
      </c>
      <c r="D5853" s="22" t="n">
        <v>3</v>
      </c>
      <c r="E5853" s="22" t="n">
        <v>0</v>
      </c>
      <c r="F5853" s="21">
        <f>(IF(C5853&lt;=20,MAX(800000,400000*C5853),8000000+700000*(C5853-20))+IF(E5853=1,1000000,0))</f>
        <v/>
      </c>
      <c r="G5853" s="21">
        <f>IF(AND(D5853=3,C5853&lt;=5),MAX(0,B5853-F5853),IF(AND(D5853=2,C5853&lt;=5,MAX(0,B5853-F5853)&gt;3000000),1500000+MAX(0,B5853-F5853)-3000000,MAX(0,B5853-F5853)/2))</f>
        <v/>
      </c>
      <c r="H5853" s="21">
        <f>ROUNDDOWN(G5853,-3)</f>
        <v/>
      </c>
      <c r="I5853" s="21">
        <f>IF(H5853&lt;=0,0,ROUNDDOWN(ROUND((H5853*LOOKUP(H5853,{0,1950001,3300001,6950001,9000001,18000001,40000001},{0.05,0.1,0.2,0.23,0.33,0.4,0.45})-LOOKUP(H5853,{0,1950001,3300001,6950001,9000001,18000001,40000001},{0,97500,427500,636000,1536000,2796000,4796000}))*1.021,3),0))</f>
        <v/>
      </c>
      <c r="J5853" s="21">
        <f>ROUNDDOWN(ROUND(H5853*0.06,2),-2)</f>
        <v/>
      </c>
      <c r="K5853" s="21">
        <f>ROUNDDOWN(ROUND(H5853*0.04,2),-2)</f>
        <v/>
      </c>
      <c r="L5853" s="21">
        <f>I5853+J5853+K5853</f>
        <v/>
      </c>
      <c r="M5853" s="21">
        <f>B5853-L5853</f>
        <v/>
      </c>
      <c r="N5853" s="21">
        <f>ROUNDDOWN(ROUND(B5853*0.2042,2),0)</f>
        <v/>
      </c>
    </row>
    <row r="5854">
      <c r="A5854" t="inlineStr">
        <is>
          <t>照合 短期 障害</t>
        </is>
      </c>
      <c r="B5854" s="21" t="n">
        <v>43500000</v>
      </c>
      <c r="C5854" s="22" t="n">
        <v>1</v>
      </c>
      <c r="D5854" s="22" t="n">
        <v>2</v>
      </c>
      <c r="E5854" s="22" t="n">
        <v>1</v>
      </c>
      <c r="F5854" s="21">
        <f>(IF(C5854&lt;=20,MAX(800000,400000*C5854),8000000+700000*(C5854-20))+IF(E5854=1,1000000,0))</f>
        <v/>
      </c>
      <c r="G5854" s="21">
        <f>IF(AND(D5854=3,C5854&lt;=5),MAX(0,B5854-F5854),IF(AND(D5854=2,C5854&lt;=5,MAX(0,B5854-F5854)&gt;3000000),1500000+MAX(0,B5854-F5854)-3000000,MAX(0,B5854-F5854)/2))</f>
        <v/>
      </c>
      <c r="H5854" s="21">
        <f>ROUNDDOWN(G5854,-3)</f>
        <v/>
      </c>
      <c r="I5854" s="21">
        <f>IF(H5854&lt;=0,0,ROUNDDOWN(ROUND((H5854*LOOKUP(H5854,{0,1950001,3300001,6950001,9000001,18000001,40000001},{0.05,0.1,0.2,0.23,0.33,0.4,0.45})-LOOKUP(H5854,{0,1950001,3300001,6950001,9000001,18000001,40000001},{0,97500,427500,636000,1536000,2796000,4796000}))*1.021,3),0))</f>
        <v/>
      </c>
      <c r="J5854" s="21">
        <f>ROUNDDOWN(ROUND(H5854*0.06,2),-2)</f>
        <v/>
      </c>
      <c r="K5854" s="21">
        <f>ROUNDDOWN(ROUND(H5854*0.04,2),-2)</f>
        <v/>
      </c>
      <c r="L5854" s="21">
        <f>I5854+J5854+K5854</f>
        <v/>
      </c>
      <c r="M5854" s="21">
        <f>B5854-L5854</f>
        <v/>
      </c>
      <c r="N5854" s="21">
        <f>ROUNDDOWN(ROUND(B5854*0.2042,2),0)</f>
        <v/>
      </c>
    </row>
    <row r="5855">
      <c r="A5855" t="inlineStr">
        <is>
          <t>照合 短期</t>
        </is>
      </c>
      <c r="B5855" s="21" t="n">
        <v>43500000</v>
      </c>
      <c r="C5855" s="22" t="n">
        <v>2</v>
      </c>
      <c r="D5855" s="22" t="n">
        <v>2</v>
      </c>
      <c r="E5855" s="22" t="n">
        <v>0</v>
      </c>
      <c r="F5855" s="21">
        <f>(IF(C5855&lt;=20,MAX(800000,400000*C5855),8000000+700000*(C5855-20))+IF(E5855=1,1000000,0))</f>
        <v/>
      </c>
      <c r="G5855" s="21">
        <f>IF(AND(D5855=3,C5855&lt;=5),MAX(0,B5855-F5855),IF(AND(D5855=2,C5855&lt;=5,MAX(0,B5855-F5855)&gt;3000000),1500000+MAX(0,B5855-F5855)-3000000,MAX(0,B5855-F5855)/2))</f>
        <v/>
      </c>
      <c r="H5855" s="21">
        <f>ROUNDDOWN(G5855,-3)</f>
        <v/>
      </c>
      <c r="I5855" s="21">
        <f>IF(H5855&lt;=0,0,ROUNDDOWN(ROUND((H5855*LOOKUP(H5855,{0,1950001,3300001,6950001,9000001,18000001,40000001},{0.05,0.1,0.2,0.23,0.33,0.4,0.45})-LOOKUP(H5855,{0,1950001,3300001,6950001,9000001,18000001,40000001},{0,97500,427500,636000,1536000,2796000,4796000}))*1.021,3),0))</f>
        <v/>
      </c>
      <c r="J5855" s="21">
        <f>ROUNDDOWN(ROUND(H5855*0.06,2),-2)</f>
        <v/>
      </c>
      <c r="K5855" s="21">
        <f>ROUNDDOWN(ROUND(H5855*0.04,2),-2)</f>
        <v/>
      </c>
      <c r="L5855" s="21">
        <f>I5855+J5855+K5855</f>
        <v/>
      </c>
      <c r="M5855" s="21">
        <f>B5855-L5855</f>
        <v/>
      </c>
      <c r="N5855" s="21">
        <f>ROUNDDOWN(ROUND(B5855*0.2042,2),0)</f>
        <v/>
      </c>
    </row>
    <row r="5856">
      <c r="A5856" t="inlineStr">
        <is>
          <t>照合 役員</t>
        </is>
      </c>
      <c r="B5856" s="21" t="n">
        <v>43500000</v>
      </c>
      <c r="C5856" s="22" t="n">
        <v>2</v>
      </c>
      <c r="D5856" s="22" t="n">
        <v>3</v>
      </c>
      <c r="E5856" s="22" t="n">
        <v>0</v>
      </c>
      <c r="F5856" s="21">
        <f>(IF(C5856&lt;=20,MAX(800000,400000*C5856),8000000+700000*(C5856-20))+IF(E5856=1,1000000,0))</f>
        <v/>
      </c>
      <c r="G5856" s="21">
        <f>IF(AND(D5856=3,C5856&lt;=5),MAX(0,B5856-F5856),IF(AND(D5856=2,C5856&lt;=5,MAX(0,B5856-F5856)&gt;3000000),1500000+MAX(0,B5856-F5856)-3000000,MAX(0,B5856-F5856)/2))</f>
        <v/>
      </c>
      <c r="H5856" s="21">
        <f>ROUNDDOWN(G5856,-3)</f>
        <v/>
      </c>
      <c r="I5856" s="21">
        <f>IF(H5856&lt;=0,0,ROUNDDOWN(ROUND((H5856*LOOKUP(H5856,{0,1950001,3300001,6950001,9000001,18000001,40000001},{0.05,0.1,0.2,0.23,0.33,0.4,0.45})-LOOKUP(H5856,{0,1950001,3300001,6950001,9000001,18000001,40000001},{0,97500,427500,636000,1536000,2796000,4796000}))*1.021,3),0))</f>
        <v/>
      </c>
      <c r="J5856" s="21">
        <f>ROUNDDOWN(ROUND(H5856*0.06,2),-2)</f>
        <v/>
      </c>
      <c r="K5856" s="21">
        <f>ROUNDDOWN(ROUND(H5856*0.04,2),-2)</f>
        <v/>
      </c>
      <c r="L5856" s="21">
        <f>I5856+J5856+K5856</f>
        <v/>
      </c>
      <c r="M5856" s="21">
        <f>B5856-L5856</f>
        <v/>
      </c>
      <c r="N5856" s="21">
        <f>ROUNDDOWN(ROUND(B5856*0.2042,2),0)</f>
        <v/>
      </c>
    </row>
    <row r="5857">
      <c r="A5857" t="inlineStr">
        <is>
          <t>照合 短期 障害</t>
        </is>
      </c>
      <c r="B5857" s="21" t="n">
        <v>43500000</v>
      </c>
      <c r="C5857" s="22" t="n">
        <v>2</v>
      </c>
      <c r="D5857" s="22" t="n">
        <v>2</v>
      </c>
      <c r="E5857" s="22" t="n">
        <v>1</v>
      </c>
      <c r="F5857" s="21">
        <f>(IF(C5857&lt;=20,MAX(800000,400000*C5857),8000000+700000*(C5857-20))+IF(E5857=1,1000000,0))</f>
        <v/>
      </c>
      <c r="G5857" s="21">
        <f>IF(AND(D5857=3,C5857&lt;=5),MAX(0,B5857-F5857),IF(AND(D5857=2,C5857&lt;=5,MAX(0,B5857-F5857)&gt;3000000),1500000+MAX(0,B5857-F5857)-3000000,MAX(0,B5857-F5857)/2))</f>
        <v/>
      </c>
      <c r="H5857" s="21">
        <f>ROUNDDOWN(G5857,-3)</f>
        <v/>
      </c>
      <c r="I5857" s="21">
        <f>IF(H5857&lt;=0,0,ROUNDDOWN(ROUND((H5857*LOOKUP(H5857,{0,1950001,3300001,6950001,9000001,18000001,40000001},{0.05,0.1,0.2,0.23,0.33,0.4,0.45})-LOOKUP(H5857,{0,1950001,3300001,6950001,9000001,18000001,40000001},{0,97500,427500,636000,1536000,2796000,4796000}))*1.021,3),0))</f>
        <v/>
      </c>
      <c r="J5857" s="21">
        <f>ROUNDDOWN(ROUND(H5857*0.06,2),-2)</f>
        <v/>
      </c>
      <c r="K5857" s="21">
        <f>ROUNDDOWN(ROUND(H5857*0.04,2),-2)</f>
        <v/>
      </c>
      <c r="L5857" s="21">
        <f>I5857+J5857+K5857</f>
        <v/>
      </c>
      <c r="M5857" s="21">
        <f>B5857-L5857</f>
        <v/>
      </c>
      <c r="N5857" s="21">
        <f>ROUNDDOWN(ROUND(B5857*0.2042,2),0)</f>
        <v/>
      </c>
    </row>
    <row r="5858">
      <c r="A5858" t="inlineStr">
        <is>
          <t>照合 短期</t>
        </is>
      </c>
      <c r="B5858" s="21" t="n">
        <v>43500000</v>
      </c>
      <c r="C5858" s="22" t="n">
        <v>3</v>
      </c>
      <c r="D5858" s="22" t="n">
        <v>2</v>
      </c>
      <c r="E5858" s="22" t="n">
        <v>0</v>
      </c>
      <c r="F5858" s="21">
        <f>(IF(C5858&lt;=20,MAX(800000,400000*C5858),8000000+700000*(C5858-20))+IF(E5858=1,1000000,0))</f>
        <v/>
      </c>
      <c r="G5858" s="21">
        <f>IF(AND(D5858=3,C5858&lt;=5),MAX(0,B5858-F5858),IF(AND(D5858=2,C5858&lt;=5,MAX(0,B5858-F5858)&gt;3000000),1500000+MAX(0,B5858-F5858)-3000000,MAX(0,B5858-F5858)/2))</f>
        <v/>
      </c>
      <c r="H5858" s="21">
        <f>ROUNDDOWN(G5858,-3)</f>
        <v/>
      </c>
      <c r="I5858" s="21">
        <f>IF(H5858&lt;=0,0,ROUNDDOWN(ROUND((H5858*LOOKUP(H5858,{0,1950001,3300001,6950001,9000001,18000001,40000001},{0.05,0.1,0.2,0.23,0.33,0.4,0.45})-LOOKUP(H5858,{0,1950001,3300001,6950001,9000001,18000001,40000001},{0,97500,427500,636000,1536000,2796000,4796000}))*1.021,3),0))</f>
        <v/>
      </c>
      <c r="J5858" s="21">
        <f>ROUNDDOWN(ROUND(H5858*0.06,2),-2)</f>
        <v/>
      </c>
      <c r="K5858" s="21">
        <f>ROUNDDOWN(ROUND(H5858*0.04,2),-2)</f>
        <v/>
      </c>
      <c r="L5858" s="21">
        <f>I5858+J5858+K5858</f>
        <v/>
      </c>
      <c r="M5858" s="21">
        <f>B5858-L5858</f>
        <v/>
      </c>
      <c r="N5858" s="21">
        <f>ROUNDDOWN(ROUND(B5858*0.2042,2),0)</f>
        <v/>
      </c>
    </row>
    <row r="5859">
      <c r="A5859" t="inlineStr">
        <is>
          <t>照合 役員</t>
        </is>
      </c>
      <c r="B5859" s="21" t="n">
        <v>43500000</v>
      </c>
      <c r="C5859" s="22" t="n">
        <v>3</v>
      </c>
      <c r="D5859" s="22" t="n">
        <v>3</v>
      </c>
      <c r="E5859" s="22" t="n">
        <v>0</v>
      </c>
      <c r="F5859" s="21">
        <f>(IF(C5859&lt;=20,MAX(800000,400000*C5859),8000000+700000*(C5859-20))+IF(E5859=1,1000000,0))</f>
        <v/>
      </c>
      <c r="G5859" s="21">
        <f>IF(AND(D5859=3,C5859&lt;=5),MAX(0,B5859-F5859),IF(AND(D5859=2,C5859&lt;=5,MAX(0,B5859-F5859)&gt;3000000),1500000+MAX(0,B5859-F5859)-3000000,MAX(0,B5859-F5859)/2))</f>
        <v/>
      </c>
      <c r="H5859" s="21">
        <f>ROUNDDOWN(G5859,-3)</f>
        <v/>
      </c>
      <c r="I5859" s="21">
        <f>IF(H5859&lt;=0,0,ROUNDDOWN(ROUND((H5859*LOOKUP(H5859,{0,1950001,3300001,6950001,9000001,18000001,40000001},{0.05,0.1,0.2,0.23,0.33,0.4,0.45})-LOOKUP(H5859,{0,1950001,3300001,6950001,9000001,18000001,40000001},{0,97500,427500,636000,1536000,2796000,4796000}))*1.021,3),0))</f>
        <v/>
      </c>
      <c r="J5859" s="21">
        <f>ROUNDDOWN(ROUND(H5859*0.06,2),-2)</f>
        <v/>
      </c>
      <c r="K5859" s="21">
        <f>ROUNDDOWN(ROUND(H5859*0.04,2),-2)</f>
        <v/>
      </c>
      <c r="L5859" s="21">
        <f>I5859+J5859+K5859</f>
        <v/>
      </c>
      <c r="M5859" s="21">
        <f>B5859-L5859</f>
        <v/>
      </c>
      <c r="N5859" s="21">
        <f>ROUNDDOWN(ROUND(B5859*0.2042,2),0)</f>
        <v/>
      </c>
    </row>
    <row r="5860">
      <c r="A5860" t="inlineStr">
        <is>
          <t>照合 短期 障害</t>
        </is>
      </c>
      <c r="B5860" s="21" t="n">
        <v>43500000</v>
      </c>
      <c r="C5860" s="22" t="n">
        <v>3</v>
      </c>
      <c r="D5860" s="22" t="n">
        <v>2</v>
      </c>
      <c r="E5860" s="22" t="n">
        <v>1</v>
      </c>
      <c r="F5860" s="21">
        <f>(IF(C5860&lt;=20,MAX(800000,400000*C5860),8000000+700000*(C5860-20))+IF(E5860=1,1000000,0))</f>
        <v/>
      </c>
      <c r="G5860" s="21">
        <f>IF(AND(D5860=3,C5860&lt;=5),MAX(0,B5860-F5860),IF(AND(D5860=2,C5860&lt;=5,MAX(0,B5860-F5860)&gt;3000000),1500000+MAX(0,B5860-F5860)-3000000,MAX(0,B5860-F5860)/2))</f>
        <v/>
      </c>
      <c r="H5860" s="21">
        <f>ROUNDDOWN(G5860,-3)</f>
        <v/>
      </c>
      <c r="I5860" s="21">
        <f>IF(H5860&lt;=0,0,ROUNDDOWN(ROUND((H5860*LOOKUP(H5860,{0,1950001,3300001,6950001,9000001,18000001,40000001},{0.05,0.1,0.2,0.23,0.33,0.4,0.45})-LOOKUP(H5860,{0,1950001,3300001,6950001,9000001,18000001,40000001},{0,97500,427500,636000,1536000,2796000,4796000}))*1.021,3),0))</f>
        <v/>
      </c>
      <c r="J5860" s="21">
        <f>ROUNDDOWN(ROUND(H5860*0.06,2),-2)</f>
        <v/>
      </c>
      <c r="K5860" s="21">
        <f>ROUNDDOWN(ROUND(H5860*0.04,2),-2)</f>
        <v/>
      </c>
      <c r="L5860" s="21">
        <f>I5860+J5860+K5860</f>
        <v/>
      </c>
      <c r="M5860" s="21">
        <f>B5860-L5860</f>
        <v/>
      </c>
      <c r="N5860" s="21">
        <f>ROUNDDOWN(ROUND(B5860*0.2042,2),0)</f>
        <v/>
      </c>
    </row>
    <row r="5861">
      <c r="A5861" t="inlineStr">
        <is>
          <t>照合 短期</t>
        </is>
      </c>
      <c r="B5861" s="21" t="n">
        <v>43500000</v>
      </c>
      <c r="C5861" s="22" t="n">
        <v>4</v>
      </c>
      <c r="D5861" s="22" t="n">
        <v>2</v>
      </c>
      <c r="E5861" s="22" t="n">
        <v>0</v>
      </c>
      <c r="F5861" s="21">
        <f>(IF(C5861&lt;=20,MAX(800000,400000*C5861),8000000+700000*(C5861-20))+IF(E5861=1,1000000,0))</f>
        <v/>
      </c>
      <c r="G5861" s="21">
        <f>IF(AND(D5861=3,C5861&lt;=5),MAX(0,B5861-F5861),IF(AND(D5861=2,C5861&lt;=5,MAX(0,B5861-F5861)&gt;3000000),1500000+MAX(0,B5861-F5861)-3000000,MAX(0,B5861-F5861)/2))</f>
        <v/>
      </c>
      <c r="H5861" s="21">
        <f>ROUNDDOWN(G5861,-3)</f>
        <v/>
      </c>
      <c r="I5861" s="21">
        <f>IF(H5861&lt;=0,0,ROUNDDOWN(ROUND((H5861*LOOKUP(H5861,{0,1950001,3300001,6950001,9000001,18000001,40000001},{0.05,0.1,0.2,0.23,0.33,0.4,0.45})-LOOKUP(H5861,{0,1950001,3300001,6950001,9000001,18000001,40000001},{0,97500,427500,636000,1536000,2796000,4796000}))*1.021,3),0))</f>
        <v/>
      </c>
      <c r="J5861" s="21">
        <f>ROUNDDOWN(ROUND(H5861*0.06,2),-2)</f>
        <v/>
      </c>
      <c r="K5861" s="21">
        <f>ROUNDDOWN(ROUND(H5861*0.04,2),-2)</f>
        <v/>
      </c>
      <c r="L5861" s="21">
        <f>I5861+J5861+K5861</f>
        <v/>
      </c>
      <c r="M5861" s="21">
        <f>B5861-L5861</f>
        <v/>
      </c>
      <c r="N5861" s="21">
        <f>ROUNDDOWN(ROUND(B5861*0.2042,2),0)</f>
        <v/>
      </c>
    </row>
    <row r="5862">
      <c r="A5862" t="inlineStr">
        <is>
          <t>照合 役員</t>
        </is>
      </c>
      <c r="B5862" s="21" t="n">
        <v>43500000</v>
      </c>
      <c r="C5862" s="22" t="n">
        <v>4</v>
      </c>
      <c r="D5862" s="22" t="n">
        <v>3</v>
      </c>
      <c r="E5862" s="22" t="n">
        <v>0</v>
      </c>
      <c r="F5862" s="21">
        <f>(IF(C5862&lt;=20,MAX(800000,400000*C5862),8000000+700000*(C5862-20))+IF(E5862=1,1000000,0))</f>
        <v/>
      </c>
      <c r="G5862" s="21">
        <f>IF(AND(D5862=3,C5862&lt;=5),MAX(0,B5862-F5862),IF(AND(D5862=2,C5862&lt;=5,MAX(0,B5862-F5862)&gt;3000000),1500000+MAX(0,B5862-F5862)-3000000,MAX(0,B5862-F5862)/2))</f>
        <v/>
      </c>
      <c r="H5862" s="21">
        <f>ROUNDDOWN(G5862,-3)</f>
        <v/>
      </c>
      <c r="I5862" s="21">
        <f>IF(H5862&lt;=0,0,ROUNDDOWN(ROUND((H5862*LOOKUP(H5862,{0,1950001,3300001,6950001,9000001,18000001,40000001},{0.05,0.1,0.2,0.23,0.33,0.4,0.45})-LOOKUP(H5862,{0,1950001,3300001,6950001,9000001,18000001,40000001},{0,97500,427500,636000,1536000,2796000,4796000}))*1.021,3),0))</f>
        <v/>
      </c>
      <c r="J5862" s="21">
        <f>ROUNDDOWN(ROUND(H5862*0.06,2),-2)</f>
        <v/>
      </c>
      <c r="K5862" s="21">
        <f>ROUNDDOWN(ROUND(H5862*0.04,2),-2)</f>
        <v/>
      </c>
      <c r="L5862" s="21">
        <f>I5862+J5862+K5862</f>
        <v/>
      </c>
      <c r="M5862" s="21">
        <f>B5862-L5862</f>
        <v/>
      </c>
      <c r="N5862" s="21">
        <f>ROUNDDOWN(ROUND(B5862*0.2042,2),0)</f>
        <v/>
      </c>
    </row>
    <row r="5863">
      <c r="A5863" t="inlineStr">
        <is>
          <t>照合 短期 障害</t>
        </is>
      </c>
      <c r="B5863" s="21" t="n">
        <v>43500000</v>
      </c>
      <c r="C5863" s="22" t="n">
        <v>4</v>
      </c>
      <c r="D5863" s="22" t="n">
        <v>2</v>
      </c>
      <c r="E5863" s="22" t="n">
        <v>1</v>
      </c>
      <c r="F5863" s="21">
        <f>(IF(C5863&lt;=20,MAX(800000,400000*C5863),8000000+700000*(C5863-20))+IF(E5863=1,1000000,0))</f>
        <v/>
      </c>
      <c r="G5863" s="21">
        <f>IF(AND(D5863=3,C5863&lt;=5),MAX(0,B5863-F5863),IF(AND(D5863=2,C5863&lt;=5,MAX(0,B5863-F5863)&gt;3000000),1500000+MAX(0,B5863-F5863)-3000000,MAX(0,B5863-F5863)/2))</f>
        <v/>
      </c>
      <c r="H5863" s="21">
        <f>ROUNDDOWN(G5863,-3)</f>
        <v/>
      </c>
      <c r="I5863" s="21">
        <f>IF(H5863&lt;=0,0,ROUNDDOWN(ROUND((H5863*LOOKUP(H5863,{0,1950001,3300001,6950001,9000001,18000001,40000001},{0.05,0.1,0.2,0.23,0.33,0.4,0.45})-LOOKUP(H5863,{0,1950001,3300001,6950001,9000001,18000001,40000001},{0,97500,427500,636000,1536000,2796000,4796000}))*1.021,3),0))</f>
        <v/>
      </c>
      <c r="J5863" s="21">
        <f>ROUNDDOWN(ROUND(H5863*0.06,2),-2)</f>
        <v/>
      </c>
      <c r="K5863" s="21">
        <f>ROUNDDOWN(ROUND(H5863*0.04,2),-2)</f>
        <v/>
      </c>
      <c r="L5863" s="21">
        <f>I5863+J5863+K5863</f>
        <v/>
      </c>
      <c r="M5863" s="21">
        <f>B5863-L5863</f>
        <v/>
      </c>
      <c r="N5863" s="21">
        <f>ROUNDDOWN(ROUND(B5863*0.2042,2),0)</f>
        <v/>
      </c>
    </row>
    <row r="5864">
      <c r="A5864" t="inlineStr">
        <is>
          <t>照合 短期</t>
        </is>
      </c>
      <c r="B5864" s="21" t="n">
        <v>43500000</v>
      </c>
      <c r="C5864" s="22" t="n">
        <v>5</v>
      </c>
      <c r="D5864" s="22" t="n">
        <v>2</v>
      </c>
      <c r="E5864" s="22" t="n">
        <v>0</v>
      </c>
      <c r="F5864" s="21">
        <f>(IF(C5864&lt;=20,MAX(800000,400000*C5864),8000000+700000*(C5864-20))+IF(E5864=1,1000000,0))</f>
        <v/>
      </c>
      <c r="G5864" s="21">
        <f>IF(AND(D5864=3,C5864&lt;=5),MAX(0,B5864-F5864),IF(AND(D5864=2,C5864&lt;=5,MAX(0,B5864-F5864)&gt;3000000),1500000+MAX(0,B5864-F5864)-3000000,MAX(0,B5864-F5864)/2))</f>
        <v/>
      </c>
      <c r="H5864" s="21">
        <f>ROUNDDOWN(G5864,-3)</f>
        <v/>
      </c>
      <c r="I5864" s="21">
        <f>IF(H5864&lt;=0,0,ROUNDDOWN(ROUND((H5864*LOOKUP(H5864,{0,1950001,3300001,6950001,9000001,18000001,40000001},{0.05,0.1,0.2,0.23,0.33,0.4,0.45})-LOOKUP(H5864,{0,1950001,3300001,6950001,9000001,18000001,40000001},{0,97500,427500,636000,1536000,2796000,4796000}))*1.021,3),0))</f>
        <v/>
      </c>
      <c r="J5864" s="21">
        <f>ROUNDDOWN(ROUND(H5864*0.06,2),-2)</f>
        <v/>
      </c>
      <c r="K5864" s="21">
        <f>ROUNDDOWN(ROUND(H5864*0.04,2),-2)</f>
        <v/>
      </c>
      <c r="L5864" s="21">
        <f>I5864+J5864+K5864</f>
        <v/>
      </c>
      <c r="M5864" s="21">
        <f>B5864-L5864</f>
        <v/>
      </c>
      <c r="N5864" s="21">
        <f>ROUNDDOWN(ROUND(B5864*0.2042,2),0)</f>
        <v/>
      </c>
    </row>
    <row r="5865">
      <c r="A5865" t="inlineStr">
        <is>
          <t>照合 役員</t>
        </is>
      </c>
      <c r="B5865" s="21" t="n">
        <v>43500000</v>
      </c>
      <c r="C5865" s="22" t="n">
        <v>5</v>
      </c>
      <c r="D5865" s="22" t="n">
        <v>3</v>
      </c>
      <c r="E5865" s="22" t="n">
        <v>0</v>
      </c>
      <c r="F5865" s="21">
        <f>(IF(C5865&lt;=20,MAX(800000,400000*C5865),8000000+700000*(C5865-20))+IF(E5865=1,1000000,0))</f>
        <v/>
      </c>
      <c r="G5865" s="21">
        <f>IF(AND(D5865=3,C5865&lt;=5),MAX(0,B5865-F5865),IF(AND(D5865=2,C5865&lt;=5,MAX(0,B5865-F5865)&gt;3000000),1500000+MAX(0,B5865-F5865)-3000000,MAX(0,B5865-F5865)/2))</f>
        <v/>
      </c>
      <c r="H5865" s="21">
        <f>ROUNDDOWN(G5865,-3)</f>
        <v/>
      </c>
      <c r="I5865" s="21">
        <f>IF(H5865&lt;=0,0,ROUNDDOWN(ROUND((H5865*LOOKUP(H5865,{0,1950001,3300001,6950001,9000001,18000001,40000001},{0.05,0.1,0.2,0.23,0.33,0.4,0.45})-LOOKUP(H5865,{0,1950001,3300001,6950001,9000001,18000001,40000001},{0,97500,427500,636000,1536000,2796000,4796000}))*1.021,3),0))</f>
        <v/>
      </c>
      <c r="J5865" s="21">
        <f>ROUNDDOWN(ROUND(H5865*0.06,2),-2)</f>
        <v/>
      </c>
      <c r="K5865" s="21">
        <f>ROUNDDOWN(ROUND(H5865*0.04,2),-2)</f>
        <v/>
      </c>
      <c r="L5865" s="21">
        <f>I5865+J5865+K5865</f>
        <v/>
      </c>
      <c r="M5865" s="21">
        <f>B5865-L5865</f>
        <v/>
      </c>
      <c r="N5865" s="21">
        <f>ROUNDDOWN(ROUND(B5865*0.2042,2),0)</f>
        <v/>
      </c>
    </row>
    <row r="5866">
      <c r="A5866" t="inlineStr">
        <is>
          <t>照合 短期 障害</t>
        </is>
      </c>
      <c r="B5866" s="21" t="n">
        <v>43500000</v>
      </c>
      <c r="C5866" s="22" t="n">
        <v>5</v>
      </c>
      <c r="D5866" s="22" t="n">
        <v>2</v>
      </c>
      <c r="E5866" s="22" t="n">
        <v>1</v>
      </c>
      <c r="F5866" s="21">
        <f>(IF(C5866&lt;=20,MAX(800000,400000*C5866),8000000+700000*(C5866-20))+IF(E5866=1,1000000,0))</f>
        <v/>
      </c>
      <c r="G5866" s="21">
        <f>IF(AND(D5866=3,C5866&lt;=5),MAX(0,B5866-F5866),IF(AND(D5866=2,C5866&lt;=5,MAX(0,B5866-F5866)&gt;3000000),1500000+MAX(0,B5866-F5866)-3000000,MAX(0,B5866-F5866)/2))</f>
        <v/>
      </c>
      <c r="H5866" s="21">
        <f>ROUNDDOWN(G5866,-3)</f>
        <v/>
      </c>
      <c r="I5866" s="21">
        <f>IF(H5866&lt;=0,0,ROUNDDOWN(ROUND((H5866*LOOKUP(H5866,{0,1950001,3300001,6950001,9000001,18000001,40000001},{0.05,0.1,0.2,0.23,0.33,0.4,0.45})-LOOKUP(H5866,{0,1950001,3300001,6950001,9000001,18000001,40000001},{0,97500,427500,636000,1536000,2796000,4796000}))*1.021,3),0))</f>
        <v/>
      </c>
      <c r="J5866" s="21">
        <f>ROUNDDOWN(ROUND(H5866*0.06,2),-2)</f>
        <v/>
      </c>
      <c r="K5866" s="21">
        <f>ROUNDDOWN(ROUND(H5866*0.04,2),-2)</f>
        <v/>
      </c>
      <c r="L5866" s="21">
        <f>I5866+J5866+K5866</f>
        <v/>
      </c>
      <c r="M5866" s="21">
        <f>B5866-L5866</f>
        <v/>
      </c>
      <c r="N5866" s="21">
        <f>ROUNDDOWN(ROUND(B5866*0.2042,2),0)</f>
        <v/>
      </c>
    </row>
    <row r="5867">
      <c r="A5867" t="inlineStr">
        <is>
          <t>照合 障害</t>
        </is>
      </c>
      <c r="B5867" s="21" t="n">
        <v>43500000</v>
      </c>
      <c r="C5867" s="22" t="n">
        <v>25</v>
      </c>
      <c r="D5867" s="22" t="n">
        <v>1</v>
      </c>
      <c r="E5867" s="22" t="n">
        <v>1</v>
      </c>
      <c r="F5867" s="21">
        <f>(IF(C5867&lt;=20,MAX(800000,400000*C5867),8000000+700000*(C5867-20))+IF(E5867=1,1000000,0))</f>
        <v/>
      </c>
      <c r="G5867" s="21">
        <f>IF(AND(D5867=3,C5867&lt;=5),MAX(0,B5867-F5867),IF(AND(D5867=2,C5867&lt;=5,MAX(0,B5867-F5867)&gt;3000000),1500000+MAX(0,B5867-F5867)-3000000,MAX(0,B5867-F5867)/2))</f>
        <v/>
      </c>
      <c r="H5867" s="21">
        <f>ROUNDDOWN(G5867,-3)</f>
        <v/>
      </c>
      <c r="I5867" s="21">
        <f>IF(H5867&lt;=0,0,ROUNDDOWN(ROUND((H5867*LOOKUP(H5867,{0,1950001,3300001,6950001,9000001,18000001,40000001},{0.05,0.1,0.2,0.23,0.33,0.4,0.45})-LOOKUP(H5867,{0,1950001,3300001,6950001,9000001,18000001,40000001},{0,97500,427500,636000,1536000,2796000,4796000}))*1.021,3),0))</f>
        <v/>
      </c>
      <c r="J5867" s="21">
        <f>ROUNDDOWN(ROUND(H5867*0.06,2),-2)</f>
        <v/>
      </c>
      <c r="K5867" s="21">
        <f>ROUNDDOWN(ROUND(H5867*0.04,2),-2)</f>
        <v/>
      </c>
      <c r="L5867" s="21">
        <f>I5867+J5867+K5867</f>
        <v/>
      </c>
      <c r="M5867" s="21">
        <f>B5867-L5867</f>
        <v/>
      </c>
      <c r="N5867" s="21">
        <f>ROUNDDOWN(ROUND(B5867*0.2042,2),0)</f>
        <v/>
      </c>
    </row>
    <row r="5868">
      <c r="A5868" t="inlineStr">
        <is>
          <t>照合 一般</t>
        </is>
      </c>
      <c r="B5868" s="21" t="n">
        <v>44000000</v>
      </c>
      <c r="C5868" s="22" t="n">
        <v>1</v>
      </c>
      <c r="D5868" s="22" t="n">
        <v>1</v>
      </c>
      <c r="E5868" s="22" t="n">
        <v>0</v>
      </c>
      <c r="F5868" s="21">
        <f>(IF(C5868&lt;=20,MAX(800000,400000*C5868),8000000+700000*(C5868-20))+IF(E5868=1,1000000,0))</f>
        <v/>
      </c>
      <c r="G5868" s="21">
        <f>IF(AND(D5868=3,C5868&lt;=5),MAX(0,B5868-F5868),IF(AND(D5868=2,C5868&lt;=5,MAX(0,B5868-F5868)&gt;3000000),1500000+MAX(0,B5868-F5868)-3000000,MAX(0,B5868-F5868)/2))</f>
        <v/>
      </c>
      <c r="H5868" s="21">
        <f>ROUNDDOWN(G5868,-3)</f>
        <v/>
      </c>
      <c r="I5868" s="21">
        <f>IF(H5868&lt;=0,0,ROUNDDOWN(ROUND((H5868*LOOKUP(H5868,{0,1950001,3300001,6950001,9000001,18000001,40000001},{0.05,0.1,0.2,0.23,0.33,0.4,0.45})-LOOKUP(H5868,{0,1950001,3300001,6950001,9000001,18000001,40000001},{0,97500,427500,636000,1536000,2796000,4796000}))*1.021,3),0))</f>
        <v/>
      </c>
      <c r="J5868" s="21">
        <f>ROUNDDOWN(ROUND(H5868*0.06,2),-2)</f>
        <v/>
      </c>
      <c r="K5868" s="21">
        <f>ROUNDDOWN(ROUND(H5868*0.04,2),-2)</f>
        <v/>
      </c>
      <c r="L5868" s="21">
        <f>I5868+J5868+K5868</f>
        <v/>
      </c>
      <c r="M5868" s="21">
        <f>B5868-L5868</f>
        <v/>
      </c>
      <c r="N5868" s="21">
        <f>ROUNDDOWN(ROUND(B5868*0.2042,2),0)</f>
        <v/>
      </c>
    </row>
    <row r="5869">
      <c r="A5869" t="inlineStr">
        <is>
          <t>照合 一般</t>
        </is>
      </c>
      <c r="B5869" s="21" t="n">
        <v>44000000</v>
      </c>
      <c r="C5869" s="22" t="n">
        <v>2</v>
      </c>
      <c r="D5869" s="22" t="n">
        <v>1</v>
      </c>
      <c r="E5869" s="22" t="n">
        <v>0</v>
      </c>
      <c r="F5869" s="21">
        <f>(IF(C5869&lt;=20,MAX(800000,400000*C5869),8000000+700000*(C5869-20))+IF(E5869=1,1000000,0))</f>
        <v/>
      </c>
      <c r="G5869" s="21">
        <f>IF(AND(D5869=3,C5869&lt;=5),MAX(0,B5869-F5869),IF(AND(D5869=2,C5869&lt;=5,MAX(0,B5869-F5869)&gt;3000000),1500000+MAX(0,B5869-F5869)-3000000,MAX(0,B5869-F5869)/2))</f>
        <v/>
      </c>
      <c r="H5869" s="21">
        <f>ROUNDDOWN(G5869,-3)</f>
        <v/>
      </c>
      <c r="I5869" s="21">
        <f>IF(H5869&lt;=0,0,ROUNDDOWN(ROUND((H5869*LOOKUP(H5869,{0,1950001,3300001,6950001,9000001,18000001,40000001},{0.05,0.1,0.2,0.23,0.33,0.4,0.45})-LOOKUP(H5869,{0,1950001,3300001,6950001,9000001,18000001,40000001},{0,97500,427500,636000,1536000,2796000,4796000}))*1.021,3),0))</f>
        <v/>
      </c>
      <c r="J5869" s="21">
        <f>ROUNDDOWN(ROUND(H5869*0.06,2),-2)</f>
        <v/>
      </c>
      <c r="K5869" s="21">
        <f>ROUNDDOWN(ROUND(H5869*0.04,2),-2)</f>
        <v/>
      </c>
      <c r="L5869" s="21">
        <f>I5869+J5869+K5869</f>
        <v/>
      </c>
      <c r="M5869" s="21">
        <f>B5869-L5869</f>
        <v/>
      </c>
      <c r="N5869" s="21">
        <f>ROUNDDOWN(ROUND(B5869*0.2042,2),0)</f>
        <v/>
      </c>
    </row>
    <row r="5870">
      <c r="A5870" t="inlineStr">
        <is>
          <t>照合 一般</t>
        </is>
      </c>
      <c r="B5870" s="21" t="n">
        <v>44000000</v>
      </c>
      <c r="C5870" s="22" t="n">
        <v>3</v>
      </c>
      <c r="D5870" s="22" t="n">
        <v>1</v>
      </c>
      <c r="E5870" s="22" t="n">
        <v>0</v>
      </c>
      <c r="F5870" s="21">
        <f>(IF(C5870&lt;=20,MAX(800000,400000*C5870),8000000+700000*(C5870-20))+IF(E5870=1,1000000,0))</f>
        <v/>
      </c>
      <c r="G5870" s="21">
        <f>IF(AND(D5870=3,C5870&lt;=5),MAX(0,B5870-F5870),IF(AND(D5870=2,C5870&lt;=5,MAX(0,B5870-F5870)&gt;3000000),1500000+MAX(0,B5870-F5870)-3000000,MAX(0,B5870-F5870)/2))</f>
        <v/>
      </c>
      <c r="H5870" s="21">
        <f>ROUNDDOWN(G5870,-3)</f>
        <v/>
      </c>
      <c r="I5870" s="21">
        <f>IF(H5870&lt;=0,0,ROUNDDOWN(ROUND((H5870*LOOKUP(H5870,{0,1950001,3300001,6950001,9000001,18000001,40000001},{0.05,0.1,0.2,0.23,0.33,0.4,0.45})-LOOKUP(H5870,{0,1950001,3300001,6950001,9000001,18000001,40000001},{0,97500,427500,636000,1536000,2796000,4796000}))*1.021,3),0))</f>
        <v/>
      </c>
      <c r="J5870" s="21">
        <f>ROUNDDOWN(ROUND(H5870*0.06,2),-2)</f>
        <v/>
      </c>
      <c r="K5870" s="21">
        <f>ROUNDDOWN(ROUND(H5870*0.04,2),-2)</f>
        <v/>
      </c>
      <c r="L5870" s="21">
        <f>I5870+J5870+K5870</f>
        <v/>
      </c>
      <c r="M5870" s="21">
        <f>B5870-L5870</f>
        <v/>
      </c>
      <c r="N5870" s="21">
        <f>ROUNDDOWN(ROUND(B5870*0.2042,2),0)</f>
        <v/>
      </c>
    </row>
    <row r="5871">
      <c r="A5871" t="inlineStr">
        <is>
          <t>照合 一般</t>
        </is>
      </c>
      <c r="B5871" s="21" t="n">
        <v>44000000</v>
      </c>
      <c r="C5871" s="22" t="n">
        <v>4</v>
      </c>
      <c r="D5871" s="22" t="n">
        <v>1</v>
      </c>
      <c r="E5871" s="22" t="n">
        <v>0</v>
      </c>
      <c r="F5871" s="21">
        <f>(IF(C5871&lt;=20,MAX(800000,400000*C5871),8000000+700000*(C5871-20))+IF(E5871=1,1000000,0))</f>
        <v/>
      </c>
      <c r="G5871" s="21">
        <f>IF(AND(D5871=3,C5871&lt;=5),MAX(0,B5871-F5871),IF(AND(D5871=2,C5871&lt;=5,MAX(0,B5871-F5871)&gt;3000000),1500000+MAX(0,B5871-F5871)-3000000,MAX(0,B5871-F5871)/2))</f>
        <v/>
      </c>
      <c r="H5871" s="21">
        <f>ROUNDDOWN(G5871,-3)</f>
        <v/>
      </c>
      <c r="I5871" s="21">
        <f>IF(H5871&lt;=0,0,ROUNDDOWN(ROUND((H5871*LOOKUP(H5871,{0,1950001,3300001,6950001,9000001,18000001,40000001},{0.05,0.1,0.2,0.23,0.33,0.4,0.45})-LOOKUP(H5871,{0,1950001,3300001,6950001,9000001,18000001,40000001},{0,97500,427500,636000,1536000,2796000,4796000}))*1.021,3),0))</f>
        <v/>
      </c>
      <c r="J5871" s="21">
        <f>ROUNDDOWN(ROUND(H5871*0.06,2),-2)</f>
        <v/>
      </c>
      <c r="K5871" s="21">
        <f>ROUNDDOWN(ROUND(H5871*0.04,2),-2)</f>
        <v/>
      </c>
      <c r="L5871" s="21">
        <f>I5871+J5871+K5871</f>
        <v/>
      </c>
      <c r="M5871" s="21">
        <f>B5871-L5871</f>
        <v/>
      </c>
      <c r="N5871" s="21">
        <f>ROUNDDOWN(ROUND(B5871*0.2042,2),0)</f>
        <v/>
      </c>
    </row>
    <row r="5872">
      <c r="A5872" t="inlineStr">
        <is>
          <t>照合 一般</t>
        </is>
      </c>
      <c r="B5872" s="21" t="n">
        <v>44000000</v>
      </c>
      <c r="C5872" s="22" t="n">
        <v>5</v>
      </c>
      <c r="D5872" s="22" t="n">
        <v>1</v>
      </c>
      <c r="E5872" s="22" t="n">
        <v>0</v>
      </c>
      <c r="F5872" s="21">
        <f>(IF(C5872&lt;=20,MAX(800000,400000*C5872),8000000+700000*(C5872-20))+IF(E5872=1,1000000,0))</f>
        <v/>
      </c>
      <c r="G5872" s="21">
        <f>IF(AND(D5872=3,C5872&lt;=5),MAX(0,B5872-F5872),IF(AND(D5872=2,C5872&lt;=5,MAX(0,B5872-F5872)&gt;3000000),1500000+MAX(0,B5872-F5872)-3000000,MAX(0,B5872-F5872)/2))</f>
        <v/>
      </c>
      <c r="H5872" s="21">
        <f>ROUNDDOWN(G5872,-3)</f>
        <v/>
      </c>
      <c r="I5872" s="21">
        <f>IF(H5872&lt;=0,0,ROUNDDOWN(ROUND((H5872*LOOKUP(H5872,{0,1950001,3300001,6950001,9000001,18000001,40000001},{0.05,0.1,0.2,0.23,0.33,0.4,0.45})-LOOKUP(H5872,{0,1950001,3300001,6950001,9000001,18000001,40000001},{0,97500,427500,636000,1536000,2796000,4796000}))*1.021,3),0))</f>
        <v/>
      </c>
      <c r="J5872" s="21">
        <f>ROUNDDOWN(ROUND(H5872*0.06,2),-2)</f>
        <v/>
      </c>
      <c r="K5872" s="21">
        <f>ROUNDDOWN(ROUND(H5872*0.04,2),-2)</f>
        <v/>
      </c>
      <c r="L5872" s="21">
        <f>I5872+J5872+K5872</f>
        <v/>
      </c>
      <c r="M5872" s="21">
        <f>B5872-L5872</f>
        <v/>
      </c>
      <c r="N5872" s="21">
        <f>ROUNDDOWN(ROUND(B5872*0.2042,2),0)</f>
        <v/>
      </c>
    </row>
    <row r="5873">
      <c r="A5873" t="inlineStr">
        <is>
          <t>照合 一般</t>
        </is>
      </c>
      <c r="B5873" s="21" t="n">
        <v>44000000</v>
      </c>
      <c r="C5873" s="22" t="n">
        <v>6</v>
      </c>
      <c r="D5873" s="22" t="n">
        <v>1</v>
      </c>
      <c r="E5873" s="22" t="n">
        <v>0</v>
      </c>
      <c r="F5873" s="21">
        <f>(IF(C5873&lt;=20,MAX(800000,400000*C5873),8000000+700000*(C5873-20))+IF(E5873=1,1000000,0))</f>
        <v/>
      </c>
      <c r="G5873" s="21">
        <f>IF(AND(D5873=3,C5873&lt;=5),MAX(0,B5873-F5873),IF(AND(D5873=2,C5873&lt;=5,MAX(0,B5873-F5873)&gt;3000000),1500000+MAX(0,B5873-F5873)-3000000,MAX(0,B5873-F5873)/2))</f>
        <v/>
      </c>
      <c r="H5873" s="21">
        <f>ROUNDDOWN(G5873,-3)</f>
        <v/>
      </c>
      <c r="I5873" s="21">
        <f>IF(H5873&lt;=0,0,ROUNDDOWN(ROUND((H5873*LOOKUP(H5873,{0,1950001,3300001,6950001,9000001,18000001,40000001},{0.05,0.1,0.2,0.23,0.33,0.4,0.45})-LOOKUP(H5873,{0,1950001,3300001,6950001,9000001,18000001,40000001},{0,97500,427500,636000,1536000,2796000,4796000}))*1.021,3),0))</f>
        <v/>
      </c>
      <c r="J5873" s="21">
        <f>ROUNDDOWN(ROUND(H5873*0.06,2),-2)</f>
        <v/>
      </c>
      <c r="K5873" s="21">
        <f>ROUNDDOWN(ROUND(H5873*0.04,2),-2)</f>
        <v/>
      </c>
      <c r="L5873" s="21">
        <f>I5873+J5873+K5873</f>
        <v/>
      </c>
      <c r="M5873" s="21">
        <f>B5873-L5873</f>
        <v/>
      </c>
      <c r="N5873" s="21">
        <f>ROUNDDOWN(ROUND(B5873*0.2042,2),0)</f>
        <v/>
      </c>
    </row>
    <row r="5874">
      <c r="A5874" t="inlineStr">
        <is>
          <t>照合 一般</t>
        </is>
      </c>
      <c r="B5874" s="21" t="n">
        <v>44000000</v>
      </c>
      <c r="C5874" s="22" t="n">
        <v>7</v>
      </c>
      <c r="D5874" s="22" t="n">
        <v>1</v>
      </c>
      <c r="E5874" s="22" t="n">
        <v>0</v>
      </c>
      <c r="F5874" s="21">
        <f>(IF(C5874&lt;=20,MAX(800000,400000*C5874),8000000+700000*(C5874-20))+IF(E5874=1,1000000,0))</f>
        <v/>
      </c>
      <c r="G5874" s="21">
        <f>IF(AND(D5874=3,C5874&lt;=5),MAX(0,B5874-F5874),IF(AND(D5874=2,C5874&lt;=5,MAX(0,B5874-F5874)&gt;3000000),1500000+MAX(0,B5874-F5874)-3000000,MAX(0,B5874-F5874)/2))</f>
        <v/>
      </c>
      <c r="H5874" s="21">
        <f>ROUNDDOWN(G5874,-3)</f>
        <v/>
      </c>
      <c r="I5874" s="21">
        <f>IF(H5874&lt;=0,0,ROUNDDOWN(ROUND((H5874*LOOKUP(H5874,{0,1950001,3300001,6950001,9000001,18000001,40000001},{0.05,0.1,0.2,0.23,0.33,0.4,0.45})-LOOKUP(H5874,{0,1950001,3300001,6950001,9000001,18000001,40000001},{0,97500,427500,636000,1536000,2796000,4796000}))*1.021,3),0))</f>
        <v/>
      </c>
      <c r="J5874" s="21">
        <f>ROUNDDOWN(ROUND(H5874*0.06,2),-2)</f>
        <v/>
      </c>
      <c r="K5874" s="21">
        <f>ROUNDDOWN(ROUND(H5874*0.04,2),-2)</f>
        <v/>
      </c>
      <c r="L5874" s="21">
        <f>I5874+J5874+K5874</f>
        <v/>
      </c>
      <c r="M5874" s="21">
        <f>B5874-L5874</f>
        <v/>
      </c>
      <c r="N5874" s="21">
        <f>ROUNDDOWN(ROUND(B5874*0.2042,2),0)</f>
        <v/>
      </c>
    </row>
    <row r="5875">
      <c r="A5875" t="inlineStr">
        <is>
          <t>照合 一般</t>
        </is>
      </c>
      <c r="B5875" s="21" t="n">
        <v>44000000</v>
      </c>
      <c r="C5875" s="22" t="n">
        <v>8</v>
      </c>
      <c r="D5875" s="22" t="n">
        <v>1</v>
      </c>
      <c r="E5875" s="22" t="n">
        <v>0</v>
      </c>
      <c r="F5875" s="21">
        <f>(IF(C5875&lt;=20,MAX(800000,400000*C5875),8000000+700000*(C5875-20))+IF(E5875=1,1000000,0))</f>
        <v/>
      </c>
      <c r="G5875" s="21">
        <f>IF(AND(D5875=3,C5875&lt;=5),MAX(0,B5875-F5875),IF(AND(D5875=2,C5875&lt;=5,MAX(0,B5875-F5875)&gt;3000000),1500000+MAX(0,B5875-F5875)-3000000,MAX(0,B5875-F5875)/2))</f>
        <v/>
      </c>
      <c r="H5875" s="21">
        <f>ROUNDDOWN(G5875,-3)</f>
        <v/>
      </c>
      <c r="I5875" s="21">
        <f>IF(H5875&lt;=0,0,ROUNDDOWN(ROUND((H5875*LOOKUP(H5875,{0,1950001,3300001,6950001,9000001,18000001,40000001},{0.05,0.1,0.2,0.23,0.33,0.4,0.45})-LOOKUP(H5875,{0,1950001,3300001,6950001,9000001,18000001,40000001},{0,97500,427500,636000,1536000,2796000,4796000}))*1.021,3),0))</f>
        <v/>
      </c>
      <c r="J5875" s="21">
        <f>ROUNDDOWN(ROUND(H5875*0.06,2),-2)</f>
        <v/>
      </c>
      <c r="K5875" s="21">
        <f>ROUNDDOWN(ROUND(H5875*0.04,2),-2)</f>
        <v/>
      </c>
      <c r="L5875" s="21">
        <f>I5875+J5875+K5875</f>
        <v/>
      </c>
      <c r="M5875" s="21">
        <f>B5875-L5875</f>
        <v/>
      </c>
      <c r="N5875" s="21">
        <f>ROUNDDOWN(ROUND(B5875*0.2042,2),0)</f>
        <v/>
      </c>
    </row>
    <row r="5876">
      <c r="A5876" t="inlineStr">
        <is>
          <t>照合 一般</t>
        </is>
      </c>
      <c r="B5876" s="21" t="n">
        <v>44000000</v>
      </c>
      <c r="C5876" s="22" t="n">
        <v>9</v>
      </c>
      <c r="D5876" s="22" t="n">
        <v>1</v>
      </c>
      <c r="E5876" s="22" t="n">
        <v>0</v>
      </c>
      <c r="F5876" s="21">
        <f>(IF(C5876&lt;=20,MAX(800000,400000*C5876),8000000+700000*(C5876-20))+IF(E5876=1,1000000,0))</f>
        <v/>
      </c>
      <c r="G5876" s="21">
        <f>IF(AND(D5876=3,C5876&lt;=5),MAX(0,B5876-F5876),IF(AND(D5876=2,C5876&lt;=5,MAX(0,B5876-F5876)&gt;3000000),1500000+MAX(0,B5876-F5876)-3000000,MAX(0,B5876-F5876)/2))</f>
        <v/>
      </c>
      <c r="H5876" s="21">
        <f>ROUNDDOWN(G5876,-3)</f>
        <v/>
      </c>
      <c r="I5876" s="21">
        <f>IF(H5876&lt;=0,0,ROUNDDOWN(ROUND((H5876*LOOKUP(H5876,{0,1950001,3300001,6950001,9000001,18000001,40000001},{0.05,0.1,0.2,0.23,0.33,0.4,0.45})-LOOKUP(H5876,{0,1950001,3300001,6950001,9000001,18000001,40000001},{0,97500,427500,636000,1536000,2796000,4796000}))*1.021,3),0))</f>
        <v/>
      </c>
      <c r="J5876" s="21">
        <f>ROUNDDOWN(ROUND(H5876*0.06,2),-2)</f>
        <v/>
      </c>
      <c r="K5876" s="21">
        <f>ROUNDDOWN(ROUND(H5876*0.04,2),-2)</f>
        <v/>
      </c>
      <c r="L5876" s="21">
        <f>I5876+J5876+K5876</f>
        <v/>
      </c>
      <c r="M5876" s="21">
        <f>B5876-L5876</f>
        <v/>
      </c>
      <c r="N5876" s="21">
        <f>ROUNDDOWN(ROUND(B5876*0.2042,2),0)</f>
        <v/>
      </c>
    </row>
    <row r="5877">
      <c r="A5877" t="inlineStr">
        <is>
          <t>照合 一般</t>
        </is>
      </c>
      <c r="B5877" s="21" t="n">
        <v>44000000</v>
      </c>
      <c r="C5877" s="22" t="n">
        <v>10</v>
      </c>
      <c r="D5877" s="22" t="n">
        <v>1</v>
      </c>
      <c r="E5877" s="22" t="n">
        <v>0</v>
      </c>
      <c r="F5877" s="21">
        <f>(IF(C5877&lt;=20,MAX(800000,400000*C5877),8000000+700000*(C5877-20))+IF(E5877=1,1000000,0))</f>
        <v/>
      </c>
      <c r="G5877" s="21">
        <f>IF(AND(D5877=3,C5877&lt;=5),MAX(0,B5877-F5877),IF(AND(D5877=2,C5877&lt;=5,MAX(0,B5877-F5877)&gt;3000000),1500000+MAX(0,B5877-F5877)-3000000,MAX(0,B5877-F5877)/2))</f>
        <v/>
      </c>
      <c r="H5877" s="21">
        <f>ROUNDDOWN(G5877,-3)</f>
        <v/>
      </c>
      <c r="I5877" s="21">
        <f>IF(H5877&lt;=0,0,ROUNDDOWN(ROUND((H5877*LOOKUP(H5877,{0,1950001,3300001,6950001,9000001,18000001,40000001},{0.05,0.1,0.2,0.23,0.33,0.4,0.45})-LOOKUP(H5877,{0,1950001,3300001,6950001,9000001,18000001,40000001},{0,97500,427500,636000,1536000,2796000,4796000}))*1.021,3),0))</f>
        <v/>
      </c>
      <c r="J5877" s="21">
        <f>ROUNDDOWN(ROUND(H5877*0.06,2),-2)</f>
        <v/>
      </c>
      <c r="K5877" s="21">
        <f>ROUNDDOWN(ROUND(H5877*0.04,2),-2)</f>
        <v/>
      </c>
      <c r="L5877" s="21">
        <f>I5877+J5877+K5877</f>
        <v/>
      </c>
      <c r="M5877" s="21">
        <f>B5877-L5877</f>
        <v/>
      </c>
      <c r="N5877" s="21">
        <f>ROUNDDOWN(ROUND(B5877*0.2042,2),0)</f>
        <v/>
      </c>
    </row>
    <row r="5878">
      <c r="A5878" t="inlineStr">
        <is>
          <t>照合 一般</t>
        </is>
      </c>
      <c r="B5878" s="21" t="n">
        <v>44000000</v>
      </c>
      <c r="C5878" s="22" t="n">
        <v>11</v>
      </c>
      <c r="D5878" s="22" t="n">
        <v>1</v>
      </c>
      <c r="E5878" s="22" t="n">
        <v>0</v>
      </c>
      <c r="F5878" s="21">
        <f>(IF(C5878&lt;=20,MAX(800000,400000*C5878),8000000+700000*(C5878-20))+IF(E5878=1,1000000,0))</f>
        <v/>
      </c>
      <c r="G5878" s="21">
        <f>IF(AND(D5878=3,C5878&lt;=5),MAX(0,B5878-F5878),IF(AND(D5878=2,C5878&lt;=5,MAX(0,B5878-F5878)&gt;3000000),1500000+MAX(0,B5878-F5878)-3000000,MAX(0,B5878-F5878)/2))</f>
        <v/>
      </c>
      <c r="H5878" s="21">
        <f>ROUNDDOWN(G5878,-3)</f>
        <v/>
      </c>
      <c r="I5878" s="21">
        <f>IF(H5878&lt;=0,0,ROUNDDOWN(ROUND((H5878*LOOKUP(H5878,{0,1950001,3300001,6950001,9000001,18000001,40000001},{0.05,0.1,0.2,0.23,0.33,0.4,0.45})-LOOKUP(H5878,{0,1950001,3300001,6950001,9000001,18000001,40000001},{0,97500,427500,636000,1536000,2796000,4796000}))*1.021,3),0))</f>
        <v/>
      </c>
      <c r="J5878" s="21">
        <f>ROUNDDOWN(ROUND(H5878*0.06,2),-2)</f>
        <v/>
      </c>
      <c r="K5878" s="21">
        <f>ROUNDDOWN(ROUND(H5878*0.04,2),-2)</f>
        <v/>
      </c>
      <c r="L5878" s="21">
        <f>I5878+J5878+K5878</f>
        <v/>
      </c>
      <c r="M5878" s="21">
        <f>B5878-L5878</f>
        <v/>
      </c>
      <c r="N5878" s="21">
        <f>ROUNDDOWN(ROUND(B5878*0.2042,2),0)</f>
        <v/>
      </c>
    </row>
    <row r="5879">
      <c r="A5879" t="inlineStr">
        <is>
          <t>照合 一般</t>
        </is>
      </c>
      <c r="B5879" s="21" t="n">
        <v>44000000</v>
      </c>
      <c r="C5879" s="22" t="n">
        <v>12</v>
      </c>
      <c r="D5879" s="22" t="n">
        <v>1</v>
      </c>
      <c r="E5879" s="22" t="n">
        <v>0</v>
      </c>
      <c r="F5879" s="21">
        <f>(IF(C5879&lt;=20,MAX(800000,400000*C5879),8000000+700000*(C5879-20))+IF(E5879=1,1000000,0))</f>
        <v/>
      </c>
      <c r="G5879" s="21">
        <f>IF(AND(D5879=3,C5879&lt;=5),MAX(0,B5879-F5879),IF(AND(D5879=2,C5879&lt;=5,MAX(0,B5879-F5879)&gt;3000000),1500000+MAX(0,B5879-F5879)-3000000,MAX(0,B5879-F5879)/2))</f>
        <v/>
      </c>
      <c r="H5879" s="21">
        <f>ROUNDDOWN(G5879,-3)</f>
        <v/>
      </c>
      <c r="I5879" s="21">
        <f>IF(H5879&lt;=0,0,ROUNDDOWN(ROUND((H5879*LOOKUP(H5879,{0,1950001,3300001,6950001,9000001,18000001,40000001},{0.05,0.1,0.2,0.23,0.33,0.4,0.45})-LOOKUP(H5879,{0,1950001,3300001,6950001,9000001,18000001,40000001},{0,97500,427500,636000,1536000,2796000,4796000}))*1.021,3),0))</f>
        <v/>
      </c>
      <c r="J5879" s="21">
        <f>ROUNDDOWN(ROUND(H5879*0.06,2),-2)</f>
        <v/>
      </c>
      <c r="K5879" s="21">
        <f>ROUNDDOWN(ROUND(H5879*0.04,2),-2)</f>
        <v/>
      </c>
      <c r="L5879" s="21">
        <f>I5879+J5879+K5879</f>
        <v/>
      </c>
      <c r="M5879" s="21">
        <f>B5879-L5879</f>
        <v/>
      </c>
      <c r="N5879" s="21">
        <f>ROUNDDOWN(ROUND(B5879*0.2042,2),0)</f>
        <v/>
      </c>
    </row>
    <row r="5880">
      <c r="A5880" t="inlineStr">
        <is>
          <t>照合 一般</t>
        </is>
      </c>
      <c r="B5880" s="21" t="n">
        <v>44000000</v>
      </c>
      <c r="C5880" s="22" t="n">
        <v>13</v>
      </c>
      <c r="D5880" s="22" t="n">
        <v>1</v>
      </c>
      <c r="E5880" s="22" t="n">
        <v>0</v>
      </c>
      <c r="F5880" s="21">
        <f>(IF(C5880&lt;=20,MAX(800000,400000*C5880),8000000+700000*(C5880-20))+IF(E5880=1,1000000,0))</f>
        <v/>
      </c>
      <c r="G5880" s="21">
        <f>IF(AND(D5880=3,C5880&lt;=5),MAX(0,B5880-F5880),IF(AND(D5880=2,C5880&lt;=5,MAX(0,B5880-F5880)&gt;3000000),1500000+MAX(0,B5880-F5880)-3000000,MAX(0,B5880-F5880)/2))</f>
        <v/>
      </c>
      <c r="H5880" s="21">
        <f>ROUNDDOWN(G5880,-3)</f>
        <v/>
      </c>
      <c r="I5880" s="21">
        <f>IF(H5880&lt;=0,0,ROUNDDOWN(ROUND((H5880*LOOKUP(H5880,{0,1950001,3300001,6950001,9000001,18000001,40000001},{0.05,0.1,0.2,0.23,0.33,0.4,0.45})-LOOKUP(H5880,{0,1950001,3300001,6950001,9000001,18000001,40000001},{0,97500,427500,636000,1536000,2796000,4796000}))*1.021,3),0))</f>
        <v/>
      </c>
      <c r="J5880" s="21">
        <f>ROUNDDOWN(ROUND(H5880*0.06,2),-2)</f>
        <v/>
      </c>
      <c r="K5880" s="21">
        <f>ROUNDDOWN(ROUND(H5880*0.04,2),-2)</f>
        <v/>
      </c>
      <c r="L5880" s="21">
        <f>I5880+J5880+K5880</f>
        <v/>
      </c>
      <c r="M5880" s="21">
        <f>B5880-L5880</f>
        <v/>
      </c>
      <c r="N5880" s="21">
        <f>ROUNDDOWN(ROUND(B5880*0.2042,2),0)</f>
        <v/>
      </c>
    </row>
    <row r="5881">
      <c r="A5881" t="inlineStr">
        <is>
          <t>照合 一般</t>
        </is>
      </c>
      <c r="B5881" s="21" t="n">
        <v>44000000</v>
      </c>
      <c r="C5881" s="22" t="n">
        <v>14</v>
      </c>
      <c r="D5881" s="22" t="n">
        <v>1</v>
      </c>
      <c r="E5881" s="22" t="n">
        <v>0</v>
      </c>
      <c r="F5881" s="21">
        <f>(IF(C5881&lt;=20,MAX(800000,400000*C5881),8000000+700000*(C5881-20))+IF(E5881=1,1000000,0))</f>
        <v/>
      </c>
      <c r="G5881" s="21">
        <f>IF(AND(D5881=3,C5881&lt;=5),MAX(0,B5881-F5881),IF(AND(D5881=2,C5881&lt;=5,MAX(0,B5881-F5881)&gt;3000000),1500000+MAX(0,B5881-F5881)-3000000,MAX(0,B5881-F5881)/2))</f>
        <v/>
      </c>
      <c r="H5881" s="21">
        <f>ROUNDDOWN(G5881,-3)</f>
        <v/>
      </c>
      <c r="I5881" s="21">
        <f>IF(H5881&lt;=0,0,ROUNDDOWN(ROUND((H5881*LOOKUP(H5881,{0,1950001,3300001,6950001,9000001,18000001,40000001},{0.05,0.1,0.2,0.23,0.33,0.4,0.45})-LOOKUP(H5881,{0,1950001,3300001,6950001,9000001,18000001,40000001},{0,97500,427500,636000,1536000,2796000,4796000}))*1.021,3),0))</f>
        <v/>
      </c>
      <c r="J5881" s="21">
        <f>ROUNDDOWN(ROUND(H5881*0.06,2),-2)</f>
        <v/>
      </c>
      <c r="K5881" s="21">
        <f>ROUNDDOWN(ROUND(H5881*0.04,2),-2)</f>
        <v/>
      </c>
      <c r="L5881" s="21">
        <f>I5881+J5881+K5881</f>
        <v/>
      </c>
      <c r="M5881" s="21">
        <f>B5881-L5881</f>
        <v/>
      </c>
      <c r="N5881" s="21">
        <f>ROUNDDOWN(ROUND(B5881*0.2042,2),0)</f>
        <v/>
      </c>
    </row>
    <row r="5882">
      <c r="A5882" t="inlineStr">
        <is>
          <t>照合 一般</t>
        </is>
      </c>
      <c r="B5882" s="21" t="n">
        <v>44000000</v>
      </c>
      <c r="C5882" s="22" t="n">
        <v>15</v>
      </c>
      <c r="D5882" s="22" t="n">
        <v>1</v>
      </c>
      <c r="E5882" s="22" t="n">
        <v>0</v>
      </c>
      <c r="F5882" s="21">
        <f>(IF(C5882&lt;=20,MAX(800000,400000*C5882),8000000+700000*(C5882-20))+IF(E5882=1,1000000,0))</f>
        <v/>
      </c>
      <c r="G5882" s="21">
        <f>IF(AND(D5882=3,C5882&lt;=5),MAX(0,B5882-F5882),IF(AND(D5882=2,C5882&lt;=5,MAX(0,B5882-F5882)&gt;3000000),1500000+MAX(0,B5882-F5882)-3000000,MAX(0,B5882-F5882)/2))</f>
        <v/>
      </c>
      <c r="H5882" s="21">
        <f>ROUNDDOWN(G5882,-3)</f>
        <v/>
      </c>
      <c r="I5882" s="21">
        <f>IF(H5882&lt;=0,0,ROUNDDOWN(ROUND((H5882*LOOKUP(H5882,{0,1950001,3300001,6950001,9000001,18000001,40000001},{0.05,0.1,0.2,0.23,0.33,0.4,0.45})-LOOKUP(H5882,{0,1950001,3300001,6950001,9000001,18000001,40000001},{0,97500,427500,636000,1536000,2796000,4796000}))*1.021,3),0))</f>
        <v/>
      </c>
      <c r="J5882" s="21">
        <f>ROUNDDOWN(ROUND(H5882*0.06,2),-2)</f>
        <v/>
      </c>
      <c r="K5882" s="21">
        <f>ROUNDDOWN(ROUND(H5882*0.04,2),-2)</f>
        <v/>
      </c>
      <c r="L5882" s="21">
        <f>I5882+J5882+K5882</f>
        <v/>
      </c>
      <c r="M5882" s="21">
        <f>B5882-L5882</f>
        <v/>
      </c>
      <c r="N5882" s="21">
        <f>ROUNDDOWN(ROUND(B5882*0.2042,2),0)</f>
        <v/>
      </c>
    </row>
    <row r="5883">
      <c r="A5883" t="inlineStr">
        <is>
          <t>照合 一般</t>
        </is>
      </c>
      <c r="B5883" s="21" t="n">
        <v>44000000</v>
      </c>
      <c r="C5883" s="22" t="n">
        <v>16</v>
      </c>
      <c r="D5883" s="22" t="n">
        <v>1</v>
      </c>
      <c r="E5883" s="22" t="n">
        <v>0</v>
      </c>
      <c r="F5883" s="21">
        <f>(IF(C5883&lt;=20,MAX(800000,400000*C5883),8000000+700000*(C5883-20))+IF(E5883=1,1000000,0))</f>
        <v/>
      </c>
      <c r="G5883" s="21">
        <f>IF(AND(D5883=3,C5883&lt;=5),MAX(0,B5883-F5883),IF(AND(D5883=2,C5883&lt;=5,MAX(0,B5883-F5883)&gt;3000000),1500000+MAX(0,B5883-F5883)-3000000,MAX(0,B5883-F5883)/2))</f>
        <v/>
      </c>
      <c r="H5883" s="21">
        <f>ROUNDDOWN(G5883,-3)</f>
        <v/>
      </c>
      <c r="I5883" s="21">
        <f>IF(H5883&lt;=0,0,ROUNDDOWN(ROUND((H5883*LOOKUP(H5883,{0,1950001,3300001,6950001,9000001,18000001,40000001},{0.05,0.1,0.2,0.23,0.33,0.4,0.45})-LOOKUP(H5883,{0,1950001,3300001,6950001,9000001,18000001,40000001},{0,97500,427500,636000,1536000,2796000,4796000}))*1.021,3),0))</f>
        <v/>
      </c>
      <c r="J5883" s="21">
        <f>ROUNDDOWN(ROUND(H5883*0.06,2),-2)</f>
        <v/>
      </c>
      <c r="K5883" s="21">
        <f>ROUNDDOWN(ROUND(H5883*0.04,2),-2)</f>
        <v/>
      </c>
      <c r="L5883" s="21">
        <f>I5883+J5883+K5883</f>
        <v/>
      </c>
      <c r="M5883" s="21">
        <f>B5883-L5883</f>
        <v/>
      </c>
      <c r="N5883" s="21">
        <f>ROUNDDOWN(ROUND(B5883*0.2042,2),0)</f>
        <v/>
      </c>
    </row>
    <row r="5884">
      <c r="A5884" t="inlineStr">
        <is>
          <t>照合 一般</t>
        </is>
      </c>
      <c r="B5884" s="21" t="n">
        <v>44000000</v>
      </c>
      <c r="C5884" s="22" t="n">
        <v>17</v>
      </c>
      <c r="D5884" s="22" t="n">
        <v>1</v>
      </c>
      <c r="E5884" s="22" t="n">
        <v>0</v>
      </c>
      <c r="F5884" s="21">
        <f>(IF(C5884&lt;=20,MAX(800000,400000*C5884),8000000+700000*(C5884-20))+IF(E5884=1,1000000,0))</f>
        <v/>
      </c>
      <c r="G5884" s="21">
        <f>IF(AND(D5884=3,C5884&lt;=5),MAX(0,B5884-F5884),IF(AND(D5884=2,C5884&lt;=5,MAX(0,B5884-F5884)&gt;3000000),1500000+MAX(0,B5884-F5884)-3000000,MAX(0,B5884-F5884)/2))</f>
        <v/>
      </c>
      <c r="H5884" s="21">
        <f>ROUNDDOWN(G5884,-3)</f>
        <v/>
      </c>
      <c r="I5884" s="21">
        <f>IF(H5884&lt;=0,0,ROUNDDOWN(ROUND((H5884*LOOKUP(H5884,{0,1950001,3300001,6950001,9000001,18000001,40000001},{0.05,0.1,0.2,0.23,0.33,0.4,0.45})-LOOKUP(H5884,{0,1950001,3300001,6950001,9000001,18000001,40000001},{0,97500,427500,636000,1536000,2796000,4796000}))*1.021,3),0))</f>
        <v/>
      </c>
      <c r="J5884" s="21">
        <f>ROUNDDOWN(ROUND(H5884*0.06,2),-2)</f>
        <v/>
      </c>
      <c r="K5884" s="21">
        <f>ROUNDDOWN(ROUND(H5884*0.04,2),-2)</f>
        <v/>
      </c>
      <c r="L5884" s="21">
        <f>I5884+J5884+K5884</f>
        <v/>
      </c>
      <c r="M5884" s="21">
        <f>B5884-L5884</f>
        <v/>
      </c>
      <c r="N5884" s="21">
        <f>ROUNDDOWN(ROUND(B5884*0.2042,2),0)</f>
        <v/>
      </c>
    </row>
    <row r="5885">
      <c r="A5885" t="inlineStr">
        <is>
          <t>照合 一般</t>
        </is>
      </c>
      <c r="B5885" s="21" t="n">
        <v>44000000</v>
      </c>
      <c r="C5885" s="22" t="n">
        <v>18</v>
      </c>
      <c r="D5885" s="22" t="n">
        <v>1</v>
      </c>
      <c r="E5885" s="22" t="n">
        <v>0</v>
      </c>
      <c r="F5885" s="21">
        <f>(IF(C5885&lt;=20,MAX(800000,400000*C5885),8000000+700000*(C5885-20))+IF(E5885=1,1000000,0))</f>
        <v/>
      </c>
      <c r="G5885" s="21">
        <f>IF(AND(D5885=3,C5885&lt;=5),MAX(0,B5885-F5885),IF(AND(D5885=2,C5885&lt;=5,MAX(0,B5885-F5885)&gt;3000000),1500000+MAX(0,B5885-F5885)-3000000,MAX(0,B5885-F5885)/2))</f>
        <v/>
      </c>
      <c r="H5885" s="21">
        <f>ROUNDDOWN(G5885,-3)</f>
        <v/>
      </c>
      <c r="I5885" s="21">
        <f>IF(H5885&lt;=0,0,ROUNDDOWN(ROUND((H5885*LOOKUP(H5885,{0,1950001,3300001,6950001,9000001,18000001,40000001},{0.05,0.1,0.2,0.23,0.33,0.4,0.45})-LOOKUP(H5885,{0,1950001,3300001,6950001,9000001,18000001,40000001},{0,97500,427500,636000,1536000,2796000,4796000}))*1.021,3),0))</f>
        <v/>
      </c>
      <c r="J5885" s="21">
        <f>ROUNDDOWN(ROUND(H5885*0.06,2),-2)</f>
        <v/>
      </c>
      <c r="K5885" s="21">
        <f>ROUNDDOWN(ROUND(H5885*0.04,2),-2)</f>
        <v/>
      </c>
      <c r="L5885" s="21">
        <f>I5885+J5885+K5885</f>
        <v/>
      </c>
      <c r="M5885" s="21">
        <f>B5885-L5885</f>
        <v/>
      </c>
      <c r="N5885" s="21">
        <f>ROUNDDOWN(ROUND(B5885*0.2042,2),0)</f>
        <v/>
      </c>
    </row>
    <row r="5886">
      <c r="A5886" t="inlineStr">
        <is>
          <t>照合 一般</t>
        </is>
      </c>
      <c r="B5886" s="21" t="n">
        <v>44000000</v>
      </c>
      <c r="C5886" s="22" t="n">
        <v>19</v>
      </c>
      <c r="D5886" s="22" t="n">
        <v>1</v>
      </c>
      <c r="E5886" s="22" t="n">
        <v>0</v>
      </c>
      <c r="F5886" s="21">
        <f>(IF(C5886&lt;=20,MAX(800000,400000*C5886),8000000+700000*(C5886-20))+IF(E5886=1,1000000,0))</f>
        <v/>
      </c>
      <c r="G5886" s="21">
        <f>IF(AND(D5886=3,C5886&lt;=5),MAX(0,B5886-F5886),IF(AND(D5886=2,C5886&lt;=5,MAX(0,B5886-F5886)&gt;3000000),1500000+MAX(0,B5886-F5886)-3000000,MAX(0,B5886-F5886)/2))</f>
        <v/>
      </c>
      <c r="H5886" s="21">
        <f>ROUNDDOWN(G5886,-3)</f>
        <v/>
      </c>
      <c r="I5886" s="21">
        <f>IF(H5886&lt;=0,0,ROUNDDOWN(ROUND((H5886*LOOKUP(H5886,{0,1950001,3300001,6950001,9000001,18000001,40000001},{0.05,0.1,0.2,0.23,0.33,0.4,0.45})-LOOKUP(H5886,{0,1950001,3300001,6950001,9000001,18000001,40000001},{0,97500,427500,636000,1536000,2796000,4796000}))*1.021,3),0))</f>
        <v/>
      </c>
      <c r="J5886" s="21">
        <f>ROUNDDOWN(ROUND(H5886*0.06,2),-2)</f>
        <v/>
      </c>
      <c r="K5886" s="21">
        <f>ROUNDDOWN(ROUND(H5886*0.04,2),-2)</f>
        <v/>
      </c>
      <c r="L5886" s="21">
        <f>I5886+J5886+K5886</f>
        <v/>
      </c>
      <c r="M5886" s="21">
        <f>B5886-L5886</f>
        <v/>
      </c>
      <c r="N5886" s="21">
        <f>ROUNDDOWN(ROUND(B5886*0.2042,2),0)</f>
        <v/>
      </c>
    </row>
    <row r="5887">
      <c r="A5887" t="inlineStr">
        <is>
          <t>照合 一般</t>
        </is>
      </c>
      <c r="B5887" s="21" t="n">
        <v>44000000</v>
      </c>
      <c r="C5887" s="22" t="n">
        <v>20</v>
      </c>
      <c r="D5887" s="22" t="n">
        <v>1</v>
      </c>
      <c r="E5887" s="22" t="n">
        <v>0</v>
      </c>
      <c r="F5887" s="21">
        <f>(IF(C5887&lt;=20,MAX(800000,400000*C5887),8000000+700000*(C5887-20))+IF(E5887=1,1000000,0))</f>
        <v/>
      </c>
      <c r="G5887" s="21">
        <f>IF(AND(D5887=3,C5887&lt;=5),MAX(0,B5887-F5887),IF(AND(D5887=2,C5887&lt;=5,MAX(0,B5887-F5887)&gt;3000000),1500000+MAX(0,B5887-F5887)-3000000,MAX(0,B5887-F5887)/2))</f>
        <v/>
      </c>
      <c r="H5887" s="21">
        <f>ROUNDDOWN(G5887,-3)</f>
        <v/>
      </c>
      <c r="I5887" s="21">
        <f>IF(H5887&lt;=0,0,ROUNDDOWN(ROUND((H5887*LOOKUP(H5887,{0,1950001,3300001,6950001,9000001,18000001,40000001},{0.05,0.1,0.2,0.23,0.33,0.4,0.45})-LOOKUP(H5887,{0,1950001,3300001,6950001,9000001,18000001,40000001},{0,97500,427500,636000,1536000,2796000,4796000}))*1.021,3),0))</f>
        <v/>
      </c>
      <c r="J5887" s="21">
        <f>ROUNDDOWN(ROUND(H5887*0.06,2),-2)</f>
        <v/>
      </c>
      <c r="K5887" s="21">
        <f>ROUNDDOWN(ROUND(H5887*0.04,2),-2)</f>
        <v/>
      </c>
      <c r="L5887" s="21">
        <f>I5887+J5887+K5887</f>
        <v/>
      </c>
      <c r="M5887" s="21">
        <f>B5887-L5887</f>
        <v/>
      </c>
      <c r="N5887" s="21">
        <f>ROUNDDOWN(ROUND(B5887*0.2042,2),0)</f>
        <v/>
      </c>
    </row>
    <row r="5888">
      <c r="A5888" t="inlineStr">
        <is>
          <t>照合 一般</t>
        </is>
      </c>
      <c r="B5888" s="21" t="n">
        <v>44000000</v>
      </c>
      <c r="C5888" s="22" t="n">
        <v>21</v>
      </c>
      <c r="D5888" s="22" t="n">
        <v>1</v>
      </c>
      <c r="E5888" s="22" t="n">
        <v>0</v>
      </c>
      <c r="F5888" s="21">
        <f>(IF(C5888&lt;=20,MAX(800000,400000*C5888),8000000+700000*(C5888-20))+IF(E5888=1,1000000,0))</f>
        <v/>
      </c>
      <c r="G5888" s="21">
        <f>IF(AND(D5888=3,C5888&lt;=5),MAX(0,B5888-F5888),IF(AND(D5888=2,C5888&lt;=5,MAX(0,B5888-F5888)&gt;3000000),1500000+MAX(0,B5888-F5888)-3000000,MAX(0,B5888-F5888)/2))</f>
        <v/>
      </c>
      <c r="H5888" s="21">
        <f>ROUNDDOWN(G5888,-3)</f>
        <v/>
      </c>
      <c r="I5888" s="21">
        <f>IF(H5888&lt;=0,0,ROUNDDOWN(ROUND((H5888*LOOKUP(H5888,{0,1950001,3300001,6950001,9000001,18000001,40000001},{0.05,0.1,0.2,0.23,0.33,0.4,0.45})-LOOKUP(H5888,{0,1950001,3300001,6950001,9000001,18000001,40000001},{0,97500,427500,636000,1536000,2796000,4796000}))*1.021,3),0))</f>
        <v/>
      </c>
      <c r="J5888" s="21">
        <f>ROUNDDOWN(ROUND(H5888*0.06,2),-2)</f>
        <v/>
      </c>
      <c r="K5888" s="21">
        <f>ROUNDDOWN(ROUND(H5888*0.04,2),-2)</f>
        <v/>
      </c>
      <c r="L5888" s="21">
        <f>I5888+J5888+K5888</f>
        <v/>
      </c>
      <c r="M5888" s="21">
        <f>B5888-L5888</f>
        <v/>
      </c>
      <c r="N5888" s="21">
        <f>ROUNDDOWN(ROUND(B5888*0.2042,2),0)</f>
        <v/>
      </c>
    </row>
    <row r="5889">
      <c r="A5889" t="inlineStr">
        <is>
          <t>照合 一般</t>
        </is>
      </c>
      <c r="B5889" s="21" t="n">
        <v>44000000</v>
      </c>
      <c r="C5889" s="22" t="n">
        <v>22</v>
      </c>
      <c r="D5889" s="22" t="n">
        <v>1</v>
      </c>
      <c r="E5889" s="22" t="n">
        <v>0</v>
      </c>
      <c r="F5889" s="21">
        <f>(IF(C5889&lt;=20,MAX(800000,400000*C5889),8000000+700000*(C5889-20))+IF(E5889=1,1000000,0))</f>
        <v/>
      </c>
      <c r="G5889" s="21">
        <f>IF(AND(D5889=3,C5889&lt;=5),MAX(0,B5889-F5889),IF(AND(D5889=2,C5889&lt;=5,MAX(0,B5889-F5889)&gt;3000000),1500000+MAX(0,B5889-F5889)-3000000,MAX(0,B5889-F5889)/2))</f>
        <v/>
      </c>
      <c r="H5889" s="21">
        <f>ROUNDDOWN(G5889,-3)</f>
        <v/>
      </c>
      <c r="I5889" s="21">
        <f>IF(H5889&lt;=0,0,ROUNDDOWN(ROUND((H5889*LOOKUP(H5889,{0,1950001,3300001,6950001,9000001,18000001,40000001},{0.05,0.1,0.2,0.23,0.33,0.4,0.45})-LOOKUP(H5889,{0,1950001,3300001,6950001,9000001,18000001,40000001},{0,97500,427500,636000,1536000,2796000,4796000}))*1.021,3),0))</f>
        <v/>
      </c>
      <c r="J5889" s="21">
        <f>ROUNDDOWN(ROUND(H5889*0.06,2),-2)</f>
        <v/>
      </c>
      <c r="K5889" s="21">
        <f>ROUNDDOWN(ROUND(H5889*0.04,2),-2)</f>
        <v/>
      </c>
      <c r="L5889" s="21">
        <f>I5889+J5889+K5889</f>
        <v/>
      </c>
      <c r="M5889" s="21">
        <f>B5889-L5889</f>
        <v/>
      </c>
      <c r="N5889" s="21">
        <f>ROUNDDOWN(ROUND(B5889*0.2042,2),0)</f>
        <v/>
      </c>
    </row>
    <row r="5890">
      <c r="A5890" t="inlineStr">
        <is>
          <t>照合 一般</t>
        </is>
      </c>
      <c r="B5890" s="21" t="n">
        <v>44000000</v>
      </c>
      <c r="C5890" s="22" t="n">
        <v>23</v>
      </c>
      <c r="D5890" s="22" t="n">
        <v>1</v>
      </c>
      <c r="E5890" s="22" t="n">
        <v>0</v>
      </c>
      <c r="F5890" s="21">
        <f>(IF(C5890&lt;=20,MAX(800000,400000*C5890),8000000+700000*(C5890-20))+IF(E5890=1,1000000,0))</f>
        <v/>
      </c>
      <c r="G5890" s="21">
        <f>IF(AND(D5890=3,C5890&lt;=5),MAX(0,B5890-F5890),IF(AND(D5890=2,C5890&lt;=5,MAX(0,B5890-F5890)&gt;3000000),1500000+MAX(0,B5890-F5890)-3000000,MAX(0,B5890-F5890)/2))</f>
        <v/>
      </c>
      <c r="H5890" s="21">
        <f>ROUNDDOWN(G5890,-3)</f>
        <v/>
      </c>
      <c r="I5890" s="21">
        <f>IF(H5890&lt;=0,0,ROUNDDOWN(ROUND((H5890*LOOKUP(H5890,{0,1950001,3300001,6950001,9000001,18000001,40000001},{0.05,0.1,0.2,0.23,0.33,0.4,0.45})-LOOKUP(H5890,{0,1950001,3300001,6950001,9000001,18000001,40000001},{0,97500,427500,636000,1536000,2796000,4796000}))*1.021,3),0))</f>
        <v/>
      </c>
      <c r="J5890" s="21">
        <f>ROUNDDOWN(ROUND(H5890*0.06,2),-2)</f>
        <v/>
      </c>
      <c r="K5890" s="21">
        <f>ROUNDDOWN(ROUND(H5890*0.04,2),-2)</f>
        <v/>
      </c>
      <c r="L5890" s="21">
        <f>I5890+J5890+K5890</f>
        <v/>
      </c>
      <c r="M5890" s="21">
        <f>B5890-L5890</f>
        <v/>
      </c>
      <c r="N5890" s="21">
        <f>ROUNDDOWN(ROUND(B5890*0.2042,2),0)</f>
        <v/>
      </c>
    </row>
    <row r="5891">
      <c r="A5891" t="inlineStr">
        <is>
          <t>照合 一般</t>
        </is>
      </c>
      <c r="B5891" s="21" t="n">
        <v>44000000</v>
      </c>
      <c r="C5891" s="22" t="n">
        <v>24</v>
      </c>
      <c r="D5891" s="22" t="n">
        <v>1</v>
      </c>
      <c r="E5891" s="22" t="n">
        <v>0</v>
      </c>
      <c r="F5891" s="21">
        <f>(IF(C5891&lt;=20,MAX(800000,400000*C5891),8000000+700000*(C5891-20))+IF(E5891=1,1000000,0))</f>
        <v/>
      </c>
      <c r="G5891" s="21">
        <f>IF(AND(D5891=3,C5891&lt;=5),MAX(0,B5891-F5891),IF(AND(D5891=2,C5891&lt;=5,MAX(0,B5891-F5891)&gt;3000000),1500000+MAX(0,B5891-F5891)-3000000,MAX(0,B5891-F5891)/2))</f>
        <v/>
      </c>
      <c r="H5891" s="21">
        <f>ROUNDDOWN(G5891,-3)</f>
        <v/>
      </c>
      <c r="I5891" s="21">
        <f>IF(H5891&lt;=0,0,ROUNDDOWN(ROUND((H5891*LOOKUP(H5891,{0,1950001,3300001,6950001,9000001,18000001,40000001},{0.05,0.1,0.2,0.23,0.33,0.4,0.45})-LOOKUP(H5891,{0,1950001,3300001,6950001,9000001,18000001,40000001},{0,97500,427500,636000,1536000,2796000,4796000}))*1.021,3),0))</f>
        <v/>
      </c>
      <c r="J5891" s="21">
        <f>ROUNDDOWN(ROUND(H5891*0.06,2),-2)</f>
        <v/>
      </c>
      <c r="K5891" s="21">
        <f>ROUNDDOWN(ROUND(H5891*0.04,2),-2)</f>
        <v/>
      </c>
      <c r="L5891" s="21">
        <f>I5891+J5891+K5891</f>
        <v/>
      </c>
      <c r="M5891" s="21">
        <f>B5891-L5891</f>
        <v/>
      </c>
      <c r="N5891" s="21">
        <f>ROUNDDOWN(ROUND(B5891*0.2042,2),0)</f>
        <v/>
      </c>
    </row>
    <row r="5892">
      <c r="A5892" t="inlineStr">
        <is>
          <t>照合 一般</t>
        </is>
      </c>
      <c r="B5892" s="21" t="n">
        <v>44000000</v>
      </c>
      <c r="C5892" s="22" t="n">
        <v>25</v>
      </c>
      <c r="D5892" s="22" t="n">
        <v>1</v>
      </c>
      <c r="E5892" s="22" t="n">
        <v>0</v>
      </c>
      <c r="F5892" s="21">
        <f>(IF(C5892&lt;=20,MAX(800000,400000*C5892),8000000+700000*(C5892-20))+IF(E5892=1,1000000,0))</f>
        <v/>
      </c>
      <c r="G5892" s="21">
        <f>IF(AND(D5892=3,C5892&lt;=5),MAX(0,B5892-F5892),IF(AND(D5892=2,C5892&lt;=5,MAX(0,B5892-F5892)&gt;3000000),1500000+MAX(0,B5892-F5892)-3000000,MAX(0,B5892-F5892)/2))</f>
        <v/>
      </c>
      <c r="H5892" s="21">
        <f>ROUNDDOWN(G5892,-3)</f>
        <v/>
      </c>
      <c r="I5892" s="21">
        <f>IF(H5892&lt;=0,0,ROUNDDOWN(ROUND((H5892*LOOKUP(H5892,{0,1950001,3300001,6950001,9000001,18000001,40000001},{0.05,0.1,0.2,0.23,0.33,0.4,0.45})-LOOKUP(H5892,{0,1950001,3300001,6950001,9000001,18000001,40000001},{0,97500,427500,636000,1536000,2796000,4796000}))*1.021,3),0))</f>
        <v/>
      </c>
      <c r="J5892" s="21">
        <f>ROUNDDOWN(ROUND(H5892*0.06,2),-2)</f>
        <v/>
      </c>
      <c r="K5892" s="21">
        <f>ROUNDDOWN(ROUND(H5892*0.04,2),-2)</f>
        <v/>
      </c>
      <c r="L5892" s="21">
        <f>I5892+J5892+K5892</f>
        <v/>
      </c>
      <c r="M5892" s="21">
        <f>B5892-L5892</f>
        <v/>
      </c>
      <c r="N5892" s="21">
        <f>ROUNDDOWN(ROUND(B5892*0.2042,2),0)</f>
        <v/>
      </c>
    </row>
    <row r="5893">
      <c r="A5893" t="inlineStr">
        <is>
          <t>照合 一般</t>
        </is>
      </c>
      <c r="B5893" s="21" t="n">
        <v>44000000</v>
      </c>
      <c r="C5893" s="22" t="n">
        <v>26</v>
      </c>
      <c r="D5893" s="22" t="n">
        <v>1</v>
      </c>
      <c r="E5893" s="22" t="n">
        <v>0</v>
      </c>
      <c r="F5893" s="21">
        <f>(IF(C5893&lt;=20,MAX(800000,400000*C5893),8000000+700000*(C5893-20))+IF(E5893=1,1000000,0))</f>
        <v/>
      </c>
      <c r="G5893" s="21">
        <f>IF(AND(D5893=3,C5893&lt;=5),MAX(0,B5893-F5893),IF(AND(D5893=2,C5893&lt;=5,MAX(0,B5893-F5893)&gt;3000000),1500000+MAX(0,B5893-F5893)-3000000,MAX(0,B5893-F5893)/2))</f>
        <v/>
      </c>
      <c r="H5893" s="21">
        <f>ROUNDDOWN(G5893,-3)</f>
        <v/>
      </c>
      <c r="I5893" s="21">
        <f>IF(H5893&lt;=0,0,ROUNDDOWN(ROUND((H5893*LOOKUP(H5893,{0,1950001,3300001,6950001,9000001,18000001,40000001},{0.05,0.1,0.2,0.23,0.33,0.4,0.45})-LOOKUP(H5893,{0,1950001,3300001,6950001,9000001,18000001,40000001},{0,97500,427500,636000,1536000,2796000,4796000}))*1.021,3),0))</f>
        <v/>
      </c>
      <c r="J5893" s="21">
        <f>ROUNDDOWN(ROUND(H5893*0.06,2),-2)</f>
        <v/>
      </c>
      <c r="K5893" s="21">
        <f>ROUNDDOWN(ROUND(H5893*0.04,2),-2)</f>
        <v/>
      </c>
      <c r="L5893" s="21">
        <f>I5893+J5893+K5893</f>
        <v/>
      </c>
      <c r="M5893" s="21">
        <f>B5893-L5893</f>
        <v/>
      </c>
      <c r="N5893" s="21">
        <f>ROUNDDOWN(ROUND(B5893*0.2042,2),0)</f>
        <v/>
      </c>
    </row>
    <row r="5894">
      <c r="A5894" t="inlineStr">
        <is>
          <t>照合 一般</t>
        </is>
      </c>
      <c r="B5894" s="21" t="n">
        <v>44000000</v>
      </c>
      <c r="C5894" s="22" t="n">
        <v>27</v>
      </c>
      <c r="D5894" s="22" t="n">
        <v>1</v>
      </c>
      <c r="E5894" s="22" t="n">
        <v>0</v>
      </c>
      <c r="F5894" s="21">
        <f>(IF(C5894&lt;=20,MAX(800000,400000*C5894),8000000+700000*(C5894-20))+IF(E5894=1,1000000,0))</f>
        <v/>
      </c>
      <c r="G5894" s="21">
        <f>IF(AND(D5894=3,C5894&lt;=5),MAX(0,B5894-F5894),IF(AND(D5894=2,C5894&lt;=5,MAX(0,B5894-F5894)&gt;3000000),1500000+MAX(0,B5894-F5894)-3000000,MAX(0,B5894-F5894)/2))</f>
        <v/>
      </c>
      <c r="H5894" s="21">
        <f>ROUNDDOWN(G5894,-3)</f>
        <v/>
      </c>
      <c r="I5894" s="21">
        <f>IF(H5894&lt;=0,0,ROUNDDOWN(ROUND((H5894*LOOKUP(H5894,{0,1950001,3300001,6950001,9000001,18000001,40000001},{0.05,0.1,0.2,0.23,0.33,0.4,0.45})-LOOKUP(H5894,{0,1950001,3300001,6950001,9000001,18000001,40000001},{0,97500,427500,636000,1536000,2796000,4796000}))*1.021,3),0))</f>
        <v/>
      </c>
      <c r="J5894" s="21">
        <f>ROUNDDOWN(ROUND(H5894*0.06,2),-2)</f>
        <v/>
      </c>
      <c r="K5894" s="21">
        <f>ROUNDDOWN(ROUND(H5894*0.04,2),-2)</f>
        <v/>
      </c>
      <c r="L5894" s="21">
        <f>I5894+J5894+K5894</f>
        <v/>
      </c>
      <c r="M5894" s="21">
        <f>B5894-L5894</f>
        <v/>
      </c>
      <c r="N5894" s="21">
        <f>ROUNDDOWN(ROUND(B5894*0.2042,2),0)</f>
        <v/>
      </c>
    </row>
    <row r="5895">
      <c r="A5895" t="inlineStr">
        <is>
          <t>照合 一般</t>
        </is>
      </c>
      <c r="B5895" s="21" t="n">
        <v>44000000</v>
      </c>
      <c r="C5895" s="22" t="n">
        <v>28</v>
      </c>
      <c r="D5895" s="22" t="n">
        <v>1</v>
      </c>
      <c r="E5895" s="22" t="n">
        <v>0</v>
      </c>
      <c r="F5895" s="21">
        <f>(IF(C5895&lt;=20,MAX(800000,400000*C5895),8000000+700000*(C5895-20))+IF(E5895=1,1000000,0))</f>
        <v/>
      </c>
      <c r="G5895" s="21">
        <f>IF(AND(D5895=3,C5895&lt;=5),MAX(0,B5895-F5895),IF(AND(D5895=2,C5895&lt;=5,MAX(0,B5895-F5895)&gt;3000000),1500000+MAX(0,B5895-F5895)-3000000,MAX(0,B5895-F5895)/2))</f>
        <v/>
      </c>
      <c r="H5895" s="21">
        <f>ROUNDDOWN(G5895,-3)</f>
        <v/>
      </c>
      <c r="I5895" s="21">
        <f>IF(H5895&lt;=0,0,ROUNDDOWN(ROUND((H5895*LOOKUP(H5895,{0,1950001,3300001,6950001,9000001,18000001,40000001},{0.05,0.1,0.2,0.23,0.33,0.4,0.45})-LOOKUP(H5895,{0,1950001,3300001,6950001,9000001,18000001,40000001},{0,97500,427500,636000,1536000,2796000,4796000}))*1.021,3),0))</f>
        <v/>
      </c>
      <c r="J5895" s="21">
        <f>ROUNDDOWN(ROUND(H5895*0.06,2),-2)</f>
        <v/>
      </c>
      <c r="K5895" s="21">
        <f>ROUNDDOWN(ROUND(H5895*0.04,2),-2)</f>
        <v/>
      </c>
      <c r="L5895" s="21">
        <f>I5895+J5895+K5895</f>
        <v/>
      </c>
      <c r="M5895" s="21">
        <f>B5895-L5895</f>
        <v/>
      </c>
      <c r="N5895" s="21">
        <f>ROUNDDOWN(ROUND(B5895*0.2042,2),0)</f>
        <v/>
      </c>
    </row>
    <row r="5896">
      <c r="A5896" t="inlineStr">
        <is>
          <t>照合 一般</t>
        </is>
      </c>
      <c r="B5896" s="21" t="n">
        <v>44000000</v>
      </c>
      <c r="C5896" s="22" t="n">
        <v>29</v>
      </c>
      <c r="D5896" s="22" t="n">
        <v>1</v>
      </c>
      <c r="E5896" s="22" t="n">
        <v>0</v>
      </c>
      <c r="F5896" s="21">
        <f>(IF(C5896&lt;=20,MAX(800000,400000*C5896),8000000+700000*(C5896-20))+IF(E5896=1,1000000,0))</f>
        <v/>
      </c>
      <c r="G5896" s="21">
        <f>IF(AND(D5896=3,C5896&lt;=5),MAX(0,B5896-F5896),IF(AND(D5896=2,C5896&lt;=5,MAX(0,B5896-F5896)&gt;3000000),1500000+MAX(0,B5896-F5896)-3000000,MAX(0,B5896-F5896)/2))</f>
        <v/>
      </c>
      <c r="H5896" s="21">
        <f>ROUNDDOWN(G5896,-3)</f>
        <v/>
      </c>
      <c r="I5896" s="21">
        <f>IF(H5896&lt;=0,0,ROUNDDOWN(ROUND((H5896*LOOKUP(H5896,{0,1950001,3300001,6950001,9000001,18000001,40000001},{0.05,0.1,0.2,0.23,0.33,0.4,0.45})-LOOKUP(H5896,{0,1950001,3300001,6950001,9000001,18000001,40000001},{0,97500,427500,636000,1536000,2796000,4796000}))*1.021,3),0))</f>
        <v/>
      </c>
      <c r="J5896" s="21">
        <f>ROUNDDOWN(ROUND(H5896*0.06,2),-2)</f>
        <v/>
      </c>
      <c r="K5896" s="21">
        <f>ROUNDDOWN(ROUND(H5896*0.04,2),-2)</f>
        <v/>
      </c>
      <c r="L5896" s="21">
        <f>I5896+J5896+K5896</f>
        <v/>
      </c>
      <c r="M5896" s="21">
        <f>B5896-L5896</f>
        <v/>
      </c>
      <c r="N5896" s="21">
        <f>ROUNDDOWN(ROUND(B5896*0.2042,2),0)</f>
        <v/>
      </c>
    </row>
    <row r="5897">
      <c r="A5897" t="inlineStr">
        <is>
          <t>照合 一般</t>
        </is>
      </c>
      <c r="B5897" s="21" t="n">
        <v>44000000</v>
      </c>
      <c r="C5897" s="22" t="n">
        <v>30</v>
      </c>
      <c r="D5897" s="22" t="n">
        <v>1</v>
      </c>
      <c r="E5897" s="22" t="n">
        <v>0</v>
      </c>
      <c r="F5897" s="21">
        <f>(IF(C5897&lt;=20,MAX(800000,400000*C5897),8000000+700000*(C5897-20))+IF(E5897=1,1000000,0))</f>
        <v/>
      </c>
      <c r="G5897" s="21">
        <f>IF(AND(D5897=3,C5897&lt;=5),MAX(0,B5897-F5897),IF(AND(D5897=2,C5897&lt;=5,MAX(0,B5897-F5897)&gt;3000000),1500000+MAX(0,B5897-F5897)-3000000,MAX(0,B5897-F5897)/2))</f>
        <v/>
      </c>
      <c r="H5897" s="21">
        <f>ROUNDDOWN(G5897,-3)</f>
        <v/>
      </c>
      <c r="I5897" s="21">
        <f>IF(H5897&lt;=0,0,ROUNDDOWN(ROUND((H5897*LOOKUP(H5897,{0,1950001,3300001,6950001,9000001,18000001,40000001},{0.05,0.1,0.2,0.23,0.33,0.4,0.45})-LOOKUP(H5897,{0,1950001,3300001,6950001,9000001,18000001,40000001},{0,97500,427500,636000,1536000,2796000,4796000}))*1.021,3),0))</f>
        <v/>
      </c>
      <c r="J5897" s="21">
        <f>ROUNDDOWN(ROUND(H5897*0.06,2),-2)</f>
        <v/>
      </c>
      <c r="K5897" s="21">
        <f>ROUNDDOWN(ROUND(H5897*0.04,2),-2)</f>
        <v/>
      </c>
      <c r="L5897" s="21">
        <f>I5897+J5897+K5897</f>
        <v/>
      </c>
      <c r="M5897" s="21">
        <f>B5897-L5897</f>
        <v/>
      </c>
      <c r="N5897" s="21">
        <f>ROUNDDOWN(ROUND(B5897*0.2042,2),0)</f>
        <v/>
      </c>
    </row>
    <row r="5898">
      <c r="A5898" t="inlineStr">
        <is>
          <t>照合 一般</t>
        </is>
      </c>
      <c r="B5898" s="21" t="n">
        <v>44000000</v>
      </c>
      <c r="C5898" s="22" t="n">
        <v>31</v>
      </c>
      <c r="D5898" s="22" t="n">
        <v>1</v>
      </c>
      <c r="E5898" s="22" t="n">
        <v>0</v>
      </c>
      <c r="F5898" s="21">
        <f>(IF(C5898&lt;=20,MAX(800000,400000*C5898),8000000+700000*(C5898-20))+IF(E5898=1,1000000,0))</f>
        <v/>
      </c>
      <c r="G5898" s="21">
        <f>IF(AND(D5898=3,C5898&lt;=5),MAX(0,B5898-F5898),IF(AND(D5898=2,C5898&lt;=5,MAX(0,B5898-F5898)&gt;3000000),1500000+MAX(0,B5898-F5898)-3000000,MAX(0,B5898-F5898)/2))</f>
        <v/>
      </c>
      <c r="H5898" s="21">
        <f>ROUNDDOWN(G5898,-3)</f>
        <v/>
      </c>
      <c r="I5898" s="21">
        <f>IF(H5898&lt;=0,0,ROUNDDOWN(ROUND((H5898*LOOKUP(H5898,{0,1950001,3300001,6950001,9000001,18000001,40000001},{0.05,0.1,0.2,0.23,0.33,0.4,0.45})-LOOKUP(H5898,{0,1950001,3300001,6950001,9000001,18000001,40000001},{0,97500,427500,636000,1536000,2796000,4796000}))*1.021,3),0))</f>
        <v/>
      </c>
      <c r="J5898" s="21">
        <f>ROUNDDOWN(ROUND(H5898*0.06,2),-2)</f>
        <v/>
      </c>
      <c r="K5898" s="21">
        <f>ROUNDDOWN(ROUND(H5898*0.04,2),-2)</f>
        <v/>
      </c>
      <c r="L5898" s="21">
        <f>I5898+J5898+K5898</f>
        <v/>
      </c>
      <c r="M5898" s="21">
        <f>B5898-L5898</f>
        <v/>
      </c>
      <c r="N5898" s="21">
        <f>ROUNDDOWN(ROUND(B5898*0.2042,2),0)</f>
        <v/>
      </c>
    </row>
    <row r="5899">
      <c r="A5899" t="inlineStr">
        <is>
          <t>照合 一般</t>
        </is>
      </c>
      <c r="B5899" s="21" t="n">
        <v>44000000</v>
      </c>
      <c r="C5899" s="22" t="n">
        <v>32</v>
      </c>
      <c r="D5899" s="22" t="n">
        <v>1</v>
      </c>
      <c r="E5899" s="22" t="n">
        <v>0</v>
      </c>
      <c r="F5899" s="21">
        <f>(IF(C5899&lt;=20,MAX(800000,400000*C5899),8000000+700000*(C5899-20))+IF(E5899=1,1000000,0))</f>
        <v/>
      </c>
      <c r="G5899" s="21">
        <f>IF(AND(D5899=3,C5899&lt;=5),MAX(0,B5899-F5899),IF(AND(D5899=2,C5899&lt;=5,MAX(0,B5899-F5899)&gt;3000000),1500000+MAX(0,B5899-F5899)-3000000,MAX(0,B5899-F5899)/2))</f>
        <v/>
      </c>
      <c r="H5899" s="21">
        <f>ROUNDDOWN(G5899,-3)</f>
        <v/>
      </c>
      <c r="I5899" s="21">
        <f>IF(H5899&lt;=0,0,ROUNDDOWN(ROUND((H5899*LOOKUP(H5899,{0,1950001,3300001,6950001,9000001,18000001,40000001},{0.05,0.1,0.2,0.23,0.33,0.4,0.45})-LOOKUP(H5899,{0,1950001,3300001,6950001,9000001,18000001,40000001},{0,97500,427500,636000,1536000,2796000,4796000}))*1.021,3),0))</f>
        <v/>
      </c>
      <c r="J5899" s="21">
        <f>ROUNDDOWN(ROUND(H5899*0.06,2),-2)</f>
        <v/>
      </c>
      <c r="K5899" s="21">
        <f>ROUNDDOWN(ROUND(H5899*0.04,2),-2)</f>
        <v/>
      </c>
      <c r="L5899" s="21">
        <f>I5899+J5899+K5899</f>
        <v/>
      </c>
      <c r="M5899" s="21">
        <f>B5899-L5899</f>
        <v/>
      </c>
      <c r="N5899" s="21">
        <f>ROUNDDOWN(ROUND(B5899*0.2042,2),0)</f>
        <v/>
      </c>
    </row>
    <row r="5900">
      <c r="A5900" t="inlineStr">
        <is>
          <t>照合 一般</t>
        </is>
      </c>
      <c r="B5900" s="21" t="n">
        <v>44000000</v>
      </c>
      <c r="C5900" s="22" t="n">
        <v>33</v>
      </c>
      <c r="D5900" s="22" t="n">
        <v>1</v>
      </c>
      <c r="E5900" s="22" t="n">
        <v>0</v>
      </c>
      <c r="F5900" s="21">
        <f>(IF(C5900&lt;=20,MAX(800000,400000*C5900),8000000+700000*(C5900-20))+IF(E5900=1,1000000,0))</f>
        <v/>
      </c>
      <c r="G5900" s="21">
        <f>IF(AND(D5900=3,C5900&lt;=5),MAX(0,B5900-F5900),IF(AND(D5900=2,C5900&lt;=5,MAX(0,B5900-F5900)&gt;3000000),1500000+MAX(0,B5900-F5900)-3000000,MAX(0,B5900-F5900)/2))</f>
        <v/>
      </c>
      <c r="H5900" s="21">
        <f>ROUNDDOWN(G5900,-3)</f>
        <v/>
      </c>
      <c r="I5900" s="21">
        <f>IF(H5900&lt;=0,0,ROUNDDOWN(ROUND((H5900*LOOKUP(H5900,{0,1950001,3300001,6950001,9000001,18000001,40000001},{0.05,0.1,0.2,0.23,0.33,0.4,0.45})-LOOKUP(H5900,{0,1950001,3300001,6950001,9000001,18000001,40000001},{0,97500,427500,636000,1536000,2796000,4796000}))*1.021,3),0))</f>
        <v/>
      </c>
      <c r="J5900" s="21">
        <f>ROUNDDOWN(ROUND(H5900*0.06,2),-2)</f>
        <v/>
      </c>
      <c r="K5900" s="21">
        <f>ROUNDDOWN(ROUND(H5900*0.04,2),-2)</f>
        <v/>
      </c>
      <c r="L5900" s="21">
        <f>I5900+J5900+K5900</f>
        <v/>
      </c>
      <c r="M5900" s="21">
        <f>B5900-L5900</f>
        <v/>
      </c>
      <c r="N5900" s="21">
        <f>ROUNDDOWN(ROUND(B5900*0.2042,2),0)</f>
        <v/>
      </c>
    </row>
    <row r="5901">
      <c r="A5901" t="inlineStr">
        <is>
          <t>照合 一般</t>
        </is>
      </c>
      <c r="B5901" s="21" t="n">
        <v>44000000</v>
      </c>
      <c r="C5901" s="22" t="n">
        <v>34</v>
      </c>
      <c r="D5901" s="22" t="n">
        <v>1</v>
      </c>
      <c r="E5901" s="22" t="n">
        <v>0</v>
      </c>
      <c r="F5901" s="21">
        <f>(IF(C5901&lt;=20,MAX(800000,400000*C5901),8000000+700000*(C5901-20))+IF(E5901=1,1000000,0))</f>
        <v/>
      </c>
      <c r="G5901" s="21">
        <f>IF(AND(D5901=3,C5901&lt;=5),MAX(0,B5901-F5901),IF(AND(D5901=2,C5901&lt;=5,MAX(0,B5901-F5901)&gt;3000000),1500000+MAX(0,B5901-F5901)-3000000,MAX(0,B5901-F5901)/2))</f>
        <v/>
      </c>
      <c r="H5901" s="21">
        <f>ROUNDDOWN(G5901,-3)</f>
        <v/>
      </c>
      <c r="I5901" s="21">
        <f>IF(H5901&lt;=0,0,ROUNDDOWN(ROUND((H5901*LOOKUP(H5901,{0,1950001,3300001,6950001,9000001,18000001,40000001},{0.05,0.1,0.2,0.23,0.33,0.4,0.45})-LOOKUP(H5901,{0,1950001,3300001,6950001,9000001,18000001,40000001},{0,97500,427500,636000,1536000,2796000,4796000}))*1.021,3),0))</f>
        <v/>
      </c>
      <c r="J5901" s="21">
        <f>ROUNDDOWN(ROUND(H5901*0.06,2),-2)</f>
        <v/>
      </c>
      <c r="K5901" s="21">
        <f>ROUNDDOWN(ROUND(H5901*0.04,2),-2)</f>
        <v/>
      </c>
      <c r="L5901" s="21">
        <f>I5901+J5901+K5901</f>
        <v/>
      </c>
      <c r="M5901" s="21">
        <f>B5901-L5901</f>
        <v/>
      </c>
      <c r="N5901" s="21">
        <f>ROUNDDOWN(ROUND(B5901*0.2042,2),0)</f>
        <v/>
      </c>
    </row>
    <row r="5902">
      <c r="A5902" t="inlineStr">
        <is>
          <t>照合 一般</t>
        </is>
      </c>
      <c r="B5902" s="21" t="n">
        <v>44000000</v>
      </c>
      <c r="C5902" s="22" t="n">
        <v>35</v>
      </c>
      <c r="D5902" s="22" t="n">
        <v>1</v>
      </c>
      <c r="E5902" s="22" t="n">
        <v>0</v>
      </c>
      <c r="F5902" s="21">
        <f>(IF(C5902&lt;=20,MAX(800000,400000*C5902),8000000+700000*(C5902-20))+IF(E5902=1,1000000,0))</f>
        <v/>
      </c>
      <c r="G5902" s="21">
        <f>IF(AND(D5902=3,C5902&lt;=5),MAX(0,B5902-F5902),IF(AND(D5902=2,C5902&lt;=5,MAX(0,B5902-F5902)&gt;3000000),1500000+MAX(0,B5902-F5902)-3000000,MAX(0,B5902-F5902)/2))</f>
        <v/>
      </c>
      <c r="H5902" s="21">
        <f>ROUNDDOWN(G5902,-3)</f>
        <v/>
      </c>
      <c r="I5902" s="21">
        <f>IF(H5902&lt;=0,0,ROUNDDOWN(ROUND((H5902*LOOKUP(H5902,{0,1950001,3300001,6950001,9000001,18000001,40000001},{0.05,0.1,0.2,0.23,0.33,0.4,0.45})-LOOKUP(H5902,{0,1950001,3300001,6950001,9000001,18000001,40000001},{0,97500,427500,636000,1536000,2796000,4796000}))*1.021,3),0))</f>
        <v/>
      </c>
      <c r="J5902" s="21">
        <f>ROUNDDOWN(ROUND(H5902*0.06,2),-2)</f>
        <v/>
      </c>
      <c r="K5902" s="21">
        <f>ROUNDDOWN(ROUND(H5902*0.04,2),-2)</f>
        <v/>
      </c>
      <c r="L5902" s="21">
        <f>I5902+J5902+K5902</f>
        <v/>
      </c>
      <c r="M5902" s="21">
        <f>B5902-L5902</f>
        <v/>
      </c>
      <c r="N5902" s="21">
        <f>ROUNDDOWN(ROUND(B5902*0.2042,2),0)</f>
        <v/>
      </c>
    </row>
    <row r="5903">
      <c r="A5903" t="inlineStr">
        <is>
          <t>照合 一般</t>
        </is>
      </c>
      <c r="B5903" s="21" t="n">
        <v>44000000</v>
      </c>
      <c r="C5903" s="22" t="n">
        <v>36</v>
      </c>
      <c r="D5903" s="22" t="n">
        <v>1</v>
      </c>
      <c r="E5903" s="22" t="n">
        <v>0</v>
      </c>
      <c r="F5903" s="21">
        <f>(IF(C5903&lt;=20,MAX(800000,400000*C5903),8000000+700000*(C5903-20))+IF(E5903=1,1000000,0))</f>
        <v/>
      </c>
      <c r="G5903" s="21">
        <f>IF(AND(D5903=3,C5903&lt;=5),MAX(0,B5903-F5903),IF(AND(D5903=2,C5903&lt;=5,MAX(0,B5903-F5903)&gt;3000000),1500000+MAX(0,B5903-F5903)-3000000,MAX(0,B5903-F5903)/2))</f>
        <v/>
      </c>
      <c r="H5903" s="21">
        <f>ROUNDDOWN(G5903,-3)</f>
        <v/>
      </c>
      <c r="I5903" s="21">
        <f>IF(H5903&lt;=0,0,ROUNDDOWN(ROUND((H5903*LOOKUP(H5903,{0,1950001,3300001,6950001,9000001,18000001,40000001},{0.05,0.1,0.2,0.23,0.33,0.4,0.45})-LOOKUP(H5903,{0,1950001,3300001,6950001,9000001,18000001,40000001},{0,97500,427500,636000,1536000,2796000,4796000}))*1.021,3),0))</f>
        <v/>
      </c>
      <c r="J5903" s="21">
        <f>ROUNDDOWN(ROUND(H5903*0.06,2),-2)</f>
        <v/>
      </c>
      <c r="K5903" s="21">
        <f>ROUNDDOWN(ROUND(H5903*0.04,2),-2)</f>
        <v/>
      </c>
      <c r="L5903" s="21">
        <f>I5903+J5903+K5903</f>
        <v/>
      </c>
      <c r="M5903" s="21">
        <f>B5903-L5903</f>
        <v/>
      </c>
      <c r="N5903" s="21">
        <f>ROUNDDOWN(ROUND(B5903*0.2042,2),0)</f>
        <v/>
      </c>
    </row>
    <row r="5904">
      <c r="A5904" t="inlineStr">
        <is>
          <t>照合 一般</t>
        </is>
      </c>
      <c r="B5904" s="21" t="n">
        <v>44000000</v>
      </c>
      <c r="C5904" s="22" t="n">
        <v>37</v>
      </c>
      <c r="D5904" s="22" t="n">
        <v>1</v>
      </c>
      <c r="E5904" s="22" t="n">
        <v>0</v>
      </c>
      <c r="F5904" s="21">
        <f>(IF(C5904&lt;=20,MAX(800000,400000*C5904),8000000+700000*(C5904-20))+IF(E5904=1,1000000,0))</f>
        <v/>
      </c>
      <c r="G5904" s="21">
        <f>IF(AND(D5904=3,C5904&lt;=5),MAX(0,B5904-F5904),IF(AND(D5904=2,C5904&lt;=5,MAX(0,B5904-F5904)&gt;3000000),1500000+MAX(0,B5904-F5904)-3000000,MAX(0,B5904-F5904)/2))</f>
        <v/>
      </c>
      <c r="H5904" s="21">
        <f>ROUNDDOWN(G5904,-3)</f>
        <v/>
      </c>
      <c r="I5904" s="21">
        <f>IF(H5904&lt;=0,0,ROUNDDOWN(ROUND((H5904*LOOKUP(H5904,{0,1950001,3300001,6950001,9000001,18000001,40000001},{0.05,0.1,0.2,0.23,0.33,0.4,0.45})-LOOKUP(H5904,{0,1950001,3300001,6950001,9000001,18000001,40000001},{0,97500,427500,636000,1536000,2796000,4796000}))*1.021,3),0))</f>
        <v/>
      </c>
      <c r="J5904" s="21">
        <f>ROUNDDOWN(ROUND(H5904*0.06,2),-2)</f>
        <v/>
      </c>
      <c r="K5904" s="21">
        <f>ROUNDDOWN(ROUND(H5904*0.04,2),-2)</f>
        <v/>
      </c>
      <c r="L5904" s="21">
        <f>I5904+J5904+K5904</f>
        <v/>
      </c>
      <c r="M5904" s="21">
        <f>B5904-L5904</f>
        <v/>
      </c>
      <c r="N5904" s="21">
        <f>ROUNDDOWN(ROUND(B5904*0.2042,2),0)</f>
        <v/>
      </c>
    </row>
    <row r="5905">
      <c r="A5905" t="inlineStr">
        <is>
          <t>照合 一般</t>
        </is>
      </c>
      <c r="B5905" s="21" t="n">
        <v>44000000</v>
      </c>
      <c r="C5905" s="22" t="n">
        <v>38</v>
      </c>
      <c r="D5905" s="22" t="n">
        <v>1</v>
      </c>
      <c r="E5905" s="22" t="n">
        <v>0</v>
      </c>
      <c r="F5905" s="21">
        <f>(IF(C5905&lt;=20,MAX(800000,400000*C5905),8000000+700000*(C5905-20))+IF(E5905=1,1000000,0))</f>
        <v/>
      </c>
      <c r="G5905" s="21">
        <f>IF(AND(D5905=3,C5905&lt;=5),MAX(0,B5905-F5905),IF(AND(D5905=2,C5905&lt;=5,MAX(0,B5905-F5905)&gt;3000000),1500000+MAX(0,B5905-F5905)-3000000,MAX(0,B5905-F5905)/2))</f>
        <v/>
      </c>
      <c r="H5905" s="21">
        <f>ROUNDDOWN(G5905,-3)</f>
        <v/>
      </c>
      <c r="I5905" s="21">
        <f>IF(H5905&lt;=0,0,ROUNDDOWN(ROUND((H5905*LOOKUP(H5905,{0,1950001,3300001,6950001,9000001,18000001,40000001},{0.05,0.1,0.2,0.23,0.33,0.4,0.45})-LOOKUP(H5905,{0,1950001,3300001,6950001,9000001,18000001,40000001},{0,97500,427500,636000,1536000,2796000,4796000}))*1.021,3),0))</f>
        <v/>
      </c>
      <c r="J5905" s="21">
        <f>ROUNDDOWN(ROUND(H5905*0.06,2),-2)</f>
        <v/>
      </c>
      <c r="K5905" s="21">
        <f>ROUNDDOWN(ROUND(H5905*0.04,2),-2)</f>
        <v/>
      </c>
      <c r="L5905" s="21">
        <f>I5905+J5905+K5905</f>
        <v/>
      </c>
      <c r="M5905" s="21">
        <f>B5905-L5905</f>
        <v/>
      </c>
      <c r="N5905" s="21">
        <f>ROUNDDOWN(ROUND(B5905*0.2042,2),0)</f>
        <v/>
      </c>
    </row>
    <row r="5906">
      <c r="A5906" t="inlineStr">
        <is>
          <t>照合 一般</t>
        </is>
      </c>
      <c r="B5906" s="21" t="n">
        <v>44000000</v>
      </c>
      <c r="C5906" s="22" t="n">
        <v>39</v>
      </c>
      <c r="D5906" s="22" t="n">
        <v>1</v>
      </c>
      <c r="E5906" s="22" t="n">
        <v>0</v>
      </c>
      <c r="F5906" s="21">
        <f>(IF(C5906&lt;=20,MAX(800000,400000*C5906),8000000+700000*(C5906-20))+IF(E5906=1,1000000,0))</f>
        <v/>
      </c>
      <c r="G5906" s="21">
        <f>IF(AND(D5906=3,C5906&lt;=5),MAX(0,B5906-F5906),IF(AND(D5906=2,C5906&lt;=5,MAX(0,B5906-F5906)&gt;3000000),1500000+MAX(0,B5906-F5906)-3000000,MAX(0,B5906-F5906)/2))</f>
        <v/>
      </c>
      <c r="H5906" s="21">
        <f>ROUNDDOWN(G5906,-3)</f>
        <v/>
      </c>
      <c r="I5906" s="21">
        <f>IF(H5906&lt;=0,0,ROUNDDOWN(ROUND((H5906*LOOKUP(H5906,{0,1950001,3300001,6950001,9000001,18000001,40000001},{0.05,0.1,0.2,0.23,0.33,0.4,0.45})-LOOKUP(H5906,{0,1950001,3300001,6950001,9000001,18000001,40000001},{0,97500,427500,636000,1536000,2796000,4796000}))*1.021,3),0))</f>
        <v/>
      </c>
      <c r="J5906" s="21">
        <f>ROUNDDOWN(ROUND(H5906*0.06,2),-2)</f>
        <v/>
      </c>
      <c r="K5906" s="21">
        <f>ROUNDDOWN(ROUND(H5906*0.04,2),-2)</f>
        <v/>
      </c>
      <c r="L5906" s="21">
        <f>I5906+J5906+K5906</f>
        <v/>
      </c>
      <c r="M5906" s="21">
        <f>B5906-L5906</f>
        <v/>
      </c>
      <c r="N5906" s="21">
        <f>ROUNDDOWN(ROUND(B5906*0.2042,2),0)</f>
        <v/>
      </c>
    </row>
    <row r="5907">
      <c r="A5907" t="inlineStr">
        <is>
          <t>照合 一般</t>
        </is>
      </c>
      <c r="B5907" s="21" t="n">
        <v>44000000</v>
      </c>
      <c r="C5907" s="22" t="n">
        <v>40</v>
      </c>
      <c r="D5907" s="22" t="n">
        <v>1</v>
      </c>
      <c r="E5907" s="22" t="n">
        <v>0</v>
      </c>
      <c r="F5907" s="21">
        <f>(IF(C5907&lt;=20,MAX(800000,400000*C5907),8000000+700000*(C5907-20))+IF(E5907=1,1000000,0))</f>
        <v/>
      </c>
      <c r="G5907" s="21">
        <f>IF(AND(D5907=3,C5907&lt;=5),MAX(0,B5907-F5907),IF(AND(D5907=2,C5907&lt;=5,MAX(0,B5907-F5907)&gt;3000000),1500000+MAX(0,B5907-F5907)-3000000,MAX(0,B5907-F5907)/2))</f>
        <v/>
      </c>
      <c r="H5907" s="21">
        <f>ROUNDDOWN(G5907,-3)</f>
        <v/>
      </c>
      <c r="I5907" s="21">
        <f>IF(H5907&lt;=0,0,ROUNDDOWN(ROUND((H5907*LOOKUP(H5907,{0,1950001,3300001,6950001,9000001,18000001,40000001},{0.05,0.1,0.2,0.23,0.33,0.4,0.45})-LOOKUP(H5907,{0,1950001,3300001,6950001,9000001,18000001,40000001},{0,97500,427500,636000,1536000,2796000,4796000}))*1.021,3),0))</f>
        <v/>
      </c>
      <c r="J5907" s="21">
        <f>ROUNDDOWN(ROUND(H5907*0.06,2),-2)</f>
        <v/>
      </c>
      <c r="K5907" s="21">
        <f>ROUNDDOWN(ROUND(H5907*0.04,2),-2)</f>
        <v/>
      </c>
      <c r="L5907" s="21">
        <f>I5907+J5907+K5907</f>
        <v/>
      </c>
      <c r="M5907" s="21">
        <f>B5907-L5907</f>
        <v/>
      </c>
      <c r="N5907" s="21">
        <f>ROUNDDOWN(ROUND(B5907*0.2042,2),0)</f>
        <v/>
      </c>
    </row>
    <row r="5908">
      <c r="A5908" t="inlineStr">
        <is>
          <t>照合 一般</t>
        </is>
      </c>
      <c r="B5908" s="21" t="n">
        <v>44000000</v>
      </c>
      <c r="C5908" s="22" t="n">
        <v>41</v>
      </c>
      <c r="D5908" s="22" t="n">
        <v>1</v>
      </c>
      <c r="E5908" s="22" t="n">
        <v>0</v>
      </c>
      <c r="F5908" s="21">
        <f>(IF(C5908&lt;=20,MAX(800000,400000*C5908),8000000+700000*(C5908-20))+IF(E5908=1,1000000,0))</f>
        <v/>
      </c>
      <c r="G5908" s="21">
        <f>IF(AND(D5908=3,C5908&lt;=5),MAX(0,B5908-F5908),IF(AND(D5908=2,C5908&lt;=5,MAX(0,B5908-F5908)&gt;3000000),1500000+MAX(0,B5908-F5908)-3000000,MAX(0,B5908-F5908)/2))</f>
        <v/>
      </c>
      <c r="H5908" s="21">
        <f>ROUNDDOWN(G5908,-3)</f>
        <v/>
      </c>
      <c r="I5908" s="21">
        <f>IF(H5908&lt;=0,0,ROUNDDOWN(ROUND((H5908*LOOKUP(H5908,{0,1950001,3300001,6950001,9000001,18000001,40000001},{0.05,0.1,0.2,0.23,0.33,0.4,0.45})-LOOKUP(H5908,{0,1950001,3300001,6950001,9000001,18000001,40000001},{0,97500,427500,636000,1536000,2796000,4796000}))*1.021,3),0))</f>
        <v/>
      </c>
      <c r="J5908" s="21">
        <f>ROUNDDOWN(ROUND(H5908*0.06,2),-2)</f>
        <v/>
      </c>
      <c r="K5908" s="21">
        <f>ROUNDDOWN(ROUND(H5908*0.04,2),-2)</f>
        <v/>
      </c>
      <c r="L5908" s="21">
        <f>I5908+J5908+K5908</f>
        <v/>
      </c>
      <c r="M5908" s="21">
        <f>B5908-L5908</f>
        <v/>
      </c>
      <c r="N5908" s="21">
        <f>ROUNDDOWN(ROUND(B5908*0.2042,2),0)</f>
        <v/>
      </c>
    </row>
    <row r="5909">
      <c r="A5909" t="inlineStr">
        <is>
          <t>照合 一般</t>
        </is>
      </c>
      <c r="B5909" s="21" t="n">
        <v>44000000</v>
      </c>
      <c r="C5909" s="22" t="n">
        <v>42</v>
      </c>
      <c r="D5909" s="22" t="n">
        <v>1</v>
      </c>
      <c r="E5909" s="22" t="n">
        <v>0</v>
      </c>
      <c r="F5909" s="21">
        <f>(IF(C5909&lt;=20,MAX(800000,400000*C5909),8000000+700000*(C5909-20))+IF(E5909=1,1000000,0))</f>
        <v/>
      </c>
      <c r="G5909" s="21">
        <f>IF(AND(D5909=3,C5909&lt;=5),MAX(0,B5909-F5909),IF(AND(D5909=2,C5909&lt;=5,MAX(0,B5909-F5909)&gt;3000000),1500000+MAX(0,B5909-F5909)-3000000,MAX(0,B5909-F5909)/2))</f>
        <v/>
      </c>
      <c r="H5909" s="21">
        <f>ROUNDDOWN(G5909,-3)</f>
        <v/>
      </c>
      <c r="I5909" s="21">
        <f>IF(H5909&lt;=0,0,ROUNDDOWN(ROUND((H5909*LOOKUP(H5909,{0,1950001,3300001,6950001,9000001,18000001,40000001},{0.05,0.1,0.2,0.23,0.33,0.4,0.45})-LOOKUP(H5909,{0,1950001,3300001,6950001,9000001,18000001,40000001},{0,97500,427500,636000,1536000,2796000,4796000}))*1.021,3),0))</f>
        <v/>
      </c>
      <c r="J5909" s="21">
        <f>ROUNDDOWN(ROUND(H5909*0.06,2),-2)</f>
        <v/>
      </c>
      <c r="K5909" s="21">
        <f>ROUNDDOWN(ROUND(H5909*0.04,2),-2)</f>
        <v/>
      </c>
      <c r="L5909" s="21">
        <f>I5909+J5909+K5909</f>
        <v/>
      </c>
      <c r="M5909" s="21">
        <f>B5909-L5909</f>
        <v/>
      </c>
      <c r="N5909" s="21">
        <f>ROUNDDOWN(ROUND(B5909*0.2042,2),0)</f>
        <v/>
      </c>
    </row>
    <row r="5910">
      <c r="A5910" t="inlineStr">
        <is>
          <t>照合 一般</t>
        </is>
      </c>
      <c r="B5910" s="21" t="n">
        <v>44000000</v>
      </c>
      <c r="C5910" s="22" t="n">
        <v>43</v>
      </c>
      <c r="D5910" s="22" t="n">
        <v>1</v>
      </c>
      <c r="E5910" s="22" t="n">
        <v>0</v>
      </c>
      <c r="F5910" s="21">
        <f>(IF(C5910&lt;=20,MAX(800000,400000*C5910),8000000+700000*(C5910-20))+IF(E5910=1,1000000,0))</f>
        <v/>
      </c>
      <c r="G5910" s="21">
        <f>IF(AND(D5910=3,C5910&lt;=5),MAX(0,B5910-F5910),IF(AND(D5910=2,C5910&lt;=5,MAX(0,B5910-F5910)&gt;3000000),1500000+MAX(0,B5910-F5910)-3000000,MAX(0,B5910-F5910)/2))</f>
        <v/>
      </c>
      <c r="H5910" s="21">
        <f>ROUNDDOWN(G5910,-3)</f>
        <v/>
      </c>
      <c r="I5910" s="21">
        <f>IF(H5910&lt;=0,0,ROUNDDOWN(ROUND((H5910*LOOKUP(H5910,{0,1950001,3300001,6950001,9000001,18000001,40000001},{0.05,0.1,0.2,0.23,0.33,0.4,0.45})-LOOKUP(H5910,{0,1950001,3300001,6950001,9000001,18000001,40000001},{0,97500,427500,636000,1536000,2796000,4796000}))*1.021,3),0))</f>
        <v/>
      </c>
      <c r="J5910" s="21">
        <f>ROUNDDOWN(ROUND(H5910*0.06,2),-2)</f>
        <v/>
      </c>
      <c r="K5910" s="21">
        <f>ROUNDDOWN(ROUND(H5910*0.04,2),-2)</f>
        <v/>
      </c>
      <c r="L5910" s="21">
        <f>I5910+J5910+K5910</f>
        <v/>
      </c>
      <c r="M5910" s="21">
        <f>B5910-L5910</f>
        <v/>
      </c>
      <c r="N5910" s="21">
        <f>ROUNDDOWN(ROUND(B5910*0.2042,2),0)</f>
        <v/>
      </c>
    </row>
    <row r="5911">
      <c r="A5911" t="inlineStr">
        <is>
          <t>照合 一般</t>
        </is>
      </c>
      <c r="B5911" s="21" t="n">
        <v>44000000</v>
      </c>
      <c r="C5911" s="22" t="n">
        <v>44</v>
      </c>
      <c r="D5911" s="22" t="n">
        <v>1</v>
      </c>
      <c r="E5911" s="22" t="n">
        <v>0</v>
      </c>
      <c r="F5911" s="21">
        <f>(IF(C5911&lt;=20,MAX(800000,400000*C5911),8000000+700000*(C5911-20))+IF(E5911=1,1000000,0))</f>
        <v/>
      </c>
      <c r="G5911" s="21">
        <f>IF(AND(D5911=3,C5911&lt;=5),MAX(0,B5911-F5911),IF(AND(D5911=2,C5911&lt;=5,MAX(0,B5911-F5911)&gt;3000000),1500000+MAX(0,B5911-F5911)-3000000,MAX(0,B5911-F5911)/2))</f>
        <v/>
      </c>
      <c r="H5911" s="21">
        <f>ROUNDDOWN(G5911,-3)</f>
        <v/>
      </c>
      <c r="I5911" s="21">
        <f>IF(H5911&lt;=0,0,ROUNDDOWN(ROUND((H5911*LOOKUP(H5911,{0,1950001,3300001,6950001,9000001,18000001,40000001},{0.05,0.1,0.2,0.23,0.33,0.4,0.45})-LOOKUP(H5911,{0,1950001,3300001,6950001,9000001,18000001,40000001},{0,97500,427500,636000,1536000,2796000,4796000}))*1.021,3),0))</f>
        <v/>
      </c>
      <c r="J5911" s="21">
        <f>ROUNDDOWN(ROUND(H5911*0.06,2),-2)</f>
        <v/>
      </c>
      <c r="K5911" s="21">
        <f>ROUNDDOWN(ROUND(H5911*0.04,2),-2)</f>
        <v/>
      </c>
      <c r="L5911" s="21">
        <f>I5911+J5911+K5911</f>
        <v/>
      </c>
      <c r="M5911" s="21">
        <f>B5911-L5911</f>
        <v/>
      </c>
      <c r="N5911" s="21">
        <f>ROUNDDOWN(ROUND(B5911*0.2042,2),0)</f>
        <v/>
      </c>
    </row>
    <row r="5912">
      <c r="A5912" t="inlineStr">
        <is>
          <t>照合 一般</t>
        </is>
      </c>
      <c r="B5912" s="21" t="n">
        <v>44000000</v>
      </c>
      <c r="C5912" s="22" t="n">
        <v>45</v>
      </c>
      <c r="D5912" s="22" t="n">
        <v>1</v>
      </c>
      <c r="E5912" s="22" t="n">
        <v>0</v>
      </c>
      <c r="F5912" s="21">
        <f>(IF(C5912&lt;=20,MAX(800000,400000*C5912),8000000+700000*(C5912-20))+IF(E5912=1,1000000,0))</f>
        <v/>
      </c>
      <c r="G5912" s="21">
        <f>IF(AND(D5912=3,C5912&lt;=5),MAX(0,B5912-F5912),IF(AND(D5912=2,C5912&lt;=5,MAX(0,B5912-F5912)&gt;3000000),1500000+MAX(0,B5912-F5912)-3000000,MAX(0,B5912-F5912)/2))</f>
        <v/>
      </c>
      <c r="H5912" s="21">
        <f>ROUNDDOWN(G5912,-3)</f>
        <v/>
      </c>
      <c r="I5912" s="21">
        <f>IF(H5912&lt;=0,0,ROUNDDOWN(ROUND((H5912*LOOKUP(H5912,{0,1950001,3300001,6950001,9000001,18000001,40000001},{0.05,0.1,0.2,0.23,0.33,0.4,0.45})-LOOKUP(H5912,{0,1950001,3300001,6950001,9000001,18000001,40000001},{0,97500,427500,636000,1536000,2796000,4796000}))*1.021,3),0))</f>
        <v/>
      </c>
      <c r="J5912" s="21">
        <f>ROUNDDOWN(ROUND(H5912*0.06,2),-2)</f>
        <v/>
      </c>
      <c r="K5912" s="21">
        <f>ROUNDDOWN(ROUND(H5912*0.04,2),-2)</f>
        <v/>
      </c>
      <c r="L5912" s="21">
        <f>I5912+J5912+K5912</f>
        <v/>
      </c>
      <c r="M5912" s="21">
        <f>B5912-L5912</f>
        <v/>
      </c>
      <c r="N5912" s="21">
        <f>ROUNDDOWN(ROUND(B5912*0.2042,2),0)</f>
        <v/>
      </c>
    </row>
    <row r="5913">
      <c r="A5913" t="inlineStr">
        <is>
          <t>照合 短期</t>
        </is>
      </c>
      <c r="B5913" s="21" t="n">
        <v>44000000</v>
      </c>
      <c r="C5913" s="22" t="n">
        <v>1</v>
      </c>
      <c r="D5913" s="22" t="n">
        <v>2</v>
      </c>
      <c r="E5913" s="22" t="n">
        <v>0</v>
      </c>
      <c r="F5913" s="21">
        <f>(IF(C5913&lt;=20,MAX(800000,400000*C5913),8000000+700000*(C5913-20))+IF(E5913=1,1000000,0))</f>
        <v/>
      </c>
      <c r="G5913" s="21">
        <f>IF(AND(D5913=3,C5913&lt;=5),MAX(0,B5913-F5913),IF(AND(D5913=2,C5913&lt;=5,MAX(0,B5913-F5913)&gt;3000000),1500000+MAX(0,B5913-F5913)-3000000,MAX(0,B5913-F5913)/2))</f>
        <v/>
      </c>
      <c r="H5913" s="21">
        <f>ROUNDDOWN(G5913,-3)</f>
        <v/>
      </c>
      <c r="I5913" s="21">
        <f>IF(H5913&lt;=0,0,ROUNDDOWN(ROUND((H5913*LOOKUP(H5913,{0,1950001,3300001,6950001,9000001,18000001,40000001},{0.05,0.1,0.2,0.23,0.33,0.4,0.45})-LOOKUP(H5913,{0,1950001,3300001,6950001,9000001,18000001,40000001},{0,97500,427500,636000,1536000,2796000,4796000}))*1.021,3),0))</f>
        <v/>
      </c>
      <c r="J5913" s="21">
        <f>ROUNDDOWN(ROUND(H5913*0.06,2),-2)</f>
        <v/>
      </c>
      <c r="K5913" s="21">
        <f>ROUNDDOWN(ROUND(H5913*0.04,2),-2)</f>
        <v/>
      </c>
      <c r="L5913" s="21">
        <f>I5913+J5913+K5913</f>
        <v/>
      </c>
      <c r="M5913" s="21">
        <f>B5913-L5913</f>
        <v/>
      </c>
      <c r="N5913" s="21">
        <f>ROUNDDOWN(ROUND(B5913*0.2042,2),0)</f>
        <v/>
      </c>
    </row>
    <row r="5914">
      <c r="A5914" t="inlineStr">
        <is>
          <t>照合 役員</t>
        </is>
      </c>
      <c r="B5914" s="21" t="n">
        <v>44000000</v>
      </c>
      <c r="C5914" s="22" t="n">
        <v>1</v>
      </c>
      <c r="D5914" s="22" t="n">
        <v>3</v>
      </c>
      <c r="E5914" s="22" t="n">
        <v>0</v>
      </c>
      <c r="F5914" s="21">
        <f>(IF(C5914&lt;=20,MAX(800000,400000*C5914),8000000+700000*(C5914-20))+IF(E5914=1,1000000,0))</f>
        <v/>
      </c>
      <c r="G5914" s="21">
        <f>IF(AND(D5914=3,C5914&lt;=5),MAX(0,B5914-F5914),IF(AND(D5914=2,C5914&lt;=5,MAX(0,B5914-F5914)&gt;3000000),1500000+MAX(0,B5914-F5914)-3000000,MAX(0,B5914-F5914)/2))</f>
        <v/>
      </c>
      <c r="H5914" s="21">
        <f>ROUNDDOWN(G5914,-3)</f>
        <v/>
      </c>
      <c r="I5914" s="21">
        <f>IF(H5914&lt;=0,0,ROUNDDOWN(ROUND((H5914*LOOKUP(H5914,{0,1950001,3300001,6950001,9000001,18000001,40000001},{0.05,0.1,0.2,0.23,0.33,0.4,0.45})-LOOKUP(H5914,{0,1950001,3300001,6950001,9000001,18000001,40000001},{0,97500,427500,636000,1536000,2796000,4796000}))*1.021,3),0))</f>
        <v/>
      </c>
      <c r="J5914" s="21">
        <f>ROUNDDOWN(ROUND(H5914*0.06,2),-2)</f>
        <v/>
      </c>
      <c r="K5914" s="21">
        <f>ROUNDDOWN(ROUND(H5914*0.04,2),-2)</f>
        <v/>
      </c>
      <c r="L5914" s="21">
        <f>I5914+J5914+K5914</f>
        <v/>
      </c>
      <c r="M5914" s="21">
        <f>B5914-L5914</f>
        <v/>
      </c>
      <c r="N5914" s="21">
        <f>ROUNDDOWN(ROUND(B5914*0.2042,2),0)</f>
        <v/>
      </c>
    </row>
    <row r="5915">
      <c r="A5915" t="inlineStr">
        <is>
          <t>照合 短期 障害</t>
        </is>
      </c>
      <c r="B5915" s="21" t="n">
        <v>44000000</v>
      </c>
      <c r="C5915" s="22" t="n">
        <v>1</v>
      </c>
      <c r="D5915" s="22" t="n">
        <v>2</v>
      </c>
      <c r="E5915" s="22" t="n">
        <v>1</v>
      </c>
      <c r="F5915" s="21">
        <f>(IF(C5915&lt;=20,MAX(800000,400000*C5915),8000000+700000*(C5915-20))+IF(E5915=1,1000000,0))</f>
        <v/>
      </c>
      <c r="G5915" s="21">
        <f>IF(AND(D5915=3,C5915&lt;=5),MAX(0,B5915-F5915),IF(AND(D5915=2,C5915&lt;=5,MAX(0,B5915-F5915)&gt;3000000),1500000+MAX(0,B5915-F5915)-3000000,MAX(0,B5915-F5915)/2))</f>
        <v/>
      </c>
      <c r="H5915" s="21">
        <f>ROUNDDOWN(G5915,-3)</f>
        <v/>
      </c>
      <c r="I5915" s="21">
        <f>IF(H5915&lt;=0,0,ROUNDDOWN(ROUND((H5915*LOOKUP(H5915,{0,1950001,3300001,6950001,9000001,18000001,40000001},{0.05,0.1,0.2,0.23,0.33,0.4,0.45})-LOOKUP(H5915,{0,1950001,3300001,6950001,9000001,18000001,40000001},{0,97500,427500,636000,1536000,2796000,4796000}))*1.021,3),0))</f>
        <v/>
      </c>
      <c r="J5915" s="21">
        <f>ROUNDDOWN(ROUND(H5915*0.06,2),-2)</f>
        <v/>
      </c>
      <c r="K5915" s="21">
        <f>ROUNDDOWN(ROUND(H5915*0.04,2),-2)</f>
        <v/>
      </c>
      <c r="L5915" s="21">
        <f>I5915+J5915+K5915</f>
        <v/>
      </c>
      <c r="M5915" s="21">
        <f>B5915-L5915</f>
        <v/>
      </c>
      <c r="N5915" s="21">
        <f>ROUNDDOWN(ROUND(B5915*0.2042,2),0)</f>
        <v/>
      </c>
    </row>
    <row r="5916">
      <c r="A5916" t="inlineStr">
        <is>
          <t>照合 短期</t>
        </is>
      </c>
      <c r="B5916" s="21" t="n">
        <v>44000000</v>
      </c>
      <c r="C5916" s="22" t="n">
        <v>2</v>
      </c>
      <c r="D5916" s="22" t="n">
        <v>2</v>
      </c>
      <c r="E5916" s="22" t="n">
        <v>0</v>
      </c>
      <c r="F5916" s="21">
        <f>(IF(C5916&lt;=20,MAX(800000,400000*C5916),8000000+700000*(C5916-20))+IF(E5916=1,1000000,0))</f>
        <v/>
      </c>
      <c r="G5916" s="21">
        <f>IF(AND(D5916=3,C5916&lt;=5),MAX(0,B5916-F5916),IF(AND(D5916=2,C5916&lt;=5,MAX(0,B5916-F5916)&gt;3000000),1500000+MAX(0,B5916-F5916)-3000000,MAX(0,B5916-F5916)/2))</f>
        <v/>
      </c>
      <c r="H5916" s="21">
        <f>ROUNDDOWN(G5916,-3)</f>
        <v/>
      </c>
      <c r="I5916" s="21">
        <f>IF(H5916&lt;=0,0,ROUNDDOWN(ROUND((H5916*LOOKUP(H5916,{0,1950001,3300001,6950001,9000001,18000001,40000001},{0.05,0.1,0.2,0.23,0.33,0.4,0.45})-LOOKUP(H5916,{0,1950001,3300001,6950001,9000001,18000001,40000001},{0,97500,427500,636000,1536000,2796000,4796000}))*1.021,3),0))</f>
        <v/>
      </c>
      <c r="J5916" s="21">
        <f>ROUNDDOWN(ROUND(H5916*0.06,2),-2)</f>
        <v/>
      </c>
      <c r="K5916" s="21">
        <f>ROUNDDOWN(ROUND(H5916*0.04,2),-2)</f>
        <v/>
      </c>
      <c r="L5916" s="21">
        <f>I5916+J5916+K5916</f>
        <v/>
      </c>
      <c r="M5916" s="21">
        <f>B5916-L5916</f>
        <v/>
      </c>
      <c r="N5916" s="21">
        <f>ROUNDDOWN(ROUND(B5916*0.2042,2),0)</f>
        <v/>
      </c>
    </row>
    <row r="5917">
      <c r="A5917" t="inlineStr">
        <is>
          <t>照合 役員</t>
        </is>
      </c>
      <c r="B5917" s="21" t="n">
        <v>44000000</v>
      </c>
      <c r="C5917" s="22" t="n">
        <v>2</v>
      </c>
      <c r="D5917" s="22" t="n">
        <v>3</v>
      </c>
      <c r="E5917" s="22" t="n">
        <v>0</v>
      </c>
      <c r="F5917" s="21">
        <f>(IF(C5917&lt;=20,MAX(800000,400000*C5917),8000000+700000*(C5917-20))+IF(E5917=1,1000000,0))</f>
        <v/>
      </c>
      <c r="G5917" s="21">
        <f>IF(AND(D5917=3,C5917&lt;=5),MAX(0,B5917-F5917),IF(AND(D5917=2,C5917&lt;=5,MAX(0,B5917-F5917)&gt;3000000),1500000+MAX(0,B5917-F5917)-3000000,MAX(0,B5917-F5917)/2))</f>
        <v/>
      </c>
      <c r="H5917" s="21">
        <f>ROUNDDOWN(G5917,-3)</f>
        <v/>
      </c>
      <c r="I5917" s="21">
        <f>IF(H5917&lt;=0,0,ROUNDDOWN(ROUND((H5917*LOOKUP(H5917,{0,1950001,3300001,6950001,9000001,18000001,40000001},{0.05,0.1,0.2,0.23,0.33,0.4,0.45})-LOOKUP(H5917,{0,1950001,3300001,6950001,9000001,18000001,40000001},{0,97500,427500,636000,1536000,2796000,4796000}))*1.021,3),0))</f>
        <v/>
      </c>
      <c r="J5917" s="21">
        <f>ROUNDDOWN(ROUND(H5917*0.06,2),-2)</f>
        <v/>
      </c>
      <c r="K5917" s="21">
        <f>ROUNDDOWN(ROUND(H5917*0.04,2),-2)</f>
        <v/>
      </c>
      <c r="L5917" s="21">
        <f>I5917+J5917+K5917</f>
        <v/>
      </c>
      <c r="M5917" s="21">
        <f>B5917-L5917</f>
        <v/>
      </c>
      <c r="N5917" s="21">
        <f>ROUNDDOWN(ROUND(B5917*0.2042,2),0)</f>
        <v/>
      </c>
    </row>
    <row r="5918">
      <c r="A5918" t="inlineStr">
        <is>
          <t>照合 短期 障害</t>
        </is>
      </c>
      <c r="B5918" s="21" t="n">
        <v>44000000</v>
      </c>
      <c r="C5918" s="22" t="n">
        <v>2</v>
      </c>
      <c r="D5918" s="22" t="n">
        <v>2</v>
      </c>
      <c r="E5918" s="22" t="n">
        <v>1</v>
      </c>
      <c r="F5918" s="21">
        <f>(IF(C5918&lt;=20,MAX(800000,400000*C5918),8000000+700000*(C5918-20))+IF(E5918=1,1000000,0))</f>
        <v/>
      </c>
      <c r="G5918" s="21">
        <f>IF(AND(D5918=3,C5918&lt;=5),MAX(0,B5918-F5918),IF(AND(D5918=2,C5918&lt;=5,MAX(0,B5918-F5918)&gt;3000000),1500000+MAX(0,B5918-F5918)-3000000,MAX(0,B5918-F5918)/2))</f>
        <v/>
      </c>
      <c r="H5918" s="21">
        <f>ROUNDDOWN(G5918,-3)</f>
        <v/>
      </c>
      <c r="I5918" s="21">
        <f>IF(H5918&lt;=0,0,ROUNDDOWN(ROUND((H5918*LOOKUP(H5918,{0,1950001,3300001,6950001,9000001,18000001,40000001},{0.05,0.1,0.2,0.23,0.33,0.4,0.45})-LOOKUP(H5918,{0,1950001,3300001,6950001,9000001,18000001,40000001},{0,97500,427500,636000,1536000,2796000,4796000}))*1.021,3),0))</f>
        <v/>
      </c>
      <c r="J5918" s="21">
        <f>ROUNDDOWN(ROUND(H5918*0.06,2),-2)</f>
        <v/>
      </c>
      <c r="K5918" s="21">
        <f>ROUNDDOWN(ROUND(H5918*0.04,2),-2)</f>
        <v/>
      </c>
      <c r="L5918" s="21">
        <f>I5918+J5918+K5918</f>
        <v/>
      </c>
      <c r="M5918" s="21">
        <f>B5918-L5918</f>
        <v/>
      </c>
      <c r="N5918" s="21">
        <f>ROUNDDOWN(ROUND(B5918*0.2042,2),0)</f>
        <v/>
      </c>
    </row>
    <row r="5919">
      <c r="A5919" t="inlineStr">
        <is>
          <t>照合 短期</t>
        </is>
      </c>
      <c r="B5919" s="21" t="n">
        <v>44000000</v>
      </c>
      <c r="C5919" s="22" t="n">
        <v>3</v>
      </c>
      <c r="D5919" s="22" t="n">
        <v>2</v>
      </c>
      <c r="E5919" s="22" t="n">
        <v>0</v>
      </c>
      <c r="F5919" s="21">
        <f>(IF(C5919&lt;=20,MAX(800000,400000*C5919),8000000+700000*(C5919-20))+IF(E5919=1,1000000,0))</f>
        <v/>
      </c>
      <c r="G5919" s="21">
        <f>IF(AND(D5919=3,C5919&lt;=5),MAX(0,B5919-F5919),IF(AND(D5919=2,C5919&lt;=5,MAX(0,B5919-F5919)&gt;3000000),1500000+MAX(0,B5919-F5919)-3000000,MAX(0,B5919-F5919)/2))</f>
        <v/>
      </c>
      <c r="H5919" s="21">
        <f>ROUNDDOWN(G5919,-3)</f>
        <v/>
      </c>
      <c r="I5919" s="21">
        <f>IF(H5919&lt;=0,0,ROUNDDOWN(ROUND((H5919*LOOKUP(H5919,{0,1950001,3300001,6950001,9000001,18000001,40000001},{0.05,0.1,0.2,0.23,0.33,0.4,0.45})-LOOKUP(H5919,{0,1950001,3300001,6950001,9000001,18000001,40000001},{0,97500,427500,636000,1536000,2796000,4796000}))*1.021,3),0))</f>
        <v/>
      </c>
      <c r="J5919" s="21">
        <f>ROUNDDOWN(ROUND(H5919*0.06,2),-2)</f>
        <v/>
      </c>
      <c r="K5919" s="21">
        <f>ROUNDDOWN(ROUND(H5919*0.04,2),-2)</f>
        <v/>
      </c>
      <c r="L5919" s="21">
        <f>I5919+J5919+K5919</f>
        <v/>
      </c>
      <c r="M5919" s="21">
        <f>B5919-L5919</f>
        <v/>
      </c>
      <c r="N5919" s="21">
        <f>ROUNDDOWN(ROUND(B5919*0.2042,2),0)</f>
        <v/>
      </c>
    </row>
    <row r="5920">
      <c r="A5920" t="inlineStr">
        <is>
          <t>照合 役員</t>
        </is>
      </c>
      <c r="B5920" s="21" t="n">
        <v>44000000</v>
      </c>
      <c r="C5920" s="22" t="n">
        <v>3</v>
      </c>
      <c r="D5920" s="22" t="n">
        <v>3</v>
      </c>
      <c r="E5920" s="22" t="n">
        <v>0</v>
      </c>
      <c r="F5920" s="21">
        <f>(IF(C5920&lt;=20,MAX(800000,400000*C5920),8000000+700000*(C5920-20))+IF(E5920=1,1000000,0))</f>
        <v/>
      </c>
      <c r="G5920" s="21">
        <f>IF(AND(D5920=3,C5920&lt;=5),MAX(0,B5920-F5920),IF(AND(D5920=2,C5920&lt;=5,MAX(0,B5920-F5920)&gt;3000000),1500000+MAX(0,B5920-F5920)-3000000,MAX(0,B5920-F5920)/2))</f>
        <v/>
      </c>
      <c r="H5920" s="21">
        <f>ROUNDDOWN(G5920,-3)</f>
        <v/>
      </c>
      <c r="I5920" s="21">
        <f>IF(H5920&lt;=0,0,ROUNDDOWN(ROUND((H5920*LOOKUP(H5920,{0,1950001,3300001,6950001,9000001,18000001,40000001},{0.05,0.1,0.2,0.23,0.33,0.4,0.45})-LOOKUP(H5920,{0,1950001,3300001,6950001,9000001,18000001,40000001},{0,97500,427500,636000,1536000,2796000,4796000}))*1.021,3),0))</f>
        <v/>
      </c>
      <c r="J5920" s="21">
        <f>ROUNDDOWN(ROUND(H5920*0.06,2),-2)</f>
        <v/>
      </c>
      <c r="K5920" s="21">
        <f>ROUNDDOWN(ROUND(H5920*0.04,2),-2)</f>
        <v/>
      </c>
      <c r="L5920" s="21">
        <f>I5920+J5920+K5920</f>
        <v/>
      </c>
      <c r="M5920" s="21">
        <f>B5920-L5920</f>
        <v/>
      </c>
      <c r="N5920" s="21">
        <f>ROUNDDOWN(ROUND(B5920*0.2042,2),0)</f>
        <v/>
      </c>
    </row>
    <row r="5921">
      <c r="A5921" t="inlineStr">
        <is>
          <t>照合 短期 障害</t>
        </is>
      </c>
      <c r="B5921" s="21" t="n">
        <v>44000000</v>
      </c>
      <c r="C5921" s="22" t="n">
        <v>3</v>
      </c>
      <c r="D5921" s="22" t="n">
        <v>2</v>
      </c>
      <c r="E5921" s="22" t="n">
        <v>1</v>
      </c>
      <c r="F5921" s="21">
        <f>(IF(C5921&lt;=20,MAX(800000,400000*C5921),8000000+700000*(C5921-20))+IF(E5921=1,1000000,0))</f>
        <v/>
      </c>
      <c r="G5921" s="21">
        <f>IF(AND(D5921=3,C5921&lt;=5),MAX(0,B5921-F5921),IF(AND(D5921=2,C5921&lt;=5,MAX(0,B5921-F5921)&gt;3000000),1500000+MAX(0,B5921-F5921)-3000000,MAX(0,B5921-F5921)/2))</f>
        <v/>
      </c>
      <c r="H5921" s="21">
        <f>ROUNDDOWN(G5921,-3)</f>
        <v/>
      </c>
      <c r="I5921" s="21">
        <f>IF(H5921&lt;=0,0,ROUNDDOWN(ROUND((H5921*LOOKUP(H5921,{0,1950001,3300001,6950001,9000001,18000001,40000001},{0.05,0.1,0.2,0.23,0.33,0.4,0.45})-LOOKUP(H5921,{0,1950001,3300001,6950001,9000001,18000001,40000001},{0,97500,427500,636000,1536000,2796000,4796000}))*1.021,3),0))</f>
        <v/>
      </c>
      <c r="J5921" s="21">
        <f>ROUNDDOWN(ROUND(H5921*0.06,2),-2)</f>
        <v/>
      </c>
      <c r="K5921" s="21">
        <f>ROUNDDOWN(ROUND(H5921*0.04,2),-2)</f>
        <v/>
      </c>
      <c r="L5921" s="21">
        <f>I5921+J5921+K5921</f>
        <v/>
      </c>
      <c r="M5921" s="21">
        <f>B5921-L5921</f>
        <v/>
      </c>
      <c r="N5921" s="21">
        <f>ROUNDDOWN(ROUND(B5921*0.2042,2),0)</f>
        <v/>
      </c>
    </row>
    <row r="5922">
      <c r="A5922" t="inlineStr">
        <is>
          <t>照合 短期</t>
        </is>
      </c>
      <c r="B5922" s="21" t="n">
        <v>44000000</v>
      </c>
      <c r="C5922" s="22" t="n">
        <v>4</v>
      </c>
      <c r="D5922" s="22" t="n">
        <v>2</v>
      </c>
      <c r="E5922" s="22" t="n">
        <v>0</v>
      </c>
      <c r="F5922" s="21">
        <f>(IF(C5922&lt;=20,MAX(800000,400000*C5922),8000000+700000*(C5922-20))+IF(E5922=1,1000000,0))</f>
        <v/>
      </c>
      <c r="G5922" s="21">
        <f>IF(AND(D5922=3,C5922&lt;=5),MAX(0,B5922-F5922),IF(AND(D5922=2,C5922&lt;=5,MAX(0,B5922-F5922)&gt;3000000),1500000+MAX(0,B5922-F5922)-3000000,MAX(0,B5922-F5922)/2))</f>
        <v/>
      </c>
      <c r="H5922" s="21">
        <f>ROUNDDOWN(G5922,-3)</f>
        <v/>
      </c>
      <c r="I5922" s="21">
        <f>IF(H5922&lt;=0,0,ROUNDDOWN(ROUND((H5922*LOOKUP(H5922,{0,1950001,3300001,6950001,9000001,18000001,40000001},{0.05,0.1,0.2,0.23,0.33,0.4,0.45})-LOOKUP(H5922,{0,1950001,3300001,6950001,9000001,18000001,40000001},{0,97500,427500,636000,1536000,2796000,4796000}))*1.021,3),0))</f>
        <v/>
      </c>
      <c r="J5922" s="21">
        <f>ROUNDDOWN(ROUND(H5922*0.06,2),-2)</f>
        <v/>
      </c>
      <c r="K5922" s="21">
        <f>ROUNDDOWN(ROUND(H5922*0.04,2),-2)</f>
        <v/>
      </c>
      <c r="L5922" s="21">
        <f>I5922+J5922+K5922</f>
        <v/>
      </c>
      <c r="M5922" s="21">
        <f>B5922-L5922</f>
        <v/>
      </c>
      <c r="N5922" s="21">
        <f>ROUNDDOWN(ROUND(B5922*0.2042,2),0)</f>
        <v/>
      </c>
    </row>
    <row r="5923">
      <c r="A5923" t="inlineStr">
        <is>
          <t>照合 役員</t>
        </is>
      </c>
      <c r="B5923" s="21" t="n">
        <v>44000000</v>
      </c>
      <c r="C5923" s="22" t="n">
        <v>4</v>
      </c>
      <c r="D5923" s="22" t="n">
        <v>3</v>
      </c>
      <c r="E5923" s="22" t="n">
        <v>0</v>
      </c>
      <c r="F5923" s="21">
        <f>(IF(C5923&lt;=20,MAX(800000,400000*C5923),8000000+700000*(C5923-20))+IF(E5923=1,1000000,0))</f>
        <v/>
      </c>
      <c r="G5923" s="21">
        <f>IF(AND(D5923=3,C5923&lt;=5),MAX(0,B5923-F5923),IF(AND(D5923=2,C5923&lt;=5,MAX(0,B5923-F5923)&gt;3000000),1500000+MAX(0,B5923-F5923)-3000000,MAX(0,B5923-F5923)/2))</f>
        <v/>
      </c>
      <c r="H5923" s="21">
        <f>ROUNDDOWN(G5923,-3)</f>
        <v/>
      </c>
      <c r="I5923" s="21">
        <f>IF(H5923&lt;=0,0,ROUNDDOWN(ROUND((H5923*LOOKUP(H5923,{0,1950001,3300001,6950001,9000001,18000001,40000001},{0.05,0.1,0.2,0.23,0.33,0.4,0.45})-LOOKUP(H5923,{0,1950001,3300001,6950001,9000001,18000001,40000001},{0,97500,427500,636000,1536000,2796000,4796000}))*1.021,3),0))</f>
        <v/>
      </c>
      <c r="J5923" s="21">
        <f>ROUNDDOWN(ROUND(H5923*0.06,2),-2)</f>
        <v/>
      </c>
      <c r="K5923" s="21">
        <f>ROUNDDOWN(ROUND(H5923*0.04,2),-2)</f>
        <v/>
      </c>
      <c r="L5923" s="21">
        <f>I5923+J5923+K5923</f>
        <v/>
      </c>
      <c r="M5923" s="21">
        <f>B5923-L5923</f>
        <v/>
      </c>
      <c r="N5923" s="21">
        <f>ROUNDDOWN(ROUND(B5923*0.2042,2),0)</f>
        <v/>
      </c>
    </row>
    <row r="5924">
      <c r="A5924" t="inlineStr">
        <is>
          <t>照合 短期 障害</t>
        </is>
      </c>
      <c r="B5924" s="21" t="n">
        <v>44000000</v>
      </c>
      <c r="C5924" s="22" t="n">
        <v>4</v>
      </c>
      <c r="D5924" s="22" t="n">
        <v>2</v>
      </c>
      <c r="E5924" s="22" t="n">
        <v>1</v>
      </c>
      <c r="F5924" s="21">
        <f>(IF(C5924&lt;=20,MAX(800000,400000*C5924),8000000+700000*(C5924-20))+IF(E5924=1,1000000,0))</f>
        <v/>
      </c>
      <c r="G5924" s="21">
        <f>IF(AND(D5924=3,C5924&lt;=5),MAX(0,B5924-F5924),IF(AND(D5924=2,C5924&lt;=5,MAX(0,B5924-F5924)&gt;3000000),1500000+MAX(0,B5924-F5924)-3000000,MAX(0,B5924-F5924)/2))</f>
        <v/>
      </c>
      <c r="H5924" s="21">
        <f>ROUNDDOWN(G5924,-3)</f>
        <v/>
      </c>
      <c r="I5924" s="21">
        <f>IF(H5924&lt;=0,0,ROUNDDOWN(ROUND((H5924*LOOKUP(H5924,{0,1950001,3300001,6950001,9000001,18000001,40000001},{0.05,0.1,0.2,0.23,0.33,0.4,0.45})-LOOKUP(H5924,{0,1950001,3300001,6950001,9000001,18000001,40000001},{0,97500,427500,636000,1536000,2796000,4796000}))*1.021,3),0))</f>
        <v/>
      </c>
      <c r="J5924" s="21">
        <f>ROUNDDOWN(ROUND(H5924*0.06,2),-2)</f>
        <v/>
      </c>
      <c r="K5924" s="21">
        <f>ROUNDDOWN(ROUND(H5924*0.04,2),-2)</f>
        <v/>
      </c>
      <c r="L5924" s="21">
        <f>I5924+J5924+K5924</f>
        <v/>
      </c>
      <c r="M5924" s="21">
        <f>B5924-L5924</f>
        <v/>
      </c>
      <c r="N5924" s="21">
        <f>ROUNDDOWN(ROUND(B5924*0.2042,2),0)</f>
        <v/>
      </c>
    </row>
    <row r="5925">
      <c r="A5925" t="inlineStr">
        <is>
          <t>照合 短期</t>
        </is>
      </c>
      <c r="B5925" s="21" t="n">
        <v>44000000</v>
      </c>
      <c r="C5925" s="22" t="n">
        <v>5</v>
      </c>
      <c r="D5925" s="22" t="n">
        <v>2</v>
      </c>
      <c r="E5925" s="22" t="n">
        <v>0</v>
      </c>
      <c r="F5925" s="21">
        <f>(IF(C5925&lt;=20,MAX(800000,400000*C5925),8000000+700000*(C5925-20))+IF(E5925=1,1000000,0))</f>
        <v/>
      </c>
      <c r="G5925" s="21">
        <f>IF(AND(D5925=3,C5925&lt;=5),MAX(0,B5925-F5925),IF(AND(D5925=2,C5925&lt;=5,MAX(0,B5925-F5925)&gt;3000000),1500000+MAX(0,B5925-F5925)-3000000,MAX(0,B5925-F5925)/2))</f>
        <v/>
      </c>
      <c r="H5925" s="21">
        <f>ROUNDDOWN(G5925,-3)</f>
        <v/>
      </c>
      <c r="I5925" s="21">
        <f>IF(H5925&lt;=0,0,ROUNDDOWN(ROUND((H5925*LOOKUP(H5925,{0,1950001,3300001,6950001,9000001,18000001,40000001},{0.05,0.1,0.2,0.23,0.33,0.4,0.45})-LOOKUP(H5925,{0,1950001,3300001,6950001,9000001,18000001,40000001},{0,97500,427500,636000,1536000,2796000,4796000}))*1.021,3),0))</f>
        <v/>
      </c>
      <c r="J5925" s="21">
        <f>ROUNDDOWN(ROUND(H5925*0.06,2),-2)</f>
        <v/>
      </c>
      <c r="K5925" s="21">
        <f>ROUNDDOWN(ROUND(H5925*0.04,2),-2)</f>
        <v/>
      </c>
      <c r="L5925" s="21">
        <f>I5925+J5925+K5925</f>
        <v/>
      </c>
      <c r="M5925" s="21">
        <f>B5925-L5925</f>
        <v/>
      </c>
      <c r="N5925" s="21">
        <f>ROUNDDOWN(ROUND(B5925*0.2042,2),0)</f>
        <v/>
      </c>
    </row>
    <row r="5926">
      <c r="A5926" t="inlineStr">
        <is>
          <t>照合 役員</t>
        </is>
      </c>
      <c r="B5926" s="21" t="n">
        <v>44000000</v>
      </c>
      <c r="C5926" s="22" t="n">
        <v>5</v>
      </c>
      <c r="D5926" s="22" t="n">
        <v>3</v>
      </c>
      <c r="E5926" s="22" t="n">
        <v>0</v>
      </c>
      <c r="F5926" s="21">
        <f>(IF(C5926&lt;=20,MAX(800000,400000*C5926),8000000+700000*(C5926-20))+IF(E5926=1,1000000,0))</f>
        <v/>
      </c>
      <c r="G5926" s="21">
        <f>IF(AND(D5926=3,C5926&lt;=5),MAX(0,B5926-F5926),IF(AND(D5926=2,C5926&lt;=5,MAX(0,B5926-F5926)&gt;3000000),1500000+MAX(0,B5926-F5926)-3000000,MAX(0,B5926-F5926)/2))</f>
        <v/>
      </c>
      <c r="H5926" s="21">
        <f>ROUNDDOWN(G5926,-3)</f>
        <v/>
      </c>
      <c r="I5926" s="21">
        <f>IF(H5926&lt;=0,0,ROUNDDOWN(ROUND((H5926*LOOKUP(H5926,{0,1950001,3300001,6950001,9000001,18000001,40000001},{0.05,0.1,0.2,0.23,0.33,0.4,0.45})-LOOKUP(H5926,{0,1950001,3300001,6950001,9000001,18000001,40000001},{0,97500,427500,636000,1536000,2796000,4796000}))*1.021,3),0))</f>
        <v/>
      </c>
      <c r="J5926" s="21">
        <f>ROUNDDOWN(ROUND(H5926*0.06,2),-2)</f>
        <v/>
      </c>
      <c r="K5926" s="21">
        <f>ROUNDDOWN(ROUND(H5926*0.04,2),-2)</f>
        <v/>
      </c>
      <c r="L5926" s="21">
        <f>I5926+J5926+K5926</f>
        <v/>
      </c>
      <c r="M5926" s="21">
        <f>B5926-L5926</f>
        <v/>
      </c>
      <c r="N5926" s="21">
        <f>ROUNDDOWN(ROUND(B5926*0.2042,2),0)</f>
        <v/>
      </c>
    </row>
    <row r="5927">
      <c r="A5927" t="inlineStr">
        <is>
          <t>照合 短期 障害</t>
        </is>
      </c>
      <c r="B5927" s="21" t="n">
        <v>44000000</v>
      </c>
      <c r="C5927" s="22" t="n">
        <v>5</v>
      </c>
      <c r="D5927" s="22" t="n">
        <v>2</v>
      </c>
      <c r="E5927" s="22" t="n">
        <v>1</v>
      </c>
      <c r="F5927" s="21">
        <f>(IF(C5927&lt;=20,MAX(800000,400000*C5927),8000000+700000*(C5927-20))+IF(E5927=1,1000000,0))</f>
        <v/>
      </c>
      <c r="G5927" s="21">
        <f>IF(AND(D5927=3,C5927&lt;=5),MAX(0,B5927-F5927),IF(AND(D5927=2,C5927&lt;=5,MAX(0,B5927-F5927)&gt;3000000),1500000+MAX(0,B5927-F5927)-3000000,MAX(0,B5927-F5927)/2))</f>
        <v/>
      </c>
      <c r="H5927" s="21">
        <f>ROUNDDOWN(G5927,-3)</f>
        <v/>
      </c>
      <c r="I5927" s="21">
        <f>IF(H5927&lt;=0,0,ROUNDDOWN(ROUND((H5927*LOOKUP(H5927,{0,1950001,3300001,6950001,9000001,18000001,40000001},{0.05,0.1,0.2,0.23,0.33,0.4,0.45})-LOOKUP(H5927,{0,1950001,3300001,6950001,9000001,18000001,40000001},{0,97500,427500,636000,1536000,2796000,4796000}))*1.021,3),0))</f>
        <v/>
      </c>
      <c r="J5927" s="21">
        <f>ROUNDDOWN(ROUND(H5927*0.06,2),-2)</f>
        <v/>
      </c>
      <c r="K5927" s="21">
        <f>ROUNDDOWN(ROUND(H5927*0.04,2),-2)</f>
        <v/>
      </c>
      <c r="L5927" s="21">
        <f>I5927+J5927+K5927</f>
        <v/>
      </c>
      <c r="M5927" s="21">
        <f>B5927-L5927</f>
        <v/>
      </c>
      <c r="N5927" s="21">
        <f>ROUNDDOWN(ROUND(B5927*0.2042,2),0)</f>
        <v/>
      </c>
    </row>
    <row r="5928">
      <c r="A5928" t="inlineStr">
        <is>
          <t>照合 障害</t>
        </is>
      </c>
      <c r="B5928" s="21" t="n">
        <v>44000000</v>
      </c>
      <c r="C5928" s="22" t="n">
        <v>25</v>
      </c>
      <c r="D5928" s="22" t="n">
        <v>1</v>
      </c>
      <c r="E5928" s="22" t="n">
        <v>1</v>
      </c>
      <c r="F5928" s="21">
        <f>(IF(C5928&lt;=20,MAX(800000,400000*C5928),8000000+700000*(C5928-20))+IF(E5928=1,1000000,0))</f>
        <v/>
      </c>
      <c r="G5928" s="21">
        <f>IF(AND(D5928=3,C5928&lt;=5),MAX(0,B5928-F5928),IF(AND(D5928=2,C5928&lt;=5,MAX(0,B5928-F5928)&gt;3000000),1500000+MAX(0,B5928-F5928)-3000000,MAX(0,B5928-F5928)/2))</f>
        <v/>
      </c>
      <c r="H5928" s="21">
        <f>ROUNDDOWN(G5928,-3)</f>
        <v/>
      </c>
      <c r="I5928" s="21">
        <f>IF(H5928&lt;=0,0,ROUNDDOWN(ROUND((H5928*LOOKUP(H5928,{0,1950001,3300001,6950001,9000001,18000001,40000001},{0.05,0.1,0.2,0.23,0.33,0.4,0.45})-LOOKUP(H5928,{0,1950001,3300001,6950001,9000001,18000001,40000001},{0,97500,427500,636000,1536000,2796000,4796000}))*1.021,3),0))</f>
        <v/>
      </c>
      <c r="J5928" s="21">
        <f>ROUNDDOWN(ROUND(H5928*0.06,2),-2)</f>
        <v/>
      </c>
      <c r="K5928" s="21">
        <f>ROUNDDOWN(ROUND(H5928*0.04,2),-2)</f>
        <v/>
      </c>
      <c r="L5928" s="21">
        <f>I5928+J5928+K5928</f>
        <v/>
      </c>
      <c r="M5928" s="21">
        <f>B5928-L5928</f>
        <v/>
      </c>
      <c r="N5928" s="21">
        <f>ROUNDDOWN(ROUND(B5928*0.2042,2),0)</f>
        <v/>
      </c>
    </row>
    <row r="5929">
      <c r="A5929" t="inlineStr">
        <is>
          <t>照合 一般</t>
        </is>
      </c>
      <c r="B5929" s="21" t="n">
        <v>44500000</v>
      </c>
      <c r="C5929" s="22" t="n">
        <v>1</v>
      </c>
      <c r="D5929" s="22" t="n">
        <v>1</v>
      </c>
      <c r="E5929" s="22" t="n">
        <v>0</v>
      </c>
      <c r="F5929" s="21">
        <f>(IF(C5929&lt;=20,MAX(800000,400000*C5929),8000000+700000*(C5929-20))+IF(E5929=1,1000000,0))</f>
        <v/>
      </c>
      <c r="G5929" s="21">
        <f>IF(AND(D5929=3,C5929&lt;=5),MAX(0,B5929-F5929),IF(AND(D5929=2,C5929&lt;=5,MAX(0,B5929-F5929)&gt;3000000),1500000+MAX(0,B5929-F5929)-3000000,MAX(0,B5929-F5929)/2))</f>
        <v/>
      </c>
      <c r="H5929" s="21">
        <f>ROUNDDOWN(G5929,-3)</f>
        <v/>
      </c>
      <c r="I5929" s="21">
        <f>IF(H5929&lt;=0,0,ROUNDDOWN(ROUND((H5929*LOOKUP(H5929,{0,1950001,3300001,6950001,9000001,18000001,40000001},{0.05,0.1,0.2,0.23,0.33,0.4,0.45})-LOOKUP(H5929,{0,1950001,3300001,6950001,9000001,18000001,40000001},{0,97500,427500,636000,1536000,2796000,4796000}))*1.021,3),0))</f>
        <v/>
      </c>
      <c r="J5929" s="21">
        <f>ROUNDDOWN(ROUND(H5929*0.06,2),-2)</f>
        <v/>
      </c>
      <c r="K5929" s="21">
        <f>ROUNDDOWN(ROUND(H5929*0.04,2),-2)</f>
        <v/>
      </c>
      <c r="L5929" s="21">
        <f>I5929+J5929+K5929</f>
        <v/>
      </c>
      <c r="M5929" s="21">
        <f>B5929-L5929</f>
        <v/>
      </c>
      <c r="N5929" s="21">
        <f>ROUNDDOWN(ROUND(B5929*0.2042,2),0)</f>
        <v/>
      </c>
    </row>
    <row r="5930">
      <c r="A5930" t="inlineStr">
        <is>
          <t>照合 一般</t>
        </is>
      </c>
      <c r="B5930" s="21" t="n">
        <v>44500000</v>
      </c>
      <c r="C5930" s="22" t="n">
        <v>2</v>
      </c>
      <c r="D5930" s="22" t="n">
        <v>1</v>
      </c>
      <c r="E5930" s="22" t="n">
        <v>0</v>
      </c>
      <c r="F5930" s="21">
        <f>(IF(C5930&lt;=20,MAX(800000,400000*C5930),8000000+700000*(C5930-20))+IF(E5930=1,1000000,0))</f>
        <v/>
      </c>
      <c r="G5930" s="21">
        <f>IF(AND(D5930=3,C5930&lt;=5),MAX(0,B5930-F5930),IF(AND(D5930=2,C5930&lt;=5,MAX(0,B5930-F5930)&gt;3000000),1500000+MAX(0,B5930-F5930)-3000000,MAX(0,B5930-F5930)/2))</f>
        <v/>
      </c>
      <c r="H5930" s="21">
        <f>ROUNDDOWN(G5930,-3)</f>
        <v/>
      </c>
      <c r="I5930" s="21">
        <f>IF(H5930&lt;=0,0,ROUNDDOWN(ROUND((H5930*LOOKUP(H5930,{0,1950001,3300001,6950001,9000001,18000001,40000001},{0.05,0.1,0.2,0.23,0.33,0.4,0.45})-LOOKUP(H5930,{0,1950001,3300001,6950001,9000001,18000001,40000001},{0,97500,427500,636000,1536000,2796000,4796000}))*1.021,3),0))</f>
        <v/>
      </c>
      <c r="J5930" s="21">
        <f>ROUNDDOWN(ROUND(H5930*0.06,2),-2)</f>
        <v/>
      </c>
      <c r="K5930" s="21">
        <f>ROUNDDOWN(ROUND(H5930*0.04,2),-2)</f>
        <v/>
      </c>
      <c r="L5930" s="21">
        <f>I5930+J5930+K5930</f>
        <v/>
      </c>
      <c r="M5930" s="21">
        <f>B5930-L5930</f>
        <v/>
      </c>
      <c r="N5930" s="21">
        <f>ROUNDDOWN(ROUND(B5930*0.2042,2),0)</f>
        <v/>
      </c>
    </row>
    <row r="5931">
      <c r="A5931" t="inlineStr">
        <is>
          <t>照合 一般</t>
        </is>
      </c>
      <c r="B5931" s="21" t="n">
        <v>44500000</v>
      </c>
      <c r="C5931" s="22" t="n">
        <v>3</v>
      </c>
      <c r="D5931" s="22" t="n">
        <v>1</v>
      </c>
      <c r="E5931" s="22" t="n">
        <v>0</v>
      </c>
      <c r="F5931" s="21">
        <f>(IF(C5931&lt;=20,MAX(800000,400000*C5931),8000000+700000*(C5931-20))+IF(E5931=1,1000000,0))</f>
        <v/>
      </c>
      <c r="G5931" s="21">
        <f>IF(AND(D5931=3,C5931&lt;=5),MAX(0,B5931-F5931),IF(AND(D5931=2,C5931&lt;=5,MAX(0,B5931-F5931)&gt;3000000),1500000+MAX(0,B5931-F5931)-3000000,MAX(0,B5931-F5931)/2))</f>
        <v/>
      </c>
      <c r="H5931" s="21">
        <f>ROUNDDOWN(G5931,-3)</f>
        <v/>
      </c>
      <c r="I5931" s="21">
        <f>IF(H5931&lt;=0,0,ROUNDDOWN(ROUND((H5931*LOOKUP(H5931,{0,1950001,3300001,6950001,9000001,18000001,40000001},{0.05,0.1,0.2,0.23,0.33,0.4,0.45})-LOOKUP(H5931,{0,1950001,3300001,6950001,9000001,18000001,40000001},{0,97500,427500,636000,1536000,2796000,4796000}))*1.021,3),0))</f>
        <v/>
      </c>
      <c r="J5931" s="21">
        <f>ROUNDDOWN(ROUND(H5931*0.06,2),-2)</f>
        <v/>
      </c>
      <c r="K5931" s="21">
        <f>ROUNDDOWN(ROUND(H5931*0.04,2),-2)</f>
        <v/>
      </c>
      <c r="L5931" s="21">
        <f>I5931+J5931+K5931</f>
        <v/>
      </c>
      <c r="M5931" s="21">
        <f>B5931-L5931</f>
        <v/>
      </c>
      <c r="N5931" s="21">
        <f>ROUNDDOWN(ROUND(B5931*0.2042,2),0)</f>
        <v/>
      </c>
    </row>
    <row r="5932">
      <c r="A5932" t="inlineStr">
        <is>
          <t>照合 一般</t>
        </is>
      </c>
      <c r="B5932" s="21" t="n">
        <v>44500000</v>
      </c>
      <c r="C5932" s="22" t="n">
        <v>4</v>
      </c>
      <c r="D5932" s="22" t="n">
        <v>1</v>
      </c>
      <c r="E5932" s="22" t="n">
        <v>0</v>
      </c>
      <c r="F5932" s="21">
        <f>(IF(C5932&lt;=20,MAX(800000,400000*C5932),8000000+700000*(C5932-20))+IF(E5932=1,1000000,0))</f>
        <v/>
      </c>
      <c r="G5932" s="21">
        <f>IF(AND(D5932=3,C5932&lt;=5),MAX(0,B5932-F5932),IF(AND(D5932=2,C5932&lt;=5,MAX(0,B5932-F5932)&gt;3000000),1500000+MAX(0,B5932-F5932)-3000000,MAX(0,B5932-F5932)/2))</f>
        <v/>
      </c>
      <c r="H5932" s="21">
        <f>ROUNDDOWN(G5932,-3)</f>
        <v/>
      </c>
      <c r="I5932" s="21">
        <f>IF(H5932&lt;=0,0,ROUNDDOWN(ROUND((H5932*LOOKUP(H5932,{0,1950001,3300001,6950001,9000001,18000001,40000001},{0.05,0.1,0.2,0.23,0.33,0.4,0.45})-LOOKUP(H5932,{0,1950001,3300001,6950001,9000001,18000001,40000001},{0,97500,427500,636000,1536000,2796000,4796000}))*1.021,3),0))</f>
        <v/>
      </c>
      <c r="J5932" s="21">
        <f>ROUNDDOWN(ROUND(H5932*0.06,2),-2)</f>
        <v/>
      </c>
      <c r="K5932" s="21">
        <f>ROUNDDOWN(ROUND(H5932*0.04,2),-2)</f>
        <v/>
      </c>
      <c r="L5932" s="21">
        <f>I5932+J5932+K5932</f>
        <v/>
      </c>
      <c r="M5932" s="21">
        <f>B5932-L5932</f>
        <v/>
      </c>
      <c r="N5932" s="21">
        <f>ROUNDDOWN(ROUND(B5932*0.2042,2),0)</f>
        <v/>
      </c>
    </row>
    <row r="5933">
      <c r="A5933" t="inlineStr">
        <is>
          <t>照合 一般</t>
        </is>
      </c>
      <c r="B5933" s="21" t="n">
        <v>44500000</v>
      </c>
      <c r="C5933" s="22" t="n">
        <v>5</v>
      </c>
      <c r="D5933" s="22" t="n">
        <v>1</v>
      </c>
      <c r="E5933" s="22" t="n">
        <v>0</v>
      </c>
      <c r="F5933" s="21">
        <f>(IF(C5933&lt;=20,MAX(800000,400000*C5933),8000000+700000*(C5933-20))+IF(E5933=1,1000000,0))</f>
        <v/>
      </c>
      <c r="G5933" s="21">
        <f>IF(AND(D5933=3,C5933&lt;=5),MAX(0,B5933-F5933),IF(AND(D5933=2,C5933&lt;=5,MAX(0,B5933-F5933)&gt;3000000),1500000+MAX(0,B5933-F5933)-3000000,MAX(0,B5933-F5933)/2))</f>
        <v/>
      </c>
      <c r="H5933" s="21">
        <f>ROUNDDOWN(G5933,-3)</f>
        <v/>
      </c>
      <c r="I5933" s="21">
        <f>IF(H5933&lt;=0,0,ROUNDDOWN(ROUND((H5933*LOOKUP(H5933,{0,1950001,3300001,6950001,9000001,18000001,40000001},{0.05,0.1,0.2,0.23,0.33,0.4,0.45})-LOOKUP(H5933,{0,1950001,3300001,6950001,9000001,18000001,40000001},{0,97500,427500,636000,1536000,2796000,4796000}))*1.021,3),0))</f>
        <v/>
      </c>
      <c r="J5933" s="21">
        <f>ROUNDDOWN(ROUND(H5933*0.06,2),-2)</f>
        <v/>
      </c>
      <c r="K5933" s="21">
        <f>ROUNDDOWN(ROUND(H5933*0.04,2),-2)</f>
        <v/>
      </c>
      <c r="L5933" s="21">
        <f>I5933+J5933+K5933</f>
        <v/>
      </c>
      <c r="M5933" s="21">
        <f>B5933-L5933</f>
        <v/>
      </c>
      <c r="N5933" s="21">
        <f>ROUNDDOWN(ROUND(B5933*0.2042,2),0)</f>
        <v/>
      </c>
    </row>
    <row r="5934">
      <c r="A5934" t="inlineStr">
        <is>
          <t>照合 一般</t>
        </is>
      </c>
      <c r="B5934" s="21" t="n">
        <v>44500000</v>
      </c>
      <c r="C5934" s="22" t="n">
        <v>6</v>
      </c>
      <c r="D5934" s="22" t="n">
        <v>1</v>
      </c>
      <c r="E5934" s="22" t="n">
        <v>0</v>
      </c>
      <c r="F5934" s="21">
        <f>(IF(C5934&lt;=20,MAX(800000,400000*C5934),8000000+700000*(C5934-20))+IF(E5934=1,1000000,0))</f>
        <v/>
      </c>
      <c r="G5934" s="21">
        <f>IF(AND(D5934=3,C5934&lt;=5),MAX(0,B5934-F5934),IF(AND(D5934=2,C5934&lt;=5,MAX(0,B5934-F5934)&gt;3000000),1500000+MAX(0,B5934-F5934)-3000000,MAX(0,B5934-F5934)/2))</f>
        <v/>
      </c>
      <c r="H5934" s="21">
        <f>ROUNDDOWN(G5934,-3)</f>
        <v/>
      </c>
      <c r="I5934" s="21">
        <f>IF(H5934&lt;=0,0,ROUNDDOWN(ROUND((H5934*LOOKUP(H5934,{0,1950001,3300001,6950001,9000001,18000001,40000001},{0.05,0.1,0.2,0.23,0.33,0.4,0.45})-LOOKUP(H5934,{0,1950001,3300001,6950001,9000001,18000001,40000001},{0,97500,427500,636000,1536000,2796000,4796000}))*1.021,3),0))</f>
        <v/>
      </c>
      <c r="J5934" s="21">
        <f>ROUNDDOWN(ROUND(H5934*0.06,2),-2)</f>
        <v/>
      </c>
      <c r="K5934" s="21">
        <f>ROUNDDOWN(ROUND(H5934*0.04,2),-2)</f>
        <v/>
      </c>
      <c r="L5934" s="21">
        <f>I5934+J5934+K5934</f>
        <v/>
      </c>
      <c r="M5934" s="21">
        <f>B5934-L5934</f>
        <v/>
      </c>
      <c r="N5934" s="21">
        <f>ROUNDDOWN(ROUND(B5934*0.2042,2),0)</f>
        <v/>
      </c>
    </row>
    <row r="5935">
      <c r="A5935" t="inlineStr">
        <is>
          <t>照合 一般</t>
        </is>
      </c>
      <c r="B5935" s="21" t="n">
        <v>44500000</v>
      </c>
      <c r="C5935" s="22" t="n">
        <v>7</v>
      </c>
      <c r="D5935" s="22" t="n">
        <v>1</v>
      </c>
      <c r="E5935" s="22" t="n">
        <v>0</v>
      </c>
      <c r="F5935" s="21">
        <f>(IF(C5935&lt;=20,MAX(800000,400000*C5935),8000000+700000*(C5935-20))+IF(E5935=1,1000000,0))</f>
        <v/>
      </c>
      <c r="G5935" s="21">
        <f>IF(AND(D5935=3,C5935&lt;=5),MAX(0,B5935-F5935),IF(AND(D5935=2,C5935&lt;=5,MAX(0,B5935-F5935)&gt;3000000),1500000+MAX(0,B5935-F5935)-3000000,MAX(0,B5935-F5935)/2))</f>
        <v/>
      </c>
      <c r="H5935" s="21">
        <f>ROUNDDOWN(G5935,-3)</f>
        <v/>
      </c>
      <c r="I5935" s="21">
        <f>IF(H5935&lt;=0,0,ROUNDDOWN(ROUND((H5935*LOOKUP(H5935,{0,1950001,3300001,6950001,9000001,18000001,40000001},{0.05,0.1,0.2,0.23,0.33,0.4,0.45})-LOOKUP(H5935,{0,1950001,3300001,6950001,9000001,18000001,40000001},{0,97500,427500,636000,1536000,2796000,4796000}))*1.021,3),0))</f>
        <v/>
      </c>
      <c r="J5935" s="21">
        <f>ROUNDDOWN(ROUND(H5935*0.06,2),-2)</f>
        <v/>
      </c>
      <c r="K5935" s="21">
        <f>ROUNDDOWN(ROUND(H5935*0.04,2),-2)</f>
        <v/>
      </c>
      <c r="L5935" s="21">
        <f>I5935+J5935+K5935</f>
        <v/>
      </c>
      <c r="M5935" s="21">
        <f>B5935-L5935</f>
        <v/>
      </c>
      <c r="N5935" s="21">
        <f>ROUNDDOWN(ROUND(B5935*0.2042,2),0)</f>
        <v/>
      </c>
    </row>
    <row r="5936">
      <c r="A5936" t="inlineStr">
        <is>
          <t>照合 一般</t>
        </is>
      </c>
      <c r="B5936" s="21" t="n">
        <v>44500000</v>
      </c>
      <c r="C5936" s="22" t="n">
        <v>8</v>
      </c>
      <c r="D5936" s="22" t="n">
        <v>1</v>
      </c>
      <c r="E5936" s="22" t="n">
        <v>0</v>
      </c>
      <c r="F5936" s="21">
        <f>(IF(C5936&lt;=20,MAX(800000,400000*C5936),8000000+700000*(C5936-20))+IF(E5936=1,1000000,0))</f>
        <v/>
      </c>
      <c r="G5936" s="21">
        <f>IF(AND(D5936=3,C5936&lt;=5),MAX(0,B5936-F5936),IF(AND(D5936=2,C5936&lt;=5,MAX(0,B5936-F5936)&gt;3000000),1500000+MAX(0,B5936-F5936)-3000000,MAX(0,B5936-F5936)/2))</f>
        <v/>
      </c>
      <c r="H5936" s="21">
        <f>ROUNDDOWN(G5936,-3)</f>
        <v/>
      </c>
      <c r="I5936" s="21">
        <f>IF(H5936&lt;=0,0,ROUNDDOWN(ROUND((H5936*LOOKUP(H5936,{0,1950001,3300001,6950001,9000001,18000001,40000001},{0.05,0.1,0.2,0.23,0.33,0.4,0.45})-LOOKUP(H5936,{0,1950001,3300001,6950001,9000001,18000001,40000001},{0,97500,427500,636000,1536000,2796000,4796000}))*1.021,3),0))</f>
        <v/>
      </c>
      <c r="J5936" s="21">
        <f>ROUNDDOWN(ROUND(H5936*0.06,2),-2)</f>
        <v/>
      </c>
      <c r="K5936" s="21">
        <f>ROUNDDOWN(ROUND(H5936*0.04,2),-2)</f>
        <v/>
      </c>
      <c r="L5936" s="21">
        <f>I5936+J5936+K5936</f>
        <v/>
      </c>
      <c r="M5936" s="21">
        <f>B5936-L5936</f>
        <v/>
      </c>
      <c r="N5936" s="21">
        <f>ROUNDDOWN(ROUND(B5936*0.2042,2),0)</f>
        <v/>
      </c>
    </row>
    <row r="5937">
      <c r="A5937" t="inlineStr">
        <is>
          <t>照合 一般</t>
        </is>
      </c>
      <c r="B5937" s="21" t="n">
        <v>44500000</v>
      </c>
      <c r="C5937" s="22" t="n">
        <v>9</v>
      </c>
      <c r="D5937" s="22" t="n">
        <v>1</v>
      </c>
      <c r="E5937" s="22" t="n">
        <v>0</v>
      </c>
      <c r="F5937" s="21">
        <f>(IF(C5937&lt;=20,MAX(800000,400000*C5937),8000000+700000*(C5937-20))+IF(E5937=1,1000000,0))</f>
        <v/>
      </c>
      <c r="G5937" s="21">
        <f>IF(AND(D5937=3,C5937&lt;=5),MAX(0,B5937-F5937),IF(AND(D5937=2,C5937&lt;=5,MAX(0,B5937-F5937)&gt;3000000),1500000+MAX(0,B5937-F5937)-3000000,MAX(0,B5937-F5937)/2))</f>
        <v/>
      </c>
      <c r="H5937" s="21">
        <f>ROUNDDOWN(G5937,-3)</f>
        <v/>
      </c>
      <c r="I5937" s="21">
        <f>IF(H5937&lt;=0,0,ROUNDDOWN(ROUND((H5937*LOOKUP(H5937,{0,1950001,3300001,6950001,9000001,18000001,40000001},{0.05,0.1,0.2,0.23,0.33,0.4,0.45})-LOOKUP(H5937,{0,1950001,3300001,6950001,9000001,18000001,40000001},{0,97500,427500,636000,1536000,2796000,4796000}))*1.021,3),0))</f>
        <v/>
      </c>
      <c r="J5937" s="21">
        <f>ROUNDDOWN(ROUND(H5937*0.06,2),-2)</f>
        <v/>
      </c>
      <c r="K5937" s="21">
        <f>ROUNDDOWN(ROUND(H5937*0.04,2),-2)</f>
        <v/>
      </c>
      <c r="L5937" s="21">
        <f>I5937+J5937+K5937</f>
        <v/>
      </c>
      <c r="M5937" s="21">
        <f>B5937-L5937</f>
        <v/>
      </c>
      <c r="N5937" s="21">
        <f>ROUNDDOWN(ROUND(B5937*0.2042,2),0)</f>
        <v/>
      </c>
    </row>
    <row r="5938">
      <c r="A5938" t="inlineStr">
        <is>
          <t>照合 一般</t>
        </is>
      </c>
      <c r="B5938" s="21" t="n">
        <v>44500000</v>
      </c>
      <c r="C5938" s="22" t="n">
        <v>10</v>
      </c>
      <c r="D5938" s="22" t="n">
        <v>1</v>
      </c>
      <c r="E5938" s="22" t="n">
        <v>0</v>
      </c>
      <c r="F5938" s="21">
        <f>(IF(C5938&lt;=20,MAX(800000,400000*C5938),8000000+700000*(C5938-20))+IF(E5938=1,1000000,0))</f>
        <v/>
      </c>
      <c r="G5938" s="21">
        <f>IF(AND(D5938=3,C5938&lt;=5),MAX(0,B5938-F5938),IF(AND(D5938=2,C5938&lt;=5,MAX(0,B5938-F5938)&gt;3000000),1500000+MAX(0,B5938-F5938)-3000000,MAX(0,B5938-F5938)/2))</f>
        <v/>
      </c>
      <c r="H5938" s="21">
        <f>ROUNDDOWN(G5938,-3)</f>
        <v/>
      </c>
      <c r="I5938" s="21">
        <f>IF(H5938&lt;=0,0,ROUNDDOWN(ROUND((H5938*LOOKUP(H5938,{0,1950001,3300001,6950001,9000001,18000001,40000001},{0.05,0.1,0.2,0.23,0.33,0.4,0.45})-LOOKUP(H5938,{0,1950001,3300001,6950001,9000001,18000001,40000001},{0,97500,427500,636000,1536000,2796000,4796000}))*1.021,3),0))</f>
        <v/>
      </c>
      <c r="J5938" s="21">
        <f>ROUNDDOWN(ROUND(H5938*0.06,2),-2)</f>
        <v/>
      </c>
      <c r="K5938" s="21">
        <f>ROUNDDOWN(ROUND(H5938*0.04,2),-2)</f>
        <v/>
      </c>
      <c r="L5938" s="21">
        <f>I5938+J5938+K5938</f>
        <v/>
      </c>
      <c r="M5938" s="21">
        <f>B5938-L5938</f>
        <v/>
      </c>
      <c r="N5938" s="21">
        <f>ROUNDDOWN(ROUND(B5938*0.2042,2),0)</f>
        <v/>
      </c>
    </row>
    <row r="5939">
      <c r="A5939" t="inlineStr">
        <is>
          <t>照合 一般</t>
        </is>
      </c>
      <c r="B5939" s="21" t="n">
        <v>44500000</v>
      </c>
      <c r="C5939" s="22" t="n">
        <v>11</v>
      </c>
      <c r="D5939" s="22" t="n">
        <v>1</v>
      </c>
      <c r="E5939" s="22" t="n">
        <v>0</v>
      </c>
      <c r="F5939" s="21">
        <f>(IF(C5939&lt;=20,MAX(800000,400000*C5939),8000000+700000*(C5939-20))+IF(E5939=1,1000000,0))</f>
        <v/>
      </c>
      <c r="G5939" s="21">
        <f>IF(AND(D5939=3,C5939&lt;=5),MAX(0,B5939-F5939),IF(AND(D5939=2,C5939&lt;=5,MAX(0,B5939-F5939)&gt;3000000),1500000+MAX(0,B5939-F5939)-3000000,MAX(0,B5939-F5939)/2))</f>
        <v/>
      </c>
      <c r="H5939" s="21">
        <f>ROUNDDOWN(G5939,-3)</f>
        <v/>
      </c>
      <c r="I5939" s="21">
        <f>IF(H5939&lt;=0,0,ROUNDDOWN(ROUND((H5939*LOOKUP(H5939,{0,1950001,3300001,6950001,9000001,18000001,40000001},{0.05,0.1,0.2,0.23,0.33,0.4,0.45})-LOOKUP(H5939,{0,1950001,3300001,6950001,9000001,18000001,40000001},{0,97500,427500,636000,1536000,2796000,4796000}))*1.021,3),0))</f>
        <v/>
      </c>
      <c r="J5939" s="21">
        <f>ROUNDDOWN(ROUND(H5939*0.06,2),-2)</f>
        <v/>
      </c>
      <c r="K5939" s="21">
        <f>ROUNDDOWN(ROUND(H5939*0.04,2),-2)</f>
        <v/>
      </c>
      <c r="L5939" s="21">
        <f>I5939+J5939+K5939</f>
        <v/>
      </c>
      <c r="M5939" s="21">
        <f>B5939-L5939</f>
        <v/>
      </c>
      <c r="N5939" s="21">
        <f>ROUNDDOWN(ROUND(B5939*0.2042,2),0)</f>
        <v/>
      </c>
    </row>
    <row r="5940">
      <c r="A5940" t="inlineStr">
        <is>
          <t>照合 一般</t>
        </is>
      </c>
      <c r="B5940" s="21" t="n">
        <v>44500000</v>
      </c>
      <c r="C5940" s="22" t="n">
        <v>12</v>
      </c>
      <c r="D5940" s="22" t="n">
        <v>1</v>
      </c>
      <c r="E5940" s="22" t="n">
        <v>0</v>
      </c>
      <c r="F5940" s="21">
        <f>(IF(C5940&lt;=20,MAX(800000,400000*C5940),8000000+700000*(C5940-20))+IF(E5940=1,1000000,0))</f>
        <v/>
      </c>
      <c r="G5940" s="21">
        <f>IF(AND(D5940=3,C5940&lt;=5),MAX(0,B5940-F5940),IF(AND(D5940=2,C5940&lt;=5,MAX(0,B5940-F5940)&gt;3000000),1500000+MAX(0,B5940-F5940)-3000000,MAX(0,B5940-F5940)/2))</f>
        <v/>
      </c>
      <c r="H5940" s="21">
        <f>ROUNDDOWN(G5940,-3)</f>
        <v/>
      </c>
      <c r="I5940" s="21">
        <f>IF(H5940&lt;=0,0,ROUNDDOWN(ROUND((H5940*LOOKUP(H5940,{0,1950001,3300001,6950001,9000001,18000001,40000001},{0.05,0.1,0.2,0.23,0.33,0.4,0.45})-LOOKUP(H5940,{0,1950001,3300001,6950001,9000001,18000001,40000001},{0,97500,427500,636000,1536000,2796000,4796000}))*1.021,3),0))</f>
        <v/>
      </c>
      <c r="J5940" s="21">
        <f>ROUNDDOWN(ROUND(H5940*0.06,2),-2)</f>
        <v/>
      </c>
      <c r="K5940" s="21">
        <f>ROUNDDOWN(ROUND(H5940*0.04,2),-2)</f>
        <v/>
      </c>
      <c r="L5940" s="21">
        <f>I5940+J5940+K5940</f>
        <v/>
      </c>
      <c r="M5940" s="21">
        <f>B5940-L5940</f>
        <v/>
      </c>
      <c r="N5940" s="21">
        <f>ROUNDDOWN(ROUND(B5940*0.2042,2),0)</f>
        <v/>
      </c>
    </row>
    <row r="5941">
      <c r="A5941" t="inlineStr">
        <is>
          <t>照合 一般</t>
        </is>
      </c>
      <c r="B5941" s="21" t="n">
        <v>44500000</v>
      </c>
      <c r="C5941" s="22" t="n">
        <v>13</v>
      </c>
      <c r="D5941" s="22" t="n">
        <v>1</v>
      </c>
      <c r="E5941" s="22" t="n">
        <v>0</v>
      </c>
      <c r="F5941" s="21">
        <f>(IF(C5941&lt;=20,MAX(800000,400000*C5941),8000000+700000*(C5941-20))+IF(E5941=1,1000000,0))</f>
        <v/>
      </c>
      <c r="G5941" s="21">
        <f>IF(AND(D5941=3,C5941&lt;=5),MAX(0,B5941-F5941),IF(AND(D5941=2,C5941&lt;=5,MAX(0,B5941-F5941)&gt;3000000),1500000+MAX(0,B5941-F5941)-3000000,MAX(0,B5941-F5941)/2))</f>
        <v/>
      </c>
      <c r="H5941" s="21">
        <f>ROUNDDOWN(G5941,-3)</f>
        <v/>
      </c>
      <c r="I5941" s="21">
        <f>IF(H5941&lt;=0,0,ROUNDDOWN(ROUND((H5941*LOOKUP(H5941,{0,1950001,3300001,6950001,9000001,18000001,40000001},{0.05,0.1,0.2,0.23,0.33,0.4,0.45})-LOOKUP(H5941,{0,1950001,3300001,6950001,9000001,18000001,40000001},{0,97500,427500,636000,1536000,2796000,4796000}))*1.021,3),0))</f>
        <v/>
      </c>
      <c r="J5941" s="21">
        <f>ROUNDDOWN(ROUND(H5941*0.06,2),-2)</f>
        <v/>
      </c>
      <c r="K5941" s="21">
        <f>ROUNDDOWN(ROUND(H5941*0.04,2),-2)</f>
        <v/>
      </c>
      <c r="L5941" s="21">
        <f>I5941+J5941+K5941</f>
        <v/>
      </c>
      <c r="M5941" s="21">
        <f>B5941-L5941</f>
        <v/>
      </c>
      <c r="N5941" s="21">
        <f>ROUNDDOWN(ROUND(B5941*0.2042,2),0)</f>
        <v/>
      </c>
    </row>
    <row r="5942">
      <c r="A5942" t="inlineStr">
        <is>
          <t>照合 一般</t>
        </is>
      </c>
      <c r="B5942" s="21" t="n">
        <v>44500000</v>
      </c>
      <c r="C5942" s="22" t="n">
        <v>14</v>
      </c>
      <c r="D5942" s="22" t="n">
        <v>1</v>
      </c>
      <c r="E5942" s="22" t="n">
        <v>0</v>
      </c>
      <c r="F5942" s="21">
        <f>(IF(C5942&lt;=20,MAX(800000,400000*C5942),8000000+700000*(C5942-20))+IF(E5942=1,1000000,0))</f>
        <v/>
      </c>
      <c r="G5942" s="21">
        <f>IF(AND(D5942=3,C5942&lt;=5),MAX(0,B5942-F5942),IF(AND(D5942=2,C5942&lt;=5,MAX(0,B5942-F5942)&gt;3000000),1500000+MAX(0,B5942-F5942)-3000000,MAX(0,B5942-F5942)/2))</f>
        <v/>
      </c>
      <c r="H5942" s="21">
        <f>ROUNDDOWN(G5942,-3)</f>
        <v/>
      </c>
      <c r="I5942" s="21">
        <f>IF(H5942&lt;=0,0,ROUNDDOWN(ROUND((H5942*LOOKUP(H5942,{0,1950001,3300001,6950001,9000001,18000001,40000001},{0.05,0.1,0.2,0.23,0.33,0.4,0.45})-LOOKUP(H5942,{0,1950001,3300001,6950001,9000001,18000001,40000001},{0,97500,427500,636000,1536000,2796000,4796000}))*1.021,3),0))</f>
        <v/>
      </c>
      <c r="J5942" s="21">
        <f>ROUNDDOWN(ROUND(H5942*0.06,2),-2)</f>
        <v/>
      </c>
      <c r="K5942" s="21">
        <f>ROUNDDOWN(ROUND(H5942*0.04,2),-2)</f>
        <v/>
      </c>
      <c r="L5942" s="21">
        <f>I5942+J5942+K5942</f>
        <v/>
      </c>
      <c r="M5942" s="21">
        <f>B5942-L5942</f>
        <v/>
      </c>
      <c r="N5942" s="21">
        <f>ROUNDDOWN(ROUND(B5942*0.2042,2),0)</f>
        <v/>
      </c>
    </row>
    <row r="5943">
      <c r="A5943" t="inlineStr">
        <is>
          <t>照合 一般</t>
        </is>
      </c>
      <c r="B5943" s="21" t="n">
        <v>44500000</v>
      </c>
      <c r="C5943" s="22" t="n">
        <v>15</v>
      </c>
      <c r="D5943" s="22" t="n">
        <v>1</v>
      </c>
      <c r="E5943" s="22" t="n">
        <v>0</v>
      </c>
      <c r="F5943" s="21">
        <f>(IF(C5943&lt;=20,MAX(800000,400000*C5943),8000000+700000*(C5943-20))+IF(E5943=1,1000000,0))</f>
        <v/>
      </c>
      <c r="G5943" s="21">
        <f>IF(AND(D5943=3,C5943&lt;=5),MAX(0,B5943-F5943),IF(AND(D5943=2,C5943&lt;=5,MAX(0,B5943-F5943)&gt;3000000),1500000+MAX(0,B5943-F5943)-3000000,MAX(0,B5943-F5943)/2))</f>
        <v/>
      </c>
      <c r="H5943" s="21">
        <f>ROUNDDOWN(G5943,-3)</f>
        <v/>
      </c>
      <c r="I5943" s="21">
        <f>IF(H5943&lt;=0,0,ROUNDDOWN(ROUND((H5943*LOOKUP(H5943,{0,1950001,3300001,6950001,9000001,18000001,40000001},{0.05,0.1,0.2,0.23,0.33,0.4,0.45})-LOOKUP(H5943,{0,1950001,3300001,6950001,9000001,18000001,40000001},{0,97500,427500,636000,1536000,2796000,4796000}))*1.021,3),0))</f>
        <v/>
      </c>
      <c r="J5943" s="21">
        <f>ROUNDDOWN(ROUND(H5943*0.06,2),-2)</f>
        <v/>
      </c>
      <c r="K5943" s="21">
        <f>ROUNDDOWN(ROUND(H5943*0.04,2),-2)</f>
        <v/>
      </c>
      <c r="L5943" s="21">
        <f>I5943+J5943+K5943</f>
        <v/>
      </c>
      <c r="M5943" s="21">
        <f>B5943-L5943</f>
        <v/>
      </c>
      <c r="N5943" s="21">
        <f>ROUNDDOWN(ROUND(B5943*0.2042,2),0)</f>
        <v/>
      </c>
    </row>
    <row r="5944">
      <c r="A5944" t="inlineStr">
        <is>
          <t>照合 一般</t>
        </is>
      </c>
      <c r="B5944" s="21" t="n">
        <v>44500000</v>
      </c>
      <c r="C5944" s="22" t="n">
        <v>16</v>
      </c>
      <c r="D5944" s="22" t="n">
        <v>1</v>
      </c>
      <c r="E5944" s="22" t="n">
        <v>0</v>
      </c>
      <c r="F5944" s="21">
        <f>(IF(C5944&lt;=20,MAX(800000,400000*C5944),8000000+700000*(C5944-20))+IF(E5944=1,1000000,0))</f>
        <v/>
      </c>
      <c r="G5944" s="21">
        <f>IF(AND(D5944=3,C5944&lt;=5),MAX(0,B5944-F5944),IF(AND(D5944=2,C5944&lt;=5,MAX(0,B5944-F5944)&gt;3000000),1500000+MAX(0,B5944-F5944)-3000000,MAX(0,B5944-F5944)/2))</f>
        <v/>
      </c>
      <c r="H5944" s="21">
        <f>ROUNDDOWN(G5944,-3)</f>
        <v/>
      </c>
      <c r="I5944" s="21">
        <f>IF(H5944&lt;=0,0,ROUNDDOWN(ROUND((H5944*LOOKUP(H5944,{0,1950001,3300001,6950001,9000001,18000001,40000001},{0.05,0.1,0.2,0.23,0.33,0.4,0.45})-LOOKUP(H5944,{0,1950001,3300001,6950001,9000001,18000001,40000001},{0,97500,427500,636000,1536000,2796000,4796000}))*1.021,3),0))</f>
        <v/>
      </c>
      <c r="J5944" s="21">
        <f>ROUNDDOWN(ROUND(H5944*0.06,2),-2)</f>
        <v/>
      </c>
      <c r="K5944" s="21">
        <f>ROUNDDOWN(ROUND(H5944*0.04,2),-2)</f>
        <v/>
      </c>
      <c r="L5944" s="21">
        <f>I5944+J5944+K5944</f>
        <v/>
      </c>
      <c r="M5944" s="21">
        <f>B5944-L5944</f>
        <v/>
      </c>
      <c r="N5944" s="21">
        <f>ROUNDDOWN(ROUND(B5944*0.2042,2),0)</f>
        <v/>
      </c>
    </row>
    <row r="5945">
      <c r="A5945" t="inlineStr">
        <is>
          <t>照合 一般</t>
        </is>
      </c>
      <c r="B5945" s="21" t="n">
        <v>44500000</v>
      </c>
      <c r="C5945" s="22" t="n">
        <v>17</v>
      </c>
      <c r="D5945" s="22" t="n">
        <v>1</v>
      </c>
      <c r="E5945" s="22" t="n">
        <v>0</v>
      </c>
      <c r="F5945" s="21">
        <f>(IF(C5945&lt;=20,MAX(800000,400000*C5945),8000000+700000*(C5945-20))+IF(E5945=1,1000000,0))</f>
        <v/>
      </c>
      <c r="G5945" s="21">
        <f>IF(AND(D5945=3,C5945&lt;=5),MAX(0,B5945-F5945),IF(AND(D5945=2,C5945&lt;=5,MAX(0,B5945-F5945)&gt;3000000),1500000+MAX(0,B5945-F5945)-3000000,MAX(0,B5945-F5945)/2))</f>
        <v/>
      </c>
      <c r="H5945" s="21">
        <f>ROUNDDOWN(G5945,-3)</f>
        <v/>
      </c>
      <c r="I5945" s="21">
        <f>IF(H5945&lt;=0,0,ROUNDDOWN(ROUND((H5945*LOOKUP(H5945,{0,1950001,3300001,6950001,9000001,18000001,40000001},{0.05,0.1,0.2,0.23,0.33,0.4,0.45})-LOOKUP(H5945,{0,1950001,3300001,6950001,9000001,18000001,40000001},{0,97500,427500,636000,1536000,2796000,4796000}))*1.021,3),0))</f>
        <v/>
      </c>
      <c r="J5945" s="21">
        <f>ROUNDDOWN(ROUND(H5945*0.06,2),-2)</f>
        <v/>
      </c>
      <c r="K5945" s="21">
        <f>ROUNDDOWN(ROUND(H5945*0.04,2),-2)</f>
        <v/>
      </c>
      <c r="L5945" s="21">
        <f>I5945+J5945+K5945</f>
        <v/>
      </c>
      <c r="M5945" s="21">
        <f>B5945-L5945</f>
        <v/>
      </c>
      <c r="N5945" s="21">
        <f>ROUNDDOWN(ROUND(B5945*0.2042,2),0)</f>
        <v/>
      </c>
    </row>
    <row r="5946">
      <c r="A5946" t="inlineStr">
        <is>
          <t>照合 一般</t>
        </is>
      </c>
      <c r="B5946" s="21" t="n">
        <v>44500000</v>
      </c>
      <c r="C5946" s="22" t="n">
        <v>18</v>
      </c>
      <c r="D5946" s="22" t="n">
        <v>1</v>
      </c>
      <c r="E5946" s="22" t="n">
        <v>0</v>
      </c>
      <c r="F5946" s="21">
        <f>(IF(C5946&lt;=20,MAX(800000,400000*C5946),8000000+700000*(C5946-20))+IF(E5946=1,1000000,0))</f>
        <v/>
      </c>
      <c r="G5946" s="21">
        <f>IF(AND(D5946=3,C5946&lt;=5),MAX(0,B5946-F5946),IF(AND(D5946=2,C5946&lt;=5,MAX(0,B5946-F5946)&gt;3000000),1500000+MAX(0,B5946-F5946)-3000000,MAX(0,B5946-F5946)/2))</f>
        <v/>
      </c>
      <c r="H5946" s="21">
        <f>ROUNDDOWN(G5946,-3)</f>
        <v/>
      </c>
      <c r="I5946" s="21">
        <f>IF(H5946&lt;=0,0,ROUNDDOWN(ROUND((H5946*LOOKUP(H5946,{0,1950001,3300001,6950001,9000001,18000001,40000001},{0.05,0.1,0.2,0.23,0.33,0.4,0.45})-LOOKUP(H5946,{0,1950001,3300001,6950001,9000001,18000001,40000001},{0,97500,427500,636000,1536000,2796000,4796000}))*1.021,3),0))</f>
        <v/>
      </c>
      <c r="J5946" s="21">
        <f>ROUNDDOWN(ROUND(H5946*0.06,2),-2)</f>
        <v/>
      </c>
      <c r="K5946" s="21">
        <f>ROUNDDOWN(ROUND(H5946*0.04,2),-2)</f>
        <v/>
      </c>
      <c r="L5946" s="21">
        <f>I5946+J5946+K5946</f>
        <v/>
      </c>
      <c r="M5946" s="21">
        <f>B5946-L5946</f>
        <v/>
      </c>
      <c r="N5946" s="21">
        <f>ROUNDDOWN(ROUND(B5946*0.2042,2),0)</f>
        <v/>
      </c>
    </row>
    <row r="5947">
      <c r="A5947" t="inlineStr">
        <is>
          <t>照合 一般</t>
        </is>
      </c>
      <c r="B5947" s="21" t="n">
        <v>44500000</v>
      </c>
      <c r="C5947" s="22" t="n">
        <v>19</v>
      </c>
      <c r="D5947" s="22" t="n">
        <v>1</v>
      </c>
      <c r="E5947" s="22" t="n">
        <v>0</v>
      </c>
      <c r="F5947" s="21">
        <f>(IF(C5947&lt;=20,MAX(800000,400000*C5947),8000000+700000*(C5947-20))+IF(E5947=1,1000000,0))</f>
        <v/>
      </c>
      <c r="G5947" s="21">
        <f>IF(AND(D5947=3,C5947&lt;=5),MAX(0,B5947-F5947),IF(AND(D5947=2,C5947&lt;=5,MAX(0,B5947-F5947)&gt;3000000),1500000+MAX(0,B5947-F5947)-3000000,MAX(0,B5947-F5947)/2))</f>
        <v/>
      </c>
      <c r="H5947" s="21">
        <f>ROUNDDOWN(G5947,-3)</f>
        <v/>
      </c>
      <c r="I5947" s="21">
        <f>IF(H5947&lt;=0,0,ROUNDDOWN(ROUND((H5947*LOOKUP(H5947,{0,1950001,3300001,6950001,9000001,18000001,40000001},{0.05,0.1,0.2,0.23,0.33,0.4,0.45})-LOOKUP(H5947,{0,1950001,3300001,6950001,9000001,18000001,40000001},{0,97500,427500,636000,1536000,2796000,4796000}))*1.021,3),0))</f>
        <v/>
      </c>
      <c r="J5947" s="21">
        <f>ROUNDDOWN(ROUND(H5947*0.06,2),-2)</f>
        <v/>
      </c>
      <c r="K5947" s="21">
        <f>ROUNDDOWN(ROUND(H5947*0.04,2),-2)</f>
        <v/>
      </c>
      <c r="L5947" s="21">
        <f>I5947+J5947+K5947</f>
        <v/>
      </c>
      <c r="M5947" s="21">
        <f>B5947-L5947</f>
        <v/>
      </c>
      <c r="N5947" s="21">
        <f>ROUNDDOWN(ROUND(B5947*0.2042,2),0)</f>
        <v/>
      </c>
    </row>
    <row r="5948">
      <c r="A5948" t="inlineStr">
        <is>
          <t>照合 一般</t>
        </is>
      </c>
      <c r="B5948" s="21" t="n">
        <v>44500000</v>
      </c>
      <c r="C5948" s="22" t="n">
        <v>20</v>
      </c>
      <c r="D5948" s="22" t="n">
        <v>1</v>
      </c>
      <c r="E5948" s="22" t="n">
        <v>0</v>
      </c>
      <c r="F5948" s="21">
        <f>(IF(C5948&lt;=20,MAX(800000,400000*C5948),8000000+700000*(C5948-20))+IF(E5948=1,1000000,0))</f>
        <v/>
      </c>
      <c r="G5948" s="21">
        <f>IF(AND(D5948=3,C5948&lt;=5),MAX(0,B5948-F5948),IF(AND(D5948=2,C5948&lt;=5,MAX(0,B5948-F5948)&gt;3000000),1500000+MAX(0,B5948-F5948)-3000000,MAX(0,B5948-F5948)/2))</f>
        <v/>
      </c>
      <c r="H5948" s="21">
        <f>ROUNDDOWN(G5948,-3)</f>
        <v/>
      </c>
      <c r="I5948" s="21">
        <f>IF(H5948&lt;=0,0,ROUNDDOWN(ROUND((H5948*LOOKUP(H5948,{0,1950001,3300001,6950001,9000001,18000001,40000001},{0.05,0.1,0.2,0.23,0.33,0.4,0.45})-LOOKUP(H5948,{0,1950001,3300001,6950001,9000001,18000001,40000001},{0,97500,427500,636000,1536000,2796000,4796000}))*1.021,3),0))</f>
        <v/>
      </c>
      <c r="J5948" s="21">
        <f>ROUNDDOWN(ROUND(H5948*0.06,2),-2)</f>
        <v/>
      </c>
      <c r="K5948" s="21">
        <f>ROUNDDOWN(ROUND(H5948*0.04,2),-2)</f>
        <v/>
      </c>
      <c r="L5948" s="21">
        <f>I5948+J5948+K5948</f>
        <v/>
      </c>
      <c r="M5948" s="21">
        <f>B5948-L5948</f>
        <v/>
      </c>
      <c r="N5948" s="21">
        <f>ROUNDDOWN(ROUND(B5948*0.2042,2),0)</f>
        <v/>
      </c>
    </row>
    <row r="5949">
      <c r="A5949" t="inlineStr">
        <is>
          <t>照合 一般</t>
        </is>
      </c>
      <c r="B5949" s="21" t="n">
        <v>44500000</v>
      </c>
      <c r="C5949" s="22" t="n">
        <v>21</v>
      </c>
      <c r="D5949" s="22" t="n">
        <v>1</v>
      </c>
      <c r="E5949" s="22" t="n">
        <v>0</v>
      </c>
      <c r="F5949" s="21">
        <f>(IF(C5949&lt;=20,MAX(800000,400000*C5949),8000000+700000*(C5949-20))+IF(E5949=1,1000000,0))</f>
        <v/>
      </c>
      <c r="G5949" s="21">
        <f>IF(AND(D5949=3,C5949&lt;=5),MAX(0,B5949-F5949),IF(AND(D5949=2,C5949&lt;=5,MAX(0,B5949-F5949)&gt;3000000),1500000+MAX(0,B5949-F5949)-3000000,MAX(0,B5949-F5949)/2))</f>
        <v/>
      </c>
      <c r="H5949" s="21">
        <f>ROUNDDOWN(G5949,-3)</f>
        <v/>
      </c>
      <c r="I5949" s="21">
        <f>IF(H5949&lt;=0,0,ROUNDDOWN(ROUND((H5949*LOOKUP(H5949,{0,1950001,3300001,6950001,9000001,18000001,40000001},{0.05,0.1,0.2,0.23,0.33,0.4,0.45})-LOOKUP(H5949,{0,1950001,3300001,6950001,9000001,18000001,40000001},{0,97500,427500,636000,1536000,2796000,4796000}))*1.021,3),0))</f>
        <v/>
      </c>
      <c r="J5949" s="21">
        <f>ROUNDDOWN(ROUND(H5949*0.06,2),-2)</f>
        <v/>
      </c>
      <c r="K5949" s="21">
        <f>ROUNDDOWN(ROUND(H5949*0.04,2),-2)</f>
        <v/>
      </c>
      <c r="L5949" s="21">
        <f>I5949+J5949+K5949</f>
        <v/>
      </c>
      <c r="M5949" s="21">
        <f>B5949-L5949</f>
        <v/>
      </c>
      <c r="N5949" s="21">
        <f>ROUNDDOWN(ROUND(B5949*0.2042,2),0)</f>
        <v/>
      </c>
    </row>
    <row r="5950">
      <c r="A5950" t="inlineStr">
        <is>
          <t>照合 一般</t>
        </is>
      </c>
      <c r="B5950" s="21" t="n">
        <v>44500000</v>
      </c>
      <c r="C5950" s="22" t="n">
        <v>22</v>
      </c>
      <c r="D5950" s="22" t="n">
        <v>1</v>
      </c>
      <c r="E5950" s="22" t="n">
        <v>0</v>
      </c>
      <c r="F5950" s="21">
        <f>(IF(C5950&lt;=20,MAX(800000,400000*C5950),8000000+700000*(C5950-20))+IF(E5950=1,1000000,0))</f>
        <v/>
      </c>
      <c r="G5950" s="21">
        <f>IF(AND(D5950=3,C5950&lt;=5),MAX(0,B5950-F5950),IF(AND(D5950=2,C5950&lt;=5,MAX(0,B5950-F5950)&gt;3000000),1500000+MAX(0,B5950-F5950)-3000000,MAX(0,B5950-F5950)/2))</f>
        <v/>
      </c>
      <c r="H5950" s="21">
        <f>ROUNDDOWN(G5950,-3)</f>
        <v/>
      </c>
      <c r="I5950" s="21">
        <f>IF(H5950&lt;=0,0,ROUNDDOWN(ROUND((H5950*LOOKUP(H5950,{0,1950001,3300001,6950001,9000001,18000001,40000001},{0.05,0.1,0.2,0.23,0.33,0.4,0.45})-LOOKUP(H5950,{0,1950001,3300001,6950001,9000001,18000001,40000001},{0,97500,427500,636000,1536000,2796000,4796000}))*1.021,3),0))</f>
        <v/>
      </c>
      <c r="J5950" s="21">
        <f>ROUNDDOWN(ROUND(H5950*0.06,2),-2)</f>
        <v/>
      </c>
      <c r="K5950" s="21">
        <f>ROUNDDOWN(ROUND(H5950*0.04,2),-2)</f>
        <v/>
      </c>
      <c r="L5950" s="21">
        <f>I5950+J5950+K5950</f>
        <v/>
      </c>
      <c r="M5950" s="21">
        <f>B5950-L5950</f>
        <v/>
      </c>
      <c r="N5950" s="21">
        <f>ROUNDDOWN(ROUND(B5950*0.2042,2),0)</f>
        <v/>
      </c>
    </row>
    <row r="5951">
      <c r="A5951" t="inlineStr">
        <is>
          <t>照合 一般</t>
        </is>
      </c>
      <c r="B5951" s="21" t="n">
        <v>44500000</v>
      </c>
      <c r="C5951" s="22" t="n">
        <v>23</v>
      </c>
      <c r="D5951" s="22" t="n">
        <v>1</v>
      </c>
      <c r="E5951" s="22" t="n">
        <v>0</v>
      </c>
      <c r="F5951" s="21">
        <f>(IF(C5951&lt;=20,MAX(800000,400000*C5951),8000000+700000*(C5951-20))+IF(E5951=1,1000000,0))</f>
        <v/>
      </c>
      <c r="G5951" s="21">
        <f>IF(AND(D5951=3,C5951&lt;=5),MAX(0,B5951-F5951),IF(AND(D5951=2,C5951&lt;=5,MAX(0,B5951-F5951)&gt;3000000),1500000+MAX(0,B5951-F5951)-3000000,MAX(0,B5951-F5951)/2))</f>
        <v/>
      </c>
      <c r="H5951" s="21">
        <f>ROUNDDOWN(G5951,-3)</f>
        <v/>
      </c>
      <c r="I5951" s="21">
        <f>IF(H5951&lt;=0,0,ROUNDDOWN(ROUND((H5951*LOOKUP(H5951,{0,1950001,3300001,6950001,9000001,18000001,40000001},{0.05,0.1,0.2,0.23,0.33,0.4,0.45})-LOOKUP(H5951,{0,1950001,3300001,6950001,9000001,18000001,40000001},{0,97500,427500,636000,1536000,2796000,4796000}))*1.021,3),0))</f>
        <v/>
      </c>
      <c r="J5951" s="21">
        <f>ROUNDDOWN(ROUND(H5951*0.06,2),-2)</f>
        <v/>
      </c>
      <c r="K5951" s="21">
        <f>ROUNDDOWN(ROUND(H5951*0.04,2),-2)</f>
        <v/>
      </c>
      <c r="L5951" s="21">
        <f>I5951+J5951+K5951</f>
        <v/>
      </c>
      <c r="M5951" s="21">
        <f>B5951-L5951</f>
        <v/>
      </c>
      <c r="N5951" s="21">
        <f>ROUNDDOWN(ROUND(B5951*0.2042,2),0)</f>
        <v/>
      </c>
    </row>
    <row r="5952">
      <c r="A5952" t="inlineStr">
        <is>
          <t>照合 一般</t>
        </is>
      </c>
      <c r="B5952" s="21" t="n">
        <v>44500000</v>
      </c>
      <c r="C5952" s="22" t="n">
        <v>24</v>
      </c>
      <c r="D5952" s="22" t="n">
        <v>1</v>
      </c>
      <c r="E5952" s="22" t="n">
        <v>0</v>
      </c>
      <c r="F5952" s="21">
        <f>(IF(C5952&lt;=20,MAX(800000,400000*C5952),8000000+700000*(C5952-20))+IF(E5952=1,1000000,0))</f>
        <v/>
      </c>
      <c r="G5952" s="21">
        <f>IF(AND(D5952=3,C5952&lt;=5),MAX(0,B5952-F5952),IF(AND(D5952=2,C5952&lt;=5,MAX(0,B5952-F5952)&gt;3000000),1500000+MAX(0,B5952-F5952)-3000000,MAX(0,B5952-F5952)/2))</f>
        <v/>
      </c>
      <c r="H5952" s="21">
        <f>ROUNDDOWN(G5952,-3)</f>
        <v/>
      </c>
      <c r="I5952" s="21">
        <f>IF(H5952&lt;=0,0,ROUNDDOWN(ROUND((H5952*LOOKUP(H5952,{0,1950001,3300001,6950001,9000001,18000001,40000001},{0.05,0.1,0.2,0.23,0.33,0.4,0.45})-LOOKUP(H5952,{0,1950001,3300001,6950001,9000001,18000001,40000001},{0,97500,427500,636000,1536000,2796000,4796000}))*1.021,3),0))</f>
        <v/>
      </c>
      <c r="J5952" s="21">
        <f>ROUNDDOWN(ROUND(H5952*0.06,2),-2)</f>
        <v/>
      </c>
      <c r="K5952" s="21">
        <f>ROUNDDOWN(ROUND(H5952*0.04,2),-2)</f>
        <v/>
      </c>
      <c r="L5952" s="21">
        <f>I5952+J5952+K5952</f>
        <v/>
      </c>
      <c r="M5952" s="21">
        <f>B5952-L5952</f>
        <v/>
      </c>
      <c r="N5952" s="21">
        <f>ROUNDDOWN(ROUND(B5952*0.2042,2),0)</f>
        <v/>
      </c>
    </row>
    <row r="5953">
      <c r="A5953" t="inlineStr">
        <is>
          <t>照合 一般</t>
        </is>
      </c>
      <c r="B5953" s="21" t="n">
        <v>44500000</v>
      </c>
      <c r="C5953" s="22" t="n">
        <v>25</v>
      </c>
      <c r="D5953" s="22" t="n">
        <v>1</v>
      </c>
      <c r="E5953" s="22" t="n">
        <v>0</v>
      </c>
      <c r="F5953" s="21">
        <f>(IF(C5953&lt;=20,MAX(800000,400000*C5953),8000000+700000*(C5953-20))+IF(E5953=1,1000000,0))</f>
        <v/>
      </c>
      <c r="G5953" s="21">
        <f>IF(AND(D5953=3,C5953&lt;=5),MAX(0,B5953-F5953),IF(AND(D5953=2,C5953&lt;=5,MAX(0,B5953-F5953)&gt;3000000),1500000+MAX(0,B5953-F5953)-3000000,MAX(0,B5953-F5953)/2))</f>
        <v/>
      </c>
      <c r="H5953" s="21">
        <f>ROUNDDOWN(G5953,-3)</f>
        <v/>
      </c>
      <c r="I5953" s="21">
        <f>IF(H5953&lt;=0,0,ROUNDDOWN(ROUND((H5953*LOOKUP(H5953,{0,1950001,3300001,6950001,9000001,18000001,40000001},{0.05,0.1,0.2,0.23,0.33,0.4,0.45})-LOOKUP(H5953,{0,1950001,3300001,6950001,9000001,18000001,40000001},{0,97500,427500,636000,1536000,2796000,4796000}))*1.021,3),0))</f>
        <v/>
      </c>
      <c r="J5953" s="21">
        <f>ROUNDDOWN(ROUND(H5953*0.06,2),-2)</f>
        <v/>
      </c>
      <c r="K5953" s="21">
        <f>ROUNDDOWN(ROUND(H5953*0.04,2),-2)</f>
        <v/>
      </c>
      <c r="L5953" s="21">
        <f>I5953+J5953+K5953</f>
        <v/>
      </c>
      <c r="M5953" s="21">
        <f>B5953-L5953</f>
        <v/>
      </c>
      <c r="N5953" s="21">
        <f>ROUNDDOWN(ROUND(B5953*0.2042,2),0)</f>
        <v/>
      </c>
    </row>
    <row r="5954">
      <c r="A5954" t="inlineStr">
        <is>
          <t>照合 一般</t>
        </is>
      </c>
      <c r="B5954" s="21" t="n">
        <v>44500000</v>
      </c>
      <c r="C5954" s="22" t="n">
        <v>26</v>
      </c>
      <c r="D5954" s="22" t="n">
        <v>1</v>
      </c>
      <c r="E5954" s="22" t="n">
        <v>0</v>
      </c>
      <c r="F5954" s="21">
        <f>(IF(C5954&lt;=20,MAX(800000,400000*C5954),8000000+700000*(C5954-20))+IF(E5954=1,1000000,0))</f>
        <v/>
      </c>
      <c r="G5954" s="21">
        <f>IF(AND(D5954=3,C5954&lt;=5),MAX(0,B5954-F5954),IF(AND(D5954=2,C5954&lt;=5,MAX(0,B5954-F5954)&gt;3000000),1500000+MAX(0,B5954-F5954)-3000000,MAX(0,B5954-F5954)/2))</f>
        <v/>
      </c>
      <c r="H5954" s="21">
        <f>ROUNDDOWN(G5954,-3)</f>
        <v/>
      </c>
      <c r="I5954" s="21">
        <f>IF(H5954&lt;=0,0,ROUNDDOWN(ROUND((H5954*LOOKUP(H5954,{0,1950001,3300001,6950001,9000001,18000001,40000001},{0.05,0.1,0.2,0.23,0.33,0.4,0.45})-LOOKUP(H5954,{0,1950001,3300001,6950001,9000001,18000001,40000001},{0,97500,427500,636000,1536000,2796000,4796000}))*1.021,3),0))</f>
        <v/>
      </c>
      <c r="J5954" s="21">
        <f>ROUNDDOWN(ROUND(H5954*0.06,2),-2)</f>
        <v/>
      </c>
      <c r="K5954" s="21">
        <f>ROUNDDOWN(ROUND(H5954*0.04,2),-2)</f>
        <v/>
      </c>
      <c r="L5954" s="21">
        <f>I5954+J5954+K5954</f>
        <v/>
      </c>
      <c r="M5954" s="21">
        <f>B5954-L5954</f>
        <v/>
      </c>
      <c r="N5954" s="21">
        <f>ROUNDDOWN(ROUND(B5954*0.2042,2),0)</f>
        <v/>
      </c>
    </row>
    <row r="5955">
      <c r="A5955" t="inlineStr">
        <is>
          <t>照合 一般</t>
        </is>
      </c>
      <c r="B5955" s="21" t="n">
        <v>44500000</v>
      </c>
      <c r="C5955" s="22" t="n">
        <v>27</v>
      </c>
      <c r="D5955" s="22" t="n">
        <v>1</v>
      </c>
      <c r="E5955" s="22" t="n">
        <v>0</v>
      </c>
      <c r="F5955" s="21">
        <f>(IF(C5955&lt;=20,MAX(800000,400000*C5955),8000000+700000*(C5955-20))+IF(E5955=1,1000000,0))</f>
        <v/>
      </c>
      <c r="G5955" s="21">
        <f>IF(AND(D5955=3,C5955&lt;=5),MAX(0,B5955-F5955),IF(AND(D5955=2,C5955&lt;=5,MAX(0,B5955-F5955)&gt;3000000),1500000+MAX(0,B5955-F5955)-3000000,MAX(0,B5955-F5955)/2))</f>
        <v/>
      </c>
      <c r="H5955" s="21">
        <f>ROUNDDOWN(G5955,-3)</f>
        <v/>
      </c>
      <c r="I5955" s="21">
        <f>IF(H5955&lt;=0,0,ROUNDDOWN(ROUND((H5955*LOOKUP(H5955,{0,1950001,3300001,6950001,9000001,18000001,40000001},{0.05,0.1,0.2,0.23,0.33,0.4,0.45})-LOOKUP(H5955,{0,1950001,3300001,6950001,9000001,18000001,40000001},{0,97500,427500,636000,1536000,2796000,4796000}))*1.021,3),0))</f>
        <v/>
      </c>
      <c r="J5955" s="21">
        <f>ROUNDDOWN(ROUND(H5955*0.06,2),-2)</f>
        <v/>
      </c>
      <c r="K5955" s="21">
        <f>ROUNDDOWN(ROUND(H5955*0.04,2),-2)</f>
        <v/>
      </c>
      <c r="L5955" s="21">
        <f>I5955+J5955+K5955</f>
        <v/>
      </c>
      <c r="M5955" s="21">
        <f>B5955-L5955</f>
        <v/>
      </c>
      <c r="N5955" s="21">
        <f>ROUNDDOWN(ROUND(B5955*0.2042,2),0)</f>
        <v/>
      </c>
    </row>
    <row r="5956">
      <c r="A5956" t="inlineStr">
        <is>
          <t>照合 一般</t>
        </is>
      </c>
      <c r="B5956" s="21" t="n">
        <v>44500000</v>
      </c>
      <c r="C5956" s="22" t="n">
        <v>28</v>
      </c>
      <c r="D5956" s="22" t="n">
        <v>1</v>
      </c>
      <c r="E5956" s="22" t="n">
        <v>0</v>
      </c>
      <c r="F5956" s="21">
        <f>(IF(C5956&lt;=20,MAX(800000,400000*C5956),8000000+700000*(C5956-20))+IF(E5956=1,1000000,0))</f>
        <v/>
      </c>
      <c r="G5956" s="21">
        <f>IF(AND(D5956=3,C5956&lt;=5),MAX(0,B5956-F5956),IF(AND(D5956=2,C5956&lt;=5,MAX(0,B5956-F5956)&gt;3000000),1500000+MAX(0,B5956-F5956)-3000000,MAX(0,B5956-F5956)/2))</f>
        <v/>
      </c>
      <c r="H5956" s="21">
        <f>ROUNDDOWN(G5956,-3)</f>
        <v/>
      </c>
      <c r="I5956" s="21">
        <f>IF(H5956&lt;=0,0,ROUNDDOWN(ROUND((H5956*LOOKUP(H5956,{0,1950001,3300001,6950001,9000001,18000001,40000001},{0.05,0.1,0.2,0.23,0.33,0.4,0.45})-LOOKUP(H5956,{0,1950001,3300001,6950001,9000001,18000001,40000001},{0,97500,427500,636000,1536000,2796000,4796000}))*1.021,3),0))</f>
        <v/>
      </c>
      <c r="J5956" s="21">
        <f>ROUNDDOWN(ROUND(H5956*0.06,2),-2)</f>
        <v/>
      </c>
      <c r="K5956" s="21">
        <f>ROUNDDOWN(ROUND(H5956*0.04,2),-2)</f>
        <v/>
      </c>
      <c r="L5956" s="21">
        <f>I5956+J5956+K5956</f>
        <v/>
      </c>
      <c r="M5956" s="21">
        <f>B5956-L5956</f>
        <v/>
      </c>
      <c r="N5956" s="21">
        <f>ROUNDDOWN(ROUND(B5956*0.2042,2),0)</f>
        <v/>
      </c>
    </row>
    <row r="5957">
      <c r="A5957" t="inlineStr">
        <is>
          <t>照合 一般</t>
        </is>
      </c>
      <c r="B5957" s="21" t="n">
        <v>44500000</v>
      </c>
      <c r="C5957" s="22" t="n">
        <v>29</v>
      </c>
      <c r="D5957" s="22" t="n">
        <v>1</v>
      </c>
      <c r="E5957" s="22" t="n">
        <v>0</v>
      </c>
      <c r="F5957" s="21">
        <f>(IF(C5957&lt;=20,MAX(800000,400000*C5957),8000000+700000*(C5957-20))+IF(E5957=1,1000000,0))</f>
        <v/>
      </c>
      <c r="G5957" s="21">
        <f>IF(AND(D5957=3,C5957&lt;=5),MAX(0,B5957-F5957),IF(AND(D5957=2,C5957&lt;=5,MAX(0,B5957-F5957)&gt;3000000),1500000+MAX(0,B5957-F5957)-3000000,MAX(0,B5957-F5957)/2))</f>
        <v/>
      </c>
      <c r="H5957" s="21">
        <f>ROUNDDOWN(G5957,-3)</f>
        <v/>
      </c>
      <c r="I5957" s="21">
        <f>IF(H5957&lt;=0,0,ROUNDDOWN(ROUND((H5957*LOOKUP(H5957,{0,1950001,3300001,6950001,9000001,18000001,40000001},{0.05,0.1,0.2,0.23,0.33,0.4,0.45})-LOOKUP(H5957,{0,1950001,3300001,6950001,9000001,18000001,40000001},{0,97500,427500,636000,1536000,2796000,4796000}))*1.021,3),0))</f>
        <v/>
      </c>
      <c r="J5957" s="21">
        <f>ROUNDDOWN(ROUND(H5957*0.06,2),-2)</f>
        <v/>
      </c>
      <c r="K5957" s="21">
        <f>ROUNDDOWN(ROUND(H5957*0.04,2),-2)</f>
        <v/>
      </c>
      <c r="L5957" s="21">
        <f>I5957+J5957+K5957</f>
        <v/>
      </c>
      <c r="M5957" s="21">
        <f>B5957-L5957</f>
        <v/>
      </c>
      <c r="N5957" s="21">
        <f>ROUNDDOWN(ROUND(B5957*0.2042,2),0)</f>
        <v/>
      </c>
    </row>
    <row r="5958">
      <c r="A5958" t="inlineStr">
        <is>
          <t>照合 一般</t>
        </is>
      </c>
      <c r="B5958" s="21" t="n">
        <v>44500000</v>
      </c>
      <c r="C5958" s="22" t="n">
        <v>30</v>
      </c>
      <c r="D5958" s="22" t="n">
        <v>1</v>
      </c>
      <c r="E5958" s="22" t="n">
        <v>0</v>
      </c>
      <c r="F5958" s="21">
        <f>(IF(C5958&lt;=20,MAX(800000,400000*C5958),8000000+700000*(C5958-20))+IF(E5958=1,1000000,0))</f>
        <v/>
      </c>
      <c r="G5958" s="21">
        <f>IF(AND(D5958=3,C5958&lt;=5),MAX(0,B5958-F5958),IF(AND(D5958=2,C5958&lt;=5,MAX(0,B5958-F5958)&gt;3000000),1500000+MAX(0,B5958-F5958)-3000000,MAX(0,B5958-F5958)/2))</f>
        <v/>
      </c>
      <c r="H5958" s="21">
        <f>ROUNDDOWN(G5958,-3)</f>
        <v/>
      </c>
      <c r="I5958" s="21">
        <f>IF(H5958&lt;=0,0,ROUNDDOWN(ROUND((H5958*LOOKUP(H5958,{0,1950001,3300001,6950001,9000001,18000001,40000001},{0.05,0.1,0.2,0.23,0.33,0.4,0.45})-LOOKUP(H5958,{0,1950001,3300001,6950001,9000001,18000001,40000001},{0,97500,427500,636000,1536000,2796000,4796000}))*1.021,3),0))</f>
        <v/>
      </c>
      <c r="J5958" s="21">
        <f>ROUNDDOWN(ROUND(H5958*0.06,2),-2)</f>
        <v/>
      </c>
      <c r="K5958" s="21">
        <f>ROUNDDOWN(ROUND(H5958*0.04,2),-2)</f>
        <v/>
      </c>
      <c r="L5958" s="21">
        <f>I5958+J5958+K5958</f>
        <v/>
      </c>
      <c r="M5958" s="21">
        <f>B5958-L5958</f>
        <v/>
      </c>
      <c r="N5958" s="21">
        <f>ROUNDDOWN(ROUND(B5958*0.2042,2),0)</f>
        <v/>
      </c>
    </row>
    <row r="5959">
      <c r="A5959" t="inlineStr">
        <is>
          <t>照合 一般</t>
        </is>
      </c>
      <c r="B5959" s="21" t="n">
        <v>44500000</v>
      </c>
      <c r="C5959" s="22" t="n">
        <v>31</v>
      </c>
      <c r="D5959" s="22" t="n">
        <v>1</v>
      </c>
      <c r="E5959" s="22" t="n">
        <v>0</v>
      </c>
      <c r="F5959" s="21">
        <f>(IF(C5959&lt;=20,MAX(800000,400000*C5959),8000000+700000*(C5959-20))+IF(E5959=1,1000000,0))</f>
        <v/>
      </c>
      <c r="G5959" s="21">
        <f>IF(AND(D5959=3,C5959&lt;=5),MAX(0,B5959-F5959),IF(AND(D5959=2,C5959&lt;=5,MAX(0,B5959-F5959)&gt;3000000),1500000+MAX(0,B5959-F5959)-3000000,MAX(0,B5959-F5959)/2))</f>
        <v/>
      </c>
      <c r="H5959" s="21">
        <f>ROUNDDOWN(G5959,-3)</f>
        <v/>
      </c>
      <c r="I5959" s="21">
        <f>IF(H5959&lt;=0,0,ROUNDDOWN(ROUND((H5959*LOOKUP(H5959,{0,1950001,3300001,6950001,9000001,18000001,40000001},{0.05,0.1,0.2,0.23,0.33,0.4,0.45})-LOOKUP(H5959,{0,1950001,3300001,6950001,9000001,18000001,40000001},{0,97500,427500,636000,1536000,2796000,4796000}))*1.021,3),0))</f>
        <v/>
      </c>
      <c r="J5959" s="21">
        <f>ROUNDDOWN(ROUND(H5959*0.06,2),-2)</f>
        <v/>
      </c>
      <c r="K5959" s="21">
        <f>ROUNDDOWN(ROUND(H5959*0.04,2),-2)</f>
        <v/>
      </c>
      <c r="L5959" s="21">
        <f>I5959+J5959+K5959</f>
        <v/>
      </c>
      <c r="M5959" s="21">
        <f>B5959-L5959</f>
        <v/>
      </c>
      <c r="N5959" s="21">
        <f>ROUNDDOWN(ROUND(B5959*0.2042,2),0)</f>
        <v/>
      </c>
    </row>
    <row r="5960">
      <c r="A5960" t="inlineStr">
        <is>
          <t>照合 一般</t>
        </is>
      </c>
      <c r="B5960" s="21" t="n">
        <v>44500000</v>
      </c>
      <c r="C5960" s="22" t="n">
        <v>32</v>
      </c>
      <c r="D5960" s="22" t="n">
        <v>1</v>
      </c>
      <c r="E5960" s="22" t="n">
        <v>0</v>
      </c>
      <c r="F5960" s="21">
        <f>(IF(C5960&lt;=20,MAX(800000,400000*C5960),8000000+700000*(C5960-20))+IF(E5960=1,1000000,0))</f>
        <v/>
      </c>
      <c r="G5960" s="21">
        <f>IF(AND(D5960=3,C5960&lt;=5),MAX(0,B5960-F5960),IF(AND(D5960=2,C5960&lt;=5,MAX(0,B5960-F5960)&gt;3000000),1500000+MAX(0,B5960-F5960)-3000000,MAX(0,B5960-F5960)/2))</f>
        <v/>
      </c>
      <c r="H5960" s="21">
        <f>ROUNDDOWN(G5960,-3)</f>
        <v/>
      </c>
      <c r="I5960" s="21">
        <f>IF(H5960&lt;=0,0,ROUNDDOWN(ROUND((H5960*LOOKUP(H5960,{0,1950001,3300001,6950001,9000001,18000001,40000001},{0.05,0.1,0.2,0.23,0.33,0.4,0.45})-LOOKUP(H5960,{0,1950001,3300001,6950001,9000001,18000001,40000001},{0,97500,427500,636000,1536000,2796000,4796000}))*1.021,3),0))</f>
        <v/>
      </c>
      <c r="J5960" s="21">
        <f>ROUNDDOWN(ROUND(H5960*0.06,2),-2)</f>
        <v/>
      </c>
      <c r="K5960" s="21">
        <f>ROUNDDOWN(ROUND(H5960*0.04,2),-2)</f>
        <v/>
      </c>
      <c r="L5960" s="21">
        <f>I5960+J5960+K5960</f>
        <v/>
      </c>
      <c r="M5960" s="21">
        <f>B5960-L5960</f>
        <v/>
      </c>
      <c r="N5960" s="21">
        <f>ROUNDDOWN(ROUND(B5960*0.2042,2),0)</f>
        <v/>
      </c>
    </row>
    <row r="5961">
      <c r="A5961" t="inlineStr">
        <is>
          <t>照合 一般</t>
        </is>
      </c>
      <c r="B5961" s="21" t="n">
        <v>44500000</v>
      </c>
      <c r="C5961" s="22" t="n">
        <v>33</v>
      </c>
      <c r="D5961" s="22" t="n">
        <v>1</v>
      </c>
      <c r="E5961" s="22" t="n">
        <v>0</v>
      </c>
      <c r="F5961" s="21">
        <f>(IF(C5961&lt;=20,MAX(800000,400000*C5961),8000000+700000*(C5961-20))+IF(E5961=1,1000000,0))</f>
        <v/>
      </c>
      <c r="G5961" s="21">
        <f>IF(AND(D5961=3,C5961&lt;=5),MAX(0,B5961-F5961),IF(AND(D5961=2,C5961&lt;=5,MAX(0,B5961-F5961)&gt;3000000),1500000+MAX(0,B5961-F5961)-3000000,MAX(0,B5961-F5961)/2))</f>
        <v/>
      </c>
      <c r="H5961" s="21">
        <f>ROUNDDOWN(G5961,-3)</f>
        <v/>
      </c>
      <c r="I5961" s="21">
        <f>IF(H5961&lt;=0,0,ROUNDDOWN(ROUND((H5961*LOOKUP(H5961,{0,1950001,3300001,6950001,9000001,18000001,40000001},{0.05,0.1,0.2,0.23,0.33,0.4,0.45})-LOOKUP(H5961,{0,1950001,3300001,6950001,9000001,18000001,40000001},{0,97500,427500,636000,1536000,2796000,4796000}))*1.021,3),0))</f>
        <v/>
      </c>
      <c r="J5961" s="21">
        <f>ROUNDDOWN(ROUND(H5961*0.06,2),-2)</f>
        <v/>
      </c>
      <c r="K5961" s="21">
        <f>ROUNDDOWN(ROUND(H5961*0.04,2),-2)</f>
        <v/>
      </c>
      <c r="L5961" s="21">
        <f>I5961+J5961+K5961</f>
        <v/>
      </c>
      <c r="M5961" s="21">
        <f>B5961-L5961</f>
        <v/>
      </c>
      <c r="N5961" s="21">
        <f>ROUNDDOWN(ROUND(B5961*0.2042,2),0)</f>
        <v/>
      </c>
    </row>
    <row r="5962">
      <c r="A5962" t="inlineStr">
        <is>
          <t>照合 一般</t>
        </is>
      </c>
      <c r="B5962" s="21" t="n">
        <v>44500000</v>
      </c>
      <c r="C5962" s="22" t="n">
        <v>34</v>
      </c>
      <c r="D5962" s="22" t="n">
        <v>1</v>
      </c>
      <c r="E5962" s="22" t="n">
        <v>0</v>
      </c>
      <c r="F5962" s="21">
        <f>(IF(C5962&lt;=20,MAX(800000,400000*C5962),8000000+700000*(C5962-20))+IF(E5962=1,1000000,0))</f>
        <v/>
      </c>
      <c r="G5962" s="21">
        <f>IF(AND(D5962=3,C5962&lt;=5),MAX(0,B5962-F5962),IF(AND(D5962=2,C5962&lt;=5,MAX(0,B5962-F5962)&gt;3000000),1500000+MAX(0,B5962-F5962)-3000000,MAX(0,B5962-F5962)/2))</f>
        <v/>
      </c>
      <c r="H5962" s="21">
        <f>ROUNDDOWN(G5962,-3)</f>
        <v/>
      </c>
      <c r="I5962" s="21">
        <f>IF(H5962&lt;=0,0,ROUNDDOWN(ROUND((H5962*LOOKUP(H5962,{0,1950001,3300001,6950001,9000001,18000001,40000001},{0.05,0.1,0.2,0.23,0.33,0.4,0.45})-LOOKUP(H5962,{0,1950001,3300001,6950001,9000001,18000001,40000001},{0,97500,427500,636000,1536000,2796000,4796000}))*1.021,3),0))</f>
        <v/>
      </c>
      <c r="J5962" s="21">
        <f>ROUNDDOWN(ROUND(H5962*0.06,2),-2)</f>
        <v/>
      </c>
      <c r="K5962" s="21">
        <f>ROUNDDOWN(ROUND(H5962*0.04,2),-2)</f>
        <v/>
      </c>
      <c r="L5962" s="21">
        <f>I5962+J5962+K5962</f>
        <v/>
      </c>
      <c r="M5962" s="21">
        <f>B5962-L5962</f>
        <v/>
      </c>
      <c r="N5962" s="21">
        <f>ROUNDDOWN(ROUND(B5962*0.2042,2),0)</f>
        <v/>
      </c>
    </row>
    <row r="5963">
      <c r="A5963" t="inlineStr">
        <is>
          <t>照合 一般</t>
        </is>
      </c>
      <c r="B5963" s="21" t="n">
        <v>44500000</v>
      </c>
      <c r="C5963" s="22" t="n">
        <v>35</v>
      </c>
      <c r="D5963" s="22" t="n">
        <v>1</v>
      </c>
      <c r="E5963" s="22" t="n">
        <v>0</v>
      </c>
      <c r="F5963" s="21">
        <f>(IF(C5963&lt;=20,MAX(800000,400000*C5963),8000000+700000*(C5963-20))+IF(E5963=1,1000000,0))</f>
        <v/>
      </c>
      <c r="G5963" s="21">
        <f>IF(AND(D5963=3,C5963&lt;=5),MAX(0,B5963-F5963),IF(AND(D5963=2,C5963&lt;=5,MAX(0,B5963-F5963)&gt;3000000),1500000+MAX(0,B5963-F5963)-3000000,MAX(0,B5963-F5963)/2))</f>
        <v/>
      </c>
      <c r="H5963" s="21">
        <f>ROUNDDOWN(G5963,-3)</f>
        <v/>
      </c>
      <c r="I5963" s="21">
        <f>IF(H5963&lt;=0,0,ROUNDDOWN(ROUND((H5963*LOOKUP(H5963,{0,1950001,3300001,6950001,9000001,18000001,40000001},{0.05,0.1,0.2,0.23,0.33,0.4,0.45})-LOOKUP(H5963,{0,1950001,3300001,6950001,9000001,18000001,40000001},{0,97500,427500,636000,1536000,2796000,4796000}))*1.021,3),0))</f>
        <v/>
      </c>
      <c r="J5963" s="21">
        <f>ROUNDDOWN(ROUND(H5963*0.06,2),-2)</f>
        <v/>
      </c>
      <c r="K5963" s="21">
        <f>ROUNDDOWN(ROUND(H5963*0.04,2),-2)</f>
        <v/>
      </c>
      <c r="L5963" s="21">
        <f>I5963+J5963+K5963</f>
        <v/>
      </c>
      <c r="M5963" s="21">
        <f>B5963-L5963</f>
        <v/>
      </c>
      <c r="N5963" s="21">
        <f>ROUNDDOWN(ROUND(B5963*0.2042,2),0)</f>
        <v/>
      </c>
    </row>
    <row r="5964">
      <c r="A5964" t="inlineStr">
        <is>
          <t>照合 一般</t>
        </is>
      </c>
      <c r="B5964" s="21" t="n">
        <v>44500000</v>
      </c>
      <c r="C5964" s="22" t="n">
        <v>36</v>
      </c>
      <c r="D5964" s="22" t="n">
        <v>1</v>
      </c>
      <c r="E5964" s="22" t="n">
        <v>0</v>
      </c>
      <c r="F5964" s="21">
        <f>(IF(C5964&lt;=20,MAX(800000,400000*C5964),8000000+700000*(C5964-20))+IF(E5964=1,1000000,0))</f>
        <v/>
      </c>
      <c r="G5964" s="21">
        <f>IF(AND(D5964=3,C5964&lt;=5),MAX(0,B5964-F5964),IF(AND(D5964=2,C5964&lt;=5,MAX(0,B5964-F5964)&gt;3000000),1500000+MAX(0,B5964-F5964)-3000000,MAX(0,B5964-F5964)/2))</f>
        <v/>
      </c>
      <c r="H5964" s="21">
        <f>ROUNDDOWN(G5964,-3)</f>
        <v/>
      </c>
      <c r="I5964" s="21">
        <f>IF(H5964&lt;=0,0,ROUNDDOWN(ROUND((H5964*LOOKUP(H5964,{0,1950001,3300001,6950001,9000001,18000001,40000001},{0.05,0.1,0.2,0.23,0.33,0.4,0.45})-LOOKUP(H5964,{0,1950001,3300001,6950001,9000001,18000001,40000001},{0,97500,427500,636000,1536000,2796000,4796000}))*1.021,3),0))</f>
        <v/>
      </c>
      <c r="J5964" s="21">
        <f>ROUNDDOWN(ROUND(H5964*0.06,2),-2)</f>
        <v/>
      </c>
      <c r="K5964" s="21">
        <f>ROUNDDOWN(ROUND(H5964*0.04,2),-2)</f>
        <v/>
      </c>
      <c r="L5964" s="21">
        <f>I5964+J5964+K5964</f>
        <v/>
      </c>
      <c r="M5964" s="21">
        <f>B5964-L5964</f>
        <v/>
      </c>
      <c r="N5964" s="21">
        <f>ROUNDDOWN(ROUND(B5964*0.2042,2),0)</f>
        <v/>
      </c>
    </row>
    <row r="5965">
      <c r="A5965" t="inlineStr">
        <is>
          <t>照合 一般</t>
        </is>
      </c>
      <c r="B5965" s="21" t="n">
        <v>44500000</v>
      </c>
      <c r="C5965" s="22" t="n">
        <v>37</v>
      </c>
      <c r="D5965" s="22" t="n">
        <v>1</v>
      </c>
      <c r="E5965" s="22" t="n">
        <v>0</v>
      </c>
      <c r="F5965" s="21">
        <f>(IF(C5965&lt;=20,MAX(800000,400000*C5965),8000000+700000*(C5965-20))+IF(E5965=1,1000000,0))</f>
        <v/>
      </c>
      <c r="G5965" s="21">
        <f>IF(AND(D5965=3,C5965&lt;=5),MAX(0,B5965-F5965),IF(AND(D5965=2,C5965&lt;=5,MAX(0,B5965-F5965)&gt;3000000),1500000+MAX(0,B5965-F5965)-3000000,MAX(0,B5965-F5965)/2))</f>
        <v/>
      </c>
      <c r="H5965" s="21">
        <f>ROUNDDOWN(G5965,-3)</f>
        <v/>
      </c>
      <c r="I5965" s="21">
        <f>IF(H5965&lt;=0,0,ROUNDDOWN(ROUND((H5965*LOOKUP(H5965,{0,1950001,3300001,6950001,9000001,18000001,40000001},{0.05,0.1,0.2,0.23,0.33,0.4,0.45})-LOOKUP(H5965,{0,1950001,3300001,6950001,9000001,18000001,40000001},{0,97500,427500,636000,1536000,2796000,4796000}))*1.021,3),0))</f>
        <v/>
      </c>
      <c r="J5965" s="21">
        <f>ROUNDDOWN(ROUND(H5965*0.06,2),-2)</f>
        <v/>
      </c>
      <c r="K5965" s="21">
        <f>ROUNDDOWN(ROUND(H5965*0.04,2),-2)</f>
        <v/>
      </c>
      <c r="L5965" s="21">
        <f>I5965+J5965+K5965</f>
        <v/>
      </c>
      <c r="M5965" s="21">
        <f>B5965-L5965</f>
        <v/>
      </c>
      <c r="N5965" s="21">
        <f>ROUNDDOWN(ROUND(B5965*0.2042,2),0)</f>
        <v/>
      </c>
    </row>
    <row r="5966">
      <c r="A5966" t="inlineStr">
        <is>
          <t>照合 一般</t>
        </is>
      </c>
      <c r="B5966" s="21" t="n">
        <v>44500000</v>
      </c>
      <c r="C5966" s="22" t="n">
        <v>38</v>
      </c>
      <c r="D5966" s="22" t="n">
        <v>1</v>
      </c>
      <c r="E5966" s="22" t="n">
        <v>0</v>
      </c>
      <c r="F5966" s="21">
        <f>(IF(C5966&lt;=20,MAX(800000,400000*C5966),8000000+700000*(C5966-20))+IF(E5966=1,1000000,0))</f>
        <v/>
      </c>
      <c r="G5966" s="21">
        <f>IF(AND(D5966=3,C5966&lt;=5),MAX(0,B5966-F5966),IF(AND(D5966=2,C5966&lt;=5,MAX(0,B5966-F5966)&gt;3000000),1500000+MAX(0,B5966-F5966)-3000000,MAX(0,B5966-F5966)/2))</f>
        <v/>
      </c>
      <c r="H5966" s="21">
        <f>ROUNDDOWN(G5966,-3)</f>
        <v/>
      </c>
      <c r="I5966" s="21">
        <f>IF(H5966&lt;=0,0,ROUNDDOWN(ROUND((H5966*LOOKUP(H5966,{0,1950001,3300001,6950001,9000001,18000001,40000001},{0.05,0.1,0.2,0.23,0.33,0.4,0.45})-LOOKUP(H5966,{0,1950001,3300001,6950001,9000001,18000001,40000001},{0,97500,427500,636000,1536000,2796000,4796000}))*1.021,3),0))</f>
        <v/>
      </c>
      <c r="J5966" s="21">
        <f>ROUNDDOWN(ROUND(H5966*0.06,2),-2)</f>
        <v/>
      </c>
      <c r="K5966" s="21">
        <f>ROUNDDOWN(ROUND(H5966*0.04,2),-2)</f>
        <v/>
      </c>
      <c r="L5966" s="21">
        <f>I5966+J5966+K5966</f>
        <v/>
      </c>
      <c r="M5966" s="21">
        <f>B5966-L5966</f>
        <v/>
      </c>
      <c r="N5966" s="21">
        <f>ROUNDDOWN(ROUND(B5966*0.2042,2),0)</f>
        <v/>
      </c>
    </row>
    <row r="5967">
      <c r="A5967" t="inlineStr">
        <is>
          <t>照合 一般</t>
        </is>
      </c>
      <c r="B5967" s="21" t="n">
        <v>44500000</v>
      </c>
      <c r="C5967" s="22" t="n">
        <v>39</v>
      </c>
      <c r="D5967" s="22" t="n">
        <v>1</v>
      </c>
      <c r="E5967" s="22" t="n">
        <v>0</v>
      </c>
      <c r="F5967" s="21">
        <f>(IF(C5967&lt;=20,MAX(800000,400000*C5967),8000000+700000*(C5967-20))+IF(E5967=1,1000000,0))</f>
        <v/>
      </c>
      <c r="G5967" s="21">
        <f>IF(AND(D5967=3,C5967&lt;=5),MAX(0,B5967-F5967),IF(AND(D5967=2,C5967&lt;=5,MAX(0,B5967-F5967)&gt;3000000),1500000+MAX(0,B5967-F5967)-3000000,MAX(0,B5967-F5967)/2))</f>
        <v/>
      </c>
      <c r="H5967" s="21">
        <f>ROUNDDOWN(G5967,-3)</f>
        <v/>
      </c>
      <c r="I5967" s="21">
        <f>IF(H5967&lt;=0,0,ROUNDDOWN(ROUND((H5967*LOOKUP(H5967,{0,1950001,3300001,6950001,9000001,18000001,40000001},{0.05,0.1,0.2,0.23,0.33,0.4,0.45})-LOOKUP(H5967,{0,1950001,3300001,6950001,9000001,18000001,40000001},{0,97500,427500,636000,1536000,2796000,4796000}))*1.021,3),0))</f>
        <v/>
      </c>
      <c r="J5967" s="21">
        <f>ROUNDDOWN(ROUND(H5967*0.06,2),-2)</f>
        <v/>
      </c>
      <c r="K5967" s="21">
        <f>ROUNDDOWN(ROUND(H5967*0.04,2),-2)</f>
        <v/>
      </c>
      <c r="L5967" s="21">
        <f>I5967+J5967+K5967</f>
        <v/>
      </c>
      <c r="M5967" s="21">
        <f>B5967-L5967</f>
        <v/>
      </c>
      <c r="N5967" s="21">
        <f>ROUNDDOWN(ROUND(B5967*0.2042,2),0)</f>
        <v/>
      </c>
    </row>
    <row r="5968">
      <c r="A5968" t="inlineStr">
        <is>
          <t>照合 一般</t>
        </is>
      </c>
      <c r="B5968" s="21" t="n">
        <v>44500000</v>
      </c>
      <c r="C5968" s="22" t="n">
        <v>40</v>
      </c>
      <c r="D5968" s="22" t="n">
        <v>1</v>
      </c>
      <c r="E5968" s="22" t="n">
        <v>0</v>
      </c>
      <c r="F5968" s="21">
        <f>(IF(C5968&lt;=20,MAX(800000,400000*C5968),8000000+700000*(C5968-20))+IF(E5968=1,1000000,0))</f>
        <v/>
      </c>
      <c r="G5968" s="21">
        <f>IF(AND(D5968=3,C5968&lt;=5),MAX(0,B5968-F5968),IF(AND(D5968=2,C5968&lt;=5,MAX(0,B5968-F5968)&gt;3000000),1500000+MAX(0,B5968-F5968)-3000000,MAX(0,B5968-F5968)/2))</f>
        <v/>
      </c>
      <c r="H5968" s="21">
        <f>ROUNDDOWN(G5968,-3)</f>
        <v/>
      </c>
      <c r="I5968" s="21">
        <f>IF(H5968&lt;=0,0,ROUNDDOWN(ROUND((H5968*LOOKUP(H5968,{0,1950001,3300001,6950001,9000001,18000001,40000001},{0.05,0.1,0.2,0.23,0.33,0.4,0.45})-LOOKUP(H5968,{0,1950001,3300001,6950001,9000001,18000001,40000001},{0,97500,427500,636000,1536000,2796000,4796000}))*1.021,3),0))</f>
        <v/>
      </c>
      <c r="J5968" s="21">
        <f>ROUNDDOWN(ROUND(H5968*0.06,2),-2)</f>
        <v/>
      </c>
      <c r="K5968" s="21">
        <f>ROUNDDOWN(ROUND(H5968*0.04,2),-2)</f>
        <v/>
      </c>
      <c r="L5968" s="21">
        <f>I5968+J5968+K5968</f>
        <v/>
      </c>
      <c r="M5968" s="21">
        <f>B5968-L5968</f>
        <v/>
      </c>
      <c r="N5968" s="21">
        <f>ROUNDDOWN(ROUND(B5968*0.2042,2),0)</f>
        <v/>
      </c>
    </row>
    <row r="5969">
      <c r="A5969" t="inlineStr">
        <is>
          <t>照合 一般</t>
        </is>
      </c>
      <c r="B5969" s="21" t="n">
        <v>44500000</v>
      </c>
      <c r="C5969" s="22" t="n">
        <v>41</v>
      </c>
      <c r="D5969" s="22" t="n">
        <v>1</v>
      </c>
      <c r="E5969" s="22" t="n">
        <v>0</v>
      </c>
      <c r="F5969" s="21">
        <f>(IF(C5969&lt;=20,MAX(800000,400000*C5969),8000000+700000*(C5969-20))+IF(E5969=1,1000000,0))</f>
        <v/>
      </c>
      <c r="G5969" s="21">
        <f>IF(AND(D5969=3,C5969&lt;=5),MAX(0,B5969-F5969),IF(AND(D5969=2,C5969&lt;=5,MAX(0,B5969-F5969)&gt;3000000),1500000+MAX(0,B5969-F5969)-3000000,MAX(0,B5969-F5969)/2))</f>
        <v/>
      </c>
      <c r="H5969" s="21">
        <f>ROUNDDOWN(G5969,-3)</f>
        <v/>
      </c>
      <c r="I5969" s="21">
        <f>IF(H5969&lt;=0,0,ROUNDDOWN(ROUND((H5969*LOOKUP(H5969,{0,1950001,3300001,6950001,9000001,18000001,40000001},{0.05,0.1,0.2,0.23,0.33,0.4,0.45})-LOOKUP(H5969,{0,1950001,3300001,6950001,9000001,18000001,40000001},{0,97500,427500,636000,1536000,2796000,4796000}))*1.021,3),0))</f>
        <v/>
      </c>
      <c r="J5969" s="21">
        <f>ROUNDDOWN(ROUND(H5969*0.06,2),-2)</f>
        <v/>
      </c>
      <c r="K5969" s="21">
        <f>ROUNDDOWN(ROUND(H5969*0.04,2),-2)</f>
        <v/>
      </c>
      <c r="L5969" s="21">
        <f>I5969+J5969+K5969</f>
        <v/>
      </c>
      <c r="M5969" s="21">
        <f>B5969-L5969</f>
        <v/>
      </c>
      <c r="N5969" s="21">
        <f>ROUNDDOWN(ROUND(B5969*0.2042,2),0)</f>
        <v/>
      </c>
    </row>
    <row r="5970">
      <c r="A5970" t="inlineStr">
        <is>
          <t>照合 一般</t>
        </is>
      </c>
      <c r="B5970" s="21" t="n">
        <v>44500000</v>
      </c>
      <c r="C5970" s="22" t="n">
        <v>42</v>
      </c>
      <c r="D5970" s="22" t="n">
        <v>1</v>
      </c>
      <c r="E5970" s="22" t="n">
        <v>0</v>
      </c>
      <c r="F5970" s="21">
        <f>(IF(C5970&lt;=20,MAX(800000,400000*C5970),8000000+700000*(C5970-20))+IF(E5970=1,1000000,0))</f>
        <v/>
      </c>
      <c r="G5970" s="21">
        <f>IF(AND(D5970=3,C5970&lt;=5),MAX(0,B5970-F5970),IF(AND(D5970=2,C5970&lt;=5,MAX(0,B5970-F5970)&gt;3000000),1500000+MAX(0,B5970-F5970)-3000000,MAX(0,B5970-F5970)/2))</f>
        <v/>
      </c>
      <c r="H5970" s="21">
        <f>ROUNDDOWN(G5970,-3)</f>
        <v/>
      </c>
      <c r="I5970" s="21">
        <f>IF(H5970&lt;=0,0,ROUNDDOWN(ROUND((H5970*LOOKUP(H5970,{0,1950001,3300001,6950001,9000001,18000001,40000001},{0.05,0.1,0.2,0.23,0.33,0.4,0.45})-LOOKUP(H5970,{0,1950001,3300001,6950001,9000001,18000001,40000001},{0,97500,427500,636000,1536000,2796000,4796000}))*1.021,3),0))</f>
        <v/>
      </c>
      <c r="J5970" s="21">
        <f>ROUNDDOWN(ROUND(H5970*0.06,2),-2)</f>
        <v/>
      </c>
      <c r="K5970" s="21">
        <f>ROUNDDOWN(ROUND(H5970*0.04,2),-2)</f>
        <v/>
      </c>
      <c r="L5970" s="21">
        <f>I5970+J5970+K5970</f>
        <v/>
      </c>
      <c r="M5970" s="21">
        <f>B5970-L5970</f>
        <v/>
      </c>
      <c r="N5970" s="21">
        <f>ROUNDDOWN(ROUND(B5970*0.2042,2),0)</f>
        <v/>
      </c>
    </row>
    <row r="5971">
      <c r="A5971" t="inlineStr">
        <is>
          <t>照合 一般</t>
        </is>
      </c>
      <c r="B5971" s="21" t="n">
        <v>44500000</v>
      </c>
      <c r="C5971" s="22" t="n">
        <v>43</v>
      </c>
      <c r="D5971" s="22" t="n">
        <v>1</v>
      </c>
      <c r="E5971" s="22" t="n">
        <v>0</v>
      </c>
      <c r="F5971" s="21">
        <f>(IF(C5971&lt;=20,MAX(800000,400000*C5971),8000000+700000*(C5971-20))+IF(E5971=1,1000000,0))</f>
        <v/>
      </c>
      <c r="G5971" s="21">
        <f>IF(AND(D5971=3,C5971&lt;=5),MAX(0,B5971-F5971),IF(AND(D5971=2,C5971&lt;=5,MAX(0,B5971-F5971)&gt;3000000),1500000+MAX(0,B5971-F5971)-3000000,MAX(0,B5971-F5971)/2))</f>
        <v/>
      </c>
      <c r="H5971" s="21">
        <f>ROUNDDOWN(G5971,-3)</f>
        <v/>
      </c>
      <c r="I5971" s="21">
        <f>IF(H5971&lt;=0,0,ROUNDDOWN(ROUND((H5971*LOOKUP(H5971,{0,1950001,3300001,6950001,9000001,18000001,40000001},{0.05,0.1,0.2,0.23,0.33,0.4,0.45})-LOOKUP(H5971,{0,1950001,3300001,6950001,9000001,18000001,40000001},{0,97500,427500,636000,1536000,2796000,4796000}))*1.021,3),0))</f>
        <v/>
      </c>
      <c r="J5971" s="21">
        <f>ROUNDDOWN(ROUND(H5971*0.06,2),-2)</f>
        <v/>
      </c>
      <c r="K5971" s="21">
        <f>ROUNDDOWN(ROUND(H5971*0.04,2),-2)</f>
        <v/>
      </c>
      <c r="L5971" s="21">
        <f>I5971+J5971+K5971</f>
        <v/>
      </c>
      <c r="M5971" s="21">
        <f>B5971-L5971</f>
        <v/>
      </c>
      <c r="N5971" s="21">
        <f>ROUNDDOWN(ROUND(B5971*0.2042,2),0)</f>
        <v/>
      </c>
    </row>
    <row r="5972">
      <c r="A5972" t="inlineStr">
        <is>
          <t>照合 一般</t>
        </is>
      </c>
      <c r="B5972" s="21" t="n">
        <v>44500000</v>
      </c>
      <c r="C5972" s="22" t="n">
        <v>44</v>
      </c>
      <c r="D5972" s="22" t="n">
        <v>1</v>
      </c>
      <c r="E5972" s="22" t="n">
        <v>0</v>
      </c>
      <c r="F5972" s="21">
        <f>(IF(C5972&lt;=20,MAX(800000,400000*C5972),8000000+700000*(C5972-20))+IF(E5972=1,1000000,0))</f>
        <v/>
      </c>
      <c r="G5972" s="21">
        <f>IF(AND(D5972=3,C5972&lt;=5),MAX(0,B5972-F5972),IF(AND(D5972=2,C5972&lt;=5,MAX(0,B5972-F5972)&gt;3000000),1500000+MAX(0,B5972-F5972)-3000000,MAX(0,B5972-F5972)/2))</f>
        <v/>
      </c>
      <c r="H5972" s="21">
        <f>ROUNDDOWN(G5972,-3)</f>
        <v/>
      </c>
      <c r="I5972" s="21">
        <f>IF(H5972&lt;=0,0,ROUNDDOWN(ROUND((H5972*LOOKUP(H5972,{0,1950001,3300001,6950001,9000001,18000001,40000001},{0.05,0.1,0.2,0.23,0.33,0.4,0.45})-LOOKUP(H5972,{0,1950001,3300001,6950001,9000001,18000001,40000001},{0,97500,427500,636000,1536000,2796000,4796000}))*1.021,3),0))</f>
        <v/>
      </c>
      <c r="J5972" s="21">
        <f>ROUNDDOWN(ROUND(H5972*0.06,2),-2)</f>
        <v/>
      </c>
      <c r="K5972" s="21">
        <f>ROUNDDOWN(ROUND(H5972*0.04,2),-2)</f>
        <v/>
      </c>
      <c r="L5972" s="21">
        <f>I5972+J5972+K5972</f>
        <v/>
      </c>
      <c r="M5972" s="21">
        <f>B5972-L5972</f>
        <v/>
      </c>
      <c r="N5972" s="21">
        <f>ROUNDDOWN(ROUND(B5972*0.2042,2),0)</f>
        <v/>
      </c>
    </row>
    <row r="5973">
      <c r="A5973" t="inlineStr">
        <is>
          <t>照合 一般</t>
        </is>
      </c>
      <c r="B5973" s="21" t="n">
        <v>44500000</v>
      </c>
      <c r="C5973" s="22" t="n">
        <v>45</v>
      </c>
      <c r="D5973" s="22" t="n">
        <v>1</v>
      </c>
      <c r="E5973" s="22" t="n">
        <v>0</v>
      </c>
      <c r="F5973" s="21">
        <f>(IF(C5973&lt;=20,MAX(800000,400000*C5973),8000000+700000*(C5973-20))+IF(E5973=1,1000000,0))</f>
        <v/>
      </c>
      <c r="G5973" s="21">
        <f>IF(AND(D5973=3,C5973&lt;=5),MAX(0,B5973-F5973),IF(AND(D5973=2,C5973&lt;=5,MAX(0,B5973-F5973)&gt;3000000),1500000+MAX(0,B5973-F5973)-3000000,MAX(0,B5973-F5973)/2))</f>
        <v/>
      </c>
      <c r="H5973" s="21">
        <f>ROUNDDOWN(G5973,-3)</f>
        <v/>
      </c>
      <c r="I5973" s="21">
        <f>IF(H5973&lt;=0,0,ROUNDDOWN(ROUND((H5973*LOOKUP(H5973,{0,1950001,3300001,6950001,9000001,18000001,40000001},{0.05,0.1,0.2,0.23,0.33,0.4,0.45})-LOOKUP(H5973,{0,1950001,3300001,6950001,9000001,18000001,40000001},{0,97500,427500,636000,1536000,2796000,4796000}))*1.021,3),0))</f>
        <v/>
      </c>
      <c r="J5973" s="21">
        <f>ROUNDDOWN(ROUND(H5973*0.06,2),-2)</f>
        <v/>
      </c>
      <c r="K5973" s="21">
        <f>ROUNDDOWN(ROUND(H5973*0.04,2),-2)</f>
        <v/>
      </c>
      <c r="L5973" s="21">
        <f>I5973+J5973+K5973</f>
        <v/>
      </c>
      <c r="M5973" s="21">
        <f>B5973-L5973</f>
        <v/>
      </c>
      <c r="N5973" s="21">
        <f>ROUNDDOWN(ROUND(B5973*0.2042,2),0)</f>
        <v/>
      </c>
    </row>
    <row r="5974">
      <c r="A5974" t="inlineStr">
        <is>
          <t>照合 短期</t>
        </is>
      </c>
      <c r="B5974" s="21" t="n">
        <v>44500000</v>
      </c>
      <c r="C5974" s="22" t="n">
        <v>1</v>
      </c>
      <c r="D5974" s="22" t="n">
        <v>2</v>
      </c>
      <c r="E5974" s="22" t="n">
        <v>0</v>
      </c>
      <c r="F5974" s="21">
        <f>(IF(C5974&lt;=20,MAX(800000,400000*C5974),8000000+700000*(C5974-20))+IF(E5974=1,1000000,0))</f>
        <v/>
      </c>
      <c r="G5974" s="21">
        <f>IF(AND(D5974=3,C5974&lt;=5),MAX(0,B5974-F5974),IF(AND(D5974=2,C5974&lt;=5,MAX(0,B5974-F5974)&gt;3000000),1500000+MAX(0,B5974-F5974)-3000000,MAX(0,B5974-F5974)/2))</f>
        <v/>
      </c>
      <c r="H5974" s="21">
        <f>ROUNDDOWN(G5974,-3)</f>
        <v/>
      </c>
      <c r="I5974" s="21">
        <f>IF(H5974&lt;=0,0,ROUNDDOWN(ROUND((H5974*LOOKUP(H5974,{0,1950001,3300001,6950001,9000001,18000001,40000001},{0.05,0.1,0.2,0.23,0.33,0.4,0.45})-LOOKUP(H5974,{0,1950001,3300001,6950001,9000001,18000001,40000001},{0,97500,427500,636000,1536000,2796000,4796000}))*1.021,3),0))</f>
        <v/>
      </c>
      <c r="J5974" s="21">
        <f>ROUNDDOWN(ROUND(H5974*0.06,2),-2)</f>
        <v/>
      </c>
      <c r="K5974" s="21">
        <f>ROUNDDOWN(ROUND(H5974*0.04,2),-2)</f>
        <v/>
      </c>
      <c r="L5974" s="21">
        <f>I5974+J5974+K5974</f>
        <v/>
      </c>
      <c r="M5974" s="21">
        <f>B5974-L5974</f>
        <v/>
      </c>
      <c r="N5974" s="21">
        <f>ROUNDDOWN(ROUND(B5974*0.2042,2),0)</f>
        <v/>
      </c>
    </row>
    <row r="5975">
      <c r="A5975" t="inlineStr">
        <is>
          <t>照合 役員</t>
        </is>
      </c>
      <c r="B5975" s="21" t="n">
        <v>44500000</v>
      </c>
      <c r="C5975" s="22" t="n">
        <v>1</v>
      </c>
      <c r="D5975" s="22" t="n">
        <v>3</v>
      </c>
      <c r="E5975" s="22" t="n">
        <v>0</v>
      </c>
      <c r="F5975" s="21">
        <f>(IF(C5975&lt;=20,MAX(800000,400000*C5975),8000000+700000*(C5975-20))+IF(E5975=1,1000000,0))</f>
        <v/>
      </c>
      <c r="G5975" s="21">
        <f>IF(AND(D5975=3,C5975&lt;=5),MAX(0,B5975-F5975),IF(AND(D5975=2,C5975&lt;=5,MAX(0,B5975-F5975)&gt;3000000),1500000+MAX(0,B5975-F5975)-3000000,MAX(0,B5975-F5975)/2))</f>
        <v/>
      </c>
      <c r="H5975" s="21">
        <f>ROUNDDOWN(G5975,-3)</f>
        <v/>
      </c>
      <c r="I5975" s="21">
        <f>IF(H5975&lt;=0,0,ROUNDDOWN(ROUND((H5975*LOOKUP(H5975,{0,1950001,3300001,6950001,9000001,18000001,40000001},{0.05,0.1,0.2,0.23,0.33,0.4,0.45})-LOOKUP(H5975,{0,1950001,3300001,6950001,9000001,18000001,40000001},{0,97500,427500,636000,1536000,2796000,4796000}))*1.021,3),0))</f>
        <v/>
      </c>
      <c r="J5975" s="21">
        <f>ROUNDDOWN(ROUND(H5975*0.06,2),-2)</f>
        <v/>
      </c>
      <c r="K5975" s="21">
        <f>ROUNDDOWN(ROUND(H5975*0.04,2),-2)</f>
        <v/>
      </c>
      <c r="L5975" s="21">
        <f>I5975+J5975+K5975</f>
        <v/>
      </c>
      <c r="M5975" s="21">
        <f>B5975-L5975</f>
        <v/>
      </c>
      <c r="N5975" s="21">
        <f>ROUNDDOWN(ROUND(B5975*0.2042,2),0)</f>
        <v/>
      </c>
    </row>
    <row r="5976">
      <c r="A5976" t="inlineStr">
        <is>
          <t>照合 短期 障害</t>
        </is>
      </c>
      <c r="B5976" s="21" t="n">
        <v>44500000</v>
      </c>
      <c r="C5976" s="22" t="n">
        <v>1</v>
      </c>
      <c r="D5976" s="22" t="n">
        <v>2</v>
      </c>
      <c r="E5976" s="22" t="n">
        <v>1</v>
      </c>
      <c r="F5976" s="21">
        <f>(IF(C5976&lt;=20,MAX(800000,400000*C5976),8000000+700000*(C5976-20))+IF(E5976=1,1000000,0))</f>
        <v/>
      </c>
      <c r="G5976" s="21">
        <f>IF(AND(D5976=3,C5976&lt;=5),MAX(0,B5976-F5976),IF(AND(D5976=2,C5976&lt;=5,MAX(0,B5976-F5976)&gt;3000000),1500000+MAX(0,B5976-F5976)-3000000,MAX(0,B5976-F5976)/2))</f>
        <v/>
      </c>
      <c r="H5976" s="21">
        <f>ROUNDDOWN(G5976,-3)</f>
        <v/>
      </c>
      <c r="I5976" s="21">
        <f>IF(H5976&lt;=0,0,ROUNDDOWN(ROUND((H5976*LOOKUP(H5976,{0,1950001,3300001,6950001,9000001,18000001,40000001},{0.05,0.1,0.2,0.23,0.33,0.4,0.45})-LOOKUP(H5976,{0,1950001,3300001,6950001,9000001,18000001,40000001},{0,97500,427500,636000,1536000,2796000,4796000}))*1.021,3),0))</f>
        <v/>
      </c>
      <c r="J5976" s="21">
        <f>ROUNDDOWN(ROUND(H5976*0.06,2),-2)</f>
        <v/>
      </c>
      <c r="K5976" s="21">
        <f>ROUNDDOWN(ROUND(H5976*0.04,2),-2)</f>
        <v/>
      </c>
      <c r="L5976" s="21">
        <f>I5976+J5976+K5976</f>
        <v/>
      </c>
      <c r="M5976" s="21">
        <f>B5976-L5976</f>
        <v/>
      </c>
      <c r="N5976" s="21">
        <f>ROUNDDOWN(ROUND(B5976*0.2042,2),0)</f>
        <v/>
      </c>
    </row>
    <row r="5977">
      <c r="A5977" t="inlineStr">
        <is>
          <t>照合 短期</t>
        </is>
      </c>
      <c r="B5977" s="21" t="n">
        <v>44500000</v>
      </c>
      <c r="C5977" s="22" t="n">
        <v>2</v>
      </c>
      <c r="D5977" s="22" t="n">
        <v>2</v>
      </c>
      <c r="E5977" s="22" t="n">
        <v>0</v>
      </c>
      <c r="F5977" s="21">
        <f>(IF(C5977&lt;=20,MAX(800000,400000*C5977),8000000+700000*(C5977-20))+IF(E5977=1,1000000,0))</f>
        <v/>
      </c>
      <c r="G5977" s="21">
        <f>IF(AND(D5977=3,C5977&lt;=5),MAX(0,B5977-F5977),IF(AND(D5977=2,C5977&lt;=5,MAX(0,B5977-F5977)&gt;3000000),1500000+MAX(0,B5977-F5977)-3000000,MAX(0,B5977-F5977)/2))</f>
        <v/>
      </c>
      <c r="H5977" s="21">
        <f>ROUNDDOWN(G5977,-3)</f>
        <v/>
      </c>
      <c r="I5977" s="21">
        <f>IF(H5977&lt;=0,0,ROUNDDOWN(ROUND((H5977*LOOKUP(H5977,{0,1950001,3300001,6950001,9000001,18000001,40000001},{0.05,0.1,0.2,0.23,0.33,0.4,0.45})-LOOKUP(H5977,{0,1950001,3300001,6950001,9000001,18000001,40000001},{0,97500,427500,636000,1536000,2796000,4796000}))*1.021,3),0))</f>
        <v/>
      </c>
      <c r="J5977" s="21">
        <f>ROUNDDOWN(ROUND(H5977*0.06,2),-2)</f>
        <v/>
      </c>
      <c r="K5977" s="21">
        <f>ROUNDDOWN(ROUND(H5977*0.04,2),-2)</f>
        <v/>
      </c>
      <c r="L5977" s="21">
        <f>I5977+J5977+K5977</f>
        <v/>
      </c>
      <c r="M5977" s="21">
        <f>B5977-L5977</f>
        <v/>
      </c>
      <c r="N5977" s="21">
        <f>ROUNDDOWN(ROUND(B5977*0.2042,2),0)</f>
        <v/>
      </c>
    </row>
    <row r="5978">
      <c r="A5978" t="inlineStr">
        <is>
          <t>照合 役員</t>
        </is>
      </c>
      <c r="B5978" s="21" t="n">
        <v>44500000</v>
      </c>
      <c r="C5978" s="22" t="n">
        <v>2</v>
      </c>
      <c r="D5978" s="22" t="n">
        <v>3</v>
      </c>
      <c r="E5978" s="22" t="n">
        <v>0</v>
      </c>
      <c r="F5978" s="21">
        <f>(IF(C5978&lt;=20,MAX(800000,400000*C5978),8000000+700000*(C5978-20))+IF(E5978=1,1000000,0))</f>
        <v/>
      </c>
      <c r="G5978" s="21">
        <f>IF(AND(D5978=3,C5978&lt;=5),MAX(0,B5978-F5978),IF(AND(D5978=2,C5978&lt;=5,MAX(0,B5978-F5978)&gt;3000000),1500000+MAX(0,B5978-F5978)-3000000,MAX(0,B5978-F5978)/2))</f>
        <v/>
      </c>
      <c r="H5978" s="21">
        <f>ROUNDDOWN(G5978,-3)</f>
        <v/>
      </c>
      <c r="I5978" s="21">
        <f>IF(H5978&lt;=0,0,ROUNDDOWN(ROUND((H5978*LOOKUP(H5978,{0,1950001,3300001,6950001,9000001,18000001,40000001},{0.05,0.1,0.2,0.23,0.33,0.4,0.45})-LOOKUP(H5978,{0,1950001,3300001,6950001,9000001,18000001,40000001},{0,97500,427500,636000,1536000,2796000,4796000}))*1.021,3),0))</f>
        <v/>
      </c>
      <c r="J5978" s="21">
        <f>ROUNDDOWN(ROUND(H5978*0.06,2),-2)</f>
        <v/>
      </c>
      <c r="K5978" s="21">
        <f>ROUNDDOWN(ROUND(H5978*0.04,2),-2)</f>
        <v/>
      </c>
      <c r="L5978" s="21">
        <f>I5978+J5978+K5978</f>
        <v/>
      </c>
      <c r="M5978" s="21">
        <f>B5978-L5978</f>
        <v/>
      </c>
      <c r="N5978" s="21">
        <f>ROUNDDOWN(ROUND(B5978*0.2042,2),0)</f>
        <v/>
      </c>
    </row>
    <row r="5979">
      <c r="A5979" t="inlineStr">
        <is>
          <t>照合 短期 障害</t>
        </is>
      </c>
      <c r="B5979" s="21" t="n">
        <v>44500000</v>
      </c>
      <c r="C5979" s="22" t="n">
        <v>2</v>
      </c>
      <c r="D5979" s="22" t="n">
        <v>2</v>
      </c>
      <c r="E5979" s="22" t="n">
        <v>1</v>
      </c>
      <c r="F5979" s="21">
        <f>(IF(C5979&lt;=20,MAX(800000,400000*C5979),8000000+700000*(C5979-20))+IF(E5979=1,1000000,0))</f>
        <v/>
      </c>
      <c r="G5979" s="21">
        <f>IF(AND(D5979=3,C5979&lt;=5),MAX(0,B5979-F5979),IF(AND(D5979=2,C5979&lt;=5,MAX(0,B5979-F5979)&gt;3000000),1500000+MAX(0,B5979-F5979)-3000000,MAX(0,B5979-F5979)/2))</f>
        <v/>
      </c>
      <c r="H5979" s="21">
        <f>ROUNDDOWN(G5979,-3)</f>
        <v/>
      </c>
      <c r="I5979" s="21">
        <f>IF(H5979&lt;=0,0,ROUNDDOWN(ROUND((H5979*LOOKUP(H5979,{0,1950001,3300001,6950001,9000001,18000001,40000001},{0.05,0.1,0.2,0.23,0.33,0.4,0.45})-LOOKUP(H5979,{0,1950001,3300001,6950001,9000001,18000001,40000001},{0,97500,427500,636000,1536000,2796000,4796000}))*1.021,3),0))</f>
        <v/>
      </c>
      <c r="J5979" s="21">
        <f>ROUNDDOWN(ROUND(H5979*0.06,2),-2)</f>
        <v/>
      </c>
      <c r="K5979" s="21">
        <f>ROUNDDOWN(ROUND(H5979*0.04,2),-2)</f>
        <v/>
      </c>
      <c r="L5979" s="21">
        <f>I5979+J5979+K5979</f>
        <v/>
      </c>
      <c r="M5979" s="21">
        <f>B5979-L5979</f>
        <v/>
      </c>
      <c r="N5979" s="21">
        <f>ROUNDDOWN(ROUND(B5979*0.2042,2),0)</f>
        <v/>
      </c>
    </row>
    <row r="5980">
      <c r="A5980" t="inlineStr">
        <is>
          <t>照合 短期</t>
        </is>
      </c>
      <c r="B5980" s="21" t="n">
        <v>44500000</v>
      </c>
      <c r="C5980" s="22" t="n">
        <v>3</v>
      </c>
      <c r="D5980" s="22" t="n">
        <v>2</v>
      </c>
      <c r="E5980" s="22" t="n">
        <v>0</v>
      </c>
      <c r="F5980" s="21">
        <f>(IF(C5980&lt;=20,MAX(800000,400000*C5980),8000000+700000*(C5980-20))+IF(E5980=1,1000000,0))</f>
        <v/>
      </c>
      <c r="G5980" s="21">
        <f>IF(AND(D5980=3,C5980&lt;=5),MAX(0,B5980-F5980),IF(AND(D5980=2,C5980&lt;=5,MAX(0,B5980-F5980)&gt;3000000),1500000+MAX(0,B5980-F5980)-3000000,MAX(0,B5980-F5980)/2))</f>
        <v/>
      </c>
      <c r="H5980" s="21">
        <f>ROUNDDOWN(G5980,-3)</f>
        <v/>
      </c>
      <c r="I5980" s="21">
        <f>IF(H5980&lt;=0,0,ROUNDDOWN(ROUND((H5980*LOOKUP(H5980,{0,1950001,3300001,6950001,9000001,18000001,40000001},{0.05,0.1,0.2,0.23,0.33,0.4,0.45})-LOOKUP(H5980,{0,1950001,3300001,6950001,9000001,18000001,40000001},{0,97500,427500,636000,1536000,2796000,4796000}))*1.021,3),0))</f>
        <v/>
      </c>
      <c r="J5980" s="21">
        <f>ROUNDDOWN(ROUND(H5980*0.06,2),-2)</f>
        <v/>
      </c>
      <c r="K5980" s="21">
        <f>ROUNDDOWN(ROUND(H5980*0.04,2),-2)</f>
        <v/>
      </c>
      <c r="L5980" s="21">
        <f>I5980+J5980+K5980</f>
        <v/>
      </c>
      <c r="M5980" s="21">
        <f>B5980-L5980</f>
        <v/>
      </c>
      <c r="N5980" s="21">
        <f>ROUNDDOWN(ROUND(B5980*0.2042,2),0)</f>
        <v/>
      </c>
    </row>
    <row r="5981">
      <c r="A5981" t="inlineStr">
        <is>
          <t>照合 役員</t>
        </is>
      </c>
      <c r="B5981" s="21" t="n">
        <v>44500000</v>
      </c>
      <c r="C5981" s="22" t="n">
        <v>3</v>
      </c>
      <c r="D5981" s="22" t="n">
        <v>3</v>
      </c>
      <c r="E5981" s="22" t="n">
        <v>0</v>
      </c>
      <c r="F5981" s="21">
        <f>(IF(C5981&lt;=20,MAX(800000,400000*C5981),8000000+700000*(C5981-20))+IF(E5981=1,1000000,0))</f>
        <v/>
      </c>
      <c r="G5981" s="21">
        <f>IF(AND(D5981=3,C5981&lt;=5),MAX(0,B5981-F5981),IF(AND(D5981=2,C5981&lt;=5,MAX(0,B5981-F5981)&gt;3000000),1500000+MAX(0,B5981-F5981)-3000000,MAX(0,B5981-F5981)/2))</f>
        <v/>
      </c>
      <c r="H5981" s="21">
        <f>ROUNDDOWN(G5981,-3)</f>
        <v/>
      </c>
      <c r="I5981" s="21">
        <f>IF(H5981&lt;=0,0,ROUNDDOWN(ROUND((H5981*LOOKUP(H5981,{0,1950001,3300001,6950001,9000001,18000001,40000001},{0.05,0.1,0.2,0.23,0.33,0.4,0.45})-LOOKUP(H5981,{0,1950001,3300001,6950001,9000001,18000001,40000001},{0,97500,427500,636000,1536000,2796000,4796000}))*1.021,3),0))</f>
        <v/>
      </c>
      <c r="J5981" s="21">
        <f>ROUNDDOWN(ROUND(H5981*0.06,2),-2)</f>
        <v/>
      </c>
      <c r="K5981" s="21">
        <f>ROUNDDOWN(ROUND(H5981*0.04,2),-2)</f>
        <v/>
      </c>
      <c r="L5981" s="21">
        <f>I5981+J5981+K5981</f>
        <v/>
      </c>
      <c r="M5981" s="21">
        <f>B5981-L5981</f>
        <v/>
      </c>
      <c r="N5981" s="21">
        <f>ROUNDDOWN(ROUND(B5981*0.2042,2),0)</f>
        <v/>
      </c>
    </row>
    <row r="5982">
      <c r="A5982" t="inlineStr">
        <is>
          <t>照合 短期 障害</t>
        </is>
      </c>
      <c r="B5982" s="21" t="n">
        <v>44500000</v>
      </c>
      <c r="C5982" s="22" t="n">
        <v>3</v>
      </c>
      <c r="D5982" s="22" t="n">
        <v>2</v>
      </c>
      <c r="E5982" s="22" t="n">
        <v>1</v>
      </c>
      <c r="F5982" s="21">
        <f>(IF(C5982&lt;=20,MAX(800000,400000*C5982),8000000+700000*(C5982-20))+IF(E5982=1,1000000,0))</f>
        <v/>
      </c>
      <c r="G5982" s="21">
        <f>IF(AND(D5982=3,C5982&lt;=5),MAX(0,B5982-F5982),IF(AND(D5982=2,C5982&lt;=5,MAX(0,B5982-F5982)&gt;3000000),1500000+MAX(0,B5982-F5982)-3000000,MAX(0,B5982-F5982)/2))</f>
        <v/>
      </c>
      <c r="H5982" s="21">
        <f>ROUNDDOWN(G5982,-3)</f>
        <v/>
      </c>
      <c r="I5982" s="21">
        <f>IF(H5982&lt;=0,0,ROUNDDOWN(ROUND((H5982*LOOKUP(H5982,{0,1950001,3300001,6950001,9000001,18000001,40000001},{0.05,0.1,0.2,0.23,0.33,0.4,0.45})-LOOKUP(H5982,{0,1950001,3300001,6950001,9000001,18000001,40000001},{0,97500,427500,636000,1536000,2796000,4796000}))*1.021,3),0))</f>
        <v/>
      </c>
      <c r="J5982" s="21">
        <f>ROUNDDOWN(ROUND(H5982*0.06,2),-2)</f>
        <v/>
      </c>
      <c r="K5982" s="21">
        <f>ROUNDDOWN(ROUND(H5982*0.04,2),-2)</f>
        <v/>
      </c>
      <c r="L5982" s="21">
        <f>I5982+J5982+K5982</f>
        <v/>
      </c>
      <c r="M5982" s="21">
        <f>B5982-L5982</f>
        <v/>
      </c>
      <c r="N5982" s="21">
        <f>ROUNDDOWN(ROUND(B5982*0.2042,2),0)</f>
        <v/>
      </c>
    </row>
    <row r="5983">
      <c r="A5983" t="inlineStr">
        <is>
          <t>照合 短期</t>
        </is>
      </c>
      <c r="B5983" s="21" t="n">
        <v>44500000</v>
      </c>
      <c r="C5983" s="22" t="n">
        <v>4</v>
      </c>
      <c r="D5983" s="22" t="n">
        <v>2</v>
      </c>
      <c r="E5983" s="22" t="n">
        <v>0</v>
      </c>
      <c r="F5983" s="21">
        <f>(IF(C5983&lt;=20,MAX(800000,400000*C5983),8000000+700000*(C5983-20))+IF(E5983=1,1000000,0))</f>
        <v/>
      </c>
      <c r="G5983" s="21">
        <f>IF(AND(D5983=3,C5983&lt;=5),MAX(0,B5983-F5983),IF(AND(D5983=2,C5983&lt;=5,MAX(0,B5983-F5983)&gt;3000000),1500000+MAX(0,B5983-F5983)-3000000,MAX(0,B5983-F5983)/2))</f>
        <v/>
      </c>
      <c r="H5983" s="21">
        <f>ROUNDDOWN(G5983,-3)</f>
        <v/>
      </c>
      <c r="I5983" s="21">
        <f>IF(H5983&lt;=0,0,ROUNDDOWN(ROUND((H5983*LOOKUP(H5983,{0,1950001,3300001,6950001,9000001,18000001,40000001},{0.05,0.1,0.2,0.23,0.33,0.4,0.45})-LOOKUP(H5983,{0,1950001,3300001,6950001,9000001,18000001,40000001},{0,97500,427500,636000,1536000,2796000,4796000}))*1.021,3),0))</f>
        <v/>
      </c>
      <c r="J5983" s="21">
        <f>ROUNDDOWN(ROUND(H5983*0.06,2),-2)</f>
        <v/>
      </c>
      <c r="K5983" s="21">
        <f>ROUNDDOWN(ROUND(H5983*0.04,2),-2)</f>
        <v/>
      </c>
      <c r="L5983" s="21">
        <f>I5983+J5983+K5983</f>
        <v/>
      </c>
      <c r="M5983" s="21">
        <f>B5983-L5983</f>
        <v/>
      </c>
      <c r="N5983" s="21">
        <f>ROUNDDOWN(ROUND(B5983*0.2042,2),0)</f>
        <v/>
      </c>
    </row>
    <row r="5984">
      <c r="A5984" t="inlineStr">
        <is>
          <t>照合 役員</t>
        </is>
      </c>
      <c r="B5984" s="21" t="n">
        <v>44500000</v>
      </c>
      <c r="C5984" s="22" t="n">
        <v>4</v>
      </c>
      <c r="D5984" s="22" t="n">
        <v>3</v>
      </c>
      <c r="E5984" s="22" t="n">
        <v>0</v>
      </c>
      <c r="F5984" s="21">
        <f>(IF(C5984&lt;=20,MAX(800000,400000*C5984),8000000+700000*(C5984-20))+IF(E5984=1,1000000,0))</f>
        <v/>
      </c>
      <c r="G5984" s="21">
        <f>IF(AND(D5984=3,C5984&lt;=5),MAX(0,B5984-F5984),IF(AND(D5984=2,C5984&lt;=5,MAX(0,B5984-F5984)&gt;3000000),1500000+MAX(0,B5984-F5984)-3000000,MAX(0,B5984-F5984)/2))</f>
        <v/>
      </c>
      <c r="H5984" s="21">
        <f>ROUNDDOWN(G5984,-3)</f>
        <v/>
      </c>
      <c r="I5984" s="21">
        <f>IF(H5984&lt;=0,0,ROUNDDOWN(ROUND((H5984*LOOKUP(H5984,{0,1950001,3300001,6950001,9000001,18000001,40000001},{0.05,0.1,0.2,0.23,0.33,0.4,0.45})-LOOKUP(H5984,{0,1950001,3300001,6950001,9000001,18000001,40000001},{0,97500,427500,636000,1536000,2796000,4796000}))*1.021,3),0))</f>
        <v/>
      </c>
      <c r="J5984" s="21">
        <f>ROUNDDOWN(ROUND(H5984*0.06,2),-2)</f>
        <v/>
      </c>
      <c r="K5984" s="21">
        <f>ROUNDDOWN(ROUND(H5984*0.04,2),-2)</f>
        <v/>
      </c>
      <c r="L5984" s="21">
        <f>I5984+J5984+K5984</f>
        <v/>
      </c>
      <c r="M5984" s="21">
        <f>B5984-L5984</f>
        <v/>
      </c>
      <c r="N5984" s="21">
        <f>ROUNDDOWN(ROUND(B5984*0.2042,2),0)</f>
        <v/>
      </c>
    </row>
    <row r="5985">
      <c r="A5985" t="inlineStr">
        <is>
          <t>照合 短期 障害</t>
        </is>
      </c>
      <c r="B5985" s="21" t="n">
        <v>44500000</v>
      </c>
      <c r="C5985" s="22" t="n">
        <v>4</v>
      </c>
      <c r="D5985" s="22" t="n">
        <v>2</v>
      </c>
      <c r="E5985" s="22" t="n">
        <v>1</v>
      </c>
      <c r="F5985" s="21">
        <f>(IF(C5985&lt;=20,MAX(800000,400000*C5985),8000000+700000*(C5985-20))+IF(E5985=1,1000000,0))</f>
        <v/>
      </c>
      <c r="G5985" s="21">
        <f>IF(AND(D5985=3,C5985&lt;=5),MAX(0,B5985-F5985),IF(AND(D5985=2,C5985&lt;=5,MAX(0,B5985-F5985)&gt;3000000),1500000+MAX(0,B5985-F5985)-3000000,MAX(0,B5985-F5985)/2))</f>
        <v/>
      </c>
      <c r="H5985" s="21">
        <f>ROUNDDOWN(G5985,-3)</f>
        <v/>
      </c>
      <c r="I5985" s="21">
        <f>IF(H5985&lt;=0,0,ROUNDDOWN(ROUND((H5985*LOOKUP(H5985,{0,1950001,3300001,6950001,9000001,18000001,40000001},{0.05,0.1,0.2,0.23,0.33,0.4,0.45})-LOOKUP(H5985,{0,1950001,3300001,6950001,9000001,18000001,40000001},{0,97500,427500,636000,1536000,2796000,4796000}))*1.021,3),0))</f>
        <v/>
      </c>
      <c r="J5985" s="21">
        <f>ROUNDDOWN(ROUND(H5985*0.06,2),-2)</f>
        <v/>
      </c>
      <c r="K5985" s="21">
        <f>ROUNDDOWN(ROUND(H5985*0.04,2),-2)</f>
        <v/>
      </c>
      <c r="L5985" s="21">
        <f>I5985+J5985+K5985</f>
        <v/>
      </c>
      <c r="M5985" s="21">
        <f>B5985-L5985</f>
        <v/>
      </c>
      <c r="N5985" s="21">
        <f>ROUNDDOWN(ROUND(B5985*0.2042,2),0)</f>
        <v/>
      </c>
    </row>
    <row r="5986">
      <c r="A5986" t="inlineStr">
        <is>
          <t>照合 短期</t>
        </is>
      </c>
      <c r="B5986" s="21" t="n">
        <v>44500000</v>
      </c>
      <c r="C5986" s="22" t="n">
        <v>5</v>
      </c>
      <c r="D5986" s="22" t="n">
        <v>2</v>
      </c>
      <c r="E5986" s="22" t="n">
        <v>0</v>
      </c>
      <c r="F5986" s="21">
        <f>(IF(C5986&lt;=20,MAX(800000,400000*C5986),8000000+700000*(C5986-20))+IF(E5986=1,1000000,0))</f>
        <v/>
      </c>
      <c r="G5986" s="21">
        <f>IF(AND(D5986=3,C5986&lt;=5),MAX(0,B5986-F5986),IF(AND(D5986=2,C5986&lt;=5,MAX(0,B5986-F5986)&gt;3000000),1500000+MAX(0,B5986-F5986)-3000000,MAX(0,B5986-F5986)/2))</f>
        <v/>
      </c>
      <c r="H5986" s="21">
        <f>ROUNDDOWN(G5986,-3)</f>
        <v/>
      </c>
      <c r="I5986" s="21">
        <f>IF(H5986&lt;=0,0,ROUNDDOWN(ROUND((H5986*LOOKUP(H5986,{0,1950001,3300001,6950001,9000001,18000001,40000001},{0.05,0.1,0.2,0.23,0.33,0.4,0.45})-LOOKUP(H5986,{0,1950001,3300001,6950001,9000001,18000001,40000001},{0,97500,427500,636000,1536000,2796000,4796000}))*1.021,3),0))</f>
        <v/>
      </c>
      <c r="J5986" s="21">
        <f>ROUNDDOWN(ROUND(H5986*0.06,2),-2)</f>
        <v/>
      </c>
      <c r="K5986" s="21">
        <f>ROUNDDOWN(ROUND(H5986*0.04,2),-2)</f>
        <v/>
      </c>
      <c r="L5986" s="21">
        <f>I5986+J5986+K5986</f>
        <v/>
      </c>
      <c r="M5986" s="21">
        <f>B5986-L5986</f>
        <v/>
      </c>
      <c r="N5986" s="21">
        <f>ROUNDDOWN(ROUND(B5986*0.2042,2),0)</f>
        <v/>
      </c>
    </row>
    <row r="5987">
      <c r="A5987" t="inlineStr">
        <is>
          <t>照合 役員</t>
        </is>
      </c>
      <c r="B5987" s="21" t="n">
        <v>44500000</v>
      </c>
      <c r="C5987" s="22" t="n">
        <v>5</v>
      </c>
      <c r="D5987" s="22" t="n">
        <v>3</v>
      </c>
      <c r="E5987" s="22" t="n">
        <v>0</v>
      </c>
      <c r="F5987" s="21">
        <f>(IF(C5987&lt;=20,MAX(800000,400000*C5987),8000000+700000*(C5987-20))+IF(E5987=1,1000000,0))</f>
        <v/>
      </c>
      <c r="G5987" s="21">
        <f>IF(AND(D5987=3,C5987&lt;=5),MAX(0,B5987-F5987),IF(AND(D5987=2,C5987&lt;=5,MAX(0,B5987-F5987)&gt;3000000),1500000+MAX(0,B5987-F5987)-3000000,MAX(0,B5987-F5987)/2))</f>
        <v/>
      </c>
      <c r="H5987" s="21">
        <f>ROUNDDOWN(G5987,-3)</f>
        <v/>
      </c>
      <c r="I5987" s="21">
        <f>IF(H5987&lt;=0,0,ROUNDDOWN(ROUND((H5987*LOOKUP(H5987,{0,1950001,3300001,6950001,9000001,18000001,40000001},{0.05,0.1,0.2,0.23,0.33,0.4,0.45})-LOOKUP(H5987,{0,1950001,3300001,6950001,9000001,18000001,40000001},{0,97500,427500,636000,1536000,2796000,4796000}))*1.021,3),0))</f>
        <v/>
      </c>
      <c r="J5987" s="21">
        <f>ROUNDDOWN(ROUND(H5987*0.06,2),-2)</f>
        <v/>
      </c>
      <c r="K5987" s="21">
        <f>ROUNDDOWN(ROUND(H5987*0.04,2),-2)</f>
        <v/>
      </c>
      <c r="L5987" s="21">
        <f>I5987+J5987+K5987</f>
        <v/>
      </c>
      <c r="M5987" s="21">
        <f>B5987-L5987</f>
        <v/>
      </c>
      <c r="N5987" s="21">
        <f>ROUNDDOWN(ROUND(B5987*0.2042,2),0)</f>
        <v/>
      </c>
    </row>
    <row r="5988">
      <c r="A5988" t="inlineStr">
        <is>
          <t>照合 短期 障害</t>
        </is>
      </c>
      <c r="B5988" s="21" t="n">
        <v>44500000</v>
      </c>
      <c r="C5988" s="22" t="n">
        <v>5</v>
      </c>
      <c r="D5988" s="22" t="n">
        <v>2</v>
      </c>
      <c r="E5988" s="22" t="n">
        <v>1</v>
      </c>
      <c r="F5988" s="21">
        <f>(IF(C5988&lt;=20,MAX(800000,400000*C5988),8000000+700000*(C5988-20))+IF(E5988=1,1000000,0))</f>
        <v/>
      </c>
      <c r="G5988" s="21">
        <f>IF(AND(D5988=3,C5988&lt;=5),MAX(0,B5988-F5988),IF(AND(D5988=2,C5988&lt;=5,MAX(0,B5988-F5988)&gt;3000000),1500000+MAX(0,B5988-F5988)-3000000,MAX(0,B5988-F5988)/2))</f>
        <v/>
      </c>
      <c r="H5988" s="21">
        <f>ROUNDDOWN(G5988,-3)</f>
        <v/>
      </c>
      <c r="I5988" s="21">
        <f>IF(H5988&lt;=0,0,ROUNDDOWN(ROUND((H5988*LOOKUP(H5988,{0,1950001,3300001,6950001,9000001,18000001,40000001},{0.05,0.1,0.2,0.23,0.33,0.4,0.45})-LOOKUP(H5988,{0,1950001,3300001,6950001,9000001,18000001,40000001},{0,97500,427500,636000,1536000,2796000,4796000}))*1.021,3),0))</f>
        <v/>
      </c>
      <c r="J5988" s="21">
        <f>ROUNDDOWN(ROUND(H5988*0.06,2),-2)</f>
        <v/>
      </c>
      <c r="K5988" s="21">
        <f>ROUNDDOWN(ROUND(H5988*0.04,2),-2)</f>
        <v/>
      </c>
      <c r="L5988" s="21">
        <f>I5988+J5988+K5988</f>
        <v/>
      </c>
      <c r="M5988" s="21">
        <f>B5988-L5988</f>
        <v/>
      </c>
      <c r="N5988" s="21">
        <f>ROUNDDOWN(ROUND(B5988*0.2042,2),0)</f>
        <v/>
      </c>
    </row>
    <row r="5989">
      <c r="A5989" t="inlineStr">
        <is>
          <t>照合 障害</t>
        </is>
      </c>
      <c r="B5989" s="21" t="n">
        <v>44500000</v>
      </c>
      <c r="C5989" s="22" t="n">
        <v>25</v>
      </c>
      <c r="D5989" s="22" t="n">
        <v>1</v>
      </c>
      <c r="E5989" s="22" t="n">
        <v>1</v>
      </c>
      <c r="F5989" s="21">
        <f>(IF(C5989&lt;=20,MAX(800000,400000*C5989),8000000+700000*(C5989-20))+IF(E5989=1,1000000,0))</f>
        <v/>
      </c>
      <c r="G5989" s="21">
        <f>IF(AND(D5989=3,C5989&lt;=5),MAX(0,B5989-F5989),IF(AND(D5989=2,C5989&lt;=5,MAX(0,B5989-F5989)&gt;3000000),1500000+MAX(0,B5989-F5989)-3000000,MAX(0,B5989-F5989)/2))</f>
        <v/>
      </c>
      <c r="H5989" s="21">
        <f>ROUNDDOWN(G5989,-3)</f>
        <v/>
      </c>
      <c r="I5989" s="21">
        <f>IF(H5989&lt;=0,0,ROUNDDOWN(ROUND((H5989*LOOKUP(H5989,{0,1950001,3300001,6950001,9000001,18000001,40000001},{0.05,0.1,0.2,0.23,0.33,0.4,0.45})-LOOKUP(H5989,{0,1950001,3300001,6950001,9000001,18000001,40000001},{0,97500,427500,636000,1536000,2796000,4796000}))*1.021,3),0))</f>
        <v/>
      </c>
      <c r="J5989" s="21">
        <f>ROUNDDOWN(ROUND(H5989*0.06,2),-2)</f>
        <v/>
      </c>
      <c r="K5989" s="21">
        <f>ROUNDDOWN(ROUND(H5989*0.04,2),-2)</f>
        <v/>
      </c>
      <c r="L5989" s="21">
        <f>I5989+J5989+K5989</f>
        <v/>
      </c>
      <c r="M5989" s="21">
        <f>B5989-L5989</f>
        <v/>
      </c>
      <c r="N5989" s="21">
        <f>ROUNDDOWN(ROUND(B5989*0.2042,2),0)</f>
        <v/>
      </c>
    </row>
    <row r="5990">
      <c r="A5990" t="inlineStr">
        <is>
          <t>照合 一般</t>
        </is>
      </c>
      <c r="B5990" s="21" t="n">
        <v>45000000</v>
      </c>
      <c r="C5990" s="22" t="n">
        <v>1</v>
      </c>
      <c r="D5990" s="22" t="n">
        <v>1</v>
      </c>
      <c r="E5990" s="22" t="n">
        <v>0</v>
      </c>
      <c r="F5990" s="21">
        <f>(IF(C5990&lt;=20,MAX(800000,400000*C5990),8000000+700000*(C5990-20))+IF(E5990=1,1000000,0))</f>
        <v/>
      </c>
      <c r="G5990" s="21">
        <f>IF(AND(D5990=3,C5990&lt;=5),MAX(0,B5990-F5990),IF(AND(D5990=2,C5990&lt;=5,MAX(0,B5990-F5990)&gt;3000000),1500000+MAX(0,B5990-F5990)-3000000,MAX(0,B5990-F5990)/2))</f>
        <v/>
      </c>
      <c r="H5990" s="21">
        <f>ROUNDDOWN(G5990,-3)</f>
        <v/>
      </c>
      <c r="I5990" s="21">
        <f>IF(H5990&lt;=0,0,ROUNDDOWN(ROUND((H5990*LOOKUP(H5990,{0,1950001,3300001,6950001,9000001,18000001,40000001},{0.05,0.1,0.2,0.23,0.33,0.4,0.45})-LOOKUP(H5990,{0,1950001,3300001,6950001,9000001,18000001,40000001},{0,97500,427500,636000,1536000,2796000,4796000}))*1.021,3),0))</f>
        <v/>
      </c>
      <c r="J5990" s="21">
        <f>ROUNDDOWN(ROUND(H5990*0.06,2),-2)</f>
        <v/>
      </c>
      <c r="K5990" s="21">
        <f>ROUNDDOWN(ROUND(H5990*0.04,2),-2)</f>
        <v/>
      </c>
      <c r="L5990" s="21">
        <f>I5990+J5990+K5990</f>
        <v/>
      </c>
      <c r="M5990" s="21">
        <f>B5990-L5990</f>
        <v/>
      </c>
      <c r="N5990" s="21">
        <f>ROUNDDOWN(ROUND(B5990*0.2042,2),0)</f>
        <v/>
      </c>
    </row>
    <row r="5991">
      <c r="A5991" t="inlineStr">
        <is>
          <t>照合 一般</t>
        </is>
      </c>
      <c r="B5991" s="21" t="n">
        <v>45000000</v>
      </c>
      <c r="C5991" s="22" t="n">
        <v>2</v>
      </c>
      <c r="D5991" s="22" t="n">
        <v>1</v>
      </c>
      <c r="E5991" s="22" t="n">
        <v>0</v>
      </c>
      <c r="F5991" s="21">
        <f>(IF(C5991&lt;=20,MAX(800000,400000*C5991),8000000+700000*(C5991-20))+IF(E5991=1,1000000,0))</f>
        <v/>
      </c>
      <c r="G5991" s="21">
        <f>IF(AND(D5991=3,C5991&lt;=5),MAX(0,B5991-F5991),IF(AND(D5991=2,C5991&lt;=5,MAX(0,B5991-F5991)&gt;3000000),1500000+MAX(0,B5991-F5991)-3000000,MAX(0,B5991-F5991)/2))</f>
        <v/>
      </c>
      <c r="H5991" s="21">
        <f>ROUNDDOWN(G5991,-3)</f>
        <v/>
      </c>
      <c r="I5991" s="21">
        <f>IF(H5991&lt;=0,0,ROUNDDOWN(ROUND((H5991*LOOKUP(H5991,{0,1950001,3300001,6950001,9000001,18000001,40000001},{0.05,0.1,0.2,0.23,0.33,0.4,0.45})-LOOKUP(H5991,{0,1950001,3300001,6950001,9000001,18000001,40000001},{0,97500,427500,636000,1536000,2796000,4796000}))*1.021,3),0))</f>
        <v/>
      </c>
      <c r="J5991" s="21">
        <f>ROUNDDOWN(ROUND(H5991*0.06,2),-2)</f>
        <v/>
      </c>
      <c r="K5991" s="21">
        <f>ROUNDDOWN(ROUND(H5991*0.04,2),-2)</f>
        <v/>
      </c>
      <c r="L5991" s="21">
        <f>I5991+J5991+K5991</f>
        <v/>
      </c>
      <c r="M5991" s="21">
        <f>B5991-L5991</f>
        <v/>
      </c>
      <c r="N5991" s="21">
        <f>ROUNDDOWN(ROUND(B5991*0.2042,2),0)</f>
        <v/>
      </c>
    </row>
    <row r="5992">
      <c r="A5992" t="inlineStr">
        <is>
          <t>照合 一般</t>
        </is>
      </c>
      <c r="B5992" s="21" t="n">
        <v>45000000</v>
      </c>
      <c r="C5992" s="22" t="n">
        <v>3</v>
      </c>
      <c r="D5992" s="22" t="n">
        <v>1</v>
      </c>
      <c r="E5992" s="22" t="n">
        <v>0</v>
      </c>
      <c r="F5992" s="21">
        <f>(IF(C5992&lt;=20,MAX(800000,400000*C5992),8000000+700000*(C5992-20))+IF(E5992=1,1000000,0))</f>
        <v/>
      </c>
      <c r="G5992" s="21">
        <f>IF(AND(D5992=3,C5992&lt;=5),MAX(0,B5992-F5992),IF(AND(D5992=2,C5992&lt;=5,MAX(0,B5992-F5992)&gt;3000000),1500000+MAX(0,B5992-F5992)-3000000,MAX(0,B5992-F5992)/2))</f>
        <v/>
      </c>
      <c r="H5992" s="21">
        <f>ROUNDDOWN(G5992,-3)</f>
        <v/>
      </c>
      <c r="I5992" s="21">
        <f>IF(H5992&lt;=0,0,ROUNDDOWN(ROUND((H5992*LOOKUP(H5992,{0,1950001,3300001,6950001,9000001,18000001,40000001},{0.05,0.1,0.2,0.23,0.33,0.4,0.45})-LOOKUP(H5992,{0,1950001,3300001,6950001,9000001,18000001,40000001},{0,97500,427500,636000,1536000,2796000,4796000}))*1.021,3),0))</f>
        <v/>
      </c>
      <c r="J5992" s="21">
        <f>ROUNDDOWN(ROUND(H5992*0.06,2),-2)</f>
        <v/>
      </c>
      <c r="K5992" s="21">
        <f>ROUNDDOWN(ROUND(H5992*0.04,2),-2)</f>
        <v/>
      </c>
      <c r="L5992" s="21">
        <f>I5992+J5992+K5992</f>
        <v/>
      </c>
      <c r="M5992" s="21">
        <f>B5992-L5992</f>
        <v/>
      </c>
      <c r="N5992" s="21">
        <f>ROUNDDOWN(ROUND(B5992*0.2042,2),0)</f>
        <v/>
      </c>
    </row>
    <row r="5993">
      <c r="A5993" t="inlineStr">
        <is>
          <t>照合 一般</t>
        </is>
      </c>
      <c r="B5993" s="21" t="n">
        <v>45000000</v>
      </c>
      <c r="C5993" s="22" t="n">
        <v>4</v>
      </c>
      <c r="D5993" s="22" t="n">
        <v>1</v>
      </c>
      <c r="E5993" s="22" t="n">
        <v>0</v>
      </c>
      <c r="F5993" s="21">
        <f>(IF(C5993&lt;=20,MAX(800000,400000*C5993),8000000+700000*(C5993-20))+IF(E5993=1,1000000,0))</f>
        <v/>
      </c>
      <c r="G5993" s="21">
        <f>IF(AND(D5993=3,C5993&lt;=5),MAX(0,B5993-F5993),IF(AND(D5993=2,C5993&lt;=5,MAX(0,B5993-F5993)&gt;3000000),1500000+MAX(0,B5993-F5993)-3000000,MAX(0,B5993-F5993)/2))</f>
        <v/>
      </c>
      <c r="H5993" s="21">
        <f>ROUNDDOWN(G5993,-3)</f>
        <v/>
      </c>
      <c r="I5993" s="21">
        <f>IF(H5993&lt;=0,0,ROUNDDOWN(ROUND((H5993*LOOKUP(H5993,{0,1950001,3300001,6950001,9000001,18000001,40000001},{0.05,0.1,0.2,0.23,0.33,0.4,0.45})-LOOKUP(H5993,{0,1950001,3300001,6950001,9000001,18000001,40000001},{0,97500,427500,636000,1536000,2796000,4796000}))*1.021,3),0))</f>
        <v/>
      </c>
      <c r="J5993" s="21">
        <f>ROUNDDOWN(ROUND(H5993*0.06,2),-2)</f>
        <v/>
      </c>
      <c r="K5993" s="21">
        <f>ROUNDDOWN(ROUND(H5993*0.04,2),-2)</f>
        <v/>
      </c>
      <c r="L5993" s="21">
        <f>I5993+J5993+K5993</f>
        <v/>
      </c>
      <c r="M5993" s="21">
        <f>B5993-L5993</f>
        <v/>
      </c>
      <c r="N5993" s="21">
        <f>ROUNDDOWN(ROUND(B5993*0.2042,2),0)</f>
        <v/>
      </c>
    </row>
    <row r="5994">
      <c r="A5994" t="inlineStr">
        <is>
          <t>照合 一般</t>
        </is>
      </c>
      <c r="B5994" s="21" t="n">
        <v>45000000</v>
      </c>
      <c r="C5994" s="22" t="n">
        <v>5</v>
      </c>
      <c r="D5994" s="22" t="n">
        <v>1</v>
      </c>
      <c r="E5994" s="22" t="n">
        <v>0</v>
      </c>
      <c r="F5994" s="21">
        <f>(IF(C5994&lt;=20,MAX(800000,400000*C5994),8000000+700000*(C5994-20))+IF(E5994=1,1000000,0))</f>
        <v/>
      </c>
      <c r="G5994" s="21">
        <f>IF(AND(D5994=3,C5994&lt;=5),MAX(0,B5994-F5994),IF(AND(D5994=2,C5994&lt;=5,MAX(0,B5994-F5994)&gt;3000000),1500000+MAX(0,B5994-F5994)-3000000,MAX(0,B5994-F5994)/2))</f>
        <v/>
      </c>
      <c r="H5994" s="21">
        <f>ROUNDDOWN(G5994,-3)</f>
        <v/>
      </c>
      <c r="I5994" s="21">
        <f>IF(H5994&lt;=0,0,ROUNDDOWN(ROUND((H5994*LOOKUP(H5994,{0,1950001,3300001,6950001,9000001,18000001,40000001},{0.05,0.1,0.2,0.23,0.33,0.4,0.45})-LOOKUP(H5994,{0,1950001,3300001,6950001,9000001,18000001,40000001},{0,97500,427500,636000,1536000,2796000,4796000}))*1.021,3),0))</f>
        <v/>
      </c>
      <c r="J5994" s="21">
        <f>ROUNDDOWN(ROUND(H5994*0.06,2),-2)</f>
        <v/>
      </c>
      <c r="K5994" s="21">
        <f>ROUNDDOWN(ROUND(H5994*0.04,2),-2)</f>
        <v/>
      </c>
      <c r="L5994" s="21">
        <f>I5994+J5994+K5994</f>
        <v/>
      </c>
      <c r="M5994" s="21">
        <f>B5994-L5994</f>
        <v/>
      </c>
      <c r="N5994" s="21">
        <f>ROUNDDOWN(ROUND(B5994*0.2042,2),0)</f>
        <v/>
      </c>
    </row>
    <row r="5995">
      <c r="A5995" t="inlineStr">
        <is>
          <t>照合 一般</t>
        </is>
      </c>
      <c r="B5995" s="21" t="n">
        <v>45000000</v>
      </c>
      <c r="C5995" s="22" t="n">
        <v>6</v>
      </c>
      <c r="D5995" s="22" t="n">
        <v>1</v>
      </c>
      <c r="E5995" s="22" t="n">
        <v>0</v>
      </c>
      <c r="F5995" s="21">
        <f>(IF(C5995&lt;=20,MAX(800000,400000*C5995),8000000+700000*(C5995-20))+IF(E5995=1,1000000,0))</f>
        <v/>
      </c>
      <c r="G5995" s="21">
        <f>IF(AND(D5995=3,C5995&lt;=5),MAX(0,B5995-F5995),IF(AND(D5995=2,C5995&lt;=5,MAX(0,B5995-F5995)&gt;3000000),1500000+MAX(0,B5995-F5995)-3000000,MAX(0,B5995-F5995)/2))</f>
        <v/>
      </c>
      <c r="H5995" s="21">
        <f>ROUNDDOWN(G5995,-3)</f>
        <v/>
      </c>
      <c r="I5995" s="21">
        <f>IF(H5995&lt;=0,0,ROUNDDOWN(ROUND((H5995*LOOKUP(H5995,{0,1950001,3300001,6950001,9000001,18000001,40000001},{0.05,0.1,0.2,0.23,0.33,0.4,0.45})-LOOKUP(H5995,{0,1950001,3300001,6950001,9000001,18000001,40000001},{0,97500,427500,636000,1536000,2796000,4796000}))*1.021,3),0))</f>
        <v/>
      </c>
      <c r="J5995" s="21">
        <f>ROUNDDOWN(ROUND(H5995*0.06,2),-2)</f>
        <v/>
      </c>
      <c r="K5995" s="21">
        <f>ROUNDDOWN(ROUND(H5995*0.04,2),-2)</f>
        <v/>
      </c>
      <c r="L5995" s="21">
        <f>I5995+J5995+K5995</f>
        <v/>
      </c>
      <c r="M5995" s="21">
        <f>B5995-L5995</f>
        <v/>
      </c>
      <c r="N5995" s="21">
        <f>ROUNDDOWN(ROUND(B5995*0.2042,2),0)</f>
        <v/>
      </c>
    </row>
    <row r="5996">
      <c r="A5996" t="inlineStr">
        <is>
          <t>照合 一般</t>
        </is>
      </c>
      <c r="B5996" s="21" t="n">
        <v>45000000</v>
      </c>
      <c r="C5996" s="22" t="n">
        <v>7</v>
      </c>
      <c r="D5996" s="22" t="n">
        <v>1</v>
      </c>
      <c r="E5996" s="22" t="n">
        <v>0</v>
      </c>
      <c r="F5996" s="21">
        <f>(IF(C5996&lt;=20,MAX(800000,400000*C5996),8000000+700000*(C5996-20))+IF(E5996=1,1000000,0))</f>
        <v/>
      </c>
      <c r="G5996" s="21">
        <f>IF(AND(D5996=3,C5996&lt;=5),MAX(0,B5996-F5996),IF(AND(D5996=2,C5996&lt;=5,MAX(0,B5996-F5996)&gt;3000000),1500000+MAX(0,B5996-F5996)-3000000,MAX(0,B5996-F5996)/2))</f>
        <v/>
      </c>
      <c r="H5996" s="21">
        <f>ROUNDDOWN(G5996,-3)</f>
        <v/>
      </c>
      <c r="I5996" s="21">
        <f>IF(H5996&lt;=0,0,ROUNDDOWN(ROUND((H5996*LOOKUP(H5996,{0,1950001,3300001,6950001,9000001,18000001,40000001},{0.05,0.1,0.2,0.23,0.33,0.4,0.45})-LOOKUP(H5996,{0,1950001,3300001,6950001,9000001,18000001,40000001},{0,97500,427500,636000,1536000,2796000,4796000}))*1.021,3),0))</f>
        <v/>
      </c>
      <c r="J5996" s="21">
        <f>ROUNDDOWN(ROUND(H5996*0.06,2),-2)</f>
        <v/>
      </c>
      <c r="K5996" s="21">
        <f>ROUNDDOWN(ROUND(H5996*0.04,2),-2)</f>
        <v/>
      </c>
      <c r="L5996" s="21">
        <f>I5996+J5996+K5996</f>
        <v/>
      </c>
      <c r="M5996" s="21">
        <f>B5996-L5996</f>
        <v/>
      </c>
      <c r="N5996" s="21">
        <f>ROUNDDOWN(ROUND(B5996*0.2042,2),0)</f>
        <v/>
      </c>
    </row>
    <row r="5997">
      <c r="A5997" t="inlineStr">
        <is>
          <t>照合 一般</t>
        </is>
      </c>
      <c r="B5997" s="21" t="n">
        <v>45000000</v>
      </c>
      <c r="C5997" s="22" t="n">
        <v>8</v>
      </c>
      <c r="D5997" s="22" t="n">
        <v>1</v>
      </c>
      <c r="E5997" s="22" t="n">
        <v>0</v>
      </c>
      <c r="F5997" s="21">
        <f>(IF(C5997&lt;=20,MAX(800000,400000*C5997),8000000+700000*(C5997-20))+IF(E5997=1,1000000,0))</f>
        <v/>
      </c>
      <c r="G5997" s="21">
        <f>IF(AND(D5997=3,C5997&lt;=5),MAX(0,B5997-F5997),IF(AND(D5997=2,C5997&lt;=5,MAX(0,B5997-F5997)&gt;3000000),1500000+MAX(0,B5997-F5997)-3000000,MAX(0,B5997-F5997)/2))</f>
        <v/>
      </c>
      <c r="H5997" s="21">
        <f>ROUNDDOWN(G5997,-3)</f>
        <v/>
      </c>
      <c r="I5997" s="21">
        <f>IF(H5997&lt;=0,0,ROUNDDOWN(ROUND((H5997*LOOKUP(H5997,{0,1950001,3300001,6950001,9000001,18000001,40000001},{0.05,0.1,0.2,0.23,0.33,0.4,0.45})-LOOKUP(H5997,{0,1950001,3300001,6950001,9000001,18000001,40000001},{0,97500,427500,636000,1536000,2796000,4796000}))*1.021,3),0))</f>
        <v/>
      </c>
      <c r="J5997" s="21">
        <f>ROUNDDOWN(ROUND(H5997*0.06,2),-2)</f>
        <v/>
      </c>
      <c r="K5997" s="21">
        <f>ROUNDDOWN(ROUND(H5997*0.04,2),-2)</f>
        <v/>
      </c>
      <c r="L5997" s="21">
        <f>I5997+J5997+K5997</f>
        <v/>
      </c>
      <c r="M5997" s="21">
        <f>B5997-L5997</f>
        <v/>
      </c>
      <c r="N5997" s="21">
        <f>ROUNDDOWN(ROUND(B5997*0.2042,2),0)</f>
        <v/>
      </c>
    </row>
    <row r="5998">
      <c r="A5998" t="inlineStr">
        <is>
          <t>照合 一般</t>
        </is>
      </c>
      <c r="B5998" s="21" t="n">
        <v>45000000</v>
      </c>
      <c r="C5998" s="22" t="n">
        <v>9</v>
      </c>
      <c r="D5998" s="22" t="n">
        <v>1</v>
      </c>
      <c r="E5998" s="22" t="n">
        <v>0</v>
      </c>
      <c r="F5998" s="21">
        <f>(IF(C5998&lt;=20,MAX(800000,400000*C5998),8000000+700000*(C5998-20))+IF(E5998=1,1000000,0))</f>
        <v/>
      </c>
      <c r="G5998" s="21">
        <f>IF(AND(D5998=3,C5998&lt;=5),MAX(0,B5998-F5998),IF(AND(D5998=2,C5998&lt;=5,MAX(0,B5998-F5998)&gt;3000000),1500000+MAX(0,B5998-F5998)-3000000,MAX(0,B5998-F5998)/2))</f>
        <v/>
      </c>
      <c r="H5998" s="21">
        <f>ROUNDDOWN(G5998,-3)</f>
        <v/>
      </c>
      <c r="I5998" s="21">
        <f>IF(H5998&lt;=0,0,ROUNDDOWN(ROUND((H5998*LOOKUP(H5998,{0,1950001,3300001,6950001,9000001,18000001,40000001},{0.05,0.1,0.2,0.23,0.33,0.4,0.45})-LOOKUP(H5998,{0,1950001,3300001,6950001,9000001,18000001,40000001},{0,97500,427500,636000,1536000,2796000,4796000}))*1.021,3),0))</f>
        <v/>
      </c>
      <c r="J5998" s="21">
        <f>ROUNDDOWN(ROUND(H5998*0.06,2),-2)</f>
        <v/>
      </c>
      <c r="K5998" s="21">
        <f>ROUNDDOWN(ROUND(H5998*0.04,2),-2)</f>
        <v/>
      </c>
      <c r="L5998" s="21">
        <f>I5998+J5998+K5998</f>
        <v/>
      </c>
      <c r="M5998" s="21">
        <f>B5998-L5998</f>
        <v/>
      </c>
      <c r="N5998" s="21">
        <f>ROUNDDOWN(ROUND(B5998*0.2042,2),0)</f>
        <v/>
      </c>
    </row>
    <row r="5999">
      <c r="A5999" t="inlineStr">
        <is>
          <t>照合 一般</t>
        </is>
      </c>
      <c r="B5999" s="21" t="n">
        <v>45000000</v>
      </c>
      <c r="C5999" s="22" t="n">
        <v>10</v>
      </c>
      <c r="D5999" s="22" t="n">
        <v>1</v>
      </c>
      <c r="E5999" s="22" t="n">
        <v>0</v>
      </c>
      <c r="F5999" s="21">
        <f>(IF(C5999&lt;=20,MAX(800000,400000*C5999),8000000+700000*(C5999-20))+IF(E5999=1,1000000,0))</f>
        <v/>
      </c>
      <c r="G5999" s="21">
        <f>IF(AND(D5999=3,C5999&lt;=5),MAX(0,B5999-F5999),IF(AND(D5999=2,C5999&lt;=5,MAX(0,B5999-F5999)&gt;3000000),1500000+MAX(0,B5999-F5999)-3000000,MAX(0,B5999-F5999)/2))</f>
        <v/>
      </c>
      <c r="H5999" s="21">
        <f>ROUNDDOWN(G5999,-3)</f>
        <v/>
      </c>
      <c r="I5999" s="21">
        <f>IF(H5999&lt;=0,0,ROUNDDOWN(ROUND((H5999*LOOKUP(H5999,{0,1950001,3300001,6950001,9000001,18000001,40000001},{0.05,0.1,0.2,0.23,0.33,0.4,0.45})-LOOKUP(H5999,{0,1950001,3300001,6950001,9000001,18000001,40000001},{0,97500,427500,636000,1536000,2796000,4796000}))*1.021,3),0))</f>
        <v/>
      </c>
      <c r="J5999" s="21">
        <f>ROUNDDOWN(ROUND(H5999*0.06,2),-2)</f>
        <v/>
      </c>
      <c r="K5999" s="21">
        <f>ROUNDDOWN(ROUND(H5999*0.04,2),-2)</f>
        <v/>
      </c>
      <c r="L5999" s="21">
        <f>I5999+J5999+K5999</f>
        <v/>
      </c>
      <c r="M5999" s="21">
        <f>B5999-L5999</f>
        <v/>
      </c>
      <c r="N5999" s="21">
        <f>ROUNDDOWN(ROUND(B5999*0.2042,2),0)</f>
        <v/>
      </c>
    </row>
    <row r="6000">
      <c r="A6000" t="inlineStr">
        <is>
          <t>照合 一般</t>
        </is>
      </c>
      <c r="B6000" s="21" t="n">
        <v>45000000</v>
      </c>
      <c r="C6000" s="22" t="n">
        <v>11</v>
      </c>
      <c r="D6000" s="22" t="n">
        <v>1</v>
      </c>
      <c r="E6000" s="22" t="n">
        <v>0</v>
      </c>
      <c r="F6000" s="21">
        <f>(IF(C6000&lt;=20,MAX(800000,400000*C6000),8000000+700000*(C6000-20))+IF(E6000=1,1000000,0))</f>
        <v/>
      </c>
      <c r="G6000" s="21">
        <f>IF(AND(D6000=3,C6000&lt;=5),MAX(0,B6000-F6000),IF(AND(D6000=2,C6000&lt;=5,MAX(0,B6000-F6000)&gt;3000000),1500000+MAX(0,B6000-F6000)-3000000,MAX(0,B6000-F6000)/2))</f>
        <v/>
      </c>
      <c r="H6000" s="21">
        <f>ROUNDDOWN(G6000,-3)</f>
        <v/>
      </c>
      <c r="I6000" s="21">
        <f>IF(H6000&lt;=0,0,ROUNDDOWN(ROUND((H6000*LOOKUP(H6000,{0,1950001,3300001,6950001,9000001,18000001,40000001},{0.05,0.1,0.2,0.23,0.33,0.4,0.45})-LOOKUP(H6000,{0,1950001,3300001,6950001,9000001,18000001,40000001},{0,97500,427500,636000,1536000,2796000,4796000}))*1.021,3),0))</f>
        <v/>
      </c>
      <c r="J6000" s="21">
        <f>ROUNDDOWN(ROUND(H6000*0.06,2),-2)</f>
        <v/>
      </c>
      <c r="K6000" s="21">
        <f>ROUNDDOWN(ROUND(H6000*0.04,2),-2)</f>
        <v/>
      </c>
      <c r="L6000" s="21">
        <f>I6000+J6000+K6000</f>
        <v/>
      </c>
      <c r="M6000" s="21">
        <f>B6000-L6000</f>
        <v/>
      </c>
      <c r="N6000" s="21">
        <f>ROUNDDOWN(ROUND(B6000*0.2042,2),0)</f>
        <v/>
      </c>
    </row>
    <row r="6001">
      <c r="A6001" t="inlineStr">
        <is>
          <t>照合 一般</t>
        </is>
      </c>
      <c r="B6001" s="21" t="n">
        <v>45000000</v>
      </c>
      <c r="C6001" s="22" t="n">
        <v>12</v>
      </c>
      <c r="D6001" s="22" t="n">
        <v>1</v>
      </c>
      <c r="E6001" s="22" t="n">
        <v>0</v>
      </c>
      <c r="F6001" s="21">
        <f>(IF(C6001&lt;=20,MAX(800000,400000*C6001),8000000+700000*(C6001-20))+IF(E6001=1,1000000,0))</f>
        <v/>
      </c>
      <c r="G6001" s="21">
        <f>IF(AND(D6001=3,C6001&lt;=5),MAX(0,B6001-F6001),IF(AND(D6001=2,C6001&lt;=5,MAX(0,B6001-F6001)&gt;3000000),1500000+MAX(0,B6001-F6001)-3000000,MAX(0,B6001-F6001)/2))</f>
        <v/>
      </c>
      <c r="H6001" s="21">
        <f>ROUNDDOWN(G6001,-3)</f>
        <v/>
      </c>
      <c r="I6001" s="21">
        <f>IF(H6001&lt;=0,0,ROUNDDOWN(ROUND((H6001*LOOKUP(H6001,{0,1950001,3300001,6950001,9000001,18000001,40000001},{0.05,0.1,0.2,0.23,0.33,0.4,0.45})-LOOKUP(H6001,{0,1950001,3300001,6950001,9000001,18000001,40000001},{0,97500,427500,636000,1536000,2796000,4796000}))*1.021,3),0))</f>
        <v/>
      </c>
      <c r="J6001" s="21">
        <f>ROUNDDOWN(ROUND(H6001*0.06,2),-2)</f>
        <v/>
      </c>
      <c r="K6001" s="21">
        <f>ROUNDDOWN(ROUND(H6001*0.04,2),-2)</f>
        <v/>
      </c>
      <c r="L6001" s="21">
        <f>I6001+J6001+K6001</f>
        <v/>
      </c>
      <c r="M6001" s="21">
        <f>B6001-L6001</f>
        <v/>
      </c>
      <c r="N6001" s="21">
        <f>ROUNDDOWN(ROUND(B6001*0.2042,2),0)</f>
        <v/>
      </c>
    </row>
    <row r="6002">
      <c r="A6002" t="inlineStr">
        <is>
          <t>照合 一般</t>
        </is>
      </c>
      <c r="B6002" s="21" t="n">
        <v>45000000</v>
      </c>
      <c r="C6002" s="22" t="n">
        <v>13</v>
      </c>
      <c r="D6002" s="22" t="n">
        <v>1</v>
      </c>
      <c r="E6002" s="22" t="n">
        <v>0</v>
      </c>
      <c r="F6002" s="21">
        <f>(IF(C6002&lt;=20,MAX(800000,400000*C6002),8000000+700000*(C6002-20))+IF(E6002=1,1000000,0))</f>
        <v/>
      </c>
      <c r="G6002" s="21">
        <f>IF(AND(D6002=3,C6002&lt;=5),MAX(0,B6002-F6002),IF(AND(D6002=2,C6002&lt;=5,MAX(0,B6002-F6002)&gt;3000000),1500000+MAX(0,B6002-F6002)-3000000,MAX(0,B6002-F6002)/2))</f>
        <v/>
      </c>
      <c r="H6002" s="21">
        <f>ROUNDDOWN(G6002,-3)</f>
        <v/>
      </c>
      <c r="I6002" s="21">
        <f>IF(H6002&lt;=0,0,ROUNDDOWN(ROUND((H6002*LOOKUP(H6002,{0,1950001,3300001,6950001,9000001,18000001,40000001},{0.05,0.1,0.2,0.23,0.33,0.4,0.45})-LOOKUP(H6002,{0,1950001,3300001,6950001,9000001,18000001,40000001},{0,97500,427500,636000,1536000,2796000,4796000}))*1.021,3),0))</f>
        <v/>
      </c>
      <c r="J6002" s="21">
        <f>ROUNDDOWN(ROUND(H6002*0.06,2),-2)</f>
        <v/>
      </c>
      <c r="K6002" s="21">
        <f>ROUNDDOWN(ROUND(H6002*0.04,2),-2)</f>
        <v/>
      </c>
      <c r="L6002" s="21">
        <f>I6002+J6002+K6002</f>
        <v/>
      </c>
      <c r="M6002" s="21">
        <f>B6002-L6002</f>
        <v/>
      </c>
      <c r="N6002" s="21">
        <f>ROUNDDOWN(ROUND(B6002*0.2042,2),0)</f>
        <v/>
      </c>
    </row>
    <row r="6003">
      <c r="A6003" t="inlineStr">
        <is>
          <t>照合 一般</t>
        </is>
      </c>
      <c r="B6003" s="21" t="n">
        <v>45000000</v>
      </c>
      <c r="C6003" s="22" t="n">
        <v>14</v>
      </c>
      <c r="D6003" s="22" t="n">
        <v>1</v>
      </c>
      <c r="E6003" s="22" t="n">
        <v>0</v>
      </c>
      <c r="F6003" s="21">
        <f>(IF(C6003&lt;=20,MAX(800000,400000*C6003),8000000+700000*(C6003-20))+IF(E6003=1,1000000,0))</f>
        <v/>
      </c>
      <c r="G6003" s="21">
        <f>IF(AND(D6003=3,C6003&lt;=5),MAX(0,B6003-F6003),IF(AND(D6003=2,C6003&lt;=5,MAX(0,B6003-F6003)&gt;3000000),1500000+MAX(0,B6003-F6003)-3000000,MAX(0,B6003-F6003)/2))</f>
        <v/>
      </c>
      <c r="H6003" s="21">
        <f>ROUNDDOWN(G6003,-3)</f>
        <v/>
      </c>
      <c r="I6003" s="21">
        <f>IF(H6003&lt;=0,0,ROUNDDOWN(ROUND((H6003*LOOKUP(H6003,{0,1950001,3300001,6950001,9000001,18000001,40000001},{0.05,0.1,0.2,0.23,0.33,0.4,0.45})-LOOKUP(H6003,{0,1950001,3300001,6950001,9000001,18000001,40000001},{0,97500,427500,636000,1536000,2796000,4796000}))*1.021,3),0))</f>
        <v/>
      </c>
      <c r="J6003" s="21">
        <f>ROUNDDOWN(ROUND(H6003*0.06,2),-2)</f>
        <v/>
      </c>
      <c r="K6003" s="21">
        <f>ROUNDDOWN(ROUND(H6003*0.04,2),-2)</f>
        <v/>
      </c>
      <c r="L6003" s="21">
        <f>I6003+J6003+K6003</f>
        <v/>
      </c>
      <c r="M6003" s="21">
        <f>B6003-L6003</f>
        <v/>
      </c>
      <c r="N6003" s="21">
        <f>ROUNDDOWN(ROUND(B6003*0.2042,2),0)</f>
        <v/>
      </c>
    </row>
    <row r="6004">
      <c r="A6004" t="inlineStr">
        <is>
          <t>照合 一般</t>
        </is>
      </c>
      <c r="B6004" s="21" t="n">
        <v>45000000</v>
      </c>
      <c r="C6004" s="22" t="n">
        <v>15</v>
      </c>
      <c r="D6004" s="22" t="n">
        <v>1</v>
      </c>
      <c r="E6004" s="22" t="n">
        <v>0</v>
      </c>
      <c r="F6004" s="21">
        <f>(IF(C6004&lt;=20,MAX(800000,400000*C6004),8000000+700000*(C6004-20))+IF(E6004=1,1000000,0))</f>
        <v/>
      </c>
      <c r="G6004" s="21">
        <f>IF(AND(D6004=3,C6004&lt;=5),MAX(0,B6004-F6004),IF(AND(D6004=2,C6004&lt;=5,MAX(0,B6004-F6004)&gt;3000000),1500000+MAX(0,B6004-F6004)-3000000,MAX(0,B6004-F6004)/2))</f>
        <v/>
      </c>
      <c r="H6004" s="21">
        <f>ROUNDDOWN(G6004,-3)</f>
        <v/>
      </c>
      <c r="I6004" s="21">
        <f>IF(H6004&lt;=0,0,ROUNDDOWN(ROUND((H6004*LOOKUP(H6004,{0,1950001,3300001,6950001,9000001,18000001,40000001},{0.05,0.1,0.2,0.23,0.33,0.4,0.45})-LOOKUP(H6004,{0,1950001,3300001,6950001,9000001,18000001,40000001},{0,97500,427500,636000,1536000,2796000,4796000}))*1.021,3),0))</f>
        <v/>
      </c>
      <c r="J6004" s="21">
        <f>ROUNDDOWN(ROUND(H6004*0.06,2),-2)</f>
        <v/>
      </c>
      <c r="K6004" s="21">
        <f>ROUNDDOWN(ROUND(H6004*0.04,2),-2)</f>
        <v/>
      </c>
      <c r="L6004" s="21">
        <f>I6004+J6004+K6004</f>
        <v/>
      </c>
      <c r="M6004" s="21">
        <f>B6004-L6004</f>
        <v/>
      </c>
      <c r="N6004" s="21">
        <f>ROUNDDOWN(ROUND(B6004*0.2042,2),0)</f>
        <v/>
      </c>
    </row>
    <row r="6005">
      <c r="A6005" t="inlineStr">
        <is>
          <t>照合 一般</t>
        </is>
      </c>
      <c r="B6005" s="21" t="n">
        <v>45000000</v>
      </c>
      <c r="C6005" s="22" t="n">
        <v>16</v>
      </c>
      <c r="D6005" s="22" t="n">
        <v>1</v>
      </c>
      <c r="E6005" s="22" t="n">
        <v>0</v>
      </c>
      <c r="F6005" s="21">
        <f>(IF(C6005&lt;=20,MAX(800000,400000*C6005),8000000+700000*(C6005-20))+IF(E6005=1,1000000,0))</f>
        <v/>
      </c>
      <c r="G6005" s="21">
        <f>IF(AND(D6005=3,C6005&lt;=5),MAX(0,B6005-F6005),IF(AND(D6005=2,C6005&lt;=5,MAX(0,B6005-F6005)&gt;3000000),1500000+MAX(0,B6005-F6005)-3000000,MAX(0,B6005-F6005)/2))</f>
        <v/>
      </c>
      <c r="H6005" s="21">
        <f>ROUNDDOWN(G6005,-3)</f>
        <v/>
      </c>
      <c r="I6005" s="21">
        <f>IF(H6005&lt;=0,0,ROUNDDOWN(ROUND((H6005*LOOKUP(H6005,{0,1950001,3300001,6950001,9000001,18000001,40000001},{0.05,0.1,0.2,0.23,0.33,0.4,0.45})-LOOKUP(H6005,{0,1950001,3300001,6950001,9000001,18000001,40000001},{0,97500,427500,636000,1536000,2796000,4796000}))*1.021,3),0))</f>
        <v/>
      </c>
      <c r="J6005" s="21">
        <f>ROUNDDOWN(ROUND(H6005*0.06,2),-2)</f>
        <v/>
      </c>
      <c r="K6005" s="21">
        <f>ROUNDDOWN(ROUND(H6005*0.04,2),-2)</f>
        <v/>
      </c>
      <c r="L6005" s="21">
        <f>I6005+J6005+K6005</f>
        <v/>
      </c>
      <c r="M6005" s="21">
        <f>B6005-L6005</f>
        <v/>
      </c>
      <c r="N6005" s="21">
        <f>ROUNDDOWN(ROUND(B6005*0.2042,2),0)</f>
        <v/>
      </c>
    </row>
    <row r="6006">
      <c r="A6006" t="inlineStr">
        <is>
          <t>照合 一般</t>
        </is>
      </c>
      <c r="B6006" s="21" t="n">
        <v>45000000</v>
      </c>
      <c r="C6006" s="22" t="n">
        <v>17</v>
      </c>
      <c r="D6006" s="22" t="n">
        <v>1</v>
      </c>
      <c r="E6006" s="22" t="n">
        <v>0</v>
      </c>
      <c r="F6006" s="21">
        <f>(IF(C6006&lt;=20,MAX(800000,400000*C6006),8000000+700000*(C6006-20))+IF(E6006=1,1000000,0))</f>
        <v/>
      </c>
      <c r="G6006" s="21">
        <f>IF(AND(D6006=3,C6006&lt;=5),MAX(0,B6006-F6006),IF(AND(D6006=2,C6006&lt;=5,MAX(0,B6006-F6006)&gt;3000000),1500000+MAX(0,B6006-F6006)-3000000,MAX(0,B6006-F6006)/2))</f>
        <v/>
      </c>
      <c r="H6006" s="21">
        <f>ROUNDDOWN(G6006,-3)</f>
        <v/>
      </c>
      <c r="I6006" s="21">
        <f>IF(H6006&lt;=0,0,ROUNDDOWN(ROUND((H6006*LOOKUP(H6006,{0,1950001,3300001,6950001,9000001,18000001,40000001},{0.05,0.1,0.2,0.23,0.33,0.4,0.45})-LOOKUP(H6006,{0,1950001,3300001,6950001,9000001,18000001,40000001},{0,97500,427500,636000,1536000,2796000,4796000}))*1.021,3),0))</f>
        <v/>
      </c>
      <c r="J6006" s="21">
        <f>ROUNDDOWN(ROUND(H6006*0.06,2),-2)</f>
        <v/>
      </c>
      <c r="K6006" s="21">
        <f>ROUNDDOWN(ROUND(H6006*0.04,2),-2)</f>
        <v/>
      </c>
      <c r="L6006" s="21">
        <f>I6006+J6006+K6006</f>
        <v/>
      </c>
      <c r="M6006" s="21">
        <f>B6006-L6006</f>
        <v/>
      </c>
      <c r="N6006" s="21">
        <f>ROUNDDOWN(ROUND(B6006*0.2042,2),0)</f>
        <v/>
      </c>
    </row>
    <row r="6007">
      <c r="A6007" t="inlineStr">
        <is>
          <t>照合 一般</t>
        </is>
      </c>
      <c r="B6007" s="21" t="n">
        <v>45000000</v>
      </c>
      <c r="C6007" s="22" t="n">
        <v>18</v>
      </c>
      <c r="D6007" s="22" t="n">
        <v>1</v>
      </c>
      <c r="E6007" s="22" t="n">
        <v>0</v>
      </c>
      <c r="F6007" s="21">
        <f>(IF(C6007&lt;=20,MAX(800000,400000*C6007),8000000+700000*(C6007-20))+IF(E6007=1,1000000,0))</f>
        <v/>
      </c>
      <c r="G6007" s="21">
        <f>IF(AND(D6007=3,C6007&lt;=5),MAX(0,B6007-F6007),IF(AND(D6007=2,C6007&lt;=5,MAX(0,B6007-F6007)&gt;3000000),1500000+MAX(0,B6007-F6007)-3000000,MAX(0,B6007-F6007)/2))</f>
        <v/>
      </c>
      <c r="H6007" s="21">
        <f>ROUNDDOWN(G6007,-3)</f>
        <v/>
      </c>
      <c r="I6007" s="21">
        <f>IF(H6007&lt;=0,0,ROUNDDOWN(ROUND((H6007*LOOKUP(H6007,{0,1950001,3300001,6950001,9000001,18000001,40000001},{0.05,0.1,0.2,0.23,0.33,0.4,0.45})-LOOKUP(H6007,{0,1950001,3300001,6950001,9000001,18000001,40000001},{0,97500,427500,636000,1536000,2796000,4796000}))*1.021,3),0))</f>
        <v/>
      </c>
      <c r="J6007" s="21">
        <f>ROUNDDOWN(ROUND(H6007*0.06,2),-2)</f>
        <v/>
      </c>
      <c r="K6007" s="21">
        <f>ROUNDDOWN(ROUND(H6007*0.04,2),-2)</f>
        <v/>
      </c>
      <c r="L6007" s="21">
        <f>I6007+J6007+K6007</f>
        <v/>
      </c>
      <c r="M6007" s="21">
        <f>B6007-L6007</f>
        <v/>
      </c>
      <c r="N6007" s="21">
        <f>ROUNDDOWN(ROUND(B6007*0.2042,2),0)</f>
        <v/>
      </c>
    </row>
    <row r="6008">
      <c r="A6008" t="inlineStr">
        <is>
          <t>照合 一般</t>
        </is>
      </c>
      <c r="B6008" s="21" t="n">
        <v>45000000</v>
      </c>
      <c r="C6008" s="22" t="n">
        <v>19</v>
      </c>
      <c r="D6008" s="22" t="n">
        <v>1</v>
      </c>
      <c r="E6008" s="22" t="n">
        <v>0</v>
      </c>
      <c r="F6008" s="21">
        <f>(IF(C6008&lt;=20,MAX(800000,400000*C6008),8000000+700000*(C6008-20))+IF(E6008=1,1000000,0))</f>
        <v/>
      </c>
      <c r="G6008" s="21">
        <f>IF(AND(D6008=3,C6008&lt;=5),MAX(0,B6008-F6008),IF(AND(D6008=2,C6008&lt;=5,MAX(0,B6008-F6008)&gt;3000000),1500000+MAX(0,B6008-F6008)-3000000,MAX(0,B6008-F6008)/2))</f>
        <v/>
      </c>
      <c r="H6008" s="21">
        <f>ROUNDDOWN(G6008,-3)</f>
        <v/>
      </c>
      <c r="I6008" s="21">
        <f>IF(H6008&lt;=0,0,ROUNDDOWN(ROUND((H6008*LOOKUP(H6008,{0,1950001,3300001,6950001,9000001,18000001,40000001},{0.05,0.1,0.2,0.23,0.33,0.4,0.45})-LOOKUP(H6008,{0,1950001,3300001,6950001,9000001,18000001,40000001},{0,97500,427500,636000,1536000,2796000,4796000}))*1.021,3),0))</f>
        <v/>
      </c>
      <c r="J6008" s="21">
        <f>ROUNDDOWN(ROUND(H6008*0.06,2),-2)</f>
        <v/>
      </c>
      <c r="K6008" s="21">
        <f>ROUNDDOWN(ROUND(H6008*0.04,2),-2)</f>
        <v/>
      </c>
      <c r="L6008" s="21">
        <f>I6008+J6008+K6008</f>
        <v/>
      </c>
      <c r="M6008" s="21">
        <f>B6008-L6008</f>
        <v/>
      </c>
      <c r="N6008" s="21">
        <f>ROUNDDOWN(ROUND(B6008*0.2042,2),0)</f>
        <v/>
      </c>
    </row>
    <row r="6009">
      <c r="A6009" t="inlineStr">
        <is>
          <t>照合 一般</t>
        </is>
      </c>
      <c r="B6009" s="21" t="n">
        <v>45000000</v>
      </c>
      <c r="C6009" s="22" t="n">
        <v>20</v>
      </c>
      <c r="D6009" s="22" t="n">
        <v>1</v>
      </c>
      <c r="E6009" s="22" t="n">
        <v>0</v>
      </c>
      <c r="F6009" s="21">
        <f>(IF(C6009&lt;=20,MAX(800000,400000*C6009),8000000+700000*(C6009-20))+IF(E6009=1,1000000,0))</f>
        <v/>
      </c>
      <c r="G6009" s="21">
        <f>IF(AND(D6009=3,C6009&lt;=5),MAX(0,B6009-F6009),IF(AND(D6009=2,C6009&lt;=5,MAX(0,B6009-F6009)&gt;3000000),1500000+MAX(0,B6009-F6009)-3000000,MAX(0,B6009-F6009)/2))</f>
        <v/>
      </c>
      <c r="H6009" s="21">
        <f>ROUNDDOWN(G6009,-3)</f>
        <v/>
      </c>
      <c r="I6009" s="21">
        <f>IF(H6009&lt;=0,0,ROUNDDOWN(ROUND((H6009*LOOKUP(H6009,{0,1950001,3300001,6950001,9000001,18000001,40000001},{0.05,0.1,0.2,0.23,0.33,0.4,0.45})-LOOKUP(H6009,{0,1950001,3300001,6950001,9000001,18000001,40000001},{0,97500,427500,636000,1536000,2796000,4796000}))*1.021,3),0))</f>
        <v/>
      </c>
      <c r="J6009" s="21">
        <f>ROUNDDOWN(ROUND(H6009*0.06,2),-2)</f>
        <v/>
      </c>
      <c r="K6009" s="21">
        <f>ROUNDDOWN(ROUND(H6009*0.04,2),-2)</f>
        <v/>
      </c>
      <c r="L6009" s="21">
        <f>I6009+J6009+K6009</f>
        <v/>
      </c>
      <c r="M6009" s="21">
        <f>B6009-L6009</f>
        <v/>
      </c>
      <c r="N6009" s="21">
        <f>ROUNDDOWN(ROUND(B6009*0.2042,2),0)</f>
        <v/>
      </c>
    </row>
    <row r="6010">
      <c r="A6010" t="inlineStr">
        <is>
          <t>照合 一般</t>
        </is>
      </c>
      <c r="B6010" s="21" t="n">
        <v>45000000</v>
      </c>
      <c r="C6010" s="22" t="n">
        <v>21</v>
      </c>
      <c r="D6010" s="22" t="n">
        <v>1</v>
      </c>
      <c r="E6010" s="22" t="n">
        <v>0</v>
      </c>
      <c r="F6010" s="21">
        <f>(IF(C6010&lt;=20,MAX(800000,400000*C6010),8000000+700000*(C6010-20))+IF(E6010=1,1000000,0))</f>
        <v/>
      </c>
      <c r="G6010" s="21">
        <f>IF(AND(D6010=3,C6010&lt;=5),MAX(0,B6010-F6010),IF(AND(D6010=2,C6010&lt;=5,MAX(0,B6010-F6010)&gt;3000000),1500000+MAX(0,B6010-F6010)-3000000,MAX(0,B6010-F6010)/2))</f>
        <v/>
      </c>
      <c r="H6010" s="21">
        <f>ROUNDDOWN(G6010,-3)</f>
        <v/>
      </c>
      <c r="I6010" s="21">
        <f>IF(H6010&lt;=0,0,ROUNDDOWN(ROUND((H6010*LOOKUP(H6010,{0,1950001,3300001,6950001,9000001,18000001,40000001},{0.05,0.1,0.2,0.23,0.33,0.4,0.45})-LOOKUP(H6010,{0,1950001,3300001,6950001,9000001,18000001,40000001},{0,97500,427500,636000,1536000,2796000,4796000}))*1.021,3),0))</f>
        <v/>
      </c>
      <c r="J6010" s="21">
        <f>ROUNDDOWN(ROUND(H6010*0.06,2),-2)</f>
        <v/>
      </c>
      <c r="K6010" s="21">
        <f>ROUNDDOWN(ROUND(H6010*0.04,2),-2)</f>
        <v/>
      </c>
      <c r="L6010" s="21">
        <f>I6010+J6010+K6010</f>
        <v/>
      </c>
      <c r="M6010" s="21">
        <f>B6010-L6010</f>
        <v/>
      </c>
      <c r="N6010" s="21">
        <f>ROUNDDOWN(ROUND(B6010*0.2042,2),0)</f>
        <v/>
      </c>
    </row>
    <row r="6011">
      <c r="A6011" t="inlineStr">
        <is>
          <t>照合 一般</t>
        </is>
      </c>
      <c r="B6011" s="21" t="n">
        <v>45000000</v>
      </c>
      <c r="C6011" s="22" t="n">
        <v>22</v>
      </c>
      <c r="D6011" s="22" t="n">
        <v>1</v>
      </c>
      <c r="E6011" s="22" t="n">
        <v>0</v>
      </c>
      <c r="F6011" s="21">
        <f>(IF(C6011&lt;=20,MAX(800000,400000*C6011),8000000+700000*(C6011-20))+IF(E6011=1,1000000,0))</f>
        <v/>
      </c>
      <c r="G6011" s="21">
        <f>IF(AND(D6011=3,C6011&lt;=5),MAX(0,B6011-F6011),IF(AND(D6011=2,C6011&lt;=5,MAX(0,B6011-F6011)&gt;3000000),1500000+MAX(0,B6011-F6011)-3000000,MAX(0,B6011-F6011)/2))</f>
        <v/>
      </c>
      <c r="H6011" s="21">
        <f>ROUNDDOWN(G6011,-3)</f>
        <v/>
      </c>
      <c r="I6011" s="21">
        <f>IF(H6011&lt;=0,0,ROUNDDOWN(ROUND((H6011*LOOKUP(H6011,{0,1950001,3300001,6950001,9000001,18000001,40000001},{0.05,0.1,0.2,0.23,0.33,0.4,0.45})-LOOKUP(H6011,{0,1950001,3300001,6950001,9000001,18000001,40000001},{0,97500,427500,636000,1536000,2796000,4796000}))*1.021,3),0))</f>
        <v/>
      </c>
      <c r="J6011" s="21">
        <f>ROUNDDOWN(ROUND(H6011*0.06,2),-2)</f>
        <v/>
      </c>
      <c r="K6011" s="21">
        <f>ROUNDDOWN(ROUND(H6011*0.04,2),-2)</f>
        <v/>
      </c>
      <c r="L6011" s="21">
        <f>I6011+J6011+K6011</f>
        <v/>
      </c>
      <c r="M6011" s="21">
        <f>B6011-L6011</f>
        <v/>
      </c>
      <c r="N6011" s="21">
        <f>ROUNDDOWN(ROUND(B6011*0.2042,2),0)</f>
        <v/>
      </c>
    </row>
    <row r="6012">
      <c r="A6012" t="inlineStr">
        <is>
          <t>照合 一般</t>
        </is>
      </c>
      <c r="B6012" s="21" t="n">
        <v>45000000</v>
      </c>
      <c r="C6012" s="22" t="n">
        <v>23</v>
      </c>
      <c r="D6012" s="22" t="n">
        <v>1</v>
      </c>
      <c r="E6012" s="22" t="n">
        <v>0</v>
      </c>
      <c r="F6012" s="21">
        <f>(IF(C6012&lt;=20,MAX(800000,400000*C6012),8000000+700000*(C6012-20))+IF(E6012=1,1000000,0))</f>
        <v/>
      </c>
      <c r="G6012" s="21">
        <f>IF(AND(D6012=3,C6012&lt;=5),MAX(0,B6012-F6012),IF(AND(D6012=2,C6012&lt;=5,MAX(0,B6012-F6012)&gt;3000000),1500000+MAX(0,B6012-F6012)-3000000,MAX(0,B6012-F6012)/2))</f>
        <v/>
      </c>
      <c r="H6012" s="21">
        <f>ROUNDDOWN(G6012,-3)</f>
        <v/>
      </c>
      <c r="I6012" s="21">
        <f>IF(H6012&lt;=0,0,ROUNDDOWN(ROUND((H6012*LOOKUP(H6012,{0,1950001,3300001,6950001,9000001,18000001,40000001},{0.05,0.1,0.2,0.23,0.33,0.4,0.45})-LOOKUP(H6012,{0,1950001,3300001,6950001,9000001,18000001,40000001},{0,97500,427500,636000,1536000,2796000,4796000}))*1.021,3),0))</f>
        <v/>
      </c>
      <c r="J6012" s="21">
        <f>ROUNDDOWN(ROUND(H6012*0.06,2),-2)</f>
        <v/>
      </c>
      <c r="K6012" s="21">
        <f>ROUNDDOWN(ROUND(H6012*0.04,2),-2)</f>
        <v/>
      </c>
      <c r="L6012" s="21">
        <f>I6012+J6012+K6012</f>
        <v/>
      </c>
      <c r="M6012" s="21">
        <f>B6012-L6012</f>
        <v/>
      </c>
      <c r="N6012" s="21">
        <f>ROUNDDOWN(ROUND(B6012*0.2042,2),0)</f>
        <v/>
      </c>
    </row>
    <row r="6013">
      <c r="A6013" t="inlineStr">
        <is>
          <t>照合 一般</t>
        </is>
      </c>
      <c r="B6013" s="21" t="n">
        <v>45000000</v>
      </c>
      <c r="C6013" s="22" t="n">
        <v>24</v>
      </c>
      <c r="D6013" s="22" t="n">
        <v>1</v>
      </c>
      <c r="E6013" s="22" t="n">
        <v>0</v>
      </c>
      <c r="F6013" s="21">
        <f>(IF(C6013&lt;=20,MAX(800000,400000*C6013),8000000+700000*(C6013-20))+IF(E6013=1,1000000,0))</f>
        <v/>
      </c>
      <c r="G6013" s="21">
        <f>IF(AND(D6013=3,C6013&lt;=5),MAX(0,B6013-F6013),IF(AND(D6013=2,C6013&lt;=5,MAX(0,B6013-F6013)&gt;3000000),1500000+MAX(0,B6013-F6013)-3000000,MAX(0,B6013-F6013)/2))</f>
        <v/>
      </c>
      <c r="H6013" s="21">
        <f>ROUNDDOWN(G6013,-3)</f>
        <v/>
      </c>
      <c r="I6013" s="21">
        <f>IF(H6013&lt;=0,0,ROUNDDOWN(ROUND((H6013*LOOKUP(H6013,{0,1950001,3300001,6950001,9000001,18000001,40000001},{0.05,0.1,0.2,0.23,0.33,0.4,0.45})-LOOKUP(H6013,{0,1950001,3300001,6950001,9000001,18000001,40000001},{0,97500,427500,636000,1536000,2796000,4796000}))*1.021,3),0))</f>
        <v/>
      </c>
      <c r="J6013" s="21">
        <f>ROUNDDOWN(ROUND(H6013*0.06,2),-2)</f>
        <v/>
      </c>
      <c r="K6013" s="21">
        <f>ROUNDDOWN(ROUND(H6013*0.04,2),-2)</f>
        <v/>
      </c>
      <c r="L6013" s="21">
        <f>I6013+J6013+K6013</f>
        <v/>
      </c>
      <c r="M6013" s="21">
        <f>B6013-L6013</f>
        <v/>
      </c>
      <c r="N6013" s="21">
        <f>ROUNDDOWN(ROUND(B6013*0.2042,2),0)</f>
        <v/>
      </c>
    </row>
    <row r="6014">
      <c r="A6014" t="inlineStr">
        <is>
          <t>照合 一般</t>
        </is>
      </c>
      <c r="B6014" s="21" t="n">
        <v>45000000</v>
      </c>
      <c r="C6014" s="22" t="n">
        <v>25</v>
      </c>
      <c r="D6014" s="22" t="n">
        <v>1</v>
      </c>
      <c r="E6014" s="22" t="n">
        <v>0</v>
      </c>
      <c r="F6014" s="21">
        <f>(IF(C6014&lt;=20,MAX(800000,400000*C6014),8000000+700000*(C6014-20))+IF(E6014=1,1000000,0))</f>
        <v/>
      </c>
      <c r="G6014" s="21">
        <f>IF(AND(D6014=3,C6014&lt;=5),MAX(0,B6014-F6014),IF(AND(D6014=2,C6014&lt;=5,MAX(0,B6014-F6014)&gt;3000000),1500000+MAX(0,B6014-F6014)-3000000,MAX(0,B6014-F6014)/2))</f>
        <v/>
      </c>
      <c r="H6014" s="21">
        <f>ROUNDDOWN(G6014,-3)</f>
        <v/>
      </c>
      <c r="I6014" s="21">
        <f>IF(H6014&lt;=0,0,ROUNDDOWN(ROUND((H6014*LOOKUP(H6014,{0,1950001,3300001,6950001,9000001,18000001,40000001},{0.05,0.1,0.2,0.23,0.33,0.4,0.45})-LOOKUP(H6014,{0,1950001,3300001,6950001,9000001,18000001,40000001},{0,97500,427500,636000,1536000,2796000,4796000}))*1.021,3),0))</f>
        <v/>
      </c>
      <c r="J6014" s="21">
        <f>ROUNDDOWN(ROUND(H6014*0.06,2),-2)</f>
        <v/>
      </c>
      <c r="K6014" s="21">
        <f>ROUNDDOWN(ROUND(H6014*0.04,2),-2)</f>
        <v/>
      </c>
      <c r="L6014" s="21">
        <f>I6014+J6014+K6014</f>
        <v/>
      </c>
      <c r="M6014" s="21">
        <f>B6014-L6014</f>
        <v/>
      </c>
      <c r="N6014" s="21">
        <f>ROUNDDOWN(ROUND(B6014*0.2042,2),0)</f>
        <v/>
      </c>
    </row>
    <row r="6015">
      <c r="A6015" t="inlineStr">
        <is>
          <t>照合 一般</t>
        </is>
      </c>
      <c r="B6015" s="21" t="n">
        <v>45000000</v>
      </c>
      <c r="C6015" s="22" t="n">
        <v>26</v>
      </c>
      <c r="D6015" s="22" t="n">
        <v>1</v>
      </c>
      <c r="E6015" s="22" t="n">
        <v>0</v>
      </c>
      <c r="F6015" s="21">
        <f>(IF(C6015&lt;=20,MAX(800000,400000*C6015),8000000+700000*(C6015-20))+IF(E6015=1,1000000,0))</f>
        <v/>
      </c>
      <c r="G6015" s="21">
        <f>IF(AND(D6015=3,C6015&lt;=5),MAX(0,B6015-F6015),IF(AND(D6015=2,C6015&lt;=5,MAX(0,B6015-F6015)&gt;3000000),1500000+MAX(0,B6015-F6015)-3000000,MAX(0,B6015-F6015)/2))</f>
        <v/>
      </c>
      <c r="H6015" s="21">
        <f>ROUNDDOWN(G6015,-3)</f>
        <v/>
      </c>
      <c r="I6015" s="21">
        <f>IF(H6015&lt;=0,0,ROUNDDOWN(ROUND((H6015*LOOKUP(H6015,{0,1950001,3300001,6950001,9000001,18000001,40000001},{0.05,0.1,0.2,0.23,0.33,0.4,0.45})-LOOKUP(H6015,{0,1950001,3300001,6950001,9000001,18000001,40000001},{0,97500,427500,636000,1536000,2796000,4796000}))*1.021,3),0))</f>
        <v/>
      </c>
      <c r="J6015" s="21">
        <f>ROUNDDOWN(ROUND(H6015*0.06,2),-2)</f>
        <v/>
      </c>
      <c r="K6015" s="21">
        <f>ROUNDDOWN(ROUND(H6015*0.04,2),-2)</f>
        <v/>
      </c>
      <c r="L6015" s="21">
        <f>I6015+J6015+K6015</f>
        <v/>
      </c>
      <c r="M6015" s="21">
        <f>B6015-L6015</f>
        <v/>
      </c>
      <c r="N6015" s="21">
        <f>ROUNDDOWN(ROUND(B6015*0.2042,2),0)</f>
        <v/>
      </c>
    </row>
    <row r="6016">
      <c r="A6016" t="inlineStr">
        <is>
          <t>照合 一般</t>
        </is>
      </c>
      <c r="B6016" s="21" t="n">
        <v>45000000</v>
      </c>
      <c r="C6016" s="22" t="n">
        <v>27</v>
      </c>
      <c r="D6016" s="22" t="n">
        <v>1</v>
      </c>
      <c r="E6016" s="22" t="n">
        <v>0</v>
      </c>
      <c r="F6016" s="21">
        <f>(IF(C6016&lt;=20,MAX(800000,400000*C6016),8000000+700000*(C6016-20))+IF(E6016=1,1000000,0))</f>
        <v/>
      </c>
      <c r="G6016" s="21">
        <f>IF(AND(D6016=3,C6016&lt;=5),MAX(0,B6016-F6016),IF(AND(D6016=2,C6016&lt;=5,MAX(0,B6016-F6016)&gt;3000000),1500000+MAX(0,B6016-F6016)-3000000,MAX(0,B6016-F6016)/2))</f>
        <v/>
      </c>
      <c r="H6016" s="21">
        <f>ROUNDDOWN(G6016,-3)</f>
        <v/>
      </c>
      <c r="I6016" s="21">
        <f>IF(H6016&lt;=0,0,ROUNDDOWN(ROUND((H6016*LOOKUP(H6016,{0,1950001,3300001,6950001,9000001,18000001,40000001},{0.05,0.1,0.2,0.23,0.33,0.4,0.45})-LOOKUP(H6016,{0,1950001,3300001,6950001,9000001,18000001,40000001},{0,97500,427500,636000,1536000,2796000,4796000}))*1.021,3),0))</f>
        <v/>
      </c>
      <c r="J6016" s="21">
        <f>ROUNDDOWN(ROUND(H6016*0.06,2),-2)</f>
        <v/>
      </c>
      <c r="K6016" s="21">
        <f>ROUNDDOWN(ROUND(H6016*0.04,2),-2)</f>
        <v/>
      </c>
      <c r="L6016" s="21">
        <f>I6016+J6016+K6016</f>
        <v/>
      </c>
      <c r="M6016" s="21">
        <f>B6016-L6016</f>
        <v/>
      </c>
      <c r="N6016" s="21">
        <f>ROUNDDOWN(ROUND(B6016*0.2042,2),0)</f>
        <v/>
      </c>
    </row>
    <row r="6017">
      <c r="A6017" t="inlineStr">
        <is>
          <t>照合 一般</t>
        </is>
      </c>
      <c r="B6017" s="21" t="n">
        <v>45000000</v>
      </c>
      <c r="C6017" s="22" t="n">
        <v>28</v>
      </c>
      <c r="D6017" s="22" t="n">
        <v>1</v>
      </c>
      <c r="E6017" s="22" t="n">
        <v>0</v>
      </c>
      <c r="F6017" s="21">
        <f>(IF(C6017&lt;=20,MAX(800000,400000*C6017),8000000+700000*(C6017-20))+IF(E6017=1,1000000,0))</f>
        <v/>
      </c>
      <c r="G6017" s="21">
        <f>IF(AND(D6017=3,C6017&lt;=5),MAX(0,B6017-F6017),IF(AND(D6017=2,C6017&lt;=5,MAX(0,B6017-F6017)&gt;3000000),1500000+MAX(0,B6017-F6017)-3000000,MAX(0,B6017-F6017)/2))</f>
        <v/>
      </c>
      <c r="H6017" s="21">
        <f>ROUNDDOWN(G6017,-3)</f>
        <v/>
      </c>
      <c r="I6017" s="21">
        <f>IF(H6017&lt;=0,0,ROUNDDOWN(ROUND((H6017*LOOKUP(H6017,{0,1950001,3300001,6950001,9000001,18000001,40000001},{0.05,0.1,0.2,0.23,0.33,0.4,0.45})-LOOKUP(H6017,{0,1950001,3300001,6950001,9000001,18000001,40000001},{0,97500,427500,636000,1536000,2796000,4796000}))*1.021,3),0))</f>
        <v/>
      </c>
      <c r="J6017" s="21">
        <f>ROUNDDOWN(ROUND(H6017*0.06,2),-2)</f>
        <v/>
      </c>
      <c r="K6017" s="21">
        <f>ROUNDDOWN(ROUND(H6017*0.04,2),-2)</f>
        <v/>
      </c>
      <c r="L6017" s="21">
        <f>I6017+J6017+K6017</f>
        <v/>
      </c>
      <c r="M6017" s="21">
        <f>B6017-L6017</f>
        <v/>
      </c>
      <c r="N6017" s="21">
        <f>ROUNDDOWN(ROUND(B6017*0.2042,2),0)</f>
        <v/>
      </c>
    </row>
    <row r="6018">
      <c r="A6018" t="inlineStr">
        <is>
          <t>照合 一般</t>
        </is>
      </c>
      <c r="B6018" s="21" t="n">
        <v>45000000</v>
      </c>
      <c r="C6018" s="22" t="n">
        <v>29</v>
      </c>
      <c r="D6018" s="22" t="n">
        <v>1</v>
      </c>
      <c r="E6018" s="22" t="n">
        <v>0</v>
      </c>
      <c r="F6018" s="21">
        <f>(IF(C6018&lt;=20,MAX(800000,400000*C6018),8000000+700000*(C6018-20))+IF(E6018=1,1000000,0))</f>
        <v/>
      </c>
      <c r="G6018" s="21">
        <f>IF(AND(D6018=3,C6018&lt;=5),MAX(0,B6018-F6018),IF(AND(D6018=2,C6018&lt;=5,MAX(0,B6018-F6018)&gt;3000000),1500000+MAX(0,B6018-F6018)-3000000,MAX(0,B6018-F6018)/2))</f>
        <v/>
      </c>
      <c r="H6018" s="21">
        <f>ROUNDDOWN(G6018,-3)</f>
        <v/>
      </c>
      <c r="I6018" s="21">
        <f>IF(H6018&lt;=0,0,ROUNDDOWN(ROUND((H6018*LOOKUP(H6018,{0,1950001,3300001,6950001,9000001,18000001,40000001},{0.05,0.1,0.2,0.23,0.33,0.4,0.45})-LOOKUP(H6018,{0,1950001,3300001,6950001,9000001,18000001,40000001},{0,97500,427500,636000,1536000,2796000,4796000}))*1.021,3),0))</f>
        <v/>
      </c>
      <c r="J6018" s="21">
        <f>ROUNDDOWN(ROUND(H6018*0.06,2),-2)</f>
        <v/>
      </c>
      <c r="K6018" s="21">
        <f>ROUNDDOWN(ROUND(H6018*0.04,2),-2)</f>
        <v/>
      </c>
      <c r="L6018" s="21">
        <f>I6018+J6018+K6018</f>
        <v/>
      </c>
      <c r="M6018" s="21">
        <f>B6018-L6018</f>
        <v/>
      </c>
      <c r="N6018" s="21">
        <f>ROUNDDOWN(ROUND(B6018*0.2042,2),0)</f>
        <v/>
      </c>
    </row>
    <row r="6019">
      <c r="A6019" t="inlineStr">
        <is>
          <t>照合 一般</t>
        </is>
      </c>
      <c r="B6019" s="21" t="n">
        <v>45000000</v>
      </c>
      <c r="C6019" s="22" t="n">
        <v>30</v>
      </c>
      <c r="D6019" s="22" t="n">
        <v>1</v>
      </c>
      <c r="E6019" s="22" t="n">
        <v>0</v>
      </c>
      <c r="F6019" s="21">
        <f>(IF(C6019&lt;=20,MAX(800000,400000*C6019),8000000+700000*(C6019-20))+IF(E6019=1,1000000,0))</f>
        <v/>
      </c>
      <c r="G6019" s="21">
        <f>IF(AND(D6019=3,C6019&lt;=5),MAX(0,B6019-F6019),IF(AND(D6019=2,C6019&lt;=5,MAX(0,B6019-F6019)&gt;3000000),1500000+MAX(0,B6019-F6019)-3000000,MAX(0,B6019-F6019)/2))</f>
        <v/>
      </c>
      <c r="H6019" s="21">
        <f>ROUNDDOWN(G6019,-3)</f>
        <v/>
      </c>
      <c r="I6019" s="21">
        <f>IF(H6019&lt;=0,0,ROUNDDOWN(ROUND((H6019*LOOKUP(H6019,{0,1950001,3300001,6950001,9000001,18000001,40000001},{0.05,0.1,0.2,0.23,0.33,0.4,0.45})-LOOKUP(H6019,{0,1950001,3300001,6950001,9000001,18000001,40000001},{0,97500,427500,636000,1536000,2796000,4796000}))*1.021,3),0))</f>
        <v/>
      </c>
      <c r="J6019" s="21">
        <f>ROUNDDOWN(ROUND(H6019*0.06,2),-2)</f>
        <v/>
      </c>
      <c r="K6019" s="21">
        <f>ROUNDDOWN(ROUND(H6019*0.04,2),-2)</f>
        <v/>
      </c>
      <c r="L6019" s="21">
        <f>I6019+J6019+K6019</f>
        <v/>
      </c>
      <c r="M6019" s="21">
        <f>B6019-L6019</f>
        <v/>
      </c>
      <c r="N6019" s="21">
        <f>ROUNDDOWN(ROUND(B6019*0.2042,2),0)</f>
        <v/>
      </c>
    </row>
    <row r="6020">
      <c r="A6020" t="inlineStr">
        <is>
          <t>照合 一般</t>
        </is>
      </c>
      <c r="B6020" s="21" t="n">
        <v>45000000</v>
      </c>
      <c r="C6020" s="22" t="n">
        <v>31</v>
      </c>
      <c r="D6020" s="22" t="n">
        <v>1</v>
      </c>
      <c r="E6020" s="22" t="n">
        <v>0</v>
      </c>
      <c r="F6020" s="21">
        <f>(IF(C6020&lt;=20,MAX(800000,400000*C6020),8000000+700000*(C6020-20))+IF(E6020=1,1000000,0))</f>
        <v/>
      </c>
      <c r="G6020" s="21">
        <f>IF(AND(D6020=3,C6020&lt;=5),MAX(0,B6020-F6020),IF(AND(D6020=2,C6020&lt;=5,MAX(0,B6020-F6020)&gt;3000000),1500000+MAX(0,B6020-F6020)-3000000,MAX(0,B6020-F6020)/2))</f>
        <v/>
      </c>
      <c r="H6020" s="21">
        <f>ROUNDDOWN(G6020,-3)</f>
        <v/>
      </c>
      <c r="I6020" s="21">
        <f>IF(H6020&lt;=0,0,ROUNDDOWN(ROUND((H6020*LOOKUP(H6020,{0,1950001,3300001,6950001,9000001,18000001,40000001},{0.05,0.1,0.2,0.23,0.33,0.4,0.45})-LOOKUP(H6020,{0,1950001,3300001,6950001,9000001,18000001,40000001},{0,97500,427500,636000,1536000,2796000,4796000}))*1.021,3),0))</f>
        <v/>
      </c>
      <c r="J6020" s="21">
        <f>ROUNDDOWN(ROUND(H6020*0.06,2),-2)</f>
        <v/>
      </c>
      <c r="K6020" s="21">
        <f>ROUNDDOWN(ROUND(H6020*0.04,2),-2)</f>
        <v/>
      </c>
      <c r="L6020" s="21">
        <f>I6020+J6020+K6020</f>
        <v/>
      </c>
      <c r="M6020" s="21">
        <f>B6020-L6020</f>
        <v/>
      </c>
      <c r="N6020" s="21">
        <f>ROUNDDOWN(ROUND(B6020*0.2042,2),0)</f>
        <v/>
      </c>
    </row>
    <row r="6021">
      <c r="A6021" t="inlineStr">
        <is>
          <t>照合 一般</t>
        </is>
      </c>
      <c r="B6021" s="21" t="n">
        <v>45000000</v>
      </c>
      <c r="C6021" s="22" t="n">
        <v>32</v>
      </c>
      <c r="D6021" s="22" t="n">
        <v>1</v>
      </c>
      <c r="E6021" s="22" t="n">
        <v>0</v>
      </c>
      <c r="F6021" s="21">
        <f>(IF(C6021&lt;=20,MAX(800000,400000*C6021),8000000+700000*(C6021-20))+IF(E6021=1,1000000,0))</f>
        <v/>
      </c>
      <c r="G6021" s="21">
        <f>IF(AND(D6021=3,C6021&lt;=5),MAX(0,B6021-F6021),IF(AND(D6021=2,C6021&lt;=5,MAX(0,B6021-F6021)&gt;3000000),1500000+MAX(0,B6021-F6021)-3000000,MAX(0,B6021-F6021)/2))</f>
        <v/>
      </c>
      <c r="H6021" s="21">
        <f>ROUNDDOWN(G6021,-3)</f>
        <v/>
      </c>
      <c r="I6021" s="21">
        <f>IF(H6021&lt;=0,0,ROUNDDOWN(ROUND((H6021*LOOKUP(H6021,{0,1950001,3300001,6950001,9000001,18000001,40000001},{0.05,0.1,0.2,0.23,0.33,0.4,0.45})-LOOKUP(H6021,{0,1950001,3300001,6950001,9000001,18000001,40000001},{0,97500,427500,636000,1536000,2796000,4796000}))*1.021,3),0))</f>
        <v/>
      </c>
      <c r="J6021" s="21">
        <f>ROUNDDOWN(ROUND(H6021*0.06,2),-2)</f>
        <v/>
      </c>
      <c r="K6021" s="21">
        <f>ROUNDDOWN(ROUND(H6021*0.04,2),-2)</f>
        <v/>
      </c>
      <c r="L6021" s="21">
        <f>I6021+J6021+K6021</f>
        <v/>
      </c>
      <c r="M6021" s="21">
        <f>B6021-L6021</f>
        <v/>
      </c>
      <c r="N6021" s="21">
        <f>ROUNDDOWN(ROUND(B6021*0.2042,2),0)</f>
        <v/>
      </c>
    </row>
    <row r="6022">
      <c r="A6022" t="inlineStr">
        <is>
          <t>照合 一般</t>
        </is>
      </c>
      <c r="B6022" s="21" t="n">
        <v>45000000</v>
      </c>
      <c r="C6022" s="22" t="n">
        <v>33</v>
      </c>
      <c r="D6022" s="22" t="n">
        <v>1</v>
      </c>
      <c r="E6022" s="22" t="n">
        <v>0</v>
      </c>
      <c r="F6022" s="21">
        <f>(IF(C6022&lt;=20,MAX(800000,400000*C6022),8000000+700000*(C6022-20))+IF(E6022=1,1000000,0))</f>
        <v/>
      </c>
      <c r="G6022" s="21">
        <f>IF(AND(D6022=3,C6022&lt;=5),MAX(0,B6022-F6022),IF(AND(D6022=2,C6022&lt;=5,MAX(0,B6022-F6022)&gt;3000000),1500000+MAX(0,B6022-F6022)-3000000,MAX(0,B6022-F6022)/2))</f>
        <v/>
      </c>
      <c r="H6022" s="21">
        <f>ROUNDDOWN(G6022,-3)</f>
        <v/>
      </c>
      <c r="I6022" s="21">
        <f>IF(H6022&lt;=0,0,ROUNDDOWN(ROUND((H6022*LOOKUP(H6022,{0,1950001,3300001,6950001,9000001,18000001,40000001},{0.05,0.1,0.2,0.23,0.33,0.4,0.45})-LOOKUP(H6022,{0,1950001,3300001,6950001,9000001,18000001,40000001},{0,97500,427500,636000,1536000,2796000,4796000}))*1.021,3),0))</f>
        <v/>
      </c>
      <c r="J6022" s="21">
        <f>ROUNDDOWN(ROUND(H6022*0.06,2),-2)</f>
        <v/>
      </c>
      <c r="K6022" s="21">
        <f>ROUNDDOWN(ROUND(H6022*0.04,2),-2)</f>
        <v/>
      </c>
      <c r="L6022" s="21">
        <f>I6022+J6022+K6022</f>
        <v/>
      </c>
      <c r="M6022" s="21">
        <f>B6022-L6022</f>
        <v/>
      </c>
      <c r="N6022" s="21">
        <f>ROUNDDOWN(ROUND(B6022*0.2042,2),0)</f>
        <v/>
      </c>
    </row>
    <row r="6023">
      <c r="A6023" t="inlineStr">
        <is>
          <t>照合 一般</t>
        </is>
      </c>
      <c r="B6023" s="21" t="n">
        <v>45000000</v>
      </c>
      <c r="C6023" s="22" t="n">
        <v>34</v>
      </c>
      <c r="D6023" s="22" t="n">
        <v>1</v>
      </c>
      <c r="E6023" s="22" t="n">
        <v>0</v>
      </c>
      <c r="F6023" s="21">
        <f>(IF(C6023&lt;=20,MAX(800000,400000*C6023),8000000+700000*(C6023-20))+IF(E6023=1,1000000,0))</f>
        <v/>
      </c>
      <c r="G6023" s="21">
        <f>IF(AND(D6023=3,C6023&lt;=5),MAX(0,B6023-F6023),IF(AND(D6023=2,C6023&lt;=5,MAX(0,B6023-F6023)&gt;3000000),1500000+MAX(0,B6023-F6023)-3000000,MAX(0,B6023-F6023)/2))</f>
        <v/>
      </c>
      <c r="H6023" s="21">
        <f>ROUNDDOWN(G6023,-3)</f>
        <v/>
      </c>
      <c r="I6023" s="21">
        <f>IF(H6023&lt;=0,0,ROUNDDOWN(ROUND((H6023*LOOKUP(H6023,{0,1950001,3300001,6950001,9000001,18000001,40000001},{0.05,0.1,0.2,0.23,0.33,0.4,0.45})-LOOKUP(H6023,{0,1950001,3300001,6950001,9000001,18000001,40000001},{0,97500,427500,636000,1536000,2796000,4796000}))*1.021,3),0))</f>
        <v/>
      </c>
      <c r="J6023" s="21">
        <f>ROUNDDOWN(ROUND(H6023*0.06,2),-2)</f>
        <v/>
      </c>
      <c r="K6023" s="21">
        <f>ROUNDDOWN(ROUND(H6023*0.04,2),-2)</f>
        <v/>
      </c>
      <c r="L6023" s="21">
        <f>I6023+J6023+K6023</f>
        <v/>
      </c>
      <c r="M6023" s="21">
        <f>B6023-L6023</f>
        <v/>
      </c>
      <c r="N6023" s="21">
        <f>ROUNDDOWN(ROUND(B6023*0.2042,2),0)</f>
        <v/>
      </c>
    </row>
    <row r="6024">
      <c r="A6024" t="inlineStr">
        <is>
          <t>照合 一般</t>
        </is>
      </c>
      <c r="B6024" s="21" t="n">
        <v>45000000</v>
      </c>
      <c r="C6024" s="22" t="n">
        <v>35</v>
      </c>
      <c r="D6024" s="22" t="n">
        <v>1</v>
      </c>
      <c r="E6024" s="22" t="n">
        <v>0</v>
      </c>
      <c r="F6024" s="21">
        <f>(IF(C6024&lt;=20,MAX(800000,400000*C6024),8000000+700000*(C6024-20))+IF(E6024=1,1000000,0))</f>
        <v/>
      </c>
      <c r="G6024" s="21">
        <f>IF(AND(D6024=3,C6024&lt;=5),MAX(0,B6024-F6024),IF(AND(D6024=2,C6024&lt;=5,MAX(0,B6024-F6024)&gt;3000000),1500000+MAX(0,B6024-F6024)-3000000,MAX(0,B6024-F6024)/2))</f>
        <v/>
      </c>
      <c r="H6024" s="21">
        <f>ROUNDDOWN(G6024,-3)</f>
        <v/>
      </c>
      <c r="I6024" s="21">
        <f>IF(H6024&lt;=0,0,ROUNDDOWN(ROUND((H6024*LOOKUP(H6024,{0,1950001,3300001,6950001,9000001,18000001,40000001},{0.05,0.1,0.2,0.23,0.33,0.4,0.45})-LOOKUP(H6024,{0,1950001,3300001,6950001,9000001,18000001,40000001},{0,97500,427500,636000,1536000,2796000,4796000}))*1.021,3),0))</f>
        <v/>
      </c>
      <c r="J6024" s="21">
        <f>ROUNDDOWN(ROUND(H6024*0.06,2),-2)</f>
        <v/>
      </c>
      <c r="K6024" s="21">
        <f>ROUNDDOWN(ROUND(H6024*0.04,2),-2)</f>
        <v/>
      </c>
      <c r="L6024" s="21">
        <f>I6024+J6024+K6024</f>
        <v/>
      </c>
      <c r="M6024" s="21">
        <f>B6024-L6024</f>
        <v/>
      </c>
      <c r="N6024" s="21">
        <f>ROUNDDOWN(ROUND(B6024*0.2042,2),0)</f>
        <v/>
      </c>
    </row>
    <row r="6025">
      <c r="A6025" t="inlineStr">
        <is>
          <t>照合 一般</t>
        </is>
      </c>
      <c r="B6025" s="21" t="n">
        <v>45000000</v>
      </c>
      <c r="C6025" s="22" t="n">
        <v>36</v>
      </c>
      <c r="D6025" s="22" t="n">
        <v>1</v>
      </c>
      <c r="E6025" s="22" t="n">
        <v>0</v>
      </c>
      <c r="F6025" s="21">
        <f>(IF(C6025&lt;=20,MAX(800000,400000*C6025),8000000+700000*(C6025-20))+IF(E6025=1,1000000,0))</f>
        <v/>
      </c>
      <c r="G6025" s="21">
        <f>IF(AND(D6025=3,C6025&lt;=5),MAX(0,B6025-F6025),IF(AND(D6025=2,C6025&lt;=5,MAX(0,B6025-F6025)&gt;3000000),1500000+MAX(0,B6025-F6025)-3000000,MAX(0,B6025-F6025)/2))</f>
        <v/>
      </c>
      <c r="H6025" s="21">
        <f>ROUNDDOWN(G6025,-3)</f>
        <v/>
      </c>
      <c r="I6025" s="21">
        <f>IF(H6025&lt;=0,0,ROUNDDOWN(ROUND((H6025*LOOKUP(H6025,{0,1950001,3300001,6950001,9000001,18000001,40000001},{0.05,0.1,0.2,0.23,0.33,0.4,0.45})-LOOKUP(H6025,{0,1950001,3300001,6950001,9000001,18000001,40000001},{0,97500,427500,636000,1536000,2796000,4796000}))*1.021,3),0))</f>
        <v/>
      </c>
      <c r="J6025" s="21">
        <f>ROUNDDOWN(ROUND(H6025*0.06,2),-2)</f>
        <v/>
      </c>
      <c r="K6025" s="21">
        <f>ROUNDDOWN(ROUND(H6025*0.04,2),-2)</f>
        <v/>
      </c>
      <c r="L6025" s="21">
        <f>I6025+J6025+K6025</f>
        <v/>
      </c>
      <c r="M6025" s="21">
        <f>B6025-L6025</f>
        <v/>
      </c>
      <c r="N6025" s="21">
        <f>ROUNDDOWN(ROUND(B6025*0.2042,2),0)</f>
        <v/>
      </c>
    </row>
    <row r="6026">
      <c r="A6026" t="inlineStr">
        <is>
          <t>照合 一般</t>
        </is>
      </c>
      <c r="B6026" s="21" t="n">
        <v>45000000</v>
      </c>
      <c r="C6026" s="22" t="n">
        <v>37</v>
      </c>
      <c r="D6026" s="22" t="n">
        <v>1</v>
      </c>
      <c r="E6026" s="22" t="n">
        <v>0</v>
      </c>
      <c r="F6026" s="21">
        <f>(IF(C6026&lt;=20,MAX(800000,400000*C6026),8000000+700000*(C6026-20))+IF(E6026=1,1000000,0))</f>
        <v/>
      </c>
      <c r="G6026" s="21">
        <f>IF(AND(D6026=3,C6026&lt;=5),MAX(0,B6026-F6026),IF(AND(D6026=2,C6026&lt;=5,MAX(0,B6026-F6026)&gt;3000000),1500000+MAX(0,B6026-F6026)-3000000,MAX(0,B6026-F6026)/2))</f>
        <v/>
      </c>
      <c r="H6026" s="21">
        <f>ROUNDDOWN(G6026,-3)</f>
        <v/>
      </c>
      <c r="I6026" s="21">
        <f>IF(H6026&lt;=0,0,ROUNDDOWN(ROUND((H6026*LOOKUP(H6026,{0,1950001,3300001,6950001,9000001,18000001,40000001},{0.05,0.1,0.2,0.23,0.33,0.4,0.45})-LOOKUP(H6026,{0,1950001,3300001,6950001,9000001,18000001,40000001},{0,97500,427500,636000,1536000,2796000,4796000}))*1.021,3),0))</f>
        <v/>
      </c>
      <c r="J6026" s="21">
        <f>ROUNDDOWN(ROUND(H6026*0.06,2),-2)</f>
        <v/>
      </c>
      <c r="K6026" s="21">
        <f>ROUNDDOWN(ROUND(H6026*0.04,2),-2)</f>
        <v/>
      </c>
      <c r="L6026" s="21">
        <f>I6026+J6026+K6026</f>
        <v/>
      </c>
      <c r="M6026" s="21">
        <f>B6026-L6026</f>
        <v/>
      </c>
      <c r="N6026" s="21">
        <f>ROUNDDOWN(ROUND(B6026*0.2042,2),0)</f>
        <v/>
      </c>
    </row>
    <row r="6027">
      <c r="A6027" t="inlineStr">
        <is>
          <t>照合 一般</t>
        </is>
      </c>
      <c r="B6027" s="21" t="n">
        <v>45000000</v>
      </c>
      <c r="C6027" s="22" t="n">
        <v>38</v>
      </c>
      <c r="D6027" s="22" t="n">
        <v>1</v>
      </c>
      <c r="E6027" s="22" t="n">
        <v>0</v>
      </c>
      <c r="F6027" s="21">
        <f>(IF(C6027&lt;=20,MAX(800000,400000*C6027),8000000+700000*(C6027-20))+IF(E6027=1,1000000,0))</f>
        <v/>
      </c>
      <c r="G6027" s="21">
        <f>IF(AND(D6027=3,C6027&lt;=5),MAX(0,B6027-F6027),IF(AND(D6027=2,C6027&lt;=5,MAX(0,B6027-F6027)&gt;3000000),1500000+MAX(0,B6027-F6027)-3000000,MAX(0,B6027-F6027)/2))</f>
        <v/>
      </c>
      <c r="H6027" s="21">
        <f>ROUNDDOWN(G6027,-3)</f>
        <v/>
      </c>
      <c r="I6027" s="21">
        <f>IF(H6027&lt;=0,0,ROUNDDOWN(ROUND((H6027*LOOKUP(H6027,{0,1950001,3300001,6950001,9000001,18000001,40000001},{0.05,0.1,0.2,0.23,0.33,0.4,0.45})-LOOKUP(H6027,{0,1950001,3300001,6950001,9000001,18000001,40000001},{0,97500,427500,636000,1536000,2796000,4796000}))*1.021,3),0))</f>
        <v/>
      </c>
      <c r="J6027" s="21">
        <f>ROUNDDOWN(ROUND(H6027*0.06,2),-2)</f>
        <v/>
      </c>
      <c r="K6027" s="21">
        <f>ROUNDDOWN(ROUND(H6027*0.04,2),-2)</f>
        <v/>
      </c>
      <c r="L6027" s="21">
        <f>I6027+J6027+K6027</f>
        <v/>
      </c>
      <c r="M6027" s="21">
        <f>B6027-L6027</f>
        <v/>
      </c>
      <c r="N6027" s="21">
        <f>ROUNDDOWN(ROUND(B6027*0.2042,2),0)</f>
        <v/>
      </c>
    </row>
    <row r="6028">
      <c r="A6028" t="inlineStr">
        <is>
          <t>照合 一般</t>
        </is>
      </c>
      <c r="B6028" s="21" t="n">
        <v>45000000</v>
      </c>
      <c r="C6028" s="22" t="n">
        <v>39</v>
      </c>
      <c r="D6028" s="22" t="n">
        <v>1</v>
      </c>
      <c r="E6028" s="22" t="n">
        <v>0</v>
      </c>
      <c r="F6028" s="21">
        <f>(IF(C6028&lt;=20,MAX(800000,400000*C6028),8000000+700000*(C6028-20))+IF(E6028=1,1000000,0))</f>
        <v/>
      </c>
      <c r="G6028" s="21">
        <f>IF(AND(D6028=3,C6028&lt;=5),MAX(0,B6028-F6028),IF(AND(D6028=2,C6028&lt;=5,MAX(0,B6028-F6028)&gt;3000000),1500000+MAX(0,B6028-F6028)-3000000,MAX(0,B6028-F6028)/2))</f>
        <v/>
      </c>
      <c r="H6028" s="21">
        <f>ROUNDDOWN(G6028,-3)</f>
        <v/>
      </c>
      <c r="I6028" s="21">
        <f>IF(H6028&lt;=0,0,ROUNDDOWN(ROUND((H6028*LOOKUP(H6028,{0,1950001,3300001,6950001,9000001,18000001,40000001},{0.05,0.1,0.2,0.23,0.33,0.4,0.45})-LOOKUP(H6028,{0,1950001,3300001,6950001,9000001,18000001,40000001},{0,97500,427500,636000,1536000,2796000,4796000}))*1.021,3),0))</f>
        <v/>
      </c>
      <c r="J6028" s="21">
        <f>ROUNDDOWN(ROUND(H6028*0.06,2),-2)</f>
        <v/>
      </c>
      <c r="K6028" s="21">
        <f>ROUNDDOWN(ROUND(H6028*0.04,2),-2)</f>
        <v/>
      </c>
      <c r="L6028" s="21">
        <f>I6028+J6028+K6028</f>
        <v/>
      </c>
      <c r="M6028" s="21">
        <f>B6028-L6028</f>
        <v/>
      </c>
      <c r="N6028" s="21">
        <f>ROUNDDOWN(ROUND(B6028*0.2042,2),0)</f>
        <v/>
      </c>
    </row>
    <row r="6029">
      <c r="A6029" t="inlineStr">
        <is>
          <t>照合 一般</t>
        </is>
      </c>
      <c r="B6029" s="21" t="n">
        <v>45000000</v>
      </c>
      <c r="C6029" s="22" t="n">
        <v>40</v>
      </c>
      <c r="D6029" s="22" t="n">
        <v>1</v>
      </c>
      <c r="E6029" s="22" t="n">
        <v>0</v>
      </c>
      <c r="F6029" s="21">
        <f>(IF(C6029&lt;=20,MAX(800000,400000*C6029),8000000+700000*(C6029-20))+IF(E6029=1,1000000,0))</f>
        <v/>
      </c>
      <c r="G6029" s="21">
        <f>IF(AND(D6029=3,C6029&lt;=5),MAX(0,B6029-F6029),IF(AND(D6029=2,C6029&lt;=5,MAX(0,B6029-F6029)&gt;3000000),1500000+MAX(0,B6029-F6029)-3000000,MAX(0,B6029-F6029)/2))</f>
        <v/>
      </c>
      <c r="H6029" s="21">
        <f>ROUNDDOWN(G6029,-3)</f>
        <v/>
      </c>
      <c r="I6029" s="21">
        <f>IF(H6029&lt;=0,0,ROUNDDOWN(ROUND((H6029*LOOKUP(H6029,{0,1950001,3300001,6950001,9000001,18000001,40000001},{0.05,0.1,0.2,0.23,0.33,0.4,0.45})-LOOKUP(H6029,{0,1950001,3300001,6950001,9000001,18000001,40000001},{0,97500,427500,636000,1536000,2796000,4796000}))*1.021,3),0))</f>
        <v/>
      </c>
      <c r="J6029" s="21">
        <f>ROUNDDOWN(ROUND(H6029*0.06,2),-2)</f>
        <v/>
      </c>
      <c r="K6029" s="21">
        <f>ROUNDDOWN(ROUND(H6029*0.04,2),-2)</f>
        <v/>
      </c>
      <c r="L6029" s="21">
        <f>I6029+J6029+K6029</f>
        <v/>
      </c>
      <c r="M6029" s="21">
        <f>B6029-L6029</f>
        <v/>
      </c>
      <c r="N6029" s="21">
        <f>ROUNDDOWN(ROUND(B6029*0.2042,2),0)</f>
        <v/>
      </c>
    </row>
    <row r="6030">
      <c r="A6030" t="inlineStr">
        <is>
          <t>照合 一般</t>
        </is>
      </c>
      <c r="B6030" s="21" t="n">
        <v>45000000</v>
      </c>
      <c r="C6030" s="22" t="n">
        <v>41</v>
      </c>
      <c r="D6030" s="22" t="n">
        <v>1</v>
      </c>
      <c r="E6030" s="22" t="n">
        <v>0</v>
      </c>
      <c r="F6030" s="21">
        <f>(IF(C6030&lt;=20,MAX(800000,400000*C6030),8000000+700000*(C6030-20))+IF(E6030=1,1000000,0))</f>
        <v/>
      </c>
      <c r="G6030" s="21">
        <f>IF(AND(D6030=3,C6030&lt;=5),MAX(0,B6030-F6030),IF(AND(D6030=2,C6030&lt;=5,MAX(0,B6030-F6030)&gt;3000000),1500000+MAX(0,B6030-F6030)-3000000,MAX(0,B6030-F6030)/2))</f>
        <v/>
      </c>
      <c r="H6030" s="21">
        <f>ROUNDDOWN(G6030,-3)</f>
        <v/>
      </c>
      <c r="I6030" s="21">
        <f>IF(H6030&lt;=0,0,ROUNDDOWN(ROUND((H6030*LOOKUP(H6030,{0,1950001,3300001,6950001,9000001,18000001,40000001},{0.05,0.1,0.2,0.23,0.33,0.4,0.45})-LOOKUP(H6030,{0,1950001,3300001,6950001,9000001,18000001,40000001},{0,97500,427500,636000,1536000,2796000,4796000}))*1.021,3),0))</f>
        <v/>
      </c>
      <c r="J6030" s="21">
        <f>ROUNDDOWN(ROUND(H6030*0.06,2),-2)</f>
        <v/>
      </c>
      <c r="K6030" s="21">
        <f>ROUNDDOWN(ROUND(H6030*0.04,2),-2)</f>
        <v/>
      </c>
      <c r="L6030" s="21">
        <f>I6030+J6030+K6030</f>
        <v/>
      </c>
      <c r="M6030" s="21">
        <f>B6030-L6030</f>
        <v/>
      </c>
      <c r="N6030" s="21">
        <f>ROUNDDOWN(ROUND(B6030*0.2042,2),0)</f>
        <v/>
      </c>
    </row>
    <row r="6031">
      <c r="A6031" t="inlineStr">
        <is>
          <t>照合 一般</t>
        </is>
      </c>
      <c r="B6031" s="21" t="n">
        <v>45000000</v>
      </c>
      <c r="C6031" s="22" t="n">
        <v>42</v>
      </c>
      <c r="D6031" s="22" t="n">
        <v>1</v>
      </c>
      <c r="E6031" s="22" t="n">
        <v>0</v>
      </c>
      <c r="F6031" s="21">
        <f>(IF(C6031&lt;=20,MAX(800000,400000*C6031),8000000+700000*(C6031-20))+IF(E6031=1,1000000,0))</f>
        <v/>
      </c>
      <c r="G6031" s="21">
        <f>IF(AND(D6031=3,C6031&lt;=5),MAX(0,B6031-F6031),IF(AND(D6031=2,C6031&lt;=5,MAX(0,B6031-F6031)&gt;3000000),1500000+MAX(0,B6031-F6031)-3000000,MAX(0,B6031-F6031)/2))</f>
        <v/>
      </c>
      <c r="H6031" s="21">
        <f>ROUNDDOWN(G6031,-3)</f>
        <v/>
      </c>
      <c r="I6031" s="21">
        <f>IF(H6031&lt;=0,0,ROUNDDOWN(ROUND((H6031*LOOKUP(H6031,{0,1950001,3300001,6950001,9000001,18000001,40000001},{0.05,0.1,0.2,0.23,0.33,0.4,0.45})-LOOKUP(H6031,{0,1950001,3300001,6950001,9000001,18000001,40000001},{0,97500,427500,636000,1536000,2796000,4796000}))*1.021,3),0))</f>
        <v/>
      </c>
      <c r="J6031" s="21">
        <f>ROUNDDOWN(ROUND(H6031*0.06,2),-2)</f>
        <v/>
      </c>
      <c r="K6031" s="21">
        <f>ROUNDDOWN(ROUND(H6031*0.04,2),-2)</f>
        <v/>
      </c>
      <c r="L6031" s="21">
        <f>I6031+J6031+K6031</f>
        <v/>
      </c>
      <c r="M6031" s="21">
        <f>B6031-L6031</f>
        <v/>
      </c>
      <c r="N6031" s="21">
        <f>ROUNDDOWN(ROUND(B6031*0.2042,2),0)</f>
        <v/>
      </c>
    </row>
    <row r="6032">
      <c r="A6032" t="inlineStr">
        <is>
          <t>照合 一般</t>
        </is>
      </c>
      <c r="B6032" s="21" t="n">
        <v>45000000</v>
      </c>
      <c r="C6032" s="22" t="n">
        <v>43</v>
      </c>
      <c r="D6032" s="22" t="n">
        <v>1</v>
      </c>
      <c r="E6032" s="22" t="n">
        <v>0</v>
      </c>
      <c r="F6032" s="21">
        <f>(IF(C6032&lt;=20,MAX(800000,400000*C6032),8000000+700000*(C6032-20))+IF(E6032=1,1000000,0))</f>
        <v/>
      </c>
      <c r="G6032" s="21">
        <f>IF(AND(D6032=3,C6032&lt;=5),MAX(0,B6032-F6032),IF(AND(D6032=2,C6032&lt;=5,MAX(0,B6032-F6032)&gt;3000000),1500000+MAX(0,B6032-F6032)-3000000,MAX(0,B6032-F6032)/2))</f>
        <v/>
      </c>
      <c r="H6032" s="21">
        <f>ROUNDDOWN(G6032,-3)</f>
        <v/>
      </c>
      <c r="I6032" s="21">
        <f>IF(H6032&lt;=0,0,ROUNDDOWN(ROUND((H6032*LOOKUP(H6032,{0,1950001,3300001,6950001,9000001,18000001,40000001},{0.05,0.1,0.2,0.23,0.33,0.4,0.45})-LOOKUP(H6032,{0,1950001,3300001,6950001,9000001,18000001,40000001},{0,97500,427500,636000,1536000,2796000,4796000}))*1.021,3),0))</f>
        <v/>
      </c>
      <c r="J6032" s="21">
        <f>ROUNDDOWN(ROUND(H6032*0.06,2),-2)</f>
        <v/>
      </c>
      <c r="K6032" s="21">
        <f>ROUNDDOWN(ROUND(H6032*0.04,2),-2)</f>
        <v/>
      </c>
      <c r="L6032" s="21">
        <f>I6032+J6032+K6032</f>
        <v/>
      </c>
      <c r="M6032" s="21">
        <f>B6032-L6032</f>
        <v/>
      </c>
      <c r="N6032" s="21">
        <f>ROUNDDOWN(ROUND(B6032*0.2042,2),0)</f>
        <v/>
      </c>
    </row>
    <row r="6033">
      <c r="A6033" t="inlineStr">
        <is>
          <t>照合 一般</t>
        </is>
      </c>
      <c r="B6033" s="21" t="n">
        <v>45000000</v>
      </c>
      <c r="C6033" s="22" t="n">
        <v>44</v>
      </c>
      <c r="D6033" s="22" t="n">
        <v>1</v>
      </c>
      <c r="E6033" s="22" t="n">
        <v>0</v>
      </c>
      <c r="F6033" s="21">
        <f>(IF(C6033&lt;=20,MAX(800000,400000*C6033),8000000+700000*(C6033-20))+IF(E6033=1,1000000,0))</f>
        <v/>
      </c>
      <c r="G6033" s="21">
        <f>IF(AND(D6033=3,C6033&lt;=5),MAX(0,B6033-F6033),IF(AND(D6033=2,C6033&lt;=5,MAX(0,B6033-F6033)&gt;3000000),1500000+MAX(0,B6033-F6033)-3000000,MAX(0,B6033-F6033)/2))</f>
        <v/>
      </c>
      <c r="H6033" s="21">
        <f>ROUNDDOWN(G6033,-3)</f>
        <v/>
      </c>
      <c r="I6033" s="21">
        <f>IF(H6033&lt;=0,0,ROUNDDOWN(ROUND((H6033*LOOKUP(H6033,{0,1950001,3300001,6950001,9000001,18000001,40000001},{0.05,0.1,0.2,0.23,0.33,0.4,0.45})-LOOKUP(H6033,{0,1950001,3300001,6950001,9000001,18000001,40000001},{0,97500,427500,636000,1536000,2796000,4796000}))*1.021,3),0))</f>
        <v/>
      </c>
      <c r="J6033" s="21">
        <f>ROUNDDOWN(ROUND(H6033*0.06,2),-2)</f>
        <v/>
      </c>
      <c r="K6033" s="21">
        <f>ROUNDDOWN(ROUND(H6033*0.04,2),-2)</f>
        <v/>
      </c>
      <c r="L6033" s="21">
        <f>I6033+J6033+K6033</f>
        <v/>
      </c>
      <c r="M6033" s="21">
        <f>B6033-L6033</f>
        <v/>
      </c>
      <c r="N6033" s="21">
        <f>ROUNDDOWN(ROUND(B6033*0.2042,2),0)</f>
        <v/>
      </c>
    </row>
    <row r="6034">
      <c r="A6034" t="inlineStr">
        <is>
          <t>照合 一般</t>
        </is>
      </c>
      <c r="B6034" s="21" t="n">
        <v>45000000</v>
      </c>
      <c r="C6034" s="22" t="n">
        <v>45</v>
      </c>
      <c r="D6034" s="22" t="n">
        <v>1</v>
      </c>
      <c r="E6034" s="22" t="n">
        <v>0</v>
      </c>
      <c r="F6034" s="21">
        <f>(IF(C6034&lt;=20,MAX(800000,400000*C6034),8000000+700000*(C6034-20))+IF(E6034=1,1000000,0))</f>
        <v/>
      </c>
      <c r="G6034" s="21">
        <f>IF(AND(D6034=3,C6034&lt;=5),MAX(0,B6034-F6034),IF(AND(D6034=2,C6034&lt;=5,MAX(0,B6034-F6034)&gt;3000000),1500000+MAX(0,B6034-F6034)-3000000,MAX(0,B6034-F6034)/2))</f>
        <v/>
      </c>
      <c r="H6034" s="21">
        <f>ROUNDDOWN(G6034,-3)</f>
        <v/>
      </c>
      <c r="I6034" s="21">
        <f>IF(H6034&lt;=0,0,ROUNDDOWN(ROUND((H6034*LOOKUP(H6034,{0,1950001,3300001,6950001,9000001,18000001,40000001},{0.05,0.1,0.2,0.23,0.33,0.4,0.45})-LOOKUP(H6034,{0,1950001,3300001,6950001,9000001,18000001,40000001},{0,97500,427500,636000,1536000,2796000,4796000}))*1.021,3),0))</f>
        <v/>
      </c>
      <c r="J6034" s="21">
        <f>ROUNDDOWN(ROUND(H6034*0.06,2),-2)</f>
        <v/>
      </c>
      <c r="K6034" s="21">
        <f>ROUNDDOWN(ROUND(H6034*0.04,2),-2)</f>
        <v/>
      </c>
      <c r="L6034" s="21">
        <f>I6034+J6034+K6034</f>
        <v/>
      </c>
      <c r="M6034" s="21">
        <f>B6034-L6034</f>
        <v/>
      </c>
      <c r="N6034" s="21">
        <f>ROUNDDOWN(ROUND(B6034*0.2042,2),0)</f>
        <v/>
      </c>
    </row>
    <row r="6035">
      <c r="A6035" t="inlineStr">
        <is>
          <t>照合 短期</t>
        </is>
      </c>
      <c r="B6035" s="21" t="n">
        <v>45000000</v>
      </c>
      <c r="C6035" s="22" t="n">
        <v>1</v>
      </c>
      <c r="D6035" s="22" t="n">
        <v>2</v>
      </c>
      <c r="E6035" s="22" t="n">
        <v>0</v>
      </c>
      <c r="F6035" s="21">
        <f>(IF(C6035&lt;=20,MAX(800000,400000*C6035),8000000+700000*(C6035-20))+IF(E6035=1,1000000,0))</f>
        <v/>
      </c>
      <c r="G6035" s="21">
        <f>IF(AND(D6035=3,C6035&lt;=5),MAX(0,B6035-F6035),IF(AND(D6035=2,C6035&lt;=5,MAX(0,B6035-F6035)&gt;3000000),1500000+MAX(0,B6035-F6035)-3000000,MAX(0,B6035-F6035)/2))</f>
        <v/>
      </c>
      <c r="H6035" s="21">
        <f>ROUNDDOWN(G6035,-3)</f>
        <v/>
      </c>
      <c r="I6035" s="21">
        <f>IF(H6035&lt;=0,0,ROUNDDOWN(ROUND((H6035*LOOKUP(H6035,{0,1950001,3300001,6950001,9000001,18000001,40000001},{0.05,0.1,0.2,0.23,0.33,0.4,0.45})-LOOKUP(H6035,{0,1950001,3300001,6950001,9000001,18000001,40000001},{0,97500,427500,636000,1536000,2796000,4796000}))*1.021,3),0))</f>
        <v/>
      </c>
      <c r="J6035" s="21">
        <f>ROUNDDOWN(ROUND(H6035*0.06,2),-2)</f>
        <v/>
      </c>
      <c r="K6035" s="21">
        <f>ROUNDDOWN(ROUND(H6035*0.04,2),-2)</f>
        <v/>
      </c>
      <c r="L6035" s="21">
        <f>I6035+J6035+K6035</f>
        <v/>
      </c>
      <c r="M6035" s="21">
        <f>B6035-L6035</f>
        <v/>
      </c>
      <c r="N6035" s="21">
        <f>ROUNDDOWN(ROUND(B6035*0.2042,2),0)</f>
        <v/>
      </c>
    </row>
    <row r="6036">
      <c r="A6036" t="inlineStr">
        <is>
          <t>照合 役員</t>
        </is>
      </c>
      <c r="B6036" s="21" t="n">
        <v>45000000</v>
      </c>
      <c r="C6036" s="22" t="n">
        <v>1</v>
      </c>
      <c r="D6036" s="22" t="n">
        <v>3</v>
      </c>
      <c r="E6036" s="22" t="n">
        <v>0</v>
      </c>
      <c r="F6036" s="21">
        <f>(IF(C6036&lt;=20,MAX(800000,400000*C6036),8000000+700000*(C6036-20))+IF(E6036=1,1000000,0))</f>
        <v/>
      </c>
      <c r="G6036" s="21">
        <f>IF(AND(D6036=3,C6036&lt;=5),MAX(0,B6036-F6036),IF(AND(D6036=2,C6036&lt;=5,MAX(0,B6036-F6036)&gt;3000000),1500000+MAX(0,B6036-F6036)-3000000,MAX(0,B6036-F6036)/2))</f>
        <v/>
      </c>
      <c r="H6036" s="21">
        <f>ROUNDDOWN(G6036,-3)</f>
        <v/>
      </c>
      <c r="I6036" s="21">
        <f>IF(H6036&lt;=0,0,ROUNDDOWN(ROUND((H6036*LOOKUP(H6036,{0,1950001,3300001,6950001,9000001,18000001,40000001},{0.05,0.1,0.2,0.23,0.33,0.4,0.45})-LOOKUP(H6036,{0,1950001,3300001,6950001,9000001,18000001,40000001},{0,97500,427500,636000,1536000,2796000,4796000}))*1.021,3),0))</f>
        <v/>
      </c>
      <c r="J6036" s="21">
        <f>ROUNDDOWN(ROUND(H6036*0.06,2),-2)</f>
        <v/>
      </c>
      <c r="K6036" s="21">
        <f>ROUNDDOWN(ROUND(H6036*0.04,2),-2)</f>
        <v/>
      </c>
      <c r="L6036" s="21">
        <f>I6036+J6036+K6036</f>
        <v/>
      </c>
      <c r="M6036" s="21">
        <f>B6036-L6036</f>
        <v/>
      </c>
      <c r="N6036" s="21">
        <f>ROUNDDOWN(ROUND(B6036*0.2042,2),0)</f>
        <v/>
      </c>
    </row>
    <row r="6037">
      <c r="A6037" t="inlineStr">
        <is>
          <t>照合 短期 障害</t>
        </is>
      </c>
      <c r="B6037" s="21" t="n">
        <v>45000000</v>
      </c>
      <c r="C6037" s="22" t="n">
        <v>1</v>
      </c>
      <c r="D6037" s="22" t="n">
        <v>2</v>
      </c>
      <c r="E6037" s="22" t="n">
        <v>1</v>
      </c>
      <c r="F6037" s="21">
        <f>(IF(C6037&lt;=20,MAX(800000,400000*C6037),8000000+700000*(C6037-20))+IF(E6037=1,1000000,0))</f>
        <v/>
      </c>
      <c r="G6037" s="21">
        <f>IF(AND(D6037=3,C6037&lt;=5),MAX(0,B6037-F6037),IF(AND(D6037=2,C6037&lt;=5,MAX(0,B6037-F6037)&gt;3000000),1500000+MAX(0,B6037-F6037)-3000000,MAX(0,B6037-F6037)/2))</f>
        <v/>
      </c>
      <c r="H6037" s="21">
        <f>ROUNDDOWN(G6037,-3)</f>
        <v/>
      </c>
      <c r="I6037" s="21">
        <f>IF(H6037&lt;=0,0,ROUNDDOWN(ROUND((H6037*LOOKUP(H6037,{0,1950001,3300001,6950001,9000001,18000001,40000001},{0.05,0.1,0.2,0.23,0.33,0.4,0.45})-LOOKUP(H6037,{0,1950001,3300001,6950001,9000001,18000001,40000001},{0,97500,427500,636000,1536000,2796000,4796000}))*1.021,3),0))</f>
        <v/>
      </c>
      <c r="J6037" s="21">
        <f>ROUNDDOWN(ROUND(H6037*0.06,2),-2)</f>
        <v/>
      </c>
      <c r="K6037" s="21">
        <f>ROUNDDOWN(ROUND(H6037*0.04,2),-2)</f>
        <v/>
      </c>
      <c r="L6037" s="21">
        <f>I6037+J6037+K6037</f>
        <v/>
      </c>
      <c r="M6037" s="21">
        <f>B6037-L6037</f>
        <v/>
      </c>
      <c r="N6037" s="21">
        <f>ROUNDDOWN(ROUND(B6037*0.2042,2),0)</f>
        <v/>
      </c>
    </row>
    <row r="6038">
      <c r="A6038" t="inlineStr">
        <is>
          <t>照合 短期</t>
        </is>
      </c>
      <c r="B6038" s="21" t="n">
        <v>45000000</v>
      </c>
      <c r="C6038" s="22" t="n">
        <v>2</v>
      </c>
      <c r="D6038" s="22" t="n">
        <v>2</v>
      </c>
      <c r="E6038" s="22" t="n">
        <v>0</v>
      </c>
      <c r="F6038" s="21">
        <f>(IF(C6038&lt;=20,MAX(800000,400000*C6038),8000000+700000*(C6038-20))+IF(E6038=1,1000000,0))</f>
        <v/>
      </c>
      <c r="G6038" s="21">
        <f>IF(AND(D6038=3,C6038&lt;=5),MAX(0,B6038-F6038),IF(AND(D6038=2,C6038&lt;=5,MAX(0,B6038-F6038)&gt;3000000),1500000+MAX(0,B6038-F6038)-3000000,MAX(0,B6038-F6038)/2))</f>
        <v/>
      </c>
      <c r="H6038" s="21">
        <f>ROUNDDOWN(G6038,-3)</f>
        <v/>
      </c>
      <c r="I6038" s="21">
        <f>IF(H6038&lt;=0,0,ROUNDDOWN(ROUND((H6038*LOOKUP(H6038,{0,1950001,3300001,6950001,9000001,18000001,40000001},{0.05,0.1,0.2,0.23,0.33,0.4,0.45})-LOOKUP(H6038,{0,1950001,3300001,6950001,9000001,18000001,40000001},{0,97500,427500,636000,1536000,2796000,4796000}))*1.021,3),0))</f>
        <v/>
      </c>
      <c r="J6038" s="21">
        <f>ROUNDDOWN(ROUND(H6038*0.06,2),-2)</f>
        <v/>
      </c>
      <c r="K6038" s="21">
        <f>ROUNDDOWN(ROUND(H6038*0.04,2),-2)</f>
        <v/>
      </c>
      <c r="L6038" s="21">
        <f>I6038+J6038+K6038</f>
        <v/>
      </c>
      <c r="M6038" s="21">
        <f>B6038-L6038</f>
        <v/>
      </c>
      <c r="N6038" s="21">
        <f>ROUNDDOWN(ROUND(B6038*0.2042,2),0)</f>
        <v/>
      </c>
    </row>
    <row r="6039">
      <c r="A6039" t="inlineStr">
        <is>
          <t>照合 役員</t>
        </is>
      </c>
      <c r="B6039" s="21" t="n">
        <v>45000000</v>
      </c>
      <c r="C6039" s="22" t="n">
        <v>2</v>
      </c>
      <c r="D6039" s="22" t="n">
        <v>3</v>
      </c>
      <c r="E6039" s="22" t="n">
        <v>0</v>
      </c>
      <c r="F6039" s="21">
        <f>(IF(C6039&lt;=20,MAX(800000,400000*C6039),8000000+700000*(C6039-20))+IF(E6039=1,1000000,0))</f>
        <v/>
      </c>
      <c r="G6039" s="21">
        <f>IF(AND(D6039=3,C6039&lt;=5),MAX(0,B6039-F6039),IF(AND(D6039=2,C6039&lt;=5,MAX(0,B6039-F6039)&gt;3000000),1500000+MAX(0,B6039-F6039)-3000000,MAX(0,B6039-F6039)/2))</f>
        <v/>
      </c>
      <c r="H6039" s="21">
        <f>ROUNDDOWN(G6039,-3)</f>
        <v/>
      </c>
      <c r="I6039" s="21">
        <f>IF(H6039&lt;=0,0,ROUNDDOWN(ROUND((H6039*LOOKUP(H6039,{0,1950001,3300001,6950001,9000001,18000001,40000001},{0.05,0.1,0.2,0.23,0.33,0.4,0.45})-LOOKUP(H6039,{0,1950001,3300001,6950001,9000001,18000001,40000001},{0,97500,427500,636000,1536000,2796000,4796000}))*1.021,3),0))</f>
        <v/>
      </c>
      <c r="J6039" s="21">
        <f>ROUNDDOWN(ROUND(H6039*0.06,2),-2)</f>
        <v/>
      </c>
      <c r="K6039" s="21">
        <f>ROUNDDOWN(ROUND(H6039*0.04,2),-2)</f>
        <v/>
      </c>
      <c r="L6039" s="21">
        <f>I6039+J6039+K6039</f>
        <v/>
      </c>
      <c r="M6039" s="21">
        <f>B6039-L6039</f>
        <v/>
      </c>
      <c r="N6039" s="21">
        <f>ROUNDDOWN(ROUND(B6039*0.2042,2),0)</f>
        <v/>
      </c>
    </row>
    <row r="6040">
      <c r="A6040" t="inlineStr">
        <is>
          <t>照合 短期 障害</t>
        </is>
      </c>
      <c r="B6040" s="21" t="n">
        <v>45000000</v>
      </c>
      <c r="C6040" s="22" t="n">
        <v>2</v>
      </c>
      <c r="D6040" s="22" t="n">
        <v>2</v>
      </c>
      <c r="E6040" s="22" t="n">
        <v>1</v>
      </c>
      <c r="F6040" s="21">
        <f>(IF(C6040&lt;=20,MAX(800000,400000*C6040),8000000+700000*(C6040-20))+IF(E6040=1,1000000,0))</f>
        <v/>
      </c>
      <c r="G6040" s="21">
        <f>IF(AND(D6040=3,C6040&lt;=5),MAX(0,B6040-F6040),IF(AND(D6040=2,C6040&lt;=5,MAX(0,B6040-F6040)&gt;3000000),1500000+MAX(0,B6040-F6040)-3000000,MAX(0,B6040-F6040)/2))</f>
        <v/>
      </c>
      <c r="H6040" s="21">
        <f>ROUNDDOWN(G6040,-3)</f>
        <v/>
      </c>
      <c r="I6040" s="21">
        <f>IF(H6040&lt;=0,0,ROUNDDOWN(ROUND((H6040*LOOKUP(H6040,{0,1950001,3300001,6950001,9000001,18000001,40000001},{0.05,0.1,0.2,0.23,0.33,0.4,0.45})-LOOKUP(H6040,{0,1950001,3300001,6950001,9000001,18000001,40000001},{0,97500,427500,636000,1536000,2796000,4796000}))*1.021,3),0))</f>
        <v/>
      </c>
      <c r="J6040" s="21">
        <f>ROUNDDOWN(ROUND(H6040*0.06,2),-2)</f>
        <v/>
      </c>
      <c r="K6040" s="21">
        <f>ROUNDDOWN(ROUND(H6040*0.04,2),-2)</f>
        <v/>
      </c>
      <c r="L6040" s="21">
        <f>I6040+J6040+K6040</f>
        <v/>
      </c>
      <c r="M6040" s="21">
        <f>B6040-L6040</f>
        <v/>
      </c>
      <c r="N6040" s="21">
        <f>ROUNDDOWN(ROUND(B6040*0.2042,2),0)</f>
        <v/>
      </c>
    </row>
    <row r="6041">
      <c r="A6041" t="inlineStr">
        <is>
          <t>照合 短期</t>
        </is>
      </c>
      <c r="B6041" s="21" t="n">
        <v>45000000</v>
      </c>
      <c r="C6041" s="22" t="n">
        <v>3</v>
      </c>
      <c r="D6041" s="22" t="n">
        <v>2</v>
      </c>
      <c r="E6041" s="22" t="n">
        <v>0</v>
      </c>
      <c r="F6041" s="21">
        <f>(IF(C6041&lt;=20,MAX(800000,400000*C6041),8000000+700000*(C6041-20))+IF(E6041=1,1000000,0))</f>
        <v/>
      </c>
      <c r="G6041" s="21">
        <f>IF(AND(D6041=3,C6041&lt;=5),MAX(0,B6041-F6041),IF(AND(D6041=2,C6041&lt;=5,MAX(0,B6041-F6041)&gt;3000000),1500000+MAX(0,B6041-F6041)-3000000,MAX(0,B6041-F6041)/2))</f>
        <v/>
      </c>
      <c r="H6041" s="21">
        <f>ROUNDDOWN(G6041,-3)</f>
        <v/>
      </c>
      <c r="I6041" s="21">
        <f>IF(H6041&lt;=0,0,ROUNDDOWN(ROUND((H6041*LOOKUP(H6041,{0,1950001,3300001,6950001,9000001,18000001,40000001},{0.05,0.1,0.2,0.23,0.33,0.4,0.45})-LOOKUP(H6041,{0,1950001,3300001,6950001,9000001,18000001,40000001},{0,97500,427500,636000,1536000,2796000,4796000}))*1.021,3),0))</f>
        <v/>
      </c>
      <c r="J6041" s="21">
        <f>ROUNDDOWN(ROUND(H6041*0.06,2),-2)</f>
        <v/>
      </c>
      <c r="K6041" s="21">
        <f>ROUNDDOWN(ROUND(H6041*0.04,2),-2)</f>
        <v/>
      </c>
      <c r="L6041" s="21">
        <f>I6041+J6041+K6041</f>
        <v/>
      </c>
      <c r="M6041" s="21">
        <f>B6041-L6041</f>
        <v/>
      </c>
      <c r="N6041" s="21">
        <f>ROUNDDOWN(ROUND(B6041*0.2042,2),0)</f>
        <v/>
      </c>
    </row>
    <row r="6042">
      <c r="A6042" t="inlineStr">
        <is>
          <t>照合 役員</t>
        </is>
      </c>
      <c r="B6042" s="21" t="n">
        <v>45000000</v>
      </c>
      <c r="C6042" s="22" t="n">
        <v>3</v>
      </c>
      <c r="D6042" s="22" t="n">
        <v>3</v>
      </c>
      <c r="E6042" s="22" t="n">
        <v>0</v>
      </c>
      <c r="F6042" s="21">
        <f>(IF(C6042&lt;=20,MAX(800000,400000*C6042),8000000+700000*(C6042-20))+IF(E6042=1,1000000,0))</f>
        <v/>
      </c>
      <c r="G6042" s="21">
        <f>IF(AND(D6042=3,C6042&lt;=5),MAX(0,B6042-F6042),IF(AND(D6042=2,C6042&lt;=5,MAX(0,B6042-F6042)&gt;3000000),1500000+MAX(0,B6042-F6042)-3000000,MAX(0,B6042-F6042)/2))</f>
        <v/>
      </c>
      <c r="H6042" s="21">
        <f>ROUNDDOWN(G6042,-3)</f>
        <v/>
      </c>
      <c r="I6042" s="21">
        <f>IF(H6042&lt;=0,0,ROUNDDOWN(ROUND((H6042*LOOKUP(H6042,{0,1950001,3300001,6950001,9000001,18000001,40000001},{0.05,0.1,0.2,0.23,0.33,0.4,0.45})-LOOKUP(H6042,{0,1950001,3300001,6950001,9000001,18000001,40000001},{0,97500,427500,636000,1536000,2796000,4796000}))*1.021,3),0))</f>
        <v/>
      </c>
      <c r="J6042" s="21">
        <f>ROUNDDOWN(ROUND(H6042*0.06,2),-2)</f>
        <v/>
      </c>
      <c r="K6042" s="21">
        <f>ROUNDDOWN(ROUND(H6042*0.04,2),-2)</f>
        <v/>
      </c>
      <c r="L6042" s="21">
        <f>I6042+J6042+K6042</f>
        <v/>
      </c>
      <c r="M6042" s="21">
        <f>B6042-L6042</f>
        <v/>
      </c>
      <c r="N6042" s="21">
        <f>ROUNDDOWN(ROUND(B6042*0.2042,2),0)</f>
        <v/>
      </c>
    </row>
    <row r="6043">
      <c r="A6043" t="inlineStr">
        <is>
          <t>照合 短期 障害</t>
        </is>
      </c>
      <c r="B6043" s="21" t="n">
        <v>45000000</v>
      </c>
      <c r="C6043" s="22" t="n">
        <v>3</v>
      </c>
      <c r="D6043" s="22" t="n">
        <v>2</v>
      </c>
      <c r="E6043" s="22" t="n">
        <v>1</v>
      </c>
      <c r="F6043" s="21">
        <f>(IF(C6043&lt;=20,MAX(800000,400000*C6043),8000000+700000*(C6043-20))+IF(E6043=1,1000000,0))</f>
        <v/>
      </c>
      <c r="G6043" s="21">
        <f>IF(AND(D6043=3,C6043&lt;=5),MAX(0,B6043-F6043),IF(AND(D6043=2,C6043&lt;=5,MAX(0,B6043-F6043)&gt;3000000),1500000+MAX(0,B6043-F6043)-3000000,MAX(0,B6043-F6043)/2))</f>
        <v/>
      </c>
      <c r="H6043" s="21">
        <f>ROUNDDOWN(G6043,-3)</f>
        <v/>
      </c>
      <c r="I6043" s="21">
        <f>IF(H6043&lt;=0,0,ROUNDDOWN(ROUND((H6043*LOOKUP(H6043,{0,1950001,3300001,6950001,9000001,18000001,40000001},{0.05,0.1,0.2,0.23,0.33,0.4,0.45})-LOOKUP(H6043,{0,1950001,3300001,6950001,9000001,18000001,40000001},{0,97500,427500,636000,1536000,2796000,4796000}))*1.021,3),0))</f>
        <v/>
      </c>
      <c r="J6043" s="21">
        <f>ROUNDDOWN(ROUND(H6043*0.06,2),-2)</f>
        <v/>
      </c>
      <c r="K6043" s="21">
        <f>ROUNDDOWN(ROUND(H6043*0.04,2),-2)</f>
        <v/>
      </c>
      <c r="L6043" s="21">
        <f>I6043+J6043+K6043</f>
        <v/>
      </c>
      <c r="M6043" s="21">
        <f>B6043-L6043</f>
        <v/>
      </c>
      <c r="N6043" s="21">
        <f>ROUNDDOWN(ROUND(B6043*0.2042,2),0)</f>
        <v/>
      </c>
    </row>
    <row r="6044">
      <c r="A6044" t="inlineStr">
        <is>
          <t>照合 短期</t>
        </is>
      </c>
      <c r="B6044" s="21" t="n">
        <v>45000000</v>
      </c>
      <c r="C6044" s="22" t="n">
        <v>4</v>
      </c>
      <c r="D6044" s="22" t="n">
        <v>2</v>
      </c>
      <c r="E6044" s="22" t="n">
        <v>0</v>
      </c>
      <c r="F6044" s="21">
        <f>(IF(C6044&lt;=20,MAX(800000,400000*C6044),8000000+700000*(C6044-20))+IF(E6044=1,1000000,0))</f>
        <v/>
      </c>
      <c r="G6044" s="21">
        <f>IF(AND(D6044=3,C6044&lt;=5),MAX(0,B6044-F6044),IF(AND(D6044=2,C6044&lt;=5,MAX(0,B6044-F6044)&gt;3000000),1500000+MAX(0,B6044-F6044)-3000000,MAX(0,B6044-F6044)/2))</f>
        <v/>
      </c>
      <c r="H6044" s="21">
        <f>ROUNDDOWN(G6044,-3)</f>
        <v/>
      </c>
      <c r="I6044" s="21">
        <f>IF(H6044&lt;=0,0,ROUNDDOWN(ROUND((H6044*LOOKUP(H6044,{0,1950001,3300001,6950001,9000001,18000001,40000001},{0.05,0.1,0.2,0.23,0.33,0.4,0.45})-LOOKUP(H6044,{0,1950001,3300001,6950001,9000001,18000001,40000001},{0,97500,427500,636000,1536000,2796000,4796000}))*1.021,3),0))</f>
        <v/>
      </c>
      <c r="J6044" s="21">
        <f>ROUNDDOWN(ROUND(H6044*0.06,2),-2)</f>
        <v/>
      </c>
      <c r="K6044" s="21">
        <f>ROUNDDOWN(ROUND(H6044*0.04,2),-2)</f>
        <v/>
      </c>
      <c r="L6044" s="21">
        <f>I6044+J6044+K6044</f>
        <v/>
      </c>
      <c r="M6044" s="21">
        <f>B6044-L6044</f>
        <v/>
      </c>
      <c r="N6044" s="21">
        <f>ROUNDDOWN(ROUND(B6044*0.2042,2),0)</f>
        <v/>
      </c>
    </row>
    <row r="6045">
      <c r="A6045" t="inlineStr">
        <is>
          <t>照合 役員</t>
        </is>
      </c>
      <c r="B6045" s="21" t="n">
        <v>45000000</v>
      </c>
      <c r="C6045" s="22" t="n">
        <v>4</v>
      </c>
      <c r="D6045" s="22" t="n">
        <v>3</v>
      </c>
      <c r="E6045" s="22" t="n">
        <v>0</v>
      </c>
      <c r="F6045" s="21">
        <f>(IF(C6045&lt;=20,MAX(800000,400000*C6045),8000000+700000*(C6045-20))+IF(E6045=1,1000000,0))</f>
        <v/>
      </c>
      <c r="G6045" s="21">
        <f>IF(AND(D6045=3,C6045&lt;=5),MAX(0,B6045-F6045),IF(AND(D6045=2,C6045&lt;=5,MAX(0,B6045-F6045)&gt;3000000),1500000+MAX(0,B6045-F6045)-3000000,MAX(0,B6045-F6045)/2))</f>
        <v/>
      </c>
      <c r="H6045" s="21">
        <f>ROUNDDOWN(G6045,-3)</f>
        <v/>
      </c>
      <c r="I6045" s="21">
        <f>IF(H6045&lt;=0,0,ROUNDDOWN(ROUND((H6045*LOOKUP(H6045,{0,1950001,3300001,6950001,9000001,18000001,40000001},{0.05,0.1,0.2,0.23,0.33,0.4,0.45})-LOOKUP(H6045,{0,1950001,3300001,6950001,9000001,18000001,40000001},{0,97500,427500,636000,1536000,2796000,4796000}))*1.021,3),0))</f>
        <v/>
      </c>
      <c r="J6045" s="21">
        <f>ROUNDDOWN(ROUND(H6045*0.06,2),-2)</f>
        <v/>
      </c>
      <c r="K6045" s="21">
        <f>ROUNDDOWN(ROUND(H6045*0.04,2),-2)</f>
        <v/>
      </c>
      <c r="L6045" s="21">
        <f>I6045+J6045+K6045</f>
        <v/>
      </c>
      <c r="M6045" s="21">
        <f>B6045-L6045</f>
        <v/>
      </c>
      <c r="N6045" s="21">
        <f>ROUNDDOWN(ROUND(B6045*0.2042,2),0)</f>
        <v/>
      </c>
    </row>
    <row r="6046">
      <c r="A6046" t="inlineStr">
        <is>
          <t>照合 短期 障害</t>
        </is>
      </c>
      <c r="B6046" s="21" t="n">
        <v>45000000</v>
      </c>
      <c r="C6046" s="22" t="n">
        <v>4</v>
      </c>
      <c r="D6046" s="22" t="n">
        <v>2</v>
      </c>
      <c r="E6046" s="22" t="n">
        <v>1</v>
      </c>
      <c r="F6046" s="21">
        <f>(IF(C6046&lt;=20,MAX(800000,400000*C6046),8000000+700000*(C6046-20))+IF(E6046=1,1000000,0))</f>
        <v/>
      </c>
      <c r="G6046" s="21">
        <f>IF(AND(D6046=3,C6046&lt;=5),MAX(0,B6046-F6046),IF(AND(D6046=2,C6046&lt;=5,MAX(0,B6046-F6046)&gt;3000000),1500000+MAX(0,B6046-F6046)-3000000,MAX(0,B6046-F6046)/2))</f>
        <v/>
      </c>
      <c r="H6046" s="21">
        <f>ROUNDDOWN(G6046,-3)</f>
        <v/>
      </c>
      <c r="I6046" s="21">
        <f>IF(H6046&lt;=0,0,ROUNDDOWN(ROUND((H6046*LOOKUP(H6046,{0,1950001,3300001,6950001,9000001,18000001,40000001},{0.05,0.1,0.2,0.23,0.33,0.4,0.45})-LOOKUP(H6046,{0,1950001,3300001,6950001,9000001,18000001,40000001},{0,97500,427500,636000,1536000,2796000,4796000}))*1.021,3),0))</f>
        <v/>
      </c>
      <c r="J6046" s="21">
        <f>ROUNDDOWN(ROUND(H6046*0.06,2),-2)</f>
        <v/>
      </c>
      <c r="K6046" s="21">
        <f>ROUNDDOWN(ROUND(H6046*0.04,2),-2)</f>
        <v/>
      </c>
      <c r="L6046" s="21">
        <f>I6046+J6046+K6046</f>
        <v/>
      </c>
      <c r="M6046" s="21">
        <f>B6046-L6046</f>
        <v/>
      </c>
      <c r="N6046" s="21">
        <f>ROUNDDOWN(ROUND(B6046*0.2042,2),0)</f>
        <v/>
      </c>
    </row>
    <row r="6047">
      <c r="A6047" t="inlineStr">
        <is>
          <t>照合 短期</t>
        </is>
      </c>
      <c r="B6047" s="21" t="n">
        <v>45000000</v>
      </c>
      <c r="C6047" s="22" t="n">
        <v>5</v>
      </c>
      <c r="D6047" s="22" t="n">
        <v>2</v>
      </c>
      <c r="E6047" s="22" t="n">
        <v>0</v>
      </c>
      <c r="F6047" s="21">
        <f>(IF(C6047&lt;=20,MAX(800000,400000*C6047),8000000+700000*(C6047-20))+IF(E6047=1,1000000,0))</f>
        <v/>
      </c>
      <c r="G6047" s="21">
        <f>IF(AND(D6047=3,C6047&lt;=5),MAX(0,B6047-F6047),IF(AND(D6047=2,C6047&lt;=5,MAX(0,B6047-F6047)&gt;3000000),1500000+MAX(0,B6047-F6047)-3000000,MAX(0,B6047-F6047)/2))</f>
        <v/>
      </c>
      <c r="H6047" s="21">
        <f>ROUNDDOWN(G6047,-3)</f>
        <v/>
      </c>
      <c r="I6047" s="21">
        <f>IF(H6047&lt;=0,0,ROUNDDOWN(ROUND((H6047*LOOKUP(H6047,{0,1950001,3300001,6950001,9000001,18000001,40000001},{0.05,0.1,0.2,0.23,0.33,0.4,0.45})-LOOKUP(H6047,{0,1950001,3300001,6950001,9000001,18000001,40000001},{0,97500,427500,636000,1536000,2796000,4796000}))*1.021,3),0))</f>
        <v/>
      </c>
      <c r="J6047" s="21">
        <f>ROUNDDOWN(ROUND(H6047*0.06,2),-2)</f>
        <v/>
      </c>
      <c r="K6047" s="21">
        <f>ROUNDDOWN(ROUND(H6047*0.04,2),-2)</f>
        <v/>
      </c>
      <c r="L6047" s="21">
        <f>I6047+J6047+K6047</f>
        <v/>
      </c>
      <c r="M6047" s="21">
        <f>B6047-L6047</f>
        <v/>
      </c>
      <c r="N6047" s="21">
        <f>ROUNDDOWN(ROUND(B6047*0.2042,2),0)</f>
        <v/>
      </c>
    </row>
    <row r="6048">
      <c r="A6048" t="inlineStr">
        <is>
          <t>照合 役員</t>
        </is>
      </c>
      <c r="B6048" s="21" t="n">
        <v>45000000</v>
      </c>
      <c r="C6048" s="22" t="n">
        <v>5</v>
      </c>
      <c r="D6048" s="22" t="n">
        <v>3</v>
      </c>
      <c r="E6048" s="22" t="n">
        <v>0</v>
      </c>
      <c r="F6048" s="21">
        <f>(IF(C6048&lt;=20,MAX(800000,400000*C6048),8000000+700000*(C6048-20))+IF(E6048=1,1000000,0))</f>
        <v/>
      </c>
      <c r="G6048" s="21">
        <f>IF(AND(D6048=3,C6048&lt;=5),MAX(0,B6048-F6048),IF(AND(D6048=2,C6048&lt;=5,MAX(0,B6048-F6048)&gt;3000000),1500000+MAX(0,B6048-F6048)-3000000,MAX(0,B6048-F6048)/2))</f>
        <v/>
      </c>
      <c r="H6048" s="21">
        <f>ROUNDDOWN(G6048,-3)</f>
        <v/>
      </c>
      <c r="I6048" s="21">
        <f>IF(H6048&lt;=0,0,ROUNDDOWN(ROUND((H6048*LOOKUP(H6048,{0,1950001,3300001,6950001,9000001,18000001,40000001},{0.05,0.1,0.2,0.23,0.33,0.4,0.45})-LOOKUP(H6048,{0,1950001,3300001,6950001,9000001,18000001,40000001},{0,97500,427500,636000,1536000,2796000,4796000}))*1.021,3),0))</f>
        <v/>
      </c>
      <c r="J6048" s="21">
        <f>ROUNDDOWN(ROUND(H6048*0.06,2),-2)</f>
        <v/>
      </c>
      <c r="K6048" s="21">
        <f>ROUNDDOWN(ROUND(H6048*0.04,2),-2)</f>
        <v/>
      </c>
      <c r="L6048" s="21">
        <f>I6048+J6048+K6048</f>
        <v/>
      </c>
      <c r="M6048" s="21">
        <f>B6048-L6048</f>
        <v/>
      </c>
      <c r="N6048" s="21">
        <f>ROUNDDOWN(ROUND(B6048*0.2042,2),0)</f>
        <v/>
      </c>
    </row>
    <row r="6049">
      <c r="A6049" t="inlineStr">
        <is>
          <t>照合 短期 障害</t>
        </is>
      </c>
      <c r="B6049" s="21" t="n">
        <v>45000000</v>
      </c>
      <c r="C6049" s="22" t="n">
        <v>5</v>
      </c>
      <c r="D6049" s="22" t="n">
        <v>2</v>
      </c>
      <c r="E6049" s="22" t="n">
        <v>1</v>
      </c>
      <c r="F6049" s="21">
        <f>(IF(C6049&lt;=20,MAX(800000,400000*C6049),8000000+700000*(C6049-20))+IF(E6049=1,1000000,0))</f>
        <v/>
      </c>
      <c r="G6049" s="21">
        <f>IF(AND(D6049=3,C6049&lt;=5),MAX(0,B6049-F6049),IF(AND(D6049=2,C6049&lt;=5,MAX(0,B6049-F6049)&gt;3000000),1500000+MAX(0,B6049-F6049)-3000000,MAX(0,B6049-F6049)/2))</f>
        <v/>
      </c>
      <c r="H6049" s="21">
        <f>ROUNDDOWN(G6049,-3)</f>
        <v/>
      </c>
      <c r="I6049" s="21">
        <f>IF(H6049&lt;=0,0,ROUNDDOWN(ROUND((H6049*LOOKUP(H6049,{0,1950001,3300001,6950001,9000001,18000001,40000001},{0.05,0.1,0.2,0.23,0.33,0.4,0.45})-LOOKUP(H6049,{0,1950001,3300001,6950001,9000001,18000001,40000001},{0,97500,427500,636000,1536000,2796000,4796000}))*1.021,3),0))</f>
        <v/>
      </c>
      <c r="J6049" s="21">
        <f>ROUNDDOWN(ROUND(H6049*0.06,2),-2)</f>
        <v/>
      </c>
      <c r="K6049" s="21">
        <f>ROUNDDOWN(ROUND(H6049*0.04,2),-2)</f>
        <v/>
      </c>
      <c r="L6049" s="21">
        <f>I6049+J6049+K6049</f>
        <v/>
      </c>
      <c r="M6049" s="21">
        <f>B6049-L6049</f>
        <v/>
      </c>
      <c r="N6049" s="21">
        <f>ROUNDDOWN(ROUND(B6049*0.2042,2),0)</f>
        <v/>
      </c>
    </row>
    <row r="6050">
      <c r="A6050" t="inlineStr">
        <is>
          <t>照合 障害</t>
        </is>
      </c>
      <c r="B6050" s="21" t="n">
        <v>45000000</v>
      </c>
      <c r="C6050" s="22" t="n">
        <v>25</v>
      </c>
      <c r="D6050" s="22" t="n">
        <v>1</v>
      </c>
      <c r="E6050" s="22" t="n">
        <v>1</v>
      </c>
      <c r="F6050" s="21">
        <f>(IF(C6050&lt;=20,MAX(800000,400000*C6050),8000000+700000*(C6050-20))+IF(E6050=1,1000000,0))</f>
        <v/>
      </c>
      <c r="G6050" s="21">
        <f>IF(AND(D6050=3,C6050&lt;=5),MAX(0,B6050-F6050),IF(AND(D6050=2,C6050&lt;=5,MAX(0,B6050-F6050)&gt;3000000),1500000+MAX(0,B6050-F6050)-3000000,MAX(0,B6050-F6050)/2))</f>
        <v/>
      </c>
      <c r="H6050" s="21">
        <f>ROUNDDOWN(G6050,-3)</f>
        <v/>
      </c>
      <c r="I6050" s="21">
        <f>IF(H6050&lt;=0,0,ROUNDDOWN(ROUND((H6050*LOOKUP(H6050,{0,1950001,3300001,6950001,9000001,18000001,40000001},{0.05,0.1,0.2,0.23,0.33,0.4,0.45})-LOOKUP(H6050,{0,1950001,3300001,6950001,9000001,18000001,40000001},{0,97500,427500,636000,1536000,2796000,4796000}))*1.021,3),0))</f>
        <v/>
      </c>
      <c r="J6050" s="21">
        <f>ROUNDDOWN(ROUND(H6050*0.06,2),-2)</f>
        <v/>
      </c>
      <c r="K6050" s="21">
        <f>ROUNDDOWN(ROUND(H6050*0.04,2),-2)</f>
        <v/>
      </c>
      <c r="L6050" s="21">
        <f>I6050+J6050+K6050</f>
        <v/>
      </c>
      <c r="M6050" s="21">
        <f>B6050-L6050</f>
        <v/>
      </c>
      <c r="N6050" s="21">
        <f>ROUNDDOWN(ROUND(B6050*0.2042,2),0)</f>
        <v/>
      </c>
    </row>
    <row r="6051">
      <c r="A6051" t="inlineStr">
        <is>
          <t>照合 一般</t>
        </is>
      </c>
      <c r="B6051" s="21" t="n">
        <v>45500000</v>
      </c>
      <c r="C6051" s="22" t="n">
        <v>1</v>
      </c>
      <c r="D6051" s="22" t="n">
        <v>1</v>
      </c>
      <c r="E6051" s="22" t="n">
        <v>0</v>
      </c>
      <c r="F6051" s="21">
        <f>(IF(C6051&lt;=20,MAX(800000,400000*C6051),8000000+700000*(C6051-20))+IF(E6051=1,1000000,0))</f>
        <v/>
      </c>
      <c r="G6051" s="21">
        <f>IF(AND(D6051=3,C6051&lt;=5),MAX(0,B6051-F6051),IF(AND(D6051=2,C6051&lt;=5,MAX(0,B6051-F6051)&gt;3000000),1500000+MAX(0,B6051-F6051)-3000000,MAX(0,B6051-F6051)/2))</f>
        <v/>
      </c>
      <c r="H6051" s="21">
        <f>ROUNDDOWN(G6051,-3)</f>
        <v/>
      </c>
      <c r="I6051" s="21">
        <f>IF(H6051&lt;=0,0,ROUNDDOWN(ROUND((H6051*LOOKUP(H6051,{0,1950001,3300001,6950001,9000001,18000001,40000001},{0.05,0.1,0.2,0.23,0.33,0.4,0.45})-LOOKUP(H6051,{0,1950001,3300001,6950001,9000001,18000001,40000001},{0,97500,427500,636000,1536000,2796000,4796000}))*1.021,3),0))</f>
        <v/>
      </c>
      <c r="J6051" s="21">
        <f>ROUNDDOWN(ROUND(H6051*0.06,2),-2)</f>
        <v/>
      </c>
      <c r="K6051" s="21">
        <f>ROUNDDOWN(ROUND(H6051*0.04,2),-2)</f>
        <v/>
      </c>
      <c r="L6051" s="21">
        <f>I6051+J6051+K6051</f>
        <v/>
      </c>
      <c r="M6051" s="21">
        <f>B6051-L6051</f>
        <v/>
      </c>
      <c r="N6051" s="21">
        <f>ROUNDDOWN(ROUND(B6051*0.2042,2),0)</f>
        <v/>
      </c>
    </row>
    <row r="6052">
      <c r="A6052" t="inlineStr">
        <is>
          <t>照合 一般</t>
        </is>
      </c>
      <c r="B6052" s="21" t="n">
        <v>45500000</v>
      </c>
      <c r="C6052" s="22" t="n">
        <v>2</v>
      </c>
      <c r="D6052" s="22" t="n">
        <v>1</v>
      </c>
      <c r="E6052" s="22" t="n">
        <v>0</v>
      </c>
      <c r="F6052" s="21">
        <f>(IF(C6052&lt;=20,MAX(800000,400000*C6052),8000000+700000*(C6052-20))+IF(E6052=1,1000000,0))</f>
        <v/>
      </c>
      <c r="G6052" s="21">
        <f>IF(AND(D6052=3,C6052&lt;=5),MAX(0,B6052-F6052),IF(AND(D6052=2,C6052&lt;=5,MAX(0,B6052-F6052)&gt;3000000),1500000+MAX(0,B6052-F6052)-3000000,MAX(0,B6052-F6052)/2))</f>
        <v/>
      </c>
      <c r="H6052" s="21">
        <f>ROUNDDOWN(G6052,-3)</f>
        <v/>
      </c>
      <c r="I6052" s="21">
        <f>IF(H6052&lt;=0,0,ROUNDDOWN(ROUND((H6052*LOOKUP(H6052,{0,1950001,3300001,6950001,9000001,18000001,40000001},{0.05,0.1,0.2,0.23,0.33,0.4,0.45})-LOOKUP(H6052,{0,1950001,3300001,6950001,9000001,18000001,40000001},{0,97500,427500,636000,1536000,2796000,4796000}))*1.021,3),0))</f>
        <v/>
      </c>
      <c r="J6052" s="21">
        <f>ROUNDDOWN(ROUND(H6052*0.06,2),-2)</f>
        <v/>
      </c>
      <c r="K6052" s="21">
        <f>ROUNDDOWN(ROUND(H6052*0.04,2),-2)</f>
        <v/>
      </c>
      <c r="L6052" s="21">
        <f>I6052+J6052+K6052</f>
        <v/>
      </c>
      <c r="M6052" s="21">
        <f>B6052-L6052</f>
        <v/>
      </c>
      <c r="N6052" s="21">
        <f>ROUNDDOWN(ROUND(B6052*0.2042,2),0)</f>
        <v/>
      </c>
    </row>
    <row r="6053">
      <c r="A6053" t="inlineStr">
        <is>
          <t>照合 一般</t>
        </is>
      </c>
      <c r="B6053" s="21" t="n">
        <v>45500000</v>
      </c>
      <c r="C6053" s="22" t="n">
        <v>3</v>
      </c>
      <c r="D6053" s="22" t="n">
        <v>1</v>
      </c>
      <c r="E6053" s="22" t="n">
        <v>0</v>
      </c>
      <c r="F6053" s="21">
        <f>(IF(C6053&lt;=20,MAX(800000,400000*C6053),8000000+700000*(C6053-20))+IF(E6053=1,1000000,0))</f>
        <v/>
      </c>
      <c r="G6053" s="21">
        <f>IF(AND(D6053=3,C6053&lt;=5),MAX(0,B6053-F6053),IF(AND(D6053=2,C6053&lt;=5,MAX(0,B6053-F6053)&gt;3000000),1500000+MAX(0,B6053-F6053)-3000000,MAX(0,B6053-F6053)/2))</f>
        <v/>
      </c>
      <c r="H6053" s="21">
        <f>ROUNDDOWN(G6053,-3)</f>
        <v/>
      </c>
      <c r="I6053" s="21">
        <f>IF(H6053&lt;=0,0,ROUNDDOWN(ROUND((H6053*LOOKUP(H6053,{0,1950001,3300001,6950001,9000001,18000001,40000001},{0.05,0.1,0.2,0.23,0.33,0.4,0.45})-LOOKUP(H6053,{0,1950001,3300001,6950001,9000001,18000001,40000001},{0,97500,427500,636000,1536000,2796000,4796000}))*1.021,3),0))</f>
        <v/>
      </c>
      <c r="J6053" s="21">
        <f>ROUNDDOWN(ROUND(H6053*0.06,2),-2)</f>
        <v/>
      </c>
      <c r="K6053" s="21">
        <f>ROUNDDOWN(ROUND(H6053*0.04,2),-2)</f>
        <v/>
      </c>
      <c r="L6053" s="21">
        <f>I6053+J6053+K6053</f>
        <v/>
      </c>
      <c r="M6053" s="21">
        <f>B6053-L6053</f>
        <v/>
      </c>
      <c r="N6053" s="21">
        <f>ROUNDDOWN(ROUND(B6053*0.2042,2),0)</f>
        <v/>
      </c>
    </row>
    <row r="6054">
      <c r="A6054" t="inlineStr">
        <is>
          <t>照合 一般</t>
        </is>
      </c>
      <c r="B6054" s="21" t="n">
        <v>45500000</v>
      </c>
      <c r="C6054" s="22" t="n">
        <v>4</v>
      </c>
      <c r="D6054" s="22" t="n">
        <v>1</v>
      </c>
      <c r="E6054" s="22" t="n">
        <v>0</v>
      </c>
      <c r="F6054" s="21">
        <f>(IF(C6054&lt;=20,MAX(800000,400000*C6054),8000000+700000*(C6054-20))+IF(E6054=1,1000000,0))</f>
        <v/>
      </c>
      <c r="G6054" s="21">
        <f>IF(AND(D6054=3,C6054&lt;=5),MAX(0,B6054-F6054),IF(AND(D6054=2,C6054&lt;=5,MAX(0,B6054-F6054)&gt;3000000),1500000+MAX(0,B6054-F6054)-3000000,MAX(0,B6054-F6054)/2))</f>
        <v/>
      </c>
      <c r="H6054" s="21">
        <f>ROUNDDOWN(G6054,-3)</f>
        <v/>
      </c>
      <c r="I6054" s="21">
        <f>IF(H6054&lt;=0,0,ROUNDDOWN(ROUND((H6054*LOOKUP(H6054,{0,1950001,3300001,6950001,9000001,18000001,40000001},{0.05,0.1,0.2,0.23,0.33,0.4,0.45})-LOOKUP(H6054,{0,1950001,3300001,6950001,9000001,18000001,40000001},{0,97500,427500,636000,1536000,2796000,4796000}))*1.021,3),0))</f>
        <v/>
      </c>
      <c r="J6054" s="21">
        <f>ROUNDDOWN(ROUND(H6054*0.06,2),-2)</f>
        <v/>
      </c>
      <c r="K6054" s="21">
        <f>ROUNDDOWN(ROUND(H6054*0.04,2),-2)</f>
        <v/>
      </c>
      <c r="L6054" s="21">
        <f>I6054+J6054+K6054</f>
        <v/>
      </c>
      <c r="M6054" s="21">
        <f>B6054-L6054</f>
        <v/>
      </c>
      <c r="N6054" s="21">
        <f>ROUNDDOWN(ROUND(B6054*0.2042,2),0)</f>
        <v/>
      </c>
    </row>
    <row r="6055">
      <c r="A6055" t="inlineStr">
        <is>
          <t>照合 一般</t>
        </is>
      </c>
      <c r="B6055" s="21" t="n">
        <v>45500000</v>
      </c>
      <c r="C6055" s="22" t="n">
        <v>5</v>
      </c>
      <c r="D6055" s="22" t="n">
        <v>1</v>
      </c>
      <c r="E6055" s="22" t="n">
        <v>0</v>
      </c>
      <c r="F6055" s="21">
        <f>(IF(C6055&lt;=20,MAX(800000,400000*C6055),8000000+700000*(C6055-20))+IF(E6055=1,1000000,0))</f>
        <v/>
      </c>
      <c r="G6055" s="21">
        <f>IF(AND(D6055=3,C6055&lt;=5),MAX(0,B6055-F6055),IF(AND(D6055=2,C6055&lt;=5,MAX(0,B6055-F6055)&gt;3000000),1500000+MAX(0,B6055-F6055)-3000000,MAX(0,B6055-F6055)/2))</f>
        <v/>
      </c>
      <c r="H6055" s="21">
        <f>ROUNDDOWN(G6055,-3)</f>
        <v/>
      </c>
      <c r="I6055" s="21">
        <f>IF(H6055&lt;=0,0,ROUNDDOWN(ROUND((H6055*LOOKUP(H6055,{0,1950001,3300001,6950001,9000001,18000001,40000001},{0.05,0.1,0.2,0.23,0.33,0.4,0.45})-LOOKUP(H6055,{0,1950001,3300001,6950001,9000001,18000001,40000001},{0,97500,427500,636000,1536000,2796000,4796000}))*1.021,3),0))</f>
        <v/>
      </c>
      <c r="J6055" s="21">
        <f>ROUNDDOWN(ROUND(H6055*0.06,2),-2)</f>
        <v/>
      </c>
      <c r="K6055" s="21">
        <f>ROUNDDOWN(ROUND(H6055*0.04,2),-2)</f>
        <v/>
      </c>
      <c r="L6055" s="21">
        <f>I6055+J6055+K6055</f>
        <v/>
      </c>
      <c r="M6055" s="21">
        <f>B6055-L6055</f>
        <v/>
      </c>
      <c r="N6055" s="21">
        <f>ROUNDDOWN(ROUND(B6055*0.2042,2),0)</f>
        <v/>
      </c>
    </row>
    <row r="6056">
      <c r="A6056" t="inlineStr">
        <is>
          <t>照合 一般</t>
        </is>
      </c>
      <c r="B6056" s="21" t="n">
        <v>45500000</v>
      </c>
      <c r="C6056" s="22" t="n">
        <v>6</v>
      </c>
      <c r="D6056" s="22" t="n">
        <v>1</v>
      </c>
      <c r="E6056" s="22" t="n">
        <v>0</v>
      </c>
      <c r="F6056" s="21">
        <f>(IF(C6056&lt;=20,MAX(800000,400000*C6056),8000000+700000*(C6056-20))+IF(E6056=1,1000000,0))</f>
        <v/>
      </c>
      <c r="G6056" s="21">
        <f>IF(AND(D6056=3,C6056&lt;=5),MAX(0,B6056-F6056),IF(AND(D6056=2,C6056&lt;=5,MAX(0,B6056-F6056)&gt;3000000),1500000+MAX(0,B6056-F6056)-3000000,MAX(0,B6056-F6056)/2))</f>
        <v/>
      </c>
      <c r="H6056" s="21">
        <f>ROUNDDOWN(G6056,-3)</f>
        <v/>
      </c>
      <c r="I6056" s="21">
        <f>IF(H6056&lt;=0,0,ROUNDDOWN(ROUND((H6056*LOOKUP(H6056,{0,1950001,3300001,6950001,9000001,18000001,40000001},{0.05,0.1,0.2,0.23,0.33,0.4,0.45})-LOOKUP(H6056,{0,1950001,3300001,6950001,9000001,18000001,40000001},{0,97500,427500,636000,1536000,2796000,4796000}))*1.021,3),0))</f>
        <v/>
      </c>
      <c r="J6056" s="21">
        <f>ROUNDDOWN(ROUND(H6056*0.06,2),-2)</f>
        <v/>
      </c>
      <c r="K6056" s="21">
        <f>ROUNDDOWN(ROUND(H6056*0.04,2),-2)</f>
        <v/>
      </c>
      <c r="L6056" s="21">
        <f>I6056+J6056+K6056</f>
        <v/>
      </c>
      <c r="M6056" s="21">
        <f>B6056-L6056</f>
        <v/>
      </c>
      <c r="N6056" s="21">
        <f>ROUNDDOWN(ROUND(B6056*0.2042,2),0)</f>
        <v/>
      </c>
    </row>
    <row r="6057">
      <c r="A6057" t="inlineStr">
        <is>
          <t>照合 一般</t>
        </is>
      </c>
      <c r="B6057" s="21" t="n">
        <v>45500000</v>
      </c>
      <c r="C6057" s="22" t="n">
        <v>7</v>
      </c>
      <c r="D6057" s="22" t="n">
        <v>1</v>
      </c>
      <c r="E6057" s="22" t="n">
        <v>0</v>
      </c>
      <c r="F6057" s="21">
        <f>(IF(C6057&lt;=20,MAX(800000,400000*C6057),8000000+700000*(C6057-20))+IF(E6057=1,1000000,0))</f>
        <v/>
      </c>
      <c r="G6057" s="21">
        <f>IF(AND(D6057=3,C6057&lt;=5),MAX(0,B6057-F6057),IF(AND(D6057=2,C6057&lt;=5,MAX(0,B6057-F6057)&gt;3000000),1500000+MAX(0,B6057-F6057)-3000000,MAX(0,B6057-F6057)/2))</f>
        <v/>
      </c>
      <c r="H6057" s="21">
        <f>ROUNDDOWN(G6057,-3)</f>
        <v/>
      </c>
      <c r="I6057" s="21">
        <f>IF(H6057&lt;=0,0,ROUNDDOWN(ROUND((H6057*LOOKUP(H6057,{0,1950001,3300001,6950001,9000001,18000001,40000001},{0.05,0.1,0.2,0.23,0.33,0.4,0.45})-LOOKUP(H6057,{0,1950001,3300001,6950001,9000001,18000001,40000001},{0,97500,427500,636000,1536000,2796000,4796000}))*1.021,3),0))</f>
        <v/>
      </c>
      <c r="J6057" s="21">
        <f>ROUNDDOWN(ROUND(H6057*0.06,2),-2)</f>
        <v/>
      </c>
      <c r="K6057" s="21">
        <f>ROUNDDOWN(ROUND(H6057*0.04,2),-2)</f>
        <v/>
      </c>
      <c r="L6057" s="21">
        <f>I6057+J6057+K6057</f>
        <v/>
      </c>
      <c r="M6057" s="21">
        <f>B6057-L6057</f>
        <v/>
      </c>
      <c r="N6057" s="21">
        <f>ROUNDDOWN(ROUND(B6057*0.2042,2),0)</f>
        <v/>
      </c>
    </row>
    <row r="6058">
      <c r="A6058" t="inlineStr">
        <is>
          <t>照合 一般</t>
        </is>
      </c>
      <c r="B6058" s="21" t="n">
        <v>45500000</v>
      </c>
      <c r="C6058" s="22" t="n">
        <v>8</v>
      </c>
      <c r="D6058" s="22" t="n">
        <v>1</v>
      </c>
      <c r="E6058" s="22" t="n">
        <v>0</v>
      </c>
      <c r="F6058" s="21">
        <f>(IF(C6058&lt;=20,MAX(800000,400000*C6058),8000000+700000*(C6058-20))+IF(E6058=1,1000000,0))</f>
        <v/>
      </c>
      <c r="G6058" s="21">
        <f>IF(AND(D6058=3,C6058&lt;=5),MAX(0,B6058-F6058),IF(AND(D6058=2,C6058&lt;=5,MAX(0,B6058-F6058)&gt;3000000),1500000+MAX(0,B6058-F6058)-3000000,MAX(0,B6058-F6058)/2))</f>
        <v/>
      </c>
      <c r="H6058" s="21">
        <f>ROUNDDOWN(G6058,-3)</f>
        <v/>
      </c>
      <c r="I6058" s="21">
        <f>IF(H6058&lt;=0,0,ROUNDDOWN(ROUND((H6058*LOOKUP(H6058,{0,1950001,3300001,6950001,9000001,18000001,40000001},{0.05,0.1,0.2,0.23,0.33,0.4,0.45})-LOOKUP(H6058,{0,1950001,3300001,6950001,9000001,18000001,40000001},{0,97500,427500,636000,1536000,2796000,4796000}))*1.021,3),0))</f>
        <v/>
      </c>
      <c r="J6058" s="21">
        <f>ROUNDDOWN(ROUND(H6058*0.06,2),-2)</f>
        <v/>
      </c>
      <c r="K6058" s="21">
        <f>ROUNDDOWN(ROUND(H6058*0.04,2),-2)</f>
        <v/>
      </c>
      <c r="L6058" s="21">
        <f>I6058+J6058+K6058</f>
        <v/>
      </c>
      <c r="M6058" s="21">
        <f>B6058-L6058</f>
        <v/>
      </c>
      <c r="N6058" s="21">
        <f>ROUNDDOWN(ROUND(B6058*0.2042,2),0)</f>
        <v/>
      </c>
    </row>
    <row r="6059">
      <c r="A6059" t="inlineStr">
        <is>
          <t>照合 一般</t>
        </is>
      </c>
      <c r="B6059" s="21" t="n">
        <v>45500000</v>
      </c>
      <c r="C6059" s="22" t="n">
        <v>9</v>
      </c>
      <c r="D6059" s="22" t="n">
        <v>1</v>
      </c>
      <c r="E6059" s="22" t="n">
        <v>0</v>
      </c>
      <c r="F6059" s="21">
        <f>(IF(C6059&lt;=20,MAX(800000,400000*C6059),8000000+700000*(C6059-20))+IF(E6059=1,1000000,0))</f>
        <v/>
      </c>
      <c r="G6059" s="21">
        <f>IF(AND(D6059=3,C6059&lt;=5),MAX(0,B6059-F6059),IF(AND(D6059=2,C6059&lt;=5,MAX(0,B6059-F6059)&gt;3000000),1500000+MAX(0,B6059-F6059)-3000000,MAX(0,B6059-F6059)/2))</f>
        <v/>
      </c>
      <c r="H6059" s="21">
        <f>ROUNDDOWN(G6059,-3)</f>
        <v/>
      </c>
      <c r="I6059" s="21">
        <f>IF(H6059&lt;=0,0,ROUNDDOWN(ROUND((H6059*LOOKUP(H6059,{0,1950001,3300001,6950001,9000001,18000001,40000001},{0.05,0.1,0.2,0.23,0.33,0.4,0.45})-LOOKUP(H6059,{0,1950001,3300001,6950001,9000001,18000001,40000001},{0,97500,427500,636000,1536000,2796000,4796000}))*1.021,3),0))</f>
        <v/>
      </c>
      <c r="J6059" s="21">
        <f>ROUNDDOWN(ROUND(H6059*0.06,2),-2)</f>
        <v/>
      </c>
      <c r="K6059" s="21">
        <f>ROUNDDOWN(ROUND(H6059*0.04,2),-2)</f>
        <v/>
      </c>
      <c r="L6059" s="21">
        <f>I6059+J6059+K6059</f>
        <v/>
      </c>
      <c r="M6059" s="21">
        <f>B6059-L6059</f>
        <v/>
      </c>
      <c r="N6059" s="21">
        <f>ROUNDDOWN(ROUND(B6059*0.2042,2),0)</f>
        <v/>
      </c>
    </row>
    <row r="6060">
      <c r="A6060" t="inlineStr">
        <is>
          <t>照合 一般</t>
        </is>
      </c>
      <c r="B6060" s="21" t="n">
        <v>45500000</v>
      </c>
      <c r="C6060" s="22" t="n">
        <v>10</v>
      </c>
      <c r="D6060" s="22" t="n">
        <v>1</v>
      </c>
      <c r="E6060" s="22" t="n">
        <v>0</v>
      </c>
      <c r="F6060" s="21">
        <f>(IF(C6060&lt;=20,MAX(800000,400000*C6060),8000000+700000*(C6060-20))+IF(E6060=1,1000000,0))</f>
        <v/>
      </c>
      <c r="G6060" s="21">
        <f>IF(AND(D6060=3,C6060&lt;=5),MAX(0,B6060-F6060),IF(AND(D6060=2,C6060&lt;=5,MAX(0,B6060-F6060)&gt;3000000),1500000+MAX(0,B6060-F6060)-3000000,MAX(0,B6060-F6060)/2))</f>
        <v/>
      </c>
      <c r="H6060" s="21">
        <f>ROUNDDOWN(G6060,-3)</f>
        <v/>
      </c>
      <c r="I6060" s="21">
        <f>IF(H6060&lt;=0,0,ROUNDDOWN(ROUND((H6060*LOOKUP(H6060,{0,1950001,3300001,6950001,9000001,18000001,40000001},{0.05,0.1,0.2,0.23,0.33,0.4,0.45})-LOOKUP(H6060,{0,1950001,3300001,6950001,9000001,18000001,40000001},{0,97500,427500,636000,1536000,2796000,4796000}))*1.021,3),0))</f>
        <v/>
      </c>
      <c r="J6060" s="21">
        <f>ROUNDDOWN(ROUND(H6060*0.06,2),-2)</f>
        <v/>
      </c>
      <c r="K6060" s="21">
        <f>ROUNDDOWN(ROUND(H6060*0.04,2),-2)</f>
        <v/>
      </c>
      <c r="L6060" s="21">
        <f>I6060+J6060+K6060</f>
        <v/>
      </c>
      <c r="M6060" s="21">
        <f>B6060-L6060</f>
        <v/>
      </c>
      <c r="N6060" s="21">
        <f>ROUNDDOWN(ROUND(B6060*0.2042,2),0)</f>
        <v/>
      </c>
    </row>
    <row r="6061">
      <c r="A6061" t="inlineStr">
        <is>
          <t>照合 一般</t>
        </is>
      </c>
      <c r="B6061" s="21" t="n">
        <v>45500000</v>
      </c>
      <c r="C6061" s="22" t="n">
        <v>11</v>
      </c>
      <c r="D6061" s="22" t="n">
        <v>1</v>
      </c>
      <c r="E6061" s="22" t="n">
        <v>0</v>
      </c>
      <c r="F6061" s="21">
        <f>(IF(C6061&lt;=20,MAX(800000,400000*C6061),8000000+700000*(C6061-20))+IF(E6061=1,1000000,0))</f>
        <v/>
      </c>
      <c r="G6061" s="21">
        <f>IF(AND(D6061=3,C6061&lt;=5),MAX(0,B6061-F6061),IF(AND(D6061=2,C6061&lt;=5,MAX(0,B6061-F6061)&gt;3000000),1500000+MAX(0,B6061-F6061)-3000000,MAX(0,B6061-F6061)/2))</f>
        <v/>
      </c>
      <c r="H6061" s="21">
        <f>ROUNDDOWN(G6061,-3)</f>
        <v/>
      </c>
      <c r="I6061" s="21">
        <f>IF(H6061&lt;=0,0,ROUNDDOWN(ROUND((H6061*LOOKUP(H6061,{0,1950001,3300001,6950001,9000001,18000001,40000001},{0.05,0.1,0.2,0.23,0.33,0.4,0.45})-LOOKUP(H6061,{0,1950001,3300001,6950001,9000001,18000001,40000001},{0,97500,427500,636000,1536000,2796000,4796000}))*1.021,3),0))</f>
        <v/>
      </c>
      <c r="J6061" s="21">
        <f>ROUNDDOWN(ROUND(H6061*0.06,2),-2)</f>
        <v/>
      </c>
      <c r="K6061" s="21">
        <f>ROUNDDOWN(ROUND(H6061*0.04,2),-2)</f>
        <v/>
      </c>
      <c r="L6061" s="21">
        <f>I6061+J6061+K6061</f>
        <v/>
      </c>
      <c r="M6061" s="21">
        <f>B6061-L6061</f>
        <v/>
      </c>
      <c r="N6061" s="21">
        <f>ROUNDDOWN(ROUND(B6061*0.2042,2),0)</f>
        <v/>
      </c>
    </row>
    <row r="6062">
      <c r="A6062" t="inlineStr">
        <is>
          <t>照合 一般</t>
        </is>
      </c>
      <c r="B6062" s="21" t="n">
        <v>45500000</v>
      </c>
      <c r="C6062" s="22" t="n">
        <v>12</v>
      </c>
      <c r="D6062" s="22" t="n">
        <v>1</v>
      </c>
      <c r="E6062" s="22" t="n">
        <v>0</v>
      </c>
      <c r="F6062" s="21">
        <f>(IF(C6062&lt;=20,MAX(800000,400000*C6062),8000000+700000*(C6062-20))+IF(E6062=1,1000000,0))</f>
        <v/>
      </c>
      <c r="G6062" s="21">
        <f>IF(AND(D6062=3,C6062&lt;=5),MAX(0,B6062-F6062),IF(AND(D6062=2,C6062&lt;=5,MAX(0,B6062-F6062)&gt;3000000),1500000+MAX(0,B6062-F6062)-3000000,MAX(0,B6062-F6062)/2))</f>
        <v/>
      </c>
      <c r="H6062" s="21">
        <f>ROUNDDOWN(G6062,-3)</f>
        <v/>
      </c>
      <c r="I6062" s="21">
        <f>IF(H6062&lt;=0,0,ROUNDDOWN(ROUND((H6062*LOOKUP(H6062,{0,1950001,3300001,6950001,9000001,18000001,40000001},{0.05,0.1,0.2,0.23,0.33,0.4,0.45})-LOOKUP(H6062,{0,1950001,3300001,6950001,9000001,18000001,40000001},{0,97500,427500,636000,1536000,2796000,4796000}))*1.021,3),0))</f>
        <v/>
      </c>
      <c r="J6062" s="21">
        <f>ROUNDDOWN(ROUND(H6062*0.06,2),-2)</f>
        <v/>
      </c>
      <c r="K6062" s="21">
        <f>ROUNDDOWN(ROUND(H6062*0.04,2),-2)</f>
        <v/>
      </c>
      <c r="L6062" s="21">
        <f>I6062+J6062+K6062</f>
        <v/>
      </c>
      <c r="M6062" s="21">
        <f>B6062-L6062</f>
        <v/>
      </c>
      <c r="N6062" s="21">
        <f>ROUNDDOWN(ROUND(B6062*0.2042,2),0)</f>
        <v/>
      </c>
    </row>
    <row r="6063">
      <c r="A6063" t="inlineStr">
        <is>
          <t>照合 一般</t>
        </is>
      </c>
      <c r="B6063" s="21" t="n">
        <v>45500000</v>
      </c>
      <c r="C6063" s="22" t="n">
        <v>13</v>
      </c>
      <c r="D6063" s="22" t="n">
        <v>1</v>
      </c>
      <c r="E6063" s="22" t="n">
        <v>0</v>
      </c>
      <c r="F6063" s="21">
        <f>(IF(C6063&lt;=20,MAX(800000,400000*C6063),8000000+700000*(C6063-20))+IF(E6063=1,1000000,0))</f>
        <v/>
      </c>
      <c r="G6063" s="21">
        <f>IF(AND(D6063=3,C6063&lt;=5),MAX(0,B6063-F6063),IF(AND(D6063=2,C6063&lt;=5,MAX(0,B6063-F6063)&gt;3000000),1500000+MAX(0,B6063-F6063)-3000000,MAX(0,B6063-F6063)/2))</f>
        <v/>
      </c>
      <c r="H6063" s="21">
        <f>ROUNDDOWN(G6063,-3)</f>
        <v/>
      </c>
      <c r="I6063" s="21">
        <f>IF(H6063&lt;=0,0,ROUNDDOWN(ROUND((H6063*LOOKUP(H6063,{0,1950001,3300001,6950001,9000001,18000001,40000001},{0.05,0.1,0.2,0.23,0.33,0.4,0.45})-LOOKUP(H6063,{0,1950001,3300001,6950001,9000001,18000001,40000001},{0,97500,427500,636000,1536000,2796000,4796000}))*1.021,3),0))</f>
        <v/>
      </c>
      <c r="J6063" s="21">
        <f>ROUNDDOWN(ROUND(H6063*0.06,2),-2)</f>
        <v/>
      </c>
      <c r="K6063" s="21">
        <f>ROUNDDOWN(ROUND(H6063*0.04,2),-2)</f>
        <v/>
      </c>
      <c r="L6063" s="21">
        <f>I6063+J6063+K6063</f>
        <v/>
      </c>
      <c r="M6063" s="21">
        <f>B6063-L6063</f>
        <v/>
      </c>
      <c r="N6063" s="21">
        <f>ROUNDDOWN(ROUND(B6063*0.2042,2),0)</f>
        <v/>
      </c>
    </row>
    <row r="6064">
      <c r="A6064" t="inlineStr">
        <is>
          <t>照合 一般</t>
        </is>
      </c>
      <c r="B6064" s="21" t="n">
        <v>45500000</v>
      </c>
      <c r="C6064" s="22" t="n">
        <v>14</v>
      </c>
      <c r="D6064" s="22" t="n">
        <v>1</v>
      </c>
      <c r="E6064" s="22" t="n">
        <v>0</v>
      </c>
      <c r="F6064" s="21">
        <f>(IF(C6064&lt;=20,MAX(800000,400000*C6064),8000000+700000*(C6064-20))+IF(E6064=1,1000000,0))</f>
        <v/>
      </c>
      <c r="G6064" s="21">
        <f>IF(AND(D6064=3,C6064&lt;=5),MAX(0,B6064-F6064),IF(AND(D6064=2,C6064&lt;=5,MAX(0,B6064-F6064)&gt;3000000),1500000+MAX(0,B6064-F6064)-3000000,MAX(0,B6064-F6064)/2))</f>
        <v/>
      </c>
      <c r="H6064" s="21">
        <f>ROUNDDOWN(G6064,-3)</f>
        <v/>
      </c>
      <c r="I6064" s="21">
        <f>IF(H6064&lt;=0,0,ROUNDDOWN(ROUND((H6064*LOOKUP(H6064,{0,1950001,3300001,6950001,9000001,18000001,40000001},{0.05,0.1,0.2,0.23,0.33,0.4,0.45})-LOOKUP(H6064,{0,1950001,3300001,6950001,9000001,18000001,40000001},{0,97500,427500,636000,1536000,2796000,4796000}))*1.021,3),0))</f>
        <v/>
      </c>
      <c r="J6064" s="21">
        <f>ROUNDDOWN(ROUND(H6064*0.06,2),-2)</f>
        <v/>
      </c>
      <c r="K6064" s="21">
        <f>ROUNDDOWN(ROUND(H6064*0.04,2),-2)</f>
        <v/>
      </c>
      <c r="L6064" s="21">
        <f>I6064+J6064+K6064</f>
        <v/>
      </c>
      <c r="M6064" s="21">
        <f>B6064-L6064</f>
        <v/>
      </c>
      <c r="N6064" s="21">
        <f>ROUNDDOWN(ROUND(B6064*0.2042,2),0)</f>
        <v/>
      </c>
    </row>
    <row r="6065">
      <c r="A6065" t="inlineStr">
        <is>
          <t>照合 一般</t>
        </is>
      </c>
      <c r="B6065" s="21" t="n">
        <v>45500000</v>
      </c>
      <c r="C6065" s="22" t="n">
        <v>15</v>
      </c>
      <c r="D6065" s="22" t="n">
        <v>1</v>
      </c>
      <c r="E6065" s="22" t="n">
        <v>0</v>
      </c>
      <c r="F6065" s="21">
        <f>(IF(C6065&lt;=20,MAX(800000,400000*C6065),8000000+700000*(C6065-20))+IF(E6065=1,1000000,0))</f>
        <v/>
      </c>
      <c r="G6065" s="21">
        <f>IF(AND(D6065=3,C6065&lt;=5),MAX(0,B6065-F6065),IF(AND(D6065=2,C6065&lt;=5,MAX(0,B6065-F6065)&gt;3000000),1500000+MAX(0,B6065-F6065)-3000000,MAX(0,B6065-F6065)/2))</f>
        <v/>
      </c>
      <c r="H6065" s="21">
        <f>ROUNDDOWN(G6065,-3)</f>
        <v/>
      </c>
      <c r="I6065" s="21">
        <f>IF(H6065&lt;=0,0,ROUNDDOWN(ROUND((H6065*LOOKUP(H6065,{0,1950001,3300001,6950001,9000001,18000001,40000001},{0.05,0.1,0.2,0.23,0.33,0.4,0.45})-LOOKUP(H6065,{0,1950001,3300001,6950001,9000001,18000001,40000001},{0,97500,427500,636000,1536000,2796000,4796000}))*1.021,3),0))</f>
        <v/>
      </c>
      <c r="J6065" s="21">
        <f>ROUNDDOWN(ROUND(H6065*0.06,2),-2)</f>
        <v/>
      </c>
      <c r="K6065" s="21">
        <f>ROUNDDOWN(ROUND(H6065*0.04,2),-2)</f>
        <v/>
      </c>
      <c r="L6065" s="21">
        <f>I6065+J6065+K6065</f>
        <v/>
      </c>
      <c r="M6065" s="21">
        <f>B6065-L6065</f>
        <v/>
      </c>
      <c r="N6065" s="21">
        <f>ROUNDDOWN(ROUND(B6065*0.2042,2),0)</f>
        <v/>
      </c>
    </row>
    <row r="6066">
      <c r="A6066" t="inlineStr">
        <is>
          <t>照合 一般</t>
        </is>
      </c>
      <c r="B6066" s="21" t="n">
        <v>45500000</v>
      </c>
      <c r="C6066" s="22" t="n">
        <v>16</v>
      </c>
      <c r="D6066" s="22" t="n">
        <v>1</v>
      </c>
      <c r="E6066" s="22" t="n">
        <v>0</v>
      </c>
      <c r="F6066" s="21">
        <f>(IF(C6066&lt;=20,MAX(800000,400000*C6066),8000000+700000*(C6066-20))+IF(E6066=1,1000000,0))</f>
        <v/>
      </c>
      <c r="G6066" s="21">
        <f>IF(AND(D6066=3,C6066&lt;=5),MAX(0,B6066-F6066),IF(AND(D6066=2,C6066&lt;=5,MAX(0,B6066-F6066)&gt;3000000),1500000+MAX(0,B6066-F6066)-3000000,MAX(0,B6066-F6066)/2))</f>
        <v/>
      </c>
      <c r="H6066" s="21">
        <f>ROUNDDOWN(G6066,-3)</f>
        <v/>
      </c>
      <c r="I6066" s="21">
        <f>IF(H6066&lt;=0,0,ROUNDDOWN(ROUND((H6066*LOOKUP(H6066,{0,1950001,3300001,6950001,9000001,18000001,40000001},{0.05,0.1,0.2,0.23,0.33,0.4,0.45})-LOOKUP(H6066,{0,1950001,3300001,6950001,9000001,18000001,40000001},{0,97500,427500,636000,1536000,2796000,4796000}))*1.021,3),0))</f>
        <v/>
      </c>
      <c r="J6066" s="21">
        <f>ROUNDDOWN(ROUND(H6066*0.06,2),-2)</f>
        <v/>
      </c>
      <c r="K6066" s="21">
        <f>ROUNDDOWN(ROUND(H6066*0.04,2),-2)</f>
        <v/>
      </c>
      <c r="L6066" s="21">
        <f>I6066+J6066+K6066</f>
        <v/>
      </c>
      <c r="M6066" s="21">
        <f>B6066-L6066</f>
        <v/>
      </c>
      <c r="N6066" s="21">
        <f>ROUNDDOWN(ROUND(B6066*0.2042,2),0)</f>
        <v/>
      </c>
    </row>
    <row r="6067">
      <c r="A6067" t="inlineStr">
        <is>
          <t>照合 一般</t>
        </is>
      </c>
      <c r="B6067" s="21" t="n">
        <v>45500000</v>
      </c>
      <c r="C6067" s="22" t="n">
        <v>17</v>
      </c>
      <c r="D6067" s="22" t="n">
        <v>1</v>
      </c>
      <c r="E6067" s="22" t="n">
        <v>0</v>
      </c>
      <c r="F6067" s="21">
        <f>(IF(C6067&lt;=20,MAX(800000,400000*C6067),8000000+700000*(C6067-20))+IF(E6067=1,1000000,0))</f>
        <v/>
      </c>
      <c r="G6067" s="21">
        <f>IF(AND(D6067=3,C6067&lt;=5),MAX(0,B6067-F6067),IF(AND(D6067=2,C6067&lt;=5,MAX(0,B6067-F6067)&gt;3000000),1500000+MAX(0,B6067-F6067)-3000000,MAX(0,B6067-F6067)/2))</f>
        <v/>
      </c>
      <c r="H6067" s="21">
        <f>ROUNDDOWN(G6067,-3)</f>
        <v/>
      </c>
      <c r="I6067" s="21">
        <f>IF(H6067&lt;=0,0,ROUNDDOWN(ROUND((H6067*LOOKUP(H6067,{0,1950001,3300001,6950001,9000001,18000001,40000001},{0.05,0.1,0.2,0.23,0.33,0.4,0.45})-LOOKUP(H6067,{0,1950001,3300001,6950001,9000001,18000001,40000001},{0,97500,427500,636000,1536000,2796000,4796000}))*1.021,3),0))</f>
        <v/>
      </c>
      <c r="J6067" s="21">
        <f>ROUNDDOWN(ROUND(H6067*0.06,2),-2)</f>
        <v/>
      </c>
      <c r="K6067" s="21">
        <f>ROUNDDOWN(ROUND(H6067*0.04,2),-2)</f>
        <v/>
      </c>
      <c r="L6067" s="21">
        <f>I6067+J6067+K6067</f>
        <v/>
      </c>
      <c r="M6067" s="21">
        <f>B6067-L6067</f>
        <v/>
      </c>
      <c r="N6067" s="21">
        <f>ROUNDDOWN(ROUND(B6067*0.2042,2),0)</f>
        <v/>
      </c>
    </row>
    <row r="6068">
      <c r="A6068" t="inlineStr">
        <is>
          <t>照合 一般</t>
        </is>
      </c>
      <c r="B6068" s="21" t="n">
        <v>45500000</v>
      </c>
      <c r="C6068" s="22" t="n">
        <v>18</v>
      </c>
      <c r="D6068" s="22" t="n">
        <v>1</v>
      </c>
      <c r="E6068" s="22" t="n">
        <v>0</v>
      </c>
      <c r="F6068" s="21">
        <f>(IF(C6068&lt;=20,MAX(800000,400000*C6068),8000000+700000*(C6068-20))+IF(E6068=1,1000000,0))</f>
        <v/>
      </c>
      <c r="G6068" s="21">
        <f>IF(AND(D6068=3,C6068&lt;=5),MAX(0,B6068-F6068),IF(AND(D6068=2,C6068&lt;=5,MAX(0,B6068-F6068)&gt;3000000),1500000+MAX(0,B6068-F6068)-3000000,MAX(0,B6068-F6068)/2))</f>
        <v/>
      </c>
      <c r="H6068" s="21">
        <f>ROUNDDOWN(G6068,-3)</f>
        <v/>
      </c>
      <c r="I6068" s="21">
        <f>IF(H6068&lt;=0,0,ROUNDDOWN(ROUND((H6068*LOOKUP(H6068,{0,1950001,3300001,6950001,9000001,18000001,40000001},{0.05,0.1,0.2,0.23,0.33,0.4,0.45})-LOOKUP(H6068,{0,1950001,3300001,6950001,9000001,18000001,40000001},{0,97500,427500,636000,1536000,2796000,4796000}))*1.021,3),0))</f>
        <v/>
      </c>
      <c r="J6068" s="21">
        <f>ROUNDDOWN(ROUND(H6068*0.06,2),-2)</f>
        <v/>
      </c>
      <c r="K6068" s="21">
        <f>ROUNDDOWN(ROUND(H6068*0.04,2),-2)</f>
        <v/>
      </c>
      <c r="L6068" s="21">
        <f>I6068+J6068+K6068</f>
        <v/>
      </c>
      <c r="M6068" s="21">
        <f>B6068-L6068</f>
        <v/>
      </c>
      <c r="N6068" s="21">
        <f>ROUNDDOWN(ROUND(B6068*0.2042,2),0)</f>
        <v/>
      </c>
    </row>
    <row r="6069">
      <c r="A6069" t="inlineStr">
        <is>
          <t>照合 一般</t>
        </is>
      </c>
      <c r="B6069" s="21" t="n">
        <v>45500000</v>
      </c>
      <c r="C6069" s="22" t="n">
        <v>19</v>
      </c>
      <c r="D6069" s="22" t="n">
        <v>1</v>
      </c>
      <c r="E6069" s="22" t="n">
        <v>0</v>
      </c>
      <c r="F6069" s="21">
        <f>(IF(C6069&lt;=20,MAX(800000,400000*C6069),8000000+700000*(C6069-20))+IF(E6069=1,1000000,0))</f>
        <v/>
      </c>
      <c r="G6069" s="21">
        <f>IF(AND(D6069=3,C6069&lt;=5),MAX(0,B6069-F6069),IF(AND(D6069=2,C6069&lt;=5,MAX(0,B6069-F6069)&gt;3000000),1500000+MAX(0,B6069-F6069)-3000000,MAX(0,B6069-F6069)/2))</f>
        <v/>
      </c>
      <c r="H6069" s="21">
        <f>ROUNDDOWN(G6069,-3)</f>
        <v/>
      </c>
      <c r="I6069" s="21">
        <f>IF(H6069&lt;=0,0,ROUNDDOWN(ROUND((H6069*LOOKUP(H6069,{0,1950001,3300001,6950001,9000001,18000001,40000001},{0.05,0.1,0.2,0.23,0.33,0.4,0.45})-LOOKUP(H6069,{0,1950001,3300001,6950001,9000001,18000001,40000001},{0,97500,427500,636000,1536000,2796000,4796000}))*1.021,3),0))</f>
        <v/>
      </c>
      <c r="J6069" s="21">
        <f>ROUNDDOWN(ROUND(H6069*0.06,2),-2)</f>
        <v/>
      </c>
      <c r="K6069" s="21">
        <f>ROUNDDOWN(ROUND(H6069*0.04,2),-2)</f>
        <v/>
      </c>
      <c r="L6069" s="21">
        <f>I6069+J6069+K6069</f>
        <v/>
      </c>
      <c r="M6069" s="21">
        <f>B6069-L6069</f>
        <v/>
      </c>
      <c r="N6069" s="21">
        <f>ROUNDDOWN(ROUND(B6069*0.2042,2),0)</f>
        <v/>
      </c>
    </row>
    <row r="6070">
      <c r="A6070" t="inlineStr">
        <is>
          <t>照合 一般</t>
        </is>
      </c>
      <c r="B6070" s="21" t="n">
        <v>45500000</v>
      </c>
      <c r="C6070" s="22" t="n">
        <v>20</v>
      </c>
      <c r="D6070" s="22" t="n">
        <v>1</v>
      </c>
      <c r="E6070" s="22" t="n">
        <v>0</v>
      </c>
      <c r="F6070" s="21">
        <f>(IF(C6070&lt;=20,MAX(800000,400000*C6070),8000000+700000*(C6070-20))+IF(E6070=1,1000000,0))</f>
        <v/>
      </c>
      <c r="G6070" s="21">
        <f>IF(AND(D6070=3,C6070&lt;=5),MAX(0,B6070-F6070),IF(AND(D6070=2,C6070&lt;=5,MAX(0,B6070-F6070)&gt;3000000),1500000+MAX(0,B6070-F6070)-3000000,MAX(0,B6070-F6070)/2))</f>
        <v/>
      </c>
      <c r="H6070" s="21">
        <f>ROUNDDOWN(G6070,-3)</f>
        <v/>
      </c>
      <c r="I6070" s="21">
        <f>IF(H6070&lt;=0,0,ROUNDDOWN(ROUND((H6070*LOOKUP(H6070,{0,1950001,3300001,6950001,9000001,18000001,40000001},{0.05,0.1,0.2,0.23,0.33,0.4,0.45})-LOOKUP(H6070,{0,1950001,3300001,6950001,9000001,18000001,40000001},{0,97500,427500,636000,1536000,2796000,4796000}))*1.021,3),0))</f>
        <v/>
      </c>
      <c r="J6070" s="21">
        <f>ROUNDDOWN(ROUND(H6070*0.06,2),-2)</f>
        <v/>
      </c>
      <c r="K6070" s="21">
        <f>ROUNDDOWN(ROUND(H6070*0.04,2),-2)</f>
        <v/>
      </c>
      <c r="L6070" s="21">
        <f>I6070+J6070+K6070</f>
        <v/>
      </c>
      <c r="M6070" s="21">
        <f>B6070-L6070</f>
        <v/>
      </c>
      <c r="N6070" s="21">
        <f>ROUNDDOWN(ROUND(B6070*0.2042,2),0)</f>
        <v/>
      </c>
    </row>
    <row r="6071">
      <c r="A6071" t="inlineStr">
        <is>
          <t>照合 一般</t>
        </is>
      </c>
      <c r="B6071" s="21" t="n">
        <v>45500000</v>
      </c>
      <c r="C6071" s="22" t="n">
        <v>21</v>
      </c>
      <c r="D6071" s="22" t="n">
        <v>1</v>
      </c>
      <c r="E6071" s="22" t="n">
        <v>0</v>
      </c>
      <c r="F6071" s="21">
        <f>(IF(C6071&lt;=20,MAX(800000,400000*C6071),8000000+700000*(C6071-20))+IF(E6071=1,1000000,0))</f>
        <v/>
      </c>
      <c r="G6071" s="21">
        <f>IF(AND(D6071=3,C6071&lt;=5),MAX(0,B6071-F6071),IF(AND(D6071=2,C6071&lt;=5,MAX(0,B6071-F6071)&gt;3000000),1500000+MAX(0,B6071-F6071)-3000000,MAX(0,B6071-F6071)/2))</f>
        <v/>
      </c>
      <c r="H6071" s="21">
        <f>ROUNDDOWN(G6071,-3)</f>
        <v/>
      </c>
      <c r="I6071" s="21">
        <f>IF(H6071&lt;=0,0,ROUNDDOWN(ROUND((H6071*LOOKUP(H6071,{0,1950001,3300001,6950001,9000001,18000001,40000001},{0.05,0.1,0.2,0.23,0.33,0.4,0.45})-LOOKUP(H6071,{0,1950001,3300001,6950001,9000001,18000001,40000001},{0,97500,427500,636000,1536000,2796000,4796000}))*1.021,3),0))</f>
        <v/>
      </c>
      <c r="J6071" s="21">
        <f>ROUNDDOWN(ROUND(H6071*0.06,2),-2)</f>
        <v/>
      </c>
      <c r="K6071" s="21">
        <f>ROUNDDOWN(ROUND(H6071*0.04,2),-2)</f>
        <v/>
      </c>
      <c r="L6071" s="21">
        <f>I6071+J6071+K6071</f>
        <v/>
      </c>
      <c r="M6071" s="21">
        <f>B6071-L6071</f>
        <v/>
      </c>
      <c r="N6071" s="21">
        <f>ROUNDDOWN(ROUND(B6071*0.2042,2),0)</f>
        <v/>
      </c>
    </row>
    <row r="6072">
      <c r="A6072" t="inlineStr">
        <is>
          <t>照合 一般</t>
        </is>
      </c>
      <c r="B6072" s="21" t="n">
        <v>45500000</v>
      </c>
      <c r="C6072" s="22" t="n">
        <v>22</v>
      </c>
      <c r="D6072" s="22" t="n">
        <v>1</v>
      </c>
      <c r="E6072" s="22" t="n">
        <v>0</v>
      </c>
      <c r="F6072" s="21">
        <f>(IF(C6072&lt;=20,MAX(800000,400000*C6072),8000000+700000*(C6072-20))+IF(E6072=1,1000000,0))</f>
        <v/>
      </c>
      <c r="G6072" s="21">
        <f>IF(AND(D6072=3,C6072&lt;=5),MAX(0,B6072-F6072),IF(AND(D6072=2,C6072&lt;=5,MAX(0,B6072-F6072)&gt;3000000),1500000+MAX(0,B6072-F6072)-3000000,MAX(0,B6072-F6072)/2))</f>
        <v/>
      </c>
      <c r="H6072" s="21">
        <f>ROUNDDOWN(G6072,-3)</f>
        <v/>
      </c>
      <c r="I6072" s="21">
        <f>IF(H6072&lt;=0,0,ROUNDDOWN(ROUND((H6072*LOOKUP(H6072,{0,1950001,3300001,6950001,9000001,18000001,40000001},{0.05,0.1,0.2,0.23,0.33,0.4,0.45})-LOOKUP(H6072,{0,1950001,3300001,6950001,9000001,18000001,40000001},{0,97500,427500,636000,1536000,2796000,4796000}))*1.021,3),0))</f>
        <v/>
      </c>
      <c r="J6072" s="21">
        <f>ROUNDDOWN(ROUND(H6072*0.06,2),-2)</f>
        <v/>
      </c>
      <c r="K6072" s="21">
        <f>ROUNDDOWN(ROUND(H6072*0.04,2),-2)</f>
        <v/>
      </c>
      <c r="L6072" s="21">
        <f>I6072+J6072+K6072</f>
        <v/>
      </c>
      <c r="M6072" s="21">
        <f>B6072-L6072</f>
        <v/>
      </c>
      <c r="N6072" s="21">
        <f>ROUNDDOWN(ROUND(B6072*0.2042,2),0)</f>
        <v/>
      </c>
    </row>
    <row r="6073">
      <c r="A6073" t="inlineStr">
        <is>
          <t>照合 一般</t>
        </is>
      </c>
      <c r="B6073" s="21" t="n">
        <v>45500000</v>
      </c>
      <c r="C6073" s="22" t="n">
        <v>23</v>
      </c>
      <c r="D6073" s="22" t="n">
        <v>1</v>
      </c>
      <c r="E6073" s="22" t="n">
        <v>0</v>
      </c>
      <c r="F6073" s="21">
        <f>(IF(C6073&lt;=20,MAX(800000,400000*C6073),8000000+700000*(C6073-20))+IF(E6073=1,1000000,0))</f>
        <v/>
      </c>
      <c r="G6073" s="21">
        <f>IF(AND(D6073=3,C6073&lt;=5),MAX(0,B6073-F6073),IF(AND(D6073=2,C6073&lt;=5,MAX(0,B6073-F6073)&gt;3000000),1500000+MAX(0,B6073-F6073)-3000000,MAX(0,B6073-F6073)/2))</f>
        <v/>
      </c>
      <c r="H6073" s="21">
        <f>ROUNDDOWN(G6073,-3)</f>
        <v/>
      </c>
      <c r="I6073" s="21">
        <f>IF(H6073&lt;=0,0,ROUNDDOWN(ROUND((H6073*LOOKUP(H6073,{0,1950001,3300001,6950001,9000001,18000001,40000001},{0.05,0.1,0.2,0.23,0.33,0.4,0.45})-LOOKUP(H6073,{0,1950001,3300001,6950001,9000001,18000001,40000001},{0,97500,427500,636000,1536000,2796000,4796000}))*1.021,3),0))</f>
        <v/>
      </c>
      <c r="J6073" s="21">
        <f>ROUNDDOWN(ROUND(H6073*0.06,2),-2)</f>
        <v/>
      </c>
      <c r="K6073" s="21">
        <f>ROUNDDOWN(ROUND(H6073*0.04,2),-2)</f>
        <v/>
      </c>
      <c r="L6073" s="21">
        <f>I6073+J6073+K6073</f>
        <v/>
      </c>
      <c r="M6073" s="21">
        <f>B6073-L6073</f>
        <v/>
      </c>
      <c r="N6073" s="21">
        <f>ROUNDDOWN(ROUND(B6073*0.2042,2),0)</f>
        <v/>
      </c>
    </row>
    <row r="6074">
      <c r="A6074" t="inlineStr">
        <is>
          <t>照合 一般</t>
        </is>
      </c>
      <c r="B6074" s="21" t="n">
        <v>45500000</v>
      </c>
      <c r="C6074" s="22" t="n">
        <v>24</v>
      </c>
      <c r="D6074" s="22" t="n">
        <v>1</v>
      </c>
      <c r="E6074" s="22" t="n">
        <v>0</v>
      </c>
      <c r="F6074" s="21">
        <f>(IF(C6074&lt;=20,MAX(800000,400000*C6074),8000000+700000*(C6074-20))+IF(E6074=1,1000000,0))</f>
        <v/>
      </c>
      <c r="G6074" s="21">
        <f>IF(AND(D6074=3,C6074&lt;=5),MAX(0,B6074-F6074),IF(AND(D6074=2,C6074&lt;=5,MAX(0,B6074-F6074)&gt;3000000),1500000+MAX(0,B6074-F6074)-3000000,MAX(0,B6074-F6074)/2))</f>
        <v/>
      </c>
      <c r="H6074" s="21">
        <f>ROUNDDOWN(G6074,-3)</f>
        <v/>
      </c>
      <c r="I6074" s="21">
        <f>IF(H6074&lt;=0,0,ROUNDDOWN(ROUND((H6074*LOOKUP(H6074,{0,1950001,3300001,6950001,9000001,18000001,40000001},{0.05,0.1,0.2,0.23,0.33,0.4,0.45})-LOOKUP(H6074,{0,1950001,3300001,6950001,9000001,18000001,40000001},{0,97500,427500,636000,1536000,2796000,4796000}))*1.021,3),0))</f>
        <v/>
      </c>
      <c r="J6074" s="21">
        <f>ROUNDDOWN(ROUND(H6074*0.06,2),-2)</f>
        <v/>
      </c>
      <c r="K6074" s="21">
        <f>ROUNDDOWN(ROUND(H6074*0.04,2),-2)</f>
        <v/>
      </c>
      <c r="L6074" s="21">
        <f>I6074+J6074+K6074</f>
        <v/>
      </c>
      <c r="M6074" s="21">
        <f>B6074-L6074</f>
        <v/>
      </c>
      <c r="N6074" s="21">
        <f>ROUNDDOWN(ROUND(B6074*0.2042,2),0)</f>
        <v/>
      </c>
    </row>
    <row r="6075">
      <c r="A6075" t="inlineStr">
        <is>
          <t>照合 一般</t>
        </is>
      </c>
      <c r="B6075" s="21" t="n">
        <v>45500000</v>
      </c>
      <c r="C6075" s="22" t="n">
        <v>25</v>
      </c>
      <c r="D6075" s="22" t="n">
        <v>1</v>
      </c>
      <c r="E6075" s="22" t="n">
        <v>0</v>
      </c>
      <c r="F6075" s="21">
        <f>(IF(C6075&lt;=20,MAX(800000,400000*C6075),8000000+700000*(C6075-20))+IF(E6075=1,1000000,0))</f>
        <v/>
      </c>
      <c r="G6075" s="21">
        <f>IF(AND(D6075=3,C6075&lt;=5),MAX(0,B6075-F6075),IF(AND(D6075=2,C6075&lt;=5,MAX(0,B6075-F6075)&gt;3000000),1500000+MAX(0,B6075-F6075)-3000000,MAX(0,B6075-F6075)/2))</f>
        <v/>
      </c>
      <c r="H6075" s="21">
        <f>ROUNDDOWN(G6075,-3)</f>
        <v/>
      </c>
      <c r="I6075" s="21">
        <f>IF(H6075&lt;=0,0,ROUNDDOWN(ROUND((H6075*LOOKUP(H6075,{0,1950001,3300001,6950001,9000001,18000001,40000001},{0.05,0.1,0.2,0.23,0.33,0.4,0.45})-LOOKUP(H6075,{0,1950001,3300001,6950001,9000001,18000001,40000001},{0,97500,427500,636000,1536000,2796000,4796000}))*1.021,3),0))</f>
        <v/>
      </c>
      <c r="J6075" s="21">
        <f>ROUNDDOWN(ROUND(H6075*0.06,2),-2)</f>
        <v/>
      </c>
      <c r="K6075" s="21">
        <f>ROUNDDOWN(ROUND(H6075*0.04,2),-2)</f>
        <v/>
      </c>
      <c r="L6075" s="21">
        <f>I6075+J6075+K6075</f>
        <v/>
      </c>
      <c r="M6075" s="21">
        <f>B6075-L6075</f>
        <v/>
      </c>
      <c r="N6075" s="21">
        <f>ROUNDDOWN(ROUND(B6075*0.2042,2),0)</f>
        <v/>
      </c>
    </row>
    <row r="6076">
      <c r="A6076" t="inlineStr">
        <is>
          <t>照合 一般</t>
        </is>
      </c>
      <c r="B6076" s="21" t="n">
        <v>45500000</v>
      </c>
      <c r="C6076" s="22" t="n">
        <v>26</v>
      </c>
      <c r="D6076" s="22" t="n">
        <v>1</v>
      </c>
      <c r="E6076" s="22" t="n">
        <v>0</v>
      </c>
      <c r="F6076" s="21">
        <f>(IF(C6076&lt;=20,MAX(800000,400000*C6076),8000000+700000*(C6076-20))+IF(E6076=1,1000000,0))</f>
        <v/>
      </c>
      <c r="G6076" s="21">
        <f>IF(AND(D6076=3,C6076&lt;=5),MAX(0,B6076-F6076),IF(AND(D6076=2,C6076&lt;=5,MAX(0,B6076-F6076)&gt;3000000),1500000+MAX(0,B6076-F6076)-3000000,MAX(0,B6076-F6076)/2))</f>
        <v/>
      </c>
      <c r="H6076" s="21">
        <f>ROUNDDOWN(G6076,-3)</f>
        <v/>
      </c>
      <c r="I6076" s="21">
        <f>IF(H6076&lt;=0,0,ROUNDDOWN(ROUND((H6076*LOOKUP(H6076,{0,1950001,3300001,6950001,9000001,18000001,40000001},{0.05,0.1,0.2,0.23,0.33,0.4,0.45})-LOOKUP(H6076,{0,1950001,3300001,6950001,9000001,18000001,40000001},{0,97500,427500,636000,1536000,2796000,4796000}))*1.021,3),0))</f>
        <v/>
      </c>
      <c r="J6076" s="21">
        <f>ROUNDDOWN(ROUND(H6076*0.06,2),-2)</f>
        <v/>
      </c>
      <c r="K6076" s="21">
        <f>ROUNDDOWN(ROUND(H6076*0.04,2),-2)</f>
        <v/>
      </c>
      <c r="L6076" s="21">
        <f>I6076+J6076+K6076</f>
        <v/>
      </c>
      <c r="M6076" s="21">
        <f>B6076-L6076</f>
        <v/>
      </c>
      <c r="N6076" s="21">
        <f>ROUNDDOWN(ROUND(B6076*0.2042,2),0)</f>
        <v/>
      </c>
    </row>
    <row r="6077">
      <c r="A6077" t="inlineStr">
        <is>
          <t>照合 一般</t>
        </is>
      </c>
      <c r="B6077" s="21" t="n">
        <v>45500000</v>
      </c>
      <c r="C6077" s="22" t="n">
        <v>27</v>
      </c>
      <c r="D6077" s="22" t="n">
        <v>1</v>
      </c>
      <c r="E6077" s="22" t="n">
        <v>0</v>
      </c>
      <c r="F6077" s="21">
        <f>(IF(C6077&lt;=20,MAX(800000,400000*C6077),8000000+700000*(C6077-20))+IF(E6077=1,1000000,0))</f>
        <v/>
      </c>
      <c r="G6077" s="21">
        <f>IF(AND(D6077=3,C6077&lt;=5),MAX(0,B6077-F6077),IF(AND(D6077=2,C6077&lt;=5,MAX(0,B6077-F6077)&gt;3000000),1500000+MAX(0,B6077-F6077)-3000000,MAX(0,B6077-F6077)/2))</f>
        <v/>
      </c>
      <c r="H6077" s="21">
        <f>ROUNDDOWN(G6077,-3)</f>
        <v/>
      </c>
      <c r="I6077" s="21">
        <f>IF(H6077&lt;=0,0,ROUNDDOWN(ROUND((H6077*LOOKUP(H6077,{0,1950001,3300001,6950001,9000001,18000001,40000001},{0.05,0.1,0.2,0.23,0.33,0.4,0.45})-LOOKUP(H6077,{0,1950001,3300001,6950001,9000001,18000001,40000001},{0,97500,427500,636000,1536000,2796000,4796000}))*1.021,3),0))</f>
        <v/>
      </c>
      <c r="J6077" s="21">
        <f>ROUNDDOWN(ROUND(H6077*0.06,2),-2)</f>
        <v/>
      </c>
      <c r="K6077" s="21">
        <f>ROUNDDOWN(ROUND(H6077*0.04,2),-2)</f>
        <v/>
      </c>
      <c r="L6077" s="21">
        <f>I6077+J6077+K6077</f>
        <v/>
      </c>
      <c r="M6077" s="21">
        <f>B6077-L6077</f>
        <v/>
      </c>
      <c r="N6077" s="21">
        <f>ROUNDDOWN(ROUND(B6077*0.2042,2),0)</f>
        <v/>
      </c>
    </row>
    <row r="6078">
      <c r="A6078" t="inlineStr">
        <is>
          <t>照合 一般</t>
        </is>
      </c>
      <c r="B6078" s="21" t="n">
        <v>45500000</v>
      </c>
      <c r="C6078" s="22" t="n">
        <v>28</v>
      </c>
      <c r="D6078" s="22" t="n">
        <v>1</v>
      </c>
      <c r="E6078" s="22" t="n">
        <v>0</v>
      </c>
      <c r="F6078" s="21">
        <f>(IF(C6078&lt;=20,MAX(800000,400000*C6078),8000000+700000*(C6078-20))+IF(E6078=1,1000000,0))</f>
        <v/>
      </c>
      <c r="G6078" s="21">
        <f>IF(AND(D6078=3,C6078&lt;=5),MAX(0,B6078-F6078),IF(AND(D6078=2,C6078&lt;=5,MAX(0,B6078-F6078)&gt;3000000),1500000+MAX(0,B6078-F6078)-3000000,MAX(0,B6078-F6078)/2))</f>
        <v/>
      </c>
      <c r="H6078" s="21">
        <f>ROUNDDOWN(G6078,-3)</f>
        <v/>
      </c>
      <c r="I6078" s="21">
        <f>IF(H6078&lt;=0,0,ROUNDDOWN(ROUND((H6078*LOOKUP(H6078,{0,1950001,3300001,6950001,9000001,18000001,40000001},{0.05,0.1,0.2,0.23,0.33,0.4,0.45})-LOOKUP(H6078,{0,1950001,3300001,6950001,9000001,18000001,40000001},{0,97500,427500,636000,1536000,2796000,4796000}))*1.021,3),0))</f>
        <v/>
      </c>
      <c r="J6078" s="21">
        <f>ROUNDDOWN(ROUND(H6078*0.06,2),-2)</f>
        <v/>
      </c>
      <c r="K6078" s="21">
        <f>ROUNDDOWN(ROUND(H6078*0.04,2),-2)</f>
        <v/>
      </c>
      <c r="L6078" s="21">
        <f>I6078+J6078+K6078</f>
        <v/>
      </c>
      <c r="M6078" s="21">
        <f>B6078-L6078</f>
        <v/>
      </c>
      <c r="N6078" s="21">
        <f>ROUNDDOWN(ROUND(B6078*0.2042,2),0)</f>
        <v/>
      </c>
    </row>
    <row r="6079">
      <c r="A6079" t="inlineStr">
        <is>
          <t>照合 一般</t>
        </is>
      </c>
      <c r="B6079" s="21" t="n">
        <v>45500000</v>
      </c>
      <c r="C6079" s="22" t="n">
        <v>29</v>
      </c>
      <c r="D6079" s="22" t="n">
        <v>1</v>
      </c>
      <c r="E6079" s="22" t="n">
        <v>0</v>
      </c>
      <c r="F6079" s="21">
        <f>(IF(C6079&lt;=20,MAX(800000,400000*C6079),8000000+700000*(C6079-20))+IF(E6079=1,1000000,0))</f>
        <v/>
      </c>
      <c r="G6079" s="21">
        <f>IF(AND(D6079=3,C6079&lt;=5),MAX(0,B6079-F6079),IF(AND(D6079=2,C6079&lt;=5,MAX(0,B6079-F6079)&gt;3000000),1500000+MAX(0,B6079-F6079)-3000000,MAX(0,B6079-F6079)/2))</f>
        <v/>
      </c>
      <c r="H6079" s="21">
        <f>ROUNDDOWN(G6079,-3)</f>
        <v/>
      </c>
      <c r="I6079" s="21">
        <f>IF(H6079&lt;=0,0,ROUNDDOWN(ROUND((H6079*LOOKUP(H6079,{0,1950001,3300001,6950001,9000001,18000001,40000001},{0.05,0.1,0.2,0.23,0.33,0.4,0.45})-LOOKUP(H6079,{0,1950001,3300001,6950001,9000001,18000001,40000001},{0,97500,427500,636000,1536000,2796000,4796000}))*1.021,3),0))</f>
        <v/>
      </c>
      <c r="J6079" s="21">
        <f>ROUNDDOWN(ROUND(H6079*0.06,2),-2)</f>
        <v/>
      </c>
      <c r="K6079" s="21">
        <f>ROUNDDOWN(ROUND(H6079*0.04,2),-2)</f>
        <v/>
      </c>
      <c r="L6079" s="21">
        <f>I6079+J6079+K6079</f>
        <v/>
      </c>
      <c r="M6079" s="21">
        <f>B6079-L6079</f>
        <v/>
      </c>
      <c r="N6079" s="21">
        <f>ROUNDDOWN(ROUND(B6079*0.2042,2),0)</f>
        <v/>
      </c>
    </row>
    <row r="6080">
      <c r="A6080" t="inlineStr">
        <is>
          <t>照合 一般</t>
        </is>
      </c>
      <c r="B6080" s="21" t="n">
        <v>45500000</v>
      </c>
      <c r="C6080" s="22" t="n">
        <v>30</v>
      </c>
      <c r="D6080" s="22" t="n">
        <v>1</v>
      </c>
      <c r="E6080" s="22" t="n">
        <v>0</v>
      </c>
      <c r="F6080" s="21">
        <f>(IF(C6080&lt;=20,MAX(800000,400000*C6080),8000000+700000*(C6080-20))+IF(E6080=1,1000000,0))</f>
        <v/>
      </c>
      <c r="G6080" s="21">
        <f>IF(AND(D6080=3,C6080&lt;=5),MAX(0,B6080-F6080),IF(AND(D6080=2,C6080&lt;=5,MAX(0,B6080-F6080)&gt;3000000),1500000+MAX(0,B6080-F6080)-3000000,MAX(0,B6080-F6080)/2))</f>
        <v/>
      </c>
      <c r="H6080" s="21">
        <f>ROUNDDOWN(G6080,-3)</f>
        <v/>
      </c>
      <c r="I6080" s="21">
        <f>IF(H6080&lt;=0,0,ROUNDDOWN(ROUND((H6080*LOOKUP(H6080,{0,1950001,3300001,6950001,9000001,18000001,40000001},{0.05,0.1,0.2,0.23,0.33,0.4,0.45})-LOOKUP(H6080,{0,1950001,3300001,6950001,9000001,18000001,40000001},{0,97500,427500,636000,1536000,2796000,4796000}))*1.021,3),0))</f>
        <v/>
      </c>
      <c r="J6080" s="21">
        <f>ROUNDDOWN(ROUND(H6080*0.06,2),-2)</f>
        <v/>
      </c>
      <c r="K6080" s="21">
        <f>ROUNDDOWN(ROUND(H6080*0.04,2),-2)</f>
        <v/>
      </c>
      <c r="L6080" s="21">
        <f>I6080+J6080+K6080</f>
        <v/>
      </c>
      <c r="M6080" s="21">
        <f>B6080-L6080</f>
        <v/>
      </c>
      <c r="N6080" s="21">
        <f>ROUNDDOWN(ROUND(B6080*0.2042,2),0)</f>
        <v/>
      </c>
    </row>
    <row r="6081">
      <c r="A6081" t="inlineStr">
        <is>
          <t>照合 一般</t>
        </is>
      </c>
      <c r="B6081" s="21" t="n">
        <v>45500000</v>
      </c>
      <c r="C6081" s="22" t="n">
        <v>31</v>
      </c>
      <c r="D6081" s="22" t="n">
        <v>1</v>
      </c>
      <c r="E6081" s="22" t="n">
        <v>0</v>
      </c>
      <c r="F6081" s="21">
        <f>(IF(C6081&lt;=20,MAX(800000,400000*C6081),8000000+700000*(C6081-20))+IF(E6081=1,1000000,0))</f>
        <v/>
      </c>
      <c r="G6081" s="21">
        <f>IF(AND(D6081=3,C6081&lt;=5),MAX(0,B6081-F6081),IF(AND(D6081=2,C6081&lt;=5,MAX(0,B6081-F6081)&gt;3000000),1500000+MAX(0,B6081-F6081)-3000000,MAX(0,B6081-F6081)/2))</f>
        <v/>
      </c>
      <c r="H6081" s="21">
        <f>ROUNDDOWN(G6081,-3)</f>
        <v/>
      </c>
      <c r="I6081" s="21">
        <f>IF(H6081&lt;=0,0,ROUNDDOWN(ROUND((H6081*LOOKUP(H6081,{0,1950001,3300001,6950001,9000001,18000001,40000001},{0.05,0.1,0.2,0.23,0.33,0.4,0.45})-LOOKUP(H6081,{0,1950001,3300001,6950001,9000001,18000001,40000001},{0,97500,427500,636000,1536000,2796000,4796000}))*1.021,3),0))</f>
        <v/>
      </c>
      <c r="J6081" s="21">
        <f>ROUNDDOWN(ROUND(H6081*0.06,2),-2)</f>
        <v/>
      </c>
      <c r="K6081" s="21">
        <f>ROUNDDOWN(ROUND(H6081*0.04,2),-2)</f>
        <v/>
      </c>
      <c r="L6081" s="21">
        <f>I6081+J6081+K6081</f>
        <v/>
      </c>
      <c r="M6081" s="21">
        <f>B6081-L6081</f>
        <v/>
      </c>
      <c r="N6081" s="21">
        <f>ROUNDDOWN(ROUND(B6081*0.2042,2),0)</f>
        <v/>
      </c>
    </row>
    <row r="6082">
      <c r="A6082" t="inlineStr">
        <is>
          <t>照合 一般</t>
        </is>
      </c>
      <c r="B6082" s="21" t="n">
        <v>45500000</v>
      </c>
      <c r="C6082" s="22" t="n">
        <v>32</v>
      </c>
      <c r="D6082" s="22" t="n">
        <v>1</v>
      </c>
      <c r="E6082" s="22" t="n">
        <v>0</v>
      </c>
      <c r="F6082" s="21">
        <f>(IF(C6082&lt;=20,MAX(800000,400000*C6082),8000000+700000*(C6082-20))+IF(E6082=1,1000000,0))</f>
        <v/>
      </c>
      <c r="G6082" s="21">
        <f>IF(AND(D6082=3,C6082&lt;=5),MAX(0,B6082-F6082),IF(AND(D6082=2,C6082&lt;=5,MAX(0,B6082-F6082)&gt;3000000),1500000+MAX(0,B6082-F6082)-3000000,MAX(0,B6082-F6082)/2))</f>
        <v/>
      </c>
      <c r="H6082" s="21">
        <f>ROUNDDOWN(G6082,-3)</f>
        <v/>
      </c>
      <c r="I6082" s="21">
        <f>IF(H6082&lt;=0,0,ROUNDDOWN(ROUND((H6082*LOOKUP(H6082,{0,1950001,3300001,6950001,9000001,18000001,40000001},{0.05,0.1,0.2,0.23,0.33,0.4,0.45})-LOOKUP(H6082,{0,1950001,3300001,6950001,9000001,18000001,40000001},{0,97500,427500,636000,1536000,2796000,4796000}))*1.021,3),0))</f>
        <v/>
      </c>
      <c r="J6082" s="21">
        <f>ROUNDDOWN(ROUND(H6082*0.06,2),-2)</f>
        <v/>
      </c>
      <c r="K6082" s="21">
        <f>ROUNDDOWN(ROUND(H6082*0.04,2),-2)</f>
        <v/>
      </c>
      <c r="L6082" s="21">
        <f>I6082+J6082+K6082</f>
        <v/>
      </c>
      <c r="M6082" s="21">
        <f>B6082-L6082</f>
        <v/>
      </c>
      <c r="N6082" s="21">
        <f>ROUNDDOWN(ROUND(B6082*0.2042,2),0)</f>
        <v/>
      </c>
    </row>
    <row r="6083">
      <c r="A6083" t="inlineStr">
        <is>
          <t>照合 一般</t>
        </is>
      </c>
      <c r="B6083" s="21" t="n">
        <v>45500000</v>
      </c>
      <c r="C6083" s="22" t="n">
        <v>33</v>
      </c>
      <c r="D6083" s="22" t="n">
        <v>1</v>
      </c>
      <c r="E6083" s="22" t="n">
        <v>0</v>
      </c>
      <c r="F6083" s="21">
        <f>(IF(C6083&lt;=20,MAX(800000,400000*C6083),8000000+700000*(C6083-20))+IF(E6083=1,1000000,0))</f>
        <v/>
      </c>
      <c r="G6083" s="21">
        <f>IF(AND(D6083=3,C6083&lt;=5),MAX(0,B6083-F6083),IF(AND(D6083=2,C6083&lt;=5,MAX(0,B6083-F6083)&gt;3000000),1500000+MAX(0,B6083-F6083)-3000000,MAX(0,B6083-F6083)/2))</f>
        <v/>
      </c>
      <c r="H6083" s="21">
        <f>ROUNDDOWN(G6083,-3)</f>
        <v/>
      </c>
      <c r="I6083" s="21">
        <f>IF(H6083&lt;=0,0,ROUNDDOWN(ROUND((H6083*LOOKUP(H6083,{0,1950001,3300001,6950001,9000001,18000001,40000001},{0.05,0.1,0.2,0.23,0.33,0.4,0.45})-LOOKUP(H6083,{0,1950001,3300001,6950001,9000001,18000001,40000001},{0,97500,427500,636000,1536000,2796000,4796000}))*1.021,3),0))</f>
        <v/>
      </c>
      <c r="J6083" s="21">
        <f>ROUNDDOWN(ROUND(H6083*0.06,2),-2)</f>
        <v/>
      </c>
      <c r="K6083" s="21">
        <f>ROUNDDOWN(ROUND(H6083*0.04,2),-2)</f>
        <v/>
      </c>
      <c r="L6083" s="21">
        <f>I6083+J6083+K6083</f>
        <v/>
      </c>
      <c r="M6083" s="21">
        <f>B6083-L6083</f>
        <v/>
      </c>
      <c r="N6083" s="21">
        <f>ROUNDDOWN(ROUND(B6083*0.2042,2),0)</f>
        <v/>
      </c>
    </row>
    <row r="6084">
      <c r="A6084" t="inlineStr">
        <is>
          <t>照合 一般</t>
        </is>
      </c>
      <c r="B6084" s="21" t="n">
        <v>45500000</v>
      </c>
      <c r="C6084" s="22" t="n">
        <v>34</v>
      </c>
      <c r="D6084" s="22" t="n">
        <v>1</v>
      </c>
      <c r="E6084" s="22" t="n">
        <v>0</v>
      </c>
      <c r="F6084" s="21">
        <f>(IF(C6084&lt;=20,MAX(800000,400000*C6084),8000000+700000*(C6084-20))+IF(E6084=1,1000000,0))</f>
        <v/>
      </c>
      <c r="G6084" s="21">
        <f>IF(AND(D6084=3,C6084&lt;=5),MAX(0,B6084-F6084),IF(AND(D6084=2,C6084&lt;=5,MAX(0,B6084-F6084)&gt;3000000),1500000+MAX(0,B6084-F6084)-3000000,MAX(0,B6084-F6084)/2))</f>
        <v/>
      </c>
      <c r="H6084" s="21">
        <f>ROUNDDOWN(G6084,-3)</f>
        <v/>
      </c>
      <c r="I6084" s="21">
        <f>IF(H6084&lt;=0,0,ROUNDDOWN(ROUND((H6084*LOOKUP(H6084,{0,1950001,3300001,6950001,9000001,18000001,40000001},{0.05,0.1,0.2,0.23,0.33,0.4,0.45})-LOOKUP(H6084,{0,1950001,3300001,6950001,9000001,18000001,40000001},{0,97500,427500,636000,1536000,2796000,4796000}))*1.021,3),0))</f>
        <v/>
      </c>
      <c r="J6084" s="21">
        <f>ROUNDDOWN(ROUND(H6084*0.06,2),-2)</f>
        <v/>
      </c>
      <c r="K6084" s="21">
        <f>ROUNDDOWN(ROUND(H6084*0.04,2),-2)</f>
        <v/>
      </c>
      <c r="L6084" s="21">
        <f>I6084+J6084+K6084</f>
        <v/>
      </c>
      <c r="M6084" s="21">
        <f>B6084-L6084</f>
        <v/>
      </c>
      <c r="N6084" s="21">
        <f>ROUNDDOWN(ROUND(B6084*0.2042,2),0)</f>
        <v/>
      </c>
    </row>
    <row r="6085">
      <c r="A6085" t="inlineStr">
        <is>
          <t>照合 一般</t>
        </is>
      </c>
      <c r="B6085" s="21" t="n">
        <v>45500000</v>
      </c>
      <c r="C6085" s="22" t="n">
        <v>35</v>
      </c>
      <c r="D6085" s="22" t="n">
        <v>1</v>
      </c>
      <c r="E6085" s="22" t="n">
        <v>0</v>
      </c>
      <c r="F6085" s="21">
        <f>(IF(C6085&lt;=20,MAX(800000,400000*C6085),8000000+700000*(C6085-20))+IF(E6085=1,1000000,0))</f>
        <v/>
      </c>
      <c r="G6085" s="21">
        <f>IF(AND(D6085=3,C6085&lt;=5),MAX(0,B6085-F6085),IF(AND(D6085=2,C6085&lt;=5,MAX(0,B6085-F6085)&gt;3000000),1500000+MAX(0,B6085-F6085)-3000000,MAX(0,B6085-F6085)/2))</f>
        <v/>
      </c>
      <c r="H6085" s="21">
        <f>ROUNDDOWN(G6085,-3)</f>
        <v/>
      </c>
      <c r="I6085" s="21">
        <f>IF(H6085&lt;=0,0,ROUNDDOWN(ROUND((H6085*LOOKUP(H6085,{0,1950001,3300001,6950001,9000001,18000001,40000001},{0.05,0.1,0.2,0.23,0.33,0.4,0.45})-LOOKUP(H6085,{0,1950001,3300001,6950001,9000001,18000001,40000001},{0,97500,427500,636000,1536000,2796000,4796000}))*1.021,3),0))</f>
        <v/>
      </c>
      <c r="J6085" s="21">
        <f>ROUNDDOWN(ROUND(H6085*0.06,2),-2)</f>
        <v/>
      </c>
      <c r="K6085" s="21">
        <f>ROUNDDOWN(ROUND(H6085*0.04,2),-2)</f>
        <v/>
      </c>
      <c r="L6085" s="21">
        <f>I6085+J6085+K6085</f>
        <v/>
      </c>
      <c r="M6085" s="21">
        <f>B6085-L6085</f>
        <v/>
      </c>
      <c r="N6085" s="21">
        <f>ROUNDDOWN(ROUND(B6085*0.2042,2),0)</f>
        <v/>
      </c>
    </row>
    <row r="6086">
      <c r="A6086" t="inlineStr">
        <is>
          <t>照合 一般</t>
        </is>
      </c>
      <c r="B6086" s="21" t="n">
        <v>45500000</v>
      </c>
      <c r="C6086" s="22" t="n">
        <v>36</v>
      </c>
      <c r="D6086" s="22" t="n">
        <v>1</v>
      </c>
      <c r="E6086" s="22" t="n">
        <v>0</v>
      </c>
      <c r="F6086" s="21">
        <f>(IF(C6086&lt;=20,MAX(800000,400000*C6086),8000000+700000*(C6086-20))+IF(E6086=1,1000000,0))</f>
        <v/>
      </c>
      <c r="G6086" s="21">
        <f>IF(AND(D6086=3,C6086&lt;=5),MAX(0,B6086-F6086),IF(AND(D6086=2,C6086&lt;=5,MAX(0,B6086-F6086)&gt;3000000),1500000+MAX(0,B6086-F6086)-3000000,MAX(0,B6086-F6086)/2))</f>
        <v/>
      </c>
      <c r="H6086" s="21">
        <f>ROUNDDOWN(G6086,-3)</f>
        <v/>
      </c>
      <c r="I6086" s="21">
        <f>IF(H6086&lt;=0,0,ROUNDDOWN(ROUND((H6086*LOOKUP(H6086,{0,1950001,3300001,6950001,9000001,18000001,40000001},{0.05,0.1,0.2,0.23,0.33,0.4,0.45})-LOOKUP(H6086,{0,1950001,3300001,6950001,9000001,18000001,40000001},{0,97500,427500,636000,1536000,2796000,4796000}))*1.021,3),0))</f>
        <v/>
      </c>
      <c r="J6086" s="21">
        <f>ROUNDDOWN(ROUND(H6086*0.06,2),-2)</f>
        <v/>
      </c>
      <c r="K6086" s="21">
        <f>ROUNDDOWN(ROUND(H6086*0.04,2),-2)</f>
        <v/>
      </c>
      <c r="L6086" s="21">
        <f>I6086+J6086+K6086</f>
        <v/>
      </c>
      <c r="M6086" s="21">
        <f>B6086-L6086</f>
        <v/>
      </c>
      <c r="N6086" s="21">
        <f>ROUNDDOWN(ROUND(B6086*0.2042,2),0)</f>
        <v/>
      </c>
    </row>
    <row r="6087">
      <c r="A6087" t="inlineStr">
        <is>
          <t>照合 一般</t>
        </is>
      </c>
      <c r="B6087" s="21" t="n">
        <v>45500000</v>
      </c>
      <c r="C6087" s="22" t="n">
        <v>37</v>
      </c>
      <c r="D6087" s="22" t="n">
        <v>1</v>
      </c>
      <c r="E6087" s="22" t="n">
        <v>0</v>
      </c>
      <c r="F6087" s="21">
        <f>(IF(C6087&lt;=20,MAX(800000,400000*C6087),8000000+700000*(C6087-20))+IF(E6087=1,1000000,0))</f>
        <v/>
      </c>
      <c r="G6087" s="21">
        <f>IF(AND(D6087=3,C6087&lt;=5),MAX(0,B6087-F6087),IF(AND(D6087=2,C6087&lt;=5,MAX(0,B6087-F6087)&gt;3000000),1500000+MAX(0,B6087-F6087)-3000000,MAX(0,B6087-F6087)/2))</f>
        <v/>
      </c>
      <c r="H6087" s="21">
        <f>ROUNDDOWN(G6087,-3)</f>
        <v/>
      </c>
      <c r="I6087" s="21">
        <f>IF(H6087&lt;=0,0,ROUNDDOWN(ROUND((H6087*LOOKUP(H6087,{0,1950001,3300001,6950001,9000001,18000001,40000001},{0.05,0.1,0.2,0.23,0.33,0.4,0.45})-LOOKUP(H6087,{0,1950001,3300001,6950001,9000001,18000001,40000001},{0,97500,427500,636000,1536000,2796000,4796000}))*1.021,3),0))</f>
        <v/>
      </c>
      <c r="J6087" s="21">
        <f>ROUNDDOWN(ROUND(H6087*0.06,2),-2)</f>
        <v/>
      </c>
      <c r="K6087" s="21">
        <f>ROUNDDOWN(ROUND(H6087*0.04,2),-2)</f>
        <v/>
      </c>
      <c r="L6087" s="21">
        <f>I6087+J6087+K6087</f>
        <v/>
      </c>
      <c r="M6087" s="21">
        <f>B6087-L6087</f>
        <v/>
      </c>
      <c r="N6087" s="21">
        <f>ROUNDDOWN(ROUND(B6087*0.2042,2),0)</f>
        <v/>
      </c>
    </row>
    <row r="6088">
      <c r="A6088" t="inlineStr">
        <is>
          <t>照合 一般</t>
        </is>
      </c>
      <c r="B6088" s="21" t="n">
        <v>45500000</v>
      </c>
      <c r="C6088" s="22" t="n">
        <v>38</v>
      </c>
      <c r="D6088" s="22" t="n">
        <v>1</v>
      </c>
      <c r="E6088" s="22" t="n">
        <v>0</v>
      </c>
      <c r="F6088" s="21">
        <f>(IF(C6088&lt;=20,MAX(800000,400000*C6088),8000000+700000*(C6088-20))+IF(E6088=1,1000000,0))</f>
        <v/>
      </c>
      <c r="G6088" s="21">
        <f>IF(AND(D6088=3,C6088&lt;=5),MAX(0,B6088-F6088),IF(AND(D6088=2,C6088&lt;=5,MAX(0,B6088-F6088)&gt;3000000),1500000+MAX(0,B6088-F6088)-3000000,MAX(0,B6088-F6088)/2))</f>
        <v/>
      </c>
      <c r="H6088" s="21">
        <f>ROUNDDOWN(G6088,-3)</f>
        <v/>
      </c>
      <c r="I6088" s="21">
        <f>IF(H6088&lt;=0,0,ROUNDDOWN(ROUND((H6088*LOOKUP(H6088,{0,1950001,3300001,6950001,9000001,18000001,40000001},{0.05,0.1,0.2,0.23,0.33,0.4,0.45})-LOOKUP(H6088,{0,1950001,3300001,6950001,9000001,18000001,40000001},{0,97500,427500,636000,1536000,2796000,4796000}))*1.021,3),0))</f>
        <v/>
      </c>
      <c r="J6088" s="21">
        <f>ROUNDDOWN(ROUND(H6088*0.06,2),-2)</f>
        <v/>
      </c>
      <c r="K6088" s="21">
        <f>ROUNDDOWN(ROUND(H6088*0.04,2),-2)</f>
        <v/>
      </c>
      <c r="L6088" s="21">
        <f>I6088+J6088+K6088</f>
        <v/>
      </c>
      <c r="M6088" s="21">
        <f>B6088-L6088</f>
        <v/>
      </c>
      <c r="N6088" s="21">
        <f>ROUNDDOWN(ROUND(B6088*0.2042,2),0)</f>
        <v/>
      </c>
    </row>
    <row r="6089">
      <c r="A6089" t="inlineStr">
        <is>
          <t>照合 一般</t>
        </is>
      </c>
      <c r="B6089" s="21" t="n">
        <v>45500000</v>
      </c>
      <c r="C6089" s="22" t="n">
        <v>39</v>
      </c>
      <c r="D6089" s="22" t="n">
        <v>1</v>
      </c>
      <c r="E6089" s="22" t="n">
        <v>0</v>
      </c>
      <c r="F6089" s="21">
        <f>(IF(C6089&lt;=20,MAX(800000,400000*C6089),8000000+700000*(C6089-20))+IF(E6089=1,1000000,0))</f>
        <v/>
      </c>
      <c r="G6089" s="21">
        <f>IF(AND(D6089=3,C6089&lt;=5),MAX(0,B6089-F6089),IF(AND(D6089=2,C6089&lt;=5,MAX(0,B6089-F6089)&gt;3000000),1500000+MAX(0,B6089-F6089)-3000000,MAX(0,B6089-F6089)/2))</f>
        <v/>
      </c>
      <c r="H6089" s="21">
        <f>ROUNDDOWN(G6089,-3)</f>
        <v/>
      </c>
      <c r="I6089" s="21">
        <f>IF(H6089&lt;=0,0,ROUNDDOWN(ROUND((H6089*LOOKUP(H6089,{0,1950001,3300001,6950001,9000001,18000001,40000001},{0.05,0.1,0.2,0.23,0.33,0.4,0.45})-LOOKUP(H6089,{0,1950001,3300001,6950001,9000001,18000001,40000001},{0,97500,427500,636000,1536000,2796000,4796000}))*1.021,3),0))</f>
        <v/>
      </c>
      <c r="J6089" s="21">
        <f>ROUNDDOWN(ROUND(H6089*0.06,2),-2)</f>
        <v/>
      </c>
      <c r="K6089" s="21">
        <f>ROUNDDOWN(ROUND(H6089*0.04,2),-2)</f>
        <v/>
      </c>
      <c r="L6089" s="21">
        <f>I6089+J6089+K6089</f>
        <v/>
      </c>
      <c r="M6089" s="21">
        <f>B6089-L6089</f>
        <v/>
      </c>
      <c r="N6089" s="21">
        <f>ROUNDDOWN(ROUND(B6089*0.2042,2),0)</f>
        <v/>
      </c>
    </row>
    <row r="6090">
      <c r="A6090" t="inlineStr">
        <is>
          <t>照合 一般</t>
        </is>
      </c>
      <c r="B6090" s="21" t="n">
        <v>45500000</v>
      </c>
      <c r="C6090" s="22" t="n">
        <v>40</v>
      </c>
      <c r="D6090" s="22" t="n">
        <v>1</v>
      </c>
      <c r="E6090" s="22" t="n">
        <v>0</v>
      </c>
      <c r="F6090" s="21">
        <f>(IF(C6090&lt;=20,MAX(800000,400000*C6090),8000000+700000*(C6090-20))+IF(E6090=1,1000000,0))</f>
        <v/>
      </c>
      <c r="G6090" s="21">
        <f>IF(AND(D6090=3,C6090&lt;=5),MAX(0,B6090-F6090),IF(AND(D6090=2,C6090&lt;=5,MAX(0,B6090-F6090)&gt;3000000),1500000+MAX(0,B6090-F6090)-3000000,MAX(0,B6090-F6090)/2))</f>
        <v/>
      </c>
      <c r="H6090" s="21">
        <f>ROUNDDOWN(G6090,-3)</f>
        <v/>
      </c>
      <c r="I6090" s="21">
        <f>IF(H6090&lt;=0,0,ROUNDDOWN(ROUND((H6090*LOOKUP(H6090,{0,1950001,3300001,6950001,9000001,18000001,40000001},{0.05,0.1,0.2,0.23,0.33,0.4,0.45})-LOOKUP(H6090,{0,1950001,3300001,6950001,9000001,18000001,40000001},{0,97500,427500,636000,1536000,2796000,4796000}))*1.021,3),0))</f>
        <v/>
      </c>
      <c r="J6090" s="21">
        <f>ROUNDDOWN(ROUND(H6090*0.06,2),-2)</f>
        <v/>
      </c>
      <c r="K6090" s="21">
        <f>ROUNDDOWN(ROUND(H6090*0.04,2),-2)</f>
        <v/>
      </c>
      <c r="L6090" s="21">
        <f>I6090+J6090+K6090</f>
        <v/>
      </c>
      <c r="M6090" s="21">
        <f>B6090-L6090</f>
        <v/>
      </c>
      <c r="N6090" s="21">
        <f>ROUNDDOWN(ROUND(B6090*0.2042,2),0)</f>
        <v/>
      </c>
    </row>
    <row r="6091">
      <c r="A6091" t="inlineStr">
        <is>
          <t>照合 一般</t>
        </is>
      </c>
      <c r="B6091" s="21" t="n">
        <v>45500000</v>
      </c>
      <c r="C6091" s="22" t="n">
        <v>41</v>
      </c>
      <c r="D6091" s="22" t="n">
        <v>1</v>
      </c>
      <c r="E6091" s="22" t="n">
        <v>0</v>
      </c>
      <c r="F6091" s="21">
        <f>(IF(C6091&lt;=20,MAX(800000,400000*C6091),8000000+700000*(C6091-20))+IF(E6091=1,1000000,0))</f>
        <v/>
      </c>
      <c r="G6091" s="21">
        <f>IF(AND(D6091=3,C6091&lt;=5),MAX(0,B6091-F6091),IF(AND(D6091=2,C6091&lt;=5,MAX(0,B6091-F6091)&gt;3000000),1500000+MAX(0,B6091-F6091)-3000000,MAX(0,B6091-F6091)/2))</f>
        <v/>
      </c>
      <c r="H6091" s="21">
        <f>ROUNDDOWN(G6091,-3)</f>
        <v/>
      </c>
      <c r="I6091" s="21">
        <f>IF(H6091&lt;=0,0,ROUNDDOWN(ROUND((H6091*LOOKUP(H6091,{0,1950001,3300001,6950001,9000001,18000001,40000001},{0.05,0.1,0.2,0.23,0.33,0.4,0.45})-LOOKUP(H6091,{0,1950001,3300001,6950001,9000001,18000001,40000001},{0,97500,427500,636000,1536000,2796000,4796000}))*1.021,3),0))</f>
        <v/>
      </c>
      <c r="J6091" s="21">
        <f>ROUNDDOWN(ROUND(H6091*0.06,2),-2)</f>
        <v/>
      </c>
      <c r="K6091" s="21">
        <f>ROUNDDOWN(ROUND(H6091*0.04,2),-2)</f>
        <v/>
      </c>
      <c r="L6091" s="21">
        <f>I6091+J6091+K6091</f>
        <v/>
      </c>
      <c r="M6091" s="21">
        <f>B6091-L6091</f>
        <v/>
      </c>
      <c r="N6091" s="21">
        <f>ROUNDDOWN(ROUND(B6091*0.2042,2),0)</f>
        <v/>
      </c>
    </row>
    <row r="6092">
      <c r="A6092" t="inlineStr">
        <is>
          <t>照合 一般</t>
        </is>
      </c>
      <c r="B6092" s="21" t="n">
        <v>45500000</v>
      </c>
      <c r="C6092" s="22" t="n">
        <v>42</v>
      </c>
      <c r="D6092" s="22" t="n">
        <v>1</v>
      </c>
      <c r="E6092" s="22" t="n">
        <v>0</v>
      </c>
      <c r="F6092" s="21">
        <f>(IF(C6092&lt;=20,MAX(800000,400000*C6092),8000000+700000*(C6092-20))+IF(E6092=1,1000000,0))</f>
        <v/>
      </c>
      <c r="G6092" s="21">
        <f>IF(AND(D6092=3,C6092&lt;=5),MAX(0,B6092-F6092),IF(AND(D6092=2,C6092&lt;=5,MAX(0,B6092-F6092)&gt;3000000),1500000+MAX(0,B6092-F6092)-3000000,MAX(0,B6092-F6092)/2))</f>
        <v/>
      </c>
      <c r="H6092" s="21">
        <f>ROUNDDOWN(G6092,-3)</f>
        <v/>
      </c>
      <c r="I6092" s="21">
        <f>IF(H6092&lt;=0,0,ROUNDDOWN(ROUND((H6092*LOOKUP(H6092,{0,1950001,3300001,6950001,9000001,18000001,40000001},{0.05,0.1,0.2,0.23,0.33,0.4,0.45})-LOOKUP(H6092,{0,1950001,3300001,6950001,9000001,18000001,40000001},{0,97500,427500,636000,1536000,2796000,4796000}))*1.021,3),0))</f>
        <v/>
      </c>
      <c r="J6092" s="21">
        <f>ROUNDDOWN(ROUND(H6092*0.06,2),-2)</f>
        <v/>
      </c>
      <c r="K6092" s="21">
        <f>ROUNDDOWN(ROUND(H6092*0.04,2),-2)</f>
        <v/>
      </c>
      <c r="L6092" s="21">
        <f>I6092+J6092+K6092</f>
        <v/>
      </c>
      <c r="M6092" s="21">
        <f>B6092-L6092</f>
        <v/>
      </c>
      <c r="N6092" s="21">
        <f>ROUNDDOWN(ROUND(B6092*0.2042,2),0)</f>
        <v/>
      </c>
    </row>
    <row r="6093">
      <c r="A6093" t="inlineStr">
        <is>
          <t>照合 一般</t>
        </is>
      </c>
      <c r="B6093" s="21" t="n">
        <v>45500000</v>
      </c>
      <c r="C6093" s="22" t="n">
        <v>43</v>
      </c>
      <c r="D6093" s="22" t="n">
        <v>1</v>
      </c>
      <c r="E6093" s="22" t="n">
        <v>0</v>
      </c>
      <c r="F6093" s="21">
        <f>(IF(C6093&lt;=20,MAX(800000,400000*C6093),8000000+700000*(C6093-20))+IF(E6093=1,1000000,0))</f>
        <v/>
      </c>
      <c r="G6093" s="21">
        <f>IF(AND(D6093=3,C6093&lt;=5),MAX(0,B6093-F6093),IF(AND(D6093=2,C6093&lt;=5,MAX(0,B6093-F6093)&gt;3000000),1500000+MAX(0,B6093-F6093)-3000000,MAX(0,B6093-F6093)/2))</f>
        <v/>
      </c>
      <c r="H6093" s="21">
        <f>ROUNDDOWN(G6093,-3)</f>
        <v/>
      </c>
      <c r="I6093" s="21">
        <f>IF(H6093&lt;=0,0,ROUNDDOWN(ROUND((H6093*LOOKUP(H6093,{0,1950001,3300001,6950001,9000001,18000001,40000001},{0.05,0.1,0.2,0.23,0.33,0.4,0.45})-LOOKUP(H6093,{0,1950001,3300001,6950001,9000001,18000001,40000001},{0,97500,427500,636000,1536000,2796000,4796000}))*1.021,3),0))</f>
        <v/>
      </c>
      <c r="J6093" s="21">
        <f>ROUNDDOWN(ROUND(H6093*0.06,2),-2)</f>
        <v/>
      </c>
      <c r="K6093" s="21">
        <f>ROUNDDOWN(ROUND(H6093*0.04,2),-2)</f>
        <v/>
      </c>
      <c r="L6093" s="21">
        <f>I6093+J6093+K6093</f>
        <v/>
      </c>
      <c r="M6093" s="21">
        <f>B6093-L6093</f>
        <v/>
      </c>
      <c r="N6093" s="21">
        <f>ROUNDDOWN(ROUND(B6093*0.2042,2),0)</f>
        <v/>
      </c>
    </row>
    <row r="6094">
      <c r="A6094" t="inlineStr">
        <is>
          <t>照合 一般</t>
        </is>
      </c>
      <c r="B6094" s="21" t="n">
        <v>45500000</v>
      </c>
      <c r="C6094" s="22" t="n">
        <v>44</v>
      </c>
      <c r="D6094" s="22" t="n">
        <v>1</v>
      </c>
      <c r="E6094" s="22" t="n">
        <v>0</v>
      </c>
      <c r="F6094" s="21">
        <f>(IF(C6094&lt;=20,MAX(800000,400000*C6094),8000000+700000*(C6094-20))+IF(E6094=1,1000000,0))</f>
        <v/>
      </c>
      <c r="G6094" s="21">
        <f>IF(AND(D6094=3,C6094&lt;=5),MAX(0,B6094-F6094),IF(AND(D6094=2,C6094&lt;=5,MAX(0,B6094-F6094)&gt;3000000),1500000+MAX(0,B6094-F6094)-3000000,MAX(0,B6094-F6094)/2))</f>
        <v/>
      </c>
      <c r="H6094" s="21">
        <f>ROUNDDOWN(G6094,-3)</f>
        <v/>
      </c>
      <c r="I6094" s="21">
        <f>IF(H6094&lt;=0,0,ROUNDDOWN(ROUND((H6094*LOOKUP(H6094,{0,1950001,3300001,6950001,9000001,18000001,40000001},{0.05,0.1,0.2,0.23,0.33,0.4,0.45})-LOOKUP(H6094,{0,1950001,3300001,6950001,9000001,18000001,40000001},{0,97500,427500,636000,1536000,2796000,4796000}))*1.021,3),0))</f>
        <v/>
      </c>
      <c r="J6094" s="21">
        <f>ROUNDDOWN(ROUND(H6094*0.06,2),-2)</f>
        <v/>
      </c>
      <c r="K6094" s="21">
        <f>ROUNDDOWN(ROUND(H6094*0.04,2),-2)</f>
        <v/>
      </c>
      <c r="L6094" s="21">
        <f>I6094+J6094+K6094</f>
        <v/>
      </c>
      <c r="M6094" s="21">
        <f>B6094-L6094</f>
        <v/>
      </c>
      <c r="N6094" s="21">
        <f>ROUNDDOWN(ROUND(B6094*0.2042,2),0)</f>
        <v/>
      </c>
    </row>
    <row r="6095">
      <c r="A6095" t="inlineStr">
        <is>
          <t>照合 一般</t>
        </is>
      </c>
      <c r="B6095" s="21" t="n">
        <v>45500000</v>
      </c>
      <c r="C6095" s="22" t="n">
        <v>45</v>
      </c>
      <c r="D6095" s="22" t="n">
        <v>1</v>
      </c>
      <c r="E6095" s="22" t="n">
        <v>0</v>
      </c>
      <c r="F6095" s="21">
        <f>(IF(C6095&lt;=20,MAX(800000,400000*C6095),8000000+700000*(C6095-20))+IF(E6095=1,1000000,0))</f>
        <v/>
      </c>
      <c r="G6095" s="21">
        <f>IF(AND(D6095=3,C6095&lt;=5),MAX(0,B6095-F6095),IF(AND(D6095=2,C6095&lt;=5,MAX(0,B6095-F6095)&gt;3000000),1500000+MAX(0,B6095-F6095)-3000000,MAX(0,B6095-F6095)/2))</f>
        <v/>
      </c>
      <c r="H6095" s="21">
        <f>ROUNDDOWN(G6095,-3)</f>
        <v/>
      </c>
      <c r="I6095" s="21">
        <f>IF(H6095&lt;=0,0,ROUNDDOWN(ROUND((H6095*LOOKUP(H6095,{0,1950001,3300001,6950001,9000001,18000001,40000001},{0.05,0.1,0.2,0.23,0.33,0.4,0.45})-LOOKUP(H6095,{0,1950001,3300001,6950001,9000001,18000001,40000001},{0,97500,427500,636000,1536000,2796000,4796000}))*1.021,3),0))</f>
        <v/>
      </c>
      <c r="J6095" s="21">
        <f>ROUNDDOWN(ROUND(H6095*0.06,2),-2)</f>
        <v/>
      </c>
      <c r="K6095" s="21">
        <f>ROUNDDOWN(ROUND(H6095*0.04,2),-2)</f>
        <v/>
      </c>
      <c r="L6095" s="21">
        <f>I6095+J6095+K6095</f>
        <v/>
      </c>
      <c r="M6095" s="21">
        <f>B6095-L6095</f>
        <v/>
      </c>
      <c r="N6095" s="21">
        <f>ROUNDDOWN(ROUND(B6095*0.2042,2),0)</f>
        <v/>
      </c>
    </row>
    <row r="6096">
      <c r="A6096" t="inlineStr">
        <is>
          <t>照合 短期</t>
        </is>
      </c>
      <c r="B6096" s="21" t="n">
        <v>45500000</v>
      </c>
      <c r="C6096" s="22" t="n">
        <v>1</v>
      </c>
      <c r="D6096" s="22" t="n">
        <v>2</v>
      </c>
      <c r="E6096" s="22" t="n">
        <v>0</v>
      </c>
      <c r="F6096" s="21">
        <f>(IF(C6096&lt;=20,MAX(800000,400000*C6096),8000000+700000*(C6096-20))+IF(E6096=1,1000000,0))</f>
        <v/>
      </c>
      <c r="G6096" s="21">
        <f>IF(AND(D6096=3,C6096&lt;=5),MAX(0,B6096-F6096),IF(AND(D6096=2,C6096&lt;=5,MAX(0,B6096-F6096)&gt;3000000),1500000+MAX(0,B6096-F6096)-3000000,MAX(0,B6096-F6096)/2))</f>
        <v/>
      </c>
      <c r="H6096" s="21">
        <f>ROUNDDOWN(G6096,-3)</f>
        <v/>
      </c>
      <c r="I6096" s="21">
        <f>IF(H6096&lt;=0,0,ROUNDDOWN(ROUND((H6096*LOOKUP(H6096,{0,1950001,3300001,6950001,9000001,18000001,40000001},{0.05,0.1,0.2,0.23,0.33,0.4,0.45})-LOOKUP(H6096,{0,1950001,3300001,6950001,9000001,18000001,40000001},{0,97500,427500,636000,1536000,2796000,4796000}))*1.021,3),0))</f>
        <v/>
      </c>
      <c r="J6096" s="21">
        <f>ROUNDDOWN(ROUND(H6096*0.06,2),-2)</f>
        <v/>
      </c>
      <c r="K6096" s="21">
        <f>ROUNDDOWN(ROUND(H6096*0.04,2),-2)</f>
        <v/>
      </c>
      <c r="L6096" s="21">
        <f>I6096+J6096+K6096</f>
        <v/>
      </c>
      <c r="M6096" s="21">
        <f>B6096-L6096</f>
        <v/>
      </c>
      <c r="N6096" s="21">
        <f>ROUNDDOWN(ROUND(B6096*0.2042,2),0)</f>
        <v/>
      </c>
    </row>
    <row r="6097">
      <c r="A6097" t="inlineStr">
        <is>
          <t>照合 役員</t>
        </is>
      </c>
      <c r="B6097" s="21" t="n">
        <v>45500000</v>
      </c>
      <c r="C6097" s="22" t="n">
        <v>1</v>
      </c>
      <c r="D6097" s="22" t="n">
        <v>3</v>
      </c>
      <c r="E6097" s="22" t="n">
        <v>0</v>
      </c>
      <c r="F6097" s="21">
        <f>(IF(C6097&lt;=20,MAX(800000,400000*C6097),8000000+700000*(C6097-20))+IF(E6097=1,1000000,0))</f>
        <v/>
      </c>
      <c r="G6097" s="21">
        <f>IF(AND(D6097=3,C6097&lt;=5),MAX(0,B6097-F6097),IF(AND(D6097=2,C6097&lt;=5,MAX(0,B6097-F6097)&gt;3000000),1500000+MAX(0,B6097-F6097)-3000000,MAX(0,B6097-F6097)/2))</f>
        <v/>
      </c>
      <c r="H6097" s="21">
        <f>ROUNDDOWN(G6097,-3)</f>
        <v/>
      </c>
      <c r="I6097" s="21">
        <f>IF(H6097&lt;=0,0,ROUNDDOWN(ROUND((H6097*LOOKUP(H6097,{0,1950001,3300001,6950001,9000001,18000001,40000001},{0.05,0.1,0.2,0.23,0.33,0.4,0.45})-LOOKUP(H6097,{0,1950001,3300001,6950001,9000001,18000001,40000001},{0,97500,427500,636000,1536000,2796000,4796000}))*1.021,3),0))</f>
        <v/>
      </c>
      <c r="J6097" s="21">
        <f>ROUNDDOWN(ROUND(H6097*0.06,2),-2)</f>
        <v/>
      </c>
      <c r="K6097" s="21">
        <f>ROUNDDOWN(ROUND(H6097*0.04,2),-2)</f>
        <v/>
      </c>
      <c r="L6097" s="21">
        <f>I6097+J6097+K6097</f>
        <v/>
      </c>
      <c r="M6097" s="21">
        <f>B6097-L6097</f>
        <v/>
      </c>
      <c r="N6097" s="21">
        <f>ROUNDDOWN(ROUND(B6097*0.2042,2),0)</f>
        <v/>
      </c>
    </row>
    <row r="6098">
      <c r="A6098" t="inlineStr">
        <is>
          <t>照合 短期 障害</t>
        </is>
      </c>
      <c r="B6098" s="21" t="n">
        <v>45500000</v>
      </c>
      <c r="C6098" s="22" t="n">
        <v>1</v>
      </c>
      <c r="D6098" s="22" t="n">
        <v>2</v>
      </c>
      <c r="E6098" s="22" t="n">
        <v>1</v>
      </c>
      <c r="F6098" s="21">
        <f>(IF(C6098&lt;=20,MAX(800000,400000*C6098),8000000+700000*(C6098-20))+IF(E6098=1,1000000,0))</f>
        <v/>
      </c>
      <c r="G6098" s="21">
        <f>IF(AND(D6098=3,C6098&lt;=5),MAX(0,B6098-F6098),IF(AND(D6098=2,C6098&lt;=5,MAX(0,B6098-F6098)&gt;3000000),1500000+MAX(0,B6098-F6098)-3000000,MAX(0,B6098-F6098)/2))</f>
        <v/>
      </c>
      <c r="H6098" s="21">
        <f>ROUNDDOWN(G6098,-3)</f>
        <v/>
      </c>
      <c r="I6098" s="21">
        <f>IF(H6098&lt;=0,0,ROUNDDOWN(ROUND((H6098*LOOKUP(H6098,{0,1950001,3300001,6950001,9000001,18000001,40000001},{0.05,0.1,0.2,0.23,0.33,0.4,0.45})-LOOKUP(H6098,{0,1950001,3300001,6950001,9000001,18000001,40000001},{0,97500,427500,636000,1536000,2796000,4796000}))*1.021,3),0))</f>
        <v/>
      </c>
      <c r="J6098" s="21">
        <f>ROUNDDOWN(ROUND(H6098*0.06,2),-2)</f>
        <v/>
      </c>
      <c r="K6098" s="21">
        <f>ROUNDDOWN(ROUND(H6098*0.04,2),-2)</f>
        <v/>
      </c>
      <c r="L6098" s="21">
        <f>I6098+J6098+K6098</f>
        <v/>
      </c>
      <c r="M6098" s="21">
        <f>B6098-L6098</f>
        <v/>
      </c>
      <c r="N6098" s="21">
        <f>ROUNDDOWN(ROUND(B6098*0.2042,2),0)</f>
        <v/>
      </c>
    </row>
    <row r="6099">
      <c r="A6099" t="inlineStr">
        <is>
          <t>照合 短期</t>
        </is>
      </c>
      <c r="B6099" s="21" t="n">
        <v>45500000</v>
      </c>
      <c r="C6099" s="22" t="n">
        <v>2</v>
      </c>
      <c r="D6099" s="22" t="n">
        <v>2</v>
      </c>
      <c r="E6099" s="22" t="n">
        <v>0</v>
      </c>
      <c r="F6099" s="21">
        <f>(IF(C6099&lt;=20,MAX(800000,400000*C6099),8000000+700000*(C6099-20))+IF(E6099=1,1000000,0))</f>
        <v/>
      </c>
      <c r="G6099" s="21">
        <f>IF(AND(D6099=3,C6099&lt;=5),MAX(0,B6099-F6099),IF(AND(D6099=2,C6099&lt;=5,MAX(0,B6099-F6099)&gt;3000000),1500000+MAX(0,B6099-F6099)-3000000,MAX(0,B6099-F6099)/2))</f>
        <v/>
      </c>
      <c r="H6099" s="21">
        <f>ROUNDDOWN(G6099,-3)</f>
        <v/>
      </c>
      <c r="I6099" s="21">
        <f>IF(H6099&lt;=0,0,ROUNDDOWN(ROUND((H6099*LOOKUP(H6099,{0,1950001,3300001,6950001,9000001,18000001,40000001},{0.05,0.1,0.2,0.23,0.33,0.4,0.45})-LOOKUP(H6099,{0,1950001,3300001,6950001,9000001,18000001,40000001},{0,97500,427500,636000,1536000,2796000,4796000}))*1.021,3),0))</f>
        <v/>
      </c>
      <c r="J6099" s="21">
        <f>ROUNDDOWN(ROUND(H6099*0.06,2),-2)</f>
        <v/>
      </c>
      <c r="K6099" s="21">
        <f>ROUNDDOWN(ROUND(H6099*0.04,2),-2)</f>
        <v/>
      </c>
      <c r="L6099" s="21">
        <f>I6099+J6099+K6099</f>
        <v/>
      </c>
      <c r="M6099" s="21">
        <f>B6099-L6099</f>
        <v/>
      </c>
      <c r="N6099" s="21">
        <f>ROUNDDOWN(ROUND(B6099*0.2042,2),0)</f>
        <v/>
      </c>
    </row>
    <row r="6100">
      <c r="A6100" t="inlineStr">
        <is>
          <t>照合 役員</t>
        </is>
      </c>
      <c r="B6100" s="21" t="n">
        <v>45500000</v>
      </c>
      <c r="C6100" s="22" t="n">
        <v>2</v>
      </c>
      <c r="D6100" s="22" t="n">
        <v>3</v>
      </c>
      <c r="E6100" s="22" t="n">
        <v>0</v>
      </c>
      <c r="F6100" s="21">
        <f>(IF(C6100&lt;=20,MAX(800000,400000*C6100),8000000+700000*(C6100-20))+IF(E6100=1,1000000,0))</f>
        <v/>
      </c>
      <c r="G6100" s="21">
        <f>IF(AND(D6100=3,C6100&lt;=5),MAX(0,B6100-F6100),IF(AND(D6100=2,C6100&lt;=5,MAX(0,B6100-F6100)&gt;3000000),1500000+MAX(0,B6100-F6100)-3000000,MAX(0,B6100-F6100)/2))</f>
        <v/>
      </c>
      <c r="H6100" s="21">
        <f>ROUNDDOWN(G6100,-3)</f>
        <v/>
      </c>
      <c r="I6100" s="21">
        <f>IF(H6100&lt;=0,0,ROUNDDOWN(ROUND((H6100*LOOKUP(H6100,{0,1950001,3300001,6950001,9000001,18000001,40000001},{0.05,0.1,0.2,0.23,0.33,0.4,0.45})-LOOKUP(H6100,{0,1950001,3300001,6950001,9000001,18000001,40000001},{0,97500,427500,636000,1536000,2796000,4796000}))*1.021,3),0))</f>
        <v/>
      </c>
      <c r="J6100" s="21">
        <f>ROUNDDOWN(ROUND(H6100*0.06,2),-2)</f>
        <v/>
      </c>
      <c r="K6100" s="21">
        <f>ROUNDDOWN(ROUND(H6100*0.04,2),-2)</f>
        <v/>
      </c>
      <c r="L6100" s="21">
        <f>I6100+J6100+K6100</f>
        <v/>
      </c>
      <c r="M6100" s="21">
        <f>B6100-L6100</f>
        <v/>
      </c>
      <c r="N6100" s="21">
        <f>ROUNDDOWN(ROUND(B6100*0.2042,2),0)</f>
        <v/>
      </c>
    </row>
    <row r="6101">
      <c r="A6101" t="inlineStr">
        <is>
          <t>照合 短期 障害</t>
        </is>
      </c>
      <c r="B6101" s="21" t="n">
        <v>45500000</v>
      </c>
      <c r="C6101" s="22" t="n">
        <v>2</v>
      </c>
      <c r="D6101" s="22" t="n">
        <v>2</v>
      </c>
      <c r="E6101" s="22" t="n">
        <v>1</v>
      </c>
      <c r="F6101" s="21">
        <f>(IF(C6101&lt;=20,MAX(800000,400000*C6101),8000000+700000*(C6101-20))+IF(E6101=1,1000000,0))</f>
        <v/>
      </c>
      <c r="G6101" s="21">
        <f>IF(AND(D6101=3,C6101&lt;=5),MAX(0,B6101-F6101),IF(AND(D6101=2,C6101&lt;=5,MAX(0,B6101-F6101)&gt;3000000),1500000+MAX(0,B6101-F6101)-3000000,MAX(0,B6101-F6101)/2))</f>
        <v/>
      </c>
      <c r="H6101" s="21">
        <f>ROUNDDOWN(G6101,-3)</f>
        <v/>
      </c>
      <c r="I6101" s="21">
        <f>IF(H6101&lt;=0,0,ROUNDDOWN(ROUND((H6101*LOOKUP(H6101,{0,1950001,3300001,6950001,9000001,18000001,40000001},{0.05,0.1,0.2,0.23,0.33,0.4,0.45})-LOOKUP(H6101,{0,1950001,3300001,6950001,9000001,18000001,40000001},{0,97500,427500,636000,1536000,2796000,4796000}))*1.021,3),0))</f>
        <v/>
      </c>
      <c r="J6101" s="21">
        <f>ROUNDDOWN(ROUND(H6101*0.06,2),-2)</f>
        <v/>
      </c>
      <c r="K6101" s="21">
        <f>ROUNDDOWN(ROUND(H6101*0.04,2),-2)</f>
        <v/>
      </c>
      <c r="L6101" s="21">
        <f>I6101+J6101+K6101</f>
        <v/>
      </c>
      <c r="M6101" s="21">
        <f>B6101-L6101</f>
        <v/>
      </c>
      <c r="N6101" s="21">
        <f>ROUNDDOWN(ROUND(B6101*0.2042,2),0)</f>
        <v/>
      </c>
    </row>
    <row r="6102">
      <c r="A6102" t="inlineStr">
        <is>
          <t>照合 短期</t>
        </is>
      </c>
      <c r="B6102" s="21" t="n">
        <v>45500000</v>
      </c>
      <c r="C6102" s="22" t="n">
        <v>3</v>
      </c>
      <c r="D6102" s="22" t="n">
        <v>2</v>
      </c>
      <c r="E6102" s="22" t="n">
        <v>0</v>
      </c>
      <c r="F6102" s="21">
        <f>(IF(C6102&lt;=20,MAX(800000,400000*C6102),8000000+700000*(C6102-20))+IF(E6102=1,1000000,0))</f>
        <v/>
      </c>
      <c r="G6102" s="21">
        <f>IF(AND(D6102=3,C6102&lt;=5),MAX(0,B6102-F6102),IF(AND(D6102=2,C6102&lt;=5,MAX(0,B6102-F6102)&gt;3000000),1500000+MAX(0,B6102-F6102)-3000000,MAX(0,B6102-F6102)/2))</f>
        <v/>
      </c>
      <c r="H6102" s="21">
        <f>ROUNDDOWN(G6102,-3)</f>
        <v/>
      </c>
      <c r="I6102" s="21">
        <f>IF(H6102&lt;=0,0,ROUNDDOWN(ROUND((H6102*LOOKUP(H6102,{0,1950001,3300001,6950001,9000001,18000001,40000001},{0.05,0.1,0.2,0.23,0.33,0.4,0.45})-LOOKUP(H6102,{0,1950001,3300001,6950001,9000001,18000001,40000001},{0,97500,427500,636000,1536000,2796000,4796000}))*1.021,3),0))</f>
        <v/>
      </c>
      <c r="J6102" s="21">
        <f>ROUNDDOWN(ROUND(H6102*0.06,2),-2)</f>
        <v/>
      </c>
      <c r="K6102" s="21">
        <f>ROUNDDOWN(ROUND(H6102*0.04,2),-2)</f>
        <v/>
      </c>
      <c r="L6102" s="21">
        <f>I6102+J6102+K6102</f>
        <v/>
      </c>
      <c r="M6102" s="21">
        <f>B6102-L6102</f>
        <v/>
      </c>
      <c r="N6102" s="21">
        <f>ROUNDDOWN(ROUND(B6102*0.2042,2),0)</f>
        <v/>
      </c>
    </row>
    <row r="6103">
      <c r="A6103" t="inlineStr">
        <is>
          <t>照合 役員</t>
        </is>
      </c>
      <c r="B6103" s="21" t="n">
        <v>45500000</v>
      </c>
      <c r="C6103" s="22" t="n">
        <v>3</v>
      </c>
      <c r="D6103" s="22" t="n">
        <v>3</v>
      </c>
      <c r="E6103" s="22" t="n">
        <v>0</v>
      </c>
      <c r="F6103" s="21">
        <f>(IF(C6103&lt;=20,MAX(800000,400000*C6103),8000000+700000*(C6103-20))+IF(E6103=1,1000000,0))</f>
        <v/>
      </c>
      <c r="G6103" s="21">
        <f>IF(AND(D6103=3,C6103&lt;=5),MAX(0,B6103-F6103),IF(AND(D6103=2,C6103&lt;=5,MAX(0,B6103-F6103)&gt;3000000),1500000+MAX(0,B6103-F6103)-3000000,MAX(0,B6103-F6103)/2))</f>
        <v/>
      </c>
      <c r="H6103" s="21">
        <f>ROUNDDOWN(G6103,-3)</f>
        <v/>
      </c>
      <c r="I6103" s="21">
        <f>IF(H6103&lt;=0,0,ROUNDDOWN(ROUND((H6103*LOOKUP(H6103,{0,1950001,3300001,6950001,9000001,18000001,40000001},{0.05,0.1,0.2,0.23,0.33,0.4,0.45})-LOOKUP(H6103,{0,1950001,3300001,6950001,9000001,18000001,40000001},{0,97500,427500,636000,1536000,2796000,4796000}))*1.021,3),0))</f>
        <v/>
      </c>
      <c r="J6103" s="21">
        <f>ROUNDDOWN(ROUND(H6103*0.06,2),-2)</f>
        <v/>
      </c>
      <c r="K6103" s="21">
        <f>ROUNDDOWN(ROUND(H6103*0.04,2),-2)</f>
        <v/>
      </c>
      <c r="L6103" s="21">
        <f>I6103+J6103+K6103</f>
        <v/>
      </c>
      <c r="M6103" s="21">
        <f>B6103-L6103</f>
        <v/>
      </c>
      <c r="N6103" s="21">
        <f>ROUNDDOWN(ROUND(B6103*0.2042,2),0)</f>
        <v/>
      </c>
    </row>
    <row r="6104">
      <c r="A6104" t="inlineStr">
        <is>
          <t>照合 短期 障害</t>
        </is>
      </c>
      <c r="B6104" s="21" t="n">
        <v>45500000</v>
      </c>
      <c r="C6104" s="22" t="n">
        <v>3</v>
      </c>
      <c r="D6104" s="22" t="n">
        <v>2</v>
      </c>
      <c r="E6104" s="22" t="n">
        <v>1</v>
      </c>
      <c r="F6104" s="21">
        <f>(IF(C6104&lt;=20,MAX(800000,400000*C6104),8000000+700000*(C6104-20))+IF(E6104=1,1000000,0))</f>
        <v/>
      </c>
      <c r="G6104" s="21">
        <f>IF(AND(D6104=3,C6104&lt;=5),MAX(0,B6104-F6104),IF(AND(D6104=2,C6104&lt;=5,MAX(0,B6104-F6104)&gt;3000000),1500000+MAX(0,B6104-F6104)-3000000,MAX(0,B6104-F6104)/2))</f>
        <v/>
      </c>
      <c r="H6104" s="21">
        <f>ROUNDDOWN(G6104,-3)</f>
        <v/>
      </c>
      <c r="I6104" s="21">
        <f>IF(H6104&lt;=0,0,ROUNDDOWN(ROUND((H6104*LOOKUP(H6104,{0,1950001,3300001,6950001,9000001,18000001,40000001},{0.05,0.1,0.2,0.23,0.33,0.4,0.45})-LOOKUP(H6104,{0,1950001,3300001,6950001,9000001,18000001,40000001},{0,97500,427500,636000,1536000,2796000,4796000}))*1.021,3),0))</f>
        <v/>
      </c>
      <c r="J6104" s="21">
        <f>ROUNDDOWN(ROUND(H6104*0.06,2),-2)</f>
        <v/>
      </c>
      <c r="K6104" s="21">
        <f>ROUNDDOWN(ROUND(H6104*0.04,2),-2)</f>
        <v/>
      </c>
      <c r="L6104" s="21">
        <f>I6104+J6104+K6104</f>
        <v/>
      </c>
      <c r="M6104" s="21">
        <f>B6104-L6104</f>
        <v/>
      </c>
      <c r="N6104" s="21">
        <f>ROUNDDOWN(ROUND(B6104*0.2042,2),0)</f>
        <v/>
      </c>
    </row>
    <row r="6105">
      <c r="A6105" t="inlineStr">
        <is>
          <t>照合 短期</t>
        </is>
      </c>
      <c r="B6105" s="21" t="n">
        <v>45500000</v>
      </c>
      <c r="C6105" s="22" t="n">
        <v>4</v>
      </c>
      <c r="D6105" s="22" t="n">
        <v>2</v>
      </c>
      <c r="E6105" s="22" t="n">
        <v>0</v>
      </c>
      <c r="F6105" s="21">
        <f>(IF(C6105&lt;=20,MAX(800000,400000*C6105),8000000+700000*(C6105-20))+IF(E6105=1,1000000,0))</f>
        <v/>
      </c>
      <c r="G6105" s="21">
        <f>IF(AND(D6105=3,C6105&lt;=5),MAX(0,B6105-F6105),IF(AND(D6105=2,C6105&lt;=5,MAX(0,B6105-F6105)&gt;3000000),1500000+MAX(0,B6105-F6105)-3000000,MAX(0,B6105-F6105)/2))</f>
        <v/>
      </c>
      <c r="H6105" s="21">
        <f>ROUNDDOWN(G6105,-3)</f>
        <v/>
      </c>
      <c r="I6105" s="21">
        <f>IF(H6105&lt;=0,0,ROUNDDOWN(ROUND((H6105*LOOKUP(H6105,{0,1950001,3300001,6950001,9000001,18000001,40000001},{0.05,0.1,0.2,0.23,0.33,0.4,0.45})-LOOKUP(H6105,{0,1950001,3300001,6950001,9000001,18000001,40000001},{0,97500,427500,636000,1536000,2796000,4796000}))*1.021,3),0))</f>
        <v/>
      </c>
      <c r="J6105" s="21">
        <f>ROUNDDOWN(ROUND(H6105*0.06,2),-2)</f>
        <v/>
      </c>
      <c r="K6105" s="21">
        <f>ROUNDDOWN(ROUND(H6105*0.04,2),-2)</f>
        <v/>
      </c>
      <c r="L6105" s="21">
        <f>I6105+J6105+K6105</f>
        <v/>
      </c>
      <c r="M6105" s="21">
        <f>B6105-L6105</f>
        <v/>
      </c>
      <c r="N6105" s="21">
        <f>ROUNDDOWN(ROUND(B6105*0.2042,2),0)</f>
        <v/>
      </c>
    </row>
    <row r="6106">
      <c r="A6106" t="inlineStr">
        <is>
          <t>照合 役員</t>
        </is>
      </c>
      <c r="B6106" s="21" t="n">
        <v>45500000</v>
      </c>
      <c r="C6106" s="22" t="n">
        <v>4</v>
      </c>
      <c r="D6106" s="22" t="n">
        <v>3</v>
      </c>
      <c r="E6106" s="22" t="n">
        <v>0</v>
      </c>
      <c r="F6106" s="21">
        <f>(IF(C6106&lt;=20,MAX(800000,400000*C6106),8000000+700000*(C6106-20))+IF(E6106=1,1000000,0))</f>
        <v/>
      </c>
      <c r="G6106" s="21">
        <f>IF(AND(D6106=3,C6106&lt;=5),MAX(0,B6106-F6106),IF(AND(D6106=2,C6106&lt;=5,MAX(0,B6106-F6106)&gt;3000000),1500000+MAX(0,B6106-F6106)-3000000,MAX(0,B6106-F6106)/2))</f>
        <v/>
      </c>
      <c r="H6106" s="21">
        <f>ROUNDDOWN(G6106,-3)</f>
        <v/>
      </c>
      <c r="I6106" s="21">
        <f>IF(H6106&lt;=0,0,ROUNDDOWN(ROUND((H6106*LOOKUP(H6106,{0,1950001,3300001,6950001,9000001,18000001,40000001},{0.05,0.1,0.2,0.23,0.33,0.4,0.45})-LOOKUP(H6106,{0,1950001,3300001,6950001,9000001,18000001,40000001},{0,97500,427500,636000,1536000,2796000,4796000}))*1.021,3),0))</f>
        <v/>
      </c>
      <c r="J6106" s="21">
        <f>ROUNDDOWN(ROUND(H6106*0.06,2),-2)</f>
        <v/>
      </c>
      <c r="K6106" s="21">
        <f>ROUNDDOWN(ROUND(H6106*0.04,2),-2)</f>
        <v/>
      </c>
      <c r="L6106" s="21">
        <f>I6106+J6106+K6106</f>
        <v/>
      </c>
      <c r="M6106" s="21">
        <f>B6106-L6106</f>
        <v/>
      </c>
      <c r="N6106" s="21">
        <f>ROUNDDOWN(ROUND(B6106*0.2042,2),0)</f>
        <v/>
      </c>
    </row>
    <row r="6107">
      <c r="A6107" t="inlineStr">
        <is>
          <t>照合 短期 障害</t>
        </is>
      </c>
      <c r="B6107" s="21" t="n">
        <v>45500000</v>
      </c>
      <c r="C6107" s="22" t="n">
        <v>4</v>
      </c>
      <c r="D6107" s="22" t="n">
        <v>2</v>
      </c>
      <c r="E6107" s="22" t="n">
        <v>1</v>
      </c>
      <c r="F6107" s="21">
        <f>(IF(C6107&lt;=20,MAX(800000,400000*C6107),8000000+700000*(C6107-20))+IF(E6107=1,1000000,0))</f>
        <v/>
      </c>
      <c r="G6107" s="21">
        <f>IF(AND(D6107=3,C6107&lt;=5),MAX(0,B6107-F6107),IF(AND(D6107=2,C6107&lt;=5,MAX(0,B6107-F6107)&gt;3000000),1500000+MAX(0,B6107-F6107)-3000000,MAX(0,B6107-F6107)/2))</f>
        <v/>
      </c>
      <c r="H6107" s="21">
        <f>ROUNDDOWN(G6107,-3)</f>
        <v/>
      </c>
      <c r="I6107" s="21">
        <f>IF(H6107&lt;=0,0,ROUNDDOWN(ROUND((H6107*LOOKUP(H6107,{0,1950001,3300001,6950001,9000001,18000001,40000001},{0.05,0.1,0.2,0.23,0.33,0.4,0.45})-LOOKUP(H6107,{0,1950001,3300001,6950001,9000001,18000001,40000001},{0,97500,427500,636000,1536000,2796000,4796000}))*1.021,3),0))</f>
        <v/>
      </c>
      <c r="J6107" s="21">
        <f>ROUNDDOWN(ROUND(H6107*0.06,2),-2)</f>
        <v/>
      </c>
      <c r="K6107" s="21">
        <f>ROUNDDOWN(ROUND(H6107*0.04,2),-2)</f>
        <v/>
      </c>
      <c r="L6107" s="21">
        <f>I6107+J6107+K6107</f>
        <v/>
      </c>
      <c r="M6107" s="21">
        <f>B6107-L6107</f>
        <v/>
      </c>
      <c r="N6107" s="21">
        <f>ROUNDDOWN(ROUND(B6107*0.2042,2),0)</f>
        <v/>
      </c>
    </row>
    <row r="6108">
      <c r="A6108" t="inlineStr">
        <is>
          <t>照合 短期</t>
        </is>
      </c>
      <c r="B6108" s="21" t="n">
        <v>45500000</v>
      </c>
      <c r="C6108" s="22" t="n">
        <v>5</v>
      </c>
      <c r="D6108" s="22" t="n">
        <v>2</v>
      </c>
      <c r="E6108" s="22" t="n">
        <v>0</v>
      </c>
      <c r="F6108" s="21">
        <f>(IF(C6108&lt;=20,MAX(800000,400000*C6108),8000000+700000*(C6108-20))+IF(E6108=1,1000000,0))</f>
        <v/>
      </c>
      <c r="G6108" s="21">
        <f>IF(AND(D6108=3,C6108&lt;=5),MAX(0,B6108-F6108),IF(AND(D6108=2,C6108&lt;=5,MAX(0,B6108-F6108)&gt;3000000),1500000+MAX(0,B6108-F6108)-3000000,MAX(0,B6108-F6108)/2))</f>
        <v/>
      </c>
      <c r="H6108" s="21">
        <f>ROUNDDOWN(G6108,-3)</f>
        <v/>
      </c>
      <c r="I6108" s="21">
        <f>IF(H6108&lt;=0,0,ROUNDDOWN(ROUND((H6108*LOOKUP(H6108,{0,1950001,3300001,6950001,9000001,18000001,40000001},{0.05,0.1,0.2,0.23,0.33,0.4,0.45})-LOOKUP(H6108,{0,1950001,3300001,6950001,9000001,18000001,40000001},{0,97500,427500,636000,1536000,2796000,4796000}))*1.021,3),0))</f>
        <v/>
      </c>
      <c r="J6108" s="21">
        <f>ROUNDDOWN(ROUND(H6108*0.06,2),-2)</f>
        <v/>
      </c>
      <c r="K6108" s="21">
        <f>ROUNDDOWN(ROUND(H6108*0.04,2),-2)</f>
        <v/>
      </c>
      <c r="L6108" s="21">
        <f>I6108+J6108+K6108</f>
        <v/>
      </c>
      <c r="M6108" s="21">
        <f>B6108-L6108</f>
        <v/>
      </c>
      <c r="N6108" s="21">
        <f>ROUNDDOWN(ROUND(B6108*0.2042,2),0)</f>
        <v/>
      </c>
    </row>
    <row r="6109">
      <c r="A6109" t="inlineStr">
        <is>
          <t>照合 役員</t>
        </is>
      </c>
      <c r="B6109" s="21" t="n">
        <v>45500000</v>
      </c>
      <c r="C6109" s="22" t="n">
        <v>5</v>
      </c>
      <c r="D6109" s="22" t="n">
        <v>3</v>
      </c>
      <c r="E6109" s="22" t="n">
        <v>0</v>
      </c>
      <c r="F6109" s="21">
        <f>(IF(C6109&lt;=20,MAX(800000,400000*C6109),8000000+700000*(C6109-20))+IF(E6109=1,1000000,0))</f>
        <v/>
      </c>
      <c r="G6109" s="21">
        <f>IF(AND(D6109=3,C6109&lt;=5),MAX(0,B6109-F6109),IF(AND(D6109=2,C6109&lt;=5,MAX(0,B6109-F6109)&gt;3000000),1500000+MAX(0,B6109-F6109)-3000000,MAX(0,B6109-F6109)/2))</f>
        <v/>
      </c>
      <c r="H6109" s="21">
        <f>ROUNDDOWN(G6109,-3)</f>
        <v/>
      </c>
      <c r="I6109" s="21">
        <f>IF(H6109&lt;=0,0,ROUNDDOWN(ROUND((H6109*LOOKUP(H6109,{0,1950001,3300001,6950001,9000001,18000001,40000001},{0.05,0.1,0.2,0.23,0.33,0.4,0.45})-LOOKUP(H6109,{0,1950001,3300001,6950001,9000001,18000001,40000001},{0,97500,427500,636000,1536000,2796000,4796000}))*1.021,3),0))</f>
        <v/>
      </c>
      <c r="J6109" s="21">
        <f>ROUNDDOWN(ROUND(H6109*0.06,2),-2)</f>
        <v/>
      </c>
      <c r="K6109" s="21">
        <f>ROUNDDOWN(ROUND(H6109*0.04,2),-2)</f>
        <v/>
      </c>
      <c r="L6109" s="21">
        <f>I6109+J6109+K6109</f>
        <v/>
      </c>
      <c r="M6109" s="21">
        <f>B6109-L6109</f>
        <v/>
      </c>
      <c r="N6109" s="21">
        <f>ROUNDDOWN(ROUND(B6109*0.2042,2),0)</f>
        <v/>
      </c>
    </row>
    <row r="6110">
      <c r="A6110" t="inlineStr">
        <is>
          <t>照合 短期 障害</t>
        </is>
      </c>
      <c r="B6110" s="21" t="n">
        <v>45500000</v>
      </c>
      <c r="C6110" s="22" t="n">
        <v>5</v>
      </c>
      <c r="D6110" s="22" t="n">
        <v>2</v>
      </c>
      <c r="E6110" s="22" t="n">
        <v>1</v>
      </c>
      <c r="F6110" s="21">
        <f>(IF(C6110&lt;=20,MAX(800000,400000*C6110),8000000+700000*(C6110-20))+IF(E6110=1,1000000,0))</f>
        <v/>
      </c>
      <c r="G6110" s="21">
        <f>IF(AND(D6110=3,C6110&lt;=5),MAX(0,B6110-F6110),IF(AND(D6110=2,C6110&lt;=5,MAX(0,B6110-F6110)&gt;3000000),1500000+MAX(0,B6110-F6110)-3000000,MAX(0,B6110-F6110)/2))</f>
        <v/>
      </c>
      <c r="H6110" s="21">
        <f>ROUNDDOWN(G6110,-3)</f>
        <v/>
      </c>
      <c r="I6110" s="21">
        <f>IF(H6110&lt;=0,0,ROUNDDOWN(ROUND((H6110*LOOKUP(H6110,{0,1950001,3300001,6950001,9000001,18000001,40000001},{0.05,0.1,0.2,0.23,0.33,0.4,0.45})-LOOKUP(H6110,{0,1950001,3300001,6950001,9000001,18000001,40000001},{0,97500,427500,636000,1536000,2796000,4796000}))*1.021,3),0))</f>
        <v/>
      </c>
      <c r="J6110" s="21">
        <f>ROUNDDOWN(ROUND(H6110*0.06,2),-2)</f>
        <v/>
      </c>
      <c r="K6110" s="21">
        <f>ROUNDDOWN(ROUND(H6110*0.04,2),-2)</f>
        <v/>
      </c>
      <c r="L6110" s="21">
        <f>I6110+J6110+K6110</f>
        <v/>
      </c>
      <c r="M6110" s="21">
        <f>B6110-L6110</f>
        <v/>
      </c>
      <c r="N6110" s="21">
        <f>ROUNDDOWN(ROUND(B6110*0.2042,2),0)</f>
        <v/>
      </c>
    </row>
    <row r="6111">
      <c r="A6111" t="inlineStr">
        <is>
          <t>照合 障害</t>
        </is>
      </c>
      <c r="B6111" s="21" t="n">
        <v>45500000</v>
      </c>
      <c r="C6111" s="22" t="n">
        <v>25</v>
      </c>
      <c r="D6111" s="22" t="n">
        <v>1</v>
      </c>
      <c r="E6111" s="22" t="n">
        <v>1</v>
      </c>
      <c r="F6111" s="21">
        <f>(IF(C6111&lt;=20,MAX(800000,400000*C6111),8000000+700000*(C6111-20))+IF(E6111=1,1000000,0))</f>
        <v/>
      </c>
      <c r="G6111" s="21">
        <f>IF(AND(D6111=3,C6111&lt;=5),MAX(0,B6111-F6111),IF(AND(D6111=2,C6111&lt;=5,MAX(0,B6111-F6111)&gt;3000000),1500000+MAX(0,B6111-F6111)-3000000,MAX(0,B6111-F6111)/2))</f>
        <v/>
      </c>
      <c r="H6111" s="21">
        <f>ROUNDDOWN(G6111,-3)</f>
        <v/>
      </c>
      <c r="I6111" s="21">
        <f>IF(H6111&lt;=0,0,ROUNDDOWN(ROUND((H6111*LOOKUP(H6111,{0,1950001,3300001,6950001,9000001,18000001,40000001},{0.05,0.1,0.2,0.23,0.33,0.4,0.45})-LOOKUP(H6111,{0,1950001,3300001,6950001,9000001,18000001,40000001},{0,97500,427500,636000,1536000,2796000,4796000}))*1.021,3),0))</f>
        <v/>
      </c>
      <c r="J6111" s="21">
        <f>ROUNDDOWN(ROUND(H6111*0.06,2),-2)</f>
        <v/>
      </c>
      <c r="K6111" s="21">
        <f>ROUNDDOWN(ROUND(H6111*0.04,2),-2)</f>
        <v/>
      </c>
      <c r="L6111" s="21">
        <f>I6111+J6111+K6111</f>
        <v/>
      </c>
      <c r="M6111" s="21">
        <f>B6111-L6111</f>
        <v/>
      </c>
      <c r="N6111" s="21">
        <f>ROUNDDOWN(ROUND(B6111*0.2042,2),0)</f>
        <v/>
      </c>
    </row>
    <row r="6112">
      <c r="A6112" t="inlineStr">
        <is>
          <t>照合 一般</t>
        </is>
      </c>
      <c r="B6112" s="21" t="n">
        <v>46000000</v>
      </c>
      <c r="C6112" s="22" t="n">
        <v>1</v>
      </c>
      <c r="D6112" s="22" t="n">
        <v>1</v>
      </c>
      <c r="E6112" s="22" t="n">
        <v>0</v>
      </c>
      <c r="F6112" s="21">
        <f>(IF(C6112&lt;=20,MAX(800000,400000*C6112),8000000+700000*(C6112-20))+IF(E6112=1,1000000,0))</f>
        <v/>
      </c>
      <c r="G6112" s="21">
        <f>IF(AND(D6112=3,C6112&lt;=5),MAX(0,B6112-F6112),IF(AND(D6112=2,C6112&lt;=5,MAX(0,B6112-F6112)&gt;3000000),1500000+MAX(0,B6112-F6112)-3000000,MAX(0,B6112-F6112)/2))</f>
        <v/>
      </c>
      <c r="H6112" s="21">
        <f>ROUNDDOWN(G6112,-3)</f>
        <v/>
      </c>
      <c r="I6112" s="21">
        <f>IF(H6112&lt;=0,0,ROUNDDOWN(ROUND((H6112*LOOKUP(H6112,{0,1950001,3300001,6950001,9000001,18000001,40000001},{0.05,0.1,0.2,0.23,0.33,0.4,0.45})-LOOKUP(H6112,{0,1950001,3300001,6950001,9000001,18000001,40000001},{0,97500,427500,636000,1536000,2796000,4796000}))*1.021,3),0))</f>
        <v/>
      </c>
      <c r="J6112" s="21">
        <f>ROUNDDOWN(ROUND(H6112*0.06,2),-2)</f>
        <v/>
      </c>
      <c r="K6112" s="21">
        <f>ROUNDDOWN(ROUND(H6112*0.04,2),-2)</f>
        <v/>
      </c>
      <c r="L6112" s="21">
        <f>I6112+J6112+K6112</f>
        <v/>
      </c>
      <c r="M6112" s="21">
        <f>B6112-L6112</f>
        <v/>
      </c>
      <c r="N6112" s="21">
        <f>ROUNDDOWN(ROUND(B6112*0.2042,2),0)</f>
        <v/>
      </c>
    </row>
    <row r="6113">
      <c r="A6113" t="inlineStr">
        <is>
          <t>照合 一般</t>
        </is>
      </c>
      <c r="B6113" s="21" t="n">
        <v>46000000</v>
      </c>
      <c r="C6113" s="22" t="n">
        <v>2</v>
      </c>
      <c r="D6113" s="22" t="n">
        <v>1</v>
      </c>
      <c r="E6113" s="22" t="n">
        <v>0</v>
      </c>
      <c r="F6113" s="21">
        <f>(IF(C6113&lt;=20,MAX(800000,400000*C6113),8000000+700000*(C6113-20))+IF(E6113=1,1000000,0))</f>
        <v/>
      </c>
      <c r="G6113" s="21">
        <f>IF(AND(D6113=3,C6113&lt;=5),MAX(0,B6113-F6113),IF(AND(D6113=2,C6113&lt;=5,MAX(0,B6113-F6113)&gt;3000000),1500000+MAX(0,B6113-F6113)-3000000,MAX(0,B6113-F6113)/2))</f>
        <v/>
      </c>
      <c r="H6113" s="21">
        <f>ROUNDDOWN(G6113,-3)</f>
        <v/>
      </c>
      <c r="I6113" s="21">
        <f>IF(H6113&lt;=0,0,ROUNDDOWN(ROUND((H6113*LOOKUP(H6113,{0,1950001,3300001,6950001,9000001,18000001,40000001},{0.05,0.1,0.2,0.23,0.33,0.4,0.45})-LOOKUP(H6113,{0,1950001,3300001,6950001,9000001,18000001,40000001},{0,97500,427500,636000,1536000,2796000,4796000}))*1.021,3),0))</f>
        <v/>
      </c>
      <c r="J6113" s="21">
        <f>ROUNDDOWN(ROUND(H6113*0.06,2),-2)</f>
        <v/>
      </c>
      <c r="K6113" s="21">
        <f>ROUNDDOWN(ROUND(H6113*0.04,2),-2)</f>
        <v/>
      </c>
      <c r="L6113" s="21">
        <f>I6113+J6113+K6113</f>
        <v/>
      </c>
      <c r="M6113" s="21">
        <f>B6113-L6113</f>
        <v/>
      </c>
      <c r="N6113" s="21">
        <f>ROUNDDOWN(ROUND(B6113*0.2042,2),0)</f>
        <v/>
      </c>
    </row>
    <row r="6114">
      <c r="A6114" t="inlineStr">
        <is>
          <t>照合 一般</t>
        </is>
      </c>
      <c r="B6114" s="21" t="n">
        <v>46000000</v>
      </c>
      <c r="C6114" s="22" t="n">
        <v>3</v>
      </c>
      <c r="D6114" s="22" t="n">
        <v>1</v>
      </c>
      <c r="E6114" s="22" t="n">
        <v>0</v>
      </c>
      <c r="F6114" s="21">
        <f>(IF(C6114&lt;=20,MAX(800000,400000*C6114),8000000+700000*(C6114-20))+IF(E6114=1,1000000,0))</f>
        <v/>
      </c>
      <c r="G6114" s="21">
        <f>IF(AND(D6114=3,C6114&lt;=5),MAX(0,B6114-F6114),IF(AND(D6114=2,C6114&lt;=5,MAX(0,B6114-F6114)&gt;3000000),1500000+MAX(0,B6114-F6114)-3000000,MAX(0,B6114-F6114)/2))</f>
        <v/>
      </c>
      <c r="H6114" s="21">
        <f>ROUNDDOWN(G6114,-3)</f>
        <v/>
      </c>
      <c r="I6114" s="21">
        <f>IF(H6114&lt;=0,0,ROUNDDOWN(ROUND((H6114*LOOKUP(H6114,{0,1950001,3300001,6950001,9000001,18000001,40000001},{0.05,0.1,0.2,0.23,0.33,0.4,0.45})-LOOKUP(H6114,{0,1950001,3300001,6950001,9000001,18000001,40000001},{0,97500,427500,636000,1536000,2796000,4796000}))*1.021,3),0))</f>
        <v/>
      </c>
      <c r="J6114" s="21">
        <f>ROUNDDOWN(ROUND(H6114*0.06,2),-2)</f>
        <v/>
      </c>
      <c r="K6114" s="21">
        <f>ROUNDDOWN(ROUND(H6114*0.04,2),-2)</f>
        <v/>
      </c>
      <c r="L6114" s="21">
        <f>I6114+J6114+K6114</f>
        <v/>
      </c>
      <c r="M6114" s="21">
        <f>B6114-L6114</f>
        <v/>
      </c>
      <c r="N6114" s="21">
        <f>ROUNDDOWN(ROUND(B6114*0.2042,2),0)</f>
        <v/>
      </c>
    </row>
    <row r="6115">
      <c r="A6115" t="inlineStr">
        <is>
          <t>照合 一般</t>
        </is>
      </c>
      <c r="B6115" s="21" t="n">
        <v>46000000</v>
      </c>
      <c r="C6115" s="22" t="n">
        <v>4</v>
      </c>
      <c r="D6115" s="22" t="n">
        <v>1</v>
      </c>
      <c r="E6115" s="22" t="n">
        <v>0</v>
      </c>
      <c r="F6115" s="21">
        <f>(IF(C6115&lt;=20,MAX(800000,400000*C6115),8000000+700000*(C6115-20))+IF(E6115=1,1000000,0))</f>
        <v/>
      </c>
      <c r="G6115" s="21">
        <f>IF(AND(D6115=3,C6115&lt;=5),MAX(0,B6115-F6115),IF(AND(D6115=2,C6115&lt;=5,MAX(0,B6115-F6115)&gt;3000000),1500000+MAX(0,B6115-F6115)-3000000,MAX(0,B6115-F6115)/2))</f>
        <v/>
      </c>
      <c r="H6115" s="21">
        <f>ROUNDDOWN(G6115,-3)</f>
        <v/>
      </c>
      <c r="I6115" s="21">
        <f>IF(H6115&lt;=0,0,ROUNDDOWN(ROUND((H6115*LOOKUP(H6115,{0,1950001,3300001,6950001,9000001,18000001,40000001},{0.05,0.1,0.2,0.23,0.33,0.4,0.45})-LOOKUP(H6115,{0,1950001,3300001,6950001,9000001,18000001,40000001},{0,97500,427500,636000,1536000,2796000,4796000}))*1.021,3),0))</f>
        <v/>
      </c>
      <c r="J6115" s="21">
        <f>ROUNDDOWN(ROUND(H6115*0.06,2),-2)</f>
        <v/>
      </c>
      <c r="K6115" s="21">
        <f>ROUNDDOWN(ROUND(H6115*0.04,2),-2)</f>
        <v/>
      </c>
      <c r="L6115" s="21">
        <f>I6115+J6115+K6115</f>
        <v/>
      </c>
      <c r="M6115" s="21">
        <f>B6115-L6115</f>
        <v/>
      </c>
      <c r="N6115" s="21">
        <f>ROUNDDOWN(ROUND(B6115*0.2042,2),0)</f>
        <v/>
      </c>
    </row>
    <row r="6116">
      <c r="A6116" t="inlineStr">
        <is>
          <t>照合 一般</t>
        </is>
      </c>
      <c r="B6116" s="21" t="n">
        <v>46000000</v>
      </c>
      <c r="C6116" s="22" t="n">
        <v>5</v>
      </c>
      <c r="D6116" s="22" t="n">
        <v>1</v>
      </c>
      <c r="E6116" s="22" t="n">
        <v>0</v>
      </c>
      <c r="F6116" s="21">
        <f>(IF(C6116&lt;=20,MAX(800000,400000*C6116),8000000+700000*(C6116-20))+IF(E6116=1,1000000,0))</f>
        <v/>
      </c>
      <c r="G6116" s="21">
        <f>IF(AND(D6116=3,C6116&lt;=5),MAX(0,B6116-F6116),IF(AND(D6116=2,C6116&lt;=5,MAX(0,B6116-F6116)&gt;3000000),1500000+MAX(0,B6116-F6116)-3000000,MAX(0,B6116-F6116)/2))</f>
        <v/>
      </c>
      <c r="H6116" s="21">
        <f>ROUNDDOWN(G6116,-3)</f>
        <v/>
      </c>
      <c r="I6116" s="21">
        <f>IF(H6116&lt;=0,0,ROUNDDOWN(ROUND((H6116*LOOKUP(H6116,{0,1950001,3300001,6950001,9000001,18000001,40000001},{0.05,0.1,0.2,0.23,0.33,0.4,0.45})-LOOKUP(H6116,{0,1950001,3300001,6950001,9000001,18000001,40000001},{0,97500,427500,636000,1536000,2796000,4796000}))*1.021,3),0))</f>
        <v/>
      </c>
      <c r="J6116" s="21">
        <f>ROUNDDOWN(ROUND(H6116*0.06,2),-2)</f>
        <v/>
      </c>
      <c r="K6116" s="21">
        <f>ROUNDDOWN(ROUND(H6116*0.04,2),-2)</f>
        <v/>
      </c>
      <c r="L6116" s="21">
        <f>I6116+J6116+K6116</f>
        <v/>
      </c>
      <c r="M6116" s="21">
        <f>B6116-L6116</f>
        <v/>
      </c>
      <c r="N6116" s="21">
        <f>ROUNDDOWN(ROUND(B6116*0.2042,2),0)</f>
        <v/>
      </c>
    </row>
    <row r="6117">
      <c r="A6117" t="inlineStr">
        <is>
          <t>照合 一般</t>
        </is>
      </c>
      <c r="B6117" s="21" t="n">
        <v>46000000</v>
      </c>
      <c r="C6117" s="22" t="n">
        <v>6</v>
      </c>
      <c r="D6117" s="22" t="n">
        <v>1</v>
      </c>
      <c r="E6117" s="22" t="n">
        <v>0</v>
      </c>
      <c r="F6117" s="21">
        <f>(IF(C6117&lt;=20,MAX(800000,400000*C6117),8000000+700000*(C6117-20))+IF(E6117=1,1000000,0))</f>
        <v/>
      </c>
      <c r="G6117" s="21">
        <f>IF(AND(D6117=3,C6117&lt;=5),MAX(0,B6117-F6117),IF(AND(D6117=2,C6117&lt;=5,MAX(0,B6117-F6117)&gt;3000000),1500000+MAX(0,B6117-F6117)-3000000,MAX(0,B6117-F6117)/2))</f>
        <v/>
      </c>
      <c r="H6117" s="21">
        <f>ROUNDDOWN(G6117,-3)</f>
        <v/>
      </c>
      <c r="I6117" s="21">
        <f>IF(H6117&lt;=0,0,ROUNDDOWN(ROUND((H6117*LOOKUP(H6117,{0,1950001,3300001,6950001,9000001,18000001,40000001},{0.05,0.1,0.2,0.23,0.33,0.4,0.45})-LOOKUP(H6117,{0,1950001,3300001,6950001,9000001,18000001,40000001},{0,97500,427500,636000,1536000,2796000,4796000}))*1.021,3),0))</f>
        <v/>
      </c>
      <c r="J6117" s="21">
        <f>ROUNDDOWN(ROUND(H6117*0.06,2),-2)</f>
        <v/>
      </c>
      <c r="K6117" s="21">
        <f>ROUNDDOWN(ROUND(H6117*0.04,2),-2)</f>
        <v/>
      </c>
      <c r="L6117" s="21">
        <f>I6117+J6117+K6117</f>
        <v/>
      </c>
      <c r="M6117" s="21">
        <f>B6117-L6117</f>
        <v/>
      </c>
      <c r="N6117" s="21">
        <f>ROUNDDOWN(ROUND(B6117*0.2042,2),0)</f>
        <v/>
      </c>
    </row>
    <row r="6118">
      <c r="A6118" t="inlineStr">
        <is>
          <t>照合 一般</t>
        </is>
      </c>
      <c r="B6118" s="21" t="n">
        <v>46000000</v>
      </c>
      <c r="C6118" s="22" t="n">
        <v>7</v>
      </c>
      <c r="D6118" s="22" t="n">
        <v>1</v>
      </c>
      <c r="E6118" s="22" t="n">
        <v>0</v>
      </c>
      <c r="F6118" s="21">
        <f>(IF(C6118&lt;=20,MAX(800000,400000*C6118),8000000+700000*(C6118-20))+IF(E6118=1,1000000,0))</f>
        <v/>
      </c>
      <c r="G6118" s="21">
        <f>IF(AND(D6118=3,C6118&lt;=5),MAX(0,B6118-F6118),IF(AND(D6118=2,C6118&lt;=5,MAX(0,B6118-F6118)&gt;3000000),1500000+MAX(0,B6118-F6118)-3000000,MAX(0,B6118-F6118)/2))</f>
        <v/>
      </c>
      <c r="H6118" s="21">
        <f>ROUNDDOWN(G6118,-3)</f>
        <v/>
      </c>
      <c r="I6118" s="21">
        <f>IF(H6118&lt;=0,0,ROUNDDOWN(ROUND((H6118*LOOKUP(H6118,{0,1950001,3300001,6950001,9000001,18000001,40000001},{0.05,0.1,0.2,0.23,0.33,0.4,0.45})-LOOKUP(H6118,{0,1950001,3300001,6950001,9000001,18000001,40000001},{0,97500,427500,636000,1536000,2796000,4796000}))*1.021,3),0))</f>
        <v/>
      </c>
      <c r="J6118" s="21">
        <f>ROUNDDOWN(ROUND(H6118*0.06,2),-2)</f>
        <v/>
      </c>
      <c r="K6118" s="21">
        <f>ROUNDDOWN(ROUND(H6118*0.04,2),-2)</f>
        <v/>
      </c>
      <c r="L6118" s="21">
        <f>I6118+J6118+K6118</f>
        <v/>
      </c>
      <c r="M6118" s="21">
        <f>B6118-L6118</f>
        <v/>
      </c>
      <c r="N6118" s="21">
        <f>ROUNDDOWN(ROUND(B6118*0.2042,2),0)</f>
        <v/>
      </c>
    </row>
    <row r="6119">
      <c r="A6119" t="inlineStr">
        <is>
          <t>照合 一般</t>
        </is>
      </c>
      <c r="B6119" s="21" t="n">
        <v>46000000</v>
      </c>
      <c r="C6119" s="22" t="n">
        <v>8</v>
      </c>
      <c r="D6119" s="22" t="n">
        <v>1</v>
      </c>
      <c r="E6119" s="22" t="n">
        <v>0</v>
      </c>
      <c r="F6119" s="21">
        <f>(IF(C6119&lt;=20,MAX(800000,400000*C6119),8000000+700000*(C6119-20))+IF(E6119=1,1000000,0))</f>
        <v/>
      </c>
      <c r="G6119" s="21">
        <f>IF(AND(D6119=3,C6119&lt;=5),MAX(0,B6119-F6119),IF(AND(D6119=2,C6119&lt;=5,MAX(0,B6119-F6119)&gt;3000000),1500000+MAX(0,B6119-F6119)-3000000,MAX(0,B6119-F6119)/2))</f>
        <v/>
      </c>
      <c r="H6119" s="21">
        <f>ROUNDDOWN(G6119,-3)</f>
        <v/>
      </c>
      <c r="I6119" s="21">
        <f>IF(H6119&lt;=0,0,ROUNDDOWN(ROUND((H6119*LOOKUP(H6119,{0,1950001,3300001,6950001,9000001,18000001,40000001},{0.05,0.1,0.2,0.23,0.33,0.4,0.45})-LOOKUP(H6119,{0,1950001,3300001,6950001,9000001,18000001,40000001},{0,97500,427500,636000,1536000,2796000,4796000}))*1.021,3),0))</f>
        <v/>
      </c>
      <c r="J6119" s="21">
        <f>ROUNDDOWN(ROUND(H6119*0.06,2),-2)</f>
        <v/>
      </c>
      <c r="K6119" s="21">
        <f>ROUNDDOWN(ROUND(H6119*0.04,2),-2)</f>
        <v/>
      </c>
      <c r="L6119" s="21">
        <f>I6119+J6119+K6119</f>
        <v/>
      </c>
      <c r="M6119" s="21">
        <f>B6119-L6119</f>
        <v/>
      </c>
      <c r="N6119" s="21">
        <f>ROUNDDOWN(ROUND(B6119*0.2042,2),0)</f>
        <v/>
      </c>
    </row>
    <row r="6120">
      <c r="A6120" t="inlineStr">
        <is>
          <t>照合 一般</t>
        </is>
      </c>
      <c r="B6120" s="21" t="n">
        <v>46000000</v>
      </c>
      <c r="C6120" s="22" t="n">
        <v>9</v>
      </c>
      <c r="D6120" s="22" t="n">
        <v>1</v>
      </c>
      <c r="E6120" s="22" t="n">
        <v>0</v>
      </c>
      <c r="F6120" s="21">
        <f>(IF(C6120&lt;=20,MAX(800000,400000*C6120),8000000+700000*(C6120-20))+IF(E6120=1,1000000,0))</f>
        <v/>
      </c>
      <c r="G6120" s="21">
        <f>IF(AND(D6120=3,C6120&lt;=5),MAX(0,B6120-F6120),IF(AND(D6120=2,C6120&lt;=5,MAX(0,B6120-F6120)&gt;3000000),1500000+MAX(0,B6120-F6120)-3000000,MAX(0,B6120-F6120)/2))</f>
        <v/>
      </c>
      <c r="H6120" s="21">
        <f>ROUNDDOWN(G6120,-3)</f>
        <v/>
      </c>
      <c r="I6120" s="21">
        <f>IF(H6120&lt;=0,0,ROUNDDOWN(ROUND((H6120*LOOKUP(H6120,{0,1950001,3300001,6950001,9000001,18000001,40000001},{0.05,0.1,0.2,0.23,0.33,0.4,0.45})-LOOKUP(H6120,{0,1950001,3300001,6950001,9000001,18000001,40000001},{0,97500,427500,636000,1536000,2796000,4796000}))*1.021,3),0))</f>
        <v/>
      </c>
      <c r="J6120" s="21">
        <f>ROUNDDOWN(ROUND(H6120*0.06,2),-2)</f>
        <v/>
      </c>
      <c r="K6120" s="21">
        <f>ROUNDDOWN(ROUND(H6120*0.04,2),-2)</f>
        <v/>
      </c>
      <c r="L6120" s="21">
        <f>I6120+J6120+K6120</f>
        <v/>
      </c>
      <c r="M6120" s="21">
        <f>B6120-L6120</f>
        <v/>
      </c>
      <c r="N6120" s="21">
        <f>ROUNDDOWN(ROUND(B6120*0.2042,2),0)</f>
        <v/>
      </c>
    </row>
    <row r="6121">
      <c r="A6121" t="inlineStr">
        <is>
          <t>照合 一般</t>
        </is>
      </c>
      <c r="B6121" s="21" t="n">
        <v>46000000</v>
      </c>
      <c r="C6121" s="22" t="n">
        <v>10</v>
      </c>
      <c r="D6121" s="22" t="n">
        <v>1</v>
      </c>
      <c r="E6121" s="22" t="n">
        <v>0</v>
      </c>
      <c r="F6121" s="21">
        <f>(IF(C6121&lt;=20,MAX(800000,400000*C6121),8000000+700000*(C6121-20))+IF(E6121=1,1000000,0))</f>
        <v/>
      </c>
      <c r="G6121" s="21">
        <f>IF(AND(D6121=3,C6121&lt;=5),MAX(0,B6121-F6121),IF(AND(D6121=2,C6121&lt;=5,MAX(0,B6121-F6121)&gt;3000000),1500000+MAX(0,B6121-F6121)-3000000,MAX(0,B6121-F6121)/2))</f>
        <v/>
      </c>
      <c r="H6121" s="21">
        <f>ROUNDDOWN(G6121,-3)</f>
        <v/>
      </c>
      <c r="I6121" s="21">
        <f>IF(H6121&lt;=0,0,ROUNDDOWN(ROUND((H6121*LOOKUP(H6121,{0,1950001,3300001,6950001,9000001,18000001,40000001},{0.05,0.1,0.2,0.23,0.33,0.4,0.45})-LOOKUP(H6121,{0,1950001,3300001,6950001,9000001,18000001,40000001},{0,97500,427500,636000,1536000,2796000,4796000}))*1.021,3),0))</f>
        <v/>
      </c>
      <c r="J6121" s="21">
        <f>ROUNDDOWN(ROUND(H6121*0.06,2),-2)</f>
        <v/>
      </c>
      <c r="K6121" s="21">
        <f>ROUNDDOWN(ROUND(H6121*0.04,2),-2)</f>
        <v/>
      </c>
      <c r="L6121" s="21">
        <f>I6121+J6121+K6121</f>
        <v/>
      </c>
      <c r="M6121" s="21">
        <f>B6121-L6121</f>
        <v/>
      </c>
      <c r="N6121" s="21">
        <f>ROUNDDOWN(ROUND(B6121*0.2042,2),0)</f>
        <v/>
      </c>
    </row>
    <row r="6122">
      <c r="A6122" t="inlineStr">
        <is>
          <t>照合 一般</t>
        </is>
      </c>
      <c r="B6122" s="21" t="n">
        <v>46000000</v>
      </c>
      <c r="C6122" s="22" t="n">
        <v>11</v>
      </c>
      <c r="D6122" s="22" t="n">
        <v>1</v>
      </c>
      <c r="E6122" s="22" t="n">
        <v>0</v>
      </c>
      <c r="F6122" s="21">
        <f>(IF(C6122&lt;=20,MAX(800000,400000*C6122),8000000+700000*(C6122-20))+IF(E6122=1,1000000,0))</f>
        <v/>
      </c>
      <c r="G6122" s="21">
        <f>IF(AND(D6122=3,C6122&lt;=5),MAX(0,B6122-F6122),IF(AND(D6122=2,C6122&lt;=5,MAX(0,B6122-F6122)&gt;3000000),1500000+MAX(0,B6122-F6122)-3000000,MAX(0,B6122-F6122)/2))</f>
        <v/>
      </c>
      <c r="H6122" s="21">
        <f>ROUNDDOWN(G6122,-3)</f>
        <v/>
      </c>
      <c r="I6122" s="21">
        <f>IF(H6122&lt;=0,0,ROUNDDOWN(ROUND((H6122*LOOKUP(H6122,{0,1950001,3300001,6950001,9000001,18000001,40000001},{0.05,0.1,0.2,0.23,0.33,0.4,0.45})-LOOKUP(H6122,{0,1950001,3300001,6950001,9000001,18000001,40000001},{0,97500,427500,636000,1536000,2796000,4796000}))*1.021,3),0))</f>
        <v/>
      </c>
      <c r="J6122" s="21">
        <f>ROUNDDOWN(ROUND(H6122*0.06,2),-2)</f>
        <v/>
      </c>
      <c r="K6122" s="21">
        <f>ROUNDDOWN(ROUND(H6122*0.04,2),-2)</f>
        <v/>
      </c>
      <c r="L6122" s="21">
        <f>I6122+J6122+K6122</f>
        <v/>
      </c>
      <c r="M6122" s="21">
        <f>B6122-L6122</f>
        <v/>
      </c>
      <c r="N6122" s="21">
        <f>ROUNDDOWN(ROUND(B6122*0.2042,2),0)</f>
        <v/>
      </c>
    </row>
    <row r="6123">
      <c r="A6123" t="inlineStr">
        <is>
          <t>照合 一般</t>
        </is>
      </c>
      <c r="B6123" s="21" t="n">
        <v>46000000</v>
      </c>
      <c r="C6123" s="22" t="n">
        <v>12</v>
      </c>
      <c r="D6123" s="22" t="n">
        <v>1</v>
      </c>
      <c r="E6123" s="22" t="n">
        <v>0</v>
      </c>
      <c r="F6123" s="21">
        <f>(IF(C6123&lt;=20,MAX(800000,400000*C6123),8000000+700000*(C6123-20))+IF(E6123=1,1000000,0))</f>
        <v/>
      </c>
      <c r="G6123" s="21">
        <f>IF(AND(D6123=3,C6123&lt;=5),MAX(0,B6123-F6123),IF(AND(D6123=2,C6123&lt;=5,MAX(0,B6123-F6123)&gt;3000000),1500000+MAX(0,B6123-F6123)-3000000,MAX(0,B6123-F6123)/2))</f>
        <v/>
      </c>
      <c r="H6123" s="21">
        <f>ROUNDDOWN(G6123,-3)</f>
        <v/>
      </c>
      <c r="I6123" s="21">
        <f>IF(H6123&lt;=0,0,ROUNDDOWN(ROUND((H6123*LOOKUP(H6123,{0,1950001,3300001,6950001,9000001,18000001,40000001},{0.05,0.1,0.2,0.23,0.33,0.4,0.45})-LOOKUP(H6123,{0,1950001,3300001,6950001,9000001,18000001,40000001},{0,97500,427500,636000,1536000,2796000,4796000}))*1.021,3),0))</f>
        <v/>
      </c>
      <c r="J6123" s="21">
        <f>ROUNDDOWN(ROUND(H6123*0.06,2),-2)</f>
        <v/>
      </c>
      <c r="K6123" s="21">
        <f>ROUNDDOWN(ROUND(H6123*0.04,2),-2)</f>
        <v/>
      </c>
      <c r="L6123" s="21">
        <f>I6123+J6123+K6123</f>
        <v/>
      </c>
      <c r="M6123" s="21">
        <f>B6123-L6123</f>
        <v/>
      </c>
      <c r="N6123" s="21">
        <f>ROUNDDOWN(ROUND(B6123*0.2042,2),0)</f>
        <v/>
      </c>
    </row>
    <row r="6124">
      <c r="A6124" t="inlineStr">
        <is>
          <t>照合 一般</t>
        </is>
      </c>
      <c r="B6124" s="21" t="n">
        <v>46000000</v>
      </c>
      <c r="C6124" s="22" t="n">
        <v>13</v>
      </c>
      <c r="D6124" s="22" t="n">
        <v>1</v>
      </c>
      <c r="E6124" s="22" t="n">
        <v>0</v>
      </c>
      <c r="F6124" s="21">
        <f>(IF(C6124&lt;=20,MAX(800000,400000*C6124),8000000+700000*(C6124-20))+IF(E6124=1,1000000,0))</f>
        <v/>
      </c>
      <c r="G6124" s="21">
        <f>IF(AND(D6124=3,C6124&lt;=5),MAX(0,B6124-F6124),IF(AND(D6124=2,C6124&lt;=5,MAX(0,B6124-F6124)&gt;3000000),1500000+MAX(0,B6124-F6124)-3000000,MAX(0,B6124-F6124)/2))</f>
        <v/>
      </c>
      <c r="H6124" s="21">
        <f>ROUNDDOWN(G6124,-3)</f>
        <v/>
      </c>
      <c r="I6124" s="21">
        <f>IF(H6124&lt;=0,0,ROUNDDOWN(ROUND((H6124*LOOKUP(H6124,{0,1950001,3300001,6950001,9000001,18000001,40000001},{0.05,0.1,0.2,0.23,0.33,0.4,0.45})-LOOKUP(H6124,{0,1950001,3300001,6950001,9000001,18000001,40000001},{0,97500,427500,636000,1536000,2796000,4796000}))*1.021,3),0))</f>
        <v/>
      </c>
      <c r="J6124" s="21">
        <f>ROUNDDOWN(ROUND(H6124*0.06,2),-2)</f>
        <v/>
      </c>
      <c r="K6124" s="21">
        <f>ROUNDDOWN(ROUND(H6124*0.04,2),-2)</f>
        <v/>
      </c>
      <c r="L6124" s="21">
        <f>I6124+J6124+K6124</f>
        <v/>
      </c>
      <c r="M6124" s="21">
        <f>B6124-L6124</f>
        <v/>
      </c>
      <c r="N6124" s="21">
        <f>ROUNDDOWN(ROUND(B6124*0.2042,2),0)</f>
        <v/>
      </c>
    </row>
    <row r="6125">
      <c r="A6125" t="inlineStr">
        <is>
          <t>照合 一般</t>
        </is>
      </c>
      <c r="B6125" s="21" t="n">
        <v>46000000</v>
      </c>
      <c r="C6125" s="22" t="n">
        <v>14</v>
      </c>
      <c r="D6125" s="22" t="n">
        <v>1</v>
      </c>
      <c r="E6125" s="22" t="n">
        <v>0</v>
      </c>
      <c r="F6125" s="21">
        <f>(IF(C6125&lt;=20,MAX(800000,400000*C6125),8000000+700000*(C6125-20))+IF(E6125=1,1000000,0))</f>
        <v/>
      </c>
      <c r="G6125" s="21">
        <f>IF(AND(D6125=3,C6125&lt;=5),MAX(0,B6125-F6125),IF(AND(D6125=2,C6125&lt;=5,MAX(0,B6125-F6125)&gt;3000000),1500000+MAX(0,B6125-F6125)-3000000,MAX(0,B6125-F6125)/2))</f>
        <v/>
      </c>
      <c r="H6125" s="21">
        <f>ROUNDDOWN(G6125,-3)</f>
        <v/>
      </c>
      <c r="I6125" s="21">
        <f>IF(H6125&lt;=0,0,ROUNDDOWN(ROUND((H6125*LOOKUP(H6125,{0,1950001,3300001,6950001,9000001,18000001,40000001},{0.05,0.1,0.2,0.23,0.33,0.4,0.45})-LOOKUP(H6125,{0,1950001,3300001,6950001,9000001,18000001,40000001},{0,97500,427500,636000,1536000,2796000,4796000}))*1.021,3),0))</f>
        <v/>
      </c>
      <c r="J6125" s="21">
        <f>ROUNDDOWN(ROUND(H6125*0.06,2),-2)</f>
        <v/>
      </c>
      <c r="K6125" s="21">
        <f>ROUNDDOWN(ROUND(H6125*0.04,2),-2)</f>
        <v/>
      </c>
      <c r="L6125" s="21">
        <f>I6125+J6125+K6125</f>
        <v/>
      </c>
      <c r="M6125" s="21">
        <f>B6125-L6125</f>
        <v/>
      </c>
      <c r="N6125" s="21">
        <f>ROUNDDOWN(ROUND(B6125*0.2042,2),0)</f>
        <v/>
      </c>
    </row>
    <row r="6126">
      <c r="A6126" t="inlineStr">
        <is>
          <t>照合 一般</t>
        </is>
      </c>
      <c r="B6126" s="21" t="n">
        <v>46000000</v>
      </c>
      <c r="C6126" s="22" t="n">
        <v>15</v>
      </c>
      <c r="D6126" s="22" t="n">
        <v>1</v>
      </c>
      <c r="E6126" s="22" t="n">
        <v>0</v>
      </c>
      <c r="F6126" s="21">
        <f>(IF(C6126&lt;=20,MAX(800000,400000*C6126),8000000+700000*(C6126-20))+IF(E6126=1,1000000,0))</f>
        <v/>
      </c>
      <c r="G6126" s="21">
        <f>IF(AND(D6126=3,C6126&lt;=5),MAX(0,B6126-F6126),IF(AND(D6126=2,C6126&lt;=5,MAX(0,B6126-F6126)&gt;3000000),1500000+MAX(0,B6126-F6126)-3000000,MAX(0,B6126-F6126)/2))</f>
        <v/>
      </c>
      <c r="H6126" s="21">
        <f>ROUNDDOWN(G6126,-3)</f>
        <v/>
      </c>
      <c r="I6126" s="21">
        <f>IF(H6126&lt;=0,0,ROUNDDOWN(ROUND((H6126*LOOKUP(H6126,{0,1950001,3300001,6950001,9000001,18000001,40000001},{0.05,0.1,0.2,0.23,0.33,0.4,0.45})-LOOKUP(H6126,{0,1950001,3300001,6950001,9000001,18000001,40000001},{0,97500,427500,636000,1536000,2796000,4796000}))*1.021,3),0))</f>
        <v/>
      </c>
      <c r="J6126" s="21">
        <f>ROUNDDOWN(ROUND(H6126*0.06,2),-2)</f>
        <v/>
      </c>
      <c r="K6126" s="21">
        <f>ROUNDDOWN(ROUND(H6126*0.04,2),-2)</f>
        <v/>
      </c>
      <c r="L6126" s="21">
        <f>I6126+J6126+K6126</f>
        <v/>
      </c>
      <c r="M6126" s="21">
        <f>B6126-L6126</f>
        <v/>
      </c>
      <c r="N6126" s="21">
        <f>ROUNDDOWN(ROUND(B6126*0.2042,2),0)</f>
        <v/>
      </c>
    </row>
    <row r="6127">
      <c r="A6127" t="inlineStr">
        <is>
          <t>照合 一般</t>
        </is>
      </c>
      <c r="B6127" s="21" t="n">
        <v>46000000</v>
      </c>
      <c r="C6127" s="22" t="n">
        <v>16</v>
      </c>
      <c r="D6127" s="22" t="n">
        <v>1</v>
      </c>
      <c r="E6127" s="22" t="n">
        <v>0</v>
      </c>
      <c r="F6127" s="21">
        <f>(IF(C6127&lt;=20,MAX(800000,400000*C6127),8000000+700000*(C6127-20))+IF(E6127=1,1000000,0))</f>
        <v/>
      </c>
      <c r="G6127" s="21">
        <f>IF(AND(D6127=3,C6127&lt;=5),MAX(0,B6127-F6127),IF(AND(D6127=2,C6127&lt;=5,MAX(0,B6127-F6127)&gt;3000000),1500000+MAX(0,B6127-F6127)-3000000,MAX(0,B6127-F6127)/2))</f>
        <v/>
      </c>
      <c r="H6127" s="21">
        <f>ROUNDDOWN(G6127,-3)</f>
        <v/>
      </c>
      <c r="I6127" s="21">
        <f>IF(H6127&lt;=0,0,ROUNDDOWN(ROUND((H6127*LOOKUP(H6127,{0,1950001,3300001,6950001,9000001,18000001,40000001},{0.05,0.1,0.2,0.23,0.33,0.4,0.45})-LOOKUP(H6127,{0,1950001,3300001,6950001,9000001,18000001,40000001},{0,97500,427500,636000,1536000,2796000,4796000}))*1.021,3),0))</f>
        <v/>
      </c>
      <c r="J6127" s="21">
        <f>ROUNDDOWN(ROUND(H6127*0.06,2),-2)</f>
        <v/>
      </c>
      <c r="K6127" s="21">
        <f>ROUNDDOWN(ROUND(H6127*0.04,2),-2)</f>
        <v/>
      </c>
      <c r="L6127" s="21">
        <f>I6127+J6127+K6127</f>
        <v/>
      </c>
      <c r="M6127" s="21">
        <f>B6127-L6127</f>
        <v/>
      </c>
      <c r="N6127" s="21">
        <f>ROUNDDOWN(ROUND(B6127*0.2042,2),0)</f>
        <v/>
      </c>
    </row>
    <row r="6128">
      <c r="A6128" t="inlineStr">
        <is>
          <t>照合 一般</t>
        </is>
      </c>
      <c r="B6128" s="21" t="n">
        <v>46000000</v>
      </c>
      <c r="C6128" s="22" t="n">
        <v>17</v>
      </c>
      <c r="D6128" s="22" t="n">
        <v>1</v>
      </c>
      <c r="E6128" s="22" t="n">
        <v>0</v>
      </c>
      <c r="F6128" s="21">
        <f>(IF(C6128&lt;=20,MAX(800000,400000*C6128),8000000+700000*(C6128-20))+IF(E6128=1,1000000,0))</f>
        <v/>
      </c>
      <c r="G6128" s="21">
        <f>IF(AND(D6128=3,C6128&lt;=5),MAX(0,B6128-F6128),IF(AND(D6128=2,C6128&lt;=5,MAX(0,B6128-F6128)&gt;3000000),1500000+MAX(0,B6128-F6128)-3000000,MAX(0,B6128-F6128)/2))</f>
        <v/>
      </c>
      <c r="H6128" s="21">
        <f>ROUNDDOWN(G6128,-3)</f>
        <v/>
      </c>
      <c r="I6128" s="21">
        <f>IF(H6128&lt;=0,0,ROUNDDOWN(ROUND((H6128*LOOKUP(H6128,{0,1950001,3300001,6950001,9000001,18000001,40000001},{0.05,0.1,0.2,0.23,0.33,0.4,0.45})-LOOKUP(H6128,{0,1950001,3300001,6950001,9000001,18000001,40000001},{0,97500,427500,636000,1536000,2796000,4796000}))*1.021,3),0))</f>
        <v/>
      </c>
      <c r="J6128" s="21">
        <f>ROUNDDOWN(ROUND(H6128*0.06,2),-2)</f>
        <v/>
      </c>
      <c r="K6128" s="21">
        <f>ROUNDDOWN(ROUND(H6128*0.04,2),-2)</f>
        <v/>
      </c>
      <c r="L6128" s="21">
        <f>I6128+J6128+K6128</f>
        <v/>
      </c>
      <c r="M6128" s="21">
        <f>B6128-L6128</f>
        <v/>
      </c>
      <c r="N6128" s="21">
        <f>ROUNDDOWN(ROUND(B6128*0.2042,2),0)</f>
        <v/>
      </c>
    </row>
    <row r="6129">
      <c r="A6129" t="inlineStr">
        <is>
          <t>照合 一般</t>
        </is>
      </c>
      <c r="B6129" s="21" t="n">
        <v>46000000</v>
      </c>
      <c r="C6129" s="22" t="n">
        <v>18</v>
      </c>
      <c r="D6129" s="22" t="n">
        <v>1</v>
      </c>
      <c r="E6129" s="22" t="n">
        <v>0</v>
      </c>
      <c r="F6129" s="21">
        <f>(IF(C6129&lt;=20,MAX(800000,400000*C6129),8000000+700000*(C6129-20))+IF(E6129=1,1000000,0))</f>
        <v/>
      </c>
      <c r="G6129" s="21">
        <f>IF(AND(D6129=3,C6129&lt;=5),MAX(0,B6129-F6129),IF(AND(D6129=2,C6129&lt;=5,MAX(0,B6129-F6129)&gt;3000000),1500000+MAX(0,B6129-F6129)-3000000,MAX(0,B6129-F6129)/2))</f>
        <v/>
      </c>
      <c r="H6129" s="21">
        <f>ROUNDDOWN(G6129,-3)</f>
        <v/>
      </c>
      <c r="I6129" s="21">
        <f>IF(H6129&lt;=0,0,ROUNDDOWN(ROUND((H6129*LOOKUP(H6129,{0,1950001,3300001,6950001,9000001,18000001,40000001},{0.05,0.1,0.2,0.23,0.33,0.4,0.45})-LOOKUP(H6129,{0,1950001,3300001,6950001,9000001,18000001,40000001},{0,97500,427500,636000,1536000,2796000,4796000}))*1.021,3),0))</f>
        <v/>
      </c>
      <c r="J6129" s="21">
        <f>ROUNDDOWN(ROUND(H6129*0.06,2),-2)</f>
        <v/>
      </c>
      <c r="K6129" s="21">
        <f>ROUNDDOWN(ROUND(H6129*0.04,2),-2)</f>
        <v/>
      </c>
      <c r="L6129" s="21">
        <f>I6129+J6129+K6129</f>
        <v/>
      </c>
      <c r="M6129" s="21">
        <f>B6129-L6129</f>
        <v/>
      </c>
      <c r="N6129" s="21">
        <f>ROUNDDOWN(ROUND(B6129*0.2042,2),0)</f>
        <v/>
      </c>
    </row>
    <row r="6130">
      <c r="A6130" t="inlineStr">
        <is>
          <t>照合 一般</t>
        </is>
      </c>
      <c r="B6130" s="21" t="n">
        <v>46000000</v>
      </c>
      <c r="C6130" s="22" t="n">
        <v>19</v>
      </c>
      <c r="D6130" s="22" t="n">
        <v>1</v>
      </c>
      <c r="E6130" s="22" t="n">
        <v>0</v>
      </c>
      <c r="F6130" s="21">
        <f>(IF(C6130&lt;=20,MAX(800000,400000*C6130),8000000+700000*(C6130-20))+IF(E6130=1,1000000,0))</f>
        <v/>
      </c>
      <c r="G6130" s="21">
        <f>IF(AND(D6130=3,C6130&lt;=5),MAX(0,B6130-F6130),IF(AND(D6130=2,C6130&lt;=5,MAX(0,B6130-F6130)&gt;3000000),1500000+MAX(0,B6130-F6130)-3000000,MAX(0,B6130-F6130)/2))</f>
        <v/>
      </c>
      <c r="H6130" s="21">
        <f>ROUNDDOWN(G6130,-3)</f>
        <v/>
      </c>
      <c r="I6130" s="21">
        <f>IF(H6130&lt;=0,0,ROUNDDOWN(ROUND((H6130*LOOKUP(H6130,{0,1950001,3300001,6950001,9000001,18000001,40000001},{0.05,0.1,0.2,0.23,0.33,0.4,0.45})-LOOKUP(H6130,{0,1950001,3300001,6950001,9000001,18000001,40000001},{0,97500,427500,636000,1536000,2796000,4796000}))*1.021,3),0))</f>
        <v/>
      </c>
      <c r="J6130" s="21">
        <f>ROUNDDOWN(ROUND(H6130*0.06,2),-2)</f>
        <v/>
      </c>
      <c r="K6130" s="21">
        <f>ROUNDDOWN(ROUND(H6130*0.04,2),-2)</f>
        <v/>
      </c>
      <c r="L6130" s="21">
        <f>I6130+J6130+K6130</f>
        <v/>
      </c>
      <c r="M6130" s="21">
        <f>B6130-L6130</f>
        <v/>
      </c>
      <c r="N6130" s="21">
        <f>ROUNDDOWN(ROUND(B6130*0.2042,2),0)</f>
        <v/>
      </c>
    </row>
    <row r="6131">
      <c r="A6131" t="inlineStr">
        <is>
          <t>照合 一般</t>
        </is>
      </c>
      <c r="B6131" s="21" t="n">
        <v>46000000</v>
      </c>
      <c r="C6131" s="22" t="n">
        <v>20</v>
      </c>
      <c r="D6131" s="22" t="n">
        <v>1</v>
      </c>
      <c r="E6131" s="22" t="n">
        <v>0</v>
      </c>
      <c r="F6131" s="21">
        <f>(IF(C6131&lt;=20,MAX(800000,400000*C6131),8000000+700000*(C6131-20))+IF(E6131=1,1000000,0))</f>
        <v/>
      </c>
      <c r="G6131" s="21">
        <f>IF(AND(D6131=3,C6131&lt;=5),MAX(0,B6131-F6131),IF(AND(D6131=2,C6131&lt;=5,MAX(0,B6131-F6131)&gt;3000000),1500000+MAX(0,B6131-F6131)-3000000,MAX(0,B6131-F6131)/2))</f>
        <v/>
      </c>
      <c r="H6131" s="21">
        <f>ROUNDDOWN(G6131,-3)</f>
        <v/>
      </c>
      <c r="I6131" s="21">
        <f>IF(H6131&lt;=0,0,ROUNDDOWN(ROUND((H6131*LOOKUP(H6131,{0,1950001,3300001,6950001,9000001,18000001,40000001},{0.05,0.1,0.2,0.23,0.33,0.4,0.45})-LOOKUP(H6131,{0,1950001,3300001,6950001,9000001,18000001,40000001},{0,97500,427500,636000,1536000,2796000,4796000}))*1.021,3),0))</f>
        <v/>
      </c>
      <c r="J6131" s="21">
        <f>ROUNDDOWN(ROUND(H6131*0.06,2),-2)</f>
        <v/>
      </c>
      <c r="K6131" s="21">
        <f>ROUNDDOWN(ROUND(H6131*0.04,2),-2)</f>
        <v/>
      </c>
      <c r="L6131" s="21">
        <f>I6131+J6131+K6131</f>
        <v/>
      </c>
      <c r="M6131" s="21">
        <f>B6131-L6131</f>
        <v/>
      </c>
      <c r="N6131" s="21">
        <f>ROUNDDOWN(ROUND(B6131*0.2042,2),0)</f>
        <v/>
      </c>
    </row>
    <row r="6132">
      <c r="A6132" t="inlineStr">
        <is>
          <t>照合 一般</t>
        </is>
      </c>
      <c r="B6132" s="21" t="n">
        <v>46000000</v>
      </c>
      <c r="C6132" s="22" t="n">
        <v>21</v>
      </c>
      <c r="D6132" s="22" t="n">
        <v>1</v>
      </c>
      <c r="E6132" s="22" t="n">
        <v>0</v>
      </c>
      <c r="F6132" s="21">
        <f>(IF(C6132&lt;=20,MAX(800000,400000*C6132),8000000+700000*(C6132-20))+IF(E6132=1,1000000,0))</f>
        <v/>
      </c>
      <c r="G6132" s="21">
        <f>IF(AND(D6132=3,C6132&lt;=5),MAX(0,B6132-F6132),IF(AND(D6132=2,C6132&lt;=5,MAX(0,B6132-F6132)&gt;3000000),1500000+MAX(0,B6132-F6132)-3000000,MAX(0,B6132-F6132)/2))</f>
        <v/>
      </c>
      <c r="H6132" s="21">
        <f>ROUNDDOWN(G6132,-3)</f>
        <v/>
      </c>
      <c r="I6132" s="21">
        <f>IF(H6132&lt;=0,0,ROUNDDOWN(ROUND((H6132*LOOKUP(H6132,{0,1950001,3300001,6950001,9000001,18000001,40000001},{0.05,0.1,0.2,0.23,0.33,0.4,0.45})-LOOKUP(H6132,{0,1950001,3300001,6950001,9000001,18000001,40000001},{0,97500,427500,636000,1536000,2796000,4796000}))*1.021,3),0))</f>
        <v/>
      </c>
      <c r="J6132" s="21">
        <f>ROUNDDOWN(ROUND(H6132*0.06,2),-2)</f>
        <v/>
      </c>
      <c r="K6132" s="21">
        <f>ROUNDDOWN(ROUND(H6132*0.04,2),-2)</f>
        <v/>
      </c>
      <c r="L6132" s="21">
        <f>I6132+J6132+K6132</f>
        <v/>
      </c>
      <c r="M6132" s="21">
        <f>B6132-L6132</f>
        <v/>
      </c>
      <c r="N6132" s="21">
        <f>ROUNDDOWN(ROUND(B6132*0.2042,2),0)</f>
        <v/>
      </c>
    </row>
    <row r="6133">
      <c r="A6133" t="inlineStr">
        <is>
          <t>照合 一般</t>
        </is>
      </c>
      <c r="B6133" s="21" t="n">
        <v>46000000</v>
      </c>
      <c r="C6133" s="22" t="n">
        <v>22</v>
      </c>
      <c r="D6133" s="22" t="n">
        <v>1</v>
      </c>
      <c r="E6133" s="22" t="n">
        <v>0</v>
      </c>
      <c r="F6133" s="21">
        <f>(IF(C6133&lt;=20,MAX(800000,400000*C6133),8000000+700000*(C6133-20))+IF(E6133=1,1000000,0))</f>
        <v/>
      </c>
      <c r="G6133" s="21">
        <f>IF(AND(D6133=3,C6133&lt;=5),MAX(0,B6133-F6133),IF(AND(D6133=2,C6133&lt;=5,MAX(0,B6133-F6133)&gt;3000000),1500000+MAX(0,B6133-F6133)-3000000,MAX(0,B6133-F6133)/2))</f>
        <v/>
      </c>
      <c r="H6133" s="21">
        <f>ROUNDDOWN(G6133,-3)</f>
        <v/>
      </c>
      <c r="I6133" s="21">
        <f>IF(H6133&lt;=0,0,ROUNDDOWN(ROUND((H6133*LOOKUP(H6133,{0,1950001,3300001,6950001,9000001,18000001,40000001},{0.05,0.1,0.2,0.23,0.33,0.4,0.45})-LOOKUP(H6133,{0,1950001,3300001,6950001,9000001,18000001,40000001},{0,97500,427500,636000,1536000,2796000,4796000}))*1.021,3),0))</f>
        <v/>
      </c>
      <c r="J6133" s="21">
        <f>ROUNDDOWN(ROUND(H6133*0.06,2),-2)</f>
        <v/>
      </c>
      <c r="K6133" s="21">
        <f>ROUNDDOWN(ROUND(H6133*0.04,2),-2)</f>
        <v/>
      </c>
      <c r="L6133" s="21">
        <f>I6133+J6133+K6133</f>
        <v/>
      </c>
      <c r="M6133" s="21">
        <f>B6133-L6133</f>
        <v/>
      </c>
      <c r="N6133" s="21">
        <f>ROUNDDOWN(ROUND(B6133*0.2042,2),0)</f>
        <v/>
      </c>
    </row>
    <row r="6134">
      <c r="A6134" t="inlineStr">
        <is>
          <t>照合 一般</t>
        </is>
      </c>
      <c r="B6134" s="21" t="n">
        <v>46000000</v>
      </c>
      <c r="C6134" s="22" t="n">
        <v>23</v>
      </c>
      <c r="D6134" s="22" t="n">
        <v>1</v>
      </c>
      <c r="E6134" s="22" t="n">
        <v>0</v>
      </c>
      <c r="F6134" s="21">
        <f>(IF(C6134&lt;=20,MAX(800000,400000*C6134),8000000+700000*(C6134-20))+IF(E6134=1,1000000,0))</f>
        <v/>
      </c>
      <c r="G6134" s="21">
        <f>IF(AND(D6134=3,C6134&lt;=5),MAX(0,B6134-F6134),IF(AND(D6134=2,C6134&lt;=5,MAX(0,B6134-F6134)&gt;3000000),1500000+MAX(0,B6134-F6134)-3000000,MAX(0,B6134-F6134)/2))</f>
        <v/>
      </c>
      <c r="H6134" s="21">
        <f>ROUNDDOWN(G6134,-3)</f>
        <v/>
      </c>
      <c r="I6134" s="21">
        <f>IF(H6134&lt;=0,0,ROUNDDOWN(ROUND((H6134*LOOKUP(H6134,{0,1950001,3300001,6950001,9000001,18000001,40000001},{0.05,0.1,0.2,0.23,0.33,0.4,0.45})-LOOKUP(H6134,{0,1950001,3300001,6950001,9000001,18000001,40000001},{0,97500,427500,636000,1536000,2796000,4796000}))*1.021,3),0))</f>
        <v/>
      </c>
      <c r="J6134" s="21">
        <f>ROUNDDOWN(ROUND(H6134*0.06,2),-2)</f>
        <v/>
      </c>
      <c r="K6134" s="21">
        <f>ROUNDDOWN(ROUND(H6134*0.04,2),-2)</f>
        <v/>
      </c>
      <c r="L6134" s="21">
        <f>I6134+J6134+K6134</f>
        <v/>
      </c>
      <c r="M6134" s="21">
        <f>B6134-L6134</f>
        <v/>
      </c>
      <c r="N6134" s="21">
        <f>ROUNDDOWN(ROUND(B6134*0.2042,2),0)</f>
        <v/>
      </c>
    </row>
    <row r="6135">
      <c r="A6135" t="inlineStr">
        <is>
          <t>照合 一般</t>
        </is>
      </c>
      <c r="B6135" s="21" t="n">
        <v>46000000</v>
      </c>
      <c r="C6135" s="22" t="n">
        <v>24</v>
      </c>
      <c r="D6135" s="22" t="n">
        <v>1</v>
      </c>
      <c r="E6135" s="22" t="n">
        <v>0</v>
      </c>
      <c r="F6135" s="21">
        <f>(IF(C6135&lt;=20,MAX(800000,400000*C6135),8000000+700000*(C6135-20))+IF(E6135=1,1000000,0))</f>
        <v/>
      </c>
      <c r="G6135" s="21">
        <f>IF(AND(D6135=3,C6135&lt;=5),MAX(0,B6135-F6135),IF(AND(D6135=2,C6135&lt;=5,MAX(0,B6135-F6135)&gt;3000000),1500000+MAX(0,B6135-F6135)-3000000,MAX(0,B6135-F6135)/2))</f>
        <v/>
      </c>
      <c r="H6135" s="21">
        <f>ROUNDDOWN(G6135,-3)</f>
        <v/>
      </c>
      <c r="I6135" s="21">
        <f>IF(H6135&lt;=0,0,ROUNDDOWN(ROUND((H6135*LOOKUP(H6135,{0,1950001,3300001,6950001,9000001,18000001,40000001},{0.05,0.1,0.2,0.23,0.33,0.4,0.45})-LOOKUP(H6135,{0,1950001,3300001,6950001,9000001,18000001,40000001},{0,97500,427500,636000,1536000,2796000,4796000}))*1.021,3),0))</f>
        <v/>
      </c>
      <c r="J6135" s="21">
        <f>ROUNDDOWN(ROUND(H6135*0.06,2),-2)</f>
        <v/>
      </c>
      <c r="K6135" s="21">
        <f>ROUNDDOWN(ROUND(H6135*0.04,2),-2)</f>
        <v/>
      </c>
      <c r="L6135" s="21">
        <f>I6135+J6135+K6135</f>
        <v/>
      </c>
      <c r="M6135" s="21">
        <f>B6135-L6135</f>
        <v/>
      </c>
      <c r="N6135" s="21">
        <f>ROUNDDOWN(ROUND(B6135*0.2042,2),0)</f>
        <v/>
      </c>
    </row>
    <row r="6136">
      <c r="A6136" t="inlineStr">
        <is>
          <t>照合 一般</t>
        </is>
      </c>
      <c r="B6136" s="21" t="n">
        <v>46000000</v>
      </c>
      <c r="C6136" s="22" t="n">
        <v>25</v>
      </c>
      <c r="D6136" s="22" t="n">
        <v>1</v>
      </c>
      <c r="E6136" s="22" t="n">
        <v>0</v>
      </c>
      <c r="F6136" s="21">
        <f>(IF(C6136&lt;=20,MAX(800000,400000*C6136),8000000+700000*(C6136-20))+IF(E6136=1,1000000,0))</f>
        <v/>
      </c>
      <c r="G6136" s="21">
        <f>IF(AND(D6136=3,C6136&lt;=5),MAX(0,B6136-F6136),IF(AND(D6136=2,C6136&lt;=5,MAX(0,B6136-F6136)&gt;3000000),1500000+MAX(0,B6136-F6136)-3000000,MAX(0,B6136-F6136)/2))</f>
        <v/>
      </c>
      <c r="H6136" s="21">
        <f>ROUNDDOWN(G6136,-3)</f>
        <v/>
      </c>
      <c r="I6136" s="21">
        <f>IF(H6136&lt;=0,0,ROUNDDOWN(ROUND((H6136*LOOKUP(H6136,{0,1950001,3300001,6950001,9000001,18000001,40000001},{0.05,0.1,0.2,0.23,0.33,0.4,0.45})-LOOKUP(H6136,{0,1950001,3300001,6950001,9000001,18000001,40000001},{0,97500,427500,636000,1536000,2796000,4796000}))*1.021,3),0))</f>
        <v/>
      </c>
      <c r="J6136" s="21">
        <f>ROUNDDOWN(ROUND(H6136*0.06,2),-2)</f>
        <v/>
      </c>
      <c r="K6136" s="21">
        <f>ROUNDDOWN(ROUND(H6136*0.04,2),-2)</f>
        <v/>
      </c>
      <c r="L6136" s="21">
        <f>I6136+J6136+K6136</f>
        <v/>
      </c>
      <c r="M6136" s="21">
        <f>B6136-L6136</f>
        <v/>
      </c>
      <c r="N6136" s="21">
        <f>ROUNDDOWN(ROUND(B6136*0.2042,2),0)</f>
        <v/>
      </c>
    </row>
    <row r="6137">
      <c r="A6137" t="inlineStr">
        <is>
          <t>照合 一般</t>
        </is>
      </c>
      <c r="B6137" s="21" t="n">
        <v>46000000</v>
      </c>
      <c r="C6137" s="22" t="n">
        <v>26</v>
      </c>
      <c r="D6137" s="22" t="n">
        <v>1</v>
      </c>
      <c r="E6137" s="22" t="n">
        <v>0</v>
      </c>
      <c r="F6137" s="21">
        <f>(IF(C6137&lt;=20,MAX(800000,400000*C6137),8000000+700000*(C6137-20))+IF(E6137=1,1000000,0))</f>
        <v/>
      </c>
      <c r="G6137" s="21">
        <f>IF(AND(D6137=3,C6137&lt;=5),MAX(0,B6137-F6137),IF(AND(D6137=2,C6137&lt;=5,MAX(0,B6137-F6137)&gt;3000000),1500000+MAX(0,B6137-F6137)-3000000,MAX(0,B6137-F6137)/2))</f>
        <v/>
      </c>
      <c r="H6137" s="21">
        <f>ROUNDDOWN(G6137,-3)</f>
        <v/>
      </c>
      <c r="I6137" s="21">
        <f>IF(H6137&lt;=0,0,ROUNDDOWN(ROUND((H6137*LOOKUP(H6137,{0,1950001,3300001,6950001,9000001,18000001,40000001},{0.05,0.1,0.2,0.23,0.33,0.4,0.45})-LOOKUP(H6137,{0,1950001,3300001,6950001,9000001,18000001,40000001},{0,97500,427500,636000,1536000,2796000,4796000}))*1.021,3),0))</f>
        <v/>
      </c>
      <c r="J6137" s="21">
        <f>ROUNDDOWN(ROUND(H6137*0.06,2),-2)</f>
        <v/>
      </c>
      <c r="K6137" s="21">
        <f>ROUNDDOWN(ROUND(H6137*0.04,2),-2)</f>
        <v/>
      </c>
      <c r="L6137" s="21">
        <f>I6137+J6137+K6137</f>
        <v/>
      </c>
      <c r="M6137" s="21">
        <f>B6137-L6137</f>
        <v/>
      </c>
      <c r="N6137" s="21">
        <f>ROUNDDOWN(ROUND(B6137*0.2042,2),0)</f>
        <v/>
      </c>
    </row>
    <row r="6138">
      <c r="A6138" t="inlineStr">
        <is>
          <t>照合 一般</t>
        </is>
      </c>
      <c r="B6138" s="21" t="n">
        <v>46000000</v>
      </c>
      <c r="C6138" s="22" t="n">
        <v>27</v>
      </c>
      <c r="D6138" s="22" t="n">
        <v>1</v>
      </c>
      <c r="E6138" s="22" t="n">
        <v>0</v>
      </c>
      <c r="F6138" s="21">
        <f>(IF(C6138&lt;=20,MAX(800000,400000*C6138),8000000+700000*(C6138-20))+IF(E6138=1,1000000,0))</f>
        <v/>
      </c>
      <c r="G6138" s="21">
        <f>IF(AND(D6138=3,C6138&lt;=5),MAX(0,B6138-F6138),IF(AND(D6138=2,C6138&lt;=5,MAX(0,B6138-F6138)&gt;3000000),1500000+MAX(0,B6138-F6138)-3000000,MAX(0,B6138-F6138)/2))</f>
        <v/>
      </c>
      <c r="H6138" s="21">
        <f>ROUNDDOWN(G6138,-3)</f>
        <v/>
      </c>
      <c r="I6138" s="21">
        <f>IF(H6138&lt;=0,0,ROUNDDOWN(ROUND((H6138*LOOKUP(H6138,{0,1950001,3300001,6950001,9000001,18000001,40000001},{0.05,0.1,0.2,0.23,0.33,0.4,0.45})-LOOKUP(H6138,{0,1950001,3300001,6950001,9000001,18000001,40000001},{0,97500,427500,636000,1536000,2796000,4796000}))*1.021,3),0))</f>
        <v/>
      </c>
      <c r="J6138" s="21">
        <f>ROUNDDOWN(ROUND(H6138*0.06,2),-2)</f>
        <v/>
      </c>
      <c r="K6138" s="21">
        <f>ROUNDDOWN(ROUND(H6138*0.04,2),-2)</f>
        <v/>
      </c>
      <c r="L6138" s="21">
        <f>I6138+J6138+K6138</f>
        <v/>
      </c>
      <c r="M6138" s="21">
        <f>B6138-L6138</f>
        <v/>
      </c>
      <c r="N6138" s="21">
        <f>ROUNDDOWN(ROUND(B6138*0.2042,2),0)</f>
        <v/>
      </c>
    </row>
    <row r="6139">
      <c r="A6139" t="inlineStr">
        <is>
          <t>照合 一般</t>
        </is>
      </c>
      <c r="B6139" s="21" t="n">
        <v>46000000</v>
      </c>
      <c r="C6139" s="22" t="n">
        <v>28</v>
      </c>
      <c r="D6139" s="22" t="n">
        <v>1</v>
      </c>
      <c r="E6139" s="22" t="n">
        <v>0</v>
      </c>
      <c r="F6139" s="21">
        <f>(IF(C6139&lt;=20,MAX(800000,400000*C6139),8000000+700000*(C6139-20))+IF(E6139=1,1000000,0))</f>
        <v/>
      </c>
      <c r="G6139" s="21">
        <f>IF(AND(D6139=3,C6139&lt;=5),MAX(0,B6139-F6139),IF(AND(D6139=2,C6139&lt;=5,MAX(0,B6139-F6139)&gt;3000000),1500000+MAX(0,B6139-F6139)-3000000,MAX(0,B6139-F6139)/2))</f>
        <v/>
      </c>
      <c r="H6139" s="21">
        <f>ROUNDDOWN(G6139,-3)</f>
        <v/>
      </c>
      <c r="I6139" s="21">
        <f>IF(H6139&lt;=0,0,ROUNDDOWN(ROUND((H6139*LOOKUP(H6139,{0,1950001,3300001,6950001,9000001,18000001,40000001},{0.05,0.1,0.2,0.23,0.33,0.4,0.45})-LOOKUP(H6139,{0,1950001,3300001,6950001,9000001,18000001,40000001},{0,97500,427500,636000,1536000,2796000,4796000}))*1.021,3),0))</f>
        <v/>
      </c>
      <c r="J6139" s="21">
        <f>ROUNDDOWN(ROUND(H6139*0.06,2),-2)</f>
        <v/>
      </c>
      <c r="K6139" s="21">
        <f>ROUNDDOWN(ROUND(H6139*0.04,2),-2)</f>
        <v/>
      </c>
      <c r="L6139" s="21">
        <f>I6139+J6139+K6139</f>
        <v/>
      </c>
      <c r="M6139" s="21">
        <f>B6139-L6139</f>
        <v/>
      </c>
      <c r="N6139" s="21">
        <f>ROUNDDOWN(ROUND(B6139*0.2042,2),0)</f>
        <v/>
      </c>
    </row>
    <row r="6140">
      <c r="A6140" t="inlineStr">
        <is>
          <t>照合 一般</t>
        </is>
      </c>
      <c r="B6140" s="21" t="n">
        <v>46000000</v>
      </c>
      <c r="C6140" s="22" t="n">
        <v>29</v>
      </c>
      <c r="D6140" s="22" t="n">
        <v>1</v>
      </c>
      <c r="E6140" s="22" t="n">
        <v>0</v>
      </c>
      <c r="F6140" s="21">
        <f>(IF(C6140&lt;=20,MAX(800000,400000*C6140),8000000+700000*(C6140-20))+IF(E6140=1,1000000,0))</f>
        <v/>
      </c>
      <c r="G6140" s="21">
        <f>IF(AND(D6140=3,C6140&lt;=5),MAX(0,B6140-F6140),IF(AND(D6140=2,C6140&lt;=5,MAX(0,B6140-F6140)&gt;3000000),1500000+MAX(0,B6140-F6140)-3000000,MAX(0,B6140-F6140)/2))</f>
        <v/>
      </c>
      <c r="H6140" s="21">
        <f>ROUNDDOWN(G6140,-3)</f>
        <v/>
      </c>
      <c r="I6140" s="21">
        <f>IF(H6140&lt;=0,0,ROUNDDOWN(ROUND((H6140*LOOKUP(H6140,{0,1950001,3300001,6950001,9000001,18000001,40000001},{0.05,0.1,0.2,0.23,0.33,0.4,0.45})-LOOKUP(H6140,{0,1950001,3300001,6950001,9000001,18000001,40000001},{0,97500,427500,636000,1536000,2796000,4796000}))*1.021,3),0))</f>
        <v/>
      </c>
      <c r="J6140" s="21">
        <f>ROUNDDOWN(ROUND(H6140*0.06,2),-2)</f>
        <v/>
      </c>
      <c r="K6140" s="21">
        <f>ROUNDDOWN(ROUND(H6140*0.04,2),-2)</f>
        <v/>
      </c>
      <c r="L6140" s="21">
        <f>I6140+J6140+K6140</f>
        <v/>
      </c>
      <c r="M6140" s="21">
        <f>B6140-L6140</f>
        <v/>
      </c>
      <c r="N6140" s="21">
        <f>ROUNDDOWN(ROUND(B6140*0.2042,2),0)</f>
        <v/>
      </c>
    </row>
    <row r="6141">
      <c r="A6141" t="inlineStr">
        <is>
          <t>照合 一般</t>
        </is>
      </c>
      <c r="B6141" s="21" t="n">
        <v>46000000</v>
      </c>
      <c r="C6141" s="22" t="n">
        <v>30</v>
      </c>
      <c r="D6141" s="22" t="n">
        <v>1</v>
      </c>
      <c r="E6141" s="22" t="n">
        <v>0</v>
      </c>
      <c r="F6141" s="21">
        <f>(IF(C6141&lt;=20,MAX(800000,400000*C6141),8000000+700000*(C6141-20))+IF(E6141=1,1000000,0))</f>
        <v/>
      </c>
      <c r="G6141" s="21">
        <f>IF(AND(D6141=3,C6141&lt;=5),MAX(0,B6141-F6141),IF(AND(D6141=2,C6141&lt;=5,MAX(0,B6141-F6141)&gt;3000000),1500000+MAX(0,B6141-F6141)-3000000,MAX(0,B6141-F6141)/2))</f>
        <v/>
      </c>
      <c r="H6141" s="21">
        <f>ROUNDDOWN(G6141,-3)</f>
        <v/>
      </c>
      <c r="I6141" s="21">
        <f>IF(H6141&lt;=0,0,ROUNDDOWN(ROUND((H6141*LOOKUP(H6141,{0,1950001,3300001,6950001,9000001,18000001,40000001},{0.05,0.1,0.2,0.23,0.33,0.4,0.45})-LOOKUP(H6141,{0,1950001,3300001,6950001,9000001,18000001,40000001},{0,97500,427500,636000,1536000,2796000,4796000}))*1.021,3),0))</f>
        <v/>
      </c>
      <c r="J6141" s="21">
        <f>ROUNDDOWN(ROUND(H6141*0.06,2),-2)</f>
        <v/>
      </c>
      <c r="K6141" s="21">
        <f>ROUNDDOWN(ROUND(H6141*0.04,2),-2)</f>
        <v/>
      </c>
      <c r="L6141" s="21">
        <f>I6141+J6141+K6141</f>
        <v/>
      </c>
      <c r="M6141" s="21">
        <f>B6141-L6141</f>
        <v/>
      </c>
      <c r="N6141" s="21">
        <f>ROUNDDOWN(ROUND(B6141*0.2042,2),0)</f>
        <v/>
      </c>
    </row>
    <row r="6142">
      <c r="A6142" t="inlineStr">
        <is>
          <t>照合 一般</t>
        </is>
      </c>
      <c r="B6142" s="21" t="n">
        <v>46000000</v>
      </c>
      <c r="C6142" s="22" t="n">
        <v>31</v>
      </c>
      <c r="D6142" s="22" t="n">
        <v>1</v>
      </c>
      <c r="E6142" s="22" t="n">
        <v>0</v>
      </c>
      <c r="F6142" s="21">
        <f>(IF(C6142&lt;=20,MAX(800000,400000*C6142),8000000+700000*(C6142-20))+IF(E6142=1,1000000,0))</f>
        <v/>
      </c>
      <c r="G6142" s="21">
        <f>IF(AND(D6142=3,C6142&lt;=5),MAX(0,B6142-F6142),IF(AND(D6142=2,C6142&lt;=5,MAX(0,B6142-F6142)&gt;3000000),1500000+MAX(0,B6142-F6142)-3000000,MAX(0,B6142-F6142)/2))</f>
        <v/>
      </c>
      <c r="H6142" s="21">
        <f>ROUNDDOWN(G6142,-3)</f>
        <v/>
      </c>
      <c r="I6142" s="21">
        <f>IF(H6142&lt;=0,0,ROUNDDOWN(ROUND((H6142*LOOKUP(H6142,{0,1950001,3300001,6950001,9000001,18000001,40000001},{0.05,0.1,0.2,0.23,0.33,0.4,0.45})-LOOKUP(H6142,{0,1950001,3300001,6950001,9000001,18000001,40000001},{0,97500,427500,636000,1536000,2796000,4796000}))*1.021,3),0))</f>
        <v/>
      </c>
      <c r="J6142" s="21">
        <f>ROUNDDOWN(ROUND(H6142*0.06,2),-2)</f>
        <v/>
      </c>
      <c r="K6142" s="21">
        <f>ROUNDDOWN(ROUND(H6142*0.04,2),-2)</f>
        <v/>
      </c>
      <c r="L6142" s="21">
        <f>I6142+J6142+K6142</f>
        <v/>
      </c>
      <c r="M6142" s="21">
        <f>B6142-L6142</f>
        <v/>
      </c>
      <c r="N6142" s="21">
        <f>ROUNDDOWN(ROUND(B6142*0.2042,2),0)</f>
        <v/>
      </c>
    </row>
    <row r="6143">
      <c r="A6143" t="inlineStr">
        <is>
          <t>照合 一般</t>
        </is>
      </c>
      <c r="B6143" s="21" t="n">
        <v>46000000</v>
      </c>
      <c r="C6143" s="22" t="n">
        <v>32</v>
      </c>
      <c r="D6143" s="22" t="n">
        <v>1</v>
      </c>
      <c r="E6143" s="22" t="n">
        <v>0</v>
      </c>
      <c r="F6143" s="21">
        <f>(IF(C6143&lt;=20,MAX(800000,400000*C6143),8000000+700000*(C6143-20))+IF(E6143=1,1000000,0))</f>
        <v/>
      </c>
      <c r="G6143" s="21">
        <f>IF(AND(D6143=3,C6143&lt;=5),MAX(0,B6143-F6143),IF(AND(D6143=2,C6143&lt;=5,MAX(0,B6143-F6143)&gt;3000000),1500000+MAX(0,B6143-F6143)-3000000,MAX(0,B6143-F6143)/2))</f>
        <v/>
      </c>
      <c r="H6143" s="21">
        <f>ROUNDDOWN(G6143,-3)</f>
        <v/>
      </c>
      <c r="I6143" s="21">
        <f>IF(H6143&lt;=0,0,ROUNDDOWN(ROUND((H6143*LOOKUP(H6143,{0,1950001,3300001,6950001,9000001,18000001,40000001},{0.05,0.1,0.2,0.23,0.33,0.4,0.45})-LOOKUP(H6143,{0,1950001,3300001,6950001,9000001,18000001,40000001},{0,97500,427500,636000,1536000,2796000,4796000}))*1.021,3),0))</f>
        <v/>
      </c>
      <c r="J6143" s="21">
        <f>ROUNDDOWN(ROUND(H6143*0.06,2),-2)</f>
        <v/>
      </c>
      <c r="K6143" s="21">
        <f>ROUNDDOWN(ROUND(H6143*0.04,2),-2)</f>
        <v/>
      </c>
      <c r="L6143" s="21">
        <f>I6143+J6143+K6143</f>
        <v/>
      </c>
      <c r="M6143" s="21">
        <f>B6143-L6143</f>
        <v/>
      </c>
      <c r="N6143" s="21">
        <f>ROUNDDOWN(ROUND(B6143*0.2042,2),0)</f>
        <v/>
      </c>
    </row>
    <row r="6144">
      <c r="A6144" t="inlineStr">
        <is>
          <t>照合 一般</t>
        </is>
      </c>
      <c r="B6144" s="21" t="n">
        <v>46000000</v>
      </c>
      <c r="C6144" s="22" t="n">
        <v>33</v>
      </c>
      <c r="D6144" s="22" t="n">
        <v>1</v>
      </c>
      <c r="E6144" s="22" t="n">
        <v>0</v>
      </c>
      <c r="F6144" s="21">
        <f>(IF(C6144&lt;=20,MAX(800000,400000*C6144),8000000+700000*(C6144-20))+IF(E6144=1,1000000,0))</f>
        <v/>
      </c>
      <c r="G6144" s="21">
        <f>IF(AND(D6144=3,C6144&lt;=5),MAX(0,B6144-F6144),IF(AND(D6144=2,C6144&lt;=5,MAX(0,B6144-F6144)&gt;3000000),1500000+MAX(0,B6144-F6144)-3000000,MAX(0,B6144-F6144)/2))</f>
        <v/>
      </c>
      <c r="H6144" s="21">
        <f>ROUNDDOWN(G6144,-3)</f>
        <v/>
      </c>
      <c r="I6144" s="21">
        <f>IF(H6144&lt;=0,0,ROUNDDOWN(ROUND((H6144*LOOKUP(H6144,{0,1950001,3300001,6950001,9000001,18000001,40000001},{0.05,0.1,0.2,0.23,0.33,0.4,0.45})-LOOKUP(H6144,{0,1950001,3300001,6950001,9000001,18000001,40000001},{0,97500,427500,636000,1536000,2796000,4796000}))*1.021,3),0))</f>
        <v/>
      </c>
      <c r="J6144" s="21">
        <f>ROUNDDOWN(ROUND(H6144*0.06,2),-2)</f>
        <v/>
      </c>
      <c r="K6144" s="21">
        <f>ROUNDDOWN(ROUND(H6144*0.04,2),-2)</f>
        <v/>
      </c>
      <c r="L6144" s="21">
        <f>I6144+J6144+K6144</f>
        <v/>
      </c>
      <c r="M6144" s="21">
        <f>B6144-L6144</f>
        <v/>
      </c>
      <c r="N6144" s="21">
        <f>ROUNDDOWN(ROUND(B6144*0.2042,2),0)</f>
        <v/>
      </c>
    </row>
    <row r="6145">
      <c r="A6145" t="inlineStr">
        <is>
          <t>照合 一般</t>
        </is>
      </c>
      <c r="B6145" s="21" t="n">
        <v>46000000</v>
      </c>
      <c r="C6145" s="22" t="n">
        <v>34</v>
      </c>
      <c r="D6145" s="22" t="n">
        <v>1</v>
      </c>
      <c r="E6145" s="22" t="n">
        <v>0</v>
      </c>
      <c r="F6145" s="21">
        <f>(IF(C6145&lt;=20,MAX(800000,400000*C6145),8000000+700000*(C6145-20))+IF(E6145=1,1000000,0))</f>
        <v/>
      </c>
      <c r="G6145" s="21">
        <f>IF(AND(D6145=3,C6145&lt;=5),MAX(0,B6145-F6145),IF(AND(D6145=2,C6145&lt;=5,MAX(0,B6145-F6145)&gt;3000000),1500000+MAX(0,B6145-F6145)-3000000,MAX(0,B6145-F6145)/2))</f>
        <v/>
      </c>
      <c r="H6145" s="21">
        <f>ROUNDDOWN(G6145,-3)</f>
        <v/>
      </c>
      <c r="I6145" s="21">
        <f>IF(H6145&lt;=0,0,ROUNDDOWN(ROUND((H6145*LOOKUP(H6145,{0,1950001,3300001,6950001,9000001,18000001,40000001},{0.05,0.1,0.2,0.23,0.33,0.4,0.45})-LOOKUP(H6145,{0,1950001,3300001,6950001,9000001,18000001,40000001},{0,97500,427500,636000,1536000,2796000,4796000}))*1.021,3),0))</f>
        <v/>
      </c>
      <c r="J6145" s="21">
        <f>ROUNDDOWN(ROUND(H6145*0.06,2),-2)</f>
        <v/>
      </c>
      <c r="K6145" s="21">
        <f>ROUNDDOWN(ROUND(H6145*0.04,2),-2)</f>
        <v/>
      </c>
      <c r="L6145" s="21">
        <f>I6145+J6145+K6145</f>
        <v/>
      </c>
      <c r="M6145" s="21">
        <f>B6145-L6145</f>
        <v/>
      </c>
      <c r="N6145" s="21">
        <f>ROUNDDOWN(ROUND(B6145*0.2042,2),0)</f>
        <v/>
      </c>
    </row>
    <row r="6146">
      <c r="A6146" t="inlineStr">
        <is>
          <t>照合 一般</t>
        </is>
      </c>
      <c r="B6146" s="21" t="n">
        <v>46000000</v>
      </c>
      <c r="C6146" s="22" t="n">
        <v>35</v>
      </c>
      <c r="D6146" s="22" t="n">
        <v>1</v>
      </c>
      <c r="E6146" s="22" t="n">
        <v>0</v>
      </c>
      <c r="F6146" s="21">
        <f>(IF(C6146&lt;=20,MAX(800000,400000*C6146),8000000+700000*(C6146-20))+IF(E6146=1,1000000,0))</f>
        <v/>
      </c>
      <c r="G6146" s="21">
        <f>IF(AND(D6146=3,C6146&lt;=5),MAX(0,B6146-F6146),IF(AND(D6146=2,C6146&lt;=5,MAX(0,B6146-F6146)&gt;3000000),1500000+MAX(0,B6146-F6146)-3000000,MAX(0,B6146-F6146)/2))</f>
        <v/>
      </c>
      <c r="H6146" s="21">
        <f>ROUNDDOWN(G6146,-3)</f>
        <v/>
      </c>
      <c r="I6146" s="21">
        <f>IF(H6146&lt;=0,0,ROUNDDOWN(ROUND((H6146*LOOKUP(H6146,{0,1950001,3300001,6950001,9000001,18000001,40000001},{0.05,0.1,0.2,0.23,0.33,0.4,0.45})-LOOKUP(H6146,{0,1950001,3300001,6950001,9000001,18000001,40000001},{0,97500,427500,636000,1536000,2796000,4796000}))*1.021,3),0))</f>
        <v/>
      </c>
      <c r="J6146" s="21">
        <f>ROUNDDOWN(ROUND(H6146*0.06,2),-2)</f>
        <v/>
      </c>
      <c r="K6146" s="21">
        <f>ROUNDDOWN(ROUND(H6146*0.04,2),-2)</f>
        <v/>
      </c>
      <c r="L6146" s="21">
        <f>I6146+J6146+K6146</f>
        <v/>
      </c>
      <c r="M6146" s="21">
        <f>B6146-L6146</f>
        <v/>
      </c>
      <c r="N6146" s="21">
        <f>ROUNDDOWN(ROUND(B6146*0.2042,2),0)</f>
        <v/>
      </c>
    </row>
    <row r="6147">
      <c r="A6147" t="inlineStr">
        <is>
          <t>照合 一般</t>
        </is>
      </c>
      <c r="B6147" s="21" t="n">
        <v>46000000</v>
      </c>
      <c r="C6147" s="22" t="n">
        <v>36</v>
      </c>
      <c r="D6147" s="22" t="n">
        <v>1</v>
      </c>
      <c r="E6147" s="22" t="n">
        <v>0</v>
      </c>
      <c r="F6147" s="21">
        <f>(IF(C6147&lt;=20,MAX(800000,400000*C6147),8000000+700000*(C6147-20))+IF(E6147=1,1000000,0))</f>
        <v/>
      </c>
      <c r="G6147" s="21">
        <f>IF(AND(D6147=3,C6147&lt;=5),MAX(0,B6147-F6147),IF(AND(D6147=2,C6147&lt;=5,MAX(0,B6147-F6147)&gt;3000000),1500000+MAX(0,B6147-F6147)-3000000,MAX(0,B6147-F6147)/2))</f>
        <v/>
      </c>
      <c r="H6147" s="21">
        <f>ROUNDDOWN(G6147,-3)</f>
        <v/>
      </c>
      <c r="I6147" s="21">
        <f>IF(H6147&lt;=0,0,ROUNDDOWN(ROUND((H6147*LOOKUP(H6147,{0,1950001,3300001,6950001,9000001,18000001,40000001},{0.05,0.1,0.2,0.23,0.33,0.4,0.45})-LOOKUP(H6147,{0,1950001,3300001,6950001,9000001,18000001,40000001},{0,97500,427500,636000,1536000,2796000,4796000}))*1.021,3),0))</f>
        <v/>
      </c>
      <c r="J6147" s="21">
        <f>ROUNDDOWN(ROUND(H6147*0.06,2),-2)</f>
        <v/>
      </c>
      <c r="K6147" s="21">
        <f>ROUNDDOWN(ROUND(H6147*0.04,2),-2)</f>
        <v/>
      </c>
      <c r="L6147" s="21">
        <f>I6147+J6147+K6147</f>
        <v/>
      </c>
      <c r="M6147" s="21">
        <f>B6147-L6147</f>
        <v/>
      </c>
      <c r="N6147" s="21">
        <f>ROUNDDOWN(ROUND(B6147*0.2042,2),0)</f>
        <v/>
      </c>
    </row>
    <row r="6148">
      <c r="A6148" t="inlineStr">
        <is>
          <t>照合 一般</t>
        </is>
      </c>
      <c r="B6148" s="21" t="n">
        <v>46000000</v>
      </c>
      <c r="C6148" s="22" t="n">
        <v>37</v>
      </c>
      <c r="D6148" s="22" t="n">
        <v>1</v>
      </c>
      <c r="E6148" s="22" t="n">
        <v>0</v>
      </c>
      <c r="F6148" s="21">
        <f>(IF(C6148&lt;=20,MAX(800000,400000*C6148),8000000+700000*(C6148-20))+IF(E6148=1,1000000,0))</f>
        <v/>
      </c>
      <c r="G6148" s="21">
        <f>IF(AND(D6148=3,C6148&lt;=5),MAX(0,B6148-F6148),IF(AND(D6148=2,C6148&lt;=5,MAX(0,B6148-F6148)&gt;3000000),1500000+MAX(0,B6148-F6148)-3000000,MAX(0,B6148-F6148)/2))</f>
        <v/>
      </c>
      <c r="H6148" s="21">
        <f>ROUNDDOWN(G6148,-3)</f>
        <v/>
      </c>
      <c r="I6148" s="21">
        <f>IF(H6148&lt;=0,0,ROUNDDOWN(ROUND((H6148*LOOKUP(H6148,{0,1950001,3300001,6950001,9000001,18000001,40000001},{0.05,0.1,0.2,0.23,0.33,0.4,0.45})-LOOKUP(H6148,{0,1950001,3300001,6950001,9000001,18000001,40000001},{0,97500,427500,636000,1536000,2796000,4796000}))*1.021,3),0))</f>
        <v/>
      </c>
      <c r="J6148" s="21">
        <f>ROUNDDOWN(ROUND(H6148*0.06,2),-2)</f>
        <v/>
      </c>
      <c r="K6148" s="21">
        <f>ROUNDDOWN(ROUND(H6148*0.04,2),-2)</f>
        <v/>
      </c>
      <c r="L6148" s="21">
        <f>I6148+J6148+K6148</f>
        <v/>
      </c>
      <c r="M6148" s="21">
        <f>B6148-L6148</f>
        <v/>
      </c>
      <c r="N6148" s="21">
        <f>ROUNDDOWN(ROUND(B6148*0.2042,2),0)</f>
        <v/>
      </c>
    </row>
    <row r="6149">
      <c r="A6149" t="inlineStr">
        <is>
          <t>照合 一般</t>
        </is>
      </c>
      <c r="B6149" s="21" t="n">
        <v>46000000</v>
      </c>
      <c r="C6149" s="22" t="n">
        <v>38</v>
      </c>
      <c r="D6149" s="22" t="n">
        <v>1</v>
      </c>
      <c r="E6149" s="22" t="n">
        <v>0</v>
      </c>
      <c r="F6149" s="21">
        <f>(IF(C6149&lt;=20,MAX(800000,400000*C6149),8000000+700000*(C6149-20))+IF(E6149=1,1000000,0))</f>
        <v/>
      </c>
      <c r="G6149" s="21">
        <f>IF(AND(D6149=3,C6149&lt;=5),MAX(0,B6149-F6149),IF(AND(D6149=2,C6149&lt;=5,MAX(0,B6149-F6149)&gt;3000000),1500000+MAX(0,B6149-F6149)-3000000,MAX(0,B6149-F6149)/2))</f>
        <v/>
      </c>
      <c r="H6149" s="21">
        <f>ROUNDDOWN(G6149,-3)</f>
        <v/>
      </c>
      <c r="I6149" s="21">
        <f>IF(H6149&lt;=0,0,ROUNDDOWN(ROUND((H6149*LOOKUP(H6149,{0,1950001,3300001,6950001,9000001,18000001,40000001},{0.05,0.1,0.2,0.23,0.33,0.4,0.45})-LOOKUP(H6149,{0,1950001,3300001,6950001,9000001,18000001,40000001},{0,97500,427500,636000,1536000,2796000,4796000}))*1.021,3),0))</f>
        <v/>
      </c>
      <c r="J6149" s="21">
        <f>ROUNDDOWN(ROUND(H6149*0.06,2),-2)</f>
        <v/>
      </c>
      <c r="K6149" s="21">
        <f>ROUNDDOWN(ROUND(H6149*0.04,2),-2)</f>
        <v/>
      </c>
      <c r="L6149" s="21">
        <f>I6149+J6149+K6149</f>
        <v/>
      </c>
      <c r="M6149" s="21">
        <f>B6149-L6149</f>
        <v/>
      </c>
      <c r="N6149" s="21">
        <f>ROUNDDOWN(ROUND(B6149*0.2042,2),0)</f>
        <v/>
      </c>
    </row>
    <row r="6150">
      <c r="A6150" t="inlineStr">
        <is>
          <t>照合 一般</t>
        </is>
      </c>
      <c r="B6150" s="21" t="n">
        <v>46000000</v>
      </c>
      <c r="C6150" s="22" t="n">
        <v>39</v>
      </c>
      <c r="D6150" s="22" t="n">
        <v>1</v>
      </c>
      <c r="E6150" s="22" t="n">
        <v>0</v>
      </c>
      <c r="F6150" s="21">
        <f>(IF(C6150&lt;=20,MAX(800000,400000*C6150),8000000+700000*(C6150-20))+IF(E6150=1,1000000,0))</f>
        <v/>
      </c>
      <c r="G6150" s="21">
        <f>IF(AND(D6150=3,C6150&lt;=5),MAX(0,B6150-F6150),IF(AND(D6150=2,C6150&lt;=5,MAX(0,B6150-F6150)&gt;3000000),1500000+MAX(0,B6150-F6150)-3000000,MAX(0,B6150-F6150)/2))</f>
        <v/>
      </c>
      <c r="H6150" s="21">
        <f>ROUNDDOWN(G6150,-3)</f>
        <v/>
      </c>
      <c r="I6150" s="21">
        <f>IF(H6150&lt;=0,0,ROUNDDOWN(ROUND((H6150*LOOKUP(H6150,{0,1950001,3300001,6950001,9000001,18000001,40000001},{0.05,0.1,0.2,0.23,0.33,0.4,0.45})-LOOKUP(H6150,{0,1950001,3300001,6950001,9000001,18000001,40000001},{0,97500,427500,636000,1536000,2796000,4796000}))*1.021,3),0))</f>
        <v/>
      </c>
      <c r="J6150" s="21">
        <f>ROUNDDOWN(ROUND(H6150*0.06,2),-2)</f>
        <v/>
      </c>
      <c r="K6150" s="21">
        <f>ROUNDDOWN(ROUND(H6150*0.04,2),-2)</f>
        <v/>
      </c>
      <c r="L6150" s="21">
        <f>I6150+J6150+K6150</f>
        <v/>
      </c>
      <c r="M6150" s="21">
        <f>B6150-L6150</f>
        <v/>
      </c>
      <c r="N6150" s="21">
        <f>ROUNDDOWN(ROUND(B6150*0.2042,2),0)</f>
        <v/>
      </c>
    </row>
    <row r="6151">
      <c r="A6151" t="inlineStr">
        <is>
          <t>照合 一般</t>
        </is>
      </c>
      <c r="B6151" s="21" t="n">
        <v>46000000</v>
      </c>
      <c r="C6151" s="22" t="n">
        <v>40</v>
      </c>
      <c r="D6151" s="22" t="n">
        <v>1</v>
      </c>
      <c r="E6151" s="22" t="n">
        <v>0</v>
      </c>
      <c r="F6151" s="21">
        <f>(IF(C6151&lt;=20,MAX(800000,400000*C6151),8000000+700000*(C6151-20))+IF(E6151=1,1000000,0))</f>
        <v/>
      </c>
      <c r="G6151" s="21">
        <f>IF(AND(D6151=3,C6151&lt;=5),MAX(0,B6151-F6151),IF(AND(D6151=2,C6151&lt;=5,MAX(0,B6151-F6151)&gt;3000000),1500000+MAX(0,B6151-F6151)-3000000,MAX(0,B6151-F6151)/2))</f>
        <v/>
      </c>
      <c r="H6151" s="21">
        <f>ROUNDDOWN(G6151,-3)</f>
        <v/>
      </c>
      <c r="I6151" s="21">
        <f>IF(H6151&lt;=0,0,ROUNDDOWN(ROUND((H6151*LOOKUP(H6151,{0,1950001,3300001,6950001,9000001,18000001,40000001},{0.05,0.1,0.2,0.23,0.33,0.4,0.45})-LOOKUP(H6151,{0,1950001,3300001,6950001,9000001,18000001,40000001},{0,97500,427500,636000,1536000,2796000,4796000}))*1.021,3),0))</f>
        <v/>
      </c>
      <c r="J6151" s="21">
        <f>ROUNDDOWN(ROUND(H6151*0.06,2),-2)</f>
        <v/>
      </c>
      <c r="K6151" s="21">
        <f>ROUNDDOWN(ROUND(H6151*0.04,2),-2)</f>
        <v/>
      </c>
      <c r="L6151" s="21">
        <f>I6151+J6151+K6151</f>
        <v/>
      </c>
      <c r="M6151" s="21">
        <f>B6151-L6151</f>
        <v/>
      </c>
      <c r="N6151" s="21">
        <f>ROUNDDOWN(ROUND(B6151*0.2042,2),0)</f>
        <v/>
      </c>
    </row>
    <row r="6152">
      <c r="A6152" t="inlineStr">
        <is>
          <t>照合 一般</t>
        </is>
      </c>
      <c r="B6152" s="21" t="n">
        <v>46000000</v>
      </c>
      <c r="C6152" s="22" t="n">
        <v>41</v>
      </c>
      <c r="D6152" s="22" t="n">
        <v>1</v>
      </c>
      <c r="E6152" s="22" t="n">
        <v>0</v>
      </c>
      <c r="F6152" s="21">
        <f>(IF(C6152&lt;=20,MAX(800000,400000*C6152),8000000+700000*(C6152-20))+IF(E6152=1,1000000,0))</f>
        <v/>
      </c>
      <c r="G6152" s="21">
        <f>IF(AND(D6152=3,C6152&lt;=5),MAX(0,B6152-F6152),IF(AND(D6152=2,C6152&lt;=5,MAX(0,B6152-F6152)&gt;3000000),1500000+MAX(0,B6152-F6152)-3000000,MAX(0,B6152-F6152)/2))</f>
        <v/>
      </c>
      <c r="H6152" s="21">
        <f>ROUNDDOWN(G6152,-3)</f>
        <v/>
      </c>
      <c r="I6152" s="21">
        <f>IF(H6152&lt;=0,0,ROUNDDOWN(ROUND((H6152*LOOKUP(H6152,{0,1950001,3300001,6950001,9000001,18000001,40000001},{0.05,0.1,0.2,0.23,0.33,0.4,0.45})-LOOKUP(H6152,{0,1950001,3300001,6950001,9000001,18000001,40000001},{0,97500,427500,636000,1536000,2796000,4796000}))*1.021,3),0))</f>
        <v/>
      </c>
      <c r="J6152" s="21">
        <f>ROUNDDOWN(ROUND(H6152*0.06,2),-2)</f>
        <v/>
      </c>
      <c r="K6152" s="21">
        <f>ROUNDDOWN(ROUND(H6152*0.04,2),-2)</f>
        <v/>
      </c>
      <c r="L6152" s="21">
        <f>I6152+J6152+K6152</f>
        <v/>
      </c>
      <c r="M6152" s="21">
        <f>B6152-L6152</f>
        <v/>
      </c>
      <c r="N6152" s="21">
        <f>ROUNDDOWN(ROUND(B6152*0.2042,2),0)</f>
        <v/>
      </c>
    </row>
    <row r="6153">
      <c r="A6153" t="inlineStr">
        <is>
          <t>照合 一般</t>
        </is>
      </c>
      <c r="B6153" s="21" t="n">
        <v>46000000</v>
      </c>
      <c r="C6153" s="22" t="n">
        <v>42</v>
      </c>
      <c r="D6153" s="22" t="n">
        <v>1</v>
      </c>
      <c r="E6153" s="22" t="n">
        <v>0</v>
      </c>
      <c r="F6153" s="21">
        <f>(IF(C6153&lt;=20,MAX(800000,400000*C6153),8000000+700000*(C6153-20))+IF(E6153=1,1000000,0))</f>
        <v/>
      </c>
      <c r="G6153" s="21">
        <f>IF(AND(D6153=3,C6153&lt;=5),MAX(0,B6153-F6153),IF(AND(D6153=2,C6153&lt;=5,MAX(0,B6153-F6153)&gt;3000000),1500000+MAX(0,B6153-F6153)-3000000,MAX(0,B6153-F6153)/2))</f>
        <v/>
      </c>
      <c r="H6153" s="21">
        <f>ROUNDDOWN(G6153,-3)</f>
        <v/>
      </c>
      <c r="I6153" s="21">
        <f>IF(H6153&lt;=0,0,ROUNDDOWN(ROUND((H6153*LOOKUP(H6153,{0,1950001,3300001,6950001,9000001,18000001,40000001},{0.05,0.1,0.2,0.23,0.33,0.4,0.45})-LOOKUP(H6153,{0,1950001,3300001,6950001,9000001,18000001,40000001},{0,97500,427500,636000,1536000,2796000,4796000}))*1.021,3),0))</f>
        <v/>
      </c>
      <c r="J6153" s="21">
        <f>ROUNDDOWN(ROUND(H6153*0.06,2),-2)</f>
        <v/>
      </c>
      <c r="K6153" s="21">
        <f>ROUNDDOWN(ROUND(H6153*0.04,2),-2)</f>
        <v/>
      </c>
      <c r="L6153" s="21">
        <f>I6153+J6153+K6153</f>
        <v/>
      </c>
      <c r="M6153" s="21">
        <f>B6153-L6153</f>
        <v/>
      </c>
      <c r="N6153" s="21">
        <f>ROUNDDOWN(ROUND(B6153*0.2042,2),0)</f>
        <v/>
      </c>
    </row>
    <row r="6154">
      <c r="A6154" t="inlineStr">
        <is>
          <t>照合 一般</t>
        </is>
      </c>
      <c r="B6154" s="21" t="n">
        <v>46000000</v>
      </c>
      <c r="C6154" s="22" t="n">
        <v>43</v>
      </c>
      <c r="D6154" s="22" t="n">
        <v>1</v>
      </c>
      <c r="E6154" s="22" t="n">
        <v>0</v>
      </c>
      <c r="F6154" s="21">
        <f>(IF(C6154&lt;=20,MAX(800000,400000*C6154),8000000+700000*(C6154-20))+IF(E6154=1,1000000,0))</f>
        <v/>
      </c>
      <c r="G6154" s="21">
        <f>IF(AND(D6154=3,C6154&lt;=5),MAX(0,B6154-F6154),IF(AND(D6154=2,C6154&lt;=5,MAX(0,B6154-F6154)&gt;3000000),1500000+MAX(0,B6154-F6154)-3000000,MAX(0,B6154-F6154)/2))</f>
        <v/>
      </c>
      <c r="H6154" s="21">
        <f>ROUNDDOWN(G6154,-3)</f>
        <v/>
      </c>
      <c r="I6154" s="21">
        <f>IF(H6154&lt;=0,0,ROUNDDOWN(ROUND((H6154*LOOKUP(H6154,{0,1950001,3300001,6950001,9000001,18000001,40000001},{0.05,0.1,0.2,0.23,0.33,0.4,0.45})-LOOKUP(H6154,{0,1950001,3300001,6950001,9000001,18000001,40000001},{0,97500,427500,636000,1536000,2796000,4796000}))*1.021,3),0))</f>
        <v/>
      </c>
      <c r="J6154" s="21">
        <f>ROUNDDOWN(ROUND(H6154*0.06,2),-2)</f>
        <v/>
      </c>
      <c r="K6154" s="21">
        <f>ROUNDDOWN(ROUND(H6154*0.04,2),-2)</f>
        <v/>
      </c>
      <c r="L6154" s="21">
        <f>I6154+J6154+K6154</f>
        <v/>
      </c>
      <c r="M6154" s="21">
        <f>B6154-L6154</f>
        <v/>
      </c>
      <c r="N6154" s="21">
        <f>ROUNDDOWN(ROUND(B6154*0.2042,2),0)</f>
        <v/>
      </c>
    </row>
    <row r="6155">
      <c r="A6155" t="inlineStr">
        <is>
          <t>照合 一般</t>
        </is>
      </c>
      <c r="B6155" s="21" t="n">
        <v>46000000</v>
      </c>
      <c r="C6155" s="22" t="n">
        <v>44</v>
      </c>
      <c r="D6155" s="22" t="n">
        <v>1</v>
      </c>
      <c r="E6155" s="22" t="n">
        <v>0</v>
      </c>
      <c r="F6155" s="21">
        <f>(IF(C6155&lt;=20,MAX(800000,400000*C6155),8000000+700000*(C6155-20))+IF(E6155=1,1000000,0))</f>
        <v/>
      </c>
      <c r="G6155" s="21">
        <f>IF(AND(D6155=3,C6155&lt;=5),MAX(0,B6155-F6155),IF(AND(D6155=2,C6155&lt;=5,MAX(0,B6155-F6155)&gt;3000000),1500000+MAX(0,B6155-F6155)-3000000,MAX(0,B6155-F6155)/2))</f>
        <v/>
      </c>
      <c r="H6155" s="21">
        <f>ROUNDDOWN(G6155,-3)</f>
        <v/>
      </c>
      <c r="I6155" s="21">
        <f>IF(H6155&lt;=0,0,ROUNDDOWN(ROUND((H6155*LOOKUP(H6155,{0,1950001,3300001,6950001,9000001,18000001,40000001},{0.05,0.1,0.2,0.23,0.33,0.4,0.45})-LOOKUP(H6155,{0,1950001,3300001,6950001,9000001,18000001,40000001},{0,97500,427500,636000,1536000,2796000,4796000}))*1.021,3),0))</f>
        <v/>
      </c>
      <c r="J6155" s="21">
        <f>ROUNDDOWN(ROUND(H6155*0.06,2),-2)</f>
        <v/>
      </c>
      <c r="K6155" s="21">
        <f>ROUNDDOWN(ROUND(H6155*0.04,2),-2)</f>
        <v/>
      </c>
      <c r="L6155" s="21">
        <f>I6155+J6155+K6155</f>
        <v/>
      </c>
      <c r="M6155" s="21">
        <f>B6155-L6155</f>
        <v/>
      </c>
      <c r="N6155" s="21">
        <f>ROUNDDOWN(ROUND(B6155*0.2042,2),0)</f>
        <v/>
      </c>
    </row>
    <row r="6156">
      <c r="A6156" t="inlineStr">
        <is>
          <t>照合 一般</t>
        </is>
      </c>
      <c r="B6156" s="21" t="n">
        <v>46000000</v>
      </c>
      <c r="C6156" s="22" t="n">
        <v>45</v>
      </c>
      <c r="D6156" s="22" t="n">
        <v>1</v>
      </c>
      <c r="E6156" s="22" t="n">
        <v>0</v>
      </c>
      <c r="F6156" s="21">
        <f>(IF(C6156&lt;=20,MAX(800000,400000*C6156),8000000+700000*(C6156-20))+IF(E6156=1,1000000,0))</f>
        <v/>
      </c>
      <c r="G6156" s="21">
        <f>IF(AND(D6156=3,C6156&lt;=5),MAX(0,B6156-F6156),IF(AND(D6156=2,C6156&lt;=5,MAX(0,B6156-F6156)&gt;3000000),1500000+MAX(0,B6156-F6156)-3000000,MAX(0,B6156-F6156)/2))</f>
        <v/>
      </c>
      <c r="H6156" s="21">
        <f>ROUNDDOWN(G6156,-3)</f>
        <v/>
      </c>
      <c r="I6156" s="21">
        <f>IF(H6156&lt;=0,0,ROUNDDOWN(ROUND((H6156*LOOKUP(H6156,{0,1950001,3300001,6950001,9000001,18000001,40000001},{0.05,0.1,0.2,0.23,0.33,0.4,0.45})-LOOKUP(H6156,{0,1950001,3300001,6950001,9000001,18000001,40000001},{0,97500,427500,636000,1536000,2796000,4796000}))*1.021,3),0))</f>
        <v/>
      </c>
      <c r="J6156" s="21">
        <f>ROUNDDOWN(ROUND(H6156*0.06,2),-2)</f>
        <v/>
      </c>
      <c r="K6156" s="21">
        <f>ROUNDDOWN(ROUND(H6156*0.04,2),-2)</f>
        <v/>
      </c>
      <c r="L6156" s="21">
        <f>I6156+J6156+K6156</f>
        <v/>
      </c>
      <c r="M6156" s="21">
        <f>B6156-L6156</f>
        <v/>
      </c>
      <c r="N6156" s="21">
        <f>ROUNDDOWN(ROUND(B6156*0.2042,2),0)</f>
        <v/>
      </c>
    </row>
    <row r="6157">
      <c r="A6157" t="inlineStr">
        <is>
          <t>照合 短期</t>
        </is>
      </c>
      <c r="B6157" s="21" t="n">
        <v>46000000</v>
      </c>
      <c r="C6157" s="22" t="n">
        <v>1</v>
      </c>
      <c r="D6157" s="22" t="n">
        <v>2</v>
      </c>
      <c r="E6157" s="22" t="n">
        <v>0</v>
      </c>
      <c r="F6157" s="21">
        <f>(IF(C6157&lt;=20,MAX(800000,400000*C6157),8000000+700000*(C6157-20))+IF(E6157=1,1000000,0))</f>
        <v/>
      </c>
      <c r="G6157" s="21">
        <f>IF(AND(D6157=3,C6157&lt;=5),MAX(0,B6157-F6157),IF(AND(D6157=2,C6157&lt;=5,MAX(0,B6157-F6157)&gt;3000000),1500000+MAX(0,B6157-F6157)-3000000,MAX(0,B6157-F6157)/2))</f>
        <v/>
      </c>
      <c r="H6157" s="21">
        <f>ROUNDDOWN(G6157,-3)</f>
        <v/>
      </c>
      <c r="I6157" s="21">
        <f>IF(H6157&lt;=0,0,ROUNDDOWN(ROUND((H6157*LOOKUP(H6157,{0,1950001,3300001,6950001,9000001,18000001,40000001},{0.05,0.1,0.2,0.23,0.33,0.4,0.45})-LOOKUP(H6157,{0,1950001,3300001,6950001,9000001,18000001,40000001},{0,97500,427500,636000,1536000,2796000,4796000}))*1.021,3),0))</f>
        <v/>
      </c>
      <c r="J6157" s="21">
        <f>ROUNDDOWN(ROUND(H6157*0.06,2),-2)</f>
        <v/>
      </c>
      <c r="K6157" s="21">
        <f>ROUNDDOWN(ROUND(H6157*0.04,2),-2)</f>
        <v/>
      </c>
      <c r="L6157" s="21">
        <f>I6157+J6157+K6157</f>
        <v/>
      </c>
      <c r="M6157" s="21">
        <f>B6157-L6157</f>
        <v/>
      </c>
      <c r="N6157" s="21">
        <f>ROUNDDOWN(ROUND(B6157*0.2042,2),0)</f>
        <v/>
      </c>
    </row>
    <row r="6158">
      <c r="A6158" t="inlineStr">
        <is>
          <t>照合 役員</t>
        </is>
      </c>
      <c r="B6158" s="21" t="n">
        <v>46000000</v>
      </c>
      <c r="C6158" s="22" t="n">
        <v>1</v>
      </c>
      <c r="D6158" s="22" t="n">
        <v>3</v>
      </c>
      <c r="E6158" s="22" t="n">
        <v>0</v>
      </c>
      <c r="F6158" s="21">
        <f>(IF(C6158&lt;=20,MAX(800000,400000*C6158),8000000+700000*(C6158-20))+IF(E6158=1,1000000,0))</f>
        <v/>
      </c>
      <c r="G6158" s="21">
        <f>IF(AND(D6158=3,C6158&lt;=5),MAX(0,B6158-F6158),IF(AND(D6158=2,C6158&lt;=5,MAX(0,B6158-F6158)&gt;3000000),1500000+MAX(0,B6158-F6158)-3000000,MAX(0,B6158-F6158)/2))</f>
        <v/>
      </c>
      <c r="H6158" s="21">
        <f>ROUNDDOWN(G6158,-3)</f>
        <v/>
      </c>
      <c r="I6158" s="21">
        <f>IF(H6158&lt;=0,0,ROUNDDOWN(ROUND((H6158*LOOKUP(H6158,{0,1950001,3300001,6950001,9000001,18000001,40000001},{0.05,0.1,0.2,0.23,0.33,0.4,0.45})-LOOKUP(H6158,{0,1950001,3300001,6950001,9000001,18000001,40000001},{0,97500,427500,636000,1536000,2796000,4796000}))*1.021,3),0))</f>
        <v/>
      </c>
      <c r="J6158" s="21">
        <f>ROUNDDOWN(ROUND(H6158*0.06,2),-2)</f>
        <v/>
      </c>
      <c r="K6158" s="21">
        <f>ROUNDDOWN(ROUND(H6158*0.04,2),-2)</f>
        <v/>
      </c>
      <c r="L6158" s="21">
        <f>I6158+J6158+K6158</f>
        <v/>
      </c>
      <c r="M6158" s="21">
        <f>B6158-L6158</f>
        <v/>
      </c>
      <c r="N6158" s="21">
        <f>ROUNDDOWN(ROUND(B6158*0.2042,2),0)</f>
        <v/>
      </c>
    </row>
    <row r="6159">
      <c r="A6159" t="inlineStr">
        <is>
          <t>照合 短期 障害</t>
        </is>
      </c>
      <c r="B6159" s="21" t="n">
        <v>46000000</v>
      </c>
      <c r="C6159" s="22" t="n">
        <v>1</v>
      </c>
      <c r="D6159" s="22" t="n">
        <v>2</v>
      </c>
      <c r="E6159" s="22" t="n">
        <v>1</v>
      </c>
      <c r="F6159" s="21">
        <f>(IF(C6159&lt;=20,MAX(800000,400000*C6159),8000000+700000*(C6159-20))+IF(E6159=1,1000000,0))</f>
        <v/>
      </c>
      <c r="G6159" s="21">
        <f>IF(AND(D6159=3,C6159&lt;=5),MAX(0,B6159-F6159),IF(AND(D6159=2,C6159&lt;=5,MAX(0,B6159-F6159)&gt;3000000),1500000+MAX(0,B6159-F6159)-3000000,MAX(0,B6159-F6159)/2))</f>
        <v/>
      </c>
      <c r="H6159" s="21">
        <f>ROUNDDOWN(G6159,-3)</f>
        <v/>
      </c>
      <c r="I6159" s="21">
        <f>IF(H6159&lt;=0,0,ROUNDDOWN(ROUND((H6159*LOOKUP(H6159,{0,1950001,3300001,6950001,9000001,18000001,40000001},{0.05,0.1,0.2,0.23,0.33,0.4,0.45})-LOOKUP(H6159,{0,1950001,3300001,6950001,9000001,18000001,40000001},{0,97500,427500,636000,1536000,2796000,4796000}))*1.021,3),0))</f>
        <v/>
      </c>
      <c r="J6159" s="21">
        <f>ROUNDDOWN(ROUND(H6159*0.06,2),-2)</f>
        <v/>
      </c>
      <c r="K6159" s="21">
        <f>ROUNDDOWN(ROUND(H6159*0.04,2),-2)</f>
        <v/>
      </c>
      <c r="L6159" s="21">
        <f>I6159+J6159+K6159</f>
        <v/>
      </c>
      <c r="M6159" s="21">
        <f>B6159-L6159</f>
        <v/>
      </c>
      <c r="N6159" s="21">
        <f>ROUNDDOWN(ROUND(B6159*0.2042,2),0)</f>
        <v/>
      </c>
    </row>
    <row r="6160">
      <c r="A6160" t="inlineStr">
        <is>
          <t>照合 短期</t>
        </is>
      </c>
      <c r="B6160" s="21" t="n">
        <v>46000000</v>
      </c>
      <c r="C6160" s="22" t="n">
        <v>2</v>
      </c>
      <c r="D6160" s="22" t="n">
        <v>2</v>
      </c>
      <c r="E6160" s="22" t="n">
        <v>0</v>
      </c>
      <c r="F6160" s="21">
        <f>(IF(C6160&lt;=20,MAX(800000,400000*C6160),8000000+700000*(C6160-20))+IF(E6160=1,1000000,0))</f>
        <v/>
      </c>
      <c r="G6160" s="21">
        <f>IF(AND(D6160=3,C6160&lt;=5),MAX(0,B6160-F6160),IF(AND(D6160=2,C6160&lt;=5,MAX(0,B6160-F6160)&gt;3000000),1500000+MAX(0,B6160-F6160)-3000000,MAX(0,B6160-F6160)/2))</f>
        <v/>
      </c>
      <c r="H6160" s="21">
        <f>ROUNDDOWN(G6160,-3)</f>
        <v/>
      </c>
      <c r="I6160" s="21">
        <f>IF(H6160&lt;=0,0,ROUNDDOWN(ROUND((H6160*LOOKUP(H6160,{0,1950001,3300001,6950001,9000001,18000001,40000001},{0.05,0.1,0.2,0.23,0.33,0.4,0.45})-LOOKUP(H6160,{0,1950001,3300001,6950001,9000001,18000001,40000001},{0,97500,427500,636000,1536000,2796000,4796000}))*1.021,3),0))</f>
        <v/>
      </c>
      <c r="J6160" s="21">
        <f>ROUNDDOWN(ROUND(H6160*0.06,2),-2)</f>
        <v/>
      </c>
      <c r="K6160" s="21">
        <f>ROUNDDOWN(ROUND(H6160*0.04,2),-2)</f>
        <v/>
      </c>
      <c r="L6160" s="21">
        <f>I6160+J6160+K6160</f>
        <v/>
      </c>
      <c r="M6160" s="21">
        <f>B6160-L6160</f>
        <v/>
      </c>
      <c r="N6160" s="21">
        <f>ROUNDDOWN(ROUND(B6160*0.2042,2),0)</f>
        <v/>
      </c>
    </row>
    <row r="6161">
      <c r="A6161" t="inlineStr">
        <is>
          <t>照合 役員</t>
        </is>
      </c>
      <c r="B6161" s="21" t="n">
        <v>46000000</v>
      </c>
      <c r="C6161" s="22" t="n">
        <v>2</v>
      </c>
      <c r="D6161" s="22" t="n">
        <v>3</v>
      </c>
      <c r="E6161" s="22" t="n">
        <v>0</v>
      </c>
      <c r="F6161" s="21">
        <f>(IF(C6161&lt;=20,MAX(800000,400000*C6161),8000000+700000*(C6161-20))+IF(E6161=1,1000000,0))</f>
        <v/>
      </c>
      <c r="G6161" s="21">
        <f>IF(AND(D6161=3,C6161&lt;=5),MAX(0,B6161-F6161),IF(AND(D6161=2,C6161&lt;=5,MAX(0,B6161-F6161)&gt;3000000),1500000+MAX(0,B6161-F6161)-3000000,MAX(0,B6161-F6161)/2))</f>
        <v/>
      </c>
      <c r="H6161" s="21">
        <f>ROUNDDOWN(G6161,-3)</f>
        <v/>
      </c>
      <c r="I6161" s="21">
        <f>IF(H6161&lt;=0,0,ROUNDDOWN(ROUND((H6161*LOOKUP(H6161,{0,1950001,3300001,6950001,9000001,18000001,40000001},{0.05,0.1,0.2,0.23,0.33,0.4,0.45})-LOOKUP(H6161,{0,1950001,3300001,6950001,9000001,18000001,40000001},{0,97500,427500,636000,1536000,2796000,4796000}))*1.021,3),0))</f>
        <v/>
      </c>
      <c r="J6161" s="21">
        <f>ROUNDDOWN(ROUND(H6161*0.06,2),-2)</f>
        <v/>
      </c>
      <c r="K6161" s="21">
        <f>ROUNDDOWN(ROUND(H6161*0.04,2),-2)</f>
        <v/>
      </c>
      <c r="L6161" s="21">
        <f>I6161+J6161+K6161</f>
        <v/>
      </c>
      <c r="M6161" s="21">
        <f>B6161-L6161</f>
        <v/>
      </c>
      <c r="N6161" s="21">
        <f>ROUNDDOWN(ROUND(B6161*0.2042,2),0)</f>
        <v/>
      </c>
    </row>
    <row r="6162">
      <c r="A6162" t="inlineStr">
        <is>
          <t>照合 短期 障害</t>
        </is>
      </c>
      <c r="B6162" s="21" t="n">
        <v>46000000</v>
      </c>
      <c r="C6162" s="22" t="n">
        <v>2</v>
      </c>
      <c r="D6162" s="22" t="n">
        <v>2</v>
      </c>
      <c r="E6162" s="22" t="n">
        <v>1</v>
      </c>
      <c r="F6162" s="21">
        <f>(IF(C6162&lt;=20,MAX(800000,400000*C6162),8000000+700000*(C6162-20))+IF(E6162=1,1000000,0))</f>
        <v/>
      </c>
      <c r="G6162" s="21">
        <f>IF(AND(D6162=3,C6162&lt;=5),MAX(0,B6162-F6162),IF(AND(D6162=2,C6162&lt;=5,MAX(0,B6162-F6162)&gt;3000000),1500000+MAX(0,B6162-F6162)-3000000,MAX(0,B6162-F6162)/2))</f>
        <v/>
      </c>
      <c r="H6162" s="21">
        <f>ROUNDDOWN(G6162,-3)</f>
        <v/>
      </c>
      <c r="I6162" s="21">
        <f>IF(H6162&lt;=0,0,ROUNDDOWN(ROUND((H6162*LOOKUP(H6162,{0,1950001,3300001,6950001,9000001,18000001,40000001},{0.05,0.1,0.2,0.23,0.33,0.4,0.45})-LOOKUP(H6162,{0,1950001,3300001,6950001,9000001,18000001,40000001},{0,97500,427500,636000,1536000,2796000,4796000}))*1.021,3),0))</f>
        <v/>
      </c>
      <c r="J6162" s="21">
        <f>ROUNDDOWN(ROUND(H6162*0.06,2),-2)</f>
        <v/>
      </c>
      <c r="K6162" s="21">
        <f>ROUNDDOWN(ROUND(H6162*0.04,2),-2)</f>
        <v/>
      </c>
      <c r="L6162" s="21">
        <f>I6162+J6162+K6162</f>
        <v/>
      </c>
      <c r="M6162" s="21">
        <f>B6162-L6162</f>
        <v/>
      </c>
      <c r="N6162" s="21">
        <f>ROUNDDOWN(ROUND(B6162*0.2042,2),0)</f>
        <v/>
      </c>
    </row>
    <row r="6163">
      <c r="A6163" t="inlineStr">
        <is>
          <t>照合 短期</t>
        </is>
      </c>
      <c r="B6163" s="21" t="n">
        <v>46000000</v>
      </c>
      <c r="C6163" s="22" t="n">
        <v>3</v>
      </c>
      <c r="D6163" s="22" t="n">
        <v>2</v>
      </c>
      <c r="E6163" s="22" t="n">
        <v>0</v>
      </c>
      <c r="F6163" s="21">
        <f>(IF(C6163&lt;=20,MAX(800000,400000*C6163),8000000+700000*(C6163-20))+IF(E6163=1,1000000,0))</f>
        <v/>
      </c>
      <c r="G6163" s="21">
        <f>IF(AND(D6163=3,C6163&lt;=5),MAX(0,B6163-F6163),IF(AND(D6163=2,C6163&lt;=5,MAX(0,B6163-F6163)&gt;3000000),1500000+MAX(0,B6163-F6163)-3000000,MAX(0,B6163-F6163)/2))</f>
        <v/>
      </c>
      <c r="H6163" s="21">
        <f>ROUNDDOWN(G6163,-3)</f>
        <v/>
      </c>
      <c r="I6163" s="21">
        <f>IF(H6163&lt;=0,0,ROUNDDOWN(ROUND((H6163*LOOKUP(H6163,{0,1950001,3300001,6950001,9000001,18000001,40000001},{0.05,0.1,0.2,0.23,0.33,0.4,0.45})-LOOKUP(H6163,{0,1950001,3300001,6950001,9000001,18000001,40000001},{0,97500,427500,636000,1536000,2796000,4796000}))*1.021,3),0))</f>
        <v/>
      </c>
      <c r="J6163" s="21">
        <f>ROUNDDOWN(ROUND(H6163*0.06,2),-2)</f>
        <v/>
      </c>
      <c r="K6163" s="21">
        <f>ROUNDDOWN(ROUND(H6163*0.04,2),-2)</f>
        <v/>
      </c>
      <c r="L6163" s="21">
        <f>I6163+J6163+K6163</f>
        <v/>
      </c>
      <c r="M6163" s="21">
        <f>B6163-L6163</f>
        <v/>
      </c>
      <c r="N6163" s="21">
        <f>ROUNDDOWN(ROUND(B6163*0.2042,2),0)</f>
        <v/>
      </c>
    </row>
    <row r="6164">
      <c r="A6164" t="inlineStr">
        <is>
          <t>照合 役員</t>
        </is>
      </c>
      <c r="B6164" s="21" t="n">
        <v>46000000</v>
      </c>
      <c r="C6164" s="22" t="n">
        <v>3</v>
      </c>
      <c r="D6164" s="22" t="n">
        <v>3</v>
      </c>
      <c r="E6164" s="22" t="n">
        <v>0</v>
      </c>
      <c r="F6164" s="21">
        <f>(IF(C6164&lt;=20,MAX(800000,400000*C6164),8000000+700000*(C6164-20))+IF(E6164=1,1000000,0))</f>
        <v/>
      </c>
      <c r="G6164" s="21">
        <f>IF(AND(D6164=3,C6164&lt;=5),MAX(0,B6164-F6164),IF(AND(D6164=2,C6164&lt;=5,MAX(0,B6164-F6164)&gt;3000000),1500000+MAX(0,B6164-F6164)-3000000,MAX(0,B6164-F6164)/2))</f>
        <v/>
      </c>
      <c r="H6164" s="21">
        <f>ROUNDDOWN(G6164,-3)</f>
        <v/>
      </c>
      <c r="I6164" s="21">
        <f>IF(H6164&lt;=0,0,ROUNDDOWN(ROUND((H6164*LOOKUP(H6164,{0,1950001,3300001,6950001,9000001,18000001,40000001},{0.05,0.1,0.2,0.23,0.33,0.4,0.45})-LOOKUP(H6164,{0,1950001,3300001,6950001,9000001,18000001,40000001},{0,97500,427500,636000,1536000,2796000,4796000}))*1.021,3),0))</f>
        <v/>
      </c>
      <c r="J6164" s="21">
        <f>ROUNDDOWN(ROUND(H6164*0.06,2),-2)</f>
        <v/>
      </c>
      <c r="K6164" s="21">
        <f>ROUNDDOWN(ROUND(H6164*0.04,2),-2)</f>
        <v/>
      </c>
      <c r="L6164" s="21">
        <f>I6164+J6164+K6164</f>
        <v/>
      </c>
      <c r="M6164" s="21">
        <f>B6164-L6164</f>
        <v/>
      </c>
      <c r="N6164" s="21">
        <f>ROUNDDOWN(ROUND(B6164*0.2042,2),0)</f>
        <v/>
      </c>
    </row>
    <row r="6165">
      <c r="A6165" t="inlineStr">
        <is>
          <t>照合 短期 障害</t>
        </is>
      </c>
      <c r="B6165" s="21" t="n">
        <v>46000000</v>
      </c>
      <c r="C6165" s="22" t="n">
        <v>3</v>
      </c>
      <c r="D6165" s="22" t="n">
        <v>2</v>
      </c>
      <c r="E6165" s="22" t="n">
        <v>1</v>
      </c>
      <c r="F6165" s="21">
        <f>(IF(C6165&lt;=20,MAX(800000,400000*C6165),8000000+700000*(C6165-20))+IF(E6165=1,1000000,0))</f>
        <v/>
      </c>
      <c r="G6165" s="21">
        <f>IF(AND(D6165=3,C6165&lt;=5),MAX(0,B6165-F6165),IF(AND(D6165=2,C6165&lt;=5,MAX(0,B6165-F6165)&gt;3000000),1500000+MAX(0,B6165-F6165)-3000000,MAX(0,B6165-F6165)/2))</f>
        <v/>
      </c>
      <c r="H6165" s="21">
        <f>ROUNDDOWN(G6165,-3)</f>
        <v/>
      </c>
      <c r="I6165" s="21">
        <f>IF(H6165&lt;=0,0,ROUNDDOWN(ROUND((H6165*LOOKUP(H6165,{0,1950001,3300001,6950001,9000001,18000001,40000001},{0.05,0.1,0.2,0.23,0.33,0.4,0.45})-LOOKUP(H6165,{0,1950001,3300001,6950001,9000001,18000001,40000001},{0,97500,427500,636000,1536000,2796000,4796000}))*1.021,3),0))</f>
        <v/>
      </c>
      <c r="J6165" s="21">
        <f>ROUNDDOWN(ROUND(H6165*0.06,2),-2)</f>
        <v/>
      </c>
      <c r="K6165" s="21">
        <f>ROUNDDOWN(ROUND(H6165*0.04,2),-2)</f>
        <v/>
      </c>
      <c r="L6165" s="21">
        <f>I6165+J6165+K6165</f>
        <v/>
      </c>
      <c r="M6165" s="21">
        <f>B6165-L6165</f>
        <v/>
      </c>
      <c r="N6165" s="21">
        <f>ROUNDDOWN(ROUND(B6165*0.2042,2),0)</f>
        <v/>
      </c>
    </row>
    <row r="6166">
      <c r="A6166" t="inlineStr">
        <is>
          <t>照合 短期</t>
        </is>
      </c>
      <c r="B6166" s="21" t="n">
        <v>46000000</v>
      </c>
      <c r="C6166" s="22" t="n">
        <v>4</v>
      </c>
      <c r="D6166" s="22" t="n">
        <v>2</v>
      </c>
      <c r="E6166" s="22" t="n">
        <v>0</v>
      </c>
      <c r="F6166" s="21">
        <f>(IF(C6166&lt;=20,MAX(800000,400000*C6166),8000000+700000*(C6166-20))+IF(E6166=1,1000000,0))</f>
        <v/>
      </c>
      <c r="G6166" s="21">
        <f>IF(AND(D6166=3,C6166&lt;=5),MAX(0,B6166-F6166),IF(AND(D6166=2,C6166&lt;=5,MAX(0,B6166-F6166)&gt;3000000),1500000+MAX(0,B6166-F6166)-3000000,MAX(0,B6166-F6166)/2))</f>
        <v/>
      </c>
      <c r="H6166" s="21">
        <f>ROUNDDOWN(G6166,-3)</f>
        <v/>
      </c>
      <c r="I6166" s="21">
        <f>IF(H6166&lt;=0,0,ROUNDDOWN(ROUND((H6166*LOOKUP(H6166,{0,1950001,3300001,6950001,9000001,18000001,40000001},{0.05,0.1,0.2,0.23,0.33,0.4,0.45})-LOOKUP(H6166,{0,1950001,3300001,6950001,9000001,18000001,40000001},{0,97500,427500,636000,1536000,2796000,4796000}))*1.021,3),0))</f>
        <v/>
      </c>
      <c r="J6166" s="21">
        <f>ROUNDDOWN(ROUND(H6166*0.06,2),-2)</f>
        <v/>
      </c>
      <c r="K6166" s="21">
        <f>ROUNDDOWN(ROUND(H6166*0.04,2),-2)</f>
        <v/>
      </c>
      <c r="L6166" s="21">
        <f>I6166+J6166+K6166</f>
        <v/>
      </c>
      <c r="M6166" s="21">
        <f>B6166-L6166</f>
        <v/>
      </c>
      <c r="N6166" s="21">
        <f>ROUNDDOWN(ROUND(B6166*0.2042,2),0)</f>
        <v/>
      </c>
    </row>
    <row r="6167">
      <c r="A6167" t="inlineStr">
        <is>
          <t>照合 役員</t>
        </is>
      </c>
      <c r="B6167" s="21" t="n">
        <v>46000000</v>
      </c>
      <c r="C6167" s="22" t="n">
        <v>4</v>
      </c>
      <c r="D6167" s="22" t="n">
        <v>3</v>
      </c>
      <c r="E6167" s="22" t="n">
        <v>0</v>
      </c>
      <c r="F6167" s="21">
        <f>(IF(C6167&lt;=20,MAX(800000,400000*C6167),8000000+700000*(C6167-20))+IF(E6167=1,1000000,0))</f>
        <v/>
      </c>
      <c r="G6167" s="21">
        <f>IF(AND(D6167=3,C6167&lt;=5),MAX(0,B6167-F6167),IF(AND(D6167=2,C6167&lt;=5,MAX(0,B6167-F6167)&gt;3000000),1500000+MAX(0,B6167-F6167)-3000000,MAX(0,B6167-F6167)/2))</f>
        <v/>
      </c>
      <c r="H6167" s="21">
        <f>ROUNDDOWN(G6167,-3)</f>
        <v/>
      </c>
      <c r="I6167" s="21">
        <f>IF(H6167&lt;=0,0,ROUNDDOWN(ROUND((H6167*LOOKUP(H6167,{0,1950001,3300001,6950001,9000001,18000001,40000001},{0.05,0.1,0.2,0.23,0.33,0.4,0.45})-LOOKUP(H6167,{0,1950001,3300001,6950001,9000001,18000001,40000001},{0,97500,427500,636000,1536000,2796000,4796000}))*1.021,3),0))</f>
        <v/>
      </c>
      <c r="J6167" s="21">
        <f>ROUNDDOWN(ROUND(H6167*0.06,2),-2)</f>
        <v/>
      </c>
      <c r="K6167" s="21">
        <f>ROUNDDOWN(ROUND(H6167*0.04,2),-2)</f>
        <v/>
      </c>
      <c r="L6167" s="21">
        <f>I6167+J6167+K6167</f>
        <v/>
      </c>
      <c r="M6167" s="21">
        <f>B6167-L6167</f>
        <v/>
      </c>
      <c r="N6167" s="21">
        <f>ROUNDDOWN(ROUND(B6167*0.2042,2),0)</f>
        <v/>
      </c>
    </row>
    <row r="6168">
      <c r="A6168" t="inlineStr">
        <is>
          <t>照合 短期 障害</t>
        </is>
      </c>
      <c r="B6168" s="21" t="n">
        <v>46000000</v>
      </c>
      <c r="C6168" s="22" t="n">
        <v>4</v>
      </c>
      <c r="D6168" s="22" t="n">
        <v>2</v>
      </c>
      <c r="E6168" s="22" t="n">
        <v>1</v>
      </c>
      <c r="F6168" s="21">
        <f>(IF(C6168&lt;=20,MAX(800000,400000*C6168),8000000+700000*(C6168-20))+IF(E6168=1,1000000,0))</f>
        <v/>
      </c>
      <c r="G6168" s="21">
        <f>IF(AND(D6168=3,C6168&lt;=5),MAX(0,B6168-F6168),IF(AND(D6168=2,C6168&lt;=5,MAX(0,B6168-F6168)&gt;3000000),1500000+MAX(0,B6168-F6168)-3000000,MAX(0,B6168-F6168)/2))</f>
        <v/>
      </c>
      <c r="H6168" s="21">
        <f>ROUNDDOWN(G6168,-3)</f>
        <v/>
      </c>
      <c r="I6168" s="21">
        <f>IF(H6168&lt;=0,0,ROUNDDOWN(ROUND((H6168*LOOKUP(H6168,{0,1950001,3300001,6950001,9000001,18000001,40000001},{0.05,0.1,0.2,0.23,0.33,0.4,0.45})-LOOKUP(H6168,{0,1950001,3300001,6950001,9000001,18000001,40000001},{0,97500,427500,636000,1536000,2796000,4796000}))*1.021,3),0))</f>
        <v/>
      </c>
      <c r="J6168" s="21">
        <f>ROUNDDOWN(ROUND(H6168*0.06,2),-2)</f>
        <v/>
      </c>
      <c r="K6168" s="21">
        <f>ROUNDDOWN(ROUND(H6168*0.04,2),-2)</f>
        <v/>
      </c>
      <c r="L6168" s="21">
        <f>I6168+J6168+K6168</f>
        <v/>
      </c>
      <c r="M6168" s="21">
        <f>B6168-L6168</f>
        <v/>
      </c>
      <c r="N6168" s="21">
        <f>ROUNDDOWN(ROUND(B6168*0.2042,2),0)</f>
        <v/>
      </c>
    </row>
    <row r="6169">
      <c r="A6169" t="inlineStr">
        <is>
          <t>照合 短期</t>
        </is>
      </c>
      <c r="B6169" s="21" t="n">
        <v>46000000</v>
      </c>
      <c r="C6169" s="22" t="n">
        <v>5</v>
      </c>
      <c r="D6169" s="22" t="n">
        <v>2</v>
      </c>
      <c r="E6169" s="22" t="n">
        <v>0</v>
      </c>
      <c r="F6169" s="21">
        <f>(IF(C6169&lt;=20,MAX(800000,400000*C6169),8000000+700000*(C6169-20))+IF(E6169=1,1000000,0))</f>
        <v/>
      </c>
      <c r="G6169" s="21">
        <f>IF(AND(D6169=3,C6169&lt;=5),MAX(0,B6169-F6169),IF(AND(D6169=2,C6169&lt;=5,MAX(0,B6169-F6169)&gt;3000000),1500000+MAX(0,B6169-F6169)-3000000,MAX(0,B6169-F6169)/2))</f>
        <v/>
      </c>
      <c r="H6169" s="21">
        <f>ROUNDDOWN(G6169,-3)</f>
        <v/>
      </c>
      <c r="I6169" s="21">
        <f>IF(H6169&lt;=0,0,ROUNDDOWN(ROUND((H6169*LOOKUP(H6169,{0,1950001,3300001,6950001,9000001,18000001,40000001},{0.05,0.1,0.2,0.23,0.33,0.4,0.45})-LOOKUP(H6169,{0,1950001,3300001,6950001,9000001,18000001,40000001},{0,97500,427500,636000,1536000,2796000,4796000}))*1.021,3),0))</f>
        <v/>
      </c>
      <c r="J6169" s="21">
        <f>ROUNDDOWN(ROUND(H6169*0.06,2),-2)</f>
        <v/>
      </c>
      <c r="K6169" s="21">
        <f>ROUNDDOWN(ROUND(H6169*0.04,2),-2)</f>
        <v/>
      </c>
      <c r="L6169" s="21">
        <f>I6169+J6169+K6169</f>
        <v/>
      </c>
      <c r="M6169" s="21">
        <f>B6169-L6169</f>
        <v/>
      </c>
      <c r="N6169" s="21">
        <f>ROUNDDOWN(ROUND(B6169*0.2042,2),0)</f>
        <v/>
      </c>
    </row>
    <row r="6170">
      <c r="A6170" t="inlineStr">
        <is>
          <t>照合 役員</t>
        </is>
      </c>
      <c r="B6170" s="21" t="n">
        <v>46000000</v>
      </c>
      <c r="C6170" s="22" t="n">
        <v>5</v>
      </c>
      <c r="D6170" s="22" t="n">
        <v>3</v>
      </c>
      <c r="E6170" s="22" t="n">
        <v>0</v>
      </c>
      <c r="F6170" s="21">
        <f>(IF(C6170&lt;=20,MAX(800000,400000*C6170),8000000+700000*(C6170-20))+IF(E6170=1,1000000,0))</f>
        <v/>
      </c>
      <c r="G6170" s="21">
        <f>IF(AND(D6170=3,C6170&lt;=5),MAX(0,B6170-F6170),IF(AND(D6170=2,C6170&lt;=5,MAX(0,B6170-F6170)&gt;3000000),1500000+MAX(0,B6170-F6170)-3000000,MAX(0,B6170-F6170)/2))</f>
        <v/>
      </c>
      <c r="H6170" s="21">
        <f>ROUNDDOWN(G6170,-3)</f>
        <v/>
      </c>
      <c r="I6170" s="21">
        <f>IF(H6170&lt;=0,0,ROUNDDOWN(ROUND((H6170*LOOKUP(H6170,{0,1950001,3300001,6950001,9000001,18000001,40000001},{0.05,0.1,0.2,0.23,0.33,0.4,0.45})-LOOKUP(H6170,{0,1950001,3300001,6950001,9000001,18000001,40000001},{0,97500,427500,636000,1536000,2796000,4796000}))*1.021,3),0))</f>
        <v/>
      </c>
      <c r="J6170" s="21">
        <f>ROUNDDOWN(ROUND(H6170*0.06,2),-2)</f>
        <v/>
      </c>
      <c r="K6170" s="21">
        <f>ROUNDDOWN(ROUND(H6170*0.04,2),-2)</f>
        <v/>
      </c>
      <c r="L6170" s="21">
        <f>I6170+J6170+K6170</f>
        <v/>
      </c>
      <c r="M6170" s="21">
        <f>B6170-L6170</f>
        <v/>
      </c>
      <c r="N6170" s="21">
        <f>ROUNDDOWN(ROUND(B6170*0.2042,2),0)</f>
        <v/>
      </c>
    </row>
    <row r="6171">
      <c r="A6171" t="inlineStr">
        <is>
          <t>照合 短期 障害</t>
        </is>
      </c>
      <c r="B6171" s="21" t="n">
        <v>46000000</v>
      </c>
      <c r="C6171" s="22" t="n">
        <v>5</v>
      </c>
      <c r="D6171" s="22" t="n">
        <v>2</v>
      </c>
      <c r="E6171" s="22" t="n">
        <v>1</v>
      </c>
      <c r="F6171" s="21">
        <f>(IF(C6171&lt;=20,MAX(800000,400000*C6171),8000000+700000*(C6171-20))+IF(E6171=1,1000000,0))</f>
        <v/>
      </c>
      <c r="G6171" s="21">
        <f>IF(AND(D6171=3,C6171&lt;=5),MAX(0,B6171-F6171),IF(AND(D6171=2,C6171&lt;=5,MAX(0,B6171-F6171)&gt;3000000),1500000+MAX(0,B6171-F6171)-3000000,MAX(0,B6171-F6171)/2))</f>
        <v/>
      </c>
      <c r="H6171" s="21">
        <f>ROUNDDOWN(G6171,-3)</f>
        <v/>
      </c>
      <c r="I6171" s="21">
        <f>IF(H6171&lt;=0,0,ROUNDDOWN(ROUND((H6171*LOOKUP(H6171,{0,1950001,3300001,6950001,9000001,18000001,40000001},{0.05,0.1,0.2,0.23,0.33,0.4,0.45})-LOOKUP(H6171,{0,1950001,3300001,6950001,9000001,18000001,40000001},{0,97500,427500,636000,1536000,2796000,4796000}))*1.021,3),0))</f>
        <v/>
      </c>
      <c r="J6171" s="21">
        <f>ROUNDDOWN(ROUND(H6171*0.06,2),-2)</f>
        <v/>
      </c>
      <c r="K6171" s="21">
        <f>ROUNDDOWN(ROUND(H6171*0.04,2),-2)</f>
        <v/>
      </c>
      <c r="L6171" s="21">
        <f>I6171+J6171+K6171</f>
        <v/>
      </c>
      <c r="M6171" s="21">
        <f>B6171-L6171</f>
        <v/>
      </c>
      <c r="N6171" s="21">
        <f>ROUNDDOWN(ROUND(B6171*0.2042,2),0)</f>
        <v/>
      </c>
    </row>
    <row r="6172">
      <c r="A6172" t="inlineStr">
        <is>
          <t>照合 障害</t>
        </is>
      </c>
      <c r="B6172" s="21" t="n">
        <v>46000000</v>
      </c>
      <c r="C6172" s="22" t="n">
        <v>25</v>
      </c>
      <c r="D6172" s="22" t="n">
        <v>1</v>
      </c>
      <c r="E6172" s="22" t="n">
        <v>1</v>
      </c>
      <c r="F6172" s="21">
        <f>(IF(C6172&lt;=20,MAX(800000,400000*C6172),8000000+700000*(C6172-20))+IF(E6172=1,1000000,0))</f>
        <v/>
      </c>
      <c r="G6172" s="21">
        <f>IF(AND(D6172=3,C6172&lt;=5),MAX(0,B6172-F6172),IF(AND(D6172=2,C6172&lt;=5,MAX(0,B6172-F6172)&gt;3000000),1500000+MAX(0,B6172-F6172)-3000000,MAX(0,B6172-F6172)/2))</f>
        <v/>
      </c>
      <c r="H6172" s="21">
        <f>ROUNDDOWN(G6172,-3)</f>
        <v/>
      </c>
      <c r="I6172" s="21">
        <f>IF(H6172&lt;=0,0,ROUNDDOWN(ROUND((H6172*LOOKUP(H6172,{0,1950001,3300001,6950001,9000001,18000001,40000001},{0.05,0.1,0.2,0.23,0.33,0.4,0.45})-LOOKUP(H6172,{0,1950001,3300001,6950001,9000001,18000001,40000001},{0,97500,427500,636000,1536000,2796000,4796000}))*1.021,3),0))</f>
        <v/>
      </c>
      <c r="J6172" s="21">
        <f>ROUNDDOWN(ROUND(H6172*0.06,2),-2)</f>
        <v/>
      </c>
      <c r="K6172" s="21">
        <f>ROUNDDOWN(ROUND(H6172*0.04,2),-2)</f>
        <v/>
      </c>
      <c r="L6172" s="21">
        <f>I6172+J6172+K6172</f>
        <v/>
      </c>
      <c r="M6172" s="21">
        <f>B6172-L6172</f>
        <v/>
      </c>
      <c r="N6172" s="21">
        <f>ROUNDDOWN(ROUND(B6172*0.2042,2),0)</f>
        <v/>
      </c>
    </row>
    <row r="6173">
      <c r="A6173" t="inlineStr">
        <is>
          <t>照合 一般</t>
        </is>
      </c>
      <c r="B6173" s="21" t="n">
        <v>46500000</v>
      </c>
      <c r="C6173" s="22" t="n">
        <v>1</v>
      </c>
      <c r="D6173" s="22" t="n">
        <v>1</v>
      </c>
      <c r="E6173" s="22" t="n">
        <v>0</v>
      </c>
      <c r="F6173" s="21">
        <f>(IF(C6173&lt;=20,MAX(800000,400000*C6173),8000000+700000*(C6173-20))+IF(E6173=1,1000000,0))</f>
        <v/>
      </c>
      <c r="G6173" s="21">
        <f>IF(AND(D6173=3,C6173&lt;=5),MAX(0,B6173-F6173),IF(AND(D6173=2,C6173&lt;=5,MAX(0,B6173-F6173)&gt;3000000),1500000+MAX(0,B6173-F6173)-3000000,MAX(0,B6173-F6173)/2))</f>
        <v/>
      </c>
      <c r="H6173" s="21">
        <f>ROUNDDOWN(G6173,-3)</f>
        <v/>
      </c>
      <c r="I6173" s="21">
        <f>IF(H6173&lt;=0,0,ROUNDDOWN(ROUND((H6173*LOOKUP(H6173,{0,1950001,3300001,6950001,9000001,18000001,40000001},{0.05,0.1,0.2,0.23,0.33,0.4,0.45})-LOOKUP(H6173,{0,1950001,3300001,6950001,9000001,18000001,40000001},{0,97500,427500,636000,1536000,2796000,4796000}))*1.021,3),0))</f>
        <v/>
      </c>
      <c r="J6173" s="21">
        <f>ROUNDDOWN(ROUND(H6173*0.06,2),-2)</f>
        <v/>
      </c>
      <c r="K6173" s="21">
        <f>ROUNDDOWN(ROUND(H6173*0.04,2),-2)</f>
        <v/>
      </c>
      <c r="L6173" s="21">
        <f>I6173+J6173+K6173</f>
        <v/>
      </c>
      <c r="M6173" s="21">
        <f>B6173-L6173</f>
        <v/>
      </c>
      <c r="N6173" s="21">
        <f>ROUNDDOWN(ROUND(B6173*0.2042,2),0)</f>
        <v/>
      </c>
    </row>
    <row r="6174">
      <c r="A6174" t="inlineStr">
        <is>
          <t>照合 一般</t>
        </is>
      </c>
      <c r="B6174" s="21" t="n">
        <v>46500000</v>
      </c>
      <c r="C6174" s="22" t="n">
        <v>2</v>
      </c>
      <c r="D6174" s="22" t="n">
        <v>1</v>
      </c>
      <c r="E6174" s="22" t="n">
        <v>0</v>
      </c>
      <c r="F6174" s="21">
        <f>(IF(C6174&lt;=20,MAX(800000,400000*C6174),8000000+700000*(C6174-20))+IF(E6174=1,1000000,0))</f>
        <v/>
      </c>
      <c r="G6174" s="21">
        <f>IF(AND(D6174=3,C6174&lt;=5),MAX(0,B6174-F6174),IF(AND(D6174=2,C6174&lt;=5,MAX(0,B6174-F6174)&gt;3000000),1500000+MAX(0,B6174-F6174)-3000000,MAX(0,B6174-F6174)/2))</f>
        <v/>
      </c>
      <c r="H6174" s="21">
        <f>ROUNDDOWN(G6174,-3)</f>
        <v/>
      </c>
      <c r="I6174" s="21">
        <f>IF(H6174&lt;=0,0,ROUNDDOWN(ROUND((H6174*LOOKUP(H6174,{0,1950001,3300001,6950001,9000001,18000001,40000001},{0.05,0.1,0.2,0.23,0.33,0.4,0.45})-LOOKUP(H6174,{0,1950001,3300001,6950001,9000001,18000001,40000001},{0,97500,427500,636000,1536000,2796000,4796000}))*1.021,3),0))</f>
        <v/>
      </c>
      <c r="J6174" s="21">
        <f>ROUNDDOWN(ROUND(H6174*0.06,2),-2)</f>
        <v/>
      </c>
      <c r="K6174" s="21">
        <f>ROUNDDOWN(ROUND(H6174*0.04,2),-2)</f>
        <v/>
      </c>
      <c r="L6174" s="21">
        <f>I6174+J6174+K6174</f>
        <v/>
      </c>
      <c r="M6174" s="21">
        <f>B6174-L6174</f>
        <v/>
      </c>
      <c r="N6174" s="21">
        <f>ROUNDDOWN(ROUND(B6174*0.2042,2),0)</f>
        <v/>
      </c>
    </row>
    <row r="6175">
      <c r="A6175" t="inlineStr">
        <is>
          <t>照合 一般</t>
        </is>
      </c>
      <c r="B6175" s="21" t="n">
        <v>46500000</v>
      </c>
      <c r="C6175" s="22" t="n">
        <v>3</v>
      </c>
      <c r="D6175" s="22" t="n">
        <v>1</v>
      </c>
      <c r="E6175" s="22" t="n">
        <v>0</v>
      </c>
      <c r="F6175" s="21">
        <f>(IF(C6175&lt;=20,MAX(800000,400000*C6175),8000000+700000*(C6175-20))+IF(E6175=1,1000000,0))</f>
        <v/>
      </c>
      <c r="G6175" s="21">
        <f>IF(AND(D6175=3,C6175&lt;=5),MAX(0,B6175-F6175),IF(AND(D6175=2,C6175&lt;=5,MAX(0,B6175-F6175)&gt;3000000),1500000+MAX(0,B6175-F6175)-3000000,MAX(0,B6175-F6175)/2))</f>
        <v/>
      </c>
      <c r="H6175" s="21">
        <f>ROUNDDOWN(G6175,-3)</f>
        <v/>
      </c>
      <c r="I6175" s="21">
        <f>IF(H6175&lt;=0,0,ROUNDDOWN(ROUND((H6175*LOOKUP(H6175,{0,1950001,3300001,6950001,9000001,18000001,40000001},{0.05,0.1,0.2,0.23,0.33,0.4,0.45})-LOOKUP(H6175,{0,1950001,3300001,6950001,9000001,18000001,40000001},{0,97500,427500,636000,1536000,2796000,4796000}))*1.021,3),0))</f>
        <v/>
      </c>
      <c r="J6175" s="21">
        <f>ROUNDDOWN(ROUND(H6175*0.06,2),-2)</f>
        <v/>
      </c>
      <c r="K6175" s="21">
        <f>ROUNDDOWN(ROUND(H6175*0.04,2),-2)</f>
        <v/>
      </c>
      <c r="L6175" s="21">
        <f>I6175+J6175+K6175</f>
        <v/>
      </c>
      <c r="M6175" s="21">
        <f>B6175-L6175</f>
        <v/>
      </c>
      <c r="N6175" s="21">
        <f>ROUNDDOWN(ROUND(B6175*0.2042,2),0)</f>
        <v/>
      </c>
    </row>
    <row r="6176">
      <c r="A6176" t="inlineStr">
        <is>
          <t>照合 一般</t>
        </is>
      </c>
      <c r="B6176" s="21" t="n">
        <v>46500000</v>
      </c>
      <c r="C6176" s="22" t="n">
        <v>4</v>
      </c>
      <c r="D6176" s="22" t="n">
        <v>1</v>
      </c>
      <c r="E6176" s="22" t="n">
        <v>0</v>
      </c>
      <c r="F6176" s="21">
        <f>(IF(C6176&lt;=20,MAX(800000,400000*C6176),8000000+700000*(C6176-20))+IF(E6176=1,1000000,0))</f>
        <v/>
      </c>
      <c r="G6176" s="21">
        <f>IF(AND(D6176=3,C6176&lt;=5),MAX(0,B6176-F6176),IF(AND(D6176=2,C6176&lt;=5,MAX(0,B6176-F6176)&gt;3000000),1500000+MAX(0,B6176-F6176)-3000000,MAX(0,B6176-F6176)/2))</f>
        <v/>
      </c>
      <c r="H6176" s="21">
        <f>ROUNDDOWN(G6176,-3)</f>
        <v/>
      </c>
      <c r="I6176" s="21">
        <f>IF(H6176&lt;=0,0,ROUNDDOWN(ROUND((H6176*LOOKUP(H6176,{0,1950001,3300001,6950001,9000001,18000001,40000001},{0.05,0.1,0.2,0.23,0.33,0.4,0.45})-LOOKUP(H6176,{0,1950001,3300001,6950001,9000001,18000001,40000001},{0,97500,427500,636000,1536000,2796000,4796000}))*1.021,3),0))</f>
        <v/>
      </c>
      <c r="J6176" s="21">
        <f>ROUNDDOWN(ROUND(H6176*0.06,2),-2)</f>
        <v/>
      </c>
      <c r="K6176" s="21">
        <f>ROUNDDOWN(ROUND(H6176*0.04,2),-2)</f>
        <v/>
      </c>
      <c r="L6176" s="21">
        <f>I6176+J6176+K6176</f>
        <v/>
      </c>
      <c r="M6176" s="21">
        <f>B6176-L6176</f>
        <v/>
      </c>
      <c r="N6176" s="21">
        <f>ROUNDDOWN(ROUND(B6176*0.2042,2),0)</f>
        <v/>
      </c>
    </row>
    <row r="6177">
      <c r="A6177" t="inlineStr">
        <is>
          <t>照合 一般</t>
        </is>
      </c>
      <c r="B6177" s="21" t="n">
        <v>46500000</v>
      </c>
      <c r="C6177" s="22" t="n">
        <v>5</v>
      </c>
      <c r="D6177" s="22" t="n">
        <v>1</v>
      </c>
      <c r="E6177" s="22" t="n">
        <v>0</v>
      </c>
      <c r="F6177" s="21">
        <f>(IF(C6177&lt;=20,MAX(800000,400000*C6177),8000000+700000*(C6177-20))+IF(E6177=1,1000000,0))</f>
        <v/>
      </c>
      <c r="G6177" s="21">
        <f>IF(AND(D6177=3,C6177&lt;=5),MAX(0,B6177-F6177),IF(AND(D6177=2,C6177&lt;=5,MAX(0,B6177-F6177)&gt;3000000),1500000+MAX(0,B6177-F6177)-3000000,MAX(0,B6177-F6177)/2))</f>
        <v/>
      </c>
      <c r="H6177" s="21">
        <f>ROUNDDOWN(G6177,-3)</f>
        <v/>
      </c>
      <c r="I6177" s="21">
        <f>IF(H6177&lt;=0,0,ROUNDDOWN(ROUND((H6177*LOOKUP(H6177,{0,1950001,3300001,6950001,9000001,18000001,40000001},{0.05,0.1,0.2,0.23,0.33,0.4,0.45})-LOOKUP(H6177,{0,1950001,3300001,6950001,9000001,18000001,40000001},{0,97500,427500,636000,1536000,2796000,4796000}))*1.021,3),0))</f>
        <v/>
      </c>
      <c r="J6177" s="21">
        <f>ROUNDDOWN(ROUND(H6177*0.06,2),-2)</f>
        <v/>
      </c>
      <c r="K6177" s="21">
        <f>ROUNDDOWN(ROUND(H6177*0.04,2),-2)</f>
        <v/>
      </c>
      <c r="L6177" s="21">
        <f>I6177+J6177+K6177</f>
        <v/>
      </c>
      <c r="M6177" s="21">
        <f>B6177-L6177</f>
        <v/>
      </c>
      <c r="N6177" s="21">
        <f>ROUNDDOWN(ROUND(B6177*0.2042,2),0)</f>
        <v/>
      </c>
    </row>
    <row r="6178">
      <c r="A6178" t="inlineStr">
        <is>
          <t>照合 一般</t>
        </is>
      </c>
      <c r="B6178" s="21" t="n">
        <v>46500000</v>
      </c>
      <c r="C6178" s="22" t="n">
        <v>6</v>
      </c>
      <c r="D6178" s="22" t="n">
        <v>1</v>
      </c>
      <c r="E6178" s="22" t="n">
        <v>0</v>
      </c>
      <c r="F6178" s="21">
        <f>(IF(C6178&lt;=20,MAX(800000,400000*C6178),8000000+700000*(C6178-20))+IF(E6178=1,1000000,0))</f>
        <v/>
      </c>
      <c r="G6178" s="21">
        <f>IF(AND(D6178=3,C6178&lt;=5),MAX(0,B6178-F6178),IF(AND(D6178=2,C6178&lt;=5,MAX(0,B6178-F6178)&gt;3000000),1500000+MAX(0,B6178-F6178)-3000000,MAX(0,B6178-F6178)/2))</f>
        <v/>
      </c>
      <c r="H6178" s="21">
        <f>ROUNDDOWN(G6178,-3)</f>
        <v/>
      </c>
      <c r="I6178" s="21">
        <f>IF(H6178&lt;=0,0,ROUNDDOWN(ROUND((H6178*LOOKUP(H6178,{0,1950001,3300001,6950001,9000001,18000001,40000001},{0.05,0.1,0.2,0.23,0.33,0.4,0.45})-LOOKUP(H6178,{0,1950001,3300001,6950001,9000001,18000001,40000001},{0,97500,427500,636000,1536000,2796000,4796000}))*1.021,3),0))</f>
        <v/>
      </c>
      <c r="J6178" s="21">
        <f>ROUNDDOWN(ROUND(H6178*0.06,2),-2)</f>
        <v/>
      </c>
      <c r="K6178" s="21">
        <f>ROUNDDOWN(ROUND(H6178*0.04,2),-2)</f>
        <v/>
      </c>
      <c r="L6178" s="21">
        <f>I6178+J6178+K6178</f>
        <v/>
      </c>
      <c r="M6178" s="21">
        <f>B6178-L6178</f>
        <v/>
      </c>
      <c r="N6178" s="21">
        <f>ROUNDDOWN(ROUND(B6178*0.2042,2),0)</f>
        <v/>
      </c>
    </row>
    <row r="6179">
      <c r="A6179" t="inlineStr">
        <is>
          <t>照合 一般</t>
        </is>
      </c>
      <c r="B6179" s="21" t="n">
        <v>46500000</v>
      </c>
      <c r="C6179" s="22" t="n">
        <v>7</v>
      </c>
      <c r="D6179" s="22" t="n">
        <v>1</v>
      </c>
      <c r="E6179" s="22" t="n">
        <v>0</v>
      </c>
      <c r="F6179" s="21">
        <f>(IF(C6179&lt;=20,MAX(800000,400000*C6179),8000000+700000*(C6179-20))+IF(E6179=1,1000000,0))</f>
        <v/>
      </c>
      <c r="G6179" s="21">
        <f>IF(AND(D6179=3,C6179&lt;=5),MAX(0,B6179-F6179),IF(AND(D6179=2,C6179&lt;=5,MAX(0,B6179-F6179)&gt;3000000),1500000+MAX(0,B6179-F6179)-3000000,MAX(0,B6179-F6179)/2))</f>
        <v/>
      </c>
      <c r="H6179" s="21">
        <f>ROUNDDOWN(G6179,-3)</f>
        <v/>
      </c>
      <c r="I6179" s="21">
        <f>IF(H6179&lt;=0,0,ROUNDDOWN(ROUND((H6179*LOOKUP(H6179,{0,1950001,3300001,6950001,9000001,18000001,40000001},{0.05,0.1,0.2,0.23,0.33,0.4,0.45})-LOOKUP(H6179,{0,1950001,3300001,6950001,9000001,18000001,40000001},{0,97500,427500,636000,1536000,2796000,4796000}))*1.021,3),0))</f>
        <v/>
      </c>
      <c r="J6179" s="21">
        <f>ROUNDDOWN(ROUND(H6179*0.06,2),-2)</f>
        <v/>
      </c>
      <c r="K6179" s="21">
        <f>ROUNDDOWN(ROUND(H6179*0.04,2),-2)</f>
        <v/>
      </c>
      <c r="L6179" s="21">
        <f>I6179+J6179+K6179</f>
        <v/>
      </c>
      <c r="M6179" s="21">
        <f>B6179-L6179</f>
        <v/>
      </c>
      <c r="N6179" s="21">
        <f>ROUNDDOWN(ROUND(B6179*0.2042,2),0)</f>
        <v/>
      </c>
    </row>
    <row r="6180">
      <c r="A6180" t="inlineStr">
        <is>
          <t>照合 一般</t>
        </is>
      </c>
      <c r="B6180" s="21" t="n">
        <v>46500000</v>
      </c>
      <c r="C6180" s="22" t="n">
        <v>8</v>
      </c>
      <c r="D6180" s="22" t="n">
        <v>1</v>
      </c>
      <c r="E6180" s="22" t="n">
        <v>0</v>
      </c>
      <c r="F6180" s="21">
        <f>(IF(C6180&lt;=20,MAX(800000,400000*C6180),8000000+700000*(C6180-20))+IF(E6180=1,1000000,0))</f>
        <v/>
      </c>
      <c r="G6180" s="21">
        <f>IF(AND(D6180=3,C6180&lt;=5),MAX(0,B6180-F6180),IF(AND(D6180=2,C6180&lt;=5,MAX(0,B6180-F6180)&gt;3000000),1500000+MAX(0,B6180-F6180)-3000000,MAX(0,B6180-F6180)/2))</f>
        <v/>
      </c>
      <c r="H6180" s="21">
        <f>ROUNDDOWN(G6180,-3)</f>
        <v/>
      </c>
      <c r="I6180" s="21">
        <f>IF(H6180&lt;=0,0,ROUNDDOWN(ROUND((H6180*LOOKUP(H6180,{0,1950001,3300001,6950001,9000001,18000001,40000001},{0.05,0.1,0.2,0.23,0.33,0.4,0.45})-LOOKUP(H6180,{0,1950001,3300001,6950001,9000001,18000001,40000001},{0,97500,427500,636000,1536000,2796000,4796000}))*1.021,3),0))</f>
        <v/>
      </c>
      <c r="J6180" s="21">
        <f>ROUNDDOWN(ROUND(H6180*0.06,2),-2)</f>
        <v/>
      </c>
      <c r="K6180" s="21">
        <f>ROUNDDOWN(ROUND(H6180*0.04,2),-2)</f>
        <v/>
      </c>
      <c r="L6180" s="21">
        <f>I6180+J6180+K6180</f>
        <v/>
      </c>
      <c r="M6180" s="21">
        <f>B6180-L6180</f>
        <v/>
      </c>
      <c r="N6180" s="21">
        <f>ROUNDDOWN(ROUND(B6180*0.2042,2),0)</f>
        <v/>
      </c>
    </row>
    <row r="6181">
      <c r="A6181" t="inlineStr">
        <is>
          <t>照合 一般</t>
        </is>
      </c>
      <c r="B6181" s="21" t="n">
        <v>46500000</v>
      </c>
      <c r="C6181" s="22" t="n">
        <v>9</v>
      </c>
      <c r="D6181" s="22" t="n">
        <v>1</v>
      </c>
      <c r="E6181" s="22" t="n">
        <v>0</v>
      </c>
      <c r="F6181" s="21">
        <f>(IF(C6181&lt;=20,MAX(800000,400000*C6181),8000000+700000*(C6181-20))+IF(E6181=1,1000000,0))</f>
        <v/>
      </c>
      <c r="G6181" s="21">
        <f>IF(AND(D6181=3,C6181&lt;=5),MAX(0,B6181-F6181),IF(AND(D6181=2,C6181&lt;=5,MAX(0,B6181-F6181)&gt;3000000),1500000+MAX(0,B6181-F6181)-3000000,MAX(0,B6181-F6181)/2))</f>
        <v/>
      </c>
      <c r="H6181" s="21">
        <f>ROUNDDOWN(G6181,-3)</f>
        <v/>
      </c>
      <c r="I6181" s="21">
        <f>IF(H6181&lt;=0,0,ROUNDDOWN(ROUND((H6181*LOOKUP(H6181,{0,1950001,3300001,6950001,9000001,18000001,40000001},{0.05,0.1,0.2,0.23,0.33,0.4,0.45})-LOOKUP(H6181,{0,1950001,3300001,6950001,9000001,18000001,40000001},{0,97500,427500,636000,1536000,2796000,4796000}))*1.021,3),0))</f>
        <v/>
      </c>
      <c r="J6181" s="21">
        <f>ROUNDDOWN(ROUND(H6181*0.06,2),-2)</f>
        <v/>
      </c>
      <c r="K6181" s="21">
        <f>ROUNDDOWN(ROUND(H6181*0.04,2),-2)</f>
        <v/>
      </c>
      <c r="L6181" s="21">
        <f>I6181+J6181+K6181</f>
        <v/>
      </c>
      <c r="M6181" s="21">
        <f>B6181-L6181</f>
        <v/>
      </c>
      <c r="N6181" s="21">
        <f>ROUNDDOWN(ROUND(B6181*0.2042,2),0)</f>
        <v/>
      </c>
    </row>
    <row r="6182">
      <c r="A6182" t="inlineStr">
        <is>
          <t>照合 一般</t>
        </is>
      </c>
      <c r="B6182" s="21" t="n">
        <v>46500000</v>
      </c>
      <c r="C6182" s="22" t="n">
        <v>10</v>
      </c>
      <c r="D6182" s="22" t="n">
        <v>1</v>
      </c>
      <c r="E6182" s="22" t="n">
        <v>0</v>
      </c>
      <c r="F6182" s="21">
        <f>(IF(C6182&lt;=20,MAX(800000,400000*C6182),8000000+700000*(C6182-20))+IF(E6182=1,1000000,0))</f>
        <v/>
      </c>
      <c r="G6182" s="21">
        <f>IF(AND(D6182=3,C6182&lt;=5),MAX(0,B6182-F6182),IF(AND(D6182=2,C6182&lt;=5,MAX(0,B6182-F6182)&gt;3000000),1500000+MAX(0,B6182-F6182)-3000000,MAX(0,B6182-F6182)/2))</f>
        <v/>
      </c>
      <c r="H6182" s="21">
        <f>ROUNDDOWN(G6182,-3)</f>
        <v/>
      </c>
      <c r="I6182" s="21">
        <f>IF(H6182&lt;=0,0,ROUNDDOWN(ROUND((H6182*LOOKUP(H6182,{0,1950001,3300001,6950001,9000001,18000001,40000001},{0.05,0.1,0.2,0.23,0.33,0.4,0.45})-LOOKUP(H6182,{0,1950001,3300001,6950001,9000001,18000001,40000001},{0,97500,427500,636000,1536000,2796000,4796000}))*1.021,3),0))</f>
        <v/>
      </c>
      <c r="J6182" s="21">
        <f>ROUNDDOWN(ROUND(H6182*0.06,2),-2)</f>
        <v/>
      </c>
      <c r="K6182" s="21">
        <f>ROUNDDOWN(ROUND(H6182*0.04,2),-2)</f>
        <v/>
      </c>
      <c r="L6182" s="21">
        <f>I6182+J6182+K6182</f>
        <v/>
      </c>
      <c r="M6182" s="21">
        <f>B6182-L6182</f>
        <v/>
      </c>
      <c r="N6182" s="21">
        <f>ROUNDDOWN(ROUND(B6182*0.2042,2),0)</f>
        <v/>
      </c>
    </row>
    <row r="6183">
      <c r="A6183" t="inlineStr">
        <is>
          <t>照合 一般</t>
        </is>
      </c>
      <c r="B6183" s="21" t="n">
        <v>46500000</v>
      </c>
      <c r="C6183" s="22" t="n">
        <v>11</v>
      </c>
      <c r="D6183" s="22" t="n">
        <v>1</v>
      </c>
      <c r="E6183" s="22" t="n">
        <v>0</v>
      </c>
      <c r="F6183" s="21">
        <f>(IF(C6183&lt;=20,MAX(800000,400000*C6183),8000000+700000*(C6183-20))+IF(E6183=1,1000000,0))</f>
        <v/>
      </c>
      <c r="G6183" s="21">
        <f>IF(AND(D6183=3,C6183&lt;=5),MAX(0,B6183-F6183),IF(AND(D6183=2,C6183&lt;=5,MAX(0,B6183-F6183)&gt;3000000),1500000+MAX(0,B6183-F6183)-3000000,MAX(0,B6183-F6183)/2))</f>
        <v/>
      </c>
      <c r="H6183" s="21">
        <f>ROUNDDOWN(G6183,-3)</f>
        <v/>
      </c>
      <c r="I6183" s="21">
        <f>IF(H6183&lt;=0,0,ROUNDDOWN(ROUND((H6183*LOOKUP(H6183,{0,1950001,3300001,6950001,9000001,18000001,40000001},{0.05,0.1,0.2,0.23,0.33,0.4,0.45})-LOOKUP(H6183,{0,1950001,3300001,6950001,9000001,18000001,40000001},{0,97500,427500,636000,1536000,2796000,4796000}))*1.021,3),0))</f>
        <v/>
      </c>
      <c r="J6183" s="21">
        <f>ROUNDDOWN(ROUND(H6183*0.06,2),-2)</f>
        <v/>
      </c>
      <c r="K6183" s="21">
        <f>ROUNDDOWN(ROUND(H6183*0.04,2),-2)</f>
        <v/>
      </c>
      <c r="L6183" s="21">
        <f>I6183+J6183+K6183</f>
        <v/>
      </c>
      <c r="M6183" s="21">
        <f>B6183-L6183</f>
        <v/>
      </c>
      <c r="N6183" s="21">
        <f>ROUNDDOWN(ROUND(B6183*0.2042,2),0)</f>
        <v/>
      </c>
    </row>
    <row r="6184">
      <c r="A6184" t="inlineStr">
        <is>
          <t>照合 一般</t>
        </is>
      </c>
      <c r="B6184" s="21" t="n">
        <v>46500000</v>
      </c>
      <c r="C6184" s="22" t="n">
        <v>12</v>
      </c>
      <c r="D6184" s="22" t="n">
        <v>1</v>
      </c>
      <c r="E6184" s="22" t="n">
        <v>0</v>
      </c>
      <c r="F6184" s="21">
        <f>(IF(C6184&lt;=20,MAX(800000,400000*C6184),8000000+700000*(C6184-20))+IF(E6184=1,1000000,0))</f>
        <v/>
      </c>
      <c r="G6184" s="21">
        <f>IF(AND(D6184=3,C6184&lt;=5),MAX(0,B6184-F6184),IF(AND(D6184=2,C6184&lt;=5,MAX(0,B6184-F6184)&gt;3000000),1500000+MAX(0,B6184-F6184)-3000000,MAX(0,B6184-F6184)/2))</f>
        <v/>
      </c>
      <c r="H6184" s="21">
        <f>ROUNDDOWN(G6184,-3)</f>
        <v/>
      </c>
      <c r="I6184" s="21">
        <f>IF(H6184&lt;=0,0,ROUNDDOWN(ROUND((H6184*LOOKUP(H6184,{0,1950001,3300001,6950001,9000001,18000001,40000001},{0.05,0.1,0.2,0.23,0.33,0.4,0.45})-LOOKUP(H6184,{0,1950001,3300001,6950001,9000001,18000001,40000001},{0,97500,427500,636000,1536000,2796000,4796000}))*1.021,3),0))</f>
        <v/>
      </c>
      <c r="J6184" s="21">
        <f>ROUNDDOWN(ROUND(H6184*0.06,2),-2)</f>
        <v/>
      </c>
      <c r="K6184" s="21">
        <f>ROUNDDOWN(ROUND(H6184*0.04,2),-2)</f>
        <v/>
      </c>
      <c r="L6184" s="21">
        <f>I6184+J6184+K6184</f>
        <v/>
      </c>
      <c r="M6184" s="21">
        <f>B6184-L6184</f>
        <v/>
      </c>
      <c r="N6184" s="21">
        <f>ROUNDDOWN(ROUND(B6184*0.2042,2),0)</f>
        <v/>
      </c>
    </row>
    <row r="6185">
      <c r="A6185" t="inlineStr">
        <is>
          <t>照合 一般</t>
        </is>
      </c>
      <c r="B6185" s="21" t="n">
        <v>46500000</v>
      </c>
      <c r="C6185" s="22" t="n">
        <v>13</v>
      </c>
      <c r="D6185" s="22" t="n">
        <v>1</v>
      </c>
      <c r="E6185" s="22" t="n">
        <v>0</v>
      </c>
      <c r="F6185" s="21">
        <f>(IF(C6185&lt;=20,MAX(800000,400000*C6185),8000000+700000*(C6185-20))+IF(E6185=1,1000000,0))</f>
        <v/>
      </c>
      <c r="G6185" s="21">
        <f>IF(AND(D6185=3,C6185&lt;=5),MAX(0,B6185-F6185),IF(AND(D6185=2,C6185&lt;=5,MAX(0,B6185-F6185)&gt;3000000),1500000+MAX(0,B6185-F6185)-3000000,MAX(0,B6185-F6185)/2))</f>
        <v/>
      </c>
      <c r="H6185" s="21">
        <f>ROUNDDOWN(G6185,-3)</f>
        <v/>
      </c>
      <c r="I6185" s="21">
        <f>IF(H6185&lt;=0,0,ROUNDDOWN(ROUND((H6185*LOOKUP(H6185,{0,1950001,3300001,6950001,9000001,18000001,40000001},{0.05,0.1,0.2,0.23,0.33,0.4,0.45})-LOOKUP(H6185,{0,1950001,3300001,6950001,9000001,18000001,40000001},{0,97500,427500,636000,1536000,2796000,4796000}))*1.021,3),0))</f>
        <v/>
      </c>
      <c r="J6185" s="21">
        <f>ROUNDDOWN(ROUND(H6185*0.06,2),-2)</f>
        <v/>
      </c>
      <c r="K6185" s="21">
        <f>ROUNDDOWN(ROUND(H6185*0.04,2),-2)</f>
        <v/>
      </c>
      <c r="L6185" s="21">
        <f>I6185+J6185+K6185</f>
        <v/>
      </c>
      <c r="M6185" s="21">
        <f>B6185-L6185</f>
        <v/>
      </c>
      <c r="N6185" s="21">
        <f>ROUNDDOWN(ROUND(B6185*0.2042,2),0)</f>
        <v/>
      </c>
    </row>
    <row r="6186">
      <c r="A6186" t="inlineStr">
        <is>
          <t>照合 一般</t>
        </is>
      </c>
      <c r="B6186" s="21" t="n">
        <v>46500000</v>
      </c>
      <c r="C6186" s="22" t="n">
        <v>14</v>
      </c>
      <c r="D6186" s="22" t="n">
        <v>1</v>
      </c>
      <c r="E6186" s="22" t="n">
        <v>0</v>
      </c>
      <c r="F6186" s="21">
        <f>(IF(C6186&lt;=20,MAX(800000,400000*C6186),8000000+700000*(C6186-20))+IF(E6186=1,1000000,0))</f>
        <v/>
      </c>
      <c r="G6186" s="21">
        <f>IF(AND(D6186=3,C6186&lt;=5),MAX(0,B6186-F6186),IF(AND(D6186=2,C6186&lt;=5,MAX(0,B6186-F6186)&gt;3000000),1500000+MAX(0,B6186-F6186)-3000000,MAX(0,B6186-F6186)/2))</f>
        <v/>
      </c>
      <c r="H6186" s="21">
        <f>ROUNDDOWN(G6186,-3)</f>
        <v/>
      </c>
      <c r="I6186" s="21">
        <f>IF(H6186&lt;=0,0,ROUNDDOWN(ROUND((H6186*LOOKUP(H6186,{0,1950001,3300001,6950001,9000001,18000001,40000001},{0.05,0.1,0.2,0.23,0.33,0.4,0.45})-LOOKUP(H6186,{0,1950001,3300001,6950001,9000001,18000001,40000001},{0,97500,427500,636000,1536000,2796000,4796000}))*1.021,3),0))</f>
        <v/>
      </c>
      <c r="J6186" s="21">
        <f>ROUNDDOWN(ROUND(H6186*0.06,2),-2)</f>
        <v/>
      </c>
      <c r="K6186" s="21">
        <f>ROUNDDOWN(ROUND(H6186*0.04,2),-2)</f>
        <v/>
      </c>
      <c r="L6186" s="21">
        <f>I6186+J6186+K6186</f>
        <v/>
      </c>
      <c r="M6186" s="21">
        <f>B6186-L6186</f>
        <v/>
      </c>
      <c r="N6186" s="21">
        <f>ROUNDDOWN(ROUND(B6186*0.2042,2),0)</f>
        <v/>
      </c>
    </row>
    <row r="6187">
      <c r="A6187" t="inlineStr">
        <is>
          <t>照合 一般</t>
        </is>
      </c>
      <c r="B6187" s="21" t="n">
        <v>46500000</v>
      </c>
      <c r="C6187" s="22" t="n">
        <v>15</v>
      </c>
      <c r="D6187" s="22" t="n">
        <v>1</v>
      </c>
      <c r="E6187" s="22" t="n">
        <v>0</v>
      </c>
      <c r="F6187" s="21">
        <f>(IF(C6187&lt;=20,MAX(800000,400000*C6187),8000000+700000*(C6187-20))+IF(E6187=1,1000000,0))</f>
        <v/>
      </c>
      <c r="G6187" s="21">
        <f>IF(AND(D6187=3,C6187&lt;=5),MAX(0,B6187-F6187),IF(AND(D6187=2,C6187&lt;=5,MAX(0,B6187-F6187)&gt;3000000),1500000+MAX(0,B6187-F6187)-3000000,MAX(0,B6187-F6187)/2))</f>
        <v/>
      </c>
      <c r="H6187" s="21">
        <f>ROUNDDOWN(G6187,-3)</f>
        <v/>
      </c>
      <c r="I6187" s="21">
        <f>IF(H6187&lt;=0,0,ROUNDDOWN(ROUND((H6187*LOOKUP(H6187,{0,1950001,3300001,6950001,9000001,18000001,40000001},{0.05,0.1,0.2,0.23,0.33,0.4,0.45})-LOOKUP(H6187,{0,1950001,3300001,6950001,9000001,18000001,40000001},{0,97500,427500,636000,1536000,2796000,4796000}))*1.021,3),0))</f>
        <v/>
      </c>
      <c r="J6187" s="21">
        <f>ROUNDDOWN(ROUND(H6187*0.06,2),-2)</f>
        <v/>
      </c>
      <c r="K6187" s="21">
        <f>ROUNDDOWN(ROUND(H6187*0.04,2),-2)</f>
        <v/>
      </c>
      <c r="L6187" s="21">
        <f>I6187+J6187+K6187</f>
        <v/>
      </c>
      <c r="M6187" s="21">
        <f>B6187-L6187</f>
        <v/>
      </c>
      <c r="N6187" s="21">
        <f>ROUNDDOWN(ROUND(B6187*0.2042,2),0)</f>
        <v/>
      </c>
    </row>
    <row r="6188">
      <c r="A6188" t="inlineStr">
        <is>
          <t>照合 一般</t>
        </is>
      </c>
      <c r="B6188" s="21" t="n">
        <v>46500000</v>
      </c>
      <c r="C6188" s="22" t="n">
        <v>16</v>
      </c>
      <c r="D6188" s="22" t="n">
        <v>1</v>
      </c>
      <c r="E6188" s="22" t="n">
        <v>0</v>
      </c>
      <c r="F6188" s="21">
        <f>(IF(C6188&lt;=20,MAX(800000,400000*C6188),8000000+700000*(C6188-20))+IF(E6188=1,1000000,0))</f>
        <v/>
      </c>
      <c r="G6188" s="21">
        <f>IF(AND(D6188=3,C6188&lt;=5),MAX(0,B6188-F6188),IF(AND(D6188=2,C6188&lt;=5,MAX(0,B6188-F6188)&gt;3000000),1500000+MAX(0,B6188-F6188)-3000000,MAX(0,B6188-F6188)/2))</f>
        <v/>
      </c>
      <c r="H6188" s="21">
        <f>ROUNDDOWN(G6188,-3)</f>
        <v/>
      </c>
      <c r="I6188" s="21">
        <f>IF(H6188&lt;=0,0,ROUNDDOWN(ROUND((H6188*LOOKUP(H6188,{0,1950001,3300001,6950001,9000001,18000001,40000001},{0.05,0.1,0.2,0.23,0.33,0.4,0.45})-LOOKUP(H6188,{0,1950001,3300001,6950001,9000001,18000001,40000001},{0,97500,427500,636000,1536000,2796000,4796000}))*1.021,3),0))</f>
        <v/>
      </c>
      <c r="J6188" s="21">
        <f>ROUNDDOWN(ROUND(H6188*0.06,2),-2)</f>
        <v/>
      </c>
      <c r="K6188" s="21">
        <f>ROUNDDOWN(ROUND(H6188*0.04,2),-2)</f>
        <v/>
      </c>
      <c r="L6188" s="21">
        <f>I6188+J6188+K6188</f>
        <v/>
      </c>
      <c r="M6188" s="21">
        <f>B6188-L6188</f>
        <v/>
      </c>
      <c r="N6188" s="21">
        <f>ROUNDDOWN(ROUND(B6188*0.2042,2),0)</f>
        <v/>
      </c>
    </row>
    <row r="6189">
      <c r="A6189" t="inlineStr">
        <is>
          <t>照合 一般</t>
        </is>
      </c>
      <c r="B6189" s="21" t="n">
        <v>46500000</v>
      </c>
      <c r="C6189" s="22" t="n">
        <v>17</v>
      </c>
      <c r="D6189" s="22" t="n">
        <v>1</v>
      </c>
      <c r="E6189" s="22" t="n">
        <v>0</v>
      </c>
      <c r="F6189" s="21">
        <f>(IF(C6189&lt;=20,MAX(800000,400000*C6189),8000000+700000*(C6189-20))+IF(E6189=1,1000000,0))</f>
        <v/>
      </c>
      <c r="G6189" s="21">
        <f>IF(AND(D6189=3,C6189&lt;=5),MAX(0,B6189-F6189),IF(AND(D6189=2,C6189&lt;=5,MAX(0,B6189-F6189)&gt;3000000),1500000+MAX(0,B6189-F6189)-3000000,MAX(0,B6189-F6189)/2))</f>
        <v/>
      </c>
      <c r="H6189" s="21">
        <f>ROUNDDOWN(G6189,-3)</f>
        <v/>
      </c>
      <c r="I6189" s="21">
        <f>IF(H6189&lt;=0,0,ROUNDDOWN(ROUND((H6189*LOOKUP(H6189,{0,1950001,3300001,6950001,9000001,18000001,40000001},{0.05,0.1,0.2,0.23,0.33,0.4,0.45})-LOOKUP(H6189,{0,1950001,3300001,6950001,9000001,18000001,40000001},{0,97500,427500,636000,1536000,2796000,4796000}))*1.021,3),0))</f>
        <v/>
      </c>
      <c r="J6189" s="21">
        <f>ROUNDDOWN(ROUND(H6189*0.06,2),-2)</f>
        <v/>
      </c>
      <c r="K6189" s="21">
        <f>ROUNDDOWN(ROUND(H6189*0.04,2),-2)</f>
        <v/>
      </c>
      <c r="L6189" s="21">
        <f>I6189+J6189+K6189</f>
        <v/>
      </c>
      <c r="M6189" s="21">
        <f>B6189-L6189</f>
        <v/>
      </c>
      <c r="N6189" s="21">
        <f>ROUNDDOWN(ROUND(B6189*0.2042,2),0)</f>
        <v/>
      </c>
    </row>
    <row r="6190">
      <c r="A6190" t="inlineStr">
        <is>
          <t>照合 一般</t>
        </is>
      </c>
      <c r="B6190" s="21" t="n">
        <v>46500000</v>
      </c>
      <c r="C6190" s="22" t="n">
        <v>18</v>
      </c>
      <c r="D6190" s="22" t="n">
        <v>1</v>
      </c>
      <c r="E6190" s="22" t="n">
        <v>0</v>
      </c>
      <c r="F6190" s="21">
        <f>(IF(C6190&lt;=20,MAX(800000,400000*C6190),8000000+700000*(C6190-20))+IF(E6190=1,1000000,0))</f>
        <v/>
      </c>
      <c r="G6190" s="21">
        <f>IF(AND(D6190=3,C6190&lt;=5),MAX(0,B6190-F6190),IF(AND(D6190=2,C6190&lt;=5,MAX(0,B6190-F6190)&gt;3000000),1500000+MAX(0,B6190-F6190)-3000000,MAX(0,B6190-F6190)/2))</f>
        <v/>
      </c>
      <c r="H6190" s="21">
        <f>ROUNDDOWN(G6190,-3)</f>
        <v/>
      </c>
      <c r="I6190" s="21">
        <f>IF(H6190&lt;=0,0,ROUNDDOWN(ROUND((H6190*LOOKUP(H6190,{0,1950001,3300001,6950001,9000001,18000001,40000001},{0.05,0.1,0.2,0.23,0.33,0.4,0.45})-LOOKUP(H6190,{0,1950001,3300001,6950001,9000001,18000001,40000001},{0,97500,427500,636000,1536000,2796000,4796000}))*1.021,3),0))</f>
        <v/>
      </c>
      <c r="J6190" s="21">
        <f>ROUNDDOWN(ROUND(H6190*0.06,2),-2)</f>
        <v/>
      </c>
      <c r="K6190" s="21">
        <f>ROUNDDOWN(ROUND(H6190*0.04,2),-2)</f>
        <v/>
      </c>
      <c r="L6190" s="21">
        <f>I6190+J6190+K6190</f>
        <v/>
      </c>
      <c r="M6190" s="21">
        <f>B6190-L6190</f>
        <v/>
      </c>
      <c r="N6190" s="21">
        <f>ROUNDDOWN(ROUND(B6190*0.2042,2),0)</f>
        <v/>
      </c>
    </row>
    <row r="6191">
      <c r="A6191" t="inlineStr">
        <is>
          <t>照合 一般</t>
        </is>
      </c>
      <c r="B6191" s="21" t="n">
        <v>46500000</v>
      </c>
      <c r="C6191" s="22" t="n">
        <v>19</v>
      </c>
      <c r="D6191" s="22" t="n">
        <v>1</v>
      </c>
      <c r="E6191" s="22" t="n">
        <v>0</v>
      </c>
      <c r="F6191" s="21">
        <f>(IF(C6191&lt;=20,MAX(800000,400000*C6191),8000000+700000*(C6191-20))+IF(E6191=1,1000000,0))</f>
        <v/>
      </c>
      <c r="G6191" s="21">
        <f>IF(AND(D6191=3,C6191&lt;=5),MAX(0,B6191-F6191),IF(AND(D6191=2,C6191&lt;=5,MAX(0,B6191-F6191)&gt;3000000),1500000+MAX(0,B6191-F6191)-3000000,MAX(0,B6191-F6191)/2))</f>
        <v/>
      </c>
      <c r="H6191" s="21">
        <f>ROUNDDOWN(G6191,-3)</f>
        <v/>
      </c>
      <c r="I6191" s="21">
        <f>IF(H6191&lt;=0,0,ROUNDDOWN(ROUND((H6191*LOOKUP(H6191,{0,1950001,3300001,6950001,9000001,18000001,40000001},{0.05,0.1,0.2,0.23,0.33,0.4,0.45})-LOOKUP(H6191,{0,1950001,3300001,6950001,9000001,18000001,40000001},{0,97500,427500,636000,1536000,2796000,4796000}))*1.021,3),0))</f>
        <v/>
      </c>
      <c r="J6191" s="21">
        <f>ROUNDDOWN(ROUND(H6191*0.06,2),-2)</f>
        <v/>
      </c>
      <c r="K6191" s="21">
        <f>ROUNDDOWN(ROUND(H6191*0.04,2),-2)</f>
        <v/>
      </c>
      <c r="L6191" s="21">
        <f>I6191+J6191+K6191</f>
        <v/>
      </c>
      <c r="M6191" s="21">
        <f>B6191-L6191</f>
        <v/>
      </c>
      <c r="N6191" s="21">
        <f>ROUNDDOWN(ROUND(B6191*0.2042,2),0)</f>
        <v/>
      </c>
    </row>
    <row r="6192">
      <c r="A6192" t="inlineStr">
        <is>
          <t>照合 一般</t>
        </is>
      </c>
      <c r="B6192" s="21" t="n">
        <v>46500000</v>
      </c>
      <c r="C6192" s="22" t="n">
        <v>20</v>
      </c>
      <c r="D6192" s="22" t="n">
        <v>1</v>
      </c>
      <c r="E6192" s="22" t="n">
        <v>0</v>
      </c>
      <c r="F6192" s="21">
        <f>(IF(C6192&lt;=20,MAX(800000,400000*C6192),8000000+700000*(C6192-20))+IF(E6192=1,1000000,0))</f>
        <v/>
      </c>
      <c r="G6192" s="21">
        <f>IF(AND(D6192=3,C6192&lt;=5),MAX(0,B6192-F6192),IF(AND(D6192=2,C6192&lt;=5,MAX(0,B6192-F6192)&gt;3000000),1500000+MAX(0,B6192-F6192)-3000000,MAX(0,B6192-F6192)/2))</f>
        <v/>
      </c>
      <c r="H6192" s="21">
        <f>ROUNDDOWN(G6192,-3)</f>
        <v/>
      </c>
      <c r="I6192" s="21">
        <f>IF(H6192&lt;=0,0,ROUNDDOWN(ROUND((H6192*LOOKUP(H6192,{0,1950001,3300001,6950001,9000001,18000001,40000001},{0.05,0.1,0.2,0.23,0.33,0.4,0.45})-LOOKUP(H6192,{0,1950001,3300001,6950001,9000001,18000001,40000001},{0,97500,427500,636000,1536000,2796000,4796000}))*1.021,3),0))</f>
        <v/>
      </c>
      <c r="J6192" s="21">
        <f>ROUNDDOWN(ROUND(H6192*0.06,2),-2)</f>
        <v/>
      </c>
      <c r="K6192" s="21">
        <f>ROUNDDOWN(ROUND(H6192*0.04,2),-2)</f>
        <v/>
      </c>
      <c r="L6192" s="21">
        <f>I6192+J6192+K6192</f>
        <v/>
      </c>
      <c r="M6192" s="21">
        <f>B6192-L6192</f>
        <v/>
      </c>
      <c r="N6192" s="21">
        <f>ROUNDDOWN(ROUND(B6192*0.2042,2),0)</f>
        <v/>
      </c>
    </row>
    <row r="6193">
      <c r="A6193" t="inlineStr">
        <is>
          <t>照合 一般</t>
        </is>
      </c>
      <c r="B6193" s="21" t="n">
        <v>46500000</v>
      </c>
      <c r="C6193" s="22" t="n">
        <v>21</v>
      </c>
      <c r="D6193" s="22" t="n">
        <v>1</v>
      </c>
      <c r="E6193" s="22" t="n">
        <v>0</v>
      </c>
      <c r="F6193" s="21">
        <f>(IF(C6193&lt;=20,MAX(800000,400000*C6193),8000000+700000*(C6193-20))+IF(E6193=1,1000000,0))</f>
        <v/>
      </c>
      <c r="G6193" s="21">
        <f>IF(AND(D6193=3,C6193&lt;=5),MAX(0,B6193-F6193),IF(AND(D6193=2,C6193&lt;=5,MAX(0,B6193-F6193)&gt;3000000),1500000+MAX(0,B6193-F6193)-3000000,MAX(0,B6193-F6193)/2))</f>
        <v/>
      </c>
      <c r="H6193" s="21">
        <f>ROUNDDOWN(G6193,-3)</f>
        <v/>
      </c>
      <c r="I6193" s="21">
        <f>IF(H6193&lt;=0,0,ROUNDDOWN(ROUND((H6193*LOOKUP(H6193,{0,1950001,3300001,6950001,9000001,18000001,40000001},{0.05,0.1,0.2,0.23,0.33,0.4,0.45})-LOOKUP(H6193,{0,1950001,3300001,6950001,9000001,18000001,40000001},{0,97500,427500,636000,1536000,2796000,4796000}))*1.021,3),0))</f>
        <v/>
      </c>
      <c r="J6193" s="21">
        <f>ROUNDDOWN(ROUND(H6193*0.06,2),-2)</f>
        <v/>
      </c>
      <c r="K6193" s="21">
        <f>ROUNDDOWN(ROUND(H6193*0.04,2),-2)</f>
        <v/>
      </c>
      <c r="L6193" s="21">
        <f>I6193+J6193+K6193</f>
        <v/>
      </c>
      <c r="M6193" s="21">
        <f>B6193-L6193</f>
        <v/>
      </c>
      <c r="N6193" s="21">
        <f>ROUNDDOWN(ROUND(B6193*0.2042,2),0)</f>
        <v/>
      </c>
    </row>
    <row r="6194">
      <c r="A6194" t="inlineStr">
        <is>
          <t>照合 一般</t>
        </is>
      </c>
      <c r="B6194" s="21" t="n">
        <v>46500000</v>
      </c>
      <c r="C6194" s="22" t="n">
        <v>22</v>
      </c>
      <c r="D6194" s="22" t="n">
        <v>1</v>
      </c>
      <c r="E6194" s="22" t="n">
        <v>0</v>
      </c>
      <c r="F6194" s="21">
        <f>(IF(C6194&lt;=20,MAX(800000,400000*C6194),8000000+700000*(C6194-20))+IF(E6194=1,1000000,0))</f>
        <v/>
      </c>
      <c r="G6194" s="21">
        <f>IF(AND(D6194=3,C6194&lt;=5),MAX(0,B6194-F6194),IF(AND(D6194=2,C6194&lt;=5,MAX(0,B6194-F6194)&gt;3000000),1500000+MAX(0,B6194-F6194)-3000000,MAX(0,B6194-F6194)/2))</f>
        <v/>
      </c>
      <c r="H6194" s="21">
        <f>ROUNDDOWN(G6194,-3)</f>
        <v/>
      </c>
      <c r="I6194" s="21">
        <f>IF(H6194&lt;=0,0,ROUNDDOWN(ROUND((H6194*LOOKUP(H6194,{0,1950001,3300001,6950001,9000001,18000001,40000001},{0.05,0.1,0.2,0.23,0.33,0.4,0.45})-LOOKUP(H6194,{0,1950001,3300001,6950001,9000001,18000001,40000001},{0,97500,427500,636000,1536000,2796000,4796000}))*1.021,3),0))</f>
        <v/>
      </c>
      <c r="J6194" s="21">
        <f>ROUNDDOWN(ROUND(H6194*0.06,2),-2)</f>
        <v/>
      </c>
      <c r="K6194" s="21">
        <f>ROUNDDOWN(ROUND(H6194*0.04,2),-2)</f>
        <v/>
      </c>
      <c r="L6194" s="21">
        <f>I6194+J6194+K6194</f>
        <v/>
      </c>
      <c r="M6194" s="21">
        <f>B6194-L6194</f>
        <v/>
      </c>
      <c r="N6194" s="21">
        <f>ROUNDDOWN(ROUND(B6194*0.2042,2),0)</f>
        <v/>
      </c>
    </row>
    <row r="6195">
      <c r="A6195" t="inlineStr">
        <is>
          <t>照合 一般</t>
        </is>
      </c>
      <c r="B6195" s="21" t="n">
        <v>46500000</v>
      </c>
      <c r="C6195" s="22" t="n">
        <v>23</v>
      </c>
      <c r="D6195" s="22" t="n">
        <v>1</v>
      </c>
      <c r="E6195" s="22" t="n">
        <v>0</v>
      </c>
      <c r="F6195" s="21">
        <f>(IF(C6195&lt;=20,MAX(800000,400000*C6195),8000000+700000*(C6195-20))+IF(E6195=1,1000000,0))</f>
        <v/>
      </c>
      <c r="G6195" s="21">
        <f>IF(AND(D6195=3,C6195&lt;=5),MAX(0,B6195-F6195),IF(AND(D6195=2,C6195&lt;=5,MAX(0,B6195-F6195)&gt;3000000),1500000+MAX(0,B6195-F6195)-3000000,MAX(0,B6195-F6195)/2))</f>
        <v/>
      </c>
      <c r="H6195" s="21">
        <f>ROUNDDOWN(G6195,-3)</f>
        <v/>
      </c>
      <c r="I6195" s="21">
        <f>IF(H6195&lt;=0,0,ROUNDDOWN(ROUND((H6195*LOOKUP(H6195,{0,1950001,3300001,6950001,9000001,18000001,40000001},{0.05,0.1,0.2,0.23,0.33,0.4,0.45})-LOOKUP(H6195,{0,1950001,3300001,6950001,9000001,18000001,40000001},{0,97500,427500,636000,1536000,2796000,4796000}))*1.021,3),0))</f>
        <v/>
      </c>
      <c r="J6195" s="21">
        <f>ROUNDDOWN(ROUND(H6195*0.06,2),-2)</f>
        <v/>
      </c>
      <c r="K6195" s="21">
        <f>ROUNDDOWN(ROUND(H6195*0.04,2),-2)</f>
        <v/>
      </c>
      <c r="L6195" s="21">
        <f>I6195+J6195+K6195</f>
        <v/>
      </c>
      <c r="M6195" s="21">
        <f>B6195-L6195</f>
        <v/>
      </c>
      <c r="N6195" s="21">
        <f>ROUNDDOWN(ROUND(B6195*0.2042,2),0)</f>
        <v/>
      </c>
    </row>
    <row r="6196">
      <c r="A6196" t="inlineStr">
        <is>
          <t>照合 一般</t>
        </is>
      </c>
      <c r="B6196" s="21" t="n">
        <v>46500000</v>
      </c>
      <c r="C6196" s="22" t="n">
        <v>24</v>
      </c>
      <c r="D6196" s="22" t="n">
        <v>1</v>
      </c>
      <c r="E6196" s="22" t="n">
        <v>0</v>
      </c>
      <c r="F6196" s="21">
        <f>(IF(C6196&lt;=20,MAX(800000,400000*C6196),8000000+700000*(C6196-20))+IF(E6196=1,1000000,0))</f>
        <v/>
      </c>
      <c r="G6196" s="21">
        <f>IF(AND(D6196=3,C6196&lt;=5),MAX(0,B6196-F6196),IF(AND(D6196=2,C6196&lt;=5,MAX(0,B6196-F6196)&gt;3000000),1500000+MAX(0,B6196-F6196)-3000000,MAX(0,B6196-F6196)/2))</f>
        <v/>
      </c>
      <c r="H6196" s="21">
        <f>ROUNDDOWN(G6196,-3)</f>
        <v/>
      </c>
      <c r="I6196" s="21">
        <f>IF(H6196&lt;=0,0,ROUNDDOWN(ROUND((H6196*LOOKUP(H6196,{0,1950001,3300001,6950001,9000001,18000001,40000001},{0.05,0.1,0.2,0.23,0.33,0.4,0.45})-LOOKUP(H6196,{0,1950001,3300001,6950001,9000001,18000001,40000001},{0,97500,427500,636000,1536000,2796000,4796000}))*1.021,3),0))</f>
        <v/>
      </c>
      <c r="J6196" s="21">
        <f>ROUNDDOWN(ROUND(H6196*0.06,2),-2)</f>
        <v/>
      </c>
      <c r="K6196" s="21">
        <f>ROUNDDOWN(ROUND(H6196*0.04,2),-2)</f>
        <v/>
      </c>
      <c r="L6196" s="21">
        <f>I6196+J6196+K6196</f>
        <v/>
      </c>
      <c r="M6196" s="21">
        <f>B6196-L6196</f>
        <v/>
      </c>
      <c r="N6196" s="21">
        <f>ROUNDDOWN(ROUND(B6196*0.2042,2),0)</f>
        <v/>
      </c>
    </row>
    <row r="6197">
      <c r="A6197" t="inlineStr">
        <is>
          <t>照合 一般</t>
        </is>
      </c>
      <c r="B6197" s="21" t="n">
        <v>46500000</v>
      </c>
      <c r="C6197" s="22" t="n">
        <v>25</v>
      </c>
      <c r="D6197" s="22" t="n">
        <v>1</v>
      </c>
      <c r="E6197" s="22" t="n">
        <v>0</v>
      </c>
      <c r="F6197" s="21">
        <f>(IF(C6197&lt;=20,MAX(800000,400000*C6197),8000000+700000*(C6197-20))+IF(E6197=1,1000000,0))</f>
        <v/>
      </c>
      <c r="G6197" s="21">
        <f>IF(AND(D6197=3,C6197&lt;=5),MAX(0,B6197-F6197),IF(AND(D6197=2,C6197&lt;=5,MAX(0,B6197-F6197)&gt;3000000),1500000+MAX(0,B6197-F6197)-3000000,MAX(0,B6197-F6197)/2))</f>
        <v/>
      </c>
      <c r="H6197" s="21">
        <f>ROUNDDOWN(G6197,-3)</f>
        <v/>
      </c>
      <c r="I6197" s="21">
        <f>IF(H6197&lt;=0,0,ROUNDDOWN(ROUND((H6197*LOOKUP(H6197,{0,1950001,3300001,6950001,9000001,18000001,40000001},{0.05,0.1,0.2,0.23,0.33,0.4,0.45})-LOOKUP(H6197,{0,1950001,3300001,6950001,9000001,18000001,40000001},{0,97500,427500,636000,1536000,2796000,4796000}))*1.021,3),0))</f>
        <v/>
      </c>
      <c r="J6197" s="21">
        <f>ROUNDDOWN(ROUND(H6197*0.06,2),-2)</f>
        <v/>
      </c>
      <c r="K6197" s="21">
        <f>ROUNDDOWN(ROUND(H6197*0.04,2),-2)</f>
        <v/>
      </c>
      <c r="L6197" s="21">
        <f>I6197+J6197+K6197</f>
        <v/>
      </c>
      <c r="M6197" s="21">
        <f>B6197-L6197</f>
        <v/>
      </c>
      <c r="N6197" s="21">
        <f>ROUNDDOWN(ROUND(B6197*0.2042,2),0)</f>
        <v/>
      </c>
    </row>
    <row r="6198">
      <c r="A6198" t="inlineStr">
        <is>
          <t>照合 一般</t>
        </is>
      </c>
      <c r="B6198" s="21" t="n">
        <v>46500000</v>
      </c>
      <c r="C6198" s="22" t="n">
        <v>26</v>
      </c>
      <c r="D6198" s="22" t="n">
        <v>1</v>
      </c>
      <c r="E6198" s="22" t="n">
        <v>0</v>
      </c>
      <c r="F6198" s="21">
        <f>(IF(C6198&lt;=20,MAX(800000,400000*C6198),8000000+700000*(C6198-20))+IF(E6198=1,1000000,0))</f>
        <v/>
      </c>
      <c r="G6198" s="21">
        <f>IF(AND(D6198=3,C6198&lt;=5),MAX(0,B6198-F6198),IF(AND(D6198=2,C6198&lt;=5,MAX(0,B6198-F6198)&gt;3000000),1500000+MAX(0,B6198-F6198)-3000000,MAX(0,B6198-F6198)/2))</f>
        <v/>
      </c>
      <c r="H6198" s="21">
        <f>ROUNDDOWN(G6198,-3)</f>
        <v/>
      </c>
      <c r="I6198" s="21">
        <f>IF(H6198&lt;=0,0,ROUNDDOWN(ROUND((H6198*LOOKUP(H6198,{0,1950001,3300001,6950001,9000001,18000001,40000001},{0.05,0.1,0.2,0.23,0.33,0.4,0.45})-LOOKUP(H6198,{0,1950001,3300001,6950001,9000001,18000001,40000001},{0,97500,427500,636000,1536000,2796000,4796000}))*1.021,3),0))</f>
        <v/>
      </c>
      <c r="J6198" s="21">
        <f>ROUNDDOWN(ROUND(H6198*0.06,2),-2)</f>
        <v/>
      </c>
      <c r="K6198" s="21">
        <f>ROUNDDOWN(ROUND(H6198*0.04,2),-2)</f>
        <v/>
      </c>
      <c r="L6198" s="21">
        <f>I6198+J6198+K6198</f>
        <v/>
      </c>
      <c r="M6198" s="21">
        <f>B6198-L6198</f>
        <v/>
      </c>
      <c r="N6198" s="21">
        <f>ROUNDDOWN(ROUND(B6198*0.2042,2),0)</f>
        <v/>
      </c>
    </row>
    <row r="6199">
      <c r="A6199" t="inlineStr">
        <is>
          <t>照合 一般</t>
        </is>
      </c>
      <c r="B6199" s="21" t="n">
        <v>46500000</v>
      </c>
      <c r="C6199" s="22" t="n">
        <v>27</v>
      </c>
      <c r="D6199" s="22" t="n">
        <v>1</v>
      </c>
      <c r="E6199" s="22" t="n">
        <v>0</v>
      </c>
      <c r="F6199" s="21">
        <f>(IF(C6199&lt;=20,MAX(800000,400000*C6199),8000000+700000*(C6199-20))+IF(E6199=1,1000000,0))</f>
        <v/>
      </c>
      <c r="G6199" s="21">
        <f>IF(AND(D6199=3,C6199&lt;=5),MAX(0,B6199-F6199),IF(AND(D6199=2,C6199&lt;=5,MAX(0,B6199-F6199)&gt;3000000),1500000+MAX(0,B6199-F6199)-3000000,MAX(0,B6199-F6199)/2))</f>
        <v/>
      </c>
      <c r="H6199" s="21">
        <f>ROUNDDOWN(G6199,-3)</f>
        <v/>
      </c>
      <c r="I6199" s="21">
        <f>IF(H6199&lt;=0,0,ROUNDDOWN(ROUND((H6199*LOOKUP(H6199,{0,1950001,3300001,6950001,9000001,18000001,40000001},{0.05,0.1,0.2,0.23,0.33,0.4,0.45})-LOOKUP(H6199,{0,1950001,3300001,6950001,9000001,18000001,40000001},{0,97500,427500,636000,1536000,2796000,4796000}))*1.021,3),0))</f>
        <v/>
      </c>
      <c r="J6199" s="21">
        <f>ROUNDDOWN(ROUND(H6199*0.06,2),-2)</f>
        <v/>
      </c>
      <c r="K6199" s="21">
        <f>ROUNDDOWN(ROUND(H6199*0.04,2),-2)</f>
        <v/>
      </c>
      <c r="L6199" s="21">
        <f>I6199+J6199+K6199</f>
        <v/>
      </c>
      <c r="M6199" s="21">
        <f>B6199-L6199</f>
        <v/>
      </c>
      <c r="N6199" s="21">
        <f>ROUNDDOWN(ROUND(B6199*0.2042,2),0)</f>
        <v/>
      </c>
    </row>
    <row r="6200">
      <c r="A6200" t="inlineStr">
        <is>
          <t>照合 一般</t>
        </is>
      </c>
      <c r="B6200" s="21" t="n">
        <v>46500000</v>
      </c>
      <c r="C6200" s="22" t="n">
        <v>28</v>
      </c>
      <c r="D6200" s="22" t="n">
        <v>1</v>
      </c>
      <c r="E6200" s="22" t="n">
        <v>0</v>
      </c>
      <c r="F6200" s="21">
        <f>(IF(C6200&lt;=20,MAX(800000,400000*C6200),8000000+700000*(C6200-20))+IF(E6200=1,1000000,0))</f>
        <v/>
      </c>
      <c r="G6200" s="21">
        <f>IF(AND(D6200=3,C6200&lt;=5),MAX(0,B6200-F6200),IF(AND(D6200=2,C6200&lt;=5,MAX(0,B6200-F6200)&gt;3000000),1500000+MAX(0,B6200-F6200)-3000000,MAX(0,B6200-F6200)/2))</f>
        <v/>
      </c>
      <c r="H6200" s="21">
        <f>ROUNDDOWN(G6200,-3)</f>
        <v/>
      </c>
      <c r="I6200" s="21">
        <f>IF(H6200&lt;=0,0,ROUNDDOWN(ROUND((H6200*LOOKUP(H6200,{0,1950001,3300001,6950001,9000001,18000001,40000001},{0.05,0.1,0.2,0.23,0.33,0.4,0.45})-LOOKUP(H6200,{0,1950001,3300001,6950001,9000001,18000001,40000001},{0,97500,427500,636000,1536000,2796000,4796000}))*1.021,3),0))</f>
        <v/>
      </c>
      <c r="J6200" s="21">
        <f>ROUNDDOWN(ROUND(H6200*0.06,2),-2)</f>
        <v/>
      </c>
      <c r="K6200" s="21">
        <f>ROUNDDOWN(ROUND(H6200*0.04,2),-2)</f>
        <v/>
      </c>
      <c r="L6200" s="21">
        <f>I6200+J6200+K6200</f>
        <v/>
      </c>
      <c r="M6200" s="21">
        <f>B6200-L6200</f>
        <v/>
      </c>
      <c r="N6200" s="21">
        <f>ROUNDDOWN(ROUND(B6200*0.2042,2),0)</f>
        <v/>
      </c>
    </row>
    <row r="6201">
      <c r="A6201" t="inlineStr">
        <is>
          <t>照合 一般</t>
        </is>
      </c>
      <c r="B6201" s="21" t="n">
        <v>46500000</v>
      </c>
      <c r="C6201" s="22" t="n">
        <v>29</v>
      </c>
      <c r="D6201" s="22" t="n">
        <v>1</v>
      </c>
      <c r="E6201" s="22" t="n">
        <v>0</v>
      </c>
      <c r="F6201" s="21">
        <f>(IF(C6201&lt;=20,MAX(800000,400000*C6201),8000000+700000*(C6201-20))+IF(E6201=1,1000000,0))</f>
        <v/>
      </c>
      <c r="G6201" s="21">
        <f>IF(AND(D6201=3,C6201&lt;=5),MAX(0,B6201-F6201),IF(AND(D6201=2,C6201&lt;=5,MAX(0,B6201-F6201)&gt;3000000),1500000+MAX(0,B6201-F6201)-3000000,MAX(0,B6201-F6201)/2))</f>
        <v/>
      </c>
      <c r="H6201" s="21">
        <f>ROUNDDOWN(G6201,-3)</f>
        <v/>
      </c>
      <c r="I6201" s="21">
        <f>IF(H6201&lt;=0,0,ROUNDDOWN(ROUND((H6201*LOOKUP(H6201,{0,1950001,3300001,6950001,9000001,18000001,40000001},{0.05,0.1,0.2,0.23,0.33,0.4,0.45})-LOOKUP(H6201,{0,1950001,3300001,6950001,9000001,18000001,40000001},{0,97500,427500,636000,1536000,2796000,4796000}))*1.021,3),0))</f>
        <v/>
      </c>
      <c r="J6201" s="21">
        <f>ROUNDDOWN(ROUND(H6201*0.06,2),-2)</f>
        <v/>
      </c>
      <c r="K6201" s="21">
        <f>ROUNDDOWN(ROUND(H6201*0.04,2),-2)</f>
        <v/>
      </c>
      <c r="L6201" s="21">
        <f>I6201+J6201+K6201</f>
        <v/>
      </c>
      <c r="M6201" s="21">
        <f>B6201-L6201</f>
        <v/>
      </c>
      <c r="N6201" s="21">
        <f>ROUNDDOWN(ROUND(B6201*0.2042,2),0)</f>
        <v/>
      </c>
    </row>
    <row r="6202">
      <c r="A6202" t="inlineStr">
        <is>
          <t>照合 一般</t>
        </is>
      </c>
      <c r="B6202" s="21" t="n">
        <v>46500000</v>
      </c>
      <c r="C6202" s="22" t="n">
        <v>30</v>
      </c>
      <c r="D6202" s="22" t="n">
        <v>1</v>
      </c>
      <c r="E6202" s="22" t="n">
        <v>0</v>
      </c>
      <c r="F6202" s="21">
        <f>(IF(C6202&lt;=20,MAX(800000,400000*C6202),8000000+700000*(C6202-20))+IF(E6202=1,1000000,0))</f>
        <v/>
      </c>
      <c r="G6202" s="21">
        <f>IF(AND(D6202=3,C6202&lt;=5),MAX(0,B6202-F6202),IF(AND(D6202=2,C6202&lt;=5,MAX(0,B6202-F6202)&gt;3000000),1500000+MAX(0,B6202-F6202)-3000000,MAX(0,B6202-F6202)/2))</f>
        <v/>
      </c>
      <c r="H6202" s="21">
        <f>ROUNDDOWN(G6202,-3)</f>
        <v/>
      </c>
      <c r="I6202" s="21">
        <f>IF(H6202&lt;=0,0,ROUNDDOWN(ROUND((H6202*LOOKUP(H6202,{0,1950001,3300001,6950001,9000001,18000001,40000001},{0.05,0.1,0.2,0.23,0.33,0.4,0.45})-LOOKUP(H6202,{0,1950001,3300001,6950001,9000001,18000001,40000001},{0,97500,427500,636000,1536000,2796000,4796000}))*1.021,3),0))</f>
        <v/>
      </c>
      <c r="J6202" s="21">
        <f>ROUNDDOWN(ROUND(H6202*0.06,2),-2)</f>
        <v/>
      </c>
      <c r="K6202" s="21">
        <f>ROUNDDOWN(ROUND(H6202*0.04,2),-2)</f>
        <v/>
      </c>
      <c r="L6202" s="21">
        <f>I6202+J6202+K6202</f>
        <v/>
      </c>
      <c r="M6202" s="21">
        <f>B6202-L6202</f>
        <v/>
      </c>
      <c r="N6202" s="21">
        <f>ROUNDDOWN(ROUND(B6202*0.2042,2),0)</f>
        <v/>
      </c>
    </row>
    <row r="6203">
      <c r="A6203" t="inlineStr">
        <is>
          <t>照合 一般</t>
        </is>
      </c>
      <c r="B6203" s="21" t="n">
        <v>46500000</v>
      </c>
      <c r="C6203" s="22" t="n">
        <v>31</v>
      </c>
      <c r="D6203" s="22" t="n">
        <v>1</v>
      </c>
      <c r="E6203" s="22" t="n">
        <v>0</v>
      </c>
      <c r="F6203" s="21">
        <f>(IF(C6203&lt;=20,MAX(800000,400000*C6203),8000000+700000*(C6203-20))+IF(E6203=1,1000000,0))</f>
        <v/>
      </c>
      <c r="G6203" s="21">
        <f>IF(AND(D6203=3,C6203&lt;=5),MAX(0,B6203-F6203),IF(AND(D6203=2,C6203&lt;=5,MAX(0,B6203-F6203)&gt;3000000),1500000+MAX(0,B6203-F6203)-3000000,MAX(0,B6203-F6203)/2))</f>
        <v/>
      </c>
      <c r="H6203" s="21">
        <f>ROUNDDOWN(G6203,-3)</f>
        <v/>
      </c>
      <c r="I6203" s="21">
        <f>IF(H6203&lt;=0,0,ROUNDDOWN(ROUND((H6203*LOOKUP(H6203,{0,1950001,3300001,6950001,9000001,18000001,40000001},{0.05,0.1,0.2,0.23,0.33,0.4,0.45})-LOOKUP(H6203,{0,1950001,3300001,6950001,9000001,18000001,40000001},{0,97500,427500,636000,1536000,2796000,4796000}))*1.021,3),0))</f>
        <v/>
      </c>
      <c r="J6203" s="21">
        <f>ROUNDDOWN(ROUND(H6203*0.06,2),-2)</f>
        <v/>
      </c>
      <c r="K6203" s="21">
        <f>ROUNDDOWN(ROUND(H6203*0.04,2),-2)</f>
        <v/>
      </c>
      <c r="L6203" s="21">
        <f>I6203+J6203+K6203</f>
        <v/>
      </c>
      <c r="M6203" s="21">
        <f>B6203-L6203</f>
        <v/>
      </c>
      <c r="N6203" s="21">
        <f>ROUNDDOWN(ROUND(B6203*0.2042,2),0)</f>
        <v/>
      </c>
    </row>
    <row r="6204">
      <c r="A6204" t="inlineStr">
        <is>
          <t>照合 一般</t>
        </is>
      </c>
      <c r="B6204" s="21" t="n">
        <v>46500000</v>
      </c>
      <c r="C6204" s="22" t="n">
        <v>32</v>
      </c>
      <c r="D6204" s="22" t="n">
        <v>1</v>
      </c>
      <c r="E6204" s="22" t="n">
        <v>0</v>
      </c>
      <c r="F6204" s="21">
        <f>(IF(C6204&lt;=20,MAX(800000,400000*C6204),8000000+700000*(C6204-20))+IF(E6204=1,1000000,0))</f>
        <v/>
      </c>
      <c r="G6204" s="21">
        <f>IF(AND(D6204=3,C6204&lt;=5),MAX(0,B6204-F6204),IF(AND(D6204=2,C6204&lt;=5,MAX(0,B6204-F6204)&gt;3000000),1500000+MAX(0,B6204-F6204)-3000000,MAX(0,B6204-F6204)/2))</f>
        <v/>
      </c>
      <c r="H6204" s="21">
        <f>ROUNDDOWN(G6204,-3)</f>
        <v/>
      </c>
      <c r="I6204" s="21">
        <f>IF(H6204&lt;=0,0,ROUNDDOWN(ROUND((H6204*LOOKUP(H6204,{0,1950001,3300001,6950001,9000001,18000001,40000001},{0.05,0.1,0.2,0.23,0.33,0.4,0.45})-LOOKUP(H6204,{0,1950001,3300001,6950001,9000001,18000001,40000001},{0,97500,427500,636000,1536000,2796000,4796000}))*1.021,3),0))</f>
        <v/>
      </c>
      <c r="J6204" s="21">
        <f>ROUNDDOWN(ROUND(H6204*0.06,2),-2)</f>
        <v/>
      </c>
      <c r="K6204" s="21">
        <f>ROUNDDOWN(ROUND(H6204*0.04,2),-2)</f>
        <v/>
      </c>
      <c r="L6204" s="21">
        <f>I6204+J6204+K6204</f>
        <v/>
      </c>
      <c r="M6204" s="21">
        <f>B6204-L6204</f>
        <v/>
      </c>
      <c r="N6204" s="21">
        <f>ROUNDDOWN(ROUND(B6204*0.2042,2),0)</f>
        <v/>
      </c>
    </row>
    <row r="6205">
      <c r="A6205" t="inlineStr">
        <is>
          <t>照合 一般</t>
        </is>
      </c>
      <c r="B6205" s="21" t="n">
        <v>46500000</v>
      </c>
      <c r="C6205" s="22" t="n">
        <v>33</v>
      </c>
      <c r="D6205" s="22" t="n">
        <v>1</v>
      </c>
      <c r="E6205" s="22" t="n">
        <v>0</v>
      </c>
      <c r="F6205" s="21">
        <f>(IF(C6205&lt;=20,MAX(800000,400000*C6205),8000000+700000*(C6205-20))+IF(E6205=1,1000000,0))</f>
        <v/>
      </c>
      <c r="G6205" s="21">
        <f>IF(AND(D6205=3,C6205&lt;=5),MAX(0,B6205-F6205),IF(AND(D6205=2,C6205&lt;=5,MAX(0,B6205-F6205)&gt;3000000),1500000+MAX(0,B6205-F6205)-3000000,MAX(0,B6205-F6205)/2))</f>
        <v/>
      </c>
      <c r="H6205" s="21">
        <f>ROUNDDOWN(G6205,-3)</f>
        <v/>
      </c>
      <c r="I6205" s="21">
        <f>IF(H6205&lt;=0,0,ROUNDDOWN(ROUND((H6205*LOOKUP(H6205,{0,1950001,3300001,6950001,9000001,18000001,40000001},{0.05,0.1,0.2,0.23,0.33,0.4,0.45})-LOOKUP(H6205,{0,1950001,3300001,6950001,9000001,18000001,40000001},{0,97500,427500,636000,1536000,2796000,4796000}))*1.021,3),0))</f>
        <v/>
      </c>
      <c r="J6205" s="21">
        <f>ROUNDDOWN(ROUND(H6205*0.06,2),-2)</f>
        <v/>
      </c>
      <c r="K6205" s="21">
        <f>ROUNDDOWN(ROUND(H6205*0.04,2),-2)</f>
        <v/>
      </c>
      <c r="L6205" s="21">
        <f>I6205+J6205+K6205</f>
        <v/>
      </c>
      <c r="M6205" s="21">
        <f>B6205-L6205</f>
        <v/>
      </c>
      <c r="N6205" s="21">
        <f>ROUNDDOWN(ROUND(B6205*0.2042,2),0)</f>
        <v/>
      </c>
    </row>
    <row r="6206">
      <c r="A6206" t="inlineStr">
        <is>
          <t>照合 一般</t>
        </is>
      </c>
      <c r="B6206" s="21" t="n">
        <v>46500000</v>
      </c>
      <c r="C6206" s="22" t="n">
        <v>34</v>
      </c>
      <c r="D6206" s="22" t="n">
        <v>1</v>
      </c>
      <c r="E6206" s="22" t="n">
        <v>0</v>
      </c>
      <c r="F6206" s="21">
        <f>(IF(C6206&lt;=20,MAX(800000,400000*C6206),8000000+700000*(C6206-20))+IF(E6206=1,1000000,0))</f>
        <v/>
      </c>
      <c r="G6206" s="21">
        <f>IF(AND(D6206=3,C6206&lt;=5),MAX(0,B6206-F6206),IF(AND(D6206=2,C6206&lt;=5,MAX(0,B6206-F6206)&gt;3000000),1500000+MAX(0,B6206-F6206)-3000000,MAX(0,B6206-F6206)/2))</f>
        <v/>
      </c>
      <c r="H6206" s="21">
        <f>ROUNDDOWN(G6206,-3)</f>
        <v/>
      </c>
      <c r="I6206" s="21">
        <f>IF(H6206&lt;=0,0,ROUNDDOWN(ROUND((H6206*LOOKUP(H6206,{0,1950001,3300001,6950001,9000001,18000001,40000001},{0.05,0.1,0.2,0.23,0.33,0.4,0.45})-LOOKUP(H6206,{0,1950001,3300001,6950001,9000001,18000001,40000001},{0,97500,427500,636000,1536000,2796000,4796000}))*1.021,3),0))</f>
        <v/>
      </c>
      <c r="J6206" s="21">
        <f>ROUNDDOWN(ROUND(H6206*0.06,2),-2)</f>
        <v/>
      </c>
      <c r="K6206" s="21">
        <f>ROUNDDOWN(ROUND(H6206*0.04,2),-2)</f>
        <v/>
      </c>
      <c r="L6206" s="21">
        <f>I6206+J6206+K6206</f>
        <v/>
      </c>
      <c r="M6206" s="21">
        <f>B6206-L6206</f>
        <v/>
      </c>
      <c r="N6206" s="21">
        <f>ROUNDDOWN(ROUND(B6206*0.2042,2),0)</f>
        <v/>
      </c>
    </row>
    <row r="6207">
      <c r="A6207" t="inlineStr">
        <is>
          <t>照合 一般</t>
        </is>
      </c>
      <c r="B6207" s="21" t="n">
        <v>46500000</v>
      </c>
      <c r="C6207" s="22" t="n">
        <v>35</v>
      </c>
      <c r="D6207" s="22" t="n">
        <v>1</v>
      </c>
      <c r="E6207" s="22" t="n">
        <v>0</v>
      </c>
      <c r="F6207" s="21">
        <f>(IF(C6207&lt;=20,MAX(800000,400000*C6207),8000000+700000*(C6207-20))+IF(E6207=1,1000000,0))</f>
        <v/>
      </c>
      <c r="G6207" s="21">
        <f>IF(AND(D6207=3,C6207&lt;=5),MAX(0,B6207-F6207),IF(AND(D6207=2,C6207&lt;=5,MAX(0,B6207-F6207)&gt;3000000),1500000+MAX(0,B6207-F6207)-3000000,MAX(0,B6207-F6207)/2))</f>
        <v/>
      </c>
      <c r="H6207" s="21">
        <f>ROUNDDOWN(G6207,-3)</f>
        <v/>
      </c>
      <c r="I6207" s="21">
        <f>IF(H6207&lt;=0,0,ROUNDDOWN(ROUND((H6207*LOOKUP(H6207,{0,1950001,3300001,6950001,9000001,18000001,40000001},{0.05,0.1,0.2,0.23,0.33,0.4,0.45})-LOOKUP(H6207,{0,1950001,3300001,6950001,9000001,18000001,40000001},{0,97500,427500,636000,1536000,2796000,4796000}))*1.021,3),0))</f>
        <v/>
      </c>
      <c r="J6207" s="21">
        <f>ROUNDDOWN(ROUND(H6207*0.06,2),-2)</f>
        <v/>
      </c>
      <c r="K6207" s="21">
        <f>ROUNDDOWN(ROUND(H6207*0.04,2),-2)</f>
        <v/>
      </c>
      <c r="L6207" s="21">
        <f>I6207+J6207+K6207</f>
        <v/>
      </c>
      <c r="M6207" s="21">
        <f>B6207-L6207</f>
        <v/>
      </c>
      <c r="N6207" s="21">
        <f>ROUNDDOWN(ROUND(B6207*0.2042,2),0)</f>
        <v/>
      </c>
    </row>
    <row r="6208">
      <c r="A6208" t="inlineStr">
        <is>
          <t>照合 一般</t>
        </is>
      </c>
      <c r="B6208" s="21" t="n">
        <v>46500000</v>
      </c>
      <c r="C6208" s="22" t="n">
        <v>36</v>
      </c>
      <c r="D6208" s="22" t="n">
        <v>1</v>
      </c>
      <c r="E6208" s="22" t="n">
        <v>0</v>
      </c>
      <c r="F6208" s="21">
        <f>(IF(C6208&lt;=20,MAX(800000,400000*C6208),8000000+700000*(C6208-20))+IF(E6208=1,1000000,0))</f>
        <v/>
      </c>
      <c r="G6208" s="21">
        <f>IF(AND(D6208=3,C6208&lt;=5),MAX(0,B6208-F6208),IF(AND(D6208=2,C6208&lt;=5,MAX(0,B6208-F6208)&gt;3000000),1500000+MAX(0,B6208-F6208)-3000000,MAX(0,B6208-F6208)/2))</f>
        <v/>
      </c>
      <c r="H6208" s="21">
        <f>ROUNDDOWN(G6208,-3)</f>
        <v/>
      </c>
      <c r="I6208" s="21">
        <f>IF(H6208&lt;=0,0,ROUNDDOWN(ROUND((H6208*LOOKUP(H6208,{0,1950001,3300001,6950001,9000001,18000001,40000001},{0.05,0.1,0.2,0.23,0.33,0.4,0.45})-LOOKUP(H6208,{0,1950001,3300001,6950001,9000001,18000001,40000001},{0,97500,427500,636000,1536000,2796000,4796000}))*1.021,3),0))</f>
        <v/>
      </c>
      <c r="J6208" s="21">
        <f>ROUNDDOWN(ROUND(H6208*0.06,2),-2)</f>
        <v/>
      </c>
      <c r="K6208" s="21">
        <f>ROUNDDOWN(ROUND(H6208*0.04,2),-2)</f>
        <v/>
      </c>
      <c r="L6208" s="21">
        <f>I6208+J6208+K6208</f>
        <v/>
      </c>
      <c r="M6208" s="21">
        <f>B6208-L6208</f>
        <v/>
      </c>
      <c r="N6208" s="21">
        <f>ROUNDDOWN(ROUND(B6208*0.2042,2),0)</f>
        <v/>
      </c>
    </row>
    <row r="6209">
      <c r="A6209" t="inlineStr">
        <is>
          <t>照合 一般</t>
        </is>
      </c>
      <c r="B6209" s="21" t="n">
        <v>46500000</v>
      </c>
      <c r="C6209" s="22" t="n">
        <v>37</v>
      </c>
      <c r="D6209" s="22" t="n">
        <v>1</v>
      </c>
      <c r="E6209" s="22" t="n">
        <v>0</v>
      </c>
      <c r="F6209" s="21">
        <f>(IF(C6209&lt;=20,MAX(800000,400000*C6209),8000000+700000*(C6209-20))+IF(E6209=1,1000000,0))</f>
        <v/>
      </c>
      <c r="G6209" s="21">
        <f>IF(AND(D6209=3,C6209&lt;=5),MAX(0,B6209-F6209),IF(AND(D6209=2,C6209&lt;=5,MAX(0,B6209-F6209)&gt;3000000),1500000+MAX(0,B6209-F6209)-3000000,MAX(0,B6209-F6209)/2))</f>
        <v/>
      </c>
      <c r="H6209" s="21">
        <f>ROUNDDOWN(G6209,-3)</f>
        <v/>
      </c>
      <c r="I6209" s="21">
        <f>IF(H6209&lt;=0,0,ROUNDDOWN(ROUND((H6209*LOOKUP(H6209,{0,1950001,3300001,6950001,9000001,18000001,40000001},{0.05,0.1,0.2,0.23,0.33,0.4,0.45})-LOOKUP(H6209,{0,1950001,3300001,6950001,9000001,18000001,40000001},{0,97500,427500,636000,1536000,2796000,4796000}))*1.021,3),0))</f>
        <v/>
      </c>
      <c r="J6209" s="21">
        <f>ROUNDDOWN(ROUND(H6209*0.06,2),-2)</f>
        <v/>
      </c>
      <c r="K6209" s="21">
        <f>ROUNDDOWN(ROUND(H6209*0.04,2),-2)</f>
        <v/>
      </c>
      <c r="L6209" s="21">
        <f>I6209+J6209+K6209</f>
        <v/>
      </c>
      <c r="M6209" s="21">
        <f>B6209-L6209</f>
        <v/>
      </c>
      <c r="N6209" s="21">
        <f>ROUNDDOWN(ROUND(B6209*0.2042,2),0)</f>
        <v/>
      </c>
    </row>
    <row r="6210">
      <c r="A6210" t="inlineStr">
        <is>
          <t>照合 一般</t>
        </is>
      </c>
      <c r="B6210" s="21" t="n">
        <v>46500000</v>
      </c>
      <c r="C6210" s="22" t="n">
        <v>38</v>
      </c>
      <c r="D6210" s="22" t="n">
        <v>1</v>
      </c>
      <c r="E6210" s="22" t="n">
        <v>0</v>
      </c>
      <c r="F6210" s="21">
        <f>(IF(C6210&lt;=20,MAX(800000,400000*C6210),8000000+700000*(C6210-20))+IF(E6210=1,1000000,0))</f>
        <v/>
      </c>
      <c r="G6210" s="21">
        <f>IF(AND(D6210=3,C6210&lt;=5),MAX(0,B6210-F6210),IF(AND(D6210=2,C6210&lt;=5,MAX(0,B6210-F6210)&gt;3000000),1500000+MAX(0,B6210-F6210)-3000000,MAX(0,B6210-F6210)/2))</f>
        <v/>
      </c>
      <c r="H6210" s="21">
        <f>ROUNDDOWN(G6210,-3)</f>
        <v/>
      </c>
      <c r="I6210" s="21">
        <f>IF(H6210&lt;=0,0,ROUNDDOWN(ROUND((H6210*LOOKUP(H6210,{0,1950001,3300001,6950001,9000001,18000001,40000001},{0.05,0.1,0.2,0.23,0.33,0.4,0.45})-LOOKUP(H6210,{0,1950001,3300001,6950001,9000001,18000001,40000001},{0,97500,427500,636000,1536000,2796000,4796000}))*1.021,3),0))</f>
        <v/>
      </c>
      <c r="J6210" s="21">
        <f>ROUNDDOWN(ROUND(H6210*0.06,2),-2)</f>
        <v/>
      </c>
      <c r="K6210" s="21">
        <f>ROUNDDOWN(ROUND(H6210*0.04,2),-2)</f>
        <v/>
      </c>
      <c r="L6210" s="21">
        <f>I6210+J6210+K6210</f>
        <v/>
      </c>
      <c r="M6210" s="21">
        <f>B6210-L6210</f>
        <v/>
      </c>
      <c r="N6210" s="21">
        <f>ROUNDDOWN(ROUND(B6210*0.2042,2),0)</f>
        <v/>
      </c>
    </row>
    <row r="6211">
      <c r="A6211" t="inlineStr">
        <is>
          <t>照合 一般</t>
        </is>
      </c>
      <c r="B6211" s="21" t="n">
        <v>46500000</v>
      </c>
      <c r="C6211" s="22" t="n">
        <v>39</v>
      </c>
      <c r="D6211" s="22" t="n">
        <v>1</v>
      </c>
      <c r="E6211" s="22" t="n">
        <v>0</v>
      </c>
      <c r="F6211" s="21">
        <f>(IF(C6211&lt;=20,MAX(800000,400000*C6211),8000000+700000*(C6211-20))+IF(E6211=1,1000000,0))</f>
        <v/>
      </c>
      <c r="G6211" s="21">
        <f>IF(AND(D6211=3,C6211&lt;=5),MAX(0,B6211-F6211),IF(AND(D6211=2,C6211&lt;=5,MAX(0,B6211-F6211)&gt;3000000),1500000+MAX(0,B6211-F6211)-3000000,MAX(0,B6211-F6211)/2))</f>
        <v/>
      </c>
      <c r="H6211" s="21">
        <f>ROUNDDOWN(G6211,-3)</f>
        <v/>
      </c>
      <c r="I6211" s="21">
        <f>IF(H6211&lt;=0,0,ROUNDDOWN(ROUND((H6211*LOOKUP(H6211,{0,1950001,3300001,6950001,9000001,18000001,40000001},{0.05,0.1,0.2,0.23,0.33,0.4,0.45})-LOOKUP(H6211,{0,1950001,3300001,6950001,9000001,18000001,40000001},{0,97500,427500,636000,1536000,2796000,4796000}))*1.021,3),0))</f>
        <v/>
      </c>
      <c r="J6211" s="21">
        <f>ROUNDDOWN(ROUND(H6211*0.06,2),-2)</f>
        <v/>
      </c>
      <c r="K6211" s="21">
        <f>ROUNDDOWN(ROUND(H6211*0.04,2),-2)</f>
        <v/>
      </c>
      <c r="L6211" s="21">
        <f>I6211+J6211+K6211</f>
        <v/>
      </c>
      <c r="M6211" s="21">
        <f>B6211-L6211</f>
        <v/>
      </c>
      <c r="N6211" s="21">
        <f>ROUNDDOWN(ROUND(B6211*0.2042,2),0)</f>
        <v/>
      </c>
    </row>
    <row r="6212">
      <c r="A6212" t="inlineStr">
        <is>
          <t>照合 一般</t>
        </is>
      </c>
      <c r="B6212" s="21" t="n">
        <v>46500000</v>
      </c>
      <c r="C6212" s="22" t="n">
        <v>40</v>
      </c>
      <c r="D6212" s="22" t="n">
        <v>1</v>
      </c>
      <c r="E6212" s="22" t="n">
        <v>0</v>
      </c>
      <c r="F6212" s="21">
        <f>(IF(C6212&lt;=20,MAX(800000,400000*C6212),8000000+700000*(C6212-20))+IF(E6212=1,1000000,0))</f>
        <v/>
      </c>
      <c r="G6212" s="21">
        <f>IF(AND(D6212=3,C6212&lt;=5),MAX(0,B6212-F6212),IF(AND(D6212=2,C6212&lt;=5,MAX(0,B6212-F6212)&gt;3000000),1500000+MAX(0,B6212-F6212)-3000000,MAX(0,B6212-F6212)/2))</f>
        <v/>
      </c>
      <c r="H6212" s="21">
        <f>ROUNDDOWN(G6212,-3)</f>
        <v/>
      </c>
      <c r="I6212" s="21">
        <f>IF(H6212&lt;=0,0,ROUNDDOWN(ROUND((H6212*LOOKUP(H6212,{0,1950001,3300001,6950001,9000001,18000001,40000001},{0.05,0.1,0.2,0.23,0.33,0.4,0.45})-LOOKUP(H6212,{0,1950001,3300001,6950001,9000001,18000001,40000001},{0,97500,427500,636000,1536000,2796000,4796000}))*1.021,3),0))</f>
        <v/>
      </c>
      <c r="J6212" s="21">
        <f>ROUNDDOWN(ROUND(H6212*0.06,2),-2)</f>
        <v/>
      </c>
      <c r="K6212" s="21">
        <f>ROUNDDOWN(ROUND(H6212*0.04,2),-2)</f>
        <v/>
      </c>
      <c r="L6212" s="21">
        <f>I6212+J6212+K6212</f>
        <v/>
      </c>
      <c r="M6212" s="21">
        <f>B6212-L6212</f>
        <v/>
      </c>
      <c r="N6212" s="21">
        <f>ROUNDDOWN(ROUND(B6212*0.2042,2),0)</f>
        <v/>
      </c>
    </row>
    <row r="6213">
      <c r="A6213" t="inlineStr">
        <is>
          <t>照合 一般</t>
        </is>
      </c>
      <c r="B6213" s="21" t="n">
        <v>46500000</v>
      </c>
      <c r="C6213" s="22" t="n">
        <v>41</v>
      </c>
      <c r="D6213" s="22" t="n">
        <v>1</v>
      </c>
      <c r="E6213" s="22" t="n">
        <v>0</v>
      </c>
      <c r="F6213" s="21">
        <f>(IF(C6213&lt;=20,MAX(800000,400000*C6213),8000000+700000*(C6213-20))+IF(E6213=1,1000000,0))</f>
        <v/>
      </c>
      <c r="G6213" s="21">
        <f>IF(AND(D6213=3,C6213&lt;=5),MAX(0,B6213-F6213),IF(AND(D6213=2,C6213&lt;=5,MAX(0,B6213-F6213)&gt;3000000),1500000+MAX(0,B6213-F6213)-3000000,MAX(0,B6213-F6213)/2))</f>
        <v/>
      </c>
      <c r="H6213" s="21">
        <f>ROUNDDOWN(G6213,-3)</f>
        <v/>
      </c>
      <c r="I6213" s="21">
        <f>IF(H6213&lt;=0,0,ROUNDDOWN(ROUND((H6213*LOOKUP(H6213,{0,1950001,3300001,6950001,9000001,18000001,40000001},{0.05,0.1,0.2,0.23,0.33,0.4,0.45})-LOOKUP(H6213,{0,1950001,3300001,6950001,9000001,18000001,40000001},{0,97500,427500,636000,1536000,2796000,4796000}))*1.021,3),0))</f>
        <v/>
      </c>
      <c r="J6213" s="21">
        <f>ROUNDDOWN(ROUND(H6213*0.06,2),-2)</f>
        <v/>
      </c>
      <c r="K6213" s="21">
        <f>ROUNDDOWN(ROUND(H6213*0.04,2),-2)</f>
        <v/>
      </c>
      <c r="L6213" s="21">
        <f>I6213+J6213+K6213</f>
        <v/>
      </c>
      <c r="M6213" s="21">
        <f>B6213-L6213</f>
        <v/>
      </c>
      <c r="N6213" s="21">
        <f>ROUNDDOWN(ROUND(B6213*0.2042,2),0)</f>
        <v/>
      </c>
    </row>
    <row r="6214">
      <c r="A6214" t="inlineStr">
        <is>
          <t>照合 一般</t>
        </is>
      </c>
      <c r="B6214" s="21" t="n">
        <v>46500000</v>
      </c>
      <c r="C6214" s="22" t="n">
        <v>42</v>
      </c>
      <c r="D6214" s="22" t="n">
        <v>1</v>
      </c>
      <c r="E6214" s="22" t="n">
        <v>0</v>
      </c>
      <c r="F6214" s="21">
        <f>(IF(C6214&lt;=20,MAX(800000,400000*C6214),8000000+700000*(C6214-20))+IF(E6214=1,1000000,0))</f>
        <v/>
      </c>
      <c r="G6214" s="21">
        <f>IF(AND(D6214=3,C6214&lt;=5),MAX(0,B6214-F6214),IF(AND(D6214=2,C6214&lt;=5,MAX(0,B6214-F6214)&gt;3000000),1500000+MAX(0,B6214-F6214)-3000000,MAX(0,B6214-F6214)/2))</f>
        <v/>
      </c>
      <c r="H6214" s="21">
        <f>ROUNDDOWN(G6214,-3)</f>
        <v/>
      </c>
      <c r="I6214" s="21">
        <f>IF(H6214&lt;=0,0,ROUNDDOWN(ROUND((H6214*LOOKUP(H6214,{0,1950001,3300001,6950001,9000001,18000001,40000001},{0.05,0.1,0.2,0.23,0.33,0.4,0.45})-LOOKUP(H6214,{0,1950001,3300001,6950001,9000001,18000001,40000001},{0,97500,427500,636000,1536000,2796000,4796000}))*1.021,3),0))</f>
        <v/>
      </c>
      <c r="J6214" s="21">
        <f>ROUNDDOWN(ROUND(H6214*0.06,2),-2)</f>
        <v/>
      </c>
      <c r="K6214" s="21">
        <f>ROUNDDOWN(ROUND(H6214*0.04,2),-2)</f>
        <v/>
      </c>
      <c r="L6214" s="21">
        <f>I6214+J6214+K6214</f>
        <v/>
      </c>
      <c r="M6214" s="21">
        <f>B6214-L6214</f>
        <v/>
      </c>
      <c r="N6214" s="21">
        <f>ROUNDDOWN(ROUND(B6214*0.2042,2),0)</f>
        <v/>
      </c>
    </row>
    <row r="6215">
      <c r="A6215" t="inlineStr">
        <is>
          <t>照合 一般</t>
        </is>
      </c>
      <c r="B6215" s="21" t="n">
        <v>46500000</v>
      </c>
      <c r="C6215" s="22" t="n">
        <v>43</v>
      </c>
      <c r="D6215" s="22" t="n">
        <v>1</v>
      </c>
      <c r="E6215" s="22" t="n">
        <v>0</v>
      </c>
      <c r="F6215" s="21">
        <f>(IF(C6215&lt;=20,MAX(800000,400000*C6215),8000000+700000*(C6215-20))+IF(E6215=1,1000000,0))</f>
        <v/>
      </c>
      <c r="G6215" s="21">
        <f>IF(AND(D6215=3,C6215&lt;=5),MAX(0,B6215-F6215),IF(AND(D6215=2,C6215&lt;=5,MAX(0,B6215-F6215)&gt;3000000),1500000+MAX(0,B6215-F6215)-3000000,MAX(0,B6215-F6215)/2))</f>
        <v/>
      </c>
      <c r="H6215" s="21">
        <f>ROUNDDOWN(G6215,-3)</f>
        <v/>
      </c>
      <c r="I6215" s="21">
        <f>IF(H6215&lt;=0,0,ROUNDDOWN(ROUND((H6215*LOOKUP(H6215,{0,1950001,3300001,6950001,9000001,18000001,40000001},{0.05,0.1,0.2,0.23,0.33,0.4,0.45})-LOOKUP(H6215,{0,1950001,3300001,6950001,9000001,18000001,40000001},{0,97500,427500,636000,1536000,2796000,4796000}))*1.021,3),0))</f>
        <v/>
      </c>
      <c r="J6215" s="21">
        <f>ROUNDDOWN(ROUND(H6215*0.06,2),-2)</f>
        <v/>
      </c>
      <c r="K6215" s="21">
        <f>ROUNDDOWN(ROUND(H6215*0.04,2),-2)</f>
        <v/>
      </c>
      <c r="L6215" s="21">
        <f>I6215+J6215+K6215</f>
        <v/>
      </c>
      <c r="M6215" s="21">
        <f>B6215-L6215</f>
        <v/>
      </c>
      <c r="N6215" s="21">
        <f>ROUNDDOWN(ROUND(B6215*0.2042,2),0)</f>
        <v/>
      </c>
    </row>
    <row r="6216">
      <c r="A6216" t="inlineStr">
        <is>
          <t>照合 一般</t>
        </is>
      </c>
      <c r="B6216" s="21" t="n">
        <v>46500000</v>
      </c>
      <c r="C6216" s="22" t="n">
        <v>44</v>
      </c>
      <c r="D6216" s="22" t="n">
        <v>1</v>
      </c>
      <c r="E6216" s="22" t="n">
        <v>0</v>
      </c>
      <c r="F6216" s="21">
        <f>(IF(C6216&lt;=20,MAX(800000,400000*C6216),8000000+700000*(C6216-20))+IF(E6216=1,1000000,0))</f>
        <v/>
      </c>
      <c r="G6216" s="21">
        <f>IF(AND(D6216=3,C6216&lt;=5),MAX(0,B6216-F6216),IF(AND(D6216=2,C6216&lt;=5,MAX(0,B6216-F6216)&gt;3000000),1500000+MAX(0,B6216-F6216)-3000000,MAX(0,B6216-F6216)/2))</f>
        <v/>
      </c>
      <c r="H6216" s="21">
        <f>ROUNDDOWN(G6216,-3)</f>
        <v/>
      </c>
      <c r="I6216" s="21">
        <f>IF(H6216&lt;=0,0,ROUNDDOWN(ROUND((H6216*LOOKUP(H6216,{0,1950001,3300001,6950001,9000001,18000001,40000001},{0.05,0.1,0.2,0.23,0.33,0.4,0.45})-LOOKUP(H6216,{0,1950001,3300001,6950001,9000001,18000001,40000001},{0,97500,427500,636000,1536000,2796000,4796000}))*1.021,3),0))</f>
        <v/>
      </c>
      <c r="J6216" s="21">
        <f>ROUNDDOWN(ROUND(H6216*0.06,2),-2)</f>
        <v/>
      </c>
      <c r="K6216" s="21">
        <f>ROUNDDOWN(ROUND(H6216*0.04,2),-2)</f>
        <v/>
      </c>
      <c r="L6216" s="21">
        <f>I6216+J6216+K6216</f>
        <v/>
      </c>
      <c r="M6216" s="21">
        <f>B6216-L6216</f>
        <v/>
      </c>
      <c r="N6216" s="21">
        <f>ROUNDDOWN(ROUND(B6216*0.2042,2),0)</f>
        <v/>
      </c>
    </row>
    <row r="6217">
      <c r="A6217" t="inlineStr">
        <is>
          <t>照合 一般</t>
        </is>
      </c>
      <c r="B6217" s="21" t="n">
        <v>46500000</v>
      </c>
      <c r="C6217" s="22" t="n">
        <v>45</v>
      </c>
      <c r="D6217" s="22" t="n">
        <v>1</v>
      </c>
      <c r="E6217" s="22" t="n">
        <v>0</v>
      </c>
      <c r="F6217" s="21">
        <f>(IF(C6217&lt;=20,MAX(800000,400000*C6217),8000000+700000*(C6217-20))+IF(E6217=1,1000000,0))</f>
        <v/>
      </c>
      <c r="G6217" s="21">
        <f>IF(AND(D6217=3,C6217&lt;=5),MAX(0,B6217-F6217),IF(AND(D6217=2,C6217&lt;=5,MAX(0,B6217-F6217)&gt;3000000),1500000+MAX(0,B6217-F6217)-3000000,MAX(0,B6217-F6217)/2))</f>
        <v/>
      </c>
      <c r="H6217" s="21">
        <f>ROUNDDOWN(G6217,-3)</f>
        <v/>
      </c>
      <c r="I6217" s="21">
        <f>IF(H6217&lt;=0,0,ROUNDDOWN(ROUND((H6217*LOOKUP(H6217,{0,1950001,3300001,6950001,9000001,18000001,40000001},{0.05,0.1,0.2,0.23,0.33,0.4,0.45})-LOOKUP(H6217,{0,1950001,3300001,6950001,9000001,18000001,40000001},{0,97500,427500,636000,1536000,2796000,4796000}))*1.021,3),0))</f>
        <v/>
      </c>
      <c r="J6217" s="21">
        <f>ROUNDDOWN(ROUND(H6217*0.06,2),-2)</f>
        <v/>
      </c>
      <c r="K6217" s="21">
        <f>ROUNDDOWN(ROUND(H6217*0.04,2),-2)</f>
        <v/>
      </c>
      <c r="L6217" s="21">
        <f>I6217+J6217+K6217</f>
        <v/>
      </c>
      <c r="M6217" s="21">
        <f>B6217-L6217</f>
        <v/>
      </c>
      <c r="N6217" s="21">
        <f>ROUNDDOWN(ROUND(B6217*0.2042,2),0)</f>
        <v/>
      </c>
    </row>
    <row r="6218">
      <c r="A6218" t="inlineStr">
        <is>
          <t>照合 短期</t>
        </is>
      </c>
      <c r="B6218" s="21" t="n">
        <v>46500000</v>
      </c>
      <c r="C6218" s="22" t="n">
        <v>1</v>
      </c>
      <c r="D6218" s="22" t="n">
        <v>2</v>
      </c>
      <c r="E6218" s="22" t="n">
        <v>0</v>
      </c>
      <c r="F6218" s="21">
        <f>(IF(C6218&lt;=20,MAX(800000,400000*C6218),8000000+700000*(C6218-20))+IF(E6218=1,1000000,0))</f>
        <v/>
      </c>
      <c r="G6218" s="21">
        <f>IF(AND(D6218=3,C6218&lt;=5),MAX(0,B6218-F6218),IF(AND(D6218=2,C6218&lt;=5,MAX(0,B6218-F6218)&gt;3000000),1500000+MAX(0,B6218-F6218)-3000000,MAX(0,B6218-F6218)/2))</f>
        <v/>
      </c>
      <c r="H6218" s="21">
        <f>ROUNDDOWN(G6218,-3)</f>
        <v/>
      </c>
      <c r="I6218" s="21">
        <f>IF(H6218&lt;=0,0,ROUNDDOWN(ROUND((H6218*LOOKUP(H6218,{0,1950001,3300001,6950001,9000001,18000001,40000001},{0.05,0.1,0.2,0.23,0.33,0.4,0.45})-LOOKUP(H6218,{0,1950001,3300001,6950001,9000001,18000001,40000001},{0,97500,427500,636000,1536000,2796000,4796000}))*1.021,3),0))</f>
        <v/>
      </c>
      <c r="J6218" s="21">
        <f>ROUNDDOWN(ROUND(H6218*0.06,2),-2)</f>
        <v/>
      </c>
      <c r="K6218" s="21">
        <f>ROUNDDOWN(ROUND(H6218*0.04,2),-2)</f>
        <v/>
      </c>
      <c r="L6218" s="21">
        <f>I6218+J6218+K6218</f>
        <v/>
      </c>
      <c r="M6218" s="21">
        <f>B6218-L6218</f>
        <v/>
      </c>
      <c r="N6218" s="21">
        <f>ROUNDDOWN(ROUND(B6218*0.2042,2),0)</f>
        <v/>
      </c>
    </row>
    <row r="6219">
      <c r="A6219" t="inlineStr">
        <is>
          <t>照合 役員</t>
        </is>
      </c>
      <c r="B6219" s="21" t="n">
        <v>46500000</v>
      </c>
      <c r="C6219" s="22" t="n">
        <v>1</v>
      </c>
      <c r="D6219" s="22" t="n">
        <v>3</v>
      </c>
      <c r="E6219" s="22" t="n">
        <v>0</v>
      </c>
      <c r="F6219" s="21">
        <f>(IF(C6219&lt;=20,MAX(800000,400000*C6219),8000000+700000*(C6219-20))+IF(E6219=1,1000000,0))</f>
        <v/>
      </c>
      <c r="G6219" s="21">
        <f>IF(AND(D6219=3,C6219&lt;=5),MAX(0,B6219-F6219),IF(AND(D6219=2,C6219&lt;=5,MAX(0,B6219-F6219)&gt;3000000),1500000+MAX(0,B6219-F6219)-3000000,MAX(0,B6219-F6219)/2))</f>
        <v/>
      </c>
      <c r="H6219" s="21">
        <f>ROUNDDOWN(G6219,-3)</f>
        <v/>
      </c>
      <c r="I6219" s="21">
        <f>IF(H6219&lt;=0,0,ROUNDDOWN(ROUND((H6219*LOOKUP(H6219,{0,1950001,3300001,6950001,9000001,18000001,40000001},{0.05,0.1,0.2,0.23,0.33,0.4,0.45})-LOOKUP(H6219,{0,1950001,3300001,6950001,9000001,18000001,40000001},{0,97500,427500,636000,1536000,2796000,4796000}))*1.021,3),0))</f>
        <v/>
      </c>
      <c r="J6219" s="21">
        <f>ROUNDDOWN(ROUND(H6219*0.06,2),-2)</f>
        <v/>
      </c>
      <c r="K6219" s="21">
        <f>ROUNDDOWN(ROUND(H6219*0.04,2),-2)</f>
        <v/>
      </c>
      <c r="L6219" s="21">
        <f>I6219+J6219+K6219</f>
        <v/>
      </c>
      <c r="M6219" s="21">
        <f>B6219-L6219</f>
        <v/>
      </c>
      <c r="N6219" s="21">
        <f>ROUNDDOWN(ROUND(B6219*0.2042,2),0)</f>
        <v/>
      </c>
    </row>
    <row r="6220">
      <c r="A6220" t="inlineStr">
        <is>
          <t>照合 短期 障害</t>
        </is>
      </c>
      <c r="B6220" s="21" t="n">
        <v>46500000</v>
      </c>
      <c r="C6220" s="22" t="n">
        <v>1</v>
      </c>
      <c r="D6220" s="22" t="n">
        <v>2</v>
      </c>
      <c r="E6220" s="22" t="n">
        <v>1</v>
      </c>
      <c r="F6220" s="21">
        <f>(IF(C6220&lt;=20,MAX(800000,400000*C6220),8000000+700000*(C6220-20))+IF(E6220=1,1000000,0))</f>
        <v/>
      </c>
      <c r="G6220" s="21">
        <f>IF(AND(D6220=3,C6220&lt;=5),MAX(0,B6220-F6220),IF(AND(D6220=2,C6220&lt;=5,MAX(0,B6220-F6220)&gt;3000000),1500000+MAX(0,B6220-F6220)-3000000,MAX(0,B6220-F6220)/2))</f>
        <v/>
      </c>
      <c r="H6220" s="21">
        <f>ROUNDDOWN(G6220,-3)</f>
        <v/>
      </c>
      <c r="I6220" s="21">
        <f>IF(H6220&lt;=0,0,ROUNDDOWN(ROUND((H6220*LOOKUP(H6220,{0,1950001,3300001,6950001,9000001,18000001,40000001},{0.05,0.1,0.2,0.23,0.33,0.4,0.45})-LOOKUP(H6220,{0,1950001,3300001,6950001,9000001,18000001,40000001},{0,97500,427500,636000,1536000,2796000,4796000}))*1.021,3),0))</f>
        <v/>
      </c>
      <c r="J6220" s="21">
        <f>ROUNDDOWN(ROUND(H6220*0.06,2),-2)</f>
        <v/>
      </c>
      <c r="K6220" s="21">
        <f>ROUNDDOWN(ROUND(H6220*0.04,2),-2)</f>
        <v/>
      </c>
      <c r="L6220" s="21">
        <f>I6220+J6220+K6220</f>
        <v/>
      </c>
      <c r="M6220" s="21">
        <f>B6220-L6220</f>
        <v/>
      </c>
      <c r="N6220" s="21">
        <f>ROUNDDOWN(ROUND(B6220*0.2042,2),0)</f>
        <v/>
      </c>
    </row>
    <row r="6221">
      <c r="A6221" t="inlineStr">
        <is>
          <t>照合 短期</t>
        </is>
      </c>
      <c r="B6221" s="21" t="n">
        <v>46500000</v>
      </c>
      <c r="C6221" s="22" t="n">
        <v>2</v>
      </c>
      <c r="D6221" s="22" t="n">
        <v>2</v>
      </c>
      <c r="E6221" s="22" t="n">
        <v>0</v>
      </c>
      <c r="F6221" s="21">
        <f>(IF(C6221&lt;=20,MAX(800000,400000*C6221),8000000+700000*(C6221-20))+IF(E6221=1,1000000,0))</f>
        <v/>
      </c>
      <c r="G6221" s="21">
        <f>IF(AND(D6221=3,C6221&lt;=5),MAX(0,B6221-F6221),IF(AND(D6221=2,C6221&lt;=5,MAX(0,B6221-F6221)&gt;3000000),1500000+MAX(0,B6221-F6221)-3000000,MAX(0,B6221-F6221)/2))</f>
        <v/>
      </c>
      <c r="H6221" s="21">
        <f>ROUNDDOWN(G6221,-3)</f>
        <v/>
      </c>
      <c r="I6221" s="21">
        <f>IF(H6221&lt;=0,0,ROUNDDOWN(ROUND((H6221*LOOKUP(H6221,{0,1950001,3300001,6950001,9000001,18000001,40000001},{0.05,0.1,0.2,0.23,0.33,0.4,0.45})-LOOKUP(H6221,{0,1950001,3300001,6950001,9000001,18000001,40000001},{0,97500,427500,636000,1536000,2796000,4796000}))*1.021,3),0))</f>
        <v/>
      </c>
      <c r="J6221" s="21">
        <f>ROUNDDOWN(ROUND(H6221*0.06,2),-2)</f>
        <v/>
      </c>
      <c r="K6221" s="21">
        <f>ROUNDDOWN(ROUND(H6221*0.04,2),-2)</f>
        <v/>
      </c>
      <c r="L6221" s="21">
        <f>I6221+J6221+K6221</f>
        <v/>
      </c>
      <c r="M6221" s="21">
        <f>B6221-L6221</f>
        <v/>
      </c>
      <c r="N6221" s="21">
        <f>ROUNDDOWN(ROUND(B6221*0.2042,2),0)</f>
        <v/>
      </c>
    </row>
    <row r="6222">
      <c r="A6222" t="inlineStr">
        <is>
          <t>照合 役員</t>
        </is>
      </c>
      <c r="B6222" s="21" t="n">
        <v>46500000</v>
      </c>
      <c r="C6222" s="22" t="n">
        <v>2</v>
      </c>
      <c r="D6222" s="22" t="n">
        <v>3</v>
      </c>
      <c r="E6222" s="22" t="n">
        <v>0</v>
      </c>
      <c r="F6222" s="21">
        <f>(IF(C6222&lt;=20,MAX(800000,400000*C6222),8000000+700000*(C6222-20))+IF(E6222=1,1000000,0))</f>
        <v/>
      </c>
      <c r="G6222" s="21">
        <f>IF(AND(D6222=3,C6222&lt;=5),MAX(0,B6222-F6222),IF(AND(D6222=2,C6222&lt;=5,MAX(0,B6222-F6222)&gt;3000000),1500000+MAX(0,B6222-F6222)-3000000,MAX(0,B6222-F6222)/2))</f>
        <v/>
      </c>
      <c r="H6222" s="21">
        <f>ROUNDDOWN(G6222,-3)</f>
        <v/>
      </c>
      <c r="I6222" s="21">
        <f>IF(H6222&lt;=0,0,ROUNDDOWN(ROUND((H6222*LOOKUP(H6222,{0,1950001,3300001,6950001,9000001,18000001,40000001},{0.05,0.1,0.2,0.23,0.33,0.4,0.45})-LOOKUP(H6222,{0,1950001,3300001,6950001,9000001,18000001,40000001},{0,97500,427500,636000,1536000,2796000,4796000}))*1.021,3),0))</f>
        <v/>
      </c>
      <c r="J6222" s="21">
        <f>ROUNDDOWN(ROUND(H6222*0.06,2),-2)</f>
        <v/>
      </c>
      <c r="K6222" s="21">
        <f>ROUNDDOWN(ROUND(H6222*0.04,2),-2)</f>
        <v/>
      </c>
      <c r="L6222" s="21">
        <f>I6222+J6222+K6222</f>
        <v/>
      </c>
      <c r="M6222" s="21">
        <f>B6222-L6222</f>
        <v/>
      </c>
      <c r="N6222" s="21">
        <f>ROUNDDOWN(ROUND(B6222*0.2042,2),0)</f>
        <v/>
      </c>
    </row>
    <row r="6223">
      <c r="A6223" t="inlineStr">
        <is>
          <t>照合 短期 障害</t>
        </is>
      </c>
      <c r="B6223" s="21" t="n">
        <v>46500000</v>
      </c>
      <c r="C6223" s="22" t="n">
        <v>2</v>
      </c>
      <c r="D6223" s="22" t="n">
        <v>2</v>
      </c>
      <c r="E6223" s="22" t="n">
        <v>1</v>
      </c>
      <c r="F6223" s="21">
        <f>(IF(C6223&lt;=20,MAX(800000,400000*C6223),8000000+700000*(C6223-20))+IF(E6223=1,1000000,0))</f>
        <v/>
      </c>
      <c r="G6223" s="21">
        <f>IF(AND(D6223=3,C6223&lt;=5),MAX(0,B6223-F6223),IF(AND(D6223=2,C6223&lt;=5,MAX(0,B6223-F6223)&gt;3000000),1500000+MAX(0,B6223-F6223)-3000000,MAX(0,B6223-F6223)/2))</f>
        <v/>
      </c>
      <c r="H6223" s="21">
        <f>ROUNDDOWN(G6223,-3)</f>
        <v/>
      </c>
      <c r="I6223" s="21">
        <f>IF(H6223&lt;=0,0,ROUNDDOWN(ROUND((H6223*LOOKUP(H6223,{0,1950001,3300001,6950001,9000001,18000001,40000001},{0.05,0.1,0.2,0.23,0.33,0.4,0.45})-LOOKUP(H6223,{0,1950001,3300001,6950001,9000001,18000001,40000001},{0,97500,427500,636000,1536000,2796000,4796000}))*1.021,3),0))</f>
        <v/>
      </c>
      <c r="J6223" s="21">
        <f>ROUNDDOWN(ROUND(H6223*0.06,2),-2)</f>
        <v/>
      </c>
      <c r="K6223" s="21">
        <f>ROUNDDOWN(ROUND(H6223*0.04,2),-2)</f>
        <v/>
      </c>
      <c r="L6223" s="21">
        <f>I6223+J6223+K6223</f>
        <v/>
      </c>
      <c r="M6223" s="21">
        <f>B6223-L6223</f>
        <v/>
      </c>
      <c r="N6223" s="21">
        <f>ROUNDDOWN(ROUND(B6223*0.2042,2),0)</f>
        <v/>
      </c>
    </row>
    <row r="6224">
      <c r="A6224" t="inlineStr">
        <is>
          <t>照合 短期</t>
        </is>
      </c>
      <c r="B6224" s="21" t="n">
        <v>46500000</v>
      </c>
      <c r="C6224" s="22" t="n">
        <v>3</v>
      </c>
      <c r="D6224" s="22" t="n">
        <v>2</v>
      </c>
      <c r="E6224" s="22" t="n">
        <v>0</v>
      </c>
      <c r="F6224" s="21">
        <f>(IF(C6224&lt;=20,MAX(800000,400000*C6224),8000000+700000*(C6224-20))+IF(E6224=1,1000000,0))</f>
        <v/>
      </c>
      <c r="G6224" s="21">
        <f>IF(AND(D6224=3,C6224&lt;=5),MAX(0,B6224-F6224),IF(AND(D6224=2,C6224&lt;=5,MAX(0,B6224-F6224)&gt;3000000),1500000+MAX(0,B6224-F6224)-3000000,MAX(0,B6224-F6224)/2))</f>
        <v/>
      </c>
      <c r="H6224" s="21">
        <f>ROUNDDOWN(G6224,-3)</f>
        <v/>
      </c>
      <c r="I6224" s="21">
        <f>IF(H6224&lt;=0,0,ROUNDDOWN(ROUND((H6224*LOOKUP(H6224,{0,1950001,3300001,6950001,9000001,18000001,40000001},{0.05,0.1,0.2,0.23,0.33,0.4,0.45})-LOOKUP(H6224,{0,1950001,3300001,6950001,9000001,18000001,40000001},{0,97500,427500,636000,1536000,2796000,4796000}))*1.021,3),0))</f>
        <v/>
      </c>
      <c r="J6224" s="21">
        <f>ROUNDDOWN(ROUND(H6224*0.06,2),-2)</f>
        <v/>
      </c>
      <c r="K6224" s="21">
        <f>ROUNDDOWN(ROUND(H6224*0.04,2),-2)</f>
        <v/>
      </c>
      <c r="L6224" s="21">
        <f>I6224+J6224+K6224</f>
        <v/>
      </c>
      <c r="M6224" s="21">
        <f>B6224-L6224</f>
        <v/>
      </c>
      <c r="N6224" s="21">
        <f>ROUNDDOWN(ROUND(B6224*0.2042,2),0)</f>
        <v/>
      </c>
    </row>
    <row r="6225">
      <c r="A6225" t="inlineStr">
        <is>
          <t>照合 役員</t>
        </is>
      </c>
      <c r="B6225" s="21" t="n">
        <v>46500000</v>
      </c>
      <c r="C6225" s="22" t="n">
        <v>3</v>
      </c>
      <c r="D6225" s="22" t="n">
        <v>3</v>
      </c>
      <c r="E6225" s="22" t="n">
        <v>0</v>
      </c>
      <c r="F6225" s="21">
        <f>(IF(C6225&lt;=20,MAX(800000,400000*C6225),8000000+700000*(C6225-20))+IF(E6225=1,1000000,0))</f>
        <v/>
      </c>
      <c r="G6225" s="21">
        <f>IF(AND(D6225=3,C6225&lt;=5),MAX(0,B6225-F6225),IF(AND(D6225=2,C6225&lt;=5,MAX(0,B6225-F6225)&gt;3000000),1500000+MAX(0,B6225-F6225)-3000000,MAX(0,B6225-F6225)/2))</f>
        <v/>
      </c>
      <c r="H6225" s="21">
        <f>ROUNDDOWN(G6225,-3)</f>
        <v/>
      </c>
      <c r="I6225" s="21">
        <f>IF(H6225&lt;=0,0,ROUNDDOWN(ROUND((H6225*LOOKUP(H6225,{0,1950001,3300001,6950001,9000001,18000001,40000001},{0.05,0.1,0.2,0.23,0.33,0.4,0.45})-LOOKUP(H6225,{0,1950001,3300001,6950001,9000001,18000001,40000001},{0,97500,427500,636000,1536000,2796000,4796000}))*1.021,3),0))</f>
        <v/>
      </c>
      <c r="J6225" s="21">
        <f>ROUNDDOWN(ROUND(H6225*0.06,2),-2)</f>
        <v/>
      </c>
      <c r="K6225" s="21">
        <f>ROUNDDOWN(ROUND(H6225*0.04,2),-2)</f>
        <v/>
      </c>
      <c r="L6225" s="21">
        <f>I6225+J6225+K6225</f>
        <v/>
      </c>
      <c r="M6225" s="21">
        <f>B6225-L6225</f>
        <v/>
      </c>
      <c r="N6225" s="21">
        <f>ROUNDDOWN(ROUND(B6225*0.2042,2),0)</f>
        <v/>
      </c>
    </row>
    <row r="6226">
      <c r="A6226" t="inlineStr">
        <is>
          <t>照合 短期 障害</t>
        </is>
      </c>
      <c r="B6226" s="21" t="n">
        <v>46500000</v>
      </c>
      <c r="C6226" s="22" t="n">
        <v>3</v>
      </c>
      <c r="D6226" s="22" t="n">
        <v>2</v>
      </c>
      <c r="E6226" s="22" t="n">
        <v>1</v>
      </c>
      <c r="F6226" s="21">
        <f>(IF(C6226&lt;=20,MAX(800000,400000*C6226),8000000+700000*(C6226-20))+IF(E6226=1,1000000,0))</f>
        <v/>
      </c>
      <c r="G6226" s="21">
        <f>IF(AND(D6226=3,C6226&lt;=5),MAX(0,B6226-F6226),IF(AND(D6226=2,C6226&lt;=5,MAX(0,B6226-F6226)&gt;3000000),1500000+MAX(0,B6226-F6226)-3000000,MAX(0,B6226-F6226)/2))</f>
        <v/>
      </c>
      <c r="H6226" s="21">
        <f>ROUNDDOWN(G6226,-3)</f>
        <v/>
      </c>
      <c r="I6226" s="21">
        <f>IF(H6226&lt;=0,0,ROUNDDOWN(ROUND((H6226*LOOKUP(H6226,{0,1950001,3300001,6950001,9000001,18000001,40000001},{0.05,0.1,0.2,0.23,0.33,0.4,0.45})-LOOKUP(H6226,{0,1950001,3300001,6950001,9000001,18000001,40000001},{0,97500,427500,636000,1536000,2796000,4796000}))*1.021,3),0))</f>
        <v/>
      </c>
      <c r="J6226" s="21">
        <f>ROUNDDOWN(ROUND(H6226*0.06,2),-2)</f>
        <v/>
      </c>
      <c r="K6226" s="21">
        <f>ROUNDDOWN(ROUND(H6226*0.04,2),-2)</f>
        <v/>
      </c>
      <c r="L6226" s="21">
        <f>I6226+J6226+K6226</f>
        <v/>
      </c>
      <c r="M6226" s="21">
        <f>B6226-L6226</f>
        <v/>
      </c>
      <c r="N6226" s="21">
        <f>ROUNDDOWN(ROUND(B6226*0.2042,2),0)</f>
        <v/>
      </c>
    </row>
    <row r="6227">
      <c r="A6227" t="inlineStr">
        <is>
          <t>照合 短期</t>
        </is>
      </c>
      <c r="B6227" s="21" t="n">
        <v>46500000</v>
      </c>
      <c r="C6227" s="22" t="n">
        <v>4</v>
      </c>
      <c r="D6227" s="22" t="n">
        <v>2</v>
      </c>
      <c r="E6227" s="22" t="n">
        <v>0</v>
      </c>
      <c r="F6227" s="21">
        <f>(IF(C6227&lt;=20,MAX(800000,400000*C6227),8000000+700000*(C6227-20))+IF(E6227=1,1000000,0))</f>
        <v/>
      </c>
      <c r="G6227" s="21">
        <f>IF(AND(D6227=3,C6227&lt;=5),MAX(0,B6227-F6227),IF(AND(D6227=2,C6227&lt;=5,MAX(0,B6227-F6227)&gt;3000000),1500000+MAX(0,B6227-F6227)-3000000,MAX(0,B6227-F6227)/2))</f>
        <v/>
      </c>
      <c r="H6227" s="21">
        <f>ROUNDDOWN(G6227,-3)</f>
        <v/>
      </c>
      <c r="I6227" s="21">
        <f>IF(H6227&lt;=0,0,ROUNDDOWN(ROUND((H6227*LOOKUP(H6227,{0,1950001,3300001,6950001,9000001,18000001,40000001},{0.05,0.1,0.2,0.23,0.33,0.4,0.45})-LOOKUP(H6227,{0,1950001,3300001,6950001,9000001,18000001,40000001},{0,97500,427500,636000,1536000,2796000,4796000}))*1.021,3),0))</f>
        <v/>
      </c>
      <c r="J6227" s="21">
        <f>ROUNDDOWN(ROUND(H6227*0.06,2),-2)</f>
        <v/>
      </c>
      <c r="K6227" s="21">
        <f>ROUNDDOWN(ROUND(H6227*0.04,2),-2)</f>
        <v/>
      </c>
      <c r="L6227" s="21">
        <f>I6227+J6227+K6227</f>
        <v/>
      </c>
      <c r="M6227" s="21">
        <f>B6227-L6227</f>
        <v/>
      </c>
      <c r="N6227" s="21">
        <f>ROUNDDOWN(ROUND(B6227*0.2042,2),0)</f>
        <v/>
      </c>
    </row>
    <row r="6228">
      <c r="A6228" t="inlineStr">
        <is>
          <t>照合 役員</t>
        </is>
      </c>
      <c r="B6228" s="21" t="n">
        <v>46500000</v>
      </c>
      <c r="C6228" s="22" t="n">
        <v>4</v>
      </c>
      <c r="D6228" s="22" t="n">
        <v>3</v>
      </c>
      <c r="E6228" s="22" t="n">
        <v>0</v>
      </c>
      <c r="F6228" s="21">
        <f>(IF(C6228&lt;=20,MAX(800000,400000*C6228),8000000+700000*(C6228-20))+IF(E6228=1,1000000,0))</f>
        <v/>
      </c>
      <c r="G6228" s="21">
        <f>IF(AND(D6228=3,C6228&lt;=5),MAX(0,B6228-F6228),IF(AND(D6228=2,C6228&lt;=5,MAX(0,B6228-F6228)&gt;3000000),1500000+MAX(0,B6228-F6228)-3000000,MAX(0,B6228-F6228)/2))</f>
        <v/>
      </c>
      <c r="H6228" s="21">
        <f>ROUNDDOWN(G6228,-3)</f>
        <v/>
      </c>
      <c r="I6228" s="21">
        <f>IF(H6228&lt;=0,0,ROUNDDOWN(ROUND((H6228*LOOKUP(H6228,{0,1950001,3300001,6950001,9000001,18000001,40000001},{0.05,0.1,0.2,0.23,0.33,0.4,0.45})-LOOKUP(H6228,{0,1950001,3300001,6950001,9000001,18000001,40000001},{0,97500,427500,636000,1536000,2796000,4796000}))*1.021,3),0))</f>
        <v/>
      </c>
      <c r="J6228" s="21">
        <f>ROUNDDOWN(ROUND(H6228*0.06,2),-2)</f>
        <v/>
      </c>
      <c r="K6228" s="21">
        <f>ROUNDDOWN(ROUND(H6228*0.04,2),-2)</f>
        <v/>
      </c>
      <c r="L6228" s="21">
        <f>I6228+J6228+K6228</f>
        <v/>
      </c>
      <c r="M6228" s="21">
        <f>B6228-L6228</f>
        <v/>
      </c>
      <c r="N6228" s="21">
        <f>ROUNDDOWN(ROUND(B6228*0.2042,2),0)</f>
        <v/>
      </c>
    </row>
    <row r="6229">
      <c r="A6229" t="inlineStr">
        <is>
          <t>照合 短期 障害</t>
        </is>
      </c>
      <c r="B6229" s="21" t="n">
        <v>46500000</v>
      </c>
      <c r="C6229" s="22" t="n">
        <v>4</v>
      </c>
      <c r="D6229" s="22" t="n">
        <v>2</v>
      </c>
      <c r="E6229" s="22" t="n">
        <v>1</v>
      </c>
      <c r="F6229" s="21">
        <f>(IF(C6229&lt;=20,MAX(800000,400000*C6229),8000000+700000*(C6229-20))+IF(E6229=1,1000000,0))</f>
        <v/>
      </c>
      <c r="G6229" s="21">
        <f>IF(AND(D6229=3,C6229&lt;=5),MAX(0,B6229-F6229),IF(AND(D6229=2,C6229&lt;=5,MAX(0,B6229-F6229)&gt;3000000),1500000+MAX(0,B6229-F6229)-3000000,MAX(0,B6229-F6229)/2))</f>
        <v/>
      </c>
      <c r="H6229" s="21">
        <f>ROUNDDOWN(G6229,-3)</f>
        <v/>
      </c>
      <c r="I6229" s="21">
        <f>IF(H6229&lt;=0,0,ROUNDDOWN(ROUND((H6229*LOOKUP(H6229,{0,1950001,3300001,6950001,9000001,18000001,40000001},{0.05,0.1,0.2,0.23,0.33,0.4,0.45})-LOOKUP(H6229,{0,1950001,3300001,6950001,9000001,18000001,40000001},{0,97500,427500,636000,1536000,2796000,4796000}))*1.021,3),0))</f>
        <v/>
      </c>
      <c r="J6229" s="21">
        <f>ROUNDDOWN(ROUND(H6229*0.06,2),-2)</f>
        <v/>
      </c>
      <c r="K6229" s="21">
        <f>ROUNDDOWN(ROUND(H6229*0.04,2),-2)</f>
        <v/>
      </c>
      <c r="L6229" s="21">
        <f>I6229+J6229+K6229</f>
        <v/>
      </c>
      <c r="M6229" s="21">
        <f>B6229-L6229</f>
        <v/>
      </c>
      <c r="N6229" s="21">
        <f>ROUNDDOWN(ROUND(B6229*0.2042,2),0)</f>
        <v/>
      </c>
    </row>
    <row r="6230">
      <c r="A6230" t="inlineStr">
        <is>
          <t>照合 短期</t>
        </is>
      </c>
      <c r="B6230" s="21" t="n">
        <v>46500000</v>
      </c>
      <c r="C6230" s="22" t="n">
        <v>5</v>
      </c>
      <c r="D6230" s="22" t="n">
        <v>2</v>
      </c>
      <c r="E6230" s="22" t="n">
        <v>0</v>
      </c>
      <c r="F6230" s="21">
        <f>(IF(C6230&lt;=20,MAX(800000,400000*C6230),8000000+700000*(C6230-20))+IF(E6230=1,1000000,0))</f>
        <v/>
      </c>
      <c r="G6230" s="21">
        <f>IF(AND(D6230=3,C6230&lt;=5),MAX(0,B6230-F6230),IF(AND(D6230=2,C6230&lt;=5,MAX(0,B6230-F6230)&gt;3000000),1500000+MAX(0,B6230-F6230)-3000000,MAX(0,B6230-F6230)/2))</f>
        <v/>
      </c>
      <c r="H6230" s="21">
        <f>ROUNDDOWN(G6230,-3)</f>
        <v/>
      </c>
      <c r="I6230" s="21">
        <f>IF(H6230&lt;=0,0,ROUNDDOWN(ROUND((H6230*LOOKUP(H6230,{0,1950001,3300001,6950001,9000001,18000001,40000001},{0.05,0.1,0.2,0.23,0.33,0.4,0.45})-LOOKUP(H6230,{0,1950001,3300001,6950001,9000001,18000001,40000001},{0,97500,427500,636000,1536000,2796000,4796000}))*1.021,3),0))</f>
        <v/>
      </c>
      <c r="J6230" s="21">
        <f>ROUNDDOWN(ROUND(H6230*0.06,2),-2)</f>
        <v/>
      </c>
      <c r="K6230" s="21">
        <f>ROUNDDOWN(ROUND(H6230*0.04,2),-2)</f>
        <v/>
      </c>
      <c r="L6230" s="21">
        <f>I6230+J6230+K6230</f>
        <v/>
      </c>
      <c r="M6230" s="21">
        <f>B6230-L6230</f>
        <v/>
      </c>
      <c r="N6230" s="21">
        <f>ROUNDDOWN(ROUND(B6230*0.2042,2),0)</f>
        <v/>
      </c>
    </row>
    <row r="6231">
      <c r="A6231" t="inlineStr">
        <is>
          <t>照合 役員</t>
        </is>
      </c>
      <c r="B6231" s="21" t="n">
        <v>46500000</v>
      </c>
      <c r="C6231" s="22" t="n">
        <v>5</v>
      </c>
      <c r="D6231" s="22" t="n">
        <v>3</v>
      </c>
      <c r="E6231" s="22" t="n">
        <v>0</v>
      </c>
      <c r="F6231" s="21">
        <f>(IF(C6231&lt;=20,MAX(800000,400000*C6231),8000000+700000*(C6231-20))+IF(E6231=1,1000000,0))</f>
        <v/>
      </c>
      <c r="G6231" s="21">
        <f>IF(AND(D6231=3,C6231&lt;=5),MAX(0,B6231-F6231),IF(AND(D6231=2,C6231&lt;=5,MAX(0,B6231-F6231)&gt;3000000),1500000+MAX(0,B6231-F6231)-3000000,MAX(0,B6231-F6231)/2))</f>
        <v/>
      </c>
      <c r="H6231" s="21">
        <f>ROUNDDOWN(G6231,-3)</f>
        <v/>
      </c>
      <c r="I6231" s="21">
        <f>IF(H6231&lt;=0,0,ROUNDDOWN(ROUND((H6231*LOOKUP(H6231,{0,1950001,3300001,6950001,9000001,18000001,40000001},{0.05,0.1,0.2,0.23,0.33,0.4,0.45})-LOOKUP(H6231,{0,1950001,3300001,6950001,9000001,18000001,40000001},{0,97500,427500,636000,1536000,2796000,4796000}))*1.021,3),0))</f>
        <v/>
      </c>
      <c r="J6231" s="21">
        <f>ROUNDDOWN(ROUND(H6231*0.06,2),-2)</f>
        <v/>
      </c>
      <c r="K6231" s="21">
        <f>ROUNDDOWN(ROUND(H6231*0.04,2),-2)</f>
        <v/>
      </c>
      <c r="L6231" s="21">
        <f>I6231+J6231+K6231</f>
        <v/>
      </c>
      <c r="M6231" s="21">
        <f>B6231-L6231</f>
        <v/>
      </c>
      <c r="N6231" s="21">
        <f>ROUNDDOWN(ROUND(B6231*0.2042,2),0)</f>
        <v/>
      </c>
    </row>
    <row r="6232">
      <c r="A6232" t="inlineStr">
        <is>
          <t>照合 短期 障害</t>
        </is>
      </c>
      <c r="B6232" s="21" t="n">
        <v>46500000</v>
      </c>
      <c r="C6232" s="22" t="n">
        <v>5</v>
      </c>
      <c r="D6232" s="22" t="n">
        <v>2</v>
      </c>
      <c r="E6232" s="22" t="n">
        <v>1</v>
      </c>
      <c r="F6232" s="21">
        <f>(IF(C6232&lt;=20,MAX(800000,400000*C6232),8000000+700000*(C6232-20))+IF(E6232=1,1000000,0))</f>
        <v/>
      </c>
      <c r="G6232" s="21">
        <f>IF(AND(D6232=3,C6232&lt;=5),MAX(0,B6232-F6232),IF(AND(D6232=2,C6232&lt;=5,MAX(0,B6232-F6232)&gt;3000000),1500000+MAX(0,B6232-F6232)-3000000,MAX(0,B6232-F6232)/2))</f>
        <v/>
      </c>
      <c r="H6232" s="21">
        <f>ROUNDDOWN(G6232,-3)</f>
        <v/>
      </c>
      <c r="I6232" s="21">
        <f>IF(H6232&lt;=0,0,ROUNDDOWN(ROUND((H6232*LOOKUP(H6232,{0,1950001,3300001,6950001,9000001,18000001,40000001},{0.05,0.1,0.2,0.23,0.33,0.4,0.45})-LOOKUP(H6232,{0,1950001,3300001,6950001,9000001,18000001,40000001},{0,97500,427500,636000,1536000,2796000,4796000}))*1.021,3),0))</f>
        <v/>
      </c>
      <c r="J6232" s="21">
        <f>ROUNDDOWN(ROUND(H6232*0.06,2),-2)</f>
        <v/>
      </c>
      <c r="K6232" s="21">
        <f>ROUNDDOWN(ROUND(H6232*0.04,2),-2)</f>
        <v/>
      </c>
      <c r="L6232" s="21">
        <f>I6232+J6232+K6232</f>
        <v/>
      </c>
      <c r="M6232" s="21">
        <f>B6232-L6232</f>
        <v/>
      </c>
      <c r="N6232" s="21">
        <f>ROUNDDOWN(ROUND(B6232*0.2042,2),0)</f>
        <v/>
      </c>
    </row>
    <row r="6233">
      <c r="A6233" t="inlineStr">
        <is>
          <t>照合 障害</t>
        </is>
      </c>
      <c r="B6233" s="21" t="n">
        <v>46500000</v>
      </c>
      <c r="C6233" s="22" t="n">
        <v>25</v>
      </c>
      <c r="D6233" s="22" t="n">
        <v>1</v>
      </c>
      <c r="E6233" s="22" t="n">
        <v>1</v>
      </c>
      <c r="F6233" s="21">
        <f>(IF(C6233&lt;=20,MAX(800000,400000*C6233),8000000+700000*(C6233-20))+IF(E6233=1,1000000,0))</f>
        <v/>
      </c>
      <c r="G6233" s="21">
        <f>IF(AND(D6233=3,C6233&lt;=5),MAX(0,B6233-F6233),IF(AND(D6233=2,C6233&lt;=5,MAX(0,B6233-F6233)&gt;3000000),1500000+MAX(0,B6233-F6233)-3000000,MAX(0,B6233-F6233)/2))</f>
        <v/>
      </c>
      <c r="H6233" s="21">
        <f>ROUNDDOWN(G6233,-3)</f>
        <v/>
      </c>
      <c r="I6233" s="21">
        <f>IF(H6233&lt;=0,0,ROUNDDOWN(ROUND((H6233*LOOKUP(H6233,{0,1950001,3300001,6950001,9000001,18000001,40000001},{0.05,0.1,0.2,0.23,0.33,0.4,0.45})-LOOKUP(H6233,{0,1950001,3300001,6950001,9000001,18000001,40000001},{0,97500,427500,636000,1536000,2796000,4796000}))*1.021,3),0))</f>
        <v/>
      </c>
      <c r="J6233" s="21">
        <f>ROUNDDOWN(ROUND(H6233*0.06,2),-2)</f>
        <v/>
      </c>
      <c r="K6233" s="21">
        <f>ROUNDDOWN(ROUND(H6233*0.04,2),-2)</f>
        <v/>
      </c>
      <c r="L6233" s="21">
        <f>I6233+J6233+K6233</f>
        <v/>
      </c>
      <c r="M6233" s="21">
        <f>B6233-L6233</f>
        <v/>
      </c>
      <c r="N6233" s="21">
        <f>ROUNDDOWN(ROUND(B6233*0.2042,2),0)</f>
        <v/>
      </c>
    </row>
    <row r="6234">
      <c r="A6234" t="inlineStr">
        <is>
          <t>照合 一般</t>
        </is>
      </c>
      <c r="B6234" s="21" t="n">
        <v>47000000</v>
      </c>
      <c r="C6234" s="22" t="n">
        <v>1</v>
      </c>
      <c r="D6234" s="22" t="n">
        <v>1</v>
      </c>
      <c r="E6234" s="22" t="n">
        <v>0</v>
      </c>
      <c r="F6234" s="21">
        <f>(IF(C6234&lt;=20,MAX(800000,400000*C6234),8000000+700000*(C6234-20))+IF(E6234=1,1000000,0))</f>
        <v/>
      </c>
      <c r="G6234" s="21">
        <f>IF(AND(D6234=3,C6234&lt;=5),MAX(0,B6234-F6234),IF(AND(D6234=2,C6234&lt;=5,MAX(0,B6234-F6234)&gt;3000000),1500000+MAX(0,B6234-F6234)-3000000,MAX(0,B6234-F6234)/2))</f>
        <v/>
      </c>
      <c r="H6234" s="21">
        <f>ROUNDDOWN(G6234,-3)</f>
        <v/>
      </c>
      <c r="I6234" s="21">
        <f>IF(H6234&lt;=0,0,ROUNDDOWN(ROUND((H6234*LOOKUP(H6234,{0,1950001,3300001,6950001,9000001,18000001,40000001},{0.05,0.1,0.2,0.23,0.33,0.4,0.45})-LOOKUP(H6234,{0,1950001,3300001,6950001,9000001,18000001,40000001},{0,97500,427500,636000,1536000,2796000,4796000}))*1.021,3),0))</f>
        <v/>
      </c>
      <c r="J6234" s="21">
        <f>ROUNDDOWN(ROUND(H6234*0.06,2),-2)</f>
        <v/>
      </c>
      <c r="K6234" s="21">
        <f>ROUNDDOWN(ROUND(H6234*0.04,2),-2)</f>
        <v/>
      </c>
      <c r="L6234" s="21">
        <f>I6234+J6234+K6234</f>
        <v/>
      </c>
      <c r="M6234" s="21">
        <f>B6234-L6234</f>
        <v/>
      </c>
      <c r="N6234" s="21">
        <f>ROUNDDOWN(ROUND(B6234*0.2042,2),0)</f>
        <v/>
      </c>
    </row>
    <row r="6235">
      <c r="A6235" t="inlineStr">
        <is>
          <t>照合 一般</t>
        </is>
      </c>
      <c r="B6235" s="21" t="n">
        <v>47000000</v>
      </c>
      <c r="C6235" s="22" t="n">
        <v>2</v>
      </c>
      <c r="D6235" s="22" t="n">
        <v>1</v>
      </c>
      <c r="E6235" s="22" t="n">
        <v>0</v>
      </c>
      <c r="F6235" s="21">
        <f>(IF(C6235&lt;=20,MAX(800000,400000*C6235),8000000+700000*(C6235-20))+IF(E6235=1,1000000,0))</f>
        <v/>
      </c>
      <c r="G6235" s="21">
        <f>IF(AND(D6235=3,C6235&lt;=5),MAX(0,B6235-F6235),IF(AND(D6235=2,C6235&lt;=5,MAX(0,B6235-F6235)&gt;3000000),1500000+MAX(0,B6235-F6235)-3000000,MAX(0,B6235-F6235)/2))</f>
        <v/>
      </c>
      <c r="H6235" s="21">
        <f>ROUNDDOWN(G6235,-3)</f>
        <v/>
      </c>
      <c r="I6235" s="21">
        <f>IF(H6235&lt;=0,0,ROUNDDOWN(ROUND((H6235*LOOKUP(H6235,{0,1950001,3300001,6950001,9000001,18000001,40000001},{0.05,0.1,0.2,0.23,0.33,0.4,0.45})-LOOKUP(H6235,{0,1950001,3300001,6950001,9000001,18000001,40000001},{0,97500,427500,636000,1536000,2796000,4796000}))*1.021,3),0))</f>
        <v/>
      </c>
      <c r="J6235" s="21">
        <f>ROUNDDOWN(ROUND(H6235*0.06,2),-2)</f>
        <v/>
      </c>
      <c r="K6235" s="21">
        <f>ROUNDDOWN(ROUND(H6235*0.04,2),-2)</f>
        <v/>
      </c>
      <c r="L6235" s="21">
        <f>I6235+J6235+K6235</f>
        <v/>
      </c>
      <c r="M6235" s="21">
        <f>B6235-L6235</f>
        <v/>
      </c>
      <c r="N6235" s="21">
        <f>ROUNDDOWN(ROUND(B6235*0.2042,2),0)</f>
        <v/>
      </c>
    </row>
    <row r="6236">
      <c r="A6236" t="inlineStr">
        <is>
          <t>照合 一般</t>
        </is>
      </c>
      <c r="B6236" s="21" t="n">
        <v>47000000</v>
      </c>
      <c r="C6236" s="22" t="n">
        <v>3</v>
      </c>
      <c r="D6236" s="22" t="n">
        <v>1</v>
      </c>
      <c r="E6236" s="22" t="n">
        <v>0</v>
      </c>
      <c r="F6236" s="21">
        <f>(IF(C6236&lt;=20,MAX(800000,400000*C6236),8000000+700000*(C6236-20))+IF(E6236=1,1000000,0))</f>
        <v/>
      </c>
      <c r="G6236" s="21">
        <f>IF(AND(D6236=3,C6236&lt;=5),MAX(0,B6236-F6236),IF(AND(D6236=2,C6236&lt;=5,MAX(0,B6236-F6236)&gt;3000000),1500000+MAX(0,B6236-F6236)-3000000,MAX(0,B6236-F6236)/2))</f>
        <v/>
      </c>
      <c r="H6236" s="21">
        <f>ROUNDDOWN(G6236,-3)</f>
        <v/>
      </c>
      <c r="I6236" s="21">
        <f>IF(H6236&lt;=0,0,ROUNDDOWN(ROUND((H6236*LOOKUP(H6236,{0,1950001,3300001,6950001,9000001,18000001,40000001},{0.05,0.1,0.2,0.23,0.33,0.4,0.45})-LOOKUP(H6236,{0,1950001,3300001,6950001,9000001,18000001,40000001},{0,97500,427500,636000,1536000,2796000,4796000}))*1.021,3),0))</f>
        <v/>
      </c>
      <c r="J6236" s="21">
        <f>ROUNDDOWN(ROUND(H6236*0.06,2),-2)</f>
        <v/>
      </c>
      <c r="K6236" s="21">
        <f>ROUNDDOWN(ROUND(H6236*0.04,2),-2)</f>
        <v/>
      </c>
      <c r="L6236" s="21">
        <f>I6236+J6236+K6236</f>
        <v/>
      </c>
      <c r="M6236" s="21">
        <f>B6236-L6236</f>
        <v/>
      </c>
      <c r="N6236" s="21">
        <f>ROUNDDOWN(ROUND(B6236*0.2042,2),0)</f>
        <v/>
      </c>
    </row>
    <row r="6237">
      <c r="A6237" t="inlineStr">
        <is>
          <t>照合 一般</t>
        </is>
      </c>
      <c r="B6237" s="21" t="n">
        <v>47000000</v>
      </c>
      <c r="C6237" s="22" t="n">
        <v>4</v>
      </c>
      <c r="D6237" s="22" t="n">
        <v>1</v>
      </c>
      <c r="E6237" s="22" t="n">
        <v>0</v>
      </c>
      <c r="F6237" s="21">
        <f>(IF(C6237&lt;=20,MAX(800000,400000*C6237),8000000+700000*(C6237-20))+IF(E6237=1,1000000,0))</f>
        <v/>
      </c>
      <c r="G6237" s="21">
        <f>IF(AND(D6237=3,C6237&lt;=5),MAX(0,B6237-F6237),IF(AND(D6237=2,C6237&lt;=5,MAX(0,B6237-F6237)&gt;3000000),1500000+MAX(0,B6237-F6237)-3000000,MAX(0,B6237-F6237)/2))</f>
        <v/>
      </c>
      <c r="H6237" s="21">
        <f>ROUNDDOWN(G6237,-3)</f>
        <v/>
      </c>
      <c r="I6237" s="21">
        <f>IF(H6237&lt;=0,0,ROUNDDOWN(ROUND((H6237*LOOKUP(H6237,{0,1950001,3300001,6950001,9000001,18000001,40000001},{0.05,0.1,0.2,0.23,0.33,0.4,0.45})-LOOKUP(H6237,{0,1950001,3300001,6950001,9000001,18000001,40000001},{0,97500,427500,636000,1536000,2796000,4796000}))*1.021,3),0))</f>
        <v/>
      </c>
      <c r="J6237" s="21">
        <f>ROUNDDOWN(ROUND(H6237*0.06,2),-2)</f>
        <v/>
      </c>
      <c r="K6237" s="21">
        <f>ROUNDDOWN(ROUND(H6237*0.04,2),-2)</f>
        <v/>
      </c>
      <c r="L6237" s="21">
        <f>I6237+J6237+K6237</f>
        <v/>
      </c>
      <c r="M6237" s="21">
        <f>B6237-L6237</f>
        <v/>
      </c>
      <c r="N6237" s="21">
        <f>ROUNDDOWN(ROUND(B6237*0.2042,2),0)</f>
        <v/>
      </c>
    </row>
    <row r="6238">
      <c r="A6238" t="inlineStr">
        <is>
          <t>照合 一般</t>
        </is>
      </c>
      <c r="B6238" s="21" t="n">
        <v>47000000</v>
      </c>
      <c r="C6238" s="22" t="n">
        <v>5</v>
      </c>
      <c r="D6238" s="22" t="n">
        <v>1</v>
      </c>
      <c r="E6238" s="22" t="n">
        <v>0</v>
      </c>
      <c r="F6238" s="21">
        <f>(IF(C6238&lt;=20,MAX(800000,400000*C6238),8000000+700000*(C6238-20))+IF(E6238=1,1000000,0))</f>
        <v/>
      </c>
      <c r="G6238" s="21">
        <f>IF(AND(D6238=3,C6238&lt;=5),MAX(0,B6238-F6238),IF(AND(D6238=2,C6238&lt;=5,MAX(0,B6238-F6238)&gt;3000000),1500000+MAX(0,B6238-F6238)-3000000,MAX(0,B6238-F6238)/2))</f>
        <v/>
      </c>
      <c r="H6238" s="21">
        <f>ROUNDDOWN(G6238,-3)</f>
        <v/>
      </c>
      <c r="I6238" s="21">
        <f>IF(H6238&lt;=0,0,ROUNDDOWN(ROUND((H6238*LOOKUP(H6238,{0,1950001,3300001,6950001,9000001,18000001,40000001},{0.05,0.1,0.2,0.23,0.33,0.4,0.45})-LOOKUP(H6238,{0,1950001,3300001,6950001,9000001,18000001,40000001},{0,97500,427500,636000,1536000,2796000,4796000}))*1.021,3),0))</f>
        <v/>
      </c>
      <c r="J6238" s="21">
        <f>ROUNDDOWN(ROUND(H6238*0.06,2),-2)</f>
        <v/>
      </c>
      <c r="K6238" s="21">
        <f>ROUNDDOWN(ROUND(H6238*0.04,2),-2)</f>
        <v/>
      </c>
      <c r="L6238" s="21">
        <f>I6238+J6238+K6238</f>
        <v/>
      </c>
      <c r="M6238" s="21">
        <f>B6238-L6238</f>
        <v/>
      </c>
      <c r="N6238" s="21">
        <f>ROUNDDOWN(ROUND(B6238*0.2042,2),0)</f>
        <v/>
      </c>
    </row>
    <row r="6239">
      <c r="A6239" t="inlineStr">
        <is>
          <t>照合 一般</t>
        </is>
      </c>
      <c r="B6239" s="21" t="n">
        <v>47000000</v>
      </c>
      <c r="C6239" s="22" t="n">
        <v>6</v>
      </c>
      <c r="D6239" s="22" t="n">
        <v>1</v>
      </c>
      <c r="E6239" s="22" t="n">
        <v>0</v>
      </c>
      <c r="F6239" s="21">
        <f>(IF(C6239&lt;=20,MAX(800000,400000*C6239),8000000+700000*(C6239-20))+IF(E6239=1,1000000,0))</f>
        <v/>
      </c>
      <c r="G6239" s="21">
        <f>IF(AND(D6239=3,C6239&lt;=5),MAX(0,B6239-F6239),IF(AND(D6239=2,C6239&lt;=5,MAX(0,B6239-F6239)&gt;3000000),1500000+MAX(0,B6239-F6239)-3000000,MAX(0,B6239-F6239)/2))</f>
        <v/>
      </c>
      <c r="H6239" s="21">
        <f>ROUNDDOWN(G6239,-3)</f>
        <v/>
      </c>
      <c r="I6239" s="21">
        <f>IF(H6239&lt;=0,0,ROUNDDOWN(ROUND((H6239*LOOKUP(H6239,{0,1950001,3300001,6950001,9000001,18000001,40000001},{0.05,0.1,0.2,0.23,0.33,0.4,0.45})-LOOKUP(H6239,{0,1950001,3300001,6950001,9000001,18000001,40000001},{0,97500,427500,636000,1536000,2796000,4796000}))*1.021,3),0))</f>
        <v/>
      </c>
      <c r="J6239" s="21">
        <f>ROUNDDOWN(ROUND(H6239*0.06,2),-2)</f>
        <v/>
      </c>
      <c r="K6239" s="21">
        <f>ROUNDDOWN(ROUND(H6239*0.04,2),-2)</f>
        <v/>
      </c>
      <c r="L6239" s="21">
        <f>I6239+J6239+K6239</f>
        <v/>
      </c>
      <c r="M6239" s="21">
        <f>B6239-L6239</f>
        <v/>
      </c>
      <c r="N6239" s="21">
        <f>ROUNDDOWN(ROUND(B6239*0.2042,2),0)</f>
        <v/>
      </c>
    </row>
    <row r="6240">
      <c r="A6240" t="inlineStr">
        <is>
          <t>照合 一般</t>
        </is>
      </c>
      <c r="B6240" s="21" t="n">
        <v>47000000</v>
      </c>
      <c r="C6240" s="22" t="n">
        <v>7</v>
      </c>
      <c r="D6240" s="22" t="n">
        <v>1</v>
      </c>
      <c r="E6240" s="22" t="n">
        <v>0</v>
      </c>
      <c r="F6240" s="21">
        <f>(IF(C6240&lt;=20,MAX(800000,400000*C6240),8000000+700000*(C6240-20))+IF(E6240=1,1000000,0))</f>
        <v/>
      </c>
      <c r="G6240" s="21">
        <f>IF(AND(D6240=3,C6240&lt;=5),MAX(0,B6240-F6240),IF(AND(D6240=2,C6240&lt;=5,MAX(0,B6240-F6240)&gt;3000000),1500000+MAX(0,B6240-F6240)-3000000,MAX(0,B6240-F6240)/2))</f>
        <v/>
      </c>
      <c r="H6240" s="21">
        <f>ROUNDDOWN(G6240,-3)</f>
        <v/>
      </c>
      <c r="I6240" s="21">
        <f>IF(H6240&lt;=0,0,ROUNDDOWN(ROUND((H6240*LOOKUP(H6240,{0,1950001,3300001,6950001,9000001,18000001,40000001},{0.05,0.1,0.2,0.23,0.33,0.4,0.45})-LOOKUP(H6240,{0,1950001,3300001,6950001,9000001,18000001,40000001},{0,97500,427500,636000,1536000,2796000,4796000}))*1.021,3),0))</f>
        <v/>
      </c>
      <c r="J6240" s="21">
        <f>ROUNDDOWN(ROUND(H6240*0.06,2),-2)</f>
        <v/>
      </c>
      <c r="K6240" s="21">
        <f>ROUNDDOWN(ROUND(H6240*0.04,2),-2)</f>
        <v/>
      </c>
      <c r="L6240" s="21">
        <f>I6240+J6240+K6240</f>
        <v/>
      </c>
      <c r="M6240" s="21">
        <f>B6240-L6240</f>
        <v/>
      </c>
      <c r="N6240" s="21">
        <f>ROUNDDOWN(ROUND(B6240*0.2042,2),0)</f>
        <v/>
      </c>
    </row>
    <row r="6241">
      <c r="A6241" t="inlineStr">
        <is>
          <t>照合 一般</t>
        </is>
      </c>
      <c r="B6241" s="21" t="n">
        <v>47000000</v>
      </c>
      <c r="C6241" s="22" t="n">
        <v>8</v>
      </c>
      <c r="D6241" s="22" t="n">
        <v>1</v>
      </c>
      <c r="E6241" s="22" t="n">
        <v>0</v>
      </c>
      <c r="F6241" s="21">
        <f>(IF(C6241&lt;=20,MAX(800000,400000*C6241),8000000+700000*(C6241-20))+IF(E6241=1,1000000,0))</f>
        <v/>
      </c>
      <c r="G6241" s="21">
        <f>IF(AND(D6241=3,C6241&lt;=5),MAX(0,B6241-F6241),IF(AND(D6241=2,C6241&lt;=5,MAX(0,B6241-F6241)&gt;3000000),1500000+MAX(0,B6241-F6241)-3000000,MAX(0,B6241-F6241)/2))</f>
        <v/>
      </c>
      <c r="H6241" s="21">
        <f>ROUNDDOWN(G6241,-3)</f>
        <v/>
      </c>
      <c r="I6241" s="21">
        <f>IF(H6241&lt;=0,0,ROUNDDOWN(ROUND((H6241*LOOKUP(H6241,{0,1950001,3300001,6950001,9000001,18000001,40000001},{0.05,0.1,0.2,0.23,0.33,0.4,0.45})-LOOKUP(H6241,{0,1950001,3300001,6950001,9000001,18000001,40000001},{0,97500,427500,636000,1536000,2796000,4796000}))*1.021,3),0))</f>
        <v/>
      </c>
      <c r="J6241" s="21">
        <f>ROUNDDOWN(ROUND(H6241*0.06,2),-2)</f>
        <v/>
      </c>
      <c r="K6241" s="21">
        <f>ROUNDDOWN(ROUND(H6241*0.04,2),-2)</f>
        <v/>
      </c>
      <c r="L6241" s="21">
        <f>I6241+J6241+K6241</f>
        <v/>
      </c>
      <c r="M6241" s="21">
        <f>B6241-L6241</f>
        <v/>
      </c>
      <c r="N6241" s="21">
        <f>ROUNDDOWN(ROUND(B6241*0.2042,2),0)</f>
        <v/>
      </c>
    </row>
    <row r="6242">
      <c r="A6242" t="inlineStr">
        <is>
          <t>照合 一般</t>
        </is>
      </c>
      <c r="B6242" s="21" t="n">
        <v>47000000</v>
      </c>
      <c r="C6242" s="22" t="n">
        <v>9</v>
      </c>
      <c r="D6242" s="22" t="n">
        <v>1</v>
      </c>
      <c r="E6242" s="22" t="n">
        <v>0</v>
      </c>
      <c r="F6242" s="21">
        <f>(IF(C6242&lt;=20,MAX(800000,400000*C6242),8000000+700000*(C6242-20))+IF(E6242=1,1000000,0))</f>
        <v/>
      </c>
      <c r="G6242" s="21">
        <f>IF(AND(D6242=3,C6242&lt;=5),MAX(0,B6242-F6242),IF(AND(D6242=2,C6242&lt;=5,MAX(0,B6242-F6242)&gt;3000000),1500000+MAX(0,B6242-F6242)-3000000,MAX(0,B6242-F6242)/2))</f>
        <v/>
      </c>
      <c r="H6242" s="21">
        <f>ROUNDDOWN(G6242,-3)</f>
        <v/>
      </c>
      <c r="I6242" s="21">
        <f>IF(H6242&lt;=0,0,ROUNDDOWN(ROUND((H6242*LOOKUP(H6242,{0,1950001,3300001,6950001,9000001,18000001,40000001},{0.05,0.1,0.2,0.23,0.33,0.4,0.45})-LOOKUP(H6242,{0,1950001,3300001,6950001,9000001,18000001,40000001},{0,97500,427500,636000,1536000,2796000,4796000}))*1.021,3),0))</f>
        <v/>
      </c>
      <c r="J6242" s="21">
        <f>ROUNDDOWN(ROUND(H6242*0.06,2),-2)</f>
        <v/>
      </c>
      <c r="K6242" s="21">
        <f>ROUNDDOWN(ROUND(H6242*0.04,2),-2)</f>
        <v/>
      </c>
      <c r="L6242" s="21">
        <f>I6242+J6242+K6242</f>
        <v/>
      </c>
      <c r="M6242" s="21">
        <f>B6242-L6242</f>
        <v/>
      </c>
      <c r="N6242" s="21">
        <f>ROUNDDOWN(ROUND(B6242*0.2042,2),0)</f>
        <v/>
      </c>
    </row>
    <row r="6243">
      <c r="A6243" t="inlineStr">
        <is>
          <t>照合 一般</t>
        </is>
      </c>
      <c r="B6243" s="21" t="n">
        <v>47000000</v>
      </c>
      <c r="C6243" s="22" t="n">
        <v>10</v>
      </c>
      <c r="D6243" s="22" t="n">
        <v>1</v>
      </c>
      <c r="E6243" s="22" t="n">
        <v>0</v>
      </c>
      <c r="F6243" s="21">
        <f>(IF(C6243&lt;=20,MAX(800000,400000*C6243),8000000+700000*(C6243-20))+IF(E6243=1,1000000,0))</f>
        <v/>
      </c>
      <c r="G6243" s="21">
        <f>IF(AND(D6243=3,C6243&lt;=5),MAX(0,B6243-F6243),IF(AND(D6243=2,C6243&lt;=5,MAX(0,B6243-F6243)&gt;3000000),1500000+MAX(0,B6243-F6243)-3000000,MAX(0,B6243-F6243)/2))</f>
        <v/>
      </c>
      <c r="H6243" s="21">
        <f>ROUNDDOWN(G6243,-3)</f>
        <v/>
      </c>
      <c r="I6243" s="21">
        <f>IF(H6243&lt;=0,0,ROUNDDOWN(ROUND((H6243*LOOKUP(H6243,{0,1950001,3300001,6950001,9000001,18000001,40000001},{0.05,0.1,0.2,0.23,0.33,0.4,0.45})-LOOKUP(H6243,{0,1950001,3300001,6950001,9000001,18000001,40000001},{0,97500,427500,636000,1536000,2796000,4796000}))*1.021,3),0))</f>
        <v/>
      </c>
      <c r="J6243" s="21">
        <f>ROUNDDOWN(ROUND(H6243*0.06,2),-2)</f>
        <v/>
      </c>
      <c r="K6243" s="21">
        <f>ROUNDDOWN(ROUND(H6243*0.04,2),-2)</f>
        <v/>
      </c>
      <c r="L6243" s="21">
        <f>I6243+J6243+K6243</f>
        <v/>
      </c>
      <c r="M6243" s="21">
        <f>B6243-L6243</f>
        <v/>
      </c>
      <c r="N6243" s="21">
        <f>ROUNDDOWN(ROUND(B6243*0.2042,2),0)</f>
        <v/>
      </c>
    </row>
    <row r="6244">
      <c r="A6244" t="inlineStr">
        <is>
          <t>照合 一般</t>
        </is>
      </c>
      <c r="B6244" s="21" t="n">
        <v>47000000</v>
      </c>
      <c r="C6244" s="22" t="n">
        <v>11</v>
      </c>
      <c r="D6244" s="22" t="n">
        <v>1</v>
      </c>
      <c r="E6244" s="22" t="n">
        <v>0</v>
      </c>
      <c r="F6244" s="21">
        <f>(IF(C6244&lt;=20,MAX(800000,400000*C6244),8000000+700000*(C6244-20))+IF(E6244=1,1000000,0))</f>
        <v/>
      </c>
      <c r="G6244" s="21">
        <f>IF(AND(D6244=3,C6244&lt;=5),MAX(0,B6244-F6244),IF(AND(D6244=2,C6244&lt;=5,MAX(0,B6244-F6244)&gt;3000000),1500000+MAX(0,B6244-F6244)-3000000,MAX(0,B6244-F6244)/2))</f>
        <v/>
      </c>
      <c r="H6244" s="21">
        <f>ROUNDDOWN(G6244,-3)</f>
        <v/>
      </c>
      <c r="I6244" s="21">
        <f>IF(H6244&lt;=0,0,ROUNDDOWN(ROUND((H6244*LOOKUP(H6244,{0,1950001,3300001,6950001,9000001,18000001,40000001},{0.05,0.1,0.2,0.23,0.33,0.4,0.45})-LOOKUP(H6244,{0,1950001,3300001,6950001,9000001,18000001,40000001},{0,97500,427500,636000,1536000,2796000,4796000}))*1.021,3),0))</f>
        <v/>
      </c>
      <c r="J6244" s="21">
        <f>ROUNDDOWN(ROUND(H6244*0.06,2),-2)</f>
        <v/>
      </c>
      <c r="K6244" s="21">
        <f>ROUNDDOWN(ROUND(H6244*0.04,2),-2)</f>
        <v/>
      </c>
      <c r="L6244" s="21">
        <f>I6244+J6244+K6244</f>
        <v/>
      </c>
      <c r="M6244" s="21">
        <f>B6244-L6244</f>
        <v/>
      </c>
      <c r="N6244" s="21">
        <f>ROUNDDOWN(ROUND(B6244*0.2042,2),0)</f>
        <v/>
      </c>
    </row>
    <row r="6245">
      <c r="A6245" t="inlineStr">
        <is>
          <t>照合 一般</t>
        </is>
      </c>
      <c r="B6245" s="21" t="n">
        <v>47000000</v>
      </c>
      <c r="C6245" s="22" t="n">
        <v>12</v>
      </c>
      <c r="D6245" s="22" t="n">
        <v>1</v>
      </c>
      <c r="E6245" s="22" t="n">
        <v>0</v>
      </c>
      <c r="F6245" s="21">
        <f>(IF(C6245&lt;=20,MAX(800000,400000*C6245),8000000+700000*(C6245-20))+IF(E6245=1,1000000,0))</f>
        <v/>
      </c>
      <c r="G6245" s="21">
        <f>IF(AND(D6245=3,C6245&lt;=5),MAX(0,B6245-F6245),IF(AND(D6245=2,C6245&lt;=5,MAX(0,B6245-F6245)&gt;3000000),1500000+MAX(0,B6245-F6245)-3000000,MAX(0,B6245-F6245)/2))</f>
        <v/>
      </c>
      <c r="H6245" s="21">
        <f>ROUNDDOWN(G6245,-3)</f>
        <v/>
      </c>
      <c r="I6245" s="21">
        <f>IF(H6245&lt;=0,0,ROUNDDOWN(ROUND((H6245*LOOKUP(H6245,{0,1950001,3300001,6950001,9000001,18000001,40000001},{0.05,0.1,0.2,0.23,0.33,0.4,0.45})-LOOKUP(H6245,{0,1950001,3300001,6950001,9000001,18000001,40000001},{0,97500,427500,636000,1536000,2796000,4796000}))*1.021,3),0))</f>
        <v/>
      </c>
      <c r="J6245" s="21">
        <f>ROUNDDOWN(ROUND(H6245*0.06,2),-2)</f>
        <v/>
      </c>
      <c r="K6245" s="21">
        <f>ROUNDDOWN(ROUND(H6245*0.04,2),-2)</f>
        <v/>
      </c>
      <c r="L6245" s="21">
        <f>I6245+J6245+K6245</f>
        <v/>
      </c>
      <c r="M6245" s="21">
        <f>B6245-L6245</f>
        <v/>
      </c>
      <c r="N6245" s="21">
        <f>ROUNDDOWN(ROUND(B6245*0.2042,2),0)</f>
        <v/>
      </c>
    </row>
    <row r="6246">
      <c r="A6246" t="inlineStr">
        <is>
          <t>照合 一般</t>
        </is>
      </c>
      <c r="B6246" s="21" t="n">
        <v>47000000</v>
      </c>
      <c r="C6246" s="22" t="n">
        <v>13</v>
      </c>
      <c r="D6246" s="22" t="n">
        <v>1</v>
      </c>
      <c r="E6246" s="22" t="n">
        <v>0</v>
      </c>
      <c r="F6246" s="21">
        <f>(IF(C6246&lt;=20,MAX(800000,400000*C6246),8000000+700000*(C6246-20))+IF(E6246=1,1000000,0))</f>
        <v/>
      </c>
      <c r="G6246" s="21">
        <f>IF(AND(D6246=3,C6246&lt;=5),MAX(0,B6246-F6246),IF(AND(D6246=2,C6246&lt;=5,MAX(0,B6246-F6246)&gt;3000000),1500000+MAX(0,B6246-F6246)-3000000,MAX(0,B6246-F6246)/2))</f>
        <v/>
      </c>
      <c r="H6246" s="21">
        <f>ROUNDDOWN(G6246,-3)</f>
        <v/>
      </c>
      <c r="I6246" s="21">
        <f>IF(H6246&lt;=0,0,ROUNDDOWN(ROUND((H6246*LOOKUP(H6246,{0,1950001,3300001,6950001,9000001,18000001,40000001},{0.05,0.1,0.2,0.23,0.33,0.4,0.45})-LOOKUP(H6246,{0,1950001,3300001,6950001,9000001,18000001,40000001},{0,97500,427500,636000,1536000,2796000,4796000}))*1.021,3),0))</f>
        <v/>
      </c>
      <c r="J6246" s="21">
        <f>ROUNDDOWN(ROUND(H6246*0.06,2),-2)</f>
        <v/>
      </c>
      <c r="K6246" s="21">
        <f>ROUNDDOWN(ROUND(H6246*0.04,2),-2)</f>
        <v/>
      </c>
      <c r="L6246" s="21">
        <f>I6246+J6246+K6246</f>
        <v/>
      </c>
      <c r="M6246" s="21">
        <f>B6246-L6246</f>
        <v/>
      </c>
      <c r="N6246" s="21">
        <f>ROUNDDOWN(ROUND(B6246*0.2042,2),0)</f>
        <v/>
      </c>
    </row>
    <row r="6247">
      <c r="A6247" t="inlineStr">
        <is>
          <t>照合 一般</t>
        </is>
      </c>
      <c r="B6247" s="21" t="n">
        <v>47000000</v>
      </c>
      <c r="C6247" s="22" t="n">
        <v>14</v>
      </c>
      <c r="D6247" s="22" t="n">
        <v>1</v>
      </c>
      <c r="E6247" s="22" t="n">
        <v>0</v>
      </c>
      <c r="F6247" s="21">
        <f>(IF(C6247&lt;=20,MAX(800000,400000*C6247),8000000+700000*(C6247-20))+IF(E6247=1,1000000,0))</f>
        <v/>
      </c>
      <c r="G6247" s="21">
        <f>IF(AND(D6247=3,C6247&lt;=5),MAX(0,B6247-F6247),IF(AND(D6247=2,C6247&lt;=5,MAX(0,B6247-F6247)&gt;3000000),1500000+MAX(0,B6247-F6247)-3000000,MAX(0,B6247-F6247)/2))</f>
        <v/>
      </c>
      <c r="H6247" s="21">
        <f>ROUNDDOWN(G6247,-3)</f>
        <v/>
      </c>
      <c r="I6247" s="21">
        <f>IF(H6247&lt;=0,0,ROUNDDOWN(ROUND((H6247*LOOKUP(H6247,{0,1950001,3300001,6950001,9000001,18000001,40000001},{0.05,0.1,0.2,0.23,0.33,0.4,0.45})-LOOKUP(H6247,{0,1950001,3300001,6950001,9000001,18000001,40000001},{0,97500,427500,636000,1536000,2796000,4796000}))*1.021,3),0))</f>
        <v/>
      </c>
      <c r="J6247" s="21">
        <f>ROUNDDOWN(ROUND(H6247*0.06,2),-2)</f>
        <v/>
      </c>
      <c r="K6247" s="21">
        <f>ROUNDDOWN(ROUND(H6247*0.04,2),-2)</f>
        <v/>
      </c>
      <c r="L6247" s="21">
        <f>I6247+J6247+K6247</f>
        <v/>
      </c>
      <c r="M6247" s="21">
        <f>B6247-L6247</f>
        <v/>
      </c>
      <c r="N6247" s="21">
        <f>ROUNDDOWN(ROUND(B6247*0.2042,2),0)</f>
        <v/>
      </c>
    </row>
    <row r="6248">
      <c r="A6248" t="inlineStr">
        <is>
          <t>照合 一般</t>
        </is>
      </c>
      <c r="B6248" s="21" t="n">
        <v>47000000</v>
      </c>
      <c r="C6248" s="22" t="n">
        <v>15</v>
      </c>
      <c r="D6248" s="22" t="n">
        <v>1</v>
      </c>
      <c r="E6248" s="22" t="n">
        <v>0</v>
      </c>
      <c r="F6248" s="21">
        <f>(IF(C6248&lt;=20,MAX(800000,400000*C6248),8000000+700000*(C6248-20))+IF(E6248=1,1000000,0))</f>
        <v/>
      </c>
      <c r="G6248" s="21">
        <f>IF(AND(D6248=3,C6248&lt;=5),MAX(0,B6248-F6248),IF(AND(D6248=2,C6248&lt;=5,MAX(0,B6248-F6248)&gt;3000000),1500000+MAX(0,B6248-F6248)-3000000,MAX(0,B6248-F6248)/2))</f>
        <v/>
      </c>
      <c r="H6248" s="21">
        <f>ROUNDDOWN(G6248,-3)</f>
        <v/>
      </c>
      <c r="I6248" s="21">
        <f>IF(H6248&lt;=0,0,ROUNDDOWN(ROUND((H6248*LOOKUP(H6248,{0,1950001,3300001,6950001,9000001,18000001,40000001},{0.05,0.1,0.2,0.23,0.33,0.4,0.45})-LOOKUP(H6248,{0,1950001,3300001,6950001,9000001,18000001,40000001},{0,97500,427500,636000,1536000,2796000,4796000}))*1.021,3),0))</f>
        <v/>
      </c>
      <c r="J6248" s="21">
        <f>ROUNDDOWN(ROUND(H6248*0.06,2),-2)</f>
        <v/>
      </c>
      <c r="K6248" s="21">
        <f>ROUNDDOWN(ROUND(H6248*0.04,2),-2)</f>
        <v/>
      </c>
      <c r="L6248" s="21">
        <f>I6248+J6248+K6248</f>
        <v/>
      </c>
      <c r="M6248" s="21">
        <f>B6248-L6248</f>
        <v/>
      </c>
      <c r="N6248" s="21">
        <f>ROUNDDOWN(ROUND(B6248*0.2042,2),0)</f>
        <v/>
      </c>
    </row>
    <row r="6249">
      <c r="A6249" t="inlineStr">
        <is>
          <t>照合 一般</t>
        </is>
      </c>
      <c r="B6249" s="21" t="n">
        <v>47000000</v>
      </c>
      <c r="C6249" s="22" t="n">
        <v>16</v>
      </c>
      <c r="D6249" s="22" t="n">
        <v>1</v>
      </c>
      <c r="E6249" s="22" t="n">
        <v>0</v>
      </c>
      <c r="F6249" s="21">
        <f>(IF(C6249&lt;=20,MAX(800000,400000*C6249),8000000+700000*(C6249-20))+IF(E6249=1,1000000,0))</f>
        <v/>
      </c>
      <c r="G6249" s="21">
        <f>IF(AND(D6249=3,C6249&lt;=5),MAX(0,B6249-F6249),IF(AND(D6249=2,C6249&lt;=5,MAX(0,B6249-F6249)&gt;3000000),1500000+MAX(0,B6249-F6249)-3000000,MAX(0,B6249-F6249)/2))</f>
        <v/>
      </c>
      <c r="H6249" s="21">
        <f>ROUNDDOWN(G6249,-3)</f>
        <v/>
      </c>
      <c r="I6249" s="21">
        <f>IF(H6249&lt;=0,0,ROUNDDOWN(ROUND((H6249*LOOKUP(H6249,{0,1950001,3300001,6950001,9000001,18000001,40000001},{0.05,0.1,0.2,0.23,0.33,0.4,0.45})-LOOKUP(H6249,{0,1950001,3300001,6950001,9000001,18000001,40000001},{0,97500,427500,636000,1536000,2796000,4796000}))*1.021,3),0))</f>
        <v/>
      </c>
      <c r="J6249" s="21">
        <f>ROUNDDOWN(ROUND(H6249*0.06,2),-2)</f>
        <v/>
      </c>
      <c r="K6249" s="21">
        <f>ROUNDDOWN(ROUND(H6249*0.04,2),-2)</f>
        <v/>
      </c>
      <c r="L6249" s="21">
        <f>I6249+J6249+K6249</f>
        <v/>
      </c>
      <c r="M6249" s="21">
        <f>B6249-L6249</f>
        <v/>
      </c>
      <c r="N6249" s="21">
        <f>ROUNDDOWN(ROUND(B6249*0.2042,2),0)</f>
        <v/>
      </c>
    </row>
    <row r="6250">
      <c r="A6250" t="inlineStr">
        <is>
          <t>照合 一般</t>
        </is>
      </c>
      <c r="B6250" s="21" t="n">
        <v>47000000</v>
      </c>
      <c r="C6250" s="22" t="n">
        <v>17</v>
      </c>
      <c r="D6250" s="22" t="n">
        <v>1</v>
      </c>
      <c r="E6250" s="22" t="n">
        <v>0</v>
      </c>
      <c r="F6250" s="21">
        <f>(IF(C6250&lt;=20,MAX(800000,400000*C6250),8000000+700000*(C6250-20))+IF(E6250=1,1000000,0))</f>
        <v/>
      </c>
      <c r="G6250" s="21">
        <f>IF(AND(D6250=3,C6250&lt;=5),MAX(0,B6250-F6250),IF(AND(D6250=2,C6250&lt;=5,MAX(0,B6250-F6250)&gt;3000000),1500000+MAX(0,B6250-F6250)-3000000,MAX(0,B6250-F6250)/2))</f>
        <v/>
      </c>
      <c r="H6250" s="21">
        <f>ROUNDDOWN(G6250,-3)</f>
        <v/>
      </c>
      <c r="I6250" s="21">
        <f>IF(H6250&lt;=0,0,ROUNDDOWN(ROUND((H6250*LOOKUP(H6250,{0,1950001,3300001,6950001,9000001,18000001,40000001},{0.05,0.1,0.2,0.23,0.33,0.4,0.45})-LOOKUP(H6250,{0,1950001,3300001,6950001,9000001,18000001,40000001},{0,97500,427500,636000,1536000,2796000,4796000}))*1.021,3),0))</f>
        <v/>
      </c>
      <c r="J6250" s="21">
        <f>ROUNDDOWN(ROUND(H6250*0.06,2),-2)</f>
        <v/>
      </c>
      <c r="K6250" s="21">
        <f>ROUNDDOWN(ROUND(H6250*0.04,2),-2)</f>
        <v/>
      </c>
      <c r="L6250" s="21">
        <f>I6250+J6250+K6250</f>
        <v/>
      </c>
      <c r="M6250" s="21">
        <f>B6250-L6250</f>
        <v/>
      </c>
      <c r="N6250" s="21">
        <f>ROUNDDOWN(ROUND(B6250*0.2042,2),0)</f>
        <v/>
      </c>
    </row>
    <row r="6251">
      <c r="A6251" t="inlineStr">
        <is>
          <t>照合 一般</t>
        </is>
      </c>
      <c r="B6251" s="21" t="n">
        <v>47000000</v>
      </c>
      <c r="C6251" s="22" t="n">
        <v>18</v>
      </c>
      <c r="D6251" s="22" t="n">
        <v>1</v>
      </c>
      <c r="E6251" s="22" t="n">
        <v>0</v>
      </c>
      <c r="F6251" s="21">
        <f>(IF(C6251&lt;=20,MAX(800000,400000*C6251),8000000+700000*(C6251-20))+IF(E6251=1,1000000,0))</f>
        <v/>
      </c>
      <c r="G6251" s="21">
        <f>IF(AND(D6251=3,C6251&lt;=5),MAX(0,B6251-F6251),IF(AND(D6251=2,C6251&lt;=5,MAX(0,B6251-F6251)&gt;3000000),1500000+MAX(0,B6251-F6251)-3000000,MAX(0,B6251-F6251)/2))</f>
        <v/>
      </c>
      <c r="H6251" s="21">
        <f>ROUNDDOWN(G6251,-3)</f>
        <v/>
      </c>
      <c r="I6251" s="21">
        <f>IF(H6251&lt;=0,0,ROUNDDOWN(ROUND((H6251*LOOKUP(H6251,{0,1950001,3300001,6950001,9000001,18000001,40000001},{0.05,0.1,0.2,0.23,0.33,0.4,0.45})-LOOKUP(H6251,{0,1950001,3300001,6950001,9000001,18000001,40000001},{0,97500,427500,636000,1536000,2796000,4796000}))*1.021,3),0))</f>
        <v/>
      </c>
      <c r="J6251" s="21">
        <f>ROUNDDOWN(ROUND(H6251*0.06,2),-2)</f>
        <v/>
      </c>
      <c r="K6251" s="21">
        <f>ROUNDDOWN(ROUND(H6251*0.04,2),-2)</f>
        <v/>
      </c>
      <c r="L6251" s="21">
        <f>I6251+J6251+K6251</f>
        <v/>
      </c>
      <c r="M6251" s="21">
        <f>B6251-L6251</f>
        <v/>
      </c>
      <c r="N6251" s="21">
        <f>ROUNDDOWN(ROUND(B6251*0.2042,2),0)</f>
        <v/>
      </c>
    </row>
    <row r="6252">
      <c r="A6252" t="inlineStr">
        <is>
          <t>照合 一般</t>
        </is>
      </c>
      <c r="B6252" s="21" t="n">
        <v>47000000</v>
      </c>
      <c r="C6252" s="22" t="n">
        <v>19</v>
      </c>
      <c r="D6252" s="22" t="n">
        <v>1</v>
      </c>
      <c r="E6252" s="22" t="n">
        <v>0</v>
      </c>
      <c r="F6252" s="21">
        <f>(IF(C6252&lt;=20,MAX(800000,400000*C6252),8000000+700000*(C6252-20))+IF(E6252=1,1000000,0))</f>
        <v/>
      </c>
      <c r="G6252" s="21">
        <f>IF(AND(D6252=3,C6252&lt;=5),MAX(0,B6252-F6252),IF(AND(D6252=2,C6252&lt;=5,MAX(0,B6252-F6252)&gt;3000000),1500000+MAX(0,B6252-F6252)-3000000,MAX(0,B6252-F6252)/2))</f>
        <v/>
      </c>
      <c r="H6252" s="21">
        <f>ROUNDDOWN(G6252,-3)</f>
        <v/>
      </c>
      <c r="I6252" s="21">
        <f>IF(H6252&lt;=0,0,ROUNDDOWN(ROUND((H6252*LOOKUP(H6252,{0,1950001,3300001,6950001,9000001,18000001,40000001},{0.05,0.1,0.2,0.23,0.33,0.4,0.45})-LOOKUP(H6252,{0,1950001,3300001,6950001,9000001,18000001,40000001},{0,97500,427500,636000,1536000,2796000,4796000}))*1.021,3),0))</f>
        <v/>
      </c>
      <c r="J6252" s="21">
        <f>ROUNDDOWN(ROUND(H6252*0.06,2),-2)</f>
        <v/>
      </c>
      <c r="K6252" s="21">
        <f>ROUNDDOWN(ROUND(H6252*0.04,2),-2)</f>
        <v/>
      </c>
      <c r="L6252" s="21">
        <f>I6252+J6252+K6252</f>
        <v/>
      </c>
      <c r="M6252" s="21">
        <f>B6252-L6252</f>
        <v/>
      </c>
      <c r="N6252" s="21">
        <f>ROUNDDOWN(ROUND(B6252*0.2042,2),0)</f>
        <v/>
      </c>
    </row>
    <row r="6253">
      <c r="A6253" t="inlineStr">
        <is>
          <t>照合 一般</t>
        </is>
      </c>
      <c r="B6253" s="21" t="n">
        <v>47000000</v>
      </c>
      <c r="C6253" s="22" t="n">
        <v>20</v>
      </c>
      <c r="D6253" s="22" t="n">
        <v>1</v>
      </c>
      <c r="E6253" s="22" t="n">
        <v>0</v>
      </c>
      <c r="F6253" s="21">
        <f>(IF(C6253&lt;=20,MAX(800000,400000*C6253),8000000+700000*(C6253-20))+IF(E6253=1,1000000,0))</f>
        <v/>
      </c>
      <c r="G6253" s="21">
        <f>IF(AND(D6253=3,C6253&lt;=5),MAX(0,B6253-F6253),IF(AND(D6253=2,C6253&lt;=5,MAX(0,B6253-F6253)&gt;3000000),1500000+MAX(0,B6253-F6253)-3000000,MAX(0,B6253-F6253)/2))</f>
        <v/>
      </c>
      <c r="H6253" s="21">
        <f>ROUNDDOWN(G6253,-3)</f>
        <v/>
      </c>
      <c r="I6253" s="21">
        <f>IF(H6253&lt;=0,0,ROUNDDOWN(ROUND((H6253*LOOKUP(H6253,{0,1950001,3300001,6950001,9000001,18000001,40000001},{0.05,0.1,0.2,0.23,0.33,0.4,0.45})-LOOKUP(H6253,{0,1950001,3300001,6950001,9000001,18000001,40000001},{0,97500,427500,636000,1536000,2796000,4796000}))*1.021,3),0))</f>
        <v/>
      </c>
      <c r="J6253" s="21">
        <f>ROUNDDOWN(ROUND(H6253*0.06,2),-2)</f>
        <v/>
      </c>
      <c r="K6253" s="21">
        <f>ROUNDDOWN(ROUND(H6253*0.04,2),-2)</f>
        <v/>
      </c>
      <c r="L6253" s="21">
        <f>I6253+J6253+K6253</f>
        <v/>
      </c>
      <c r="M6253" s="21">
        <f>B6253-L6253</f>
        <v/>
      </c>
      <c r="N6253" s="21">
        <f>ROUNDDOWN(ROUND(B6253*0.2042,2),0)</f>
        <v/>
      </c>
    </row>
    <row r="6254">
      <c r="A6254" t="inlineStr">
        <is>
          <t>照合 一般</t>
        </is>
      </c>
      <c r="B6254" s="21" t="n">
        <v>47000000</v>
      </c>
      <c r="C6254" s="22" t="n">
        <v>21</v>
      </c>
      <c r="D6254" s="22" t="n">
        <v>1</v>
      </c>
      <c r="E6254" s="22" t="n">
        <v>0</v>
      </c>
      <c r="F6254" s="21">
        <f>(IF(C6254&lt;=20,MAX(800000,400000*C6254),8000000+700000*(C6254-20))+IF(E6254=1,1000000,0))</f>
        <v/>
      </c>
      <c r="G6254" s="21">
        <f>IF(AND(D6254=3,C6254&lt;=5),MAX(0,B6254-F6254),IF(AND(D6254=2,C6254&lt;=5,MAX(0,B6254-F6254)&gt;3000000),1500000+MAX(0,B6254-F6254)-3000000,MAX(0,B6254-F6254)/2))</f>
        <v/>
      </c>
      <c r="H6254" s="21">
        <f>ROUNDDOWN(G6254,-3)</f>
        <v/>
      </c>
      <c r="I6254" s="21">
        <f>IF(H6254&lt;=0,0,ROUNDDOWN(ROUND((H6254*LOOKUP(H6254,{0,1950001,3300001,6950001,9000001,18000001,40000001},{0.05,0.1,0.2,0.23,0.33,0.4,0.45})-LOOKUP(H6254,{0,1950001,3300001,6950001,9000001,18000001,40000001},{0,97500,427500,636000,1536000,2796000,4796000}))*1.021,3),0))</f>
        <v/>
      </c>
      <c r="J6254" s="21">
        <f>ROUNDDOWN(ROUND(H6254*0.06,2),-2)</f>
        <v/>
      </c>
      <c r="K6254" s="21">
        <f>ROUNDDOWN(ROUND(H6254*0.04,2),-2)</f>
        <v/>
      </c>
      <c r="L6254" s="21">
        <f>I6254+J6254+K6254</f>
        <v/>
      </c>
      <c r="M6254" s="21">
        <f>B6254-L6254</f>
        <v/>
      </c>
      <c r="N6254" s="21">
        <f>ROUNDDOWN(ROUND(B6254*0.2042,2),0)</f>
        <v/>
      </c>
    </row>
    <row r="6255">
      <c r="A6255" t="inlineStr">
        <is>
          <t>照合 一般</t>
        </is>
      </c>
      <c r="B6255" s="21" t="n">
        <v>47000000</v>
      </c>
      <c r="C6255" s="22" t="n">
        <v>22</v>
      </c>
      <c r="D6255" s="22" t="n">
        <v>1</v>
      </c>
      <c r="E6255" s="22" t="n">
        <v>0</v>
      </c>
      <c r="F6255" s="21">
        <f>(IF(C6255&lt;=20,MAX(800000,400000*C6255),8000000+700000*(C6255-20))+IF(E6255=1,1000000,0))</f>
        <v/>
      </c>
      <c r="G6255" s="21">
        <f>IF(AND(D6255=3,C6255&lt;=5),MAX(0,B6255-F6255),IF(AND(D6255=2,C6255&lt;=5,MAX(0,B6255-F6255)&gt;3000000),1500000+MAX(0,B6255-F6255)-3000000,MAX(0,B6255-F6255)/2))</f>
        <v/>
      </c>
      <c r="H6255" s="21">
        <f>ROUNDDOWN(G6255,-3)</f>
        <v/>
      </c>
      <c r="I6255" s="21">
        <f>IF(H6255&lt;=0,0,ROUNDDOWN(ROUND((H6255*LOOKUP(H6255,{0,1950001,3300001,6950001,9000001,18000001,40000001},{0.05,0.1,0.2,0.23,0.33,0.4,0.45})-LOOKUP(H6255,{0,1950001,3300001,6950001,9000001,18000001,40000001},{0,97500,427500,636000,1536000,2796000,4796000}))*1.021,3),0))</f>
        <v/>
      </c>
      <c r="J6255" s="21">
        <f>ROUNDDOWN(ROUND(H6255*0.06,2),-2)</f>
        <v/>
      </c>
      <c r="K6255" s="21">
        <f>ROUNDDOWN(ROUND(H6255*0.04,2),-2)</f>
        <v/>
      </c>
      <c r="L6255" s="21">
        <f>I6255+J6255+K6255</f>
        <v/>
      </c>
      <c r="M6255" s="21">
        <f>B6255-L6255</f>
        <v/>
      </c>
      <c r="N6255" s="21">
        <f>ROUNDDOWN(ROUND(B6255*0.2042,2),0)</f>
        <v/>
      </c>
    </row>
    <row r="6256">
      <c r="A6256" t="inlineStr">
        <is>
          <t>照合 一般</t>
        </is>
      </c>
      <c r="B6256" s="21" t="n">
        <v>47000000</v>
      </c>
      <c r="C6256" s="22" t="n">
        <v>23</v>
      </c>
      <c r="D6256" s="22" t="n">
        <v>1</v>
      </c>
      <c r="E6256" s="22" t="n">
        <v>0</v>
      </c>
      <c r="F6256" s="21">
        <f>(IF(C6256&lt;=20,MAX(800000,400000*C6256),8000000+700000*(C6256-20))+IF(E6256=1,1000000,0))</f>
        <v/>
      </c>
      <c r="G6256" s="21">
        <f>IF(AND(D6256=3,C6256&lt;=5),MAX(0,B6256-F6256),IF(AND(D6256=2,C6256&lt;=5,MAX(0,B6256-F6256)&gt;3000000),1500000+MAX(0,B6256-F6256)-3000000,MAX(0,B6256-F6256)/2))</f>
        <v/>
      </c>
      <c r="H6256" s="21">
        <f>ROUNDDOWN(G6256,-3)</f>
        <v/>
      </c>
      <c r="I6256" s="21">
        <f>IF(H6256&lt;=0,0,ROUNDDOWN(ROUND((H6256*LOOKUP(H6256,{0,1950001,3300001,6950001,9000001,18000001,40000001},{0.05,0.1,0.2,0.23,0.33,0.4,0.45})-LOOKUP(H6256,{0,1950001,3300001,6950001,9000001,18000001,40000001},{0,97500,427500,636000,1536000,2796000,4796000}))*1.021,3),0))</f>
        <v/>
      </c>
      <c r="J6256" s="21">
        <f>ROUNDDOWN(ROUND(H6256*0.06,2),-2)</f>
        <v/>
      </c>
      <c r="K6256" s="21">
        <f>ROUNDDOWN(ROUND(H6256*0.04,2),-2)</f>
        <v/>
      </c>
      <c r="L6256" s="21">
        <f>I6256+J6256+K6256</f>
        <v/>
      </c>
      <c r="M6256" s="21">
        <f>B6256-L6256</f>
        <v/>
      </c>
      <c r="N6256" s="21">
        <f>ROUNDDOWN(ROUND(B6256*0.2042,2),0)</f>
        <v/>
      </c>
    </row>
    <row r="6257">
      <c r="A6257" t="inlineStr">
        <is>
          <t>照合 一般</t>
        </is>
      </c>
      <c r="B6257" s="21" t="n">
        <v>47000000</v>
      </c>
      <c r="C6257" s="22" t="n">
        <v>24</v>
      </c>
      <c r="D6257" s="22" t="n">
        <v>1</v>
      </c>
      <c r="E6257" s="22" t="n">
        <v>0</v>
      </c>
      <c r="F6257" s="21">
        <f>(IF(C6257&lt;=20,MAX(800000,400000*C6257),8000000+700000*(C6257-20))+IF(E6257=1,1000000,0))</f>
        <v/>
      </c>
      <c r="G6257" s="21">
        <f>IF(AND(D6257=3,C6257&lt;=5),MAX(0,B6257-F6257),IF(AND(D6257=2,C6257&lt;=5,MAX(0,B6257-F6257)&gt;3000000),1500000+MAX(0,B6257-F6257)-3000000,MAX(0,B6257-F6257)/2))</f>
        <v/>
      </c>
      <c r="H6257" s="21">
        <f>ROUNDDOWN(G6257,-3)</f>
        <v/>
      </c>
      <c r="I6257" s="21">
        <f>IF(H6257&lt;=0,0,ROUNDDOWN(ROUND((H6257*LOOKUP(H6257,{0,1950001,3300001,6950001,9000001,18000001,40000001},{0.05,0.1,0.2,0.23,0.33,0.4,0.45})-LOOKUP(H6257,{0,1950001,3300001,6950001,9000001,18000001,40000001},{0,97500,427500,636000,1536000,2796000,4796000}))*1.021,3),0))</f>
        <v/>
      </c>
      <c r="J6257" s="21">
        <f>ROUNDDOWN(ROUND(H6257*0.06,2),-2)</f>
        <v/>
      </c>
      <c r="K6257" s="21">
        <f>ROUNDDOWN(ROUND(H6257*0.04,2),-2)</f>
        <v/>
      </c>
      <c r="L6257" s="21">
        <f>I6257+J6257+K6257</f>
        <v/>
      </c>
      <c r="M6257" s="21">
        <f>B6257-L6257</f>
        <v/>
      </c>
      <c r="N6257" s="21">
        <f>ROUNDDOWN(ROUND(B6257*0.2042,2),0)</f>
        <v/>
      </c>
    </row>
    <row r="6258">
      <c r="A6258" t="inlineStr">
        <is>
          <t>照合 一般</t>
        </is>
      </c>
      <c r="B6258" s="21" t="n">
        <v>47000000</v>
      </c>
      <c r="C6258" s="22" t="n">
        <v>25</v>
      </c>
      <c r="D6258" s="22" t="n">
        <v>1</v>
      </c>
      <c r="E6258" s="22" t="n">
        <v>0</v>
      </c>
      <c r="F6258" s="21">
        <f>(IF(C6258&lt;=20,MAX(800000,400000*C6258),8000000+700000*(C6258-20))+IF(E6258=1,1000000,0))</f>
        <v/>
      </c>
      <c r="G6258" s="21">
        <f>IF(AND(D6258=3,C6258&lt;=5),MAX(0,B6258-F6258),IF(AND(D6258=2,C6258&lt;=5,MAX(0,B6258-F6258)&gt;3000000),1500000+MAX(0,B6258-F6258)-3000000,MAX(0,B6258-F6258)/2))</f>
        <v/>
      </c>
      <c r="H6258" s="21">
        <f>ROUNDDOWN(G6258,-3)</f>
        <v/>
      </c>
      <c r="I6258" s="21">
        <f>IF(H6258&lt;=0,0,ROUNDDOWN(ROUND((H6258*LOOKUP(H6258,{0,1950001,3300001,6950001,9000001,18000001,40000001},{0.05,0.1,0.2,0.23,0.33,0.4,0.45})-LOOKUP(H6258,{0,1950001,3300001,6950001,9000001,18000001,40000001},{0,97500,427500,636000,1536000,2796000,4796000}))*1.021,3),0))</f>
        <v/>
      </c>
      <c r="J6258" s="21">
        <f>ROUNDDOWN(ROUND(H6258*0.06,2),-2)</f>
        <v/>
      </c>
      <c r="K6258" s="21">
        <f>ROUNDDOWN(ROUND(H6258*0.04,2),-2)</f>
        <v/>
      </c>
      <c r="L6258" s="21">
        <f>I6258+J6258+K6258</f>
        <v/>
      </c>
      <c r="M6258" s="21">
        <f>B6258-L6258</f>
        <v/>
      </c>
      <c r="N6258" s="21">
        <f>ROUNDDOWN(ROUND(B6258*0.2042,2),0)</f>
        <v/>
      </c>
    </row>
    <row r="6259">
      <c r="A6259" t="inlineStr">
        <is>
          <t>照合 一般</t>
        </is>
      </c>
      <c r="B6259" s="21" t="n">
        <v>47000000</v>
      </c>
      <c r="C6259" s="22" t="n">
        <v>26</v>
      </c>
      <c r="D6259" s="22" t="n">
        <v>1</v>
      </c>
      <c r="E6259" s="22" t="n">
        <v>0</v>
      </c>
      <c r="F6259" s="21">
        <f>(IF(C6259&lt;=20,MAX(800000,400000*C6259),8000000+700000*(C6259-20))+IF(E6259=1,1000000,0))</f>
        <v/>
      </c>
      <c r="G6259" s="21">
        <f>IF(AND(D6259=3,C6259&lt;=5),MAX(0,B6259-F6259),IF(AND(D6259=2,C6259&lt;=5,MAX(0,B6259-F6259)&gt;3000000),1500000+MAX(0,B6259-F6259)-3000000,MAX(0,B6259-F6259)/2))</f>
        <v/>
      </c>
      <c r="H6259" s="21">
        <f>ROUNDDOWN(G6259,-3)</f>
        <v/>
      </c>
      <c r="I6259" s="21">
        <f>IF(H6259&lt;=0,0,ROUNDDOWN(ROUND((H6259*LOOKUP(H6259,{0,1950001,3300001,6950001,9000001,18000001,40000001},{0.05,0.1,0.2,0.23,0.33,0.4,0.45})-LOOKUP(H6259,{0,1950001,3300001,6950001,9000001,18000001,40000001},{0,97500,427500,636000,1536000,2796000,4796000}))*1.021,3),0))</f>
        <v/>
      </c>
      <c r="J6259" s="21">
        <f>ROUNDDOWN(ROUND(H6259*0.06,2),-2)</f>
        <v/>
      </c>
      <c r="K6259" s="21">
        <f>ROUNDDOWN(ROUND(H6259*0.04,2),-2)</f>
        <v/>
      </c>
      <c r="L6259" s="21">
        <f>I6259+J6259+K6259</f>
        <v/>
      </c>
      <c r="M6259" s="21">
        <f>B6259-L6259</f>
        <v/>
      </c>
      <c r="N6259" s="21">
        <f>ROUNDDOWN(ROUND(B6259*0.2042,2),0)</f>
        <v/>
      </c>
    </row>
    <row r="6260">
      <c r="A6260" t="inlineStr">
        <is>
          <t>照合 一般</t>
        </is>
      </c>
      <c r="B6260" s="21" t="n">
        <v>47000000</v>
      </c>
      <c r="C6260" s="22" t="n">
        <v>27</v>
      </c>
      <c r="D6260" s="22" t="n">
        <v>1</v>
      </c>
      <c r="E6260" s="22" t="n">
        <v>0</v>
      </c>
      <c r="F6260" s="21">
        <f>(IF(C6260&lt;=20,MAX(800000,400000*C6260),8000000+700000*(C6260-20))+IF(E6260=1,1000000,0))</f>
        <v/>
      </c>
      <c r="G6260" s="21">
        <f>IF(AND(D6260=3,C6260&lt;=5),MAX(0,B6260-F6260),IF(AND(D6260=2,C6260&lt;=5,MAX(0,B6260-F6260)&gt;3000000),1500000+MAX(0,B6260-F6260)-3000000,MAX(0,B6260-F6260)/2))</f>
        <v/>
      </c>
      <c r="H6260" s="21">
        <f>ROUNDDOWN(G6260,-3)</f>
        <v/>
      </c>
      <c r="I6260" s="21">
        <f>IF(H6260&lt;=0,0,ROUNDDOWN(ROUND((H6260*LOOKUP(H6260,{0,1950001,3300001,6950001,9000001,18000001,40000001},{0.05,0.1,0.2,0.23,0.33,0.4,0.45})-LOOKUP(H6260,{0,1950001,3300001,6950001,9000001,18000001,40000001},{0,97500,427500,636000,1536000,2796000,4796000}))*1.021,3),0))</f>
        <v/>
      </c>
      <c r="J6260" s="21">
        <f>ROUNDDOWN(ROUND(H6260*0.06,2),-2)</f>
        <v/>
      </c>
      <c r="K6260" s="21">
        <f>ROUNDDOWN(ROUND(H6260*0.04,2),-2)</f>
        <v/>
      </c>
      <c r="L6260" s="21">
        <f>I6260+J6260+K6260</f>
        <v/>
      </c>
      <c r="M6260" s="21">
        <f>B6260-L6260</f>
        <v/>
      </c>
      <c r="N6260" s="21">
        <f>ROUNDDOWN(ROUND(B6260*0.2042,2),0)</f>
        <v/>
      </c>
    </row>
    <row r="6261">
      <c r="A6261" t="inlineStr">
        <is>
          <t>照合 一般</t>
        </is>
      </c>
      <c r="B6261" s="21" t="n">
        <v>47000000</v>
      </c>
      <c r="C6261" s="22" t="n">
        <v>28</v>
      </c>
      <c r="D6261" s="22" t="n">
        <v>1</v>
      </c>
      <c r="E6261" s="22" t="n">
        <v>0</v>
      </c>
      <c r="F6261" s="21">
        <f>(IF(C6261&lt;=20,MAX(800000,400000*C6261),8000000+700000*(C6261-20))+IF(E6261=1,1000000,0))</f>
        <v/>
      </c>
      <c r="G6261" s="21">
        <f>IF(AND(D6261=3,C6261&lt;=5),MAX(0,B6261-F6261),IF(AND(D6261=2,C6261&lt;=5,MAX(0,B6261-F6261)&gt;3000000),1500000+MAX(0,B6261-F6261)-3000000,MAX(0,B6261-F6261)/2))</f>
        <v/>
      </c>
      <c r="H6261" s="21">
        <f>ROUNDDOWN(G6261,-3)</f>
        <v/>
      </c>
      <c r="I6261" s="21">
        <f>IF(H6261&lt;=0,0,ROUNDDOWN(ROUND((H6261*LOOKUP(H6261,{0,1950001,3300001,6950001,9000001,18000001,40000001},{0.05,0.1,0.2,0.23,0.33,0.4,0.45})-LOOKUP(H6261,{0,1950001,3300001,6950001,9000001,18000001,40000001},{0,97500,427500,636000,1536000,2796000,4796000}))*1.021,3),0))</f>
        <v/>
      </c>
      <c r="J6261" s="21">
        <f>ROUNDDOWN(ROUND(H6261*0.06,2),-2)</f>
        <v/>
      </c>
      <c r="K6261" s="21">
        <f>ROUNDDOWN(ROUND(H6261*0.04,2),-2)</f>
        <v/>
      </c>
      <c r="L6261" s="21">
        <f>I6261+J6261+K6261</f>
        <v/>
      </c>
      <c r="M6261" s="21">
        <f>B6261-L6261</f>
        <v/>
      </c>
      <c r="N6261" s="21">
        <f>ROUNDDOWN(ROUND(B6261*0.2042,2),0)</f>
        <v/>
      </c>
    </row>
    <row r="6262">
      <c r="A6262" t="inlineStr">
        <is>
          <t>照合 一般</t>
        </is>
      </c>
      <c r="B6262" s="21" t="n">
        <v>47000000</v>
      </c>
      <c r="C6262" s="22" t="n">
        <v>29</v>
      </c>
      <c r="D6262" s="22" t="n">
        <v>1</v>
      </c>
      <c r="E6262" s="22" t="n">
        <v>0</v>
      </c>
      <c r="F6262" s="21">
        <f>(IF(C6262&lt;=20,MAX(800000,400000*C6262),8000000+700000*(C6262-20))+IF(E6262=1,1000000,0))</f>
        <v/>
      </c>
      <c r="G6262" s="21">
        <f>IF(AND(D6262=3,C6262&lt;=5),MAX(0,B6262-F6262),IF(AND(D6262=2,C6262&lt;=5,MAX(0,B6262-F6262)&gt;3000000),1500000+MAX(0,B6262-F6262)-3000000,MAX(0,B6262-F6262)/2))</f>
        <v/>
      </c>
      <c r="H6262" s="21">
        <f>ROUNDDOWN(G6262,-3)</f>
        <v/>
      </c>
      <c r="I6262" s="21">
        <f>IF(H6262&lt;=0,0,ROUNDDOWN(ROUND((H6262*LOOKUP(H6262,{0,1950001,3300001,6950001,9000001,18000001,40000001},{0.05,0.1,0.2,0.23,0.33,0.4,0.45})-LOOKUP(H6262,{0,1950001,3300001,6950001,9000001,18000001,40000001},{0,97500,427500,636000,1536000,2796000,4796000}))*1.021,3),0))</f>
        <v/>
      </c>
      <c r="J6262" s="21">
        <f>ROUNDDOWN(ROUND(H6262*0.06,2),-2)</f>
        <v/>
      </c>
      <c r="K6262" s="21">
        <f>ROUNDDOWN(ROUND(H6262*0.04,2),-2)</f>
        <v/>
      </c>
      <c r="L6262" s="21">
        <f>I6262+J6262+K6262</f>
        <v/>
      </c>
      <c r="M6262" s="21">
        <f>B6262-L6262</f>
        <v/>
      </c>
      <c r="N6262" s="21">
        <f>ROUNDDOWN(ROUND(B6262*0.2042,2),0)</f>
        <v/>
      </c>
    </row>
    <row r="6263">
      <c r="A6263" t="inlineStr">
        <is>
          <t>照合 一般</t>
        </is>
      </c>
      <c r="B6263" s="21" t="n">
        <v>47000000</v>
      </c>
      <c r="C6263" s="22" t="n">
        <v>30</v>
      </c>
      <c r="D6263" s="22" t="n">
        <v>1</v>
      </c>
      <c r="E6263" s="22" t="n">
        <v>0</v>
      </c>
      <c r="F6263" s="21">
        <f>(IF(C6263&lt;=20,MAX(800000,400000*C6263),8000000+700000*(C6263-20))+IF(E6263=1,1000000,0))</f>
        <v/>
      </c>
      <c r="G6263" s="21">
        <f>IF(AND(D6263=3,C6263&lt;=5),MAX(0,B6263-F6263),IF(AND(D6263=2,C6263&lt;=5,MAX(0,B6263-F6263)&gt;3000000),1500000+MAX(0,B6263-F6263)-3000000,MAX(0,B6263-F6263)/2))</f>
        <v/>
      </c>
      <c r="H6263" s="21">
        <f>ROUNDDOWN(G6263,-3)</f>
        <v/>
      </c>
      <c r="I6263" s="21">
        <f>IF(H6263&lt;=0,0,ROUNDDOWN(ROUND((H6263*LOOKUP(H6263,{0,1950001,3300001,6950001,9000001,18000001,40000001},{0.05,0.1,0.2,0.23,0.33,0.4,0.45})-LOOKUP(H6263,{0,1950001,3300001,6950001,9000001,18000001,40000001},{0,97500,427500,636000,1536000,2796000,4796000}))*1.021,3),0))</f>
        <v/>
      </c>
      <c r="J6263" s="21">
        <f>ROUNDDOWN(ROUND(H6263*0.06,2),-2)</f>
        <v/>
      </c>
      <c r="K6263" s="21">
        <f>ROUNDDOWN(ROUND(H6263*0.04,2),-2)</f>
        <v/>
      </c>
      <c r="L6263" s="21">
        <f>I6263+J6263+K6263</f>
        <v/>
      </c>
      <c r="M6263" s="21">
        <f>B6263-L6263</f>
        <v/>
      </c>
      <c r="N6263" s="21">
        <f>ROUNDDOWN(ROUND(B6263*0.2042,2),0)</f>
        <v/>
      </c>
    </row>
    <row r="6264">
      <c r="A6264" t="inlineStr">
        <is>
          <t>照合 一般</t>
        </is>
      </c>
      <c r="B6264" s="21" t="n">
        <v>47000000</v>
      </c>
      <c r="C6264" s="22" t="n">
        <v>31</v>
      </c>
      <c r="D6264" s="22" t="n">
        <v>1</v>
      </c>
      <c r="E6264" s="22" t="n">
        <v>0</v>
      </c>
      <c r="F6264" s="21">
        <f>(IF(C6264&lt;=20,MAX(800000,400000*C6264),8000000+700000*(C6264-20))+IF(E6264=1,1000000,0))</f>
        <v/>
      </c>
      <c r="G6264" s="21">
        <f>IF(AND(D6264=3,C6264&lt;=5),MAX(0,B6264-F6264),IF(AND(D6264=2,C6264&lt;=5,MAX(0,B6264-F6264)&gt;3000000),1500000+MAX(0,B6264-F6264)-3000000,MAX(0,B6264-F6264)/2))</f>
        <v/>
      </c>
      <c r="H6264" s="21">
        <f>ROUNDDOWN(G6264,-3)</f>
        <v/>
      </c>
      <c r="I6264" s="21">
        <f>IF(H6264&lt;=0,0,ROUNDDOWN(ROUND((H6264*LOOKUP(H6264,{0,1950001,3300001,6950001,9000001,18000001,40000001},{0.05,0.1,0.2,0.23,0.33,0.4,0.45})-LOOKUP(H6264,{0,1950001,3300001,6950001,9000001,18000001,40000001},{0,97500,427500,636000,1536000,2796000,4796000}))*1.021,3),0))</f>
        <v/>
      </c>
      <c r="J6264" s="21">
        <f>ROUNDDOWN(ROUND(H6264*0.06,2),-2)</f>
        <v/>
      </c>
      <c r="K6264" s="21">
        <f>ROUNDDOWN(ROUND(H6264*0.04,2),-2)</f>
        <v/>
      </c>
      <c r="L6264" s="21">
        <f>I6264+J6264+K6264</f>
        <v/>
      </c>
      <c r="M6264" s="21">
        <f>B6264-L6264</f>
        <v/>
      </c>
      <c r="N6264" s="21">
        <f>ROUNDDOWN(ROUND(B6264*0.2042,2),0)</f>
        <v/>
      </c>
    </row>
    <row r="6265">
      <c r="A6265" t="inlineStr">
        <is>
          <t>照合 一般</t>
        </is>
      </c>
      <c r="B6265" s="21" t="n">
        <v>47000000</v>
      </c>
      <c r="C6265" s="22" t="n">
        <v>32</v>
      </c>
      <c r="D6265" s="22" t="n">
        <v>1</v>
      </c>
      <c r="E6265" s="22" t="n">
        <v>0</v>
      </c>
      <c r="F6265" s="21">
        <f>(IF(C6265&lt;=20,MAX(800000,400000*C6265),8000000+700000*(C6265-20))+IF(E6265=1,1000000,0))</f>
        <v/>
      </c>
      <c r="G6265" s="21">
        <f>IF(AND(D6265=3,C6265&lt;=5),MAX(0,B6265-F6265),IF(AND(D6265=2,C6265&lt;=5,MAX(0,B6265-F6265)&gt;3000000),1500000+MAX(0,B6265-F6265)-3000000,MAX(0,B6265-F6265)/2))</f>
        <v/>
      </c>
      <c r="H6265" s="21">
        <f>ROUNDDOWN(G6265,-3)</f>
        <v/>
      </c>
      <c r="I6265" s="21">
        <f>IF(H6265&lt;=0,0,ROUNDDOWN(ROUND((H6265*LOOKUP(H6265,{0,1950001,3300001,6950001,9000001,18000001,40000001},{0.05,0.1,0.2,0.23,0.33,0.4,0.45})-LOOKUP(H6265,{0,1950001,3300001,6950001,9000001,18000001,40000001},{0,97500,427500,636000,1536000,2796000,4796000}))*1.021,3),0))</f>
        <v/>
      </c>
      <c r="J6265" s="21">
        <f>ROUNDDOWN(ROUND(H6265*0.06,2),-2)</f>
        <v/>
      </c>
      <c r="K6265" s="21">
        <f>ROUNDDOWN(ROUND(H6265*0.04,2),-2)</f>
        <v/>
      </c>
      <c r="L6265" s="21">
        <f>I6265+J6265+K6265</f>
        <v/>
      </c>
      <c r="M6265" s="21">
        <f>B6265-L6265</f>
        <v/>
      </c>
      <c r="N6265" s="21">
        <f>ROUNDDOWN(ROUND(B6265*0.2042,2),0)</f>
        <v/>
      </c>
    </row>
    <row r="6266">
      <c r="A6266" t="inlineStr">
        <is>
          <t>照合 一般</t>
        </is>
      </c>
      <c r="B6266" s="21" t="n">
        <v>47000000</v>
      </c>
      <c r="C6266" s="22" t="n">
        <v>33</v>
      </c>
      <c r="D6266" s="22" t="n">
        <v>1</v>
      </c>
      <c r="E6266" s="22" t="n">
        <v>0</v>
      </c>
      <c r="F6266" s="21">
        <f>(IF(C6266&lt;=20,MAX(800000,400000*C6266),8000000+700000*(C6266-20))+IF(E6266=1,1000000,0))</f>
        <v/>
      </c>
      <c r="G6266" s="21">
        <f>IF(AND(D6266=3,C6266&lt;=5),MAX(0,B6266-F6266),IF(AND(D6266=2,C6266&lt;=5,MAX(0,B6266-F6266)&gt;3000000),1500000+MAX(0,B6266-F6266)-3000000,MAX(0,B6266-F6266)/2))</f>
        <v/>
      </c>
      <c r="H6266" s="21">
        <f>ROUNDDOWN(G6266,-3)</f>
        <v/>
      </c>
      <c r="I6266" s="21">
        <f>IF(H6266&lt;=0,0,ROUNDDOWN(ROUND((H6266*LOOKUP(H6266,{0,1950001,3300001,6950001,9000001,18000001,40000001},{0.05,0.1,0.2,0.23,0.33,0.4,0.45})-LOOKUP(H6266,{0,1950001,3300001,6950001,9000001,18000001,40000001},{0,97500,427500,636000,1536000,2796000,4796000}))*1.021,3),0))</f>
        <v/>
      </c>
      <c r="J6266" s="21">
        <f>ROUNDDOWN(ROUND(H6266*0.06,2),-2)</f>
        <v/>
      </c>
      <c r="K6266" s="21">
        <f>ROUNDDOWN(ROUND(H6266*0.04,2),-2)</f>
        <v/>
      </c>
      <c r="L6266" s="21">
        <f>I6266+J6266+K6266</f>
        <v/>
      </c>
      <c r="M6266" s="21">
        <f>B6266-L6266</f>
        <v/>
      </c>
      <c r="N6266" s="21">
        <f>ROUNDDOWN(ROUND(B6266*0.2042,2),0)</f>
        <v/>
      </c>
    </row>
    <row r="6267">
      <c r="A6267" t="inlineStr">
        <is>
          <t>照合 一般</t>
        </is>
      </c>
      <c r="B6267" s="21" t="n">
        <v>47000000</v>
      </c>
      <c r="C6267" s="22" t="n">
        <v>34</v>
      </c>
      <c r="D6267" s="22" t="n">
        <v>1</v>
      </c>
      <c r="E6267" s="22" t="n">
        <v>0</v>
      </c>
      <c r="F6267" s="21">
        <f>(IF(C6267&lt;=20,MAX(800000,400000*C6267),8000000+700000*(C6267-20))+IF(E6267=1,1000000,0))</f>
        <v/>
      </c>
      <c r="G6267" s="21">
        <f>IF(AND(D6267=3,C6267&lt;=5),MAX(0,B6267-F6267),IF(AND(D6267=2,C6267&lt;=5,MAX(0,B6267-F6267)&gt;3000000),1500000+MAX(0,B6267-F6267)-3000000,MAX(0,B6267-F6267)/2))</f>
        <v/>
      </c>
      <c r="H6267" s="21">
        <f>ROUNDDOWN(G6267,-3)</f>
        <v/>
      </c>
      <c r="I6267" s="21">
        <f>IF(H6267&lt;=0,0,ROUNDDOWN(ROUND((H6267*LOOKUP(H6267,{0,1950001,3300001,6950001,9000001,18000001,40000001},{0.05,0.1,0.2,0.23,0.33,0.4,0.45})-LOOKUP(H6267,{0,1950001,3300001,6950001,9000001,18000001,40000001},{0,97500,427500,636000,1536000,2796000,4796000}))*1.021,3),0))</f>
        <v/>
      </c>
      <c r="J6267" s="21">
        <f>ROUNDDOWN(ROUND(H6267*0.06,2),-2)</f>
        <v/>
      </c>
      <c r="K6267" s="21">
        <f>ROUNDDOWN(ROUND(H6267*0.04,2),-2)</f>
        <v/>
      </c>
      <c r="L6267" s="21">
        <f>I6267+J6267+K6267</f>
        <v/>
      </c>
      <c r="M6267" s="21">
        <f>B6267-L6267</f>
        <v/>
      </c>
      <c r="N6267" s="21">
        <f>ROUNDDOWN(ROUND(B6267*0.2042,2),0)</f>
        <v/>
      </c>
    </row>
    <row r="6268">
      <c r="A6268" t="inlineStr">
        <is>
          <t>照合 一般</t>
        </is>
      </c>
      <c r="B6268" s="21" t="n">
        <v>47000000</v>
      </c>
      <c r="C6268" s="22" t="n">
        <v>35</v>
      </c>
      <c r="D6268" s="22" t="n">
        <v>1</v>
      </c>
      <c r="E6268" s="22" t="n">
        <v>0</v>
      </c>
      <c r="F6268" s="21">
        <f>(IF(C6268&lt;=20,MAX(800000,400000*C6268),8000000+700000*(C6268-20))+IF(E6268=1,1000000,0))</f>
        <v/>
      </c>
      <c r="G6268" s="21">
        <f>IF(AND(D6268=3,C6268&lt;=5),MAX(0,B6268-F6268),IF(AND(D6268=2,C6268&lt;=5,MAX(0,B6268-F6268)&gt;3000000),1500000+MAX(0,B6268-F6268)-3000000,MAX(0,B6268-F6268)/2))</f>
        <v/>
      </c>
      <c r="H6268" s="21">
        <f>ROUNDDOWN(G6268,-3)</f>
        <v/>
      </c>
      <c r="I6268" s="21">
        <f>IF(H6268&lt;=0,0,ROUNDDOWN(ROUND((H6268*LOOKUP(H6268,{0,1950001,3300001,6950001,9000001,18000001,40000001},{0.05,0.1,0.2,0.23,0.33,0.4,0.45})-LOOKUP(H6268,{0,1950001,3300001,6950001,9000001,18000001,40000001},{0,97500,427500,636000,1536000,2796000,4796000}))*1.021,3),0))</f>
        <v/>
      </c>
      <c r="J6268" s="21">
        <f>ROUNDDOWN(ROUND(H6268*0.06,2),-2)</f>
        <v/>
      </c>
      <c r="K6268" s="21">
        <f>ROUNDDOWN(ROUND(H6268*0.04,2),-2)</f>
        <v/>
      </c>
      <c r="L6268" s="21">
        <f>I6268+J6268+K6268</f>
        <v/>
      </c>
      <c r="M6268" s="21">
        <f>B6268-L6268</f>
        <v/>
      </c>
      <c r="N6268" s="21">
        <f>ROUNDDOWN(ROUND(B6268*0.2042,2),0)</f>
        <v/>
      </c>
    </row>
    <row r="6269">
      <c r="A6269" t="inlineStr">
        <is>
          <t>照合 一般</t>
        </is>
      </c>
      <c r="B6269" s="21" t="n">
        <v>47000000</v>
      </c>
      <c r="C6269" s="22" t="n">
        <v>36</v>
      </c>
      <c r="D6269" s="22" t="n">
        <v>1</v>
      </c>
      <c r="E6269" s="22" t="n">
        <v>0</v>
      </c>
      <c r="F6269" s="21">
        <f>(IF(C6269&lt;=20,MAX(800000,400000*C6269),8000000+700000*(C6269-20))+IF(E6269=1,1000000,0))</f>
        <v/>
      </c>
      <c r="G6269" s="21">
        <f>IF(AND(D6269=3,C6269&lt;=5),MAX(0,B6269-F6269),IF(AND(D6269=2,C6269&lt;=5,MAX(0,B6269-F6269)&gt;3000000),1500000+MAX(0,B6269-F6269)-3000000,MAX(0,B6269-F6269)/2))</f>
        <v/>
      </c>
      <c r="H6269" s="21">
        <f>ROUNDDOWN(G6269,-3)</f>
        <v/>
      </c>
      <c r="I6269" s="21">
        <f>IF(H6269&lt;=0,0,ROUNDDOWN(ROUND((H6269*LOOKUP(H6269,{0,1950001,3300001,6950001,9000001,18000001,40000001},{0.05,0.1,0.2,0.23,0.33,0.4,0.45})-LOOKUP(H6269,{0,1950001,3300001,6950001,9000001,18000001,40000001},{0,97500,427500,636000,1536000,2796000,4796000}))*1.021,3),0))</f>
        <v/>
      </c>
      <c r="J6269" s="21">
        <f>ROUNDDOWN(ROUND(H6269*0.06,2),-2)</f>
        <v/>
      </c>
      <c r="K6269" s="21">
        <f>ROUNDDOWN(ROUND(H6269*0.04,2),-2)</f>
        <v/>
      </c>
      <c r="L6269" s="21">
        <f>I6269+J6269+K6269</f>
        <v/>
      </c>
      <c r="M6269" s="21">
        <f>B6269-L6269</f>
        <v/>
      </c>
      <c r="N6269" s="21">
        <f>ROUNDDOWN(ROUND(B6269*0.2042,2),0)</f>
        <v/>
      </c>
    </row>
    <row r="6270">
      <c r="A6270" t="inlineStr">
        <is>
          <t>照合 一般</t>
        </is>
      </c>
      <c r="B6270" s="21" t="n">
        <v>47000000</v>
      </c>
      <c r="C6270" s="22" t="n">
        <v>37</v>
      </c>
      <c r="D6270" s="22" t="n">
        <v>1</v>
      </c>
      <c r="E6270" s="22" t="n">
        <v>0</v>
      </c>
      <c r="F6270" s="21">
        <f>(IF(C6270&lt;=20,MAX(800000,400000*C6270),8000000+700000*(C6270-20))+IF(E6270=1,1000000,0))</f>
        <v/>
      </c>
      <c r="G6270" s="21">
        <f>IF(AND(D6270=3,C6270&lt;=5),MAX(0,B6270-F6270),IF(AND(D6270=2,C6270&lt;=5,MAX(0,B6270-F6270)&gt;3000000),1500000+MAX(0,B6270-F6270)-3000000,MAX(0,B6270-F6270)/2))</f>
        <v/>
      </c>
      <c r="H6270" s="21">
        <f>ROUNDDOWN(G6270,-3)</f>
        <v/>
      </c>
      <c r="I6270" s="21">
        <f>IF(H6270&lt;=0,0,ROUNDDOWN(ROUND((H6270*LOOKUP(H6270,{0,1950001,3300001,6950001,9000001,18000001,40000001},{0.05,0.1,0.2,0.23,0.33,0.4,0.45})-LOOKUP(H6270,{0,1950001,3300001,6950001,9000001,18000001,40000001},{0,97500,427500,636000,1536000,2796000,4796000}))*1.021,3),0))</f>
        <v/>
      </c>
      <c r="J6270" s="21">
        <f>ROUNDDOWN(ROUND(H6270*0.06,2),-2)</f>
        <v/>
      </c>
      <c r="K6270" s="21">
        <f>ROUNDDOWN(ROUND(H6270*0.04,2),-2)</f>
        <v/>
      </c>
      <c r="L6270" s="21">
        <f>I6270+J6270+K6270</f>
        <v/>
      </c>
      <c r="M6270" s="21">
        <f>B6270-L6270</f>
        <v/>
      </c>
      <c r="N6270" s="21">
        <f>ROUNDDOWN(ROUND(B6270*0.2042,2),0)</f>
        <v/>
      </c>
    </row>
    <row r="6271">
      <c r="A6271" t="inlineStr">
        <is>
          <t>照合 一般</t>
        </is>
      </c>
      <c r="B6271" s="21" t="n">
        <v>47000000</v>
      </c>
      <c r="C6271" s="22" t="n">
        <v>38</v>
      </c>
      <c r="D6271" s="22" t="n">
        <v>1</v>
      </c>
      <c r="E6271" s="22" t="n">
        <v>0</v>
      </c>
      <c r="F6271" s="21">
        <f>(IF(C6271&lt;=20,MAX(800000,400000*C6271),8000000+700000*(C6271-20))+IF(E6271=1,1000000,0))</f>
        <v/>
      </c>
      <c r="G6271" s="21">
        <f>IF(AND(D6271=3,C6271&lt;=5),MAX(0,B6271-F6271),IF(AND(D6271=2,C6271&lt;=5,MAX(0,B6271-F6271)&gt;3000000),1500000+MAX(0,B6271-F6271)-3000000,MAX(0,B6271-F6271)/2))</f>
        <v/>
      </c>
      <c r="H6271" s="21">
        <f>ROUNDDOWN(G6271,-3)</f>
        <v/>
      </c>
      <c r="I6271" s="21">
        <f>IF(H6271&lt;=0,0,ROUNDDOWN(ROUND((H6271*LOOKUP(H6271,{0,1950001,3300001,6950001,9000001,18000001,40000001},{0.05,0.1,0.2,0.23,0.33,0.4,0.45})-LOOKUP(H6271,{0,1950001,3300001,6950001,9000001,18000001,40000001},{0,97500,427500,636000,1536000,2796000,4796000}))*1.021,3),0))</f>
        <v/>
      </c>
      <c r="J6271" s="21">
        <f>ROUNDDOWN(ROUND(H6271*0.06,2),-2)</f>
        <v/>
      </c>
      <c r="K6271" s="21">
        <f>ROUNDDOWN(ROUND(H6271*0.04,2),-2)</f>
        <v/>
      </c>
      <c r="L6271" s="21">
        <f>I6271+J6271+K6271</f>
        <v/>
      </c>
      <c r="M6271" s="21">
        <f>B6271-L6271</f>
        <v/>
      </c>
      <c r="N6271" s="21">
        <f>ROUNDDOWN(ROUND(B6271*0.2042,2),0)</f>
        <v/>
      </c>
    </row>
    <row r="6272">
      <c r="A6272" t="inlineStr">
        <is>
          <t>照合 一般</t>
        </is>
      </c>
      <c r="B6272" s="21" t="n">
        <v>47000000</v>
      </c>
      <c r="C6272" s="22" t="n">
        <v>39</v>
      </c>
      <c r="D6272" s="22" t="n">
        <v>1</v>
      </c>
      <c r="E6272" s="22" t="n">
        <v>0</v>
      </c>
      <c r="F6272" s="21">
        <f>(IF(C6272&lt;=20,MAX(800000,400000*C6272),8000000+700000*(C6272-20))+IF(E6272=1,1000000,0))</f>
        <v/>
      </c>
      <c r="G6272" s="21">
        <f>IF(AND(D6272=3,C6272&lt;=5),MAX(0,B6272-F6272),IF(AND(D6272=2,C6272&lt;=5,MAX(0,B6272-F6272)&gt;3000000),1500000+MAX(0,B6272-F6272)-3000000,MAX(0,B6272-F6272)/2))</f>
        <v/>
      </c>
      <c r="H6272" s="21">
        <f>ROUNDDOWN(G6272,-3)</f>
        <v/>
      </c>
      <c r="I6272" s="21">
        <f>IF(H6272&lt;=0,0,ROUNDDOWN(ROUND((H6272*LOOKUP(H6272,{0,1950001,3300001,6950001,9000001,18000001,40000001},{0.05,0.1,0.2,0.23,0.33,0.4,0.45})-LOOKUP(H6272,{0,1950001,3300001,6950001,9000001,18000001,40000001},{0,97500,427500,636000,1536000,2796000,4796000}))*1.021,3),0))</f>
        <v/>
      </c>
      <c r="J6272" s="21">
        <f>ROUNDDOWN(ROUND(H6272*0.06,2),-2)</f>
        <v/>
      </c>
      <c r="K6272" s="21">
        <f>ROUNDDOWN(ROUND(H6272*0.04,2),-2)</f>
        <v/>
      </c>
      <c r="L6272" s="21">
        <f>I6272+J6272+K6272</f>
        <v/>
      </c>
      <c r="M6272" s="21">
        <f>B6272-L6272</f>
        <v/>
      </c>
      <c r="N6272" s="21">
        <f>ROUNDDOWN(ROUND(B6272*0.2042,2),0)</f>
        <v/>
      </c>
    </row>
    <row r="6273">
      <c r="A6273" t="inlineStr">
        <is>
          <t>照合 一般</t>
        </is>
      </c>
      <c r="B6273" s="21" t="n">
        <v>47000000</v>
      </c>
      <c r="C6273" s="22" t="n">
        <v>40</v>
      </c>
      <c r="D6273" s="22" t="n">
        <v>1</v>
      </c>
      <c r="E6273" s="22" t="n">
        <v>0</v>
      </c>
      <c r="F6273" s="21">
        <f>(IF(C6273&lt;=20,MAX(800000,400000*C6273),8000000+700000*(C6273-20))+IF(E6273=1,1000000,0))</f>
        <v/>
      </c>
      <c r="G6273" s="21">
        <f>IF(AND(D6273=3,C6273&lt;=5),MAX(0,B6273-F6273),IF(AND(D6273=2,C6273&lt;=5,MAX(0,B6273-F6273)&gt;3000000),1500000+MAX(0,B6273-F6273)-3000000,MAX(0,B6273-F6273)/2))</f>
        <v/>
      </c>
      <c r="H6273" s="21">
        <f>ROUNDDOWN(G6273,-3)</f>
        <v/>
      </c>
      <c r="I6273" s="21">
        <f>IF(H6273&lt;=0,0,ROUNDDOWN(ROUND((H6273*LOOKUP(H6273,{0,1950001,3300001,6950001,9000001,18000001,40000001},{0.05,0.1,0.2,0.23,0.33,0.4,0.45})-LOOKUP(H6273,{0,1950001,3300001,6950001,9000001,18000001,40000001},{0,97500,427500,636000,1536000,2796000,4796000}))*1.021,3),0))</f>
        <v/>
      </c>
      <c r="J6273" s="21">
        <f>ROUNDDOWN(ROUND(H6273*0.06,2),-2)</f>
        <v/>
      </c>
      <c r="K6273" s="21">
        <f>ROUNDDOWN(ROUND(H6273*0.04,2),-2)</f>
        <v/>
      </c>
      <c r="L6273" s="21">
        <f>I6273+J6273+K6273</f>
        <v/>
      </c>
      <c r="M6273" s="21">
        <f>B6273-L6273</f>
        <v/>
      </c>
      <c r="N6273" s="21">
        <f>ROUNDDOWN(ROUND(B6273*0.2042,2),0)</f>
        <v/>
      </c>
    </row>
    <row r="6274">
      <c r="A6274" t="inlineStr">
        <is>
          <t>照合 一般</t>
        </is>
      </c>
      <c r="B6274" s="21" t="n">
        <v>47000000</v>
      </c>
      <c r="C6274" s="22" t="n">
        <v>41</v>
      </c>
      <c r="D6274" s="22" t="n">
        <v>1</v>
      </c>
      <c r="E6274" s="22" t="n">
        <v>0</v>
      </c>
      <c r="F6274" s="21">
        <f>(IF(C6274&lt;=20,MAX(800000,400000*C6274),8000000+700000*(C6274-20))+IF(E6274=1,1000000,0))</f>
        <v/>
      </c>
      <c r="G6274" s="21">
        <f>IF(AND(D6274=3,C6274&lt;=5),MAX(0,B6274-F6274),IF(AND(D6274=2,C6274&lt;=5,MAX(0,B6274-F6274)&gt;3000000),1500000+MAX(0,B6274-F6274)-3000000,MAX(0,B6274-F6274)/2))</f>
        <v/>
      </c>
      <c r="H6274" s="21">
        <f>ROUNDDOWN(G6274,-3)</f>
        <v/>
      </c>
      <c r="I6274" s="21">
        <f>IF(H6274&lt;=0,0,ROUNDDOWN(ROUND((H6274*LOOKUP(H6274,{0,1950001,3300001,6950001,9000001,18000001,40000001},{0.05,0.1,0.2,0.23,0.33,0.4,0.45})-LOOKUP(H6274,{0,1950001,3300001,6950001,9000001,18000001,40000001},{0,97500,427500,636000,1536000,2796000,4796000}))*1.021,3),0))</f>
        <v/>
      </c>
      <c r="J6274" s="21">
        <f>ROUNDDOWN(ROUND(H6274*0.06,2),-2)</f>
        <v/>
      </c>
      <c r="K6274" s="21">
        <f>ROUNDDOWN(ROUND(H6274*0.04,2),-2)</f>
        <v/>
      </c>
      <c r="L6274" s="21">
        <f>I6274+J6274+K6274</f>
        <v/>
      </c>
      <c r="M6274" s="21">
        <f>B6274-L6274</f>
        <v/>
      </c>
      <c r="N6274" s="21">
        <f>ROUNDDOWN(ROUND(B6274*0.2042,2),0)</f>
        <v/>
      </c>
    </row>
    <row r="6275">
      <c r="A6275" t="inlineStr">
        <is>
          <t>照合 一般</t>
        </is>
      </c>
      <c r="B6275" s="21" t="n">
        <v>47000000</v>
      </c>
      <c r="C6275" s="22" t="n">
        <v>42</v>
      </c>
      <c r="D6275" s="22" t="n">
        <v>1</v>
      </c>
      <c r="E6275" s="22" t="n">
        <v>0</v>
      </c>
      <c r="F6275" s="21">
        <f>(IF(C6275&lt;=20,MAX(800000,400000*C6275),8000000+700000*(C6275-20))+IF(E6275=1,1000000,0))</f>
        <v/>
      </c>
      <c r="G6275" s="21">
        <f>IF(AND(D6275=3,C6275&lt;=5),MAX(0,B6275-F6275),IF(AND(D6275=2,C6275&lt;=5,MAX(0,B6275-F6275)&gt;3000000),1500000+MAX(0,B6275-F6275)-3000000,MAX(0,B6275-F6275)/2))</f>
        <v/>
      </c>
      <c r="H6275" s="21">
        <f>ROUNDDOWN(G6275,-3)</f>
        <v/>
      </c>
      <c r="I6275" s="21">
        <f>IF(H6275&lt;=0,0,ROUNDDOWN(ROUND((H6275*LOOKUP(H6275,{0,1950001,3300001,6950001,9000001,18000001,40000001},{0.05,0.1,0.2,0.23,0.33,0.4,0.45})-LOOKUP(H6275,{0,1950001,3300001,6950001,9000001,18000001,40000001},{0,97500,427500,636000,1536000,2796000,4796000}))*1.021,3),0))</f>
        <v/>
      </c>
      <c r="J6275" s="21">
        <f>ROUNDDOWN(ROUND(H6275*0.06,2),-2)</f>
        <v/>
      </c>
      <c r="K6275" s="21">
        <f>ROUNDDOWN(ROUND(H6275*0.04,2),-2)</f>
        <v/>
      </c>
      <c r="L6275" s="21">
        <f>I6275+J6275+K6275</f>
        <v/>
      </c>
      <c r="M6275" s="21">
        <f>B6275-L6275</f>
        <v/>
      </c>
      <c r="N6275" s="21">
        <f>ROUNDDOWN(ROUND(B6275*0.2042,2),0)</f>
        <v/>
      </c>
    </row>
    <row r="6276">
      <c r="A6276" t="inlineStr">
        <is>
          <t>照合 一般</t>
        </is>
      </c>
      <c r="B6276" s="21" t="n">
        <v>47000000</v>
      </c>
      <c r="C6276" s="22" t="n">
        <v>43</v>
      </c>
      <c r="D6276" s="22" t="n">
        <v>1</v>
      </c>
      <c r="E6276" s="22" t="n">
        <v>0</v>
      </c>
      <c r="F6276" s="21">
        <f>(IF(C6276&lt;=20,MAX(800000,400000*C6276),8000000+700000*(C6276-20))+IF(E6276=1,1000000,0))</f>
        <v/>
      </c>
      <c r="G6276" s="21">
        <f>IF(AND(D6276=3,C6276&lt;=5),MAX(0,B6276-F6276),IF(AND(D6276=2,C6276&lt;=5,MAX(0,B6276-F6276)&gt;3000000),1500000+MAX(0,B6276-F6276)-3000000,MAX(0,B6276-F6276)/2))</f>
        <v/>
      </c>
      <c r="H6276" s="21">
        <f>ROUNDDOWN(G6276,-3)</f>
        <v/>
      </c>
      <c r="I6276" s="21">
        <f>IF(H6276&lt;=0,0,ROUNDDOWN(ROUND((H6276*LOOKUP(H6276,{0,1950001,3300001,6950001,9000001,18000001,40000001},{0.05,0.1,0.2,0.23,0.33,0.4,0.45})-LOOKUP(H6276,{0,1950001,3300001,6950001,9000001,18000001,40000001},{0,97500,427500,636000,1536000,2796000,4796000}))*1.021,3),0))</f>
        <v/>
      </c>
      <c r="J6276" s="21">
        <f>ROUNDDOWN(ROUND(H6276*0.06,2),-2)</f>
        <v/>
      </c>
      <c r="K6276" s="21">
        <f>ROUNDDOWN(ROUND(H6276*0.04,2),-2)</f>
        <v/>
      </c>
      <c r="L6276" s="21">
        <f>I6276+J6276+K6276</f>
        <v/>
      </c>
      <c r="M6276" s="21">
        <f>B6276-L6276</f>
        <v/>
      </c>
      <c r="N6276" s="21">
        <f>ROUNDDOWN(ROUND(B6276*0.2042,2),0)</f>
        <v/>
      </c>
    </row>
    <row r="6277">
      <c r="A6277" t="inlineStr">
        <is>
          <t>照合 一般</t>
        </is>
      </c>
      <c r="B6277" s="21" t="n">
        <v>47000000</v>
      </c>
      <c r="C6277" s="22" t="n">
        <v>44</v>
      </c>
      <c r="D6277" s="22" t="n">
        <v>1</v>
      </c>
      <c r="E6277" s="22" t="n">
        <v>0</v>
      </c>
      <c r="F6277" s="21">
        <f>(IF(C6277&lt;=20,MAX(800000,400000*C6277),8000000+700000*(C6277-20))+IF(E6277=1,1000000,0))</f>
        <v/>
      </c>
      <c r="G6277" s="21">
        <f>IF(AND(D6277=3,C6277&lt;=5),MAX(0,B6277-F6277),IF(AND(D6277=2,C6277&lt;=5,MAX(0,B6277-F6277)&gt;3000000),1500000+MAX(0,B6277-F6277)-3000000,MAX(0,B6277-F6277)/2))</f>
        <v/>
      </c>
      <c r="H6277" s="21">
        <f>ROUNDDOWN(G6277,-3)</f>
        <v/>
      </c>
      <c r="I6277" s="21">
        <f>IF(H6277&lt;=0,0,ROUNDDOWN(ROUND((H6277*LOOKUP(H6277,{0,1950001,3300001,6950001,9000001,18000001,40000001},{0.05,0.1,0.2,0.23,0.33,0.4,0.45})-LOOKUP(H6277,{0,1950001,3300001,6950001,9000001,18000001,40000001},{0,97500,427500,636000,1536000,2796000,4796000}))*1.021,3),0))</f>
        <v/>
      </c>
      <c r="J6277" s="21">
        <f>ROUNDDOWN(ROUND(H6277*0.06,2),-2)</f>
        <v/>
      </c>
      <c r="K6277" s="21">
        <f>ROUNDDOWN(ROUND(H6277*0.04,2),-2)</f>
        <v/>
      </c>
      <c r="L6277" s="21">
        <f>I6277+J6277+K6277</f>
        <v/>
      </c>
      <c r="M6277" s="21">
        <f>B6277-L6277</f>
        <v/>
      </c>
      <c r="N6277" s="21">
        <f>ROUNDDOWN(ROUND(B6277*0.2042,2),0)</f>
        <v/>
      </c>
    </row>
    <row r="6278">
      <c r="A6278" t="inlineStr">
        <is>
          <t>照合 一般</t>
        </is>
      </c>
      <c r="B6278" s="21" t="n">
        <v>47000000</v>
      </c>
      <c r="C6278" s="22" t="n">
        <v>45</v>
      </c>
      <c r="D6278" s="22" t="n">
        <v>1</v>
      </c>
      <c r="E6278" s="22" t="n">
        <v>0</v>
      </c>
      <c r="F6278" s="21">
        <f>(IF(C6278&lt;=20,MAX(800000,400000*C6278),8000000+700000*(C6278-20))+IF(E6278=1,1000000,0))</f>
        <v/>
      </c>
      <c r="G6278" s="21">
        <f>IF(AND(D6278=3,C6278&lt;=5),MAX(0,B6278-F6278),IF(AND(D6278=2,C6278&lt;=5,MAX(0,B6278-F6278)&gt;3000000),1500000+MAX(0,B6278-F6278)-3000000,MAX(0,B6278-F6278)/2))</f>
        <v/>
      </c>
      <c r="H6278" s="21">
        <f>ROUNDDOWN(G6278,-3)</f>
        <v/>
      </c>
      <c r="I6278" s="21">
        <f>IF(H6278&lt;=0,0,ROUNDDOWN(ROUND((H6278*LOOKUP(H6278,{0,1950001,3300001,6950001,9000001,18000001,40000001},{0.05,0.1,0.2,0.23,0.33,0.4,0.45})-LOOKUP(H6278,{0,1950001,3300001,6950001,9000001,18000001,40000001},{0,97500,427500,636000,1536000,2796000,4796000}))*1.021,3),0))</f>
        <v/>
      </c>
      <c r="J6278" s="21">
        <f>ROUNDDOWN(ROUND(H6278*0.06,2),-2)</f>
        <v/>
      </c>
      <c r="K6278" s="21">
        <f>ROUNDDOWN(ROUND(H6278*0.04,2),-2)</f>
        <v/>
      </c>
      <c r="L6278" s="21">
        <f>I6278+J6278+K6278</f>
        <v/>
      </c>
      <c r="M6278" s="21">
        <f>B6278-L6278</f>
        <v/>
      </c>
      <c r="N6278" s="21">
        <f>ROUNDDOWN(ROUND(B6278*0.2042,2),0)</f>
        <v/>
      </c>
    </row>
    <row r="6279">
      <c r="A6279" t="inlineStr">
        <is>
          <t>照合 短期</t>
        </is>
      </c>
      <c r="B6279" s="21" t="n">
        <v>47000000</v>
      </c>
      <c r="C6279" s="22" t="n">
        <v>1</v>
      </c>
      <c r="D6279" s="22" t="n">
        <v>2</v>
      </c>
      <c r="E6279" s="22" t="n">
        <v>0</v>
      </c>
      <c r="F6279" s="21">
        <f>(IF(C6279&lt;=20,MAX(800000,400000*C6279),8000000+700000*(C6279-20))+IF(E6279=1,1000000,0))</f>
        <v/>
      </c>
      <c r="G6279" s="21">
        <f>IF(AND(D6279=3,C6279&lt;=5),MAX(0,B6279-F6279),IF(AND(D6279=2,C6279&lt;=5,MAX(0,B6279-F6279)&gt;3000000),1500000+MAX(0,B6279-F6279)-3000000,MAX(0,B6279-F6279)/2))</f>
        <v/>
      </c>
      <c r="H6279" s="21">
        <f>ROUNDDOWN(G6279,-3)</f>
        <v/>
      </c>
      <c r="I6279" s="21">
        <f>IF(H6279&lt;=0,0,ROUNDDOWN(ROUND((H6279*LOOKUP(H6279,{0,1950001,3300001,6950001,9000001,18000001,40000001},{0.05,0.1,0.2,0.23,0.33,0.4,0.45})-LOOKUP(H6279,{0,1950001,3300001,6950001,9000001,18000001,40000001},{0,97500,427500,636000,1536000,2796000,4796000}))*1.021,3),0))</f>
        <v/>
      </c>
      <c r="J6279" s="21">
        <f>ROUNDDOWN(ROUND(H6279*0.06,2),-2)</f>
        <v/>
      </c>
      <c r="K6279" s="21">
        <f>ROUNDDOWN(ROUND(H6279*0.04,2),-2)</f>
        <v/>
      </c>
      <c r="L6279" s="21">
        <f>I6279+J6279+K6279</f>
        <v/>
      </c>
      <c r="M6279" s="21">
        <f>B6279-L6279</f>
        <v/>
      </c>
      <c r="N6279" s="21">
        <f>ROUNDDOWN(ROUND(B6279*0.2042,2),0)</f>
        <v/>
      </c>
    </row>
    <row r="6280">
      <c r="A6280" t="inlineStr">
        <is>
          <t>照合 役員</t>
        </is>
      </c>
      <c r="B6280" s="21" t="n">
        <v>47000000</v>
      </c>
      <c r="C6280" s="22" t="n">
        <v>1</v>
      </c>
      <c r="D6280" s="22" t="n">
        <v>3</v>
      </c>
      <c r="E6280" s="22" t="n">
        <v>0</v>
      </c>
      <c r="F6280" s="21">
        <f>(IF(C6280&lt;=20,MAX(800000,400000*C6280),8000000+700000*(C6280-20))+IF(E6280=1,1000000,0))</f>
        <v/>
      </c>
      <c r="G6280" s="21">
        <f>IF(AND(D6280=3,C6280&lt;=5),MAX(0,B6280-F6280),IF(AND(D6280=2,C6280&lt;=5,MAX(0,B6280-F6280)&gt;3000000),1500000+MAX(0,B6280-F6280)-3000000,MAX(0,B6280-F6280)/2))</f>
        <v/>
      </c>
      <c r="H6280" s="21">
        <f>ROUNDDOWN(G6280,-3)</f>
        <v/>
      </c>
      <c r="I6280" s="21">
        <f>IF(H6280&lt;=0,0,ROUNDDOWN(ROUND((H6280*LOOKUP(H6280,{0,1950001,3300001,6950001,9000001,18000001,40000001},{0.05,0.1,0.2,0.23,0.33,0.4,0.45})-LOOKUP(H6280,{0,1950001,3300001,6950001,9000001,18000001,40000001},{0,97500,427500,636000,1536000,2796000,4796000}))*1.021,3),0))</f>
        <v/>
      </c>
      <c r="J6280" s="21">
        <f>ROUNDDOWN(ROUND(H6280*0.06,2),-2)</f>
        <v/>
      </c>
      <c r="K6280" s="21">
        <f>ROUNDDOWN(ROUND(H6280*0.04,2),-2)</f>
        <v/>
      </c>
      <c r="L6280" s="21">
        <f>I6280+J6280+K6280</f>
        <v/>
      </c>
      <c r="M6280" s="21">
        <f>B6280-L6280</f>
        <v/>
      </c>
      <c r="N6280" s="21">
        <f>ROUNDDOWN(ROUND(B6280*0.2042,2),0)</f>
        <v/>
      </c>
    </row>
    <row r="6281">
      <c r="A6281" t="inlineStr">
        <is>
          <t>照合 短期 障害</t>
        </is>
      </c>
      <c r="B6281" s="21" t="n">
        <v>47000000</v>
      </c>
      <c r="C6281" s="22" t="n">
        <v>1</v>
      </c>
      <c r="D6281" s="22" t="n">
        <v>2</v>
      </c>
      <c r="E6281" s="22" t="n">
        <v>1</v>
      </c>
      <c r="F6281" s="21">
        <f>(IF(C6281&lt;=20,MAX(800000,400000*C6281),8000000+700000*(C6281-20))+IF(E6281=1,1000000,0))</f>
        <v/>
      </c>
      <c r="G6281" s="21">
        <f>IF(AND(D6281=3,C6281&lt;=5),MAX(0,B6281-F6281),IF(AND(D6281=2,C6281&lt;=5,MAX(0,B6281-F6281)&gt;3000000),1500000+MAX(0,B6281-F6281)-3000000,MAX(0,B6281-F6281)/2))</f>
        <v/>
      </c>
      <c r="H6281" s="21">
        <f>ROUNDDOWN(G6281,-3)</f>
        <v/>
      </c>
      <c r="I6281" s="21">
        <f>IF(H6281&lt;=0,0,ROUNDDOWN(ROUND((H6281*LOOKUP(H6281,{0,1950001,3300001,6950001,9000001,18000001,40000001},{0.05,0.1,0.2,0.23,0.33,0.4,0.45})-LOOKUP(H6281,{0,1950001,3300001,6950001,9000001,18000001,40000001},{0,97500,427500,636000,1536000,2796000,4796000}))*1.021,3),0))</f>
        <v/>
      </c>
      <c r="J6281" s="21">
        <f>ROUNDDOWN(ROUND(H6281*0.06,2),-2)</f>
        <v/>
      </c>
      <c r="K6281" s="21">
        <f>ROUNDDOWN(ROUND(H6281*0.04,2),-2)</f>
        <v/>
      </c>
      <c r="L6281" s="21">
        <f>I6281+J6281+K6281</f>
        <v/>
      </c>
      <c r="M6281" s="21">
        <f>B6281-L6281</f>
        <v/>
      </c>
      <c r="N6281" s="21">
        <f>ROUNDDOWN(ROUND(B6281*0.2042,2),0)</f>
        <v/>
      </c>
    </row>
    <row r="6282">
      <c r="A6282" t="inlineStr">
        <is>
          <t>照合 短期</t>
        </is>
      </c>
      <c r="B6282" s="21" t="n">
        <v>47000000</v>
      </c>
      <c r="C6282" s="22" t="n">
        <v>2</v>
      </c>
      <c r="D6282" s="22" t="n">
        <v>2</v>
      </c>
      <c r="E6282" s="22" t="n">
        <v>0</v>
      </c>
      <c r="F6282" s="21">
        <f>(IF(C6282&lt;=20,MAX(800000,400000*C6282),8000000+700000*(C6282-20))+IF(E6282=1,1000000,0))</f>
        <v/>
      </c>
      <c r="G6282" s="21">
        <f>IF(AND(D6282=3,C6282&lt;=5),MAX(0,B6282-F6282),IF(AND(D6282=2,C6282&lt;=5,MAX(0,B6282-F6282)&gt;3000000),1500000+MAX(0,B6282-F6282)-3000000,MAX(0,B6282-F6282)/2))</f>
        <v/>
      </c>
      <c r="H6282" s="21">
        <f>ROUNDDOWN(G6282,-3)</f>
        <v/>
      </c>
      <c r="I6282" s="21">
        <f>IF(H6282&lt;=0,0,ROUNDDOWN(ROUND((H6282*LOOKUP(H6282,{0,1950001,3300001,6950001,9000001,18000001,40000001},{0.05,0.1,0.2,0.23,0.33,0.4,0.45})-LOOKUP(H6282,{0,1950001,3300001,6950001,9000001,18000001,40000001},{0,97500,427500,636000,1536000,2796000,4796000}))*1.021,3),0))</f>
        <v/>
      </c>
      <c r="J6282" s="21">
        <f>ROUNDDOWN(ROUND(H6282*0.06,2),-2)</f>
        <v/>
      </c>
      <c r="K6282" s="21">
        <f>ROUNDDOWN(ROUND(H6282*0.04,2),-2)</f>
        <v/>
      </c>
      <c r="L6282" s="21">
        <f>I6282+J6282+K6282</f>
        <v/>
      </c>
      <c r="M6282" s="21">
        <f>B6282-L6282</f>
        <v/>
      </c>
      <c r="N6282" s="21">
        <f>ROUNDDOWN(ROUND(B6282*0.2042,2),0)</f>
        <v/>
      </c>
    </row>
    <row r="6283">
      <c r="A6283" t="inlineStr">
        <is>
          <t>照合 役員</t>
        </is>
      </c>
      <c r="B6283" s="21" t="n">
        <v>47000000</v>
      </c>
      <c r="C6283" s="22" t="n">
        <v>2</v>
      </c>
      <c r="D6283" s="22" t="n">
        <v>3</v>
      </c>
      <c r="E6283" s="22" t="n">
        <v>0</v>
      </c>
      <c r="F6283" s="21">
        <f>(IF(C6283&lt;=20,MAX(800000,400000*C6283),8000000+700000*(C6283-20))+IF(E6283=1,1000000,0))</f>
        <v/>
      </c>
      <c r="G6283" s="21">
        <f>IF(AND(D6283=3,C6283&lt;=5),MAX(0,B6283-F6283),IF(AND(D6283=2,C6283&lt;=5,MAX(0,B6283-F6283)&gt;3000000),1500000+MAX(0,B6283-F6283)-3000000,MAX(0,B6283-F6283)/2))</f>
        <v/>
      </c>
      <c r="H6283" s="21">
        <f>ROUNDDOWN(G6283,-3)</f>
        <v/>
      </c>
      <c r="I6283" s="21">
        <f>IF(H6283&lt;=0,0,ROUNDDOWN(ROUND((H6283*LOOKUP(H6283,{0,1950001,3300001,6950001,9000001,18000001,40000001},{0.05,0.1,0.2,0.23,0.33,0.4,0.45})-LOOKUP(H6283,{0,1950001,3300001,6950001,9000001,18000001,40000001},{0,97500,427500,636000,1536000,2796000,4796000}))*1.021,3),0))</f>
        <v/>
      </c>
      <c r="J6283" s="21">
        <f>ROUNDDOWN(ROUND(H6283*0.06,2),-2)</f>
        <v/>
      </c>
      <c r="K6283" s="21">
        <f>ROUNDDOWN(ROUND(H6283*0.04,2),-2)</f>
        <v/>
      </c>
      <c r="L6283" s="21">
        <f>I6283+J6283+K6283</f>
        <v/>
      </c>
      <c r="M6283" s="21">
        <f>B6283-L6283</f>
        <v/>
      </c>
      <c r="N6283" s="21">
        <f>ROUNDDOWN(ROUND(B6283*0.2042,2),0)</f>
        <v/>
      </c>
    </row>
    <row r="6284">
      <c r="A6284" t="inlineStr">
        <is>
          <t>照合 短期 障害</t>
        </is>
      </c>
      <c r="B6284" s="21" t="n">
        <v>47000000</v>
      </c>
      <c r="C6284" s="22" t="n">
        <v>2</v>
      </c>
      <c r="D6284" s="22" t="n">
        <v>2</v>
      </c>
      <c r="E6284" s="22" t="n">
        <v>1</v>
      </c>
      <c r="F6284" s="21">
        <f>(IF(C6284&lt;=20,MAX(800000,400000*C6284),8000000+700000*(C6284-20))+IF(E6284=1,1000000,0))</f>
        <v/>
      </c>
      <c r="G6284" s="21">
        <f>IF(AND(D6284=3,C6284&lt;=5),MAX(0,B6284-F6284),IF(AND(D6284=2,C6284&lt;=5,MAX(0,B6284-F6284)&gt;3000000),1500000+MAX(0,B6284-F6284)-3000000,MAX(0,B6284-F6284)/2))</f>
        <v/>
      </c>
      <c r="H6284" s="21">
        <f>ROUNDDOWN(G6284,-3)</f>
        <v/>
      </c>
      <c r="I6284" s="21">
        <f>IF(H6284&lt;=0,0,ROUNDDOWN(ROUND((H6284*LOOKUP(H6284,{0,1950001,3300001,6950001,9000001,18000001,40000001},{0.05,0.1,0.2,0.23,0.33,0.4,0.45})-LOOKUP(H6284,{0,1950001,3300001,6950001,9000001,18000001,40000001},{0,97500,427500,636000,1536000,2796000,4796000}))*1.021,3),0))</f>
        <v/>
      </c>
      <c r="J6284" s="21">
        <f>ROUNDDOWN(ROUND(H6284*0.06,2),-2)</f>
        <v/>
      </c>
      <c r="K6284" s="21">
        <f>ROUNDDOWN(ROUND(H6284*0.04,2),-2)</f>
        <v/>
      </c>
      <c r="L6284" s="21">
        <f>I6284+J6284+K6284</f>
        <v/>
      </c>
      <c r="M6284" s="21">
        <f>B6284-L6284</f>
        <v/>
      </c>
      <c r="N6284" s="21">
        <f>ROUNDDOWN(ROUND(B6284*0.2042,2),0)</f>
        <v/>
      </c>
    </row>
    <row r="6285">
      <c r="A6285" t="inlineStr">
        <is>
          <t>照合 短期</t>
        </is>
      </c>
      <c r="B6285" s="21" t="n">
        <v>47000000</v>
      </c>
      <c r="C6285" s="22" t="n">
        <v>3</v>
      </c>
      <c r="D6285" s="22" t="n">
        <v>2</v>
      </c>
      <c r="E6285" s="22" t="n">
        <v>0</v>
      </c>
      <c r="F6285" s="21">
        <f>(IF(C6285&lt;=20,MAX(800000,400000*C6285),8000000+700000*(C6285-20))+IF(E6285=1,1000000,0))</f>
        <v/>
      </c>
      <c r="G6285" s="21">
        <f>IF(AND(D6285=3,C6285&lt;=5),MAX(0,B6285-F6285),IF(AND(D6285=2,C6285&lt;=5,MAX(0,B6285-F6285)&gt;3000000),1500000+MAX(0,B6285-F6285)-3000000,MAX(0,B6285-F6285)/2))</f>
        <v/>
      </c>
      <c r="H6285" s="21">
        <f>ROUNDDOWN(G6285,-3)</f>
        <v/>
      </c>
      <c r="I6285" s="21">
        <f>IF(H6285&lt;=0,0,ROUNDDOWN(ROUND((H6285*LOOKUP(H6285,{0,1950001,3300001,6950001,9000001,18000001,40000001},{0.05,0.1,0.2,0.23,0.33,0.4,0.45})-LOOKUP(H6285,{0,1950001,3300001,6950001,9000001,18000001,40000001},{0,97500,427500,636000,1536000,2796000,4796000}))*1.021,3),0))</f>
        <v/>
      </c>
      <c r="J6285" s="21">
        <f>ROUNDDOWN(ROUND(H6285*0.06,2),-2)</f>
        <v/>
      </c>
      <c r="K6285" s="21">
        <f>ROUNDDOWN(ROUND(H6285*0.04,2),-2)</f>
        <v/>
      </c>
      <c r="L6285" s="21">
        <f>I6285+J6285+K6285</f>
        <v/>
      </c>
      <c r="M6285" s="21">
        <f>B6285-L6285</f>
        <v/>
      </c>
      <c r="N6285" s="21">
        <f>ROUNDDOWN(ROUND(B6285*0.2042,2),0)</f>
        <v/>
      </c>
    </row>
    <row r="6286">
      <c r="A6286" t="inlineStr">
        <is>
          <t>照合 役員</t>
        </is>
      </c>
      <c r="B6286" s="21" t="n">
        <v>47000000</v>
      </c>
      <c r="C6286" s="22" t="n">
        <v>3</v>
      </c>
      <c r="D6286" s="22" t="n">
        <v>3</v>
      </c>
      <c r="E6286" s="22" t="n">
        <v>0</v>
      </c>
      <c r="F6286" s="21">
        <f>(IF(C6286&lt;=20,MAX(800000,400000*C6286),8000000+700000*(C6286-20))+IF(E6286=1,1000000,0))</f>
        <v/>
      </c>
      <c r="G6286" s="21">
        <f>IF(AND(D6286=3,C6286&lt;=5),MAX(0,B6286-F6286),IF(AND(D6286=2,C6286&lt;=5,MAX(0,B6286-F6286)&gt;3000000),1500000+MAX(0,B6286-F6286)-3000000,MAX(0,B6286-F6286)/2))</f>
        <v/>
      </c>
      <c r="H6286" s="21">
        <f>ROUNDDOWN(G6286,-3)</f>
        <v/>
      </c>
      <c r="I6286" s="21">
        <f>IF(H6286&lt;=0,0,ROUNDDOWN(ROUND((H6286*LOOKUP(H6286,{0,1950001,3300001,6950001,9000001,18000001,40000001},{0.05,0.1,0.2,0.23,0.33,0.4,0.45})-LOOKUP(H6286,{0,1950001,3300001,6950001,9000001,18000001,40000001},{0,97500,427500,636000,1536000,2796000,4796000}))*1.021,3),0))</f>
        <v/>
      </c>
      <c r="J6286" s="21">
        <f>ROUNDDOWN(ROUND(H6286*0.06,2),-2)</f>
        <v/>
      </c>
      <c r="K6286" s="21">
        <f>ROUNDDOWN(ROUND(H6286*0.04,2),-2)</f>
        <v/>
      </c>
      <c r="L6286" s="21">
        <f>I6286+J6286+K6286</f>
        <v/>
      </c>
      <c r="M6286" s="21">
        <f>B6286-L6286</f>
        <v/>
      </c>
      <c r="N6286" s="21">
        <f>ROUNDDOWN(ROUND(B6286*0.2042,2),0)</f>
        <v/>
      </c>
    </row>
    <row r="6287">
      <c r="A6287" t="inlineStr">
        <is>
          <t>照合 短期 障害</t>
        </is>
      </c>
      <c r="B6287" s="21" t="n">
        <v>47000000</v>
      </c>
      <c r="C6287" s="22" t="n">
        <v>3</v>
      </c>
      <c r="D6287" s="22" t="n">
        <v>2</v>
      </c>
      <c r="E6287" s="22" t="n">
        <v>1</v>
      </c>
      <c r="F6287" s="21">
        <f>(IF(C6287&lt;=20,MAX(800000,400000*C6287),8000000+700000*(C6287-20))+IF(E6287=1,1000000,0))</f>
        <v/>
      </c>
      <c r="G6287" s="21">
        <f>IF(AND(D6287=3,C6287&lt;=5),MAX(0,B6287-F6287),IF(AND(D6287=2,C6287&lt;=5,MAX(0,B6287-F6287)&gt;3000000),1500000+MAX(0,B6287-F6287)-3000000,MAX(0,B6287-F6287)/2))</f>
        <v/>
      </c>
      <c r="H6287" s="21">
        <f>ROUNDDOWN(G6287,-3)</f>
        <v/>
      </c>
      <c r="I6287" s="21">
        <f>IF(H6287&lt;=0,0,ROUNDDOWN(ROUND((H6287*LOOKUP(H6287,{0,1950001,3300001,6950001,9000001,18000001,40000001},{0.05,0.1,0.2,0.23,0.33,0.4,0.45})-LOOKUP(H6287,{0,1950001,3300001,6950001,9000001,18000001,40000001},{0,97500,427500,636000,1536000,2796000,4796000}))*1.021,3),0))</f>
        <v/>
      </c>
      <c r="J6287" s="21">
        <f>ROUNDDOWN(ROUND(H6287*0.06,2),-2)</f>
        <v/>
      </c>
      <c r="K6287" s="21">
        <f>ROUNDDOWN(ROUND(H6287*0.04,2),-2)</f>
        <v/>
      </c>
      <c r="L6287" s="21">
        <f>I6287+J6287+K6287</f>
        <v/>
      </c>
      <c r="M6287" s="21">
        <f>B6287-L6287</f>
        <v/>
      </c>
      <c r="N6287" s="21">
        <f>ROUNDDOWN(ROUND(B6287*0.2042,2),0)</f>
        <v/>
      </c>
    </row>
    <row r="6288">
      <c r="A6288" t="inlineStr">
        <is>
          <t>照合 短期</t>
        </is>
      </c>
      <c r="B6288" s="21" t="n">
        <v>47000000</v>
      </c>
      <c r="C6288" s="22" t="n">
        <v>4</v>
      </c>
      <c r="D6288" s="22" t="n">
        <v>2</v>
      </c>
      <c r="E6288" s="22" t="n">
        <v>0</v>
      </c>
      <c r="F6288" s="21">
        <f>(IF(C6288&lt;=20,MAX(800000,400000*C6288),8000000+700000*(C6288-20))+IF(E6288=1,1000000,0))</f>
        <v/>
      </c>
      <c r="G6288" s="21">
        <f>IF(AND(D6288=3,C6288&lt;=5),MAX(0,B6288-F6288),IF(AND(D6288=2,C6288&lt;=5,MAX(0,B6288-F6288)&gt;3000000),1500000+MAX(0,B6288-F6288)-3000000,MAX(0,B6288-F6288)/2))</f>
        <v/>
      </c>
      <c r="H6288" s="21">
        <f>ROUNDDOWN(G6288,-3)</f>
        <v/>
      </c>
      <c r="I6288" s="21">
        <f>IF(H6288&lt;=0,0,ROUNDDOWN(ROUND((H6288*LOOKUP(H6288,{0,1950001,3300001,6950001,9000001,18000001,40000001},{0.05,0.1,0.2,0.23,0.33,0.4,0.45})-LOOKUP(H6288,{0,1950001,3300001,6950001,9000001,18000001,40000001},{0,97500,427500,636000,1536000,2796000,4796000}))*1.021,3),0))</f>
        <v/>
      </c>
      <c r="J6288" s="21">
        <f>ROUNDDOWN(ROUND(H6288*0.06,2),-2)</f>
        <v/>
      </c>
      <c r="K6288" s="21">
        <f>ROUNDDOWN(ROUND(H6288*0.04,2),-2)</f>
        <v/>
      </c>
      <c r="L6288" s="21">
        <f>I6288+J6288+K6288</f>
        <v/>
      </c>
      <c r="M6288" s="21">
        <f>B6288-L6288</f>
        <v/>
      </c>
      <c r="N6288" s="21">
        <f>ROUNDDOWN(ROUND(B6288*0.2042,2),0)</f>
        <v/>
      </c>
    </row>
    <row r="6289">
      <c r="A6289" t="inlineStr">
        <is>
          <t>照合 役員</t>
        </is>
      </c>
      <c r="B6289" s="21" t="n">
        <v>47000000</v>
      </c>
      <c r="C6289" s="22" t="n">
        <v>4</v>
      </c>
      <c r="D6289" s="22" t="n">
        <v>3</v>
      </c>
      <c r="E6289" s="22" t="n">
        <v>0</v>
      </c>
      <c r="F6289" s="21">
        <f>(IF(C6289&lt;=20,MAX(800000,400000*C6289),8000000+700000*(C6289-20))+IF(E6289=1,1000000,0))</f>
        <v/>
      </c>
      <c r="G6289" s="21">
        <f>IF(AND(D6289=3,C6289&lt;=5),MAX(0,B6289-F6289),IF(AND(D6289=2,C6289&lt;=5,MAX(0,B6289-F6289)&gt;3000000),1500000+MAX(0,B6289-F6289)-3000000,MAX(0,B6289-F6289)/2))</f>
        <v/>
      </c>
      <c r="H6289" s="21">
        <f>ROUNDDOWN(G6289,-3)</f>
        <v/>
      </c>
      <c r="I6289" s="21">
        <f>IF(H6289&lt;=0,0,ROUNDDOWN(ROUND((H6289*LOOKUP(H6289,{0,1950001,3300001,6950001,9000001,18000001,40000001},{0.05,0.1,0.2,0.23,0.33,0.4,0.45})-LOOKUP(H6289,{0,1950001,3300001,6950001,9000001,18000001,40000001},{0,97500,427500,636000,1536000,2796000,4796000}))*1.021,3),0))</f>
        <v/>
      </c>
      <c r="J6289" s="21">
        <f>ROUNDDOWN(ROUND(H6289*0.06,2),-2)</f>
        <v/>
      </c>
      <c r="K6289" s="21">
        <f>ROUNDDOWN(ROUND(H6289*0.04,2),-2)</f>
        <v/>
      </c>
      <c r="L6289" s="21">
        <f>I6289+J6289+K6289</f>
        <v/>
      </c>
      <c r="M6289" s="21">
        <f>B6289-L6289</f>
        <v/>
      </c>
      <c r="N6289" s="21">
        <f>ROUNDDOWN(ROUND(B6289*0.2042,2),0)</f>
        <v/>
      </c>
    </row>
    <row r="6290">
      <c r="A6290" t="inlineStr">
        <is>
          <t>照合 短期 障害</t>
        </is>
      </c>
      <c r="B6290" s="21" t="n">
        <v>47000000</v>
      </c>
      <c r="C6290" s="22" t="n">
        <v>4</v>
      </c>
      <c r="D6290" s="22" t="n">
        <v>2</v>
      </c>
      <c r="E6290" s="22" t="n">
        <v>1</v>
      </c>
      <c r="F6290" s="21">
        <f>(IF(C6290&lt;=20,MAX(800000,400000*C6290),8000000+700000*(C6290-20))+IF(E6290=1,1000000,0))</f>
        <v/>
      </c>
      <c r="G6290" s="21">
        <f>IF(AND(D6290=3,C6290&lt;=5),MAX(0,B6290-F6290),IF(AND(D6290=2,C6290&lt;=5,MAX(0,B6290-F6290)&gt;3000000),1500000+MAX(0,B6290-F6290)-3000000,MAX(0,B6290-F6290)/2))</f>
        <v/>
      </c>
      <c r="H6290" s="21">
        <f>ROUNDDOWN(G6290,-3)</f>
        <v/>
      </c>
      <c r="I6290" s="21">
        <f>IF(H6290&lt;=0,0,ROUNDDOWN(ROUND((H6290*LOOKUP(H6290,{0,1950001,3300001,6950001,9000001,18000001,40000001},{0.05,0.1,0.2,0.23,0.33,0.4,0.45})-LOOKUP(H6290,{0,1950001,3300001,6950001,9000001,18000001,40000001},{0,97500,427500,636000,1536000,2796000,4796000}))*1.021,3),0))</f>
        <v/>
      </c>
      <c r="J6290" s="21">
        <f>ROUNDDOWN(ROUND(H6290*0.06,2),-2)</f>
        <v/>
      </c>
      <c r="K6290" s="21">
        <f>ROUNDDOWN(ROUND(H6290*0.04,2),-2)</f>
        <v/>
      </c>
      <c r="L6290" s="21">
        <f>I6290+J6290+K6290</f>
        <v/>
      </c>
      <c r="M6290" s="21">
        <f>B6290-L6290</f>
        <v/>
      </c>
      <c r="N6290" s="21">
        <f>ROUNDDOWN(ROUND(B6290*0.2042,2),0)</f>
        <v/>
      </c>
    </row>
    <row r="6291">
      <c r="A6291" t="inlineStr">
        <is>
          <t>照合 短期</t>
        </is>
      </c>
      <c r="B6291" s="21" t="n">
        <v>47000000</v>
      </c>
      <c r="C6291" s="22" t="n">
        <v>5</v>
      </c>
      <c r="D6291" s="22" t="n">
        <v>2</v>
      </c>
      <c r="E6291" s="22" t="n">
        <v>0</v>
      </c>
      <c r="F6291" s="21">
        <f>(IF(C6291&lt;=20,MAX(800000,400000*C6291),8000000+700000*(C6291-20))+IF(E6291=1,1000000,0))</f>
        <v/>
      </c>
      <c r="G6291" s="21">
        <f>IF(AND(D6291=3,C6291&lt;=5),MAX(0,B6291-F6291),IF(AND(D6291=2,C6291&lt;=5,MAX(0,B6291-F6291)&gt;3000000),1500000+MAX(0,B6291-F6291)-3000000,MAX(0,B6291-F6291)/2))</f>
        <v/>
      </c>
      <c r="H6291" s="21">
        <f>ROUNDDOWN(G6291,-3)</f>
        <v/>
      </c>
      <c r="I6291" s="21">
        <f>IF(H6291&lt;=0,0,ROUNDDOWN(ROUND((H6291*LOOKUP(H6291,{0,1950001,3300001,6950001,9000001,18000001,40000001},{0.05,0.1,0.2,0.23,0.33,0.4,0.45})-LOOKUP(H6291,{0,1950001,3300001,6950001,9000001,18000001,40000001},{0,97500,427500,636000,1536000,2796000,4796000}))*1.021,3),0))</f>
        <v/>
      </c>
      <c r="J6291" s="21">
        <f>ROUNDDOWN(ROUND(H6291*0.06,2),-2)</f>
        <v/>
      </c>
      <c r="K6291" s="21">
        <f>ROUNDDOWN(ROUND(H6291*0.04,2),-2)</f>
        <v/>
      </c>
      <c r="L6291" s="21">
        <f>I6291+J6291+K6291</f>
        <v/>
      </c>
      <c r="M6291" s="21">
        <f>B6291-L6291</f>
        <v/>
      </c>
      <c r="N6291" s="21">
        <f>ROUNDDOWN(ROUND(B6291*0.2042,2),0)</f>
        <v/>
      </c>
    </row>
    <row r="6292">
      <c r="A6292" t="inlineStr">
        <is>
          <t>照合 役員</t>
        </is>
      </c>
      <c r="B6292" s="21" t="n">
        <v>47000000</v>
      </c>
      <c r="C6292" s="22" t="n">
        <v>5</v>
      </c>
      <c r="D6292" s="22" t="n">
        <v>3</v>
      </c>
      <c r="E6292" s="22" t="n">
        <v>0</v>
      </c>
      <c r="F6292" s="21">
        <f>(IF(C6292&lt;=20,MAX(800000,400000*C6292),8000000+700000*(C6292-20))+IF(E6292=1,1000000,0))</f>
        <v/>
      </c>
      <c r="G6292" s="21">
        <f>IF(AND(D6292=3,C6292&lt;=5),MAX(0,B6292-F6292),IF(AND(D6292=2,C6292&lt;=5,MAX(0,B6292-F6292)&gt;3000000),1500000+MAX(0,B6292-F6292)-3000000,MAX(0,B6292-F6292)/2))</f>
        <v/>
      </c>
      <c r="H6292" s="21">
        <f>ROUNDDOWN(G6292,-3)</f>
        <v/>
      </c>
      <c r="I6292" s="21">
        <f>IF(H6292&lt;=0,0,ROUNDDOWN(ROUND((H6292*LOOKUP(H6292,{0,1950001,3300001,6950001,9000001,18000001,40000001},{0.05,0.1,0.2,0.23,0.33,0.4,0.45})-LOOKUP(H6292,{0,1950001,3300001,6950001,9000001,18000001,40000001},{0,97500,427500,636000,1536000,2796000,4796000}))*1.021,3),0))</f>
        <v/>
      </c>
      <c r="J6292" s="21">
        <f>ROUNDDOWN(ROUND(H6292*0.06,2),-2)</f>
        <v/>
      </c>
      <c r="K6292" s="21">
        <f>ROUNDDOWN(ROUND(H6292*0.04,2),-2)</f>
        <v/>
      </c>
      <c r="L6292" s="21">
        <f>I6292+J6292+K6292</f>
        <v/>
      </c>
      <c r="M6292" s="21">
        <f>B6292-L6292</f>
        <v/>
      </c>
      <c r="N6292" s="21">
        <f>ROUNDDOWN(ROUND(B6292*0.2042,2),0)</f>
        <v/>
      </c>
    </row>
    <row r="6293">
      <c r="A6293" t="inlineStr">
        <is>
          <t>照合 短期 障害</t>
        </is>
      </c>
      <c r="B6293" s="21" t="n">
        <v>47000000</v>
      </c>
      <c r="C6293" s="22" t="n">
        <v>5</v>
      </c>
      <c r="D6293" s="22" t="n">
        <v>2</v>
      </c>
      <c r="E6293" s="22" t="n">
        <v>1</v>
      </c>
      <c r="F6293" s="21">
        <f>(IF(C6293&lt;=20,MAX(800000,400000*C6293),8000000+700000*(C6293-20))+IF(E6293=1,1000000,0))</f>
        <v/>
      </c>
      <c r="G6293" s="21">
        <f>IF(AND(D6293=3,C6293&lt;=5),MAX(0,B6293-F6293),IF(AND(D6293=2,C6293&lt;=5,MAX(0,B6293-F6293)&gt;3000000),1500000+MAX(0,B6293-F6293)-3000000,MAX(0,B6293-F6293)/2))</f>
        <v/>
      </c>
      <c r="H6293" s="21">
        <f>ROUNDDOWN(G6293,-3)</f>
        <v/>
      </c>
      <c r="I6293" s="21">
        <f>IF(H6293&lt;=0,0,ROUNDDOWN(ROUND((H6293*LOOKUP(H6293,{0,1950001,3300001,6950001,9000001,18000001,40000001},{0.05,0.1,0.2,0.23,0.33,0.4,0.45})-LOOKUP(H6293,{0,1950001,3300001,6950001,9000001,18000001,40000001},{0,97500,427500,636000,1536000,2796000,4796000}))*1.021,3),0))</f>
        <v/>
      </c>
      <c r="J6293" s="21">
        <f>ROUNDDOWN(ROUND(H6293*0.06,2),-2)</f>
        <v/>
      </c>
      <c r="K6293" s="21">
        <f>ROUNDDOWN(ROUND(H6293*0.04,2),-2)</f>
        <v/>
      </c>
      <c r="L6293" s="21">
        <f>I6293+J6293+K6293</f>
        <v/>
      </c>
      <c r="M6293" s="21">
        <f>B6293-L6293</f>
        <v/>
      </c>
      <c r="N6293" s="21">
        <f>ROUNDDOWN(ROUND(B6293*0.2042,2),0)</f>
        <v/>
      </c>
    </row>
    <row r="6294">
      <c r="A6294" t="inlineStr">
        <is>
          <t>照合 障害</t>
        </is>
      </c>
      <c r="B6294" s="21" t="n">
        <v>47000000</v>
      </c>
      <c r="C6294" s="22" t="n">
        <v>25</v>
      </c>
      <c r="D6294" s="22" t="n">
        <v>1</v>
      </c>
      <c r="E6294" s="22" t="n">
        <v>1</v>
      </c>
      <c r="F6294" s="21">
        <f>(IF(C6294&lt;=20,MAX(800000,400000*C6294),8000000+700000*(C6294-20))+IF(E6294=1,1000000,0))</f>
        <v/>
      </c>
      <c r="G6294" s="21">
        <f>IF(AND(D6294=3,C6294&lt;=5),MAX(0,B6294-F6294),IF(AND(D6294=2,C6294&lt;=5,MAX(0,B6294-F6294)&gt;3000000),1500000+MAX(0,B6294-F6294)-3000000,MAX(0,B6294-F6294)/2))</f>
        <v/>
      </c>
      <c r="H6294" s="21">
        <f>ROUNDDOWN(G6294,-3)</f>
        <v/>
      </c>
      <c r="I6294" s="21">
        <f>IF(H6294&lt;=0,0,ROUNDDOWN(ROUND((H6294*LOOKUP(H6294,{0,1950001,3300001,6950001,9000001,18000001,40000001},{0.05,0.1,0.2,0.23,0.33,0.4,0.45})-LOOKUP(H6294,{0,1950001,3300001,6950001,9000001,18000001,40000001},{0,97500,427500,636000,1536000,2796000,4796000}))*1.021,3),0))</f>
        <v/>
      </c>
      <c r="J6294" s="21">
        <f>ROUNDDOWN(ROUND(H6294*0.06,2),-2)</f>
        <v/>
      </c>
      <c r="K6294" s="21">
        <f>ROUNDDOWN(ROUND(H6294*0.04,2),-2)</f>
        <v/>
      </c>
      <c r="L6294" s="21">
        <f>I6294+J6294+K6294</f>
        <v/>
      </c>
      <c r="M6294" s="21">
        <f>B6294-L6294</f>
        <v/>
      </c>
      <c r="N6294" s="21">
        <f>ROUNDDOWN(ROUND(B6294*0.2042,2),0)</f>
        <v/>
      </c>
    </row>
    <row r="6295">
      <c r="A6295" t="inlineStr">
        <is>
          <t>照合 一般</t>
        </is>
      </c>
      <c r="B6295" s="21" t="n">
        <v>47500000</v>
      </c>
      <c r="C6295" s="22" t="n">
        <v>1</v>
      </c>
      <c r="D6295" s="22" t="n">
        <v>1</v>
      </c>
      <c r="E6295" s="22" t="n">
        <v>0</v>
      </c>
      <c r="F6295" s="21">
        <f>(IF(C6295&lt;=20,MAX(800000,400000*C6295),8000000+700000*(C6295-20))+IF(E6295=1,1000000,0))</f>
        <v/>
      </c>
      <c r="G6295" s="21">
        <f>IF(AND(D6295=3,C6295&lt;=5),MAX(0,B6295-F6295),IF(AND(D6295=2,C6295&lt;=5,MAX(0,B6295-F6295)&gt;3000000),1500000+MAX(0,B6295-F6295)-3000000,MAX(0,B6295-F6295)/2))</f>
        <v/>
      </c>
      <c r="H6295" s="21">
        <f>ROUNDDOWN(G6295,-3)</f>
        <v/>
      </c>
      <c r="I6295" s="21">
        <f>IF(H6295&lt;=0,0,ROUNDDOWN(ROUND((H6295*LOOKUP(H6295,{0,1950001,3300001,6950001,9000001,18000001,40000001},{0.05,0.1,0.2,0.23,0.33,0.4,0.45})-LOOKUP(H6295,{0,1950001,3300001,6950001,9000001,18000001,40000001},{0,97500,427500,636000,1536000,2796000,4796000}))*1.021,3),0))</f>
        <v/>
      </c>
      <c r="J6295" s="21">
        <f>ROUNDDOWN(ROUND(H6295*0.06,2),-2)</f>
        <v/>
      </c>
      <c r="K6295" s="21">
        <f>ROUNDDOWN(ROUND(H6295*0.04,2),-2)</f>
        <v/>
      </c>
      <c r="L6295" s="21">
        <f>I6295+J6295+K6295</f>
        <v/>
      </c>
      <c r="M6295" s="21">
        <f>B6295-L6295</f>
        <v/>
      </c>
      <c r="N6295" s="21">
        <f>ROUNDDOWN(ROUND(B6295*0.2042,2),0)</f>
        <v/>
      </c>
    </row>
    <row r="6296">
      <c r="A6296" t="inlineStr">
        <is>
          <t>照合 一般</t>
        </is>
      </c>
      <c r="B6296" s="21" t="n">
        <v>47500000</v>
      </c>
      <c r="C6296" s="22" t="n">
        <v>2</v>
      </c>
      <c r="D6296" s="22" t="n">
        <v>1</v>
      </c>
      <c r="E6296" s="22" t="n">
        <v>0</v>
      </c>
      <c r="F6296" s="21">
        <f>(IF(C6296&lt;=20,MAX(800000,400000*C6296),8000000+700000*(C6296-20))+IF(E6296=1,1000000,0))</f>
        <v/>
      </c>
      <c r="G6296" s="21">
        <f>IF(AND(D6296=3,C6296&lt;=5),MAX(0,B6296-F6296),IF(AND(D6296=2,C6296&lt;=5,MAX(0,B6296-F6296)&gt;3000000),1500000+MAX(0,B6296-F6296)-3000000,MAX(0,B6296-F6296)/2))</f>
        <v/>
      </c>
      <c r="H6296" s="21">
        <f>ROUNDDOWN(G6296,-3)</f>
        <v/>
      </c>
      <c r="I6296" s="21">
        <f>IF(H6296&lt;=0,0,ROUNDDOWN(ROUND((H6296*LOOKUP(H6296,{0,1950001,3300001,6950001,9000001,18000001,40000001},{0.05,0.1,0.2,0.23,0.33,0.4,0.45})-LOOKUP(H6296,{0,1950001,3300001,6950001,9000001,18000001,40000001},{0,97500,427500,636000,1536000,2796000,4796000}))*1.021,3),0))</f>
        <v/>
      </c>
      <c r="J6296" s="21">
        <f>ROUNDDOWN(ROUND(H6296*0.06,2),-2)</f>
        <v/>
      </c>
      <c r="K6296" s="21">
        <f>ROUNDDOWN(ROUND(H6296*0.04,2),-2)</f>
        <v/>
      </c>
      <c r="L6296" s="21">
        <f>I6296+J6296+K6296</f>
        <v/>
      </c>
      <c r="M6296" s="21">
        <f>B6296-L6296</f>
        <v/>
      </c>
      <c r="N6296" s="21">
        <f>ROUNDDOWN(ROUND(B6296*0.2042,2),0)</f>
        <v/>
      </c>
    </row>
    <row r="6297">
      <c r="A6297" t="inlineStr">
        <is>
          <t>照合 一般</t>
        </is>
      </c>
      <c r="B6297" s="21" t="n">
        <v>47500000</v>
      </c>
      <c r="C6297" s="22" t="n">
        <v>3</v>
      </c>
      <c r="D6297" s="22" t="n">
        <v>1</v>
      </c>
      <c r="E6297" s="22" t="n">
        <v>0</v>
      </c>
      <c r="F6297" s="21">
        <f>(IF(C6297&lt;=20,MAX(800000,400000*C6297),8000000+700000*(C6297-20))+IF(E6297=1,1000000,0))</f>
        <v/>
      </c>
      <c r="G6297" s="21">
        <f>IF(AND(D6297=3,C6297&lt;=5),MAX(0,B6297-F6297),IF(AND(D6297=2,C6297&lt;=5,MAX(0,B6297-F6297)&gt;3000000),1500000+MAX(0,B6297-F6297)-3000000,MAX(0,B6297-F6297)/2))</f>
        <v/>
      </c>
      <c r="H6297" s="21">
        <f>ROUNDDOWN(G6297,-3)</f>
        <v/>
      </c>
      <c r="I6297" s="21">
        <f>IF(H6297&lt;=0,0,ROUNDDOWN(ROUND((H6297*LOOKUP(H6297,{0,1950001,3300001,6950001,9000001,18000001,40000001},{0.05,0.1,0.2,0.23,0.33,0.4,0.45})-LOOKUP(H6297,{0,1950001,3300001,6950001,9000001,18000001,40000001},{0,97500,427500,636000,1536000,2796000,4796000}))*1.021,3),0))</f>
        <v/>
      </c>
      <c r="J6297" s="21">
        <f>ROUNDDOWN(ROUND(H6297*0.06,2),-2)</f>
        <v/>
      </c>
      <c r="K6297" s="21">
        <f>ROUNDDOWN(ROUND(H6297*0.04,2),-2)</f>
        <v/>
      </c>
      <c r="L6297" s="21">
        <f>I6297+J6297+K6297</f>
        <v/>
      </c>
      <c r="M6297" s="21">
        <f>B6297-L6297</f>
        <v/>
      </c>
      <c r="N6297" s="21">
        <f>ROUNDDOWN(ROUND(B6297*0.2042,2),0)</f>
        <v/>
      </c>
    </row>
    <row r="6298">
      <c r="A6298" t="inlineStr">
        <is>
          <t>照合 一般</t>
        </is>
      </c>
      <c r="B6298" s="21" t="n">
        <v>47500000</v>
      </c>
      <c r="C6298" s="22" t="n">
        <v>4</v>
      </c>
      <c r="D6298" s="22" t="n">
        <v>1</v>
      </c>
      <c r="E6298" s="22" t="n">
        <v>0</v>
      </c>
      <c r="F6298" s="21">
        <f>(IF(C6298&lt;=20,MAX(800000,400000*C6298),8000000+700000*(C6298-20))+IF(E6298=1,1000000,0))</f>
        <v/>
      </c>
      <c r="G6298" s="21">
        <f>IF(AND(D6298=3,C6298&lt;=5),MAX(0,B6298-F6298),IF(AND(D6298=2,C6298&lt;=5,MAX(0,B6298-F6298)&gt;3000000),1500000+MAX(0,B6298-F6298)-3000000,MAX(0,B6298-F6298)/2))</f>
        <v/>
      </c>
      <c r="H6298" s="21">
        <f>ROUNDDOWN(G6298,-3)</f>
        <v/>
      </c>
      <c r="I6298" s="21">
        <f>IF(H6298&lt;=0,0,ROUNDDOWN(ROUND((H6298*LOOKUP(H6298,{0,1950001,3300001,6950001,9000001,18000001,40000001},{0.05,0.1,0.2,0.23,0.33,0.4,0.45})-LOOKUP(H6298,{0,1950001,3300001,6950001,9000001,18000001,40000001},{0,97500,427500,636000,1536000,2796000,4796000}))*1.021,3),0))</f>
        <v/>
      </c>
      <c r="J6298" s="21">
        <f>ROUNDDOWN(ROUND(H6298*0.06,2),-2)</f>
        <v/>
      </c>
      <c r="K6298" s="21">
        <f>ROUNDDOWN(ROUND(H6298*0.04,2),-2)</f>
        <v/>
      </c>
      <c r="L6298" s="21">
        <f>I6298+J6298+K6298</f>
        <v/>
      </c>
      <c r="M6298" s="21">
        <f>B6298-L6298</f>
        <v/>
      </c>
      <c r="N6298" s="21">
        <f>ROUNDDOWN(ROUND(B6298*0.2042,2),0)</f>
        <v/>
      </c>
    </row>
    <row r="6299">
      <c r="A6299" t="inlineStr">
        <is>
          <t>照合 一般</t>
        </is>
      </c>
      <c r="B6299" s="21" t="n">
        <v>47500000</v>
      </c>
      <c r="C6299" s="22" t="n">
        <v>5</v>
      </c>
      <c r="D6299" s="22" t="n">
        <v>1</v>
      </c>
      <c r="E6299" s="22" t="n">
        <v>0</v>
      </c>
      <c r="F6299" s="21">
        <f>(IF(C6299&lt;=20,MAX(800000,400000*C6299),8000000+700000*(C6299-20))+IF(E6299=1,1000000,0))</f>
        <v/>
      </c>
      <c r="G6299" s="21">
        <f>IF(AND(D6299=3,C6299&lt;=5),MAX(0,B6299-F6299),IF(AND(D6299=2,C6299&lt;=5,MAX(0,B6299-F6299)&gt;3000000),1500000+MAX(0,B6299-F6299)-3000000,MAX(0,B6299-F6299)/2))</f>
        <v/>
      </c>
      <c r="H6299" s="21">
        <f>ROUNDDOWN(G6299,-3)</f>
        <v/>
      </c>
      <c r="I6299" s="21">
        <f>IF(H6299&lt;=0,0,ROUNDDOWN(ROUND((H6299*LOOKUP(H6299,{0,1950001,3300001,6950001,9000001,18000001,40000001},{0.05,0.1,0.2,0.23,0.33,0.4,0.45})-LOOKUP(H6299,{0,1950001,3300001,6950001,9000001,18000001,40000001},{0,97500,427500,636000,1536000,2796000,4796000}))*1.021,3),0))</f>
        <v/>
      </c>
      <c r="J6299" s="21">
        <f>ROUNDDOWN(ROUND(H6299*0.06,2),-2)</f>
        <v/>
      </c>
      <c r="K6299" s="21">
        <f>ROUNDDOWN(ROUND(H6299*0.04,2),-2)</f>
        <v/>
      </c>
      <c r="L6299" s="21">
        <f>I6299+J6299+K6299</f>
        <v/>
      </c>
      <c r="M6299" s="21">
        <f>B6299-L6299</f>
        <v/>
      </c>
      <c r="N6299" s="21">
        <f>ROUNDDOWN(ROUND(B6299*0.2042,2),0)</f>
        <v/>
      </c>
    </row>
    <row r="6300">
      <c r="A6300" t="inlineStr">
        <is>
          <t>照合 一般</t>
        </is>
      </c>
      <c r="B6300" s="21" t="n">
        <v>47500000</v>
      </c>
      <c r="C6300" s="22" t="n">
        <v>6</v>
      </c>
      <c r="D6300" s="22" t="n">
        <v>1</v>
      </c>
      <c r="E6300" s="22" t="n">
        <v>0</v>
      </c>
      <c r="F6300" s="21">
        <f>(IF(C6300&lt;=20,MAX(800000,400000*C6300),8000000+700000*(C6300-20))+IF(E6300=1,1000000,0))</f>
        <v/>
      </c>
      <c r="G6300" s="21">
        <f>IF(AND(D6300=3,C6300&lt;=5),MAX(0,B6300-F6300),IF(AND(D6300=2,C6300&lt;=5,MAX(0,B6300-F6300)&gt;3000000),1500000+MAX(0,B6300-F6300)-3000000,MAX(0,B6300-F6300)/2))</f>
        <v/>
      </c>
      <c r="H6300" s="21">
        <f>ROUNDDOWN(G6300,-3)</f>
        <v/>
      </c>
      <c r="I6300" s="21">
        <f>IF(H6300&lt;=0,0,ROUNDDOWN(ROUND((H6300*LOOKUP(H6300,{0,1950001,3300001,6950001,9000001,18000001,40000001},{0.05,0.1,0.2,0.23,0.33,0.4,0.45})-LOOKUP(H6300,{0,1950001,3300001,6950001,9000001,18000001,40000001},{0,97500,427500,636000,1536000,2796000,4796000}))*1.021,3),0))</f>
        <v/>
      </c>
      <c r="J6300" s="21">
        <f>ROUNDDOWN(ROUND(H6300*0.06,2),-2)</f>
        <v/>
      </c>
      <c r="K6300" s="21">
        <f>ROUNDDOWN(ROUND(H6300*0.04,2),-2)</f>
        <v/>
      </c>
      <c r="L6300" s="21">
        <f>I6300+J6300+K6300</f>
        <v/>
      </c>
      <c r="M6300" s="21">
        <f>B6300-L6300</f>
        <v/>
      </c>
      <c r="N6300" s="21">
        <f>ROUNDDOWN(ROUND(B6300*0.2042,2),0)</f>
        <v/>
      </c>
    </row>
    <row r="6301">
      <c r="A6301" t="inlineStr">
        <is>
          <t>照合 一般</t>
        </is>
      </c>
      <c r="B6301" s="21" t="n">
        <v>47500000</v>
      </c>
      <c r="C6301" s="22" t="n">
        <v>7</v>
      </c>
      <c r="D6301" s="22" t="n">
        <v>1</v>
      </c>
      <c r="E6301" s="22" t="n">
        <v>0</v>
      </c>
      <c r="F6301" s="21">
        <f>(IF(C6301&lt;=20,MAX(800000,400000*C6301),8000000+700000*(C6301-20))+IF(E6301=1,1000000,0))</f>
        <v/>
      </c>
      <c r="G6301" s="21">
        <f>IF(AND(D6301=3,C6301&lt;=5),MAX(0,B6301-F6301),IF(AND(D6301=2,C6301&lt;=5,MAX(0,B6301-F6301)&gt;3000000),1500000+MAX(0,B6301-F6301)-3000000,MAX(0,B6301-F6301)/2))</f>
        <v/>
      </c>
      <c r="H6301" s="21">
        <f>ROUNDDOWN(G6301,-3)</f>
        <v/>
      </c>
      <c r="I6301" s="21">
        <f>IF(H6301&lt;=0,0,ROUNDDOWN(ROUND((H6301*LOOKUP(H6301,{0,1950001,3300001,6950001,9000001,18000001,40000001},{0.05,0.1,0.2,0.23,0.33,0.4,0.45})-LOOKUP(H6301,{0,1950001,3300001,6950001,9000001,18000001,40000001},{0,97500,427500,636000,1536000,2796000,4796000}))*1.021,3),0))</f>
        <v/>
      </c>
      <c r="J6301" s="21">
        <f>ROUNDDOWN(ROUND(H6301*0.06,2),-2)</f>
        <v/>
      </c>
      <c r="K6301" s="21">
        <f>ROUNDDOWN(ROUND(H6301*0.04,2),-2)</f>
        <v/>
      </c>
      <c r="L6301" s="21">
        <f>I6301+J6301+K6301</f>
        <v/>
      </c>
      <c r="M6301" s="21">
        <f>B6301-L6301</f>
        <v/>
      </c>
      <c r="N6301" s="21">
        <f>ROUNDDOWN(ROUND(B6301*0.2042,2),0)</f>
        <v/>
      </c>
    </row>
    <row r="6302">
      <c r="A6302" t="inlineStr">
        <is>
          <t>照合 一般</t>
        </is>
      </c>
      <c r="B6302" s="21" t="n">
        <v>47500000</v>
      </c>
      <c r="C6302" s="22" t="n">
        <v>8</v>
      </c>
      <c r="D6302" s="22" t="n">
        <v>1</v>
      </c>
      <c r="E6302" s="22" t="n">
        <v>0</v>
      </c>
      <c r="F6302" s="21">
        <f>(IF(C6302&lt;=20,MAX(800000,400000*C6302),8000000+700000*(C6302-20))+IF(E6302=1,1000000,0))</f>
        <v/>
      </c>
      <c r="G6302" s="21">
        <f>IF(AND(D6302=3,C6302&lt;=5),MAX(0,B6302-F6302),IF(AND(D6302=2,C6302&lt;=5,MAX(0,B6302-F6302)&gt;3000000),1500000+MAX(0,B6302-F6302)-3000000,MAX(0,B6302-F6302)/2))</f>
        <v/>
      </c>
      <c r="H6302" s="21">
        <f>ROUNDDOWN(G6302,-3)</f>
        <v/>
      </c>
      <c r="I6302" s="21">
        <f>IF(H6302&lt;=0,0,ROUNDDOWN(ROUND((H6302*LOOKUP(H6302,{0,1950001,3300001,6950001,9000001,18000001,40000001},{0.05,0.1,0.2,0.23,0.33,0.4,0.45})-LOOKUP(H6302,{0,1950001,3300001,6950001,9000001,18000001,40000001},{0,97500,427500,636000,1536000,2796000,4796000}))*1.021,3),0))</f>
        <v/>
      </c>
      <c r="J6302" s="21">
        <f>ROUNDDOWN(ROUND(H6302*0.06,2),-2)</f>
        <v/>
      </c>
      <c r="K6302" s="21">
        <f>ROUNDDOWN(ROUND(H6302*0.04,2),-2)</f>
        <v/>
      </c>
      <c r="L6302" s="21">
        <f>I6302+J6302+K6302</f>
        <v/>
      </c>
      <c r="M6302" s="21">
        <f>B6302-L6302</f>
        <v/>
      </c>
      <c r="N6302" s="21">
        <f>ROUNDDOWN(ROUND(B6302*0.2042,2),0)</f>
        <v/>
      </c>
    </row>
    <row r="6303">
      <c r="A6303" t="inlineStr">
        <is>
          <t>照合 一般</t>
        </is>
      </c>
      <c r="B6303" s="21" t="n">
        <v>47500000</v>
      </c>
      <c r="C6303" s="22" t="n">
        <v>9</v>
      </c>
      <c r="D6303" s="22" t="n">
        <v>1</v>
      </c>
      <c r="E6303" s="22" t="n">
        <v>0</v>
      </c>
      <c r="F6303" s="21">
        <f>(IF(C6303&lt;=20,MAX(800000,400000*C6303),8000000+700000*(C6303-20))+IF(E6303=1,1000000,0))</f>
        <v/>
      </c>
      <c r="G6303" s="21">
        <f>IF(AND(D6303=3,C6303&lt;=5),MAX(0,B6303-F6303),IF(AND(D6303=2,C6303&lt;=5,MAX(0,B6303-F6303)&gt;3000000),1500000+MAX(0,B6303-F6303)-3000000,MAX(0,B6303-F6303)/2))</f>
        <v/>
      </c>
      <c r="H6303" s="21">
        <f>ROUNDDOWN(G6303,-3)</f>
        <v/>
      </c>
      <c r="I6303" s="21">
        <f>IF(H6303&lt;=0,0,ROUNDDOWN(ROUND((H6303*LOOKUP(H6303,{0,1950001,3300001,6950001,9000001,18000001,40000001},{0.05,0.1,0.2,0.23,0.33,0.4,0.45})-LOOKUP(H6303,{0,1950001,3300001,6950001,9000001,18000001,40000001},{0,97500,427500,636000,1536000,2796000,4796000}))*1.021,3),0))</f>
        <v/>
      </c>
      <c r="J6303" s="21">
        <f>ROUNDDOWN(ROUND(H6303*0.06,2),-2)</f>
        <v/>
      </c>
      <c r="K6303" s="21">
        <f>ROUNDDOWN(ROUND(H6303*0.04,2),-2)</f>
        <v/>
      </c>
      <c r="L6303" s="21">
        <f>I6303+J6303+K6303</f>
        <v/>
      </c>
      <c r="M6303" s="21">
        <f>B6303-L6303</f>
        <v/>
      </c>
      <c r="N6303" s="21">
        <f>ROUNDDOWN(ROUND(B6303*0.2042,2),0)</f>
        <v/>
      </c>
    </row>
    <row r="6304">
      <c r="A6304" t="inlineStr">
        <is>
          <t>照合 一般</t>
        </is>
      </c>
      <c r="B6304" s="21" t="n">
        <v>47500000</v>
      </c>
      <c r="C6304" s="22" t="n">
        <v>10</v>
      </c>
      <c r="D6304" s="22" t="n">
        <v>1</v>
      </c>
      <c r="E6304" s="22" t="n">
        <v>0</v>
      </c>
      <c r="F6304" s="21">
        <f>(IF(C6304&lt;=20,MAX(800000,400000*C6304),8000000+700000*(C6304-20))+IF(E6304=1,1000000,0))</f>
        <v/>
      </c>
      <c r="G6304" s="21">
        <f>IF(AND(D6304=3,C6304&lt;=5),MAX(0,B6304-F6304),IF(AND(D6304=2,C6304&lt;=5,MAX(0,B6304-F6304)&gt;3000000),1500000+MAX(0,B6304-F6304)-3000000,MAX(0,B6304-F6304)/2))</f>
        <v/>
      </c>
      <c r="H6304" s="21">
        <f>ROUNDDOWN(G6304,-3)</f>
        <v/>
      </c>
      <c r="I6304" s="21">
        <f>IF(H6304&lt;=0,0,ROUNDDOWN(ROUND((H6304*LOOKUP(H6304,{0,1950001,3300001,6950001,9000001,18000001,40000001},{0.05,0.1,0.2,0.23,0.33,0.4,0.45})-LOOKUP(H6304,{0,1950001,3300001,6950001,9000001,18000001,40000001},{0,97500,427500,636000,1536000,2796000,4796000}))*1.021,3),0))</f>
        <v/>
      </c>
      <c r="J6304" s="21">
        <f>ROUNDDOWN(ROUND(H6304*0.06,2),-2)</f>
        <v/>
      </c>
      <c r="K6304" s="21">
        <f>ROUNDDOWN(ROUND(H6304*0.04,2),-2)</f>
        <v/>
      </c>
      <c r="L6304" s="21">
        <f>I6304+J6304+K6304</f>
        <v/>
      </c>
      <c r="M6304" s="21">
        <f>B6304-L6304</f>
        <v/>
      </c>
      <c r="N6304" s="21">
        <f>ROUNDDOWN(ROUND(B6304*0.2042,2),0)</f>
        <v/>
      </c>
    </row>
    <row r="6305">
      <c r="A6305" t="inlineStr">
        <is>
          <t>照合 一般</t>
        </is>
      </c>
      <c r="B6305" s="21" t="n">
        <v>47500000</v>
      </c>
      <c r="C6305" s="22" t="n">
        <v>11</v>
      </c>
      <c r="D6305" s="22" t="n">
        <v>1</v>
      </c>
      <c r="E6305" s="22" t="n">
        <v>0</v>
      </c>
      <c r="F6305" s="21">
        <f>(IF(C6305&lt;=20,MAX(800000,400000*C6305),8000000+700000*(C6305-20))+IF(E6305=1,1000000,0))</f>
        <v/>
      </c>
      <c r="G6305" s="21">
        <f>IF(AND(D6305=3,C6305&lt;=5),MAX(0,B6305-F6305),IF(AND(D6305=2,C6305&lt;=5,MAX(0,B6305-F6305)&gt;3000000),1500000+MAX(0,B6305-F6305)-3000000,MAX(0,B6305-F6305)/2))</f>
        <v/>
      </c>
      <c r="H6305" s="21">
        <f>ROUNDDOWN(G6305,-3)</f>
        <v/>
      </c>
      <c r="I6305" s="21">
        <f>IF(H6305&lt;=0,0,ROUNDDOWN(ROUND((H6305*LOOKUP(H6305,{0,1950001,3300001,6950001,9000001,18000001,40000001},{0.05,0.1,0.2,0.23,0.33,0.4,0.45})-LOOKUP(H6305,{0,1950001,3300001,6950001,9000001,18000001,40000001},{0,97500,427500,636000,1536000,2796000,4796000}))*1.021,3),0))</f>
        <v/>
      </c>
      <c r="J6305" s="21">
        <f>ROUNDDOWN(ROUND(H6305*0.06,2),-2)</f>
        <v/>
      </c>
      <c r="K6305" s="21">
        <f>ROUNDDOWN(ROUND(H6305*0.04,2),-2)</f>
        <v/>
      </c>
      <c r="L6305" s="21">
        <f>I6305+J6305+K6305</f>
        <v/>
      </c>
      <c r="M6305" s="21">
        <f>B6305-L6305</f>
        <v/>
      </c>
      <c r="N6305" s="21">
        <f>ROUNDDOWN(ROUND(B6305*0.2042,2),0)</f>
        <v/>
      </c>
    </row>
    <row r="6306">
      <c r="A6306" t="inlineStr">
        <is>
          <t>照合 一般</t>
        </is>
      </c>
      <c r="B6306" s="21" t="n">
        <v>47500000</v>
      </c>
      <c r="C6306" s="22" t="n">
        <v>12</v>
      </c>
      <c r="D6306" s="22" t="n">
        <v>1</v>
      </c>
      <c r="E6306" s="22" t="n">
        <v>0</v>
      </c>
      <c r="F6306" s="21">
        <f>(IF(C6306&lt;=20,MAX(800000,400000*C6306),8000000+700000*(C6306-20))+IF(E6306=1,1000000,0))</f>
        <v/>
      </c>
      <c r="G6306" s="21">
        <f>IF(AND(D6306=3,C6306&lt;=5),MAX(0,B6306-F6306),IF(AND(D6306=2,C6306&lt;=5,MAX(0,B6306-F6306)&gt;3000000),1500000+MAX(0,B6306-F6306)-3000000,MAX(0,B6306-F6306)/2))</f>
        <v/>
      </c>
      <c r="H6306" s="21">
        <f>ROUNDDOWN(G6306,-3)</f>
        <v/>
      </c>
      <c r="I6306" s="21">
        <f>IF(H6306&lt;=0,0,ROUNDDOWN(ROUND((H6306*LOOKUP(H6306,{0,1950001,3300001,6950001,9000001,18000001,40000001},{0.05,0.1,0.2,0.23,0.33,0.4,0.45})-LOOKUP(H6306,{0,1950001,3300001,6950001,9000001,18000001,40000001},{0,97500,427500,636000,1536000,2796000,4796000}))*1.021,3),0))</f>
        <v/>
      </c>
      <c r="J6306" s="21">
        <f>ROUNDDOWN(ROUND(H6306*0.06,2),-2)</f>
        <v/>
      </c>
      <c r="K6306" s="21">
        <f>ROUNDDOWN(ROUND(H6306*0.04,2),-2)</f>
        <v/>
      </c>
      <c r="L6306" s="21">
        <f>I6306+J6306+K6306</f>
        <v/>
      </c>
      <c r="M6306" s="21">
        <f>B6306-L6306</f>
        <v/>
      </c>
      <c r="N6306" s="21">
        <f>ROUNDDOWN(ROUND(B6306*0.2042,2),0)</f>
        <v/>
      </c>
    </row>
    <row r="6307">
      <c r="A6307" t="inlineStr">
        <is>
          <t>照合 一般</t>
        </is>
      </c>
      <c r="B6307" s="21" t="n">
        <v>47500000</v>
      </c>
      <c r="C6307" s="22" t="n">
        <v>13</v>
      </c>
      <c r="D6307" s="22" t="n">
        <v>1</v>
      </c>
      <c r="E6307" s="22" t="n">
        <v>0</v>
      </c>
      <c r="F6307" s="21">
        <f>(IF(C6307&lt;=20,MAX(800000,400000*C6307),8000000+700000*(C6307-20))+IF(E6307=1,1000000,0))</f>
        <v/>
      </c>
      <c r="G6307" s="21">
        <f>IF(AND(D6307=3,C6307&lt;=5),MAX(0,B6307-F6307),IF(AND(D6307=2,C6307&lt;=5,MAX(0,B6307-F6307)&gt;3000000),1500000+MAX(0,B6307-F6307)-3000000,MAX(0,B6307-F6307)/2))</f>
        <v/>
      </c>
      <c r="H6307" s="21">
        <f>ROUNDDOWN(G6307,-3)</f>
        <v/>
      </c>
      <c r="I6307" s="21">
        <f>IF(H6307&lt;=0,0,ROUNDDOWN(ROUND((H6307*LOOKUP(H6307,{0,1950001,3300001,6950001,9000001,18000001,40000001},{0.05,0.1,0.2,0.23,0.33,0.4,0.45})-LOOKUP(H6307,{0,1950001,3300001,6950001,9000001,18000001,40000001},{0,97500,427500,636000,1536000,2796000,4796000}))*1.021,3),0))</f>
        <v/>
      </c>
      <c r="J6307" s="21">
        <f>ROUNDDOWN(ROUND(H6307*0.06,2),-2)</f>
        <v/>
      </c>
      <c r="K6307" s="21">
        <f>ROUNDDOWN(ROUND(H6307*0.04,2),-2)</f>
        <v/>
      </c>
      <c r="L6307" s="21">
        <f>I6307+J6307+K6307</f>
        <v/>
      </c>
      <c r="M6307" s="21">
        <f>B6307-L6307</f>
        <v/>
      </c>
      <c r="N6307" s="21">
        <f>ROUNDDOWN(ROUND(B6307*0.2042,2),0)</f>
        <v/>
      </c>
    </row>
    <row r="6308">
      <c r="A6308" t="inlineStr">
        <is>
          <t>照合 一般</t>
        </is>
      </c>
      <c r="B6308" s="21" t="n">
        <v>47500000</v>
      </c>
      <c r="C6308" s="22" t="n">
        <v>14</v>
      </c>
      <c r="D6308" s="22" t="n">
        <v>1</v>
      </c>
      <c r="E6308" s="22" t="n">
        <v>0</v>
      </c>
      <c r="F6308" s="21">
        <f>(IF(C6308&lt;=20,MAX(800000,400000*C6308),8000000+700000*(C6308-20))+IF(E6308=1,1000000,0))</f>
        <v/>
      </c>
      <c r="G6308" s="21">
        <f>IF(AND(D6308=3,C6308&lt;=5),MAX(0,B6308-F6308),IF(AND(D6308=2,C6308&lt;=5,MAX(0,B6308-F6308)&gt;3000000),1500000+MAX(0,B6308-F6308)-3000000,MAX(0,B6308-F6308)/2))</f>
        <v/>
      </c>
      <c r="H6308" s="21">
        <f>ROUNDDOWN(G6308,-3)</f>
        <v/>
      </c>
      <c r="I6308" s="21">
        <f>IF(H6308&lt;=0,0,ROUNDDOWN(ROUND((H6308*LOOKUP(H6308,{0,1950001,3300001,6950001,9000001,18000001,40000001},{0.05,0.1,0.2,0.23,0.33,0.4,0.45})-LOOKUP(H6308,{0,1950001,3300001,6950001,9000001,18000001,40000001},{0,97500,427500,636000,1536000,2796000,4796000}))*1.021,3),0))</f>
        <v/>
      </c>
      <c r="J6308" s="21">
        <f>ROUNDDOWN(ROUND(H6308*0.06,2),-2)</f>
        <v/>
      </c>
      <c r="K6308" s="21">
        <f>ROUNDDOWN(ROUND(H6308*0.04,2),-2)</f>
        <v/>
      </c>
      <c r="L6308" s="21">
        <f>I6308+J6308+K6308</f>
        <v/>
      </c>
      <c r="M6308" s="21">
        <f>B6308-L6308</f>
        <v/>
      </c>
      <c r="N6308" s="21">
        <f>ROUNDDOWN(ROUND(B6308*0.2042,2),0)</f>
        <v/>
      </c>
    </row>
    <row r="6309">
      <c r="A6309" t="inlineStr">
        <is>
          <t>照合 一般</t>
        </is>
      </c>
      <c r="B6309" s="21" t="n">
        <v>47500000</v>
      </c>
      <c r="C6309" s="22" t="n">
        <v>15</v>
      </c>
      <c r="D6309" s="22" t="n">
        <v>1</v>
      </c>
      <c r="E6309" s="22" t="n">
        <v>0</v>
      </c>
      <c r="F6309" s="21">
        <f>(IF(C6309&lt;=20,MAX(800000,400000*C6309),8000000+700000*(C6309-20))+IF(E6309=1,1000000,0))</f>
        <v/>
      </c>
      <c r="G6309" s="21">
        <f>IF(AND(D6309=3,C6309&lt;=5),MAX(0,B6309-F6309),IF(AND(D6309=2,C6309&lt;=5,MAX(0,B6309-F6309)&gt;3000000),1500000+MAX(0,B6309-F6309)-3000000,MAX(0,B6309-F6309)/2))</f>
        <v/>
      </c>
      <c r="H6309" s="21">
        <f>ROUNDDOWN(G6309,-3)</f>
        <v/>
      </c>
      <c r="I6309" s="21">
        <f>IF(H6309&lt;=0,0,ROUNDDOWN(ROUND((H6309*LOOKUP(H6309,{0,1950001,3300001,6950001,9000001,18000001,40000001},{0.05,0.1,0.2,0.23,0.33,0.4,0.45})-LOOKUP(H6309,{0,1950001,3300001,6950001,9000001,18000001,40000001},{0,97500,427500,636000,1536000,2796000,4796000}))*1.021,3),0))</f>
        <v/>
      </c>
      <c r="J6309" s="21">
        <f>ROUNDDOWN(ROUND(H6309*0.06,2),-2)</f>
        <v/>
      </c>
      <c r="K6309" s="21">
        <f>ROUNDDOWN(ROUND(H6309*0.04,2),-2)</f>
        <v/>
      </c>
      <c r="L6309" s="21">
        <f>I6309+J6309+K6309</f>
        <v/>
      </c>
      <c r="M6309" s="21">
        <f>B6309-L6309</f>
        <v/>
      </c>
      <c r="N6309" s="21">
        <f>ROUNDDOWN(ROUND(B6309*0.2042,2),0)</f>
        <v/>
      </c>
    </row>
    <row r="6310">
      <c r="A6310" t="inlineStr">
        <is>
          <t>照合 一般</t>
        </is>
      </c>
      <c r="B6310" s="21" t="n">
        <v>47500000</v>
      </c>
      <c r="C6310" s="22" t="n">
        <v>16</v>
      </c>
      <c r="D6310" s="22" t="n">
        <v>1</v>
      </c>
      <c r="E6310" s="22" t="n">
        <v>0</v>
      </c>
      <c r="F6310" s="21">
        <f>(IF(C6310&lt;=20,MAX(800000,400000*C6310),8000000+700000*(C6310-20))+IF(E6310=1,1000000,0))</f>
        <v/>
      </c>
      <c r="G6310" s="21">
        <f>IF(AND(D6310=3,C6310&lt;=5),MAX(0,B6310-F6310),IF(AND(D6310=2,C6310&lt;=5,MAX(0,B6310-F6310)&gt;3000000),1500000+MAX(0,B6310-F6310)-3000000,MAX(0,B6310-F6310)/2))</f>
        <v/>
      </c>
      <c r="H6310" s="21">
        <f>ROUNDDOWN(G6310,-3)</f>
        <v/>
      </c>
      <c r="I6310" s="21">
        <f>IF(H6310&lt;=0,0,ROUNDDOWN(ROUND((H6310*LOOKUP(H6310,{0,1950001,3300001,6950001,9000001,18000001,40000001},{0.05,0.1,0.2,0.23,0.33,0.4,0.45})-LOOKUP(H6310,{0,1950001,3300001,6950001,9000001,18000001,40000001},{0,97500,427500,636000,1536000,2796000,4796000}))*1.021,3),0))</f>
        <v/>
      </c>
      <c r="J6310" s="21">
        <f>ROUNDDOWN(ROUND(H6310*0.06,2),-2)</f>
        <v/>
      </c>
      <c r="K6310" s="21">
        <f>ROUNDDOWN(ROUND(H6310*0.04,2),-2)</f>
        <v/>
      </c>
      <c r="L6310" s="21">
        <f>I6310+J6310+K6310</f>
        <v/>
      </c>
      <c r="M6310" s="21">
        <f>B6310-L6310</f>
        <v/>
      </c>
      <c r="N6310" s="21">
        <f>ROUNDDOWN(ROUND(B6310*0.2042,2),0)</f>
        <v/>
      </c>
    </row>
    <row r="6311">
      <c r="A6311" t="inlineStr">
        <is>
          <t>照合 一般</t>
        </is>
      </c>
      <c r="B6311" s="21" t="n">
        <v>47500000</v>
      </c>
      <c r="C6311" s="22" t="n">
        <v>17</v>
      </c>
      <c r="D6311" s="22" t="n">
        <v>1</v>
      </c>
      <c r="E6311" s="22" t="n">
        <v>0</v>
      </c>
      <c r="F6311" s="21">
        <f>(IF(C6311&lt;=20,MAX(800000,400000*C6311),8000000+700000*(C6311-20))+IF(E6311=1,1000000,0))</f>
        <v/>
      </c>
      <c r="G6311" s="21">
        <f>IF(AND(D6311=3,C6311&lt;=5),MAX(0,B6311-F6311),IF(AND(D6311=2,C6311&lt;=5,MAX(0,B6311-F6311)&gt;3000000),1500000+MAX(0,B6311-F6311)-3000000,MAX(0,B6311-F6311)/2))</f>
        <v/>
      </c>
      <c r="H6311" s="21">
        <f>ROUNDDOWN(G6311,-3)</f>
        <v/>
      </c>
      <c r="I6311" s="21">
        <f>IF(H6311&lt;=0,0,ROUNDDOWN(ROUND((H6311*LOOKUP(H6311,{0,1950001,3300001,6950001,9000001,18000001,40000001},{0.05,0.1,0.2,0.23,0.33,0.4,0.45})-LOOKUP(H6311,{0,1950001,3300001,6950001,9000001,18000001,40000001},{0,97500,427500,636000,1536000,2796000,4796000}))*1.021,3),0))</f>
        <v/>
      </c>
      <c r="J6311" s="21">
        <f>ROUNDDOWN(ROUND(H6311*0.06,2),-2)</f>
        <v/>
      </c>
      <c r="K6311" s="21">
        <f>ROUNDDOWN(ROUND(H6311*0.04,2),-2)</f>
        <v/>
      </c>
      <c r="L6311" s="21">
        <f>I6311+J6311+K6311</f>
        <v/>
      </c>
      <c r="M6311" s="21">
        <f>B6311-L6311</f>
        <v/>
      </c>
      <c r="N6311" s="21">
        <f>ROUNDDOWN(ROUND(B6311*0.2042,2),0)</f>
        <v/>
      </c>
    </row>
    <row r="6312">
      <c r="A6312" t="inlineStr">
        <is>
          <t>照合 一般</t>
        </is>
      </c>
      <c r="B6312" s="21" t="n">
        <v>47500000</v>
      </c>
      <c r="C6312" s="22" t="n">
        <v>18</v>
      </c>
      <c r="D6312" s="22" t="n">
        <v>1</v>
      </c>
      <c r="E6312" s="22" t="n">
        <v>0</v>
      </c>
      <c r="F6312" s="21">
        <f>(IF(C6312&lt;=20,MAX(800000,400000*C6312),8000000+700000*(C6312-20))+IF(E6312=1,1000000,0))</f>
        <v/>
      </c>
      <c r="G6312" s="21">
        <f>IF(AND(D6312=3,C6312&lt;=5),MAX(0,B6312-F6312),IF(AND(D6312=2,C6312&lt;=5,MAX(0,B6312-F6312)&gt;3000000),1500000+MAX(0,B6312-F6312)-3000000,MAX(0,B6312-F6312)/2))</f>
        <v/>
      </c>
      <c r="H6312" s="21">
        <f>ROUNDDOWN(G6312,-3)</f>
        <v/>
      </c>
      <c r="I6312" s="21">
        <f>IF(H6312&lt;=0,0,ROUNDDOWN(ROUND((H6312*LOOKUP(H6312,{0,1950001,3300001,6950001,9000001,18000001,40000001},{0.05,0.1,0.2,0.23,0.33,0.4,0.45})-LOOKUP(H6312,{0,1950001,3300001,6950001,9000001,18000001,40000001},{0,97500,427500,636000,1536000,2796000,4796000}))*1.021,3),0))</f>
        <v/>
      </c>
      <c r="J6312" s="21">
        <f>ROUNDDOWN(ROUND(H6312*0.06,2),-2)</f>
        <v/>
      </c>
      <c r="K6312" s="21">
        <f>ROUNDDOWN(ROUND(H6312*0.04,2),-2)</f>
        <v/>
      </c>
      <c r="L6312" s="21">
        <f>I6312+J6312+K6312</f>
        <v/>
      </c>
      <c r="M6312" s="21">
        <f>B6312-L6312</f>
        <v/>
      </c>
      <c r="N6312" s="21">
        <f>ROUNDDOWN(ROUND(B6312*0.2042,2),0)</f>
        <v/>
      </c>
    </row>
    <row r="6313">
      <c r="A6313" t="inlineStr">
        <is>
          <t>照合 一般</t>
        </is>
      </c>
      <c r="B6313" s="21" t="n">
        <v>47500000</v>
      </c>
      <c r="C6313" s="22" t="n">
        <v>19</v>
      </c>
      <c r="D6313" s="22" t="n">
        <v>1</v>
      </c>
      <c r="E6313" s="22" t="n">
        <v>0</v>
      </c>
      <c r="F6313" s="21">
        <f>(IF(C6313&lt;=20,MAX(800000,400000*C6313),8000000+700000*(C6313-20))+IF(E6313=1,1000000,0))</f>
        <v/>
      </c>
      <c r="G6313" s="21">
        <f>IF(AND(D6313=3,C6313&lt;=5),MAX(0,B6313-F6313),IF(AND(D6313=2,C6313&lt;=5,MAX(0,B6313-F6313)&gt;3000000),1500000+MAX(0,B6313-F6313)-3000000,MAX(0,B6313-F6313)/2))</f>
        <v/>
      </c>
      <c r="H6313" s="21">
        <f>ROUNDDOWN(G6313,-3)</f>
        <v/>
      </c>
      <c r="I6313" s="21">
        <f>IF(H6313&lt;=0,0,ROUNDDOWN(ROUND((H6313*LOOKUP(H6313,{0,1950001,3300001,6950001,9000001,18000001,40000001},{0.05,0.1,0.2,0.23,0.33,0.4,0.45})-LOOKUP(H6313,{0,1950001,3300001,6950001,9000001,18000001,40000001},{0,97500,427500,636000,1536000,2796000,4796000}))*1.021,3),0))</f>
        <v/>
      </c>
      <c r="J6313" s="21">
        <f>ROUNDDOWN(ROUND(H6313*0.06,2),-2)</f>
        <v/>
      </c>
      <c r="K6313" s="21">
        <f>ROUNDDOWN(ROUND(H6313*0.04,2),-2)</f>
        <v/>
      </c>
      <c r="L6313" s="21">
        <f>I6313+J6313+K6313</f>
        <v/>
      </c>
      <c r="M6313" s="21">
        <f>B6313-L6313</f>
        <v/>
      </c>
      <c r="N6313" s="21">
        <f>ROUNDDOWN(ROUND(B6313*0.2042,2),0)</f>
        <v/>
      </c>
    </row>
    <row r="6314">
      <c r="A6314" t="inlineStr">
        <is>
          <t>照合 一般</t>
        </is>
      </c>
      <c r="B6314" s="21" t="n">
        <v>47500000</v>
      </c>
      <c r="C6314" s="22" t="n">
        <v>20</v>
      </c>
      <c r="D6314" s="22" t="n">
        <v>1</v>
      </c>
      <c r="E6314" s="22" t="n">
        <v>0</v>
      </c>
      <c r="F6314" s="21">
        <f>(IF(C6314&lt;=20,MAX(800000,400000*C6314),8000000+700000*(C6314-20))+IF(E6314=1,1000000,0))</f>
        <v/>
      </c>
      <c r="G6314" s="21">
        <f>IF(AND(D6314=3,C6314&lt;=5),MAX(0,B6314-F6314),IF(AND(D6314=2,C6314&lt;=5,MAX(0,B6314-F6314)&gt;3000000),1500000+MAX(0,B6314-F6314)-3000000,MAX(0,B6314-F6314)/2))</f>
        <v/>
      </c>
      <c r="H6314" s="21">
        <f>ROUNDDOWN(G6314,-3)</f>
        <v/>
      </c>
      <c r="I6314" s="21">
        <f>IF(H6314&lt;=0,0,ROUNDDOWN(ROUND((H6314*LOOKUP(H6314,{0,1950001,3300001,6950001,9000001,18000001,40000001},{0.05,0.1,0.2,0.23,0.33,0.4,0.45})-LOOKUP(H6314,{0,1950001,3300001,6950001,9000001,18000001,40000001},{0,97500,427500,636000,1536000,2796000,4796000}))*1.021,3),0))</f>
        <v/>
      </c>
      <c r="J6314" s="21">
        <f>ROUNDDOWN(ROUND(H6314*0.06,2),-2)</f>
        <v/>
      </c>
      <c r="K6314" s="21">
        <f>ROUNDDOWN(ROUND(H6314*0.04,2),-2)</f>
        <v/>
      </c>
      <c r="L6314" s="21">
        <f>I6314+J6314+K6314</f>
        <v/>
      </c>
      <c r="M6314" s="21">
        <f>B6314-L6314</f>
        <v/>
      </c>
      <c r="N6314" s="21">
        <f>ROUNDDOWN(ROUND(B6314*0.2042,2),0)</f>
        <v/>
      </c>
    </row>
    <row r="6315">
      <c r="A6315" t="inlineStr">
        <is>
          <t>照合 一般</t>
        </is>
      </c>
      <c r="B6315" s="21" t="n">
        <v>47500000</v>
      </c>
      <c r="C6315" s="22" t="n">
        <v>21</v>
      </c>
      <c r="D6315" s="22" t="n">
        <v>1</v>
      </c>
      <c r="E6315" s="22" t="n">
        <v>0</v>
      </c>
      <c r="F6315" s="21">
        <f>(IF(C6315&lt;=20,MAX(800000,400000*C6315),8000000+700000*(C6315-20))+IF(E6315=1,1000000,0))</f>
        <v/>
      </c>
      <c r="G6315" s="21">
        <f>IF(AND(D6315=3,C6315&lt;=5),MAX(0,B6315-F6315),IF(AND(D6315=2,C6315&lt;=5,MAX(0,B6315-F6315)&gt;3000000),1500000+MAX(0,B6315-F6315)-3000000,MAX(0,B6315-F6315)/2))</f>
        <v/>
      </c>
      <c r="H6315" s="21">
        <f>ROUNDDOWN(G6315,-3)</f>
        <v/>
      </c>
      <c r="I6315" s="21">
        <f>IF(H6315&lt;=0,0,ROUNDDOWN(ROUND((H6315*LOOKUP(H6315,{0,1950001,3300001,6950001,9000001,18000001,40000001},{0.05,0.1,0.2,0.23,0.33,0.4,0.45})-LOOKUP(H6315,{0,1950001,3300001,6950001,9000001,18000001,40000001},{0,97500,427500,636000,1536000,2796000,4796000}))*1.021,3),0))</f>
        <v/>
      </c>
      <c r="J6315" s="21">
        <f>ROUNDDOWN(ROUND(H6315*0.06,2),-2)</f>
        <v/>
      </c>
      <c r="K6315" s="21">
        <f>ROUNDDOWN(ROUND(H6315*0.04,2),-2)</f>
        <v/>
      </c>
      <c r="L6315" s="21">
        <f>I6315+J6315+K6315</f>
        <v/>
      </c>
      <c r="M6315" s="21">
        <f>B6315-L6315</f>
        <v/>
      </c>
      <c r="N6315" s="21">
        <f>ROUNDDOWN(ROUND(B6315*0.2042,2),0)</f>
        <v/>
      </c>
    </row>
    <row r="6316">
      <c r="A6316" t="inlineStr">
        <is>
          <t>照合 一般</t>
        </is>
      </c>
      <c r="B6316" s="21" t="n">
        <v>47500000</v>
      </c>
      <c r="C6316" s="22" t="n">
        <v>22</v>
      </c>
      <c r="D6316" s="22" t="n">
        <v>1</v>
      </c>
      <c r="E6316" s="22" t="n">
        <v>0</v>
      </c>
      <c r="F6316" s="21">
        <f>(IF(C6316&lt;=20,MAX(800000,400000*C6316),8000000+700000*(C6316-20))+IF(E6316=1,1000000,0))</f>
        <v/>
      </c>
      <c r="G6316" s="21">
        <f>IF(AND(D6316=3,C6316&lt;=5),MAX(0,B6316-F6316),IF(AND(D6316=2,C6316&lt;=5,MAX(0,B6316-F6316)&gt;3000000),1500000+MAX(0,B6316-F6316)-3000000,MAX(0,B6316-F6316)/2))</f>
        <v/>
      </c>
      <c r="H6316" s="21">
        <f>ROUNDDOWN(G6316,-3)</f>
        <v/>
      </c>
      <c r="I6316" s="21">
        <f>IF(H6316&lt;=0,0,ROUNDDOWN(ROUND((H6316*LOOKUP(H6316,{0,1950001,3300001,6950001,9000001,18000001,40000001},{0.05,0.1,0.2,0.23,0.33,0.4,0.45})-LOOKUP(H6316,{0,1950001,3300001,6950001,9000001,18000001,40000001},{0,97500,427500,636000,1536000,2796000,4796000}))*1.021,3),0))</f>
        <v/>
      </c>
      <c r="J6316" s="21">
        <f>ROUNDDOWN(ROUND(H6316*0.06,2),-2)</f>
        <v/>
      </c>
      <c r="K6316" s="21">
        <f>ROUNDDOWN(ROUND(H6316*0.04,2),-2)</f>
        <v/>
      </c>
      <c r="L6316" s="21">
        <f>I6316+J6316+K6316</f>
        <v/>
      </c>
      <c r="M6316" s="21">
        <f>B6316-L6316</f>
        <v/>
      </c>
      <c r="N6316" s="21">
        <f>ROUNDDOWN(ROUND(B6316*0.2042,2),0)</f>
        <v/>
      </c>
    </row>
    <row r="6317">
      <c r="A6317" t="inlineStr">
        <is>
          <t>照合 一般</t>
        </is>
      </c>
      <c r="B6317" s="21" t="n">
        <v>47500000</v>
      </c>
      <c r="C6317" s="22" t="n">
        <v>23</v>
      </c>
      <c r="D6317" s="22" t="n">
        <v>1</v>
      </c>
      <c r="E6317" s="22" t="n">
        <v>0</v>
      </c>
      <c r="F6317" s="21">
        <f>(IF(C6317&lt;=20,MAX(800000,400000*C6317),8000000+700000*(C6317-20))+IF(E6317=1,1000000,0))</f>
        <v/>
      </c>
      <c r="G6317" s="21">
        <f>IF(AND(D6317=3,C6317&lt;=5),MAX(0,B6317-F6317),IF(AND(D6317=2,C6317&lt;=5,MAX(0,B6317-F6317)&gt;3000000),1500000+MAX(0,B6317-F6317)-3000000,MAX(0,B6317-F6317)/2))</f>
        <v/>
      </c>
      <c r="H6317" s="21">
        <f>ROUNDDOWN(G6317,-3)</f>
        <v/>
      </c>
      <c r="I6317" s="21">
        <f>IF(H6317&lt;=0,0,ROUNDDOWN(ROUND((H6317*LOOKUP(H6317,{0,1950001,3300001,6950001,9000001,18000001,40000001},{0.05,0.1,0.2,0.23,0.33,0.4,0.45})-LOOKUP(H6317,{0,1950001,3300001,6950001,9000001,18000001,40000001},{0,97500,427500,636000,1536000,2796000,4796000}))*1.021,3),0))</f>
        <v/>
      </c>
      <c r="J6317" s="21">
        <f>ROUNDDOWN(ROUND(H6317*0.06,2),-2)</f>
        <v/>
      </c>
      <c r="K6317" s="21">
        <f>ROUNDDOWN(ROUND(H6317*0.04,2),-2)</f>
        <v/>
      </c>
      <c r="L6317" s="21">
        <f>I6317+J6317+K6317</f>
        <v/>
      </c>
      <c r="M6317" s="21">
        <f>B6317-L6317</f>
        <v/>
      </c>
      <c r="N6317" s="21">
        <f>ROUNDDOWN(ROUND(B6317*0.2042,2),0)</f>
        <v/>
      </c>
    </row>
    <row r="6318">
      <c r="A6318" t="inlineStr">
        <is>
          <t>照合 一般</t>
        </is>
      </c>
      <c r="B6318" s="21" t="n">
        <v>47500000</v>
      </c>
      <c r="C6318" s="22" t="n">
        <v>24</v>
      </c>
      <c r="D6318" s="22" t="n">
        <v>1</v>
      </c>
      <c r="E6318" s="22" t="n">
        <v>0</v>
      </c>
      <c r="F6318" s="21">
        <f>(IF(C6318&lt;=20,MAX(800000,400000*C6318),8000000+700000*(C6318-20))+IF(E6318=1,1000000,0))</f>
        <v/>
      </c>
      <c r="G6318" s="21">
        <f>IF(AND(D6318=3,C6318&lt;=5),MAX(0,B6318-F6318),IF(AND(D6318=2,C6318&lt;=5,MAX(0,B6318-F6318)&gt;3000000),1500000+MAX(0,B6318-F6318)-3000000,MAX(0,B6318-F6318)/2))</f>
        <v/>
      </c>
      <c r="H6318" s="21">
        <f>ROUNDDOWN(G6318,-3)</f>
        <v/>
      </c>
      <c r="I6318" s="21">
        <f>IF(H6318&lt;=0,0,ROUNDDOWN(ROUND((H6318*LOOKUP(H6318,{0,1950001,3300001,6950001,9000001,18000001,40000001},{0.05,0.1,0.2,0.23,0.33,0.4,0.45})-LOOKUP(H6318,{0,1950001,3300001,6950001,9000001,18000001,40000001},{0,97500,427500,636000,1536000,2796000,4796000}))*1.021,3),0))</f>
        <v/>
      </c>
      <c r="J6318" s="21">
        <f>ROUNDDOWN(ROUND(H6318*0.06,2),-2)</f>
        <v/>
      </c>
      <c r="K6318" s="21">
        <f>ROUNDDOWN(ROUND(H6318*0.04,2),-2)</f>
        <v/>
      </c>
      <c r="L6318" s="21">
        <f>I6318+J6318+K6318</f>
        <v/>
      </c>
      <c r="M6318" s="21">
        <f>B6318-L6318</f>
        <v/>
      </c>
      <c r="N6318" s="21">
        <f>ROUNDDOWN(ROUND(B6318*0.2042,2),0)</f>
        <v/>
      </c>
    </row>
    <row r="6319">
      <c r="A6319" t="inlineStr">
        <is>
          <t>照合 一般</t>
        </is>
      </c>
      <c r="B6319" s="21" t="n">
        <v>47500000</v>
      </c>
      <c r="C6319" s="22" t="n">
        <v>25</v>
      </c>
      <c r="D6319" s="22" t="n">
        <v>1</v>
      </c>
      <c r="E6319" s="22" t="n">
        <v>0</v>
      </c>
      <c r="F6319" s="21">
        <f>(IF(C6319&lt;=20,MAX(800000,400000*C6319),8000000+700000*(C6319-20))+IF(E6319=1,1000000,0))</f>
        <v/>
      </c>
      <c r="G6319" s="21">
        <f>IF(AND(D6319=3,C6319&lt;=5),MAX(0,B6319-F6319),IF(AND(D6319=2,C6319&lt;=5,MAX(0,B6319-F6319)&gt;3000000),1500000+MAX(0,B6319-F6319)-3000000,MAX(0,B6319-F6319)/2))</f>
        <v/>
      </c>
      <c r="H6319" s="21">
        <f>ROUNDDOWN(G6319,-3)</f>
        <v/>
      </c>
      <c r="I6319" s="21">
        <f>IF(H6319&lt;=0,0,ROUNDDOWN(ROUND((H6319*LOOKUP(H6319,{0,1950001,3300001,6950001,9000001,18000001,40000001},{0.05,0.1,0.2,0.23,0.33,0.4,0.45})-LOOKUP(H6319,{0,1950001,3300001,6950001,9000001,18000001,40000001},{0,97500,427500,636000,1536000,2796000,4796000}))*1.021,3),0))</f>
        <v/>
      </c>
      <c r="J6319" s="21">
        <f>ROUNDDOWN(ROUND(H6319*0.06,2),-2)</f>
        <v/>
      </c>
      <c r="K6319" s="21">
        <f>ROUNDDOWN(ROUND(H6319*0.04,2),-2)</f>
        <v/>
      </c>
      <c r="L6319" s="21">
        <f>I6319+J6319+K6319</f>
        <v/>
      </c>
      <c r="M6319" s="21">
        <f>B6319-L6319</f>
        <v/>
      </c>
      <c r="N6319" s="21">
        <f>ROUNDDOWN(ROUND(B6319*0.2042,2),0)</f>
        <v/>
      </c>
    </row>
    <row r="6320">
      <c r="A6320" t="inlineStr">
        <is>
          <t>照合 一般</t>
        </is>
      </c>
      <c r="B6320" s="21" t="n">
        <v>47500000</v>
      </c>
      <c r="C6320" s="22" t="n">
        <v>26</v>
      </c>
      <c r="D6320" s="22" t="n">
        <v>1</v>
      </c>
      <c r="E6320" s="22" t="n">
        <v>0</v>
      </c>
      <c r="F6320" s="21">
        <f>(IF(C6320&lt;=20,MAX(800000,400000*C6320),8000000+700000*(C6320-20))+IF(E6320=1,1000000,0))</f>
        <v/>
      </c>
      <c r="G6320" s="21">
        <f>IF(AND(D6320=3,C6320&lt;=5),MAX(0,B6320-F6320),IF(AND(D6320=2,C6320&lt;=5,MAX(0,B6320-F6320)&gt;3000000),1500000+MAX(0,B6320-F6320)-3000000,MAX(0,B6320-F6320)/2))</f>
        <v/>
      </c>
      <c r="H6320" s="21">
        <f>ROUNDDOWN(G6320,-3)</f>
        <v/>
      </c>
      <c r="I6320" s="21">
        <f>IF(H6320&lt;=0,0,ROUNDDOWN(ROUND((H6320*LOOKUP(H6320,{0,1950001,3300001,6950001,9000001,18000001,40000001},{0.05,0.1,0.2,0.23,0.33,0.4,0.45})-LOOKUP(H6320,{0,1950001,3300001,6950001,9000001,18000001,40000001},{0,97500,427500,636000,1536000,2796000,4796000}))*1.021,3),0))</f>
        <v/>
      </c>
      <c r="J6320" s="21">
        <f>ROUNDDOWN(ROUND(H6320*0.06,2),-2)</f>
        <v/>
      </c>
      <c r="K6320" s="21">
        <f>ROUNDDOWN(ROUND(H6320*0.04,2),-2)</f>
        <v/>
      </c>
      <c r="L6320" s="21">
        <f>I6320+J6320+K6320</f>
        <v/>
      </c>
      <c r="M6320" s="21">
        <f>B6320-L6320</f>
        <v/>
      </c>
      <c r="N6320" s="21">
        <f>ROUNDDOWN(ROUND(B6320*0.2042,2),0)</f>
        <v/>
      </c>
    </row>
    <row r="6321">
      <c r="A6321" t="inlineStr">
        <is>
          <t>照合 一般</t>
        </is>
      </c>
      <c r="B6321" s="21" t="n">
        <v>47500000</v>
      </c>
      <c r="C6321" s="22" t="n">
        <v>27</v>
      </c>
      <c r="D6321" s="22" t="n">
        <v>1</v>
      </c>
      <c r="E6321" s="22" t="n">
        <v>0</v>
      </c>
      <c r="F6321" s="21">
        <f>(IF(C6321&lt;=20,MAX(800000,400000*C6321),8000000+700000*(C6321-20))+IF(E6321=1,1000000,0))</f>
        <v/>
      </c>
      <c r="G6321" s="21">
        <f>IF(AND(D6321=3,C6321&lt;=5),MAX(0,B6321-F6321),IF(AND(D6321=2,C6321&lt;=5,MAX(0,B6321-F6321)&gt;3000000),1500000+MAX(0,B6321-F6321)-3000000,MAX(0,B6321-F6321)/2))</f>
        <v/>
      </c>
      <c r="H6321" s="21">
        <f>ROUNDDOWN(G6321,-3)</f>
        <v/>
      </c>
      <c r="I6321" s="21">
        <f>IF(H6321&lt;=0,0,ROUNDDOWN(ROUND((H6321*LOOKUP(H6321,{0,1950001,3300001,6950001,9000001,18000001,40000001},{0.05,0.1,0.2,0.23,0.33,0.4,0.45})-LOOKUP(H6321,{0,1950001,3300001,6950001,9000001,18000001,40000001},{0,97500,427500,636000,1536000,2796000,4796000}))*1.021,3),0))</f>
        <v/>
      </c>
      <c r="J6321" s="21">
        <f>ROUNDDOWN(ROUND(H6321*0.06,2),-2)</f>
        <v/>
      </c>
      <c r="K6321" s="21">
        <f>ROUNDDOWN(ROUND(H6321*0.04,2),-2)</f>
        <v/>
      </c>
      <c r="L6321" s="21">
        <f>I6321+J6321+K6321</f>
        <v/>
      </c>
      <c r="M6321" s="21">
        <f>B6321-L6321</f>
        <v/>
      </c>
      <c r="N6321" s="21">
        <f>ROUNDDOWN(ROUND(B6321*0.2042,2),0)</f>
        <v/>
      </c>
    </row>
    <row r="6322">
      <c r="A6322" t="inlineStr">
        <is>
          <t>照合 一般</t>
        </is>
      </c>
      <c r="B6322" s="21" t="n">
        <v>47500000</v>
      </c>
      <c r="C6322" s="22" t="n">
        <v>28</v>
      </c>
      <c r="D6322" s="22" t="n">
        <v>1</v>
      </c>
      <c r="E6322" s="22" t="n">
        <v>0</v>
      </c>
      <c r="F6322" s="21">
        <f>(IF(C6322&lt;=20,MAX(800000,400000*C6322),8000000+700000*(C6322-20))+IF(E6322=1,1000000,0))</f>
        <v/>
      </c>
      <c r="G6322" s="21">
        <f>IF(AND(D6322=3,C6322&lt;=5),MAX(0,B6322-F6322),IF(AND(D6322=2,C6322&lt;=5,MAX(0,B6322-F6322)&gt;3000000),1500000+MAX(0,B6322-F6322)-3000000,MAX(0,B6322-F6322)/2))</f>
        <v/>
      </c>
      <c r="H6322" s="21">
        <f>ROUNDDOWN(G6322,-3)</f>
        <v/>
      </c>
      <c r="I6322" s="21">
        <f>IF(H6322&lt;=0,0,ROUNDDOWN(ROUND((H6322*LOOKUP(H6322,{0,1950001,3300001,6950001,9000001,18000001,40000001},{0.05,0.1,0.2,0.23,0.33,0.4,0.45})-LOOKUP(H6322,{0,1950001,3300001,6950001,9000001,18000001,40000001},{0,97500,427500,636000,1536000,2796000,4796000}))*1.021,3),0))</f>
        <v/>
      </c>
      <c r="J6322" s="21">
        <f>ROUNDDOWN(ROUND(H6322*0.06,2),-2)</f>
        <v/>
      </c>
      <c r="K6322" s="21">
        <f>ROUNDDOWN(ROUND(H6322*0.04,2),-2)</f>
        <v/>
      </c>
      <c r="L6322" s="21">
        <f>I6322+J6322+K6322</f>
        <v/>
      </c>
      <c r="M6322" s="21">
        <f>B6322-L6322</f>
        <v/>
      </c>
      <c r="N6322" s="21">
        <f>ROUNDDOWN(ROUND(B6322*0.2042,2),0)</f>
        <v/>
      </c>
    </row>
    <row r="6323">
      <c r="A6323" t="inlineStr">
        <is>
          <t>照合 一般</t>
        </is>
      </c>
      <c r="B6323" s="21" t="n">
        <v>47500000</v>
      </c>
      <c r="C6323" s="22" t="n">
        <v>29</v>
      </c>
      <c r="D6323" s="22" t="n">
        <v>1</v>
      </c>
      <c r="E6323" s="22" t="n">
        <v>0</v>
      </c>
      <c r="F6323" s="21">
        <f>(IF(C6323&lt;=20,MAX(800000,400000*C6323),8000000+700000*(C6323-20))+IF(E6323=1,1000000,0))</f>
        <v/>
      </c>
      <c r="G6323" s="21">
        <f>IF(AND(D6323=3,C6323&lt;=5),MAX(0,B6323-F6323),IF(AND(D6323=2,C6323&lt;=5,MAX(0,B6323-F6323)&gt;3000000),1500000+MAX(0,B6323-F6323)-3000000,MAX(0,B6323-F6323)/2))</f>
        <v/>
      </c>
      <c r="H6323" s="21">
        <f>ROUNDDOWN(G6323,-3)</f>
        <v/>
      </c>
      <c r="I6323" s="21">
        <f>IF(H6323&lt;=0,0,ROUNDDOWN(ROUND((H6323*LOOKUP(H6323,{0,1950001,3300001,6950001,9000001,18000001,40000001},{0.05,0.1,0.2,0.23,0.33,0.4,0.45})-LOOKUP(H6323,{0,1950001,3300001,6950001,9000001,18000001,40000001},{0,97500,427500,636000,1536000,2796000,4796000}))*1.021,3),0))</f>
        <v/>
      </c>
      <c r="J6323" s="21">
        <f>ROUNDDOWN(ROUND(H6323*0.06,2),-2)</f>
        <v/>
      </c>
      <c r="K6323" s="21">
        <f>ROUNDDOWN(ROUND(H6323*0.04,2),-2)</f>
        <v/>
      </c>
      <c r="L6323" s="21">
        <f>I6323+J6323+K6323</f>
        <v/>
      </c>
      <c r="M6323" s="21">
        <f>B6323-L6323</f>
        <v/>
      </c>
      <c r="N6323" s="21">
        <f>ROUNDDOWN(ROUND(B6323*0.2042,2),0)</f>
        <v/>
      </c>
    </row>
    <row r="6324">
      <c r="A6324" t="inlineStr">
        <is>
          <t>照合 一般</t>
        </is>
      </c>
      <c r="B6324" s="21" t="n">
        <v>47500000</v>
      </c>
      <c r="C6324" s="22" t="n">
        <v>30</v>
      </c>
      <c r="D6324" s="22" t="n">
        <v>1</v>
      </c>
      <c r="E6324" s="22" t="n">
        <v>0</v>
      </c>
      <c r="F6324" s="21">
        <f>(IF(C6324&lt;=20,MAX(800000,400000*C6324),8000000+700000*(C6324-20))+IF(E6324=1,1000000,0))</f>
        <v/>
      </c>
      <c r="G6324" s="21">
        <f>IF(AND(D6324=3,C6324&lt;=5),MAX(0,B6324-F6324),IF(AND(D6324=2,C6324&lt;=5,MAX(0,B6324-F6324)&gt;3000000),1500000+MAX(0,B6324-F6324)-3000000,MAX(0,B6324-F6324)/2))</f>
        <v/>
      </c>
      <c r="H6324" s="21">
        <f>ROUNDDOWN(G6324,-3)</f>
        <v/>
      </c>
      <c r="I6324" s="21">
        <f>IF(H6324&lt;=0,0,ROUNDDOWN(ROUND((H6324*LOOKUP(H6324,{0,1950001,3300001,6950001,9000001,18000001,40000001},{0.05,0.1,0.2,0.23,0.33,0.4,0.45})-LOOKUP(H6324,{0,1950001,3300001,6950001,9000001,18000001,40000001},{0,97500,427500,636000,1536000,2796000,4796000}))*1.021,3),0))</f>
        <v/>
      </c>
      <c r="J6324" s="21">
        <f>ROUNDDOWN(ROUND(H6324*0.06,2),-2)</f>
        <v/>
      </c>
      <c r="K6324" s="21">
        <f>ROUNDDOWN(ROUND(H6324*0.04,2),-2)</f>
        <v/>
      </c>
      <c r="L6324" s="21">
        <f>I6324+J6324+K6324</f>
        <v/>
      </c>
      <c r="M6324" s="21">
        <f>B6324-L6324</f>
        <v/>
      </c>
      <c r="N6324" s="21">
        <f>ROUNDDOWN(ROUND(B6324*0.2042,2),0)</f>
        <v/>
      </c>
    </row>
    <row r="6325">
      <c r="A6325" t="inlineStr">
        <is>
          <t>照合 一般</t>
        </is>
      </c>
      <c r="B6325" s="21" t="n">
        <v>47500000</v>
      </c>
      <c r="C6325" s="22" t="n">
        <v>31</v>
      </c>
      <c r="D6325" s="22" t="n">
        <v>1</v>
      </c>
      <c r="E6325" s="22" t="n">
        <v>0</v>
      </c>
      <c r="F6325" s="21">
        <f>(IF(C6325&lt;=20,MAX(800000,400000*C6325),8000000+700000*(C6325-20))+IF(E6325=1,1000000,0))</f>
        <v/>
      </c>
      <c r="G6325" s="21">
        <f>IF(AND(D6325=3,C6325&lt;=5),MAX(0,B6325-F6325),IF(AND(D6325=2,C6325&lt;=5,MAX(0,B6325-F6325)&gt;3000000),1500000+MAX(0,B6325-F6325)-3000000,MAX(0,B6325-F6325)/2))</f>
        <v/>
      </c>
      <c r="H6325" s="21">
        <f>ROUNDDOWN(G6325,-3)</f>
        <v/>
      </c>
      <c r="I6325" s="21">
        <f>IF(H6325&lt;=0,0,ROUNDDOWN(ROUND((H6325*LOOKUP(H6325,{0,1950001,3300001,6950001,9000001,18000001,40000001},{0.05,0.1,0.2,0.23,0.33,0.4,0.45})-LOOKUP(H6325,{0,1950001,3300001,6950001,9000001,18000001,40000001},{0,97500,427500,636000,1536000,2796000,4796000}))*1.021,3),0))</f>
        <v/>
      </c>
      <c r="J6325" s="21">
        <f>ROUNDDOWN(ROUND(H6325*0.06,2),-2)</f>
        <v/>
      </c>
      <c r="K6325" s="21">
        <f>ROUNDDOWN(ROUND(H6325*0.04,2),-2)</f>
        <v/>
      </c>
      <c r="L6325" s="21">
        <f>I6325+J6325+K6325</f>
        <v/>
      </c>
      <c r="M6325" s="21">
        <f>B6325-L6325</f>
        <v/>
      </c>
      <c r="N6325" s="21">
        <f>ROUNDDOWN(ROUND(B6325*0.2042,2),0)</f>
        <v/>
      </c>
    </row>
    <row r="6326">
      <c r="A6326" t="inlineStr">
        <is>
          <t>照合 一般</t>
        </is>
      </c>
      <c r="B6326" s="21" t="n">
        <v>47500000</v>
      </c>
      <c r="C6326" s="22" t="n">
        <v>32</v>
      </c>
      <c r="D6326" s="22" t="n">
        <v>1</v>
      </c>
      <c r="E6326" s="22" t="n">
        <v>0</v>
      </c>
      <c r="F6326" s="21">
        <f>(IF(C6326&lt;=20,MAX(800000,400000*C6326),8000000+700000*(C6326-20))+IF(E6326=1,1000000,0))</f>
        <v/>
      </c>
      <c r="G6326" s="21">
        <f>IF(AND(D6326=3,C6326&lt;=5),MAX(0,B6326-F6326),IF(AND(D6326=2,C6326&lt;=5,MAX(0,B6326-F6326)&gt;3000000),1500000+MAX(0,B6326-F6326)-3000000,MAX(0,B6326-F6326)/2))</f>
        <v/>
      </c>
      <c r="H6326" s="21">
        <f>ROUNDDOWN(G6326,-3)</f>
        <v/>
      </c>
      <c r="I6326" s="21">
        <f>IF(H6326&lt;=0,0,ROUNDDOWN(ROUND((H6326*LOOKUP(H6326,{0,1950001,3300001,6950001,9000001,18000001,40000001},{0.05,0.1,0.2,0.23,0.33,0.4,0.45})-LOOKUP(H6326,{0,1950001,3300001,6950001,9000001,18000001,40000001},{0,97500,427500,636000,1536000,2796000,4796000}))*1.021,3),0))</f>
        <v/>
      </c>
      <c r="J6326" s="21">
        <f>ROUNDDOWN(ROUND(H6326*0.06,2),-2)</f>
        <v/>
      </c>
      <c r="K6326" s="21">
        <f>ROUNDDOWN(ROUND(H6326*0.04,2),-2)</f>
        <v/>
      </c>
      <c r="L6326" s="21">
        <f>I6326+J6326+K6326</f>
        <v/>
      </c>
      <c r="M6326" s="21">
        <f>B6326-L6326</f>
        <v/>
      </c>
      <c r="N6326" s="21">
        <f>ROUNDDOWN(ROUND(B6326*0.2042,2),0)</f>
        <v/>
      </c>
    </row>
    <row r="6327">
      <c r="A6327" t="inlineStr">
        <is>
          <t>照合 一般</t>
        </is>
      </c>
      <c r="B6327" s="21" t="n">
        <v>47500000</v>
      </c>
      <c r="C6327" s="22" t="n">
        <v>33</v>
      </c>
      <c r="D6327" s="22" t="n">
        <v>1</v>
      </c>
      <c r="E6327" s="22" t="n">
        <v>0</v>
      </c>
      <c r="F6327" s="21">
        <f>(IF(C6327&lt;=20,MAX(800000,400000*C6327),8000000+700000*(C6327-20))+IF(E6327=1,1000000,0))</f>
        <v/>
      </c>
      <c r="G6327" s="21">
        <f>IF(AND(D6327=3,C6327&lt;=5),MAX(0,B6327-F6327),IF(AND(D6327=2,C6327&lt;=5,MAX(0,B6327-F6327)&gt;3000000),1500000+MAX(0,B6327-F6327)-3000000,MAX(0,B6327-F6327)/2))</f>
        <v/>
      </c>
      <c r="H6327" s="21">
        <f>ROUNDDOWN(G6327,-3)</f>
        <v/>
      </c>
      <c r="I6327" s="21">
        <f>IF(H6327&lt;=0,0,ROUNDDOWN(ROUND((H6327*LOOKUP(H6327,{0,1950001,3300001,6950001,9000001,18000001,40000001},{0.05,0.1,0.2,0.23,0.33,0.4,0.45})-LOOKUP(H6327,{0,1950001,3300001,6950001,9000001,18000001,40000001},{0,97500,427500,636000,1536000,2796000,4796000}))*1.021,3),0))</f>
        <v/>
      </c>
      <c r="J6327" s="21">
        <f>ROUNDDOWN(ROUND(H6327*0.06,2),-2)</f>
        <v/>
      </c>
      <c r="K6327" s="21">
        <f>ROUNDDOWN(ROUND(H6327*0.04,2),-2)</f>
        <v/>
      </c>
      <c r="L6327" s="21">
        <f>I6327+J6327+K6327</f>
        <v/>
      </c>
      <c r="M6327" s="21">
        <f>B6327-L6327</f>
        <v/>
      </c>
      <c r="N6327" s="21">
        <f>ROUNDDOWN(ROUND(B6327*0.2042,2),0)</f>
        <v/>
      </c>
    </row>
    <row r="6328">
      <c r="A6328" t="inlineStr">
        <is>
          <t>照合 一般</t>
        </is>
      </c>
      <c r="B6328" s="21" t="n">
        <v>47500000</v>
      </c>
      <c r="C6328" s="22" t="n">
        <v>34</v>
      </c>
      <c r="D6328" s="22" t="n">
        <v>1</v>
      </c>
      <c r="E6328" s="22" t="n">
        <v>0</v>
      </c>
      <c r="F6328" s="21">
        <f>(IF(C6328&lt;=20,MAX(800000,400000*C6328),8000000+700000*(C6328-20))+IF(E6328=1,1000000,0))</f>
        <v/>
      </c>
      <c r="G6328" s="21">
        <f>IF(AND(D6328=3,C6328&lt;=5),MAX(0,B6328-F6328),IF(AND(D6328=2,C6328&lt;=5,MAX(0,B6328-F6328)&gt;3000000),1500000+MAX(0,B6328-F6328)-3000000,MAX(0,B6328-F6328)/2))</f>
        <v/>
      </c>
      <c r="H6328" s="21">
        <f>ROUNDDOWN(G6328,-3)</f>
        <v/>
      </c>
      <c r="I6328" s="21">
        <f>IF(H6328&lt;=0,0,ROUNDDOWN(ROUND((H6328*LOOKUP(H6328,{0,1950001,3300001,6950001,9000001,18000001,40000001},{0.05,0.1,0.2,0.23,0.33,0.4,0.45})-LOOKUP(H6328,{0,1950001,3300001,6950001,9000001,18000001,40000001},{0,97500,427500,636000,1536000,2796000,4796000}))*1.021,3),0))</f>
        <v/>
      </c>
      <c r="J6328" s="21">
        <f>ROUNDDOWN(ROUND(H6328*0.06,2),-2)</f>
        <v/>
      </c>
      <c r="K6328" s="21">
        <f>ROUNDDOWN(ROUND(H6328*0.04,2),-2)</f>
        <v/>
      </c>
      <c r="L6328" s="21">
        <f>I6328+J6328+K6328</f>
        <v/>
      </c>
      <c r="M6328" s="21">
        <f>B6328-L6328</f>
        <v/>
      </c>
      <c r="N6328" s="21">
        <f>ROUNDDOWN(ROUND(B6328*0.2042,2),0)</f>
        <v/>
      </c>
    </row>
    <row r="6329">
      <c r="A6329" t="inlineStr">
        <is>
          <t>照合 一般</t>
        </is>
      </c>
      <c r="B6329" s="21" t="n">
        <v>47500000</v>
      </c>
      <c r="C6329" s="22" t="n">
        <v>35</v>
      </c>
      <c r="D6329" s="22" t="n">
        <v>1</v>
      </c>
      <c r="E6329" s="22" t="n">
        <v>0</v>
      </c>
      <c r="F6329" s="21">
        <f>(IF(C6329&lt;=20,MAX(800000,400000*C6329),8000000+700000*(C6329-20))+IF(E6329=1,1000000,0))</f>
        <v/>
      </c>
      <c r="G6329" s="21">
        <f>IF(AND(D6329=3,C6329&lt;=5),MAX(0,B6329-F6329),IF(AND(D6329=2,C6329&lt;=5,MAX(0,B6329-F6329)&gt;3000000),1500000+MAX(0,B6329-F6329)-3000000,MAX(0,B6329-F6329)/2))</f>
        <v/>
      </c>
      <c r="H6329" s="21">
        <f>ROUNDDOWN(G6329,-3)</f>
        <v/>
      </c>
      <c r="I6329" s="21">
        <f>IF(H6329&lt;=0,0,ROUNDDOWN(ROUND((H6329*LOOKUP(H6329,{0,1950001,3300001,6950001,9000001,18000001,40000001},{0.05,0.1,0.2,0.23,0.33,0.4,0.45})-LOOKUP(H6329,{0,1950001,3300001,6950001,9000001,18000001,40000001},{0,97500,427500,636000,1536000,2796000,4796000}))*1.021,3),0))</f>
        <v/>
      </c>
      <c r="J6329" s="21">
        <f>ROUNDDOWN(ROUND(H6329*0.06,2),-2)</f>
        <v/>
      </c>
      <c r="K6329" s="21">
        <f>ROUNDDOWN(ROUND(H6329*0.04,2),-2)</f>
        <v/>
      </c>
      <c r="L6329" s="21">
        <f>I6329+J6329+K6329</f>
        <v/>
      </c>
      <c r="M6329" s="21">
        <f>B6329-L6329</f>
        <v/>
      </c>
      <c r="N6329" s="21">
        <f>ROUNDDOWN(ROUND(B6329*0.2042,2),0)</f>
        <v/>
      </c>
    </row>
    <row r="6330">
      <c r="A6330" t="inlineStr">
        <is>
          <t>照合 一般</t>
        </is>
      </c>
      <c r="B6330" s="21" t="n">
        <v>47500000</v>
      </c>
      <c r="C6330" s="22" t="n">
        <v>36</v>
      </c>
      <c r="D6330" s="22" t="n">
        <v>1</v>
      </c>
      <c r="E6330" s="22" t="n">
        <v>0</v>
      </c>
      <c r="F6330" s="21">
        <f>(IF(C6330&lt;=20,MAX(800000,400000*C6330),8000000+700000*(C6330-20))+IF(E6330=1,1000000,0))</f>
        <v/>
      </c>
      <c r="G6330" s="21">
        <f>IF(AND(D6330=3,C6330&lt;=5),MAX(0,B6330-F6330),IF(AND(D6330=2,C6330&lt;=5,MAX(0,B6330-F6330)&gt;3000000),1500000+MAX(0,B6330-F6330)-3000000,MAX(0,B6330-F6330)/2))</f>
        <v/>
      </c>
      <c r="H6330" s="21">
        <f>ROUNDDOWN(G6330,-3)</f>
        <v/>
      </c>
      <c r="I6330" s="21">
        <f>IF(H6330&lt;=0,0,ROUNDDOWN(ROUND((H6330*LOOKUP(H6330,{0,1950001,3300001,6950001,9000001,18000001,40000001},{0.05,0.1,0.2,0.23,0.33,0.4,0.45})-LOOKUP(H6330,{0,1950001,3300001,6950001,9000001,18000001,40000001},{0,97500,427500,636000,1536000,2796000,4796000}))*1.021,3),0))</f>
        <v/>
      </c>
      <c r="J6330" s="21">
        <f>ROUNDDOWN(ROUND(H6330*0.06,2),-2)</f>
        <v/>
      </c>
      <c r="K6330" s="21">
        <f>ROUNDDOWN(ROUND(H6330*0.04,2),-2)</f>
        <v/>
      </c>
      <c r="L6330" s="21">
        <f>I6330+J6330+K6330</f>
        <v/>
      </c>
      <c r="M6330" s="21">
        <f>B6330-L6330</f>
        <v/>
      </c>
      <c r="N6330" s="21">
        <f>ROUNDDOWN(ROUND(B6330*0.2042,2),0)</f>
        <v/>
      </c>
    </row>
    <row r="6331">
      <c r="A6331" t="inlineStr">
        <is>
          <t>照合 一般</t>
        </is>
      </c>
      <c r="B6331" s="21" t="n">
        <v>47500000</v>
      </c>
      <c r="C6331" s="22" t="n">
        <v>37</v>
      </c>
      <c r="D6331" s="22" t="n">
        <v>1</v>
      </c>
      <c r="E6331" s="22" t="n">
        <v>0</v>
      </c>
      <c r="F6331" s="21">
        <f>(IF(C6331&lt;=20,MAX(800000,400000*C6331),8000000+700000*(C6331-20))+IF(E6331=1,1000000,0))</f>
        <v/>
      </c>
      <c r="G6331" s="21">
        <f>IF(AND(D6331=3,C6331&lt;=5),MAX(0,B6331-F6331),IF(AND(D6331=2,C6331&lt;=5,MAX(0,B6331-F6331)&gt;3000000),1500000+MAX(0,B6331-F6331)-3000000,MAX(0,B6331-F6331)/2))</f>
        <v/>
      </c>
      <c r="H6331" s="21">
        <f>ROUNDDOWN(G6331,-3)</f>
        <v/>
      </c>
      <c r="I6331" s="21">
        <f>IF(H6331&lt;=0,0,ROUNDDOWN(ROUND((H6331*LOOKUP(H6331,{0,1950001,3300001,6950001,9000001,18000001,40000001},{0.05,0.1,0.2,0.23,0.33,0.4,0.45})-LOOKUP(H6331,{0,1950001,3300001,6950001,9000001,18000001,40000001},{0,97500,427500,636000,1536000,2796000,4796000}))*1.021,3),0))</f>
        <v/>
      </c>
      <c r="J6331" s="21">
        <f>ROUNDDOWN(ROUND(H6331*0.06,2),-2)</f>
        <v/>
      </c>
      <c r="K6331" s="21">
        <f>ROUNDDOWN(ROUND(H6331*0.04,2),-2)</f>
        <v/>
      </c>
      <c r="L6331" s="21">
        <f>I6331+J6331+K6331</f>
        <v/>
      </c>
      <c r="M6331" s="21">
        <f>B6331-L6331</f>
        <v/>
      </c>
      <c r="N6331" s="21">
        <f>ROUNDDOWN(ROUND(B6331*0.2042,2),0)</f>
        <v/>
      </c>
    </row>
    <row r="6332">
      <c r="A6332" t="inlineStr">
        <is>
          <t>照合 一般</t>
        </is>
      </c>
      <c r="B6332" s="21" t="n">
        <v>47500000</v>
      </c>
      <c r="C6332" s="22" t="n">
        <v>38</v>
      </c>
      <c r="D6332" s="22" t="n">
        <v>1</v>
      </c>
      <c r="E6332" s="22" t="n">
        <v>0</v>
      </c>
      <c r="F6332" s="21">
        <f>(IF(C6332&lt;=20,MAX(800000,400000*C6332),8000000+700000*(C6332-20))+IF(E6332=1,1000000,0))</f>
        <v/>
      </c>
      <c r="G6332" s="21">
        <f>IF(AND(D6332=3,C6332&lt;=5),MAX(0,B6332-F6332),IF(AND(D6332=2,C6332&lt;=5,MAX(0,B6332-F6332)&gt;3000000),1500000+MAX(0,B6332-F6332)-3000000,MAX(0,B6332-F6332)/2))</f>
        <v/>
      </c>
      <c r="H6332" s="21">
        <f>ROUNDDOWN(G6332,-3)</f>
        <v/>
      </c>
      <c r="I6332" s="21">
        <f>IF(H6332&lt;=0,0,ROUNDDOWN(ROUND((H6332*LOOKUP(H6332,{0,1950001,3300001,6950001,9000001,18000001,40000001},{0.05,0.1,0.2,0.23,0.33,0.4,0.45})-LOOKUP(H6332,{0,1950001,3300001,6950001,9000001,18000001,40000001},{0,97500,427500,636000,1536000,2796000,4796000}))*1.021,3),0))</f>
        <v/>
      </c>
      <c r="J6332" s="21">
        <f>ROUNDDOWN(ROUND(H6332*0.06,2),-2)</f>
        <v/>
      </c>
      <c r="K6332" s="21">
        <f>ROUNDDOWN(ROUND(H6332*0.04,2),-2)</f>
        <v/>
      </c>
      <c r="L6332" s="21">
        <f>I6332+J6332+K6332</f>
        <v/>
      </c>
      <c r="M6332" s="21">
        <f>B6332-L6332</f>
        <v/>
      </c>
      <c r="N6332" s="21">
        <f>ROUNDDOWN(ROUND(B6332*0.2042,2),0)</f>
        <v/>
      </c>
    </row>
    <row r="6333">
      <c r="A6333" t="inlineStr">
        <is>
          <t>照合 一般</t>
        </is>
      </c>
      <c r="B6333" s="21" t="n">
        <v>47500000</v>
      </c>
      <c r="C6333" s="22" t="n">
        <v>39</v>
      </c>
      <c r="D6333" s="22" t="n">
        <v>1</v>
      </c>
      <c r="E6333" s="22" t="n">
        <v>0</v>
      </c>
      <c r="F6333" s="21">
        <f>(IF(C6333&lt;=20,MAX(800000,400000*C6333),8000000+700000*(C6333-20))+IF(E6333=1,1000000,0))</f>
        <v/>
      </c>
      <c r="G6333" s="21">
        <f>IF(AND(D6333=3,C6333&lt;=5),MAX(0,B6333-F6333),IF(AND(D6333=2,C6333&lt;=5,MAX(0,B6333-F6333)&gt;3000000),1500000+MAX(0,B6333-F6333)-3000000,MAX(0,B6333-F6333)/2))</f>
        <v/>
      </c>
      <c r="H6333" s="21">
        <f>ROUNDDOWN(G6333,-3)</f>
        <v/>
      </c>
      <c r="I6333" s="21">
        <f>IF(H6333&lt;=0,0,ROUNDDOWN(ROUND((H6333*LOOKUP(H6333,{0,1950001,3300001,6950001,9000001,18000001,40000001},{0.05,0.1,0.2,0.23,0.33,0.4,0.45})-LOOKUP(H6333,{0,1950001,3300001,6950001,9000001,18000001,40000001},{0,97500,427500,636000,1536000,2796000,4796000}))*1.021,3),0))</f>
        <v/>
      </c>
      <c r="J6333" s="21">
        <f>ROUNDDOWN(ROUND(H6333*0.06,2),-2)</f>
        <v/>
      </c>
      <c r="K6333" s="21">
        <f>ROUNDDOWN(ROUND(H6333*0.04,2),-2)</f>
        <v/>
      </c>
      <c r="L6333" s="21">
        <f>I6333+J6333+K6333</f>
        <v/>
      </c>
      <c r="M6333" s="21">
        <f>B6333-L6333</f>
        <v/>
      </c>
      <c r="N6333" s="21">
        <f>ROUNDDOWN(ROUND(B6333*0.2042,2),0)</f>
        <v/>
      </c>
    </row>
    <row r="6334">
      <c r="A6334" t="inlineStr">
        <is>
          <t>照合 一般</t>
        </is>
      </c>
      <c r="B6334" s="21" t="n">
        <v>47500000</v>
      </c>
      <c r="C6334" s="22" t="n">
        <v>40</v>
      </c>
      <c r="D6334" s="22" t="n">
        <v>1</v>
      </c>
      <c r="E6334" s="22" t="n">
        <v>0</v>
      </c>
      <c r="F6334" s="21">
        <f>(IF(C6334&lt;=20,MAX(800000,400000*C6334),8000000+700000*(C6334-20))+IF(E6334=1,1000000,0))</f>
        <v/>
      </c>
      <c r="G6334" s="21">
        <f>IF(AND(D6334=3,C6334&lt;=5),MAX(0,B6334-F6334),IF(AND(D6334=2,C6334&lt;=5,MAX(0,B6334-F6334)&gt;3000000),1500000+MAX(0,B6334-F6334)-3000000,MAX(0,B6334-F6334)/2))</f>
        <v/>
      </c>
      <c r="H6334" s="21">
        <f>ROUNDDOWN(G6334,-3)</f>
        <v/>
      </c>
      <c r="I6334" s="21">
        <f>IF(H6334&lt;=0,0,ROUNDDOWN(ROUND((H6334*LOOKUP(H6334,{0,1950001,3300001,6950001,9000001,18000001,40000001},{0.05,0.1,0.2,0.23,0.33,0.4,0.45})-LOOKUP(H6334,{0,1950001,3300001,6950001,9000001,18000001,40000001},{0,97500,427500,636000,1536000,2796000,4796000}))*1.021,3),0))</f>
        <v/>
      </c>
      <c r="J6334" s="21">
        <f>ROUNDDOWN(ROUND(H6334*0.06,2),-2)</f>
        <v/>
      </c>
      <c r="K6334" s="21">
        <f>ROUNDDOWN(ROUND(H6334*0.04,2),-2)</f>
        <v/>
      </c>
      <c r="L6334" s="21">
        <f>I6334+J6334+K6334</f>
        <v/>
      </c>
      <c r="M6334" s="21">
        <f>B6334-L6334</f>
        <v/>
      </c>
      <c r="N6334" s="21">
        <f>ROUNDDOWN(ROUND(B6334*0.2042,2),0)</f>
        <v/>
      </c>
    </row>
    <row r="6335">
      <c r="A6335" t="inlineStr">
        <is>
          <t>照合 一般</t>
        </is>
      </c>
      <c r="B6335" s="21" t="n">
        <v>47500000</v>
      </c>
      <c r="C6335" s="22" t="n">
        <v>41</v>
      </c>
      <c r="D6335" s="22" t="n">
        <v>1</v>
      </c>
      <c r="E6335" s="22" t="n">
        <v>0</v>
      </c>
      <c r="F6335" s="21">
        <f>(IF(C6335&lt;=20,MAX(800000,400000*C6335),8000000+700000*(C6335-20))+IF(E6335=1,1000000,0))</f>
        <v/>
      </c>
      <c r="G6335" s="21">
        <f>IF(AND(D6335=3,C6335&lt;=5),MAX(0,B6335-F6335),IF(AND(D6335=2,C6335&lt;=5,MAX(0,B6335-F6335)&gt;3000000),1500000+MAX(0,B6335-F6335)-3000000,MAX(0,B6335-F6335)/2))</f>
        <v/>
      </c>
      <c r="H6335" s="21">
        <f>ROUNDDOWN(G6335,-3)</f>
        <v/>
      </c>
      <c r="I6335" s="21">
        <f>IF(H6335&lt;=0,0,ROUNDDOWN(ROUND((H6335*LOOKUP(H6335,{0,1950001,3300001,6950001,9000001,18000001,40000001},{0.05,0.1,0.2,0.23,0.33,0.4,0.45})-LOOKUP(H6335,{0,1950001,3300001,6950001,9000001,18000001,40000001},{0,97500,427500,636000,1536000,2796000,4796000}))*1.021,3),0))</f>
        <v/>
      </c>
      <c r="J6335" s="21">
        <f>ROUNDDOWN(ROUND(H6335*0.06,2),-2)</f>
        <v/>
      </c>
      <c r="K6335" s="21">
        <f>ROUNDDOWN(ROUND(H6335*0.04,2),-2)</f>
        <v/>
      </c>
      <c r="L6335" s="21">
        <f>I6335+J6335+K6335</f>
        <v/>
      </c>
      <c r="M6335" s="21">
        <f>B6335-L6335</f>
        <v/>
      </c>
      <c r="N6335" s="21">
        <f>ROUNDDOWN(ROUND(B6335*0.2042,2),0)</f>
        <v/>
      </c>
    </row>
    <row r="6336">
      <c r="A6336" t="inlineStr">
        <is>
          <t>照合 一般</t>
        </is>
      </c>
      <c r="B6336" s="21" t="n">
        <v>47500000</v>
      </c>
      <c r="C6336" s="22" t="n">
        <v>42</v>
      </c>
      <c r="D6336" s="22" t="n">
        <v>1</v>
      </c>
      <c r="E6336" s="22" t="n">
        <v>0</v>
      </c>
      <c r="F6336" s="21">
        <f>(IF(C6336&lt;=20,MAX(800000,400000*C6336),8000000+700000*(C6336-20))+IF(E6336=1,1000000,0))</f>
        <v/>
      </c>
      <c r="G6336" s="21">
        <f>IF(AND(D6336=3,C6336&lt;=5),MAX(0,B6336-F6336),IF(AND(D6336=2,C6336&lt;=5,MAX(0,B6336-F6336)&gt;3000000),1500000+MAX(0,B6336-F6336)-3000000,MAX(0,B6336-F6336)/2))</f>
        <v/>
      </c>
      <c r="H6336" s="21">
        <f>ROUNDDOWN(G6336,-3)</f>
        <v/>
      </c>
      <c r="I6336" s="21">
        <f>IF(H6336&lt;=0,0,ROUNDDOWN(ROUND((H6336*LOOKUP(H6336,{0,1950001,3300001,6950001,9000001,18000001,40000001},{0.05,0.1,0.2,0.23,0.33,0.4,0.45})-LOOKUP(H6336,{0,1950001,3300001,6950001,9000001,18000001,40000001},{0,97500,427500,636000,1536000,2796000,4796000}))*1.021,3),0))</f>
        <v/>
      </c>
      <c r="J6336" s="21">
        <f>ROUNDDOWN(ROUND(H6336*0.06,2),-2)</f>
        <v/>
      </c>
      <c r="K6336" s="21">
        <f>ROUNDDOWN(ROUND(H6336*0.04,2),-2)</f>
        <v/>
      </c>
      <c r="L6336" s="21">
        <f>I6336+J6336+K6336</f>
        <v/>
      </c>
      <c r="M6336" s="21">
        <f>B6336-L6336</f>
        <v/>
      </c>
      <c r="N6336" s="21">
        <f>ROUNDDOWN(ROUND(B6336*0.2042,2),0)</f>
        <v/>
      </c>
    </row>
    <row r="6337">
      <c r="A6337" t="inlineStr">
        <is>
          <t>照合 一般</t>
        </is>
      </c>
      <c r="B6337" s="21" t="n">
        <v>47500000</v>
      </c>
      <c r="C6337" s="22" t="n">
        <v>43</v>
      </c>
      <c r="D6337" s="22" t="n">
        <v>1</v>
      </c>
      <c r="E6337" s="22" t="n">
        <v>0</v>
      </c>
      <c r="F6337" s="21">
        <f>(IF(C6337&lt;=20,MAX(800000,400000*C6337),8000000+700000*(C6337-20))+IF(E6337=1,1000000,0))</f>
        <v/>
      </c>
      <c r="G6337" s="21">
        <f>IF(AND(D6337=3,C6337&lt;=5),MAX(0,B6337-F6337),IF(AND(D6337=2,C6337&lt;=5,MAX(0,B6337-F6337)&gt;3000000),1500000+MAX(0,B6337-F6337)-3000000,MAX(0,B6337-F6337)/2))</f>
        <v/>
      </c>
      <c r="H6337" s="21">
        <f>ROUNDDOWN(G6337,-3)</f>
        <v/>
      </c>
      <c r="I6337" s="21">
        <f>IF(H6337&lt;=0,0,ROUNDDOWN(ROUND((H6337*LOOKUP(H6337,{0,1950001,3300001,6950001,9000001,18000001,40000001},{0.05,0.1,0.2,0.23,0.33,0.4,0.45})-LOOKUP(H6337,{0,1950001,3300001,6950001,9000001,18000001,40000001},{0,97500,427500,636000,1536000,2796000,4796000}))*1.021,3),0))</f>
        <v/>
      </c>
      <c r="J6337" s="21">
        <f>ROUNDDOWN(ROUND(H6337*0.06,2),-2)</f>
        <v/>
      </c>
      <c r="K6337" s="21">
        <f>ROUNDDOWN(ROUND(H6337*0.04,2),-2)</f>
        <v/>
      </c>
      <c r="L6337" s="21">
        <f>I6337+J6337+K6337</f>
        <v/>
      </c>
      <c r="M6337" s="21">
        <f>B6337-L6337</f>
        <v/>
      </c>
      <c r="N6337" s="21">
        <f>ROUNDDOWN(ROUND(B6337*0.2042,2),0)</f>
        <v/>
      </c>
    </row>
    <row r="6338">
      <c r="A6338" t="inlineStr">
        <is>
          <t>照合 一般</t>
        </is>
      </c>
      <c r="B6338" s="21" t="n">
        <v>47500000</v>
      </c>
      <c r="C6338" s="22" t="n">
        <v>44</v>
      </c>
      <c r="D6338" s="22" t="n">
        <v>1</v>
      </c>
      <c r="E6338" s="22" t="n">
        <v>0</v>
      </c>
      <c r="F6338" s="21">
        <f>(IF(C6338&lt;=20,MAX(800000,400000*C6338),8000000+700000*(C6338-20))+IF(E6338=1,1000000,0))</f>
        <v/>
      </c>
      <c r="G6338" s="21">
        <f>IF(AND(D6338=3,C6338&lt;=5),MAX(0,B6338-F6338),IF(AND(D6338=2,C6338&lt;=5,MAX(0,B6338-F6338)&gt;3000000),1500000+MAX(0,B6338-F6338)-3000000,MAX(0,B6338-F6338)/2))</f>
        <v/>
      </c>
      <c r="H6338" s="21">
        <f>ROUNDDOWN(G6338,-3)</f>
        <v/>
      </c>
      <c r="I6338" s="21">
        <f>IF(H6338&lt;=0,0,ROUNDDOWN(ROUND((H6338*LOOKUP(H6338,{0,1950001,3300001,6950001,9000001,18000001,40000001},{0.05,0.1,0.2,0.23,0.33,0.4,0.45})-LOOKUP(H6338,{0,1950001,3300001,6950001,9000001,18000001,40000001},{0,97500,427500,636000,1536000,2796000,4796000}))*1.021,3),0))</f>
        <v/>
      </c>
      <c r="J6338" s="21">
        <f>ROUNDDOWN(ROUND(H6338*0.06,2),-2)</f>
        <v/>
      </c>
      <c r="K6338" s="21">
        <f>ROUNDDOWN(ROUND(H6338*0.04,2),-2)</f>
        <v/>
      </c>
      <c r="L6338" s="21">
        <f>I6338+J6338+K6338</f>
        <v/>
      </c>
      <c r="M6338" s="21">
        <f>B6338-L6338</f>
        <v/>
      </c>
      <c r="N6338" s="21">
        <f>ROUNDDOWN(ROUND(B6338*0.2042,2),0)</f>
        <v/>
      </c>
    </row>
    <row r="6339">
      <c r="A6339" t="inlineStr">
        <is>
          <t>照合 一般</t>
        </is>
      </c>
      <c r="B6339" s="21" t="n">
        <v>47500000</v>
      </c>
      <c r="C6339" s="22" t="n">
        <v>45</v>
      </c>
      <c r="D6339" s="22" t="n">
        <v>1</v>
      </c>
      <c r="E6339" s="22" t="n">
        <v>0</v>
      </c>
      <c r="F6339" s="21">
        <f>(IF(C6339&lt;=20,MAX(800000,400000*C6339),8000000+700000*(C6339-20))+IF(E6339=1,1000000,0))</f>
        <v/>
      </c>
      <c r="G6339" s="21">
        <f>IF(AND(D6339=3,C6339&lt;=5),MAX(0,B6339-F6339),IF(AND(D6339=2,C6339&lt;=5,MAX(0,B6339-F6339)&gt;3000000),1500000+MAX(0,B6339-F6339)-3000000,MAX(0,B6339-F6339)/2))</f>
        <v/>
      </c>
      <c r="H6339" s="21">
        <f>ROUNDDOWN(G6339,-3)</f>
        <v/>
      </c>
      <c r="I6339" s="21">
        <f>IF(H6339&lt;=0,0,ROUNDDOWN(ROUND((H6339*LOOKUP(H6339,{0,1950001,3300001,6950001,9000001,18000001,40000001},{0.05,0.1,0.2,0.23,0.33,0.4,0.45})-LOOKUP(H6339,{0,1950001,3300001,6950001,9000001,18000001,40000001},{0,97500,427500,636000,1536000,2796000,4796000}))*1.021,3),0))</f>
        <v/>
      </c>
      <c r="J6339" s="21">
        <f>ROUNDDOWN(ROUND(H6339*0.06,2),-2)</f>
        <v/>
      </c>
      <c r="K6339" s="21">
        <f>ROUNDDOWN(ROUND(H6339*0.04,2),-2)</f>
        <v/>
      </c>
      <c r="L6339" s="21">
        <f>I6339+J6339+K6339</f>
        <v/>
      </c>
      <c r="M6339" s="21">
        <f>B6339-L6339</f>
        <v/>
      </c>
      <c r="N6339" s="21">
        <f>ROUNDDOWN(ROUND(B6339*0.2042,2),0)</f>
        <v/>
      </c>
    </row>
    <row r="6340">
      <c r="A6340" t="inlineStr">
        <is>
          <t>照合 短期</t>
        </is>
      </c>
      <c r="B6340" s="21" t="n">
        <v>47500000</v>
      </c>
      <c r="C6340" s="22" t="n">
        <v>1</v>
      </c>
      <c r="D6340" s="22" t="n">
        <v>2</v>
      </c>
      <c r="E6340" s="22" t="n">
        <v>0</v>
      </c>
      <c r="F6340" s="21">
        <f>(IF(C6340&lt;=20,MAX(800000,400000*C6340),8000000+700000*(C6340-20))+IF(E6340=1,1000000,0))</f>
        <v/>
      </c>
      <c r="G6340" s="21">
        <f>IF(AND(D6340=3,C6340&lt;=5),MAX(0,B6340-F6340),IF(AND(D6340=2,C6340&lt;=5,MAX(0,B6340-F6340)&gt;3000000),1500000+MAX(0,B6340-F6340)-3000000,MAX(0,B6340-F6340)/2))</f>
        <v/>
      </c>
      <c r="H6340" s="21">
        <f>ROUNDDOWN(G6340,-3)</f>
        <v/>
      </c>
      <c r="I6340" s="21">
        <f>IF(H6340&lt;=0,0,ROUNDDOWN(ROUND((H6340*LOOKUP(H6340,{0,1950001,3300001,6950001,9000001,18000001,40000001},{0.05,0.1,0.2,0.23,0.33,0.4,0.45})-LOOKUP(H6340,{0,1950001,3300001,6950001,9000001,18000001,40000001},{0,97500,427500,636000,1536000,2796000,4796000}))*1.021,3),0))</f>
        <v/>
      </c>
      <c r="J6340" s="21">
        <f>ROUNDDOWN(ROUND(H6340*0.06,2),-2)</f>
        <v/>
      </c>
      <c r="K6340" s="21">
        <f>ROUNDDOWN(ROUND(H6340*0.04,2),-2)</f>
        <v/>
      </c>
      <c r="L6340" s="21">
        <f>I6340+J6340+K6340</f>
        <v/>
      </c>
      <c r="M6340" s="21">
        <f>B6340-L6340</f>
        <v/>
      </c>
      <c r="N6340" s="21">
        <f>ROUNDDOWN(ROUND(B6340*0.2042,2),0)</f>
        <v/>
      </c>
    </row>
    <row r="6341">
      <c r="A6341" t="inlineStr">
        <is>
          <t>照合 役員</t>
        </is>
      </c>
      <c r="B6341" s="21" t="n">
        <v>47500000</v>
      </c>
      <c r="C6341" s="22" t="n">
        <v>1</v>
      </c>
      <c r="D6341" s="22" t="n">
        <v>3</v>
      </c>
      <c r="E6341" s="22" t="n">
        <v>0</v>
      </c>
      <c r="F6341" s="21">
        <f>(IF(C6341&lt;=20,MAX(800000,400000*C6341),8000000+700000*(C6341-20))+IF(E6341=1,1000000,0))</f>
        <v/>
      </c>
      <c r="G6341" s="21">
        <f>IF(AND(D6341=3,C6341&lt;=5),MAX(0,B6341-F6341),IF(AND(D6341=2,C6341&lt;=5,MAX(0,B6341-F6341)&gt;3000000),1500000+MAX(0,B6341-F6341)-3000000,MAX(0,B6341-F6341)/2))</f>
        <v/>
      </c>
      <c r="H6341" s="21">
        <f>ROUNDDOWN(G6341,-3)</f>
        <v/>
      </c>
      <c r="I6341" s="21">
        <f>IF(H6341&lt;=0,0,ROUNDDOWN(ROUND((H6341*LOOKUP(H6341,{0,1950001,3300001,6950001,9000001,18000001,40000001},{0.05,0.1,0.2,0.23,0.33,0.4,0.45})-LOOKUP(H6341,{0,1950001,3300001,6950001,9000001,18000001,40000001},{0,97500,427500,636000,1536000,2796000,4796000}))*1.021,3),0))</f>
        <v/>
      </c>
      <c r="J6341" s="21">
        <f>ROUNDDOWN(ROUND(H6341*0.06,2),-2)</f>
        <v/>
      </c>
      <c r="K6341" s="21">
        <f>ROUNDDOWN(ROUND(H6341*0.04,2),-2)</f>
        <v/>
      </c>
      <c r="L6341" s="21">
        <f>I6341+J6341+K6341</f>
        <v/>
      </c>
      <c r="M6341" s="21">
        <f>B6341-L6341</f>
        <v/>
      </c>
      <c r="N6341" s="21">
        <f>ROUNDDOWN(ROUND(B6341*0.2042,2),0)</f>
        <v/>
      </c>
    </row>
    <row r="6342">
      <c r="A6342" t="inlineStr">
        <is>
          <t>照合 短期 障害</t>
        </is>
      </c>
      <c r="B6342" s="21" t="n">
        <v>47500000</v>
      </c>
      <c r="C6342" s="22" t="n">
        <v>1</v>
      </c>
      <c r="D6342" s="22" t="n">
        <v>2</v>
      </c>
      <c r="E6342" s="22" t="n">
        <v>1</v>
      </c>
      <c r="F6342" s="21">
        <f>(IF(C6342&lt;=20,MAX(800000,400000*C6342),8000000+700000*(C6342-20))+IF(E6342=1,1000000,0))</f>
        <v/>
      </c>
      <c r="G6342" s="21">
        <f>IF(AND(D6342=3,C6342&lt;=5),MAX(0,B6342-F6342),IF(AND(D6342=2,C6342&lt;=5,MAX(0,B6342-F6342)&gt;3000000),1500000+MAX(0,B6342-F6342)-3000000,MAX(0,B6342-F6342)/2))</f>
        <v/>
      </c>
      <c r="H6342" s="21">
        <f>ROUNDDOWN(G6342,-3)</f>
        <v/>
      </c>
      <c r="I6342" s="21">
        <f>IF(H6342&lt;=0,0,ROUNDDOWN(ROUND((H6342*LOOKUP(H6342,{0,1950001,3300001,6950001,9000001,18000001,40000001},{0.05,0.1,0.2,0.23,0.33,0.4,0.45})-LOOKUP(H6342,{0,1950001,3300001,6950001,9000001,18000001,40000001},{0,97500,427500,636000,1536000,2796000,4796000}))*1.021,3),0))</f>
        <v/>
      </c>
      <c r="J6342" s="21">
        <f>ROUNDDOWN(ROUND(H6342*0.06,2),-2)</f>
        <v/>
      </c>
      <c r="K6342" s="21">
        <f>ROUNDDOWN(ROUND(H6342*0.04,2),-2)</f>
        <v/>
      </c>
      <c r="L6342" s="21">
        <f>I6342+J6342+K6342</f>
        <v/>
      </c>
      <c r="M6342" s="21">
        <f>B6342-L6342</f>
        <v/>
      </c>
      <c r="N6342" s="21">
        <f>ROUNDDOWN(ROUND(B6342*0.2042,2),0)</f>
        <v/>
      </c>
    </row>
    <row r="6343">
      <c r="A6343" t="inlineStr">
        <is>
          <t>照合 短期</t>
        </is>
      </c>
      <c r="B6343" s="21" t="n">
        <v>47500000</v>
      </c>
      <c r="C6343" s="22" t="n">
        <v>2</v>
      </c>
      <c r="D6343" s="22" t="n">
        <v>2</v>
      </c>
      <c r="E6343" s="22" t="n">
        <v>0</v>
      </c>
      <c r="F6343" s="21">
        <f>(IF(C6343&lt;=20,MAX(800000,400000*C6343),8000000+700000*(C6343-20))+IF(E6343=1,1000000,0))</f>
        <v/>
      </c>
      <c r="G6343" s="21">
        <f>IF(AND(D6343=3,C6343&lt;=5),MAX(0,B6343-F6343),IF(AND(D6343=2,C6343&lt;=5,MAX(0,B6343-F6343)&gt;3000000),1500000+MAX(0,B6343-F6343)-3000000,MAX(0,B6343-F6343)/2))</f>
        <v/>
      </c>
      <c r="H6343" s="21">
        <f>ROUNDDOWN(G6343,-3)</f>
        <v/>
      </c>
      <c r="I6343" s="21">
        <f>IF(H6343&lt;=0,0,ROUNDDOWN(ROUND((H6343*LOOKUP(H6343,{0,1950001,3300001,6950001,9000001,18000001,40000001},{0.05,0.1,0.2,0.23,0.33,0.4,0.45})-LOOKUP(H6343,{0,1950001,3300001,6950001,9000001,18000001,40000001},{0,97500,427500,636000,1536000,2796000,4796000}))*1.021,3),0))</f>
        <v/>
      </c>
      <c r="J6343" s="21">
        <f>ROUNDDOWN(ROUND(H6343*0.06,2),-2)</f>
        <v/>
      </c>
      <c r="K6343" s="21">
        <f>ROUNDDOWN(ROUND(H6343*0.04,2),-2)</f>
        <v/>
      </c>
      <c r="L6343" s="21">
        <f>I6343+J6343+K6343</f>
        <v/>
      </c>
      <c r="M6343" s="21">
        <f>B6343-L6343</f>
        <v/>
      </c>
      <c r="N6343" s="21">
        <f>ROUNDDOWN(ROUND(B6343*0.2042,2),0)</f>
        <v/>
      </c>
    </row>
    <row r="6344">
      <c r="A6344" t="inlineStr">
        <is>
          <t>照合 役員</t>
        </is>
      </c>
      <c r="B6344" s="21" t="n">
        <v>47500000</v>
      </c>
      <c r="C6344" s="22" t="n">
        <v>2</v>
      </c>
      <c r="D6344" s="22" t="n">
        <v>3</v>
      </c>
      <c r="E6344" s="22" t="n">
        <v>0</v>
      </c>
      <c r="F6344" s="21">
        <f>(IF(C6344&lt;=20,MAX(800000,400000*C6344),8000000+700000*(C6344-20))+IF(E6344=1,1000000,0))</f>
        <v/>
      </c>
      <c r="G6344" s="21">
        <f>IF(AND(D6344=3,C6344&lt;=5),MAX(0,B6344-F6344),IF(AND(D6344=2,C6344&lt;=5,MAX(0,B6344-F6344)&gt;3000000),1500000+MAX(0,B6344-F6344)-3000000,MAX(0,B6344-F6344)/2))</f>
        <v/>
      </c>
      <c r="H6344" s="21">
        <f>ROUNDDOWN(G6344,-3)</f>
        <v/>
      </c>
      <c r="I6344" s="21">
        <f>IF(H6344&lt;=0,0,ROUNDDOWN(ROUND((H6344*LOOKUP(H6344,{0,1950001,3300001,6950001,9000001,18000001,40000001},{0.05,0.1,0.2,0.23,0.33,0.4,0.45})-LOOKUP(H6344,{0,1950001,3300001,6950001,9000001,18000001,40000001},{0,97500,427500,636000,1536000,2796000,4796000}))*1.021,3),0))</f>
        <v/>
      </c>
      <c r="J6344" s="21">
        <f>ROUNDDOWN(ROUND(H6344*0.06,2),-2)</f>
        <v/>
      </c>
      <c r="K6344" s="21">
        <f>ROUNDDOWN(ROUND(H6344*0.04,2),-2)</f>
        <v/>
      </c>
      <c r="L6344" s="21">
        <f>I6344+J6344+K6344</f>
        <v/>
      </c>
      <c r="M6344" s="21">
        <f>B6344-L6344</f>
        <v/>
      </c>
      <c r="N6344" s="21">
        <f>ROUNDDOWN(ROUND(B6344*0.2042,2),0)</f>
        <v/>
      </c>
    </row>
    <row r="6345">
      <c r="A6345" t="inlineStr">
        <is>
          <t>照合 短期 障害</t>
        </is>
      </c>
      <c r="B6345" s="21" t="n">
        <v>47500000</v>
      </c>
      <c r="C6345" s="22" t="n">
        <v>2</v>
      </c>
      <c r="D6345" s="22" t="n">
        <v>2</v>
      </c>
      <c r="E6345" s="22" t="n">
        <v>1</v>
      </c>
      <c r="F6345" s="21">
        <f>(IF(C6345&lt;=20,MAX(800000,400000*C6345),8000000+700000*(C6345-20))+IF(E6345=1,1000000,0))</f>
        <v/>
      </c>
      <c r="G6345" s="21">
        <f>IF(AND(D6345=3,C6345&lt;=5),MAX(0,B6345-F6345),IF(AND(D6345=2,C6345&lt;=5,MAX(0,B6345-F6345)&gt;3000000),1500000+MAX(0,B6345-F6345)-3000000,MAX(0,B6345-F6345)/2))</f>
        <v/>
      </c>
      <c r="H6345" s="21">
        <f>ROUNDDOWN(G6345,-3)</f>
        <v/>
      </c>
      <c r="I6345" s="21">
        <f>IF(H6345&lt;=0,0,ROUNDDOWN(ROUND((H6345*LOOKUP(H6345,{0,1950001,3300001,6950001,9000001,18000001,40000001},{0.05,0.1,0.2,0.23,0.33,0.4,0.45})-LOOKUP(H6345,{0,1950001,3300001,6950001,9000001,18000001,40000001},{0,97500,427500,636000,1536000,2796000,4796000}))*1.021,3),0))</f>
        <v/>
      </c>
      <c r="J6345" s="21">
        <f>ROUNDDOWN(ROUND(H6345*0.06,2),-2)</f>
        <v/>
      </c>
      <c r="K6345" s="21">
        <f>ROUNDDOWN(ROUND(H6345*0.04,2),-2)</f>
        <v/>
      </c>
      <c r="L6345" s="21">
        <f>I6345+J6345+K6345</f>
        <v/>
      </c>
      <c r="M6345" s="21">
        <f>B6345-L6345</f>
        <v/>
      </c>
      <c r="N6345" s="21">
        <f>ROUNDDOWN(ROUND(B6345*0.2042,2),0)</f>
        <v/>
      </c>
    </row>
    <row r="6346">
      <c r="A6346" t="inlineStr">
        <is>
          <t>照合 短期</t>
        </is>
      </c>
      <c r="B6346" s="21" t="n">
        <v>47500000</v>
      </c>
      <c r="C6346" s="22" t="n">
        <v>3</v>
      </c>
      <c r="D6346" s="22" t="n">
        <v>2</v>
      </c>
      <c r="E6346" s="22" t="n">
        <v>0</v>
      </c>
      <c r="F6346" s="21">
        <f>(IF(C6346&lt;=20,MAX(800000,400000*C6346),8000000+700000*(C6346-20))+IF(E6346=1,1000000,0))</f>
        <v/>
      </c>
      <c r="G6346" s="21">
        <f>IF(AND(D6346=3,C6346&lt;=5),MAX(0,B6346-F6346),IF(AND(D6346=2,C6346&lt;=5,MAX(0,B6346-F6346)&gt;3000000),1500000+MAX(0,B6346-F6346)-3000000,MAX(0,B6346-F6346)/2))</f>
        <v/>
      </c>
      <c r="H6346" s="21">
        <f>ROUNDDOWN(G6346,-3)</f>
        <v/>
      </c>
      <c r="I6346" s="21">
        <f>IF(H6346&lt;=0,0,ROUNDDOWN(ROUND((H6346*LOOKUP(H6346,{0,1950001,3300001,6950001,9000001,18000001,40000001},{0.05,0.1,0.2,0.23,0.33,0.4,0.45})-LOOKUP(H6346,{0,1950001,3300001,6950001,9000001,18000001,40000001},{0,97500,427500,636000,1536000,2796000,4796000}))*1.021,3),0))</f>
        <v/>
      </c>
      <c r="J6346" s="21">
        <f>ROUNDDOWN(ROUND(H6346*0.06,2),-2)</f>
        <v/>
      </c>
      <c r="K6346" s="21">
        <f>ROUNDDOWN(ROUND(H6346*0.04,2),-2)</f>
        <v/>
      </c>
      <c r="L6346" s="21">
        <f>I6346+J6346+K6346</f>
        <v/>
      </c>
      <c r="M6346" s="21">
        <f>B6346-L6346</f>
        <v/>
      </c>
      <c r="N6346" s="21">
        <f>ROUNDDOWN(ROUND(B6346*0.2042,2),0)</f>
        <v/>
      </c>
    </row>
    <row r="6347">
      <c r="A6347" t="inlineStr">
        <is>
          <t>照合 役員</t>
        </is>
      </c>
      <c r="B6347" s="21" t="n">
        <v>47500000</v>
      </c>
      <c r="C6347" s="22" t="n">
        <v>3</v>
      </c>
      <c r="D6347" s="22" t="n">
        <v>3</v>
      </c>
      <c r="E6347" s="22" t="n">
        <v>0</v>
      </c>
      <c r="F6347" s="21">
        <f>(IF(C6347&lt;=20,MAX(800000,400000*C6347),8000000+700000*(C6347-20))+IF(E6347=1,1000000,0))</f>
        <v/>
      </c>
      <c r="G6347" s="21">
        <f>IF(AND(D6347=3,C6347&lt;=5),MAX(0,B6347-F6347),IF(AND(D6347=2,C6347&lt;=5,MAX(0,B6347-F6347)&gt;3000000),1500000+MAX(0,B6347-F6347)-3000000,MAX(0,B6347-F6347)/2))</f>
        <v/>
      </c>
      <c r="H6347" s="21">
        <f>ROUNDDOWN(G6347,-3)</f>
        <v/>
      </c>
      <c r="I6347" s="21">
        <f>IF(H6347&lt;=0,0,ROUNDDOWN(ROUND((H6347*LOOKUP(H6347,{0,1950001,3300001,6950001,9000001,18000001,40000001},{0.05,0.1,0.2,0.23,0.33,0.4,0.45})-LOOKUP(H6347,{0,1950001,3300001,6950001,9000001,18000001,40000001},{0,97500,427500,636000,1536000,2796000,4796000}))*1.021,3),0))</f>
        <v/>
      </c>
      <c r="J6347" s="21">
        <f>ROUNDDOWN(ROUND(H6347*0.06,2),-2)</f>
        <v/>
      </c>
      <c r="K6347" s="21">
        <f>ROUNDDOWN(ROUND(H6347*0.04,2),-2)</f>
        <v/>
      </c>
      <c r="L6347" s="21">
        <f>I6347+J6347+K6347</f>
        <v/>
      </c>
      <c r="M6347" s="21">
        <f>B6347-L6347</f>
        <v/>
      </c>
      <c r="N6347" s="21">
        <f>ROUNDDOWN(ROUND(B6347*0.2042,2),0)</f>
        <v/>
      </c>
    </row>
    <row r="6348">
      <c r="A6348" t="inlineStr">
        <is>
          <t>照合 短期 障害</t>
        </is>
      </c>
      <c r="B6348" s="21" t="n">
        <v>47500000</v>
      </c>
      <c r="C6348" s="22" t="n">
        <v>3</v>
      </c>
      <c r="D6348" s="22" t="n">
        <v>2</v>
      </c>
      <c r="E6348" s="22" t="n">
        <v>1</v>
      </c>
      <c r="F6348" s="21">
        <f>(IF(C6348&lt;=20,MAX(800000,400000*C6348),8000000+700000*(C6348-20))+IF(E6348=1,1000000,0))</f>
        <v/>
      </c>
      <c r="G6348" s="21">
        <f>IF(AND(D6348=3,C6348&lt;=5),MAX(0,B6348-F6348),IF(AND(D6348=2,C6348&lt;=5,MAX(0,B6348-F6348)&gt;3000000),1500000+MAX(0,B6348-F6348)-3000000,MAX(0,B6348-F6348)/2))</f>
        <v/>
      </c>
      <c r="H6348" s="21">
        <f>ROUNDDOWN(G6348,-3)</f>
        <v/>
      </c>
      <c r="I6348" s="21">
        <f>IF(H6348&lt;=0,0,ROUNDDOWN(ROUND((H6348*LOOKUP(H6348,{0,1950001,3300001,6950001,9000001,18000001,40000001},{0.05,0.1,0.2,0.23,0.33,0.4,0.45})-LOOKUP(H6348,{0,1950001,3300001,6950001,9000001,18000001,40000001},{0,97500,427500,636000,1536000,2796000,4796000}))*1.021,3),0))</f>
        <v/>
      </c>
      <c r="J6348" s="21">
        <f>ROUNDDOWN(ROUND(H6348*0.06,2),-2)</f>
        <v/>
      </c>
      <c r="K6348" s="21">
        <f>ROUNDDOWN(ROUND(H6348*0.04,2),-2)</f>
        <v/>
      </c>
      <c r="L6348" s="21">
        <f>I6348+J6348+K6348</f>
        <v/>
      </c>
      <c r="M6348" s="21">
        <f>B6348-L6348</f>
        <v/>
      </c>
      <c r="N6348" s="21">
        <f>ROUNDDOWN(ROUND(B6348*0.2042,2),0)</f>
        <v/>
      </c>
    </row>
    <row r="6349">
      <c r="A6349" t="inlineStr">
        <is>
          <t>照合 短期</t>
        </is>
      </c>
      <c r="B6349" s="21" t="n">
        <v>47500000</v>
      </c>
      <c r="C6349" s="22" t="n">
        <v>4</v>
      </c>
      <c r="D6349" s="22" t="n">
        <v>2</v>
      </c>
      <c r="E6349" s="22" t="n">
        <v>0</v>
      </c>
      <c r="F6349" s="21">
        <f>(IF(C6349&lt;=20,MAX(800000,400000*C6349),8000000+700000*(C6349-20))+IF(E6349=1,1000000,0))</f>
        <v/>
      </c>
      <c r="G6349" s="21">
        <f>IF(AND(D6349=3,C6349&lt;=5),MAX(0,B6349-F6349),IF(AND(D6349=2,C6349&lt;=5,MAX(0,B6349-F6349)&gt;3000000),1500000+MAX(0,B6349-F6349)-3000000,MAX(0,B6349-F6349)/2))</f>
        <v/>
      </c>
      <c r="H6349" s="21">
        <f>ROUNDDOWN(G6349,-3)</f>
        <v/>
      </c>
      <c r="I6349" s="21">
        <f>IF(H6349&lt;=0,0,ROUNDDOWN(ROUND((H6349*LOOKUP(H6349,{0,1950001,3300001,6950001,9000001,18000001,40000001},{0.05,0.1,0.2,0.23,0.33,0.4,0.45})-LOOKUP(H6349,{0,1950001,3300001,6950001,9000001,18000001,40000001},{0,97500,427500,636000,1536000,2796000,4796000}))*1.021,3),0))</f>
        <v/>
      </c>
      <c r="J6349" s="21">
        <f>ROUNDDOWN(ROUND(H6349*0.06,2),-2)</f>
        <v/>
      </c>
      <c r="K6349" s="21">
        <f>ROUNDDOWN(ROUND(H6349*0.04,2),-2)</f>
        <v/>
      </c>
      <c r="L6349" s="21">
        <f>I6349+J6349+K6349</f>
        <v/>
      </c>
      <c r="M6349" s="21">
        <f>B6349-L6349</f>
        <v/>
      </c>
      <c r="N6349" s="21">
        <f>ROUNDDOWN(ROUND(B6349*0.2042,2),0)</f>
        <v/>
      </c>
    </row>
    <row r="6350">
      <c r="A6350" t="inlineStr">
        <is>
          <t>照合 役員</t>
        </is>
      </c>
      <c r="B6350" s="21" t="n">
        <v>47500000</v>
      </c>
      <c r="C6350" s="22" t="n">
        <v>4</v>
      </c>
      <c r="D6350" s="22" t="n">
        <v>3</v>
      </c>
      <c r="E6350" s="22" t="n">
        <v>0</v>
      </c>
      <c r="F6350" s="21">
        <f>(IF(C6350&lt;=20,MAX(800000,400000*C6350),8000000+700000*(C6350-20))+IF(E6350=1,1000000,0))</f>
        <v/>
      </c>
      <c r="G6350" s="21">
        <f>IF(AND(D6350=3,C6350&lt;=5),MAX(0,B6350-F6350),IF(AND(D6350=2,C6350&lt;=5,MAX(0,B6350-F6350)&gt;3000000),1500000+MAX(0,B6350-F6350)-3000000,MAX(0,B6350-F6350)/2))</f>
        <v/>
      </c>
      <c r="H6350" s="21">
        <f>ROUNDDOWN(G6350,-3)</f>
        <v/>
      </c>
      <c r="I6350" s="21">
        <f>IF(H6350&lt;=0,0,ROUNDDOWN(ROUND((H6350*LOOKUP(H6350,{0,1950001,3300001,6950001,9000001,18000001,40000001},{0.05,0.1,0.2,0.23,0.33,0.4,0.45})-LOOKUP(H6350,{0,1950001,3300001,6950001,9000001,18000001,40000001},{0,97500,427500,636000,1536000,2796000,4796000}))*1.021,3),0))</f>
        <v/>
      </c>
      <c r="J6350" s="21">
        <f>ROUNDDOWN(ROUND(H6350*0.06,2),-2)</f>
        <v/>
      </c>
      <c r="K6350" s="21">
        <f>ROUNDDOWN(ROUND(H6350*0.04,2),-2)</f>
        <v/>
      </c>
      <c r="L6350" s="21">
        <f>I6350+J6350+K6350</f>
        <v/>
      </c>
      <c r="M6350" s="21">
        <f>B6350-L6350</f>
        <v/>
      </c>
      <c r="N6350" s="21">
        <f>ROUNDDOWN(ROUND(B6350*0.2042,2),0)</f>
        <v/>
      </c>
    </row>
    <row r="6351">
      <c r="A6351" t="inlineStr">
        <is>
          <t>照合 短期 障害</t>
        </is>
      </c>
      <c r="B6351" s="21" t="n">
        <v>47500000</v>
      </c>
      <c r="C6351" s="22" t="n">
        <v>4</v>
      </c>
      <c r="D6351" s="22" t="n">
        <v>2</v>
      </c>
      <c r="E6351" s="22" t="n">
        <v>1</v>
      </c>
      <c r="F6351" s="21">
        <f>(IF(C6351&lt;=20,MAX(800000,400000*C6351),8000000+700000*(C6351-20))+IF(E6351=1,1000000,0))</f>
        <v/>
      </c>
      <c r="G6351" s="21">
        <f>IF(AND(D6351=3,C6351&lt;=5),MAX(0,B6351-F6351),IF(AND(D6351=2,C6351&lt;=5,MAX(0,B6351-F6351)&gt;3000000),1500000+MAX(0,B6351-F6351)-3000000,MAX(0,B6351-F6351)/2))</f>
        <v/>
      </c>
      <c r="H6351" s="21">
        <f>ROUNDDOWN(G6351,-3)</f>
        <v/>
      </c>
      <c r="I6351" s="21">
        <f>IF(H6351&lt;=0,0,ROUNDDOWN(ROUND((H6351*LOOKUP(H6351,{0,1950001,3300001,6950001,9000001,18000001,40000001},{0.05,0.1,0.2,0.23,0.33,0.4,0.45})-LOOKUP(H6351,{0,1950001,3300001,6950001,9000001,18000001,40000001},{0,97500,427500,636000,1536000,2796000,4796000}))*1.021,3),0))</f>
        <v/>
      </c>
      <c r="J6351" s="21">
        <f>ROUNDDOWN(ROUND(H6351*0.06,2),-2)</f>
        <v/>
      </c>
      <c r="K6351" s="21">
        <f>ROUNDDOWN(ROUND(H6351*0.04,2),-2)</f>
        <v/>
      </c>
      <c r="L6351" s="21">
        <f>I6351+J6351+K6351</f>
        <v/>
      </c>
      <c r="M6351" s="21">
        <f>B6351-L6351</f>
        <v/>
      </c>
      <c r="N6351" s="21">
        <f>ROUNDDOWN(ROUND(B6351*0.2042,2),0)</f>
        <v/>
      </c>
    </row>
    <row r="6352">
      <c r="A6352" t="inlineStr">
        <is>
          <t>照合 短期</t>
        </is>
      </c>
      <c r="B6352" s="21" t="n">
        <v>47500000</v>
      </c>
      <c r="C6352" s="22" t="n">
        <v>5</v>
      </c>
      <c r="D6352" s="22" t="n">
        <v>2</v>
      </c>
      <c r="E6352" s="22" t="n">
        <v>0</v>
      </c>
      <c r="F6352" s="21">
        <f>(IF(C6352&lt;=20,MAX(800000,400000*C6352),8000000+700000*(C6352-20))+IF(E6352=1,1000000,0))</f>
        <v/>
      </c>
      <c r="G6352" s="21">
        <f>IF(AND(D6352=3,C6352&lt;=5),MAX(0,B6352-F6352),IF(AND(D6352=2,C6352&lt;=5,MAX(0,B6352-F6352)&gt;3000000),1500000+MAX(0,B6352-F6352)-3000000,MAX(0,B6352-F6352)/2))</f>
        <v/>
      </c>
      <c r="H6352" s="21">
        <f>ROUNDDOWN(G6352,-3)</f>
        <v/>
      </c>
      <c r="I6352" s="21">
        <f>IF(H6352&lt;=0,0,ROUNDDOWN(ROUND((H6352*LOOKUP(H6352,{0,1950001,3300001,6950001,9000001,18000001,40000001},{0.05,0.1,0.2,0.23,0.33,0.4,0.45})-LOOKUP(H6352,{0,1950001,3300001,6950001,9000001,18000001,40000001},{0,97500,427500,636000,1536000,2796000,4796000}))*1.021,3),0))</f>
        <v/>
      </c>
      <c r="J6352" s="21">
        <f>ROUNDDOWN(ROUND(H6352*0.06,2),-2)</f>
        <v/>
      </c>
      <c r="K6352" s="21">
        <f>ROUNDDOWN(ROUND(H6352*0.04,2),-2)</f>
        <v/>
      </c>
      <c r="L6352" s="21">
        <f>I6352+J6352+K6352</f>
        <v/>
      </c>
      <c r="M6352" s="21">
        <f>B6352-L6352</f>
        <v/>
      </c>
      <c r="N6352" s="21">
        <f>ROUNDDOWN(ROUND(B6352*0.2042,2),0)</f>
        <v/>
      </c>
    </row>
    <row r="6353">
      <c r="A6353" t="inlineStr">
        <is>
          <t>照合 役員</t>
        </is>
      </c>
      <c r="B6353" s="21" t="n">
        <v>47500000</v>
      </c>
      <c r="C6353" s="22" t="n">
        <v>5</v>
      </c>
      <c r="D6353" s="22" t="n">
        <v>3</v>
      </c>
      <c r="E6353" s="22" t="n">
        <v>0</v>
      </c>
      <c r="F6353" s="21">
        <f>(IF(C6353&lt;=20,MAX(800000,400000*C6353),8000000+700000*(C6353-20))+IF(E6353=1,1000000,0))</f>
        <v/>
      </c>
      <c r="G6353" s="21">
        <f>IF(AND(D6353=3,C6353&lt;=5),MAX(0,B6353-F6353),IF(AND(D6353=2,C6353&lt;=5,MAX(0,B6353-F6353)&gt;3000000),1500000+MAX(0,B6353-F6353)-3000000,MAX(0,B6353-F6353)/2))</f>
        <v/>
      </c>
      <c r="H6353" s="21">
        <f>ROUNDDOWN(G6353,-3)</f>
        <v/>
      </c>
      <c r="I6353" s="21">
        <f>IF(H6353&lt;=0,0,ROUNDDOWN(ROUND((H6353*LOOKUP(H6353,{0,1950001,3300001,6950001,9000001,18000001,40000001},{0.05,0.1,0.2,0.23,0.33,0.4,0.45})-LOOKUP(H6353,{0,1950001,3300001,6950001,9000001,18000001,40000001},{0,97500,427500,636000,1536000,2796000,4796000}))*1.021,3),0))</f>
        <v/>
      </c>
      <c r="J6353" s="21">
        <f>ROUNDDOWN(ROUND(H6353*0.06,2),-2)</f>
        <v/>
      </c>
      <c r="K6353" s="21">
        <f>ROUNDDOWN(ROUND(H6353*0.04,2),-2)</f>
        <v/>
      </c>
      <c r="L6353" s="21">
        <f>I6353+J6353+K6353</f>
        <v/>
      </c>
      <c r="M6353" s="21">
        <f>B6353-L6353</f>
        <v/>
      </c>
      <c r="N6353" s="21">
        <f>ROUNDDOWN(ROUND(B6353*0.2042,2),0)</f>
        <v/>
      </c>
    </row>
    <row r="6354">
      <c r="A6354" t="inlineStr">
        <is>
          <t>照合 短期 障害</t>
        </is>
      </c>
      <c r="B6354" s="21" t="n">
        <v>47500000</v>
      </c>
      <c r="C6354" s="22" t="n">
        <v>5</v>
      </c>
      <c r="D6354" s="22" t="n">
        <v>2</v>
      </c>
      <c r="E6354" s="22" t="n">
        <v>1</v>
      </c>
      <c r="F6354" s="21">
        <f>(IF(C6354&lt;=20,MAX(800000,400000*C6354),8000000+700000*(C6354-20))+IF(E6354=1,1000000,0))</f>
        <v/>
      </c>
      <c r="G6354" s="21">
        <f>IF(AND(D6354=3,C6354&lt;=5),MAX(0,B6354-F6354),IF(AND(D6354=2,C6354&lt;=5,MAX(0,B6354-F6354)&gt;3000000),1500000+MAX(0,B6354-F6354)-3000000,MAX(0,B6354-F6354)/2))</f>
        <v/>
      </c>
      <c r="H6354" s="21">
        <f>ROUNDDOWN(G6354,-3)</f>
        <v/>
      </c>
      <c r="I6354" s="21">
        <f>IF(H6354&lt;=0,0,ROUNDDOWN(ROUND((H6354*LOOKUP(H6354,{0,1950001,3300001,6950001,9000001,18000001,40000001},{0.05,0.1,0.2,0.23,0.33,0.4,0.45})-LOOKUP(H6354,{0,1950001,3300001,6950001,9000001,18000001,40000001},{0,97500,427500,636000,1536000,2796000,4796000}))*1.021,3),0))</f>
        <v/>
      </c>
      <c r="J6354" s="21">
        <f>ROUNDDOWN(ROUND(H6354*0.06,2),-2)</f>
        <v/>
      </c>
      <c r="K6354" s="21">
        <f>ROUNDDOWN(ROUND(H6354*0.04,2),-2)</f>
        <v/>
      </c>
      <c r="L6354" s="21">
        <f>I6354+J6354+K6354</f>
        <v/>
      </c>
      <c r="M6354" s="21">
        <f>B6354-L6354</f>
        <v/>
      </c>
      <c r="N6354" s="21">
        <f>ROUNDDOWN(ROUND(B6354*0.2042,2),0)</f>
        <v/>
      </c>
    </row>
    <row r="6355">
      <c r="A6355" t="inlineStr">
        <is>
          <t>照合 障害</t>
        </is>
      </c>
      <c r="B6355" s="21" t="n">
        <v>47500000</v>
      </c>
      <c r="C6355" s="22" t="n">
        <v>25</v>
      </c>
      <c r="D6355" s="22" t="n">
        <v>1</v>
      </c>
      <c r="E6355" s="22" t="n">
        <v>1</v>
      </c>
      <c r="F6355" s="21">
        <f>(IF(C6355&lt;=20,MAX(800000,400000*C6355),8000000+700000*(C6355-20))+IF(E6355=1,1000000,0))</f>
        <v/>
      </c>
      <c r="G6355" s="21">
        <f>IF(AND(D6355=3,C6355&lt;=5),MAX(0,B6355-F6355),IF(AND(D6355=2,C6355&lt;=5,MAX(0,B6355-F6355)&gt;3000000),1500000+MAX(0,B6355-F6355)-3000000,MAX(0,B6355-F6355)/2))</f>
        <v/>
      </c>
      <c r="H6355" s="21">
        <f>ROUNDDOWN(G6355,-3)</f>
        <v/>
      </c>
      <c r="I6355" s="21">
        <f>IF(H6355&lt;=0,0,ROUNDDOWN(ROUND((H6355*LOOKUP(H6355,{0,1950001,3300001,6950001,9000001,18000001,40000001},{0.05,0.1,0.2,0.23,0.33,0.4,0.45})-LOOKUP(H6355,{0,1950001,3300001,6950001,9000001,18000001,40000001},{0,97500,427500,636000,1536000,2796000,4796000}))*1.021,3),0))</f>
        <v/>
      </c>
      <c r="J6355" s="21">
        <f>ROUNDDOWN(ROUND(H6355*0.06,2),-2)</f>
        <v/>
      </c>
      <c r="K6355" s="21">
        <f>ROUNDDOWN(ROUND(H6355*0.04,2),-2)</f>
        <v/>
      </c>
      <c r="L6355" s="21">
        <f>I6355+J6355+K6355</f>
        <v/>
      </c>
      <c r="M6355" s="21">
        <f>B6355-L6355</f>
        <v/>
      </c>
      <c r="N6355" s="21">
        <f>ROUNDDOWN(ROUND(B6355*0.2042,2),0)</f>
        <v/>
      </c>
    </row>
    <row r="6356">
      <c r="A6356" t="inlineStr">
        <is>
          <t>照合 一般</t>
        </is>
      </c>
      <c r="B6356" s="21" t="n">
        <v>48000000</v>
      </c>
      <c r="C6356" s="22" t="n">
        <v>1</v>
      </c>
      <c r="D6356" s="22" t="n">
        <v>1</v>
      </c>
      <c r="E6356" s="22" t="n">
        <v>0</v>
      </c>
      <c r="F6356" s="21">
        <f>(IF(C6356&lt;=20,MAX(800000,400000*C6356),8000000+700000*(C6356-20))+IF(E6356=1,1000000,0))</f>
        <v/>
      </c>
      <c r="G6356" s="21">
        <f>IF(AND(D6356=3,C6356&lt;=5),MAX(0,B6356-F6356),IF(AND(D6356=2,C6356&lt;=5,MAX(0,B6356-F6356)&gt;3000000),1500000+MAX(0,B6356-F6356)-3000000,MAX(0,B6356-F6356)/2))</f>
        <v/>
      </c>
      <c r="H6356" s="21">
        <f>ROUNDDOWN(G6356,-3)</f>
        <v/>
      </c>
      <c r="I6356" s="21">
        <f>IF(H6356&lt;=0,0,ROUNDDOWN(ROUND((H6356*LOOKUP(H6356,{0,1950001,3300001,6950001,9000001,18000001,40000001},{0.05,0.1,0.2,0.23,0.33,0.4,0.45})-LOOKUP(H6356,{0,1950001,3300001,6950001,9000001,18000001,40000001},{0,97500,427500,636000,1536000,2796000,4796000}))*1.021,3),0))</f>
        <v/>
      </c>
      <c r="J6356" s="21">
        <f>ROUNDDOWN(ROUND(H6356*0.06,2),-2)</f>
        <v/>
      </c>
      <c r="K6356" s="21">
        <f>ROUNDDOWN(ROUND(H6356*0.04,2),-2)</f>
        <v/>
      </c>
      <c r="L6356" s="21">
        <f>I6356+J6356+K6356</f>
        <v/>
      </c>
      <c r="M6356" s="21">
        <f>B6356-L6356</f>
        <v/>
      </c>
      <c r="N6356" s="21">
        <f>ROUNDDOWN(ROUND(B6356*0.2042,2),0)</f>
        <v/>
      </c>
    </row>
    <row r="6357">
      <c r="A6357" t="inlineStr">
        <is>
          <t>照合 一般</t>
        </is>
      </c>
      <c r="B6357" s="21" t="n">
        <v>48000000</v>
      </c>
      <c r="C6357" s="22" t="n">
        <v>2</v>
      </c>
      <c r="D6357" s="22" t="n">
        <v>1</v>
      </c>
      <c r="E6357" s="22" t="n">
        <v>0</v>
      </c>
      <c r="F6357" s="21">
        <f>(IF(C6357&lt;=20,MAX(800000,400000*C6357),8000000+700000*(C6357-20))+IF(E6357=1,1000000,0))</f>
        <v/>
      </c>
      <c r="G6357" s="21">
        <f>IF(AND(D6357=3,C6357&lt;=5),MAX(0,B6357-F6357),IF(AND(D6357=2,C6357&lt;=5,MAX(0,B6357-F6357)&gt;3000000),1500000+MAX(0,B6357-F6357)-3000000,MAX(0,B6357-F6357)/2))</f>
        <v/>
      </c>
      <c r="H6357" s="21">
        <f>ROUNDDOWN(G6357,-3)</f>
        <v/>
      </c>
      <c r="I6357" s="21">
        <f>IF(H6357&lt;=0,0,ROUNDDOWN(ROUND((H6357*LOOKUP(H6357,{0,1950001,3300001,6950001,9000001,18000001,40000001},{0.05,0.1,0.2,0.23,0.33,0.4,0.45})-LOOKUP(H6357,{0,1950001,3300001,6950001,9000001,18000001,40000001},{0,97500,427500,636000,1536000,2796000,4796000}))*1.021,3),0))</f>
        <v/>
      </c>
      <c r="J6357" s="21">
        <f>ROUNDDOWN(ROUND(H6357*0.06,2),-2)</f>
        <v/>
      </c>
      <c r="K6357" s="21">
        <f>ROUNDDOWN(ROUND(H6357*0.04,2),-2)</f>
        <v/>
      </c>
      <c r="L6357" s="21">
        <f>I6357+J6357+K6357</f>
        <v/>
      </c>
      <c r="M6357" s="21">
        <f>B6357-L6357</f>
        <v/>
      </c>
      <c r="N6357" s="21">
        <f>ROUNDDOWN(ROUND(B6357*0.2042,2),0)</f>
        <v/>
      </c>
    </row>
    <row r="6358">
      <c r="A6358" t="inlineStr">
        <is>
          <t>照合 一般</t>
        </is>
      </c>
      <c r="B6358" s="21" t="n">
        <v>48000000</v>
      </c>
      <c r="C6358" s="22" t="n">
        <v>3</v>
      </c>
      <c r="D6358" s="22" t="n">
        <v>1</v>
      </c>
      <c r="E6358" s="22" t="n">
        <v>0</v>
      </c>
      <c r="F6358" s="21">
        <f>(IF(C6358&lt;=20,MAX(800000,400000*C6358),8000000+700000*(C6358-20))+IF(E6358=1,1000000,0))</f>
        <v/>
      </c>
      <c r="G6358" s="21">
        <f>IF(AND(D6358=3,C6358&lt;=5),MAX(0,B6358-F6358),IF(AND(D6358=2,C6358&lt;=5,MAX(0,B6358-F6358)&gt;3000000),1500000+MAX(0,B6358-F6358)-3000000,MAX(0,B6358-F6358)/2))</f>
        <v/>
      </c>
      <c r="H6358" s="21">
        <f>ROUNDDOWN(G6358,-3)</f>
        <v/>
      </c>
      <c r="I6358" s="21">
        <f>IF(H6358&lt;=0,0,ROUNDDOWN(ROUND((H6358*LOOKUP(H6358,{0,1950001,3300001,6950001,9000001,18000001,40000001},{0.05,0.1,0.2,0.23,0.33,0.4,0.45})-LOOKUP(H6358,{0,1950001,3300001,6950001,9000001,18000001,40000001},{0,97500,427500,636000,1536000,2796000,4796000}))*1.021,3),0))</f>
        <v/>
      </c>
      <c r="J6358" s="21">
        <f>ROUNDDOWN(ROUND(H6358*0.06,2),-2)</f>
        <v/>
      </c>
      <c r="K6358" s="21">
        <f>ROUNDDOWN(ROUND(H6358*0.04,2),-2)</f>
        <v/>
      </c>
      <c r="L6358" s="21">
        <f>I6358+J6358+K6358</f>
        <v/>
      </c>
      <c r="M6358" s="21">
        <f>B6358-L6358</f>
        <v/>
      </c>
      <c r="N6358" s="21">
        <f>ROUNDDOWN(ROUND(B6358*0.2042,2),0)</f>
        <v/>
      </c>
    </row>
    <row r="6359">
      <c r="A6359" t="inlineStr">
        <is>
          <t>照合 一般</t>
        </is>
      </c>
      <c r="B6359" s="21" t="n">
        <v>48000000</v>
      </c>
      <c r="C6359" s="22" t="n">
        <v>4</v>
      </c>
      <c r="D6359" s="22" t="n">
        <v>1</v>
      </c>
      <c r="E6359" s="22" t="n">
        <v>0</v>
      </c>
      <c r="F6359" s="21">
        <f>(IF(C6359&lt;=20,MAX(800000,400000*C6359),8000000+700000*(C6359-20))+IF(E6359=1,1000000,0))</f>
        <v/>
      </c>
      <c r="G6359" s="21">
        <f>IF(AND(D6359=3,C6359&lt;=5),MAX(0,B6359-F6359),IF(AND(D6359=2,C6359&lt;=5,MAX(0,B6359-F6359)&gt;3000000),1500000+MAX(0,B6359-F6359)-3000000,MAX(0,B6359-F6359)/2))</f>
        <v/>
      </c>
      <c r="H6359" s="21">
        <f>ROUNDDOWN(G6359,-3)</f>
        <v/>
      </c>
      <c r="I6359" s="21">
        <f>IF(H6359&lt;=0,0,ROUNDDOWN(ROUND((H6359*LOOKUP(H6359,{0,1950001,3300001,6950001,9000001,18000001,40000001},{0.05,0.1,0.2,0.23,0.33,0.4,0.45})-LOOKUP(H6359,{0,1950001,3300001,6950001,9000001,18000001,40000001},{0,97500,427500,636000,1536000,2796000,4796000}))*1.021,3),0))</f>
        <v/>
      </c>
      <c r="J6359" s="21">
        <f>ROUNDDOWN(ROUND(H6359*0.06,2),-2)</f>
        <v/>
      </c>
      <c r="K6359" s="21">
        <f>ROUNDDOWN(ROUND(H6359*0.04,2),-2)</f>
        <v/>
      </c>
      <c r="L6359" s="21">
        <f>I6359+J6359+K6359</f>
        <v/>
      </c>
      <c r="M6359" s="21">
        <f>B6359-L6359</f>
        <v/>
      </c>
      <c r="N6359" s="21">
        <f>ROUNDDOWN(ROUND(B6359*0.2042,2),0)</f>
        <v/>
      </c>
    </row>
    <row r="6360">
      <c r="A6360" t="inlineStr">
        <is>
          <t>照合 一般</t>
        </is>
      </c>
      <c r="B6360" s="21" t="n">
        <v>48000000</v>
      </c>
      <c r="C6360" s="22" t="n">
        <v>5</v>
      </c>
      <c r="D6360" s="22" t="n">
        <v>1</v>
      </c>
      <c r="E6360" s="22" t="n">
        <v>0</v>
      </c>
      <c r="F6360" s="21">
        <f>(IF(C6360&lt;=20,MAX(800000,400000*C6360),8000000+700000*(C6360-20))+IF(E6360=1,1000000,0))</f>
        <v/>
      </c>
      <c r="G6360" s="21">
        <f>IF(AND(D6360=3,C6360&lt;=5),MAX(0,B6360-F6360),IF(AND(D6360=2,C6360&lt;=5,MAX(0,B6360-F6360)&gt;3000000),1500000+MAX(0,B6360-F6360)-3000000,MAX(0,B6360-F6360)/2))</f>
        <v/>
      </c>
      <c r="H6360" s="21">
        <f>ROUNDDOWN(G6360,-3)</f>
        <v/>
      </c>
      <c r="I6360" s="21">
        <f>IF(H6360&lt;=0,0,ROUNDDOWN(ROUND((H6360*LOOKUP(H6360,{0,1950001,3300001,6950001,9000001,18000001,40000001},{0.05,0.1,0.2,0.23,0.33,0.4,0.45})-LOOKUP(H6360,{0,1950001,3300001,6950001,9000001,18000001,40000001},{0,97500,427500,636000,1536000,2796000,4796000}))*1.021,3),0))</f>
        <v/>
      </c>
      <c r="J6360" s="21">
        <f>ROUNDDOWN(ROUND(H6360*0.06,2),-2)</f>
        <v/>
      </c>
      <c r="K6360" s="21">
        <f>ROUNDDOWN(ROUND(H6360*0.04,2),-2)</f>
        <v/>
      </c>
      <c r="L6360" s="21">
        <f>I6360+J6360+K6360</f>
        <v/>
      </c>
      <c r="M6360" s="21">
        <f>B6360-L6360</f>
        <v/>
      </c>
      <c r="N6360" s="21">
        <f>ROUNDDOWN(ROUND(B6360*0.2042,2),0)</f>
        <v/>
      </c>
    </row>
    <row r="6361">
      <c r="A6361" t="inlineStr">
        <is>
          <t>照合 一般</t>
        </is>
      </c>
      <c r="B6361" s="21" t="n">
        <v>48000000</v>
      </c>
      <c r="C6361" s="22" t="n">
        <v>6</v>
      </c>
      <c r="D6361" s="22" t="n">
        <v>1</v>
      </c>
      <c r="E6361" s="22" t="n">
        <v>0</v>
      </c>
      <c r="F6361" s="21">
        <f>(IF(C6361&lt;=20,MAX(800000,400000*C6361),8000000+700000*(C6361-20))+IF(E6361=1,1000000,0))</f>
        <v/>
      </c>
      <c r="G6361" s="21">
        <f>IF(AND(D6361=3,C6361&lt;=5),MAX(0,B6361-F6361),IF(AND(D6361=2,C6361&lt;=5,MAX(0,B6361-F6361)&gt;3000000),1500000+MAX(0,B6361-F6361)-3000000,MAX(0,B6361-F6361)/2))</f>
        <v/>
      </c>
      <c r="H6361" s="21">
        <f>ROUNDDOWN(G6361,-3)</f>
        <v/>
      </c>
      <c r="I6361" s="21">
        <f>IF(H6361&lt;=0,0,ROUNDDOWN(ROUND((H6361*LOOKUP(H6361,{0,1950001,3300001,6950001,9000001,18000001,40000001},{0.05,0.1,0.2,0.23,0.33,0.4,0.45})-LOOKUP(H6361,{0,1950001,3300001,6950001,9000001,18000001,40000001},{0,97500,427500,636000,1536000,2796000,4796000}))*1.021,3),0))</f>
        <v/>
      </c>
      <c r="J6361" s="21">
        <f>ROUNDDOWN(ROUND(H6361*0.06,2),-2)</f>
        <v/>
      </c>
      <c r="K6361" s="21">
        <f>ROUNDDOWN(ROUND(H6361*0.04,2),-2)</f>
        <v/>
      </c>
      <c r="L6361" s="21">
        <f>I6361+J6361+K6361</f>
        <v/>
      </c>
      <c r="M6361" s="21">
        <f>B6361-L6361</f>
        <v/>
      </c>
      <c r="N6361" s="21">
        <f>ROUNDDOWN(ROUND(B6361*0.2042,2),0)</f>
        <v/>
      </c>
    </row>
    <row r="6362">
      <c r="A6362" t="inlineStr">
        <is>
          <t>照合 一般</t>
        </is>
      </c>
      <c r="B6362" s="21" t="n">
        <v>48000000</v>
      </c>
      <c r="C6362" s="22" t="n">
        <v>7</v>
      </c>
      <c r="D6362" s="22" t="n">
        <v>1</v>
      </c>
      <c r="E6362" s="22" t="n">
        <v>0</v>
      </c>
      <c r="F6362" s="21">
        <f>(IF(C6362&lt;=20,MAX(800000,400000*C6362),8000000+700000*(C6362-20))+IF(E6362=1,1000000,0))</f>
        <v/>
      </c>
      <c r="G6362" s="21">
        <f>IF(AND(D6362=3,C6362&lt;=5),MAX(0,B6362-F6362),IF(AND(D6362=2,C6362&lt;=5,MAX(0,B6362-F6362)&gt;3000000),1500000+MAX(0,B6362-F6362)-3000000,MAX(0,B6362-F6362)/2))</f>
        <v/>
      </c>
      <c r="H6362" s="21">
        <f>ROUNDDOWN(G6362,-3)</f>
        <v/>
      </c>
      <c r="I6362" s="21">
        <f>IF(H6362&lt;=0,0,ROUNDDOWN(ROUND((H6362*LOOKUP(H6362,{0,1950001,3300001,6950001,9000001,18000001,40000001},{0.05,0.1,0.2,0.23,0.33,0.4,0.45})-LOOKUP(H6362,{0,1950001,3300001,6950001,9000001,18000001,40000001},{0,97500,427500,636000,1536000,2796000,4796000}))*1.021,3),0))</f>
        <v/>
      </c>
      <c r="J6362" s="21">
        <f>ROUNDDOWN(ROUND(H6362*0.06,2),-2)</f>
        <v/>
      </c>
      <c r="K6362" s="21">
        <f>ROUNDDOWN(ROUND(H6362*0.04,2),-2)</f>
        <v/>
      </c>
      <c r="L6362" s="21">
        <f>I6362+J6362+K6362</f>
        <v/>
      </c>
      <c r="M6362" s="21">
        <f>B6362-L6362</f>
        <v/>
      </c>
      <c r="N6362" s="21">
        <f>ROUNDDOWN(ROUND(B6362*0.2042,2),0)</f>
        <v/>
      </c>
    </row>
    <row r="6363">
      <c r="A6363" t="inlineStr">
        <is>
          <t>照合 一般</t>
        </is>
      </c>
      <c r="B6363" s="21" t="n">
        <v>48000000</v>
      </c>
      <c r="C6363" s="22" t="n">
        <v>8</v>
      </c>
      <c r="D6363" s="22" t="n">
        <v>1</v>
      </c>
      <c r="E6363" s="22" t="n">
        <v>0</v>
      </c>
      <c r="F6363" s="21">
        <f>(IF(C6363&lt;=20,MAX(800000,400000*C6363),8000000+700000*(C6363-20))+IF(E6363=1,1000000,0))</f>
        <v/>
      </c>
      <c r="G6363" s="21">
        <f>IF(AND(D6363=3,C6363&lt;=5),MAX(0,B6363-F6363),IF(AND(D6363=2,C6363&lt;=5,MAX(0,B6363-F6363)&gt;3000000),1500000+MAX(0,B6363-F6363)-3000000,MAX(0,B6363-F6363)/2))</f>
        <v/>
      </c>
      <c r="H6363" s="21">
        <f>ROUNDDOWN(G6363,-3)</f>
        <v/>
      </c>
      <c r="I6363" s="21">
        <f>IF(H6363&lt;=0,0,ROUNDDOWN(ROUND((H6363*LOOKUP(H6363,{0,1950001,3300001,6950001,9000001,18000001,40000001},{0.05,0.1,0.2,0.23,0.33,0.4,0.45})-LOOKUP(H6363,{0,1950001,3300001,6950001,9000001,18000001,40000001},{0,97500,427500,636000,1536000,2796000,4796000}))*1.021,3),0))</f>
        <v/>
      </c>
      <c r="J6363" s="21">
        <f>ROUNDDOWN(ROUND(H6363*0.06,2),-2)</f>
        <v/>
      </c>
      <c r="K6363" s="21">
        <f>ROUNDDOWN(ROUND(H6363*0.04,2),-2)</f>
        <v/>
      </c>
      <c r="L6363" s="21">
        <f>I6363+J6363+K6363</f>
        <v/>
      </c>
      <c r="M6363" s="21">
        <f>B6363-L6363</f>
        <v/>
      </c>
      <c r="N6363" s="21">
        <f>ROUNDDOWN(ROUND(B6363*0.2042,2),0)</f>
        <v/>
      </c>
    </row>
    <row r="6364">
      <c r="A6364" t="inlineStr">
        <is>
          <t>照合 一般</t>
        </is>
      </c>
      <c r="B6364" s="21" t="n">
        <v>48000000</v>
      </c>
      <c r="C6364" s="22" t="n">
        <v>9</v>
      </c>
      <c r="D6364" s="22" t="n">
        <v>1</v>
      </c>
      <c r="E6364" s="22" t="n">
        <v>0</v>
      </c>
      <c r="F6364" s="21">
        <f>(IF(C6364&lt;=20,MAX(800000,400000*C6364),8000000+700000*(C6364-20))+IF(E6364=1,1000000,0))</f>
        <v/>
      </c>
      <c r="G6364" s="21">
        <f>IF(AND(D6364=3,C6364&lt;=5),MAX(0,B6364-F6364),IF(AND(D6364=2,C6364&lt;=5,MAX(0,B6364-F6364)&gt;3000000),1500000+MAX(0,B6364-F6364)-3000000,MAX(0,B6364-F6364)/2))</f>
        <v/>
      </c>
      <c r="H6364" s="21">
        <f>ROUNDDOWN(G6364,-3)</f>
        <v/>
      </c>
      <c r="I6364" s="21">
        <f>IF(H6364&lt;=0,0,ROUNDDOWN(ROUND((H6364*LOOKUP(H6364,{0,1950001,3300001,6950001,9000001,18000001,40000001},{0.05,0.1,0.2,0.23,0.33,0.4,0.45})-LOOKUP(H6364,{0,1950001,3300001,6950001,9000001,18000001,40000001},{0,97500,427500,636000,1536000,2796000,4796000}))*1.021,3),0))</f>
        <v/>
      </c>
      <c r="J6364" s="21">
        <f>ROUNDDOWN(ROUND(H6364*0.06,2),-2)</f>
        <v/>
      </c>
      <c r="K6364" s="21">
        <f>ROUNDDOWN(ROUND(H6364*0.04,2),-2)</f>
        <v/>
      </c>
      <c r="L6364" s="21">
        <f>I6364+J6364+K6364</f>
        <v/>
      </c>
      <c r="M6364" s="21">
        <f>B6364-L6364</f>
        <v/>
      </c>
      <c r="N6364" s="21">
        <f>ROUNDDOWN(ROUND(B6364*0.2042,2),0)</f>
        <v/>
      </c>
    </row>
    <row r="6365">
      <c r="A6365" t="inlineStr">
        <is>
          <t>照合 一般</t>
        </is>
      </c>
      <c r="B6365" s="21" t="n">
        <v>48000000</v>
      </c>
      <c r="C6365" s="22" t="n">
        <v>10</v>
      </c>
      <c r="D6365" s="22" t="n">
        <v>1</v>
      </c>
      <c r="E6365" s="22" t="n">
        <v>0</v>
      </c>
      <c r="F6365" s="21">
        <f>(IF(C6365&lt;=20,MAX(800000,400000*C6365),8000000+700000*(C6365-20))+IF(E6365=1,1000000,0))</f>
        <v/>
      </c>
      <c r="G6365" s="21">
        <f>IF(AND(D6365=3,C6365&lt;=5),MAX(0,B6365-F6365),IF(AND(D6365=2,C6365&lt;=5,MAX(0,B6365-F6365)&gt;3000000),1500000+MAX(0,B6365-F6365)-3000000,MAX(0,B6365-F6365)/2))</f>
        <v/>
      </c>
      <c r="H6365" s="21">
        <f>ROUNDDOWN(G6365,-3)</f>
        <v/>
      </c>
      <c r="I6365" s="21">
        <f>IF(H6365&lt;=0,0,ROUNDDOWN(ROUND((H6365*LOOKUP(H6365,{0,1950001,3300001,6950001,9000001,18000001,40000001},{0.05,0.1,0.2,0.23,0.33,0.4,0.45})-LOOKUP(H6365,{0,1950001,3300001,6950001,9000001,18000001,40000001},{0,97500,427500,636000,1536000,2796000,4796000}))*1.021,3),0))</f>
        <v/>
      </c>
      <c r="J6365" s="21">
        <f>ROUNDDOWN(ROUND(H6365*0.06,2),-2)</f>
        <v/>
      </c>
      <c r="K6365" s="21">
        <f>ROUNDDOWN(ROUND(H6365*0.04,2),-2)</f>
        <v/>
      </c>
      <c r="L6365" s="21">
        <f>I6365+J6365+K6365</f>
        <v/>
      </c>
      <c r="M6365" s="21">
        <f>B6365-L6365</f>
        <v/>
      </c>
      <c r="N6365" s="21">
        <f>ROUNDDOWN(ROUND(B6365*0.2042,2),0)</f>
        <v/>
      </c>
    </row>
    <row r="6366">
      <c r="A6366" t="inlineStr">
        <is>
          <t>照合 一般</t>
        </is>
      </c>
      <c r="B6366" s="21" t="n">
        <v>48000000</v>
      </c>
      <c r="C6366" s="22" t="n">
        <v>11</v>
      </c>
      <c r="D6366" s="22" t="n">
        <v>1</v>
      </c>
      <c r="E6366" s="22" t="n">
        <v>0</v>
      </c>
      <c r="F6366" s="21">
        <f>(IF(C6366&lt;=20,MAX(800000,400000*C6366),8000000+700000*(C6366-20))+IF(E6366=1,1000000,0))</f>
        <v/>
      </c>
      <c r="G6366" s="21">
        <f>IF(AND(D6366=3,C6366&lt;=5),MAX(0,B6366-F6366),IF(AND(D6366=2,C6366&lt;=5,MAX(0,B6366-F6366)&gt;3000000),1500000+MAX(0,B6366-F6366)-3000000,MAX(0,B6366-F6366)/2))</f>
        <v/>
      </c>
      <c r="H6366" s="21">
        <f>ROUNDDOWN(G6366,-3)</f>
        <v/>
      </c>
      <c r="I6366" s="21">
        <f>IF(H6366&lt;=0,0,ROUNDDOWN(ROUND((H6366*LOOKUP(H6366,{0,1950001,3300001,6950001,9000001,18000001,40000001},{0.05,0.1,0.2,0.23,0.33,0.4,0.45})-LOOKUP(H6366,{0,1950001,3300001,6950001,9000001,18000001,40000001},{0,97500,427500,636000,1536000,2796000,4796000}))*1.021,3),0))</f>
        <v/>
      </c>
      <c r="J6366" s="21">
        <f>ROUNDDOWN(ROUND(H6366*0.06,2),-2)</f>
        <v/>
      </c>
      <c r="K6366" s="21">
        <f>ROUNDDOWN(ROUND(H6366*0.04,2),-2)</f>
        <v/>
      </c>
      <c r="L6366" s="21">
        <f>I6366+J6366+K6366</f>
        <v/>
      </c>
      <c r="M6366" s="21">
        <f>B6366-L6366</f>
        <v/>
      </c>
      <c r="N6366" s="21">
        <f>ROUNDDOWN(ROUND(B6366*0.2042,2),0)</f>
        <v/>
      </c>
    </row>
    <row r="6367">
      <c r="A6367" t="inlineStr">
        <is>
          <t>照合 一般</t>
        </is>
      </c>
      <c r="B6367" s="21" t="n">
        <v>48000000</v>
      </c>
      <c r="C6367" s="22" t="n">
        <v>12</v>
      </c>
      <c r="D6367" s="22" t="n">
        <v>1</v>
      </c>
      <c r="E6367" s="22" t="n">
        <v>0</v>
      </c>
      <c r="F6367" s="21">
        <f>(IF(C6367&lt;=20,MAX(800000,400000*C6367),8000000+700000*(C6367-20))+IF(E6367=1,1000000,0))</f>
        <v/>
      </c>
      <c r="G6367" s="21">
        <f>IF(AND(D6367=3,C6367&lt;=5),MAX(0,B6367-F6367),IF(AND(D6367=2,C6367&lt;=5,MAX(0,B6367-F6367)&gt;3000000),1500000+MAX(0,B6367-F6367)-3000000,MAX(0,B6367-F6367)/2))</f>
        <v/>
      </c>
      <c r="H6367" s="21">
        <f>ROUNDDOWN(G6367,-3)</f>
        <v/>
      </c>
      <c r="I6367" s="21">
        <f>IF(H6367&lt;=0,0,ROUNDDOWN(ROUND((H6367*LOOKUP(H6367,{0,1950001,3300001,6950001,9000001,18000001,40000001},{0.05,0.1,0.2,0.23,0.33,0.4,0.45})-LOOKUP(H6367,{0,1950001,3300001,6950001,9000001,18000001,40000001},{0,97500,427500,636000,1536000,2796000,4796000}))*1.021,3),0))</f>
        <v/>
      </c>
      <c r="J6367" s="21">
        <f>ROUNDDOWN(ROUND(H6367*0.06,2),-2)</f>
        <v/>
      </c>
      <c r="K6367" s="21">
        <f>ROUNDDOWN(ROUND(H6367*0.04,2),-2)</f>
        <v/>
      </c>
      <c r="L6367" s="21">
        <f>I6367+J6367+K6367</f>
        <v/>
      </c>
      <c r="M6367" s="21">
        <f>B6367-L6367</f>
        <v/>
      </c>
      <c r="N6367" s="21">
        <f>ROUNDDOWN(ROUND(B6367*0.2042,2),0)</f>
        <v/>
      </c>
    </row>
    <row r="6368">
      <c r="A6368" t="inlineStr">
        <is>
          <t>照合 一般</t>
        </is>
      </c>
      <c r="B6368" s="21" t="n">
        <v>48000000</v>
      </c>
      <c r="C6368" s="22" t="n">
        <v>13</v>
      </c>
      <c r="D6368" s="22" t="n">
        <v>1</v>
      </c>
      <c r="E6368" s="22" t="n">
        <v>0</v>
      </c>
      <c r="F6368" s="21">
        <f>(IF(C6368&lt;=20,MAX(800000,400000*C6368),8000000+700000*(C6368-20))+IF(E6368=1,1000000,0))</f>
        <v/>
      </c>
      <c r="G6368" s="21">
        <f>IF(AND(D6368=3,C6368&lt;=5),MAX(0,B6368-F6368),IF(AND(D6368=2,C6368&lt;=5,MAX(0,B6368-F6368)&gt;3000000),1500000+MAX(0,B6368-F6368)-3000000,MAX(0,B6368-F6368)/2))</f>
        <v/>
      </c>
      <c r="H6368" s="21">
        <f>ROUNDDOWN(G6368,-3)</f>
        <v/>
      </c>
      <c r="I6368" s="21">
        <f>IF(H6368&lt;=0,0,ROUNDDOWN(ROUND((H6368*LOOKUP(H6368,{0,1950001,3300001,6950001,9000001,18000001,40000001},{0.05,0.1,0.2,0.23,0.33,0.4,0.45})-LOOKUP(H6368,{0,1950001,3300001,6950001,9000001,18000001,40000001},{0,97500,427500,636000,1536000,2796000,4796000}))*1.021,3),0))</f>
        <v/>
      </c>
      <c r="J6368" s="21">
        <f>ROUNDDOWN(ROUND(H6368*0.06,2),-2)</f>
        <v/>
      </c>
      <c r="K6368" s="21">
        <f>ROUNDDOWN(ROUND(H6368*0.04,2),-2)</f>
        <v/>
      </c>
      <c r="L6368" s="21">
        <f>I6368+J6368+K6368</f>
        <v/>
      </c>
      <c r="M6368" s="21">
        <f>B6368-L6368</f>
        <v/>
      </c>
      <c r="N6368" s="21">
        <f>ROUNDDOWN(ROUND(B6368*0.2042,2),0)</f>
        <v/>
      </c>
    </row>
    <row r="6369">
      <c r="A6369" t="inlineStr">
        <is>
          <t>照合 一般</t>
        </is>
      </c>
      <c r="B6369" s="21" t="n">
        <v>48000000</v>
      </c>
      <c r="C6369" s="22" t="n">
        <v>14</v>
      </c>
      <c r="D6369" s="22" t="n">
        <v>1</v>
      </c>
      <c r="E6369" s="22" t="n">
        <v>0</v>
      </c>
      <c r="F6369" s="21">
        <f>(IF(C6369&lt;=20,MAX(800000,400000*C6369),8000000+700000*(C6369-20))+IF(E6369=1,1000000,0))</f>
        <v/>
      </c>
      <c r="G6369" s="21">
        <f>IF(AND(D6369=3,C6369&lt;=5),MAX(0,B6369-F6369),IF(AND(D6369=2,C6369&lt;=5,MAX(0,B6369-F6369)&gt;3000000),1500000+MAX(0,B6369-F6369)-3000000,MAX(0,B6369-F6369)/2))</f>
        <v/>
      </c>
      <c r="H6369" s="21">
        <f>ROUNDDOWN(G6369,-3)</f>
        <v/>
      </c>
      <c r="I6369" s="21">
        <f>IF(H6369&lt;=0,0,ROUNDDOWN(ROUND((H6369*LOOKUP(H6369,{0,1950001,3300001,6950001,9000001,18000001,40000001},{0.05,0.1,0.2,0.23,0.33,0.4,0.45})-LOOKUP(H6369,{0,1950001,3300001,6950001,9000001,18000001,40000001},{0,97500,427500,636000,1536000,2796000,4796000}))*1.021,3),0))</f>
        <v/>
      </c>
      <c r="J6369" s="21">
        <f>ROUNDDOWN(ROUND(H6369*0.06,2),-2)</f>
        <v/>
      </c>
      <c r="K6369" s="21">
        <f>ROUNDDOWN(ROUND(H6369*0.04,2),-2)</f>
        <v/>
      </c>
      <c r="L6369" s="21">
        <f>I6369+J6369+K6369</f>
        <v/>
      </c>
      <c r="M6369" s="21">
        <f>B6369-L6369</f>
        <v/>
      </c>
      <c r="N6369" s="21">
        <f>ROUNDDOWN(ROUND(B6369*0.2042,2),0)</f>
        <v/>
      </c>
    </row>
    <row r="6370">
      <c r="A6370" t="inlineStr">
        <is>
          <t>照合 一般</t>
        </is>
      </c>
      <c r="B6370" s="21" t="n">
        <v>48000000</v>
      </c>
      <c r="C6370" s="22" t="n">
        <v>15</v>
      </c>
      <c r="D6370" s="22" t="n">
        <v>1</v>
      </c>
      <c r="E6370" s="22" t="n">
        <v>0</v>
      </c>
      <c r="F6370" s="21">
        <f>(IF(C6370&lt;=20,MAX(800000,400000*C6370),8000000+700000*(C6370-20))+IF(E6370=1,1000000,0))</f>
        <v/>
      </c>
      <c r="G6370" s="21">
        <f>IF(AND(D6370=3,C6370&lt;=5),MAX(0,B6370-F6370),IF(AND(D6370=2,C6370&lt;=5,MAX(0,B6370-F6370)&gt;3000000),1500000+MAX(0,B6370-F6370)-3000000,MAX(0,B6370-F6370)/2))</f>
        <v/>
      </c>
      <c r="H6370" s="21">
        <f>ROUNDDOWN(G6370,-3)</f>
        <v/>
      </c>
      <c r="I6370" s="21">
        <f>IF(H6370&lt;=0,0,ROUNDDOWN(ROUND((H6370*LOOKUP(H6370,{0,1950001,3300001,6950001,9000001,18000001,40000001},{0.05,0.1,0.2,0.23,0.33,0.4,0.45})-LOOKUP(H6370,{0,1950001,3300001,6950001,9000001,18000001,40000001},{0,97500,427500,636000,1536000,2796000,4796000}))*1.021,3),0))</f>
        <v/>
      </c>
      <c r="J6370" s="21">
        <f>ROUNDDOWN(ROUND(H6370*0.06,2),-2)</f>
        <v/>
      </c>
      <c r="K6370" s="21">
        <f>ROUNDDOWN(ROUND(H6370*0.04,2),-2)</f>
        <v/>
      </c>
      <c r="L6370" s="21">
        <f>I6370+J6370+K6370</f>
        <v/>
      </c>
      <c r="M6370" s="21">
        <f>B6370-L6370</f>
        <v/>
      </c>
      <c r="N6370" s="21">
        <f>ROUNDDOWN(ROUND(B6370*0.2042,2),0)</f>
        <v/>
      </c>
    </row>
    <row r="6371">
      <c r="A6371" t="inlineStr">
        <is>
          <t>照合 一般</t>
        </is>
      </c>
      <c r="B6371" s="21" t="n">
        <v>48000000</v>
      </c>
      <c r="C6371" s="22" t="n">
        <v>16</v>
      </c>
      <c r="D6371" s="22" t="n">
        <v>1</v>
      </c>
      <c r="E6371" s="22" t="n">
        <v>0</v>
      </c>
      <c r="F6371" s="21">
        <f>(IF(C6371&lt;=20,MAX(800000,400000*C6371),8000000+700000*(C6371-20))+IF(E6371=1,1000000,0))</f>
        <v/>
      </c>
      <c r="G6371" s="21">
        <f>IF(AND(D6371=3,C6371&lt;=5),MAX(0,B6371-F6371),IF(AND(D6371=2,C6371&lt;=5,MAX(0,B6371-F6371)&gt;3000000),1500000+MAX(0,B6371-F6371)-3000000,MAX(0,B6371-F6371)/2))</f>
        <v/>
      </c>
      <c r="H6371" s="21">
        <f>ROUNDDOWN(G6371,-3)</f>
        <v/>
      </c>
      <c r="I6371" s="21">
        <f>IF(H6371&lt;=0,0,ROUNDDOWN(ROUND((H6371*LOOKUP(H6371,{0,1950001,3300001,6950001,9000001,18000001,40000001},{0.05,0.1,0.2,0.23,0.33,0.4,0.45})-LOOKUP(H6371,{0,1950001,3300001,6950001,9000001,18000001,40000001},{0,97500,427500,636000,1536000,2796000,4796000}))*1.021,3),0))</f>
        <v/>
      </c>
      <c r="J6371" s="21">
        <f>ROUNDDOWN(ROUND(H6371*0.06,2),-2)</f>
        <v/>
      </c>
      <c r="K6371" s="21">
        <f>ROUNDDOWN(ROUND(H6371*0.04,2),-2)</f>
        <v/>
      </c>
      <c r="L6371" s="21">
        <f>I6371+J6371+K6371</f>
        <v/>
      </c>
      <c r="M6371" s="21">
        <f>B6371-L6371</f>
        <v/>
      </c>
      <c r="N6371" s="21">
        <f>ROUNDDOWN(ROUND(B6371*0.2042,2),0)</f>
        <v/>
      </c>
    </row>
    <row r="6372">
      <c r="A6372" t="inlineStr">
        <is>
          <t>照合 一般</t>
        </is>
      </c>
      <c r="B6372" s="21" t="n">
        <v>48000000</v>
      </c>
      <c r="C6372" s="22" t="n">
        <v>17</v>
      </c>
      <c r="D6372" s="22" t="n">
        <v>1</v>
      </c>
      <c r="E6372" s="22" t="n">
        <v>0</v>
      </c>
      <c r="F6372" s="21">
        <f>(IF(C6372&lt;=20,MAX(800000,400000*C6372),8000000+700000*(C6372-20))+IF(E6372=1,1000000,0))</f>
        <v/>
      </c>
      <c r="G6372" s="21">
        <f>IF(AND(D6372=3,C6372&lt;=5),MAX(0,B6372-F6372),IF(AND(D6372=2,C6372&lt;=5,MAX(0,B6372-F6372)&gt;3000000),1500000+MAX(0,B6372-F6372)-3000000,MAX(0,B6372-F6372)/2))</f>
        <v/>
      </c>
      <c r="H6372" s="21">
        <f>ROUNDDOWN(G6372,-3)</f>
        <v/>
      </c>
      <c r="I6372" s="21">
        <f>IF(H6372&lt;=0,0,ROUNDDOWN(ROUND((H6372*LOOKUP(H6372,{0,1950001,3300001,6950001,9000001,18000001,40000001},{0.05,0.1,0.2,0.23,0.33,0.4,0.45})-LOOKUP(H6372,{0,1950001,3300001,6950001,9000001,18000001,40000001},{0,97500,427500,636000,1536000,2796000,4796000}))*1.021,3),0))</f>
        <v/>
      </c>
      <c r="J6372" s="21">
        <f>ROUNDDOWN(ROUND(H6372*0.06,2),-2)</f>
        <v/>
      </c>
      <c r="K6372" s="21">
        <f>ROUNDDOWN(ROUND(H6372*0.04,2),-2)</f>
        <v/>
      </c>
      <c r="L6372" s="21">
        <f>I6372+J6372+K6372</f>
        <v/>
      </c>
      <c r="M6372" s="21">
        <f>B6372-L6372</f>
        <v/>
      </c>
      <c r="N6372" s="21">
        <f>ROUNDDOWN(ROUND(B6372*0.2042,2),0)</f>
        <v/>
      </c>
    </row>
    <row r="6373">
      <c r="A6373" t="inlineStr">
        <is>
          <t>照合 一般</t>
        </is>
      </c>
      <c r="B6373" s="21" t="n">
        <v>48000000</v>
      </c>
      <c r="C6373" s="22" t="n">
        <v>18</v>
      </c>
      <c r="D6373" s="22" t="n">
        <v>1</v>
      </c>
      <c r="E6373" s="22" t="n">
        <v>0</v>
      </c>
      <c r="F6373" s="21">
        <f>(IF(C6373&lt;=20,MAX(800000,400000*C6373),8000000+700000*(C6373-20))+IF(E6373=1,1000000,0))</f>
        <v/>
      </c>
      <c r="G6373" s="21">
        <f>IF(AND(D6373=3,C6373&lt;=5),MAX(0,B6373-F6373),IF(AND(D6373=2,C6373&lt;=5,MAX(0,B6373-F6373)&gt;3000000),1500000+MAX(0,B6373-F6373)-3000000,MAX(0,B6373-F6373)/2))</f>
        <v/>
      </c>
      <c r="H6373" s="21">
        <f>ROUNDDOWN(G6373,-3)</f>
        <v/>
      </c>
      <c r="I6373" s="21">
        <f>IF(H6373&lt;=0,0,ROUNDDOWN(ROUND((H6373*LOOKUP(H6373,{0,1950001,3300001,6950001,9000001,18000001,40000001},{0.05,0.1,0.2,0.23,0.33,0.4,0.45})-LOOKUP(H6373,{0,1950001,3300001,6950001,9000001,18000001,40000001},{0,97500,427500,636000,1536000,2796000,4796000}))*1.021,3),0))</f>
        <v/>
      </c>
      <c r="J6373" s="21">
        <f>ROUNDDOWN(ROUND(H6373*0.06,2),-2)</f>
        <v/>
      </c>
      <c r="K6373" s="21">
        <f>ROUNDDOWN(ROUND(H6373*0.04,2),-2)</f>
        <v/>
      </c>
      <c r="L6373" s="21">
        <f>I6373+J6373+K6373</f>
        <v/>
      </c>
      <c r="M6373" s="21">
        <f>B6373-L6373</f>
        <v/>
      </c>
      <c r="N6373" s="21">
        <f>ROUNDDOWN(ROUND(B6373*0.2042,2),0)</f>
        <v/>
      </c>
    </row>
    <row r="6374">
      <c r="A6374" t="inlineStr">
        <is>
          <t>照合 一般</t>
        </is>
      </c>
      <c r="B6374" s="21" t="n">
        <v>48000000</v>
      </c>
      <c r="C6374" s="22" t="n">
        <v>19</v>
      </c>
      <c r="D6374" s="22" t="n">
        <v>1</v>
      </c>
      <c r="E6374" s="22" t="n">
        <v>0</v>
      </c>
      <c r="F6374" s="21">
        <f>(IF(C6374&lt;=20,MAX(800000,400000*C6374),8000000+700000*(C6374-20))+IF(E6374=1,1000000,0))</f>
        <v/>
      </c>
      <c r="G6374" s="21">
        <f>IF(AND(D6374=3,C6374&lt;=5),MAX(0,B6374-F6374),IF(AND(D6374=2,C6374&lt;=5,MAX(0,B6374-F6374)&gt;3000000),1500000+MAX(0,B6374-F6374)-3000000,MAX(0,B6374-F6374)/2))</f>
        <v/>
      </c>
      <c r="H6374" s="21">
        <f>ROUNDDOWN(G6374,-3)</f>
        <v/>
      </c>
      <c r="I6374" s="21">
        <f>IF(H6374&lt;=0,0,ROUNDDOWN(ROUND((H6374*LOOKUP(H6374,{0,1950001,3300001,6950001,9000001,18000001,40000001},{0.05,0.1,0.2,0.23,0.33,0.4,0.45})-LOOKUP(H6374,{0,1950001,3300001,6950001,9000001,18000001,40000001},{0,97500,427500,636000,1536000,2796000,4796000}))*1.021,3),0))</f>
        <v/>
      </c>
      <c r="J6374" s="21">
        <f>ROUNDDOWN(ROUND(H6374*0.06,2),-2)</f>
        <v/>
      </c>
      <c r="K6374" s="21">
        <f>ROUNDDOWN(ROUND(H6374*0.04,2),-2)</f>
        <v/>
      </c>
      <c r="L6374" s="21">
        <f>I6374+J6374+K6374</f>
        <v/>
      </c>
      <c r="M6374" s="21">
        <f>B6374-L6374</f>
        <v/>
      </c>
      <c r="N6374" s="21">
        <f>ROUNDDOWN(ROUND(B6374*0.2042,2),0)</f>
        <v/>
      </c>
    </row>
    <row r="6375">
      <c r="A6375" t="inlineStr">
        <is>
          <t>照合 一般</t>
        </is>
      </c>
      <c r="B6375" s="21" t="n">
        <v>48000000</v>
      </c>
      <c r="C6375" s="22" t="n">
        <v>20</v>
      </c>
      <c r="D6375" s="22" t="n">
        <v>1</v>
      </c>
      <c r="E6375" s="22" t="n">
        <v>0</v>
      </c>
      <c r="F6375" s="21">
        <f>(IF(C6375&lt;=20,MAX(800000,400000*C6375),8000000+700000*(C6375-20))+IF(E6375=1,1000000,0))</f>
        <v/>
      </c>
      <c r="G6375" s="21">
        <f>IF(AND(D6375=3,C6375&lt;=5),MAX(0,B6375-F6375),IF(AND(D6375=2,C6375&lt;=5,MAX(0,B6375-F6375)&gt;3000000),1500000+MAX(0,B6375-F6375)-3000000,MAX(0,B6375-F6375)/2))</f>
        <v/>
      </c>
      <c r="H6375" s="21">
        <f>ROUNDDOWN(G6375,-3)</f>
        <v/>
      </c>
      <c r="I6375" s="21">
        <f>IF(H6375&lt;=0,0,ROUNDDOWN(ROUND((H6375*LOOKUP(H6375,{0,1950001,3300001,6950001,9000001,18000001,40000001},{0.05,0.1,0.2,0.23,0.33,0.4,0.45})-LOOKUP(H6375,{0,1950001,3300001,6950001,9000001,18000001,40000001},{0,97500,427500,636000,1536000,2796000,4796000}))*1.021,3),0))</f>
        <v/>
      </c>
      <c r="J6375" s="21">
        <f>ROUNDDOWN(ROUND(H6375*0.06,2),-2)</f>
        <v/>
      </c>
      <c r="K6375" s="21">
        <f>ROUNDDOWN(ROUND(H6375*0.04,2),-2)</f>
        <v/>
      </c>
      <c r="L6375" s="21">
        <f>I6375+J6375+K6375</f>
        <v/>
      </c>
      <c r="M6375" s="21">
        <f>B6375-L6375</f>
        <v/>
      </c>
      <c r="N6375" s="21">
        <f>ROUNDDOWN(ROUND(B6375*0.2042,2),0)</f>
        <v/>
      </c>
    </row>
    <row r="6376">
      <c r="A6376" t="inlineStr">
        <is>
          <t>照合 一般</t>
        </is>
      </c>
      <c r="B6376" s="21" t="n">
        <v>48000000</v>
      </c>
      <c r="C6376" s="22" t="n">
        <v>21</v>
      </c>
      <c r="D6376" s="22" t="n">
        <v>1</v>
      </c>
      <c r="E6376" s="22" t="n">
        <v>0</v>
      </c>
      <c r="F6376" s="21">
        <f>(IF(C6376&lt;=20,MAX(800000,400000*C6376),8000000+700000*(C6376-20))+IF(E6376=1,1000000,0))</f>
        <v/>
      </c>
      <c r="G6376" s="21">
        <f>IF(AND(D6376=3,C6376&lt;=5),MAX(0,B6376-F6376),IF(AND(D6376=2,C6376&lt;=5,MAX(0,B6376-F6376)&gt;3000000),1500000+MAX(0,B6376-F6376)-3000000,MAX(0,B6376-F6376)/2))</f>
        <v/>
      </c>
      <c r="H6376" s="21">
        <f>ROUNDDOWN(G6376,-3)</f>
        <v/>
      </c>
      <c r="I6376" s="21">
        <f>IF(H6376&lt;=0,0,ROUNDDOWN(ROUND((H6376*LOOKUP(H6376,{0,1950001,3300001,6950001,9000001,18000001,40000001},{0.05,0.1,0.2,0.23,0.33,0.4,0.45})-LOOKUP(H6376,{0,1950001,3300001,6950001,9000001,18000001,40000001},{0,97500,427500,636000,1536000,2796000,4796000}))*1.021,3),0))</f>
        <v/>
      </c>
      <c r="J6376" s="21">
        <f>ROUNDDOWN(ROUND(H6376*0.06,2),-2)</f>
        <v/>
      </c>
      <c r="K6376" s="21">
        <f>ROUNDDOWN(ROUND(H6376*0.04,2),-2)</f>
        <v/>
      </c>
      <c r="L6376" s="21">
        <f>I6376+J6376+K6376</f>
        <v/>
      </c>
      <c r="M6376" s="21">
        <f>B6376-L6376</f>
        <v/>
      </c>
      <c r="N6376" s="21">
        <f>ROUNDDOWN(ROUND(B6376*0.2042,2),0)</f>
        <v/>
      </c>
    </row>
    <row r="6377">
      <c r="A6377" t="inlineStr">
        <is>
          <t>照合 一般</t>
        </is>
      </c>
      <c r="B6377" s="21" t="n">
        <v>48000000</v>
      </c>
      <c r="C6377" s="22" t="n">
        <v>22</v>
      </c>
      <c r="D6377" s="22" t="n">
        <v>1</v>
      </c>
      <c r="E6377" s="22" t="n">
        <v>0</v>
      </c>
      <c r="F6377" s="21">
        <f>(IF(C6377&lt;=20,MAX(800000,400000*C6377),8000000+700000*(C6377-20))+IF(E6377=1,1000000,0))</f>
        <v/>
      </c>
      <c r="G6377" s="21">
        <f>IF(AND(D6377=3,C6377&lt;=5),MAX(0,B6377-F6377),IF(AND(D6377=2,C6377&lt;=5,MAX(0,B6377-F6377)&gt;3000000),1500000+MAX(0,B6377-F6377)-3000000,MAX(0,B6377-F6377)/2))</f>
        <v/>
      </c>
      <c r="H6377" s="21">
        <f>ROUNDDOWN(G6377,-3)</f>
        <v/>
      </c>
      <c r="I6377" s="21">
        <f>IF(H6377&lt;=0,0,ROUNDDOWN(ROUND((H6377*LOOKUP(H6377,{0,1950001,3300001,6950001,9000001,18000001,40000001},{0.05,0.1,0.2,0.23,0.33,0.4,0.45})-LOOKUP(H6377,{0,1950001,3300001,6950001,9000001,18000001,40000001},{0,97500,427500,636000,1536000,2796000,4796000}))*1.021,3),0))</f>
        <v/>
      </c>
      <c r="J6377" s="21">
        <f>ROUNDDOWN(ROUND(H6377*0.06,2),-2)</f>
        <v/>
      </c>
      <c r="K6377" s="21">
        <f>ROUNDDOWN(ROUND(H6377*0.04,2),-2)</f>
        <v/>
      </c>
      <c r="L6377" s="21">
        <f>I6377+J6377+K6377</f>
        <v/>
      </c>
      <c r="M6377" s="21">
        <f>B6377-L6377</f>
        <v/>
      </c>
      <c r="N6377" s="21">
        <f>ROUNDDOWN(ROUND(B6377*0.2042,2),0)</f>
        <v/>
      </c>
    </row>
    <row r="6378">
      <c r="A6378" t="inlineStr">
        <is>
          <t>照合 一般</t>
        </is>
      </c>
      <c r="B6378" s="21" t="n">
        <v>48000000</v>
      </c>
      <c r="C6378" s="22" t="n">
        <v>23</v>
      </c>
      <c r="D6378" s="22" t="n">
        <v>1</v>
      </c>
      <c r="E6378" s="22" t="n">
        <v>0</v>
      </c>
      <c r="F6378" s="21">
        <f>(IF(C6378&lt;=20,MAX(800000,400000*C6378),8000000+700000*(C6378-20))+IF(E6378=1,1000000,0))</f>
        <v/>
      </c>
      <c r="G6378" s="21">
        <f>IF(AND(D6378=3,C6378&lt;=5),MAX(0,B6378-F6378),IF(AND(D6378=2,C6378&lt;=5,MAX(0,B6378-F6378)&gt;3000000),1500000+MAX(0,B6378-F6378)-3000000,MAX(0,B6378-F6378)/2))</f>
        <v/>
      </c>
      <c r="H6378" s="21">
        <f>ROUNDDOWN(G6378,-3)</f>
        <v/>
      </c>
      <c r="I6378" s="21">
        <f>IF(H6378&lt;=0,0,ROUNDDOWN(ROUND((H6378*LOOKUP(H6378,{0,1950001,3300001,6950001,9000001,18000001,40000001},{0.05,0.1,0.2,0.23,0.33,0.4,0.45})-LOOKUP(H6378,{0,1950001,3300001,6950001,9000001,18000001,40000001},{0,97500,427500,636000,1536000,2796000,4796000}))*1.021,3),0))</f>
        <v/>
      </c>
      <c r="J6378" s="21">
        <f>ROUNDDOWN(ROUND(H6378*0.06,2),-2)</f>
        <v/>
      </c>
      <c r="K6378" s="21">
        <f>ROUNDDOWN(ROUND(H6378*0.04,2),-2)</f>
        <v/>
      </c>
      <c r="L6378" s="21">
        <f>I6378+J6378+K6378</f>
        <v/>
      </c>
      <c r="M6378" s="21">
        <f>B6378-L6378</f>
        <v/>
      </c>
      <c r="N6378" s="21">
        <f>ROUNDDOWN(ROUND(B6378*0.2042,2),0)</f>
        <v/>
      </c>
    </row>
    <row r="6379">
      <c r="A6379" t="inlineStr">
        <is>
          <t>照合 一般</t>
        </is>
      </c>
      <c r="B6379" s="21" t="n">
        <v>48000000</v>
      </c>
      <c r="C6379" s="22" t="n">
        <v>24</v>
      </c>
      <c r="D6379" s="22" t="n">
        <v>1</v>
      </c>
      <c r="E6379" s="22" t="n">
        <v>0</v>
      </c>
      <c r="F6379" s="21">
        <f>(IF(C6379&lt;=20,MAX(800000,400000*C6379),8000000+700000*(C6379-20))+IF(E6379=1,1000000,0))</f>
        <v/>
      </c>
      <c r="G6379" s="21">
        <f>IF(AND(D6379=3,C6379&lt;=5),MAX(0,B6379-F6379),IF(AND(D6379=2,C6379&lt;=5,MAX(0,B6379-F6379)&gt;3000000),1500000+MAX(0,B6379-F6379)-3000000,MAX(0,B6379-F6379)/2))</f>
        <v/>
      </c>
      <c r="H6379" s="21">
        <f>ROUNDDOWN(G6379,-3)</f>
        <v/>
      </c>
      <c r="I6379" s="21">
        <f>IF(H6379&lt;=0,0,ROUNDDOWN(ROUND((H6379*LOOKUP(H6379,{0,1950001,3300001,6950001,9000001,18000001,40000001},{0.05,0.1,0.2,0.23,0.33,0.4,0.45})-LOOKUP(H6379,{0,1950001,3300001,6950001,9000001,18000001,40000001},{0,97500,427500,636000,1536000,2796000,4796000}))*1.021,3),0))</f>
        <v/>
      </c>
      <c r="J6379" s="21">
        <f>ROUNDDOWN(ROUND(H6379*0.06,2),-2)</f>
        <v/>
      </c>
      <c r="K6379" s="21">
        <f>ROUNDDOWN(ROUND(H6379*0.04,2),-2)</f>
        <v/>
      </c>
      <c r="L6379" s="21">
        <f>I6379+J6379+K6379</f>
        <v/>
      </c>
      <c r="M6379" s="21">
        <f>B6379-L6379</f>
        <v/>
      </c>
      <c r="N6379" s="21">
        <f>ROUNDDOWN(ROUND(B6379*0.2042,2),0)</f>
        <v/>
      </c>
    </row>
    <row r="6380">
      <c r="A6380" t="inlineStr">
        <is>
          <t>照合 一般</t>
        </is>
      </c>
      <c r="B6380" s="21" t="n">
        <v>48000000</v>
      </c>
      <c r="C6380" s="22" t="n">
        <v>25</v>
      </c>
      <c r="D6380" s="22" t="n">
        <v>1</v>
      </c>
      <c r="E6380" s="22" t="n">
        <v>0</v>
      </c>
      <c r="F6380" s="21">
        <f>(IF(C6380&lt;=20,MAX(800000,400000*C6380),8000000+700000*(C6380-20))+IF(E6380=1,1000000,0))</f>
        <v/>
      </c>
      <c r="G6380" s="21">
        <f>IF(AND(D6380=3,C6380&lt;=5),MAX(0,B6380-F6380),IF(AND(D6380=2,C6380&lt;=5,MAX(0,B6380-F6380)&gt;3000000),1500000+MAX(0,B6380-F6380)-3000000,MAX(0,B6380-F6380)/2))</f>
        <v/>
      </c>
      <c r="H6380" s="21">
        <f>ROUNDDOWN(G6380,-3)</f>
        <v/>
      </c>
      <c r="I6380" s="21">
        <f>IF(H6380&lt;=0,0,ROUNDDOWN(ROUND((H6380*LOOKUP(H6380,{0,1950001,3300001,6950001,9000001,18000001,40000001},{0.05,0.1,0.2,0.23,0.33,0.4,0.45})-LOOKUP(H6380,{0,1950001,3300001,6950001,9000001,18000001,40000001},{0,97500,427500,636000,1536000,2796000,4796000}))*1.021,3),0))</f>
        <v/>
      </c>
      <c r="J6380" s="21">
        <f>ROUNDDOWN(ROUND(H6380*0.06,2),-2)</f>
        <v/>
      </c>
      <c r="K6380" s="21">
        <f>ROUNDDOWN(ROUND(H6380*0.04,2),-2)</f>
        <v/>
      </c>
      <c r="L6380" s="21">
        <f>I6380+J6380+K6380</f>
        <v/>
      </c>
      <c r="M6380" s="21">
        <f>B6380-L6380</f>
        <v/>
      </c>
      <c r="N6380" s="21">
        <f>ROUNDDOWN(ROUND(B6380*0.2042,2),0)</f>
        <v/>
      </c>
    </row>
    <row r="6381">
      <c r="A6381" t="inlineStr">
        <is>
          <t>照合 一般</t>
        </is>
      </c>
      <c r="B6381" s="21" t="n">
        <v>48000000</v>
      </c>
      <c r="C6381" s="22" t="n">
        <v>26</v>
      </c>
      <c r="D6381" s="22" t="n">
        <v>1</v>
      </c>
      <c r="E6381" s="22" t="n">
        <v>0</v>
      </c>
      <c r="F6381" s="21">
        <f>(IF(C6381&lt;=20,MAX(800000,400000*C6381),8000000+700000*(C6381-20))+IF(E6381=1,1000000,0))</f>
        <v/>
      </c>
      <c r="G6381" s="21">
        <f>IF(AND(D6381=3,C6381&lt;=5),MAX(0,B6381-F6381),IF(AND(D6381=2,C6381&lt;=5,MAX(0,B6381-F6381)&gt;3000000),1500000+MAX(0,B6381-F6381)-3000000,MAX(0,B6381-F6381)/2))</f>
        <v/>
      </c>
      <c r="H6381" s="21">
        <f>ROUNDDOWN(G6381,-3)</f>
        <v/>
      </c>
      <c r="I6381" s="21">
        <f>IF(H6381&lt;=0,0,ROUNDDOWN(ROUND((H6381*LOOKUP(H6381,{0,1950001,3300001,6950001,9000001,18000001,40000001},{0.05,0.1,0.2,0.23,0.33,0.4,0.45})-LOOKUP(H6381,{0,1950001,3300001,6950001,9000001,18000001,40000001},{0,97500,427500,636000,1536000,2796000,4796000}))*1.021,3),0))</f>
        <v/>
      </c>
      <c r="J6381" s="21">
        <f>ROUNDDOWN(ROUND(H6381*0.06,2),-2)</f>
        <v/>
      </c>
      <c r="K6381" s="21">
        <f>ROUNDDOWN(ROUND(H6381*0.04,2),-2)</f>
        <v/>
      </c>
      <c r="L6381" s="21">
        <f>I6381+J6381+K6381</f>
        <v/>
      </c>
      <c r="M6381" s="21">
        <f>B6381-L6381</f>
        <v/>
      </c>
      <c r="N6381" s="21">
        <f>ROUNDDOWN(ROUND(B6381*0.2042,2),0)</f>
        <v/>
      </c>
    </row>
    <row r="6382">
      <c r="A6382" t="inlineStr">
        <is>
          <t>照合 一般</t>
        </is>
      </c>
      <c r="B6382" s="21" t="n">
        <v>48000000</v>
      </c>
      <c r="C6382" s="22" t="n">
        <v>27</v>
      </c>
      <c r="D6382" s="22" t="n">
        <v>1</v>
      </c>
      <c r="E6382" s="22" t="n">
        <v>0</v>
      </c>
      <c r="F6382" s="21">
        <f>(IF(C6382&lt;=20,MAX(800000,400000*C6382),8000000+700000*(C6382-20))+IF(E6382=1,1000000,0))</f>
        <v/>
      </c>
      <c r="G6382" s="21">
        <f>IF(AND(D6382=3,C6382&lt;=5),MAX(0,B6382-F6382),IF(AND(D6382=2,C6382&lt;=5,MAX(0,B6382-F6382)&gt;3000000),1500000+MAX(0,B6382-F6382)-3000000,MAX(0,B6382-F6382)/2))</f>
        <v/>
      </c>
      <c r="H6382" s="21">
        <f>ROUNDDOWN(G6382,-3)</f>
        <v/>
      </c>
      <c r="I6382" s="21">
        <f>IF(H6382&lt;=0,0,ROUNDDOWN(ROUND((H6382*LOOKUP(H6382,{0,1950001,3300001,6950001,9000001,18000001,40000001},{0.05,0.1,0.2,0.23,0.33,0.4,0.45})-LOOKUP(H6382,{0,1950001,3300001,6950001,9000001,18000001,40000001},{0,97500,427500,636000,1536000,2796000,4796000}))*1.021,3),0))</f>
        <v/>
      </c>
      <c r="J6382" s="21">
        <f>ROUNDDOWN(ROUND(H6382*0.06,2),-2)</f>
        <v/>
      </c>
      <c r="K6382" s="21">
        <f>ROUNDDOWN(ROUND(H6382*0.04,2),-2)</f>
        <v/>
      </c>
      <c r="L6382" s="21">
        <f>I6382+J6382+K6382</f>
        <v/>
      </c>
      <c r="M6382" s="21">
        <f>B6382-L6382</f>
        <v/>
      </c>
      <c r="N6382" s="21">
        <f>ROUNDDOWN(ROUND(B6382*0.2042,2),0)</f>
        <v/>
      </c>
    </row>
    <row r="6383">
      <c r="A6383" t="inlineStr">
        <is>
          <t>照合 一般</t>
        </is>
      </c>
      <c r="B6383" s="21" t="n">
        <v>48000000</v>
      </c>
      <c r="C6383" s="22" t="n">
        <v>28</v>
      </c>
      <c r="D6383" s="22" t="n">
        <v>1</v>
      </c>
      <c r="E6383" s="22" t="n">
        <v>0</v>
      </c>
      <c r="F6383" s="21">
        <f>(IF(C6383&lt;=20,MAX(800000,400000*C6383),8000000+700000*(C6383-20))+IF(E6383=1,1000000,0))</f>
        <v/>
      </c>
      <c r="G6383" s="21">
        <f>IF(AND(D6383=3,C6383&lt;=5),MAX(0,B6383-F6383),IF(AND(D6383=2,C6383&lt;=5,MAX(0,B6383-F6383)&gt;3000000),1500000+MAX(0,B6383-F6383)-3000000,MAX(0,B6383-F6383)/2))</f>
        <v/>
      </c>
      <c r="H6383" s="21">
        <f>ROUNDDOWN(G6383,-3)</f>
        <v/>
      </c>
      <c r="I6383" s="21">
        <f>IF(H6383&lt;=0,0,ROUNDDOWN(ROUND((H6383*LOOKUP(H6383,{0,1950001,3300001,6950001,9000001,18000001,40000001},{0.05,0.1,0.2,0.23,0.33,0.4,0.45})-LOOKUP(H6383,{0,1950001,3300001,6950001,9000001,18000001,40000001},{0,97500,427500,636000,1536000,2796000,4796000}))*1.021,3),0))</f>
        <v/>
      </c>
      <c r="J6383" s="21">
        <f>ROUNDDOWN(ROUND(H6383*0.06,2),-2)</f>
        <v/>
      </c>
      <c r="K6383" s="21">
        <f>ROUNDDOWN(ROUND(H6383*0.04,2),-2)</f>
        <v/>
      </c>
      <c r="L6383" s="21">
        <f>I6383+J6383+K6383</f>
        <v/>
      </c>
      <c r="M6383" s="21">
        <f>B6383-L6383</f>
        <v/>
      </c>
      <c r="N6383" s="21">
        <f>ROUNDDOWN(ROUND(B6383*0.2042,2),0)</f>
        <v/>
      </c>
    </row>
    <row r="6384">
      <c r="A6384" t="inlineStr">
        <is>
          <t>照合 一般</t>
        </is>
      </c>
      <c r="B6384" s="21" t="n">
        <v>48000000</v>
      </c>
      <c r="C6384" s="22" t="n">
        <v>29</v>
      </c>
      <c r="D6384" s="22" t="n">
        <v>1</v>
      </c>
      <c r="E6384" s="22" t="n">
        <v>0</v>
      </c>
      <c r="F6384" s="21">
        <f>(IF(C6384&lt;=20,MAX(800000,400000*C6384),8000000+700000*(C6384-20))+IF(E6384=1,1000000,0))</f>
        <v/>
      </c>
      <c r="G6384" s="21">
        <f>IF(AND(D6384=3,C6384&lt;=5),MAX(0,B6384-F6384),IF(AND(D6384=2,C6384&lt;=5,MAX(0,B6384-F6384)&gt;3000000),1500000+MAX(0,B6384-F6384)-3000000,MAX(0,B6384-F6384)/2))</f>
        <v/>
      </c>
      <c r="H6384" s="21">
        <f>ROUNDDOWN(G6384,-3)</f>
        <v/>
      </c>
      <c r="I6384" s="21">
        <f>IF(H6384&lt;=0,0,ROUNDDOWN(ROUND((H6384*LOOKUP(H6384,{0,1950001,3300001,6950001,9000001,18000001,40000001},{0.05,0.1,0.2,0.23,0.33,0.4,0.45})-LOOKUP(H6384,{0,1950001,3300001,6950001,9000001,18000001,40000001},{0,97500,427500,636000,1536000,2796000,4796000}))*1.021,3),0))</f>
        <v/>
      </c>
      <c r="J6384" s="21">
        <f>ROUNDDOWN(ROUND(H6384*0.06,2),-2)</f>
        <v/>
      </c>
      <c r="K6384" s="21">
        <f>ROUNDDOWN(ROUND(H6384*0.04,2),-2)</f>
        <v/>
      </c>
      <c r="L6384" s="21">
        <f>I6384+J6384+K6384</f>
        <v/>
      </c>
      <c r="M6384" s="21">
        <f>B6384-L6384</f>
        <v/>
      </c>
      <c r="N6384" s="21">
        <f>ROUNDDOWN(ROUND(B6384*0.2042,2),0)</f>
        <v/>
      </c>
    </row>
    <row r="6385">
      <c r="A6385" t="inlineStr">
        <is>
          <t>照合 一般</t>
        </is>
      </c>
      <c r="B6385" s="21" t="n">
        <v>48000000</v>
      </c>
      <c r="C6385" s="22" t="n">
        <v>30</v>
      </c>
      <c r="D6385" s="22" t="n">
        <v>1</v>
      </c>
      <c r="E6385" s="22" t="n">
        <v>0</v>
      </c>
      <c r="F6385" s="21">
        <f>(IF(C6385&lt;=20,MAX(800000,400000*C6385),8000000+700000*(C6385-20))+IF(E6385=1,1000000,0))</f>
        <v/>
      </c>
      <c r="G6385" s="21">
        <f>IF(AND(D6385=3,C6385&lt;=5),MAX(0,B6385-F6385),IF(AND(D6385=2,C6385&lt;=5,MAX(0,B6385-F6385)&gt;3000000),1500000+MAX(0,B6385-F6385)-3000000,MAX(0,B6385-F6385)/2))</f>
        <v/>
      </c>
      <c r="H6385" s="21">
        <f>ROUNDDOWN(G6385,-3)</f>
        <v/>
      </c>
      <c r="I6385" s="21">
        <f>IF(H6385&lt;=0,0,ROUNDDOWN(ROUND((H6385*LOOKUP(H6385,{0,1950001,3300001,6950001,9000001,18000001,40000001},{0.05,0.1,0.2,0.23,0.33,0.4,0.45})-LOOKUP(H6385,{0,1950001,3300001,6950001,9000001,18000001,40000001},{0,97500,427500,636000,1536000,2796000,4796000}))*1.021,3),0))</f>
        <v/>
      </c>
      <c r="J6385" s="21">
        <f>ROUNDDOWN(ROUND(H6385*0.06,2),-2)</f>
        <v/>
      </c>
      <c r="K6385" s="21">
        <f>ROUNDDOWN(ROUND(H6385*0.04,2),-2)</f>
        <v/>
      </c>
      <c r="L6385" s="21">
        <f>I6385+J6385+K6385</f>
        <v/>
      </c>
      <c r="M6385" s="21">
        <f>B6385-L6385</f>
        <v/>
      </c>
      <c r="N6385" s="21">
        <f>ROUNDDOWN(ROUND(B6385*0.2042,2),0)</f>
        <v/>
      </c>
    </row>
    <row r="6386">
      <c r="A6386" t="inlineStr">
        <is>
          <t>照合 一般</t>
        </is>
      </c>
      <c r="B6386" s="21" t="n">
        <v>48000000</v>
      </c>
      <c r="C6386" s="22" t="n">
        <v>31</v>
      </c>
      <c r="D6386" s="22" t="n">
        <v>1</v>
      </c>
      <c r="E6386" s="22" t="n">
        <v>0</v>
      </c>
      <c r="F6386" s="21">
        <f>(IF(C6386&lt;=20,MAX(800000,400000*C6386),8000000+700000*(C6386-20))+IF(E6386=1,1000000,0))</f>
        <v/>
      </c>
      <c r="G6386" s="21">
        <f>IF(AND(D6386=3,C6386&lt;=5),MAX(0,B6386-F6386),IF(AND(D6386=2,C6386&lt;=5,MAX(0,B6386-F6386)&gt;3000000),1500000+MAX(0,B6386-F6386)-3000000,MAX(0,B6386-F6386)/2))</f>
        <v/>
      </c>
      <c r="H6386" s="21">
        <f>ROUNDDOWN(G6386,-3)</f>
        <v/>
      </c>
      <c r="I6386" s="21">
        <f>IF(H6386&lt;=0,0,ROUNDDOWN(ROUND((H6386*LOOKUP(H6386,{0,1950001,3300001,6950001,9000001,18000001,40000001},{0.05,0.1,0.2,0.23,0.33,0.4,0.45})-LOOKUP(H6386,{0,1950001,3300001,6950001,9000001,18000001,40000001},{0,97500,427500,636000,1536000,2796000,4796000}))*1.021,3),0))</f>
        <v/>
      </c>
      <c r="J6386" s="21">
        <f>ROUNDDOWN(ROUND(H6386*0.06,2),-2)</f>
        <v/>
      </c>
      <c r="K6386" s="21">
        <f>ROUNDDOWN(ROUND(H6386*0.04,2),-2)</f>
        <v/>
      </c>
      <c r="L6386" s="21">
        <f>I6386+J6386+K6386</f>
        <v/>
      </c>
      <c r="M6386" s="21">
        <f>B6386-L6386</f>
        <v/>
      </c>
      <c r="N6386" s="21">
        <f>ROUNDDOWN(ROUND(B6386*0.2042,2),0)</f>
        <v/>
      </c>
    </row>
    <row r="6387">
      <c r="A6387" t="inlineStr">
        <is>
          <t>照合 一般</t>
        </is>
      </c>
      <c r="B6387" s="21" t="n">
        <v>48000000</v>
      </c>
      <c r="C6387" s="22" t="n">
        <v>32</v>
      </c>
      <c r="D6387" s="22" t="n">
        <v>1</v>
      </c>
      <c r="E6387" s="22" t="n">
        <v>0</v>
      </c>
      <c r="F6387" s="21">
        <f>(IF(C6387&lt;=20,MAX(800000,400000*C6387),8000000+700000*(C6387-20))+IF(E6387=1,1000000,0))</f>
        <v/>
      </c>
      <c r="G6387" s="21">
        <f>IF(AND(D6387=3,C6387&lt;=5),MAX(0,B6387-F6387),IF(AND(D6387=2,C6387&lt;=5,MAX(0,B6387-F6387)&gt;3000000),1500000+MAX(0,B6387-F6387)-3000000,MAX(0,B6387-F6387)/2))</f>
        <v/>
      </c>
      <c r="H6387" s="21">
        <f>ROUNDDOWN(G6387,-3)</f>
        <v/>
      </c>
      <c r="I6387" s="21">
        <f>IF(H6387&lt;=0,0,ROUNDDOWN(ROUND((H6387*LOOKUP(H6387,{0,1950001,3300001,6950001,9000001,18000001,40000001},{0.05,0.1,0.2,0.23,0.33,0.4,0.45})-LOOKUP(H6387,{0,1950001,3300001,6950001,9000001,18000001,40000001},{0,97500,427500,636000,1536000,2796000,4796000}))*1.021,3),0))</f>
        <v/>
      </c>
      <c r="J6387" s="21">
        <f>ROUNDDOWN(ROUND(H6387*0.06,2),-2)</f>
        <v/>
      </c>
      <c r="K6387" s="21">
        <f>ROUNDDOWN(ROUND(H6387*0.04,2),-2)</f>
        <v/>
      </c>
      <c r="L6387" s="21">
        <f>I6387+J6387+K6387</f>
        <v/>
      </c>
      <c r="M6387" s="21">
        <f>B6387-L6387</f>
        <v/>
      </c>
      <c r="N6387" s="21">
        <f>ROUNDDOWN(ROUND(B6387*0.2042,2),0)</f>
        <v/>
      </c>
    </row>
    <row r="6388">
      <c r="A6388" t="inlineStr">
        <is>
          <t>照合 一般</t>
        </is>
      </c>
      <c r="B6388" s="21" t="n">
        <v>48000000</v>
      </c>
      <c r="C6388" s="22" t="n">
        <v>33</v>
      </c>
      <c r="D6388" s="22" t="n">
        <v>1</v>
      </c>
      <c r="E6388" s="22" t="n">
        <v>0</v>
      </c>
      <c r="F6388" s="21">
        <f>(IF(C6388&lt;=20,MAX(800000,400000*C6388),8000000+700000*(C6388-20))+IF(E6388=1,1000000,0))</f>
        <v/>
      </c>
      <c r="G6388" s="21">
        <f>IF(AND(D6388=3,C6388&lt;=5),MAX(0,B6388-F6388),IF(AND(D6388=2,C6388&lt;=5,MAX(0,B6388-F6388)&gt;3000000),1500000+MAX(0,B6388-F6388)-3000000,MAX(0,B6388-F6388)/2))</f>
        <v/>
      </c>
      <c r="H6388" s="21">
        <f>ROUNDDOWN(G6388,-3)</f>
        <v/>
      </c>
      <c r="I6388" s="21">
        <f>IF(H6388&lt;=0,0,ROUNDDOWN(ROUND((H6388*LOOKUP(H6388,{0,1950001,3300001,6950001,9000001,18000001,40000001},{0.05,0.1,0.2,0.23,0.33,0.4,0.45})-LOOKUP(H6388,{0,1950001,3300001,6950001,9000001,18000001,40000001},{0,97500,427500,636000,1536000,2796000,4796000}))*1.021,3),0))</f>
        <v/>
      </c>
      <c r="J6388" s="21">
        <f>ROUNDDOWN(ROUND(H6388*0.06,2),-2)</f>
        <v/>
      </c>
      <c r="K6388" s="21">
        <f>ROUNDDOWN(ROUND(H6388*0.04,2),-2)</f>
        <v/>
      </c>
      <c r="L6388" s="21">
        <f>I6388+J6388+K6388</f>
        <v/>
      </c>
      <c r="M6388" s="21">
        <f>B6388-L6388</f>
        <v/>
      </c>
      <c r="N6388" s="21">
        <f>ROUNDDOWN(ROUND(B6388*0.2042,2),0)</f>
        <v/>
      </c>
    </row>
    <row r="6389">
      <c r="A6389" t="inlineStr">
        <is>
          <t>照合 一般</t>
        </is>
      </c>
      <c r="B6389" s="21" t="n">
        <v>48000000</v>
      </c>
      <c r="C6389" s="22" t="n">
        <v>34</v>
      </c>
      <c r="D6389" s="22" t="n">
        <v>1</v>
      </c>
      <c r="E6389" s="22" t="n">
        <v>0</v>
      </c>
      <c r="F6389" s="21">
        <f>(IF(C6389&lt;=20,MAX(800000,400000*C6389),8000000+700000*(C6389-20))+IF(E6389=1,1000000,0))</f>
        <v/>
      </c>
      <c r="G6389" s="21">
        <f>IF(AND(D6389=3,C6389&lt;=5),MAX(0,B6389-F6389),IF(AND(D6389=2,C6389&lt;=5,MAX(0,B6389-F6389)&gt;3000000),1500000+MAX(0,B6389-F6389)-3000000,MAX(0,B6389-F6389)/2))</f>
        <v/>
      </c>
      <c r="H6389" s="21">
        <f>ROUNDDOWN(G6389,-3)</f>
        <v/>
      </c>
      <c r="I6389" s="21">
        <f>IF(H6389&lt;=0,0,ROUNDDOWN(ROUND((H6389*LOOKUP(H6389,{0,1950001,3300001,6950001,9000001,18000001,40000001},{0.05,0.1,0.2,0.23,0.33,0.4,0.45})-LOOKUP(H6389,{0,1950001,3300001,6950001,9000001,18000001,40000001},{0,97500,427500,636000,1536000,2796000,4796000}))*1.021,3),0))</f>
        <v/>
      </c>
      <c r="J6389" s="21">
        <f>ROUNDDOWN(ROUND(H6389*0.06,2),-2)</f>
        <v/>
      </c>
      <c r="K6389" s="21">
        <f>ROUNDDOWN(ROUND(H6389*0.04,2),-2)</f>
        <v/>
      </c>
      <c r="L6389" s="21">
        <f>I6389+J6389+K6389</f>
        <v/>
      </c>
      <c r="M6389" s="21">
        <f>B6389-L6389</f>
        <v/>
      </c>
      <c r="N6389" s="21">
        <f>ROUNDDOWN(ROUND(B6389*0.2042,2),0)</f>
        <v/>
      </c>
    </row>
    <row r="6390">
      <c r="A6390" t="inlineStr">
        <is>
          <t>照合 一般</t>
        </is>
      </c>
      <c r="B6390" s="21" t="n">
        <v>48000000</v>
      </c>
      <c r="C6390" s="22" t="n">
        <v>35</v>
      </c>
      <c r="D6390" s="22" t="n">
        <v>1</v>
      </c>
      <c r="E6390" s="22" t="n">
        <v>0</v>
      </c>
      <c r="F6390" s="21">
        <f>(IF(C6390&lt;=20,MAX(800000,400000*C6390),8000000+700000*(C6390-20))+IF(E6390=1,1000000,0))</f>
        <v/>
      </c>
      <c r="G6390" s="21">
        <f>IF(AND(D6390=3,C6390&lt;=5),MAX(0,B6390-F6390),IF(AND(D6390=2,C6390&lt;=5,MAX(0,B6390-F6390)&gt;3000000),1500000+MAX(0,B6390-F6390)-3000000,MAX(0,B6390-F6390)/2))</f>
        <v/>
      </c>
      <c r="H6390" s="21">
        <f>ROUNDDOWN(G6390,-3)</f>
        <v/>
      </c>
      <c r="I6390" s="21">
        <f>IF(H6390&lt;=0,0,ROUNDDOWN(ROUND((H6390*LOOKUP(H6390,{0,1950001,3300001,6950001,9000001,18000001,40000001},{0.05,0.1,0.2,0.23,0.33,0.4,0.45})-LOOKUP(H6390,{0,1950001,3300001,6950001,9000001,18000001,40000001},{0,97500,427500,636000,1536000,2796000,4796000}))*1.021,3),0))</f>
        <v/>
      </c>
      <c r="J6390" s="21">
        <f>ROUNDDOWN(ROUND(H6390*0.06,2),-2)</f>
        <v/>
      </c>
      <c r="K6390" s="21">
        <f>ROUNDDOWN(ROUND(H6390*0.04,2),-2)</f>
        <v/>
      </c>
      <c r="L6390" s="21">
        <f>I6390+J6390+K6390</f>
        <v/>
      </c>
      <c r="M6390" s="21">
        <f>B6390-L6390</f>
        <v/>
      </c>
      <c r="N6390" s="21">
        <f>ROUNDDOWN(ROUND(B6390*0.2042,2),0)</f>
        <v/>
      </c>
    </row>
    <row r="6391">
      <c r="A6391" t="inlineStr">
        <is>
          <t>照合 一般</t>
        </is>
      </c>
      <c r="B6391" s="21" t="n">
        <v>48000000</v>
      </c>
      <c r="C6391" s="22" t="n">
        <v>36</v>
      </c>
      <c r="D6391" s="22" t="n">
        <v>1</v>
      </c>
      <c r="E6391" s="22" t="n">
        <v>0</v>
      </c>
      <c r="F6391" s="21">
        <f>(IF(C6391&lt;=20,MAX(800000,400000*C6391),8000000+700000*(C6391-20))+IF(E6391=1,1000000,0))</f>
        <v/>
      </c>
      <c r="G6391" s="21">
        <f>IF(AND(D6391=3,C6391&lt;=5),MAX(0,B6391-F6391),IF(AND(D6391=2,C6391&lt;=5,MAX(0,B6391-F6391)&gt;3000000),1500000+MAX(0,B6391-F6391)-3000000,MAX(0,B6391-F6391)/2))</f>
        <v/>
      </c>
      <c r="H6391" s="21">
        <f>ROUNDDOWN(G6391,-3)</f>
        <v/>
      </c>
      <c r="I6391" s="21">
        <f>IF(H6391&lt;=0,0,ROUNDDOWN(ROUND((H6391*LOOKUP(H6391,{0,1950001,3300001,6950001,9000001,18000001,40000001},{0.05,0.1,0.2,0.23,0.33,0.4,0.45})-LOOKUP(H6391,{0,1950001,3300001,6950001,9000001,18000001,40000001},{0,97500,427500,636000,1536000,2796000,4796000}))*1.021,3),0))</f>
        <v/>
      </c>
      <c r="J6391" s="21">
        <f>ROUNDDOWN(ROUND(H6391*0.06,2),-2)</f>
        <v/>
      </c>
      <c r="K6391" s="21">
        <f>ROUNDDOWN(ROUND(H6391*0.04,2),-2)</f>
        <v/>
      </c>
      <c r="L6391" s="21">
        <f>I6391+J6391+K6391</f>
        <v/>
      </c>
      <c r="M6391" s="21">
        <f>B6391-L6391</f>
        <v/>
      </c>
      <c r="N6391" s="21">
        <f>ROUNDDOWN(ROUND(B6391*0.2042,2),0)</f>
        <v/>
      </c>
    </row>
    <row r="6392">
      <c r="A6392" t="inlineStr">
        <is>
          <t>照合 一般</t>
        </is>
      </c>
      <c r="B6392" s="21" t="n">
        <v>48000000</v>
      </c>
      <c r="C6392" s="22" t="n">
        <v>37</v>
      </c>
      <c r="D6392" s="22" t="n">
        <v>1</v>
      </c>
      <c r="E6392" s="22" t="n">
        <v>0</v>
      </c>
      <c r="F6392" s="21">
        <f>(IF(C6392&lt;=20,MAX(800000,400000*C6392),8000000+700000*(C6392-20))+IF(E6392=1,1000000,0))</f>
        <v/>
      </c>
      <c r="G6392" s="21">
        <f>IF(AND(D6392=3,C6392&lt;=5),MAX(0,B6392-F6392),IF(AND(D6392=2,C6392&lt;=5,MAX(0,B6392-F6392)&gt;3000000),1500000+MAX(0,B6392-F6392)-3000000,MAX(0,B6392-F6392)/2))</f>
        <v/>
      </c>
      <c r="H6392" s="21">
        <f>ROUNDDOWN(G6392,-3)</f>
        <v/>
      </c>
      <c r="I6392" s="21">
        <f>IF(H6392&lt;=0,0,ROUNDDOWN(ROUND((H6392*LOOKUP(H6392,{0,1950001,3300001,6950001,9000001,18000001,40000001},{0.05,0.1,0.2,0.23,0.33,0.4,0.45})-LOOKUP(H6392,{0,1950001,3300001,6950001,9000001,18000001,40000001},{0,97500,427500,636000,1536000,2796000,4796000}))*1.021,3),0))</f>
        <v/>
      </c>
      <c r="J6392" s="21">
        <f>ROUNDDOWN(ROUND(H6392*0.06,2),-2)</f>
        <v/>
      </c>
      <c r="K6392" s="21">
        <f>ROUNDDOWN(ROUND(H6392*0.04,2),-2)</f>
        <v/>
      </c>
      <c r="L6392" s="21">
        <f>I6392+J6392+K6392</f>
        <v/>
      </c>
      <c r="M6392" s="21">
        <f>B6392-L6392</f>
        <v/>
      </c>
      <c r="N6392" s="21">
        <f>ROUNDDOWN(ROUND(B6392*0.2042,2),0)</f>
        <v/>
      </c>
    </row>
    <row r="6393">
      <c r="A6393" t="inlineStr">
        <is>
          <t>照合 一般</t>
        </is>
      </c>
      <c r="B6393" s="21" t="n">
        <v>48000000</v>
      </c>
      <c r="C6393" s="22" t="n">
        <v>38</v>
      </c>
      <c r="D6393" s="22" t="n">
        <v>1</v>
      </c>
      <c r="E6393" s="22" t="n">
        <v>0</v>
      </c>
      <c r="F6393" s="21">
        <f>(IF(C6393&lt;=20,MAX(800000,400000*C6393),8000000+700000*(C6393-20))+IF(E6393=1,1000000,0))</f>
        <v/>
      </c>
      <c r="G6393" s="21">
        <f>IF(AND(D6393=3,C6393&lt;=5),MAX(0,B6393-F6393),IF(AND(D6393=2,C6393&lt;=5,MAX(0,B6393-F6393)&gt;3000000),1500000+MAX(0,B6393-F6393)-3000000,MAX(0,B6393-F6393)/2))</f>
        <v/>
      </c>
      <c r="H6393" s="21">
        <f>ROUNDDOWN(G6393,-3)</f>
        <v/>
      </c>
      <c r="I6393" s="21">
        <f>IF(H6393&lt;=0,0,ROUNDDOWN(ROUND((H6393*LOOKUP(H6393,{0,1950001,3300001,6950001,9000001,18000001,40000001},{0.05,0.1,0.2,0.23,0.33,0.4,0.45})-LOOKUP(H6393,{0,1950001,3300001,6950001,9000001,18000001,40000001},{0,97500,427500,636000,1536000,2796000,4796000}))*1.021,3),0))</f>
        <v/>
      </c>
      <c r="J6393" s="21">
        <f>ROUNDDOWN(ROUND(H6393*0.06,2),-2)</f>
        <v/>
      </c>
      <c r="K6393" s="21">
        <f>ROUNDDOWN(ROUND(H6393*0.04,2),-2)</f>
        <v/>
      </c>
      <c r="L6393" s="21">
        <f>I6393+J6393+K6393</f>
        <v/>
      </c>
      <c r="M6393" s="21">
        <f>B6393-L6393</f>
        <v/>
      </c>
      <c r="N6393" s="21">
        <f>ROUNDDOWN(ROUND(B6393*0.2042,2),0)</f>
        <v/>
      </c>
    </row>
    <row r="6394">
      <c r="A6394" t="inlineStr">
        <is>
          <t>照合 一般</t>
        </is>
      </c>
      <c r="B6394" s="21" t="n">
        <v>48000000</v>
      </c>
      <c r="C6394" s="22" t="n">
        <v>39</v>
      </c>
      <c r="D6394" s="22" t="n">
        <v>1</v>
      </c>
      <c r="E6394" s="22" t="n">
        <v>0</v>
      </c>
      <c r="F6394" s="21">
        <f>(IF(C6394&lt;=20,MAX(800000,400000*C6394),8000000+700000*(C6394-20))+IF(E6394=1,1000000,0))</f>
        <v/>
      </c>
      <c r="G6394" s="21">
        <f>IF(AND(D6394=3,C6394&lt;=5),MAX(0,B6394-F6394),IF(AND(D6394=2,C6394&lt;=5,MAX(0,B6394-F6394)&gt;3000000),1500000+MAX(0,B6394-F6394)-3000000,MAX(0,B6394-F6394)/2))</f>
        <v/>
      </c>
      <c r="H6394" s="21">
        <f>ROUNDDOWN(G6394,-3)</f>
        <v/>
      </c>
      <c r="I6394" s="21">
        <f>IF(H6394&lt;=0,0,ROUNDDOWN(ROUND((H6394*LOOKUP(H6394,{0,1950001,3300001,6950001,9000001,18000001,40000001},{0.05,0.1,0.2,0.23,0.33,0.4,0.45})-LOOKUP(H6394,{0,1950001,3300001,6950001,9000001,18000001,40000001},{0,97500,427500,636000,1536000,2796000,4796000}))*1.021,3),0))</f>
        <v/>
      </c>
      <c r="J6394" s="21">
        <f>ROUNDDOWN(ROUND(H6394*0.06,2),-2)</f>
        <v/>
      </c>
      <c r="K6394" s="21">
        <f>ROUNDDOWN(ROUND(H6394*0.04,2),-2)</f>
        <v/>
      </c>
      <c r="L6394" s="21">
        <f>I6394+J6394+K6394</f>
        <v/>
      </c>
      <c r="M6394" s="21">
        <f>B6394-L6394</f>
        <v/>
      </c>
      <c r="N6394" s="21">
        <f>ROUNDDOWN(ROUND(B6394*0.2042,2),0)</f>
        <v/>
      </c>
    </row>
    <row r="6395">
      <c r="A6395" t="inlineStr">
        <is>
          <t>照合 一般</t>
        </is>
      </c>
      <c r="B6395" s="21" t="n">
        <v>48000000</v>
      </c>
      <c r="C6395" s="22" t="n">
        <v>40</v>
      </c>
      <c r="D6395" s="22" t="n">
        <v>1</v>
      </c>
      <c r="E6395" s="22" t="n">
        <v>0</v>
      </c>
      <c r="F6395" s="21">
        <f>(IF(C6395&lt;=20,MAX(800000,400000*C6395),8000000+700000*(C6395-20))+IF(E6395=1,1000000,0))</f>
        <v/>
      </c>
      <c r="G6395" s="21">
        <f>IF(AND(D6395=3,C6395&lt;=5),MAX(0,B6395-F6395),IF(AND(D6395=2,C6395&lt;=5,MAX(0,B6395-F6395)&gt;3000000),1500000+MAX(0,B6395-F6395)-3000000,MAX(0,B6395-F6395)/2))</f>
        <v/>
      </c>
      <c r="H6395" s="21">
        <f>ROUNDDOWN(G6395,-3)</f>
        <v/>
      </c>
      <c r="I6395" s="21">
        <f>IF(H6395&lt;=0,0,ROUNDDOWN(ROUND((H6395*LOOKUP(H6395,{0,1950001,3300001,6950001,9000001,18000001,40000001},{0.05,0.1,0.2,0.23,0.33,0.4,0.45})-LOOKUP(H6395,{0,1950001,3300001,6950001,9000001,18000001,40000001},{0,97500,427500,636000,1536000,2796000,4796000}))*1.021,3),0))</f>
        <v/>
      </c>
      <c r="J6395" s="21">
        <f>ROUNDDOWN(ROUND(H6395*0.06,2),-2)</f>
        <v/>
      </c>
      <c r="K6395" s="21">
        <f>ROUNDDOWN(ROUND(H6395*0.04,2),-2)</f>
        <v/>
      </c>
      <c r="L6395" s="21">
        <f>I6395+J6395+K6395</f>
        <v/>
      </c>
      <c r="M6395" s="21">
        <f>B6395-L6395</f>
        <v/>
      </c>
      <c r="N6395" s="21">
        <f>ROUNDDOWN(ROUND(B6395*0.2042,2),0)</f>
        <v/>
      </c>
    </row>
    <row r="6396">
      <c r="A6396" t="inlineStr">
        <is>
          <t>照合 一般</t>
        </is>
      </c>
      <c r="B6396" s="21" t="n">
        <v>48000000</v>
      </c>
      <c r="C6396" s="22" t="n">
        <v>41</v>
      </c>
      <c r="D6396" s="22" t="n">
        <v>1</v>
      </c>
      <c r="E6396" s="22" t="n">
        <v>0</v>
      </c>
      <c r="F6396" s="21">
        <f>(IF(C6396&lt;=20,MAX(800000,400000*C6396),8000000+700000*(C6396-20))+IF(E6396=1,1000000,0))</f>
        <v/>
      </c>
      <c r="G6396" s="21">
        <f>IF(AND(D6396=3,C6396&lt;=5),MAX(0,B6396-F6396),IF(AND(D6396=2,C6396&lt;=5,MAX(0,B6396-F6396)&gt;3000000),1500000+MAX(0,B6396-F6396)-3000000,MAX(0,B6396-F6396)/2))</f>
        <v/>
      </c>
      <c r="H6396" s="21">
        <f>ROUNDDOWN(G6396,-3)</f>
        <v/>
      </c>
      <c r="I6396" s="21">
        <f>IF(H6396&lt;=0,0,ROUNDDOWN(ROUND((H6396*LOOKUP(H6396,{0,1950001,3300001,6950001,9000001,18000001,40000001},{0.05,0.1,0.2,0.23,0.33,0.4,0.45})-LOOKUP(H6396,{0,1950001,3300001,6950001,9000001,18000001,40000001},{0,97500,427500,636000,1536000,2796000,4796000}))*1.021,3),0))</f>
        <v/>
      </c>
      <c r="J6396" s="21">
        <f>ROUNDDOWN(ROUND(H6396*0.06,2),-2)</f>
        <v/>
      </c>
      <c r="K6396" s="21">
        <f>ROUNDDOWN(ROUND(H6396*0.04,2),-2)</f>
        <v/>
      </c>
      <c r="L6396" s="21">
        <f>I6396+J6396+K6396</f>
        <v/>
      </c>
      <c r="M6396" s="21">
        <f>B6396-L6396</f>
        <v/>
      </c>
      <c r="N6396" s="21">
        <f>ROUNDDOWN(ROUND(B6396*0.2042,2),0)</f>
        <v/>
      </c>
    </row>
    <row r="6397">
      <c r="A6397" t="inlineStr">
        <is>
          <t>照合 一般</t>
        </is>
      </c>
      <c r="B6397" s="21" t="n">
        <v>48000000</v>
      </c>
      <c r="C6397" s="22" t="n">
        <v>42</v>
      </c>
      <c r="D6397" s="22" t="n">
        <v>1</v>
      </c>
      <c r="E6397" s="22" t="n">
        <v>0</v>
      </c>
      <c r="F6397" s="21">
        <f>(IF(C6397&lt;=20,MAX(800000,400000*C6397),8000000+700000*(C6397-20))+IF(E6397=1,1000000,0))</f>
        <v/>
      </c>
      <c r="G6397" s="21">
        <f>IF(AND(D6397=3,C6397&lt;=5),MAX(0,B6397-F6397),IF(AND(D6397=2,C6397&lt;=5,MAX(0,B6397-F6397)&gt;3000000),1500000+MAX(0,B6397-F6397)-3000000,MAX(0,B6397-F6397)/2))</f>
        <v/>
      </c>
      <c r="H6397" s="21">
        <f>ROUNDDOWN(G6397,-3)</f>
        <v/>
      </c>
      <c r="I6397" s="21">
        <f>IF(H6397&lt;=0,0,ROUNDDOWN(ROUND((H6397*LOOKUP(H6397,{0,1950001,3300001,6950001,9000001,18000001,40000001},{0.05,0.1,0.2,0.23,0.33,0.4,0.45})-LOOKUP(H6397,{0,1950001,3300001,6950001,9000001,18000001,40000001},{0,97500,427500,636000,1536000,2796000,4796000}))*1.021,3),0))</f>
        <v/>
      </c>
      <c r="J6397" s="21">
        <f>ROUNDDOWN(ROUND(H6397*0.06,2),-2)</f>
        <v/>
      </c>
      <c r="K6397" s="21">
        <f>ROUNDDOWN(ROUND(H6397*0.04,2),-2)</f>
        <v/>
      </c>
      <c r="L6397" s="21">
        <f>I6397+J6397+K6397</f>
        <v/>
      </c>
      <c r="M6397" s="21">
        <f>B6397-L6397</f>
        <v/>
      </c>
      <c r="N6397" s="21">
        <f>ROUNDDOWN(ROUND(B6397*0.2042,2),0)</f>
        <v/>
      </c>
    </row>
    <row r="6398">
      <c r="A6398" t="inlineStr">
        <is>
          <t>照合 一般</t>
        </is>
      </c>
      <c r="B6398" s="21" t="n">
        <v>48000000</v>
      </c>
      <c r="C6398" s="22" t="n">
        <v>43</v>
      </c>
      <c r="D6398" s="22" t="n">
        <v>1</v>
      </c>
      <c r="E6398" s="22" t="n">
        <v>0</v>
      </c>
      <c r="F6398" s="21">
        <f>(IF(C6398&lt;=20,MAX(800000,400000*C6398),8000000+700000*(C6398-20))+IF(E6398=1,1000000,0))</f>
        <v/>
      </c>
      <c r="G6398" s="21">
        <f>IF(AND(D6398=3,C6398&lt;=5),MAX(0,B6398-F6398),IF(AND(D6398=2,C6398&lt;=5,MAX(0,B6398-F6398)&gt;3000000),1500000+MAX(0,B6398-F6398)-3000000,MAX(0,B6398-F6398)/2))</f>
        <v/>
      </c>
      <c r="H6398" s="21">
        <f>ROUNDDOWN(G6398,-3)</f>
        <v/>
      </c>
      <c r="I6398" s="21">
        <f>IF(H6398&lt;=0,0,ROUNDDOWN(ROUND((H6398*LOOKUP(H6398,{0,1950001,3300001,6950001,9000001,18000001,40000001},{0.05,0.1,0.2,0.23,0.33,0.4,0.45})-LOOKUP(H6398,{0,1950001,3300001,6950001,9000001,18000001,40000001},{0,97500,427500,636000,1536000,2796000,4796000}))*1.021,3),0))</f>
        <v/>
      </c>
      <c r="J6398" s="21">
        <f>ROUNDDOWN(ROUND(H6398*0.06,2),-2)</f>
        <v/>
      </c>
      <c r="K6398" s="21">
        <f>ROUNDDOWN(ROUND(H6398*0.04,2),-2)</f>
        <v/>
      </c>
      <c r="L6398" s="21">
        <f>I6398+J6398+K6398</f>
        <v/>
      </c>
      <c r="M6398" s="21">
        <f>B6398-L6398</f>
        <v/>
      </c>
      <c r="N6398" s="21">
        <f>ROUNDDOWN(ROUND(B6398*0.2042,2),0)</f>
        <v/>
      </c>
    </row>
    <row r="6399">
      <c r="A6399" t="inlineStr">
        <is>
          <t>照合 一般</t>
        </is>
      </c>
      <c r="B6399" s="21" t="n">
        <v>48000000</v>
      </c>
      <c r="C6399" s="22" t="n">
        <v>44</v>
      </c>
      <c r="D6399" s="22" t="n">
        <v>1</v>
      </c>
      <c r="E6399" s="22" t="n">
        <v>0</v>
      </c>
      <c r="F6399" s="21">
        <f>(IF(C6399&lt;=20,MAX(800000,400000*C6399),8000000+700000*(C6399-20))+IF(E6399=1,1000000,0))</f>
        <v/>
      </c>
      <c r="G6399" s="21">
        <f>IF(AND(D6399=3,C6399&lt;=5),MAX(0,B6399-F6399),IF(AND(D6399=2,C6399&lt;=5,MAX(0,B6399-F6399)&gt;3000000),1500000+MAX(0,B6399-F6399)-3000000,MAX(0,B6399-F6399)/2))</f>
        <v/>
      </c>
      <c r="H6399" s="21">
        <f>ROUNDDOWN(G6399,-3)</f>
        <v/>
      </c>
      <c r="I6399" s="21">
        <f>IF(H6399&lt;=0,0,ROUNDDOWN(ROUND((H6399*LOOKUP(H6399,{0,1950001,3300001,6950001,9000001,18000001,40000001},{0.05,0.1,0.2,0.23,0.33,0.4,0.45})-LOOKUP(H6399,{0,1950001,3300001,6950001,9000001,18000001,40000001},{0,97500,427500,636000,1536000,2796000,4796000}))*1.021,3),0))</f>
        <v/>
      </c>
      <c r="J6399" s="21">
        <f>ROUNDDOWN(ROUND(H6399*0.06,2),-2)</f>
        <v/>
      </c>
      <c r="K6399" s="21">
        <f>ROUNDDOWN(ROUND(H6399*0.04,2),-2)</f>
        <v/>
      </c>
      <c r="L6399" s="21">
        <f>I6399+J6399+K6399</f>
        <v/>
      </c>
      <c r="M6399" s="21">
        <f>B6399-L6399</f>
        <v/>
      </c>
      <c r="N6399" s="21">
        <f>ROUNDDOWN(ROUND(B6399*0.2042,2),0)</f>
        <v/>
      </c>
    </row>
    <row r="6400">
      <c r="A6400" t="inlineStr">
        <is>
          <t>照合 一般</t>
        </is>
      </c>
      <c r="B6400" s="21" t="n">
        <v>48000000</v>
      </c>
      <c r="C6400" s="22" t="n">
        <v>45</v>
      </c>
      <c r="D6400" s="22" t="n">
        <v>1</v>
      </c>
      <c r="E6400" s="22" t="n">
        <v>0</v>
      </c>
      <c r="F6400" s="21">
        <f>(IF(C6400&lt;=20,MAX(800000,400000*C6400),8000000+700000*(C6400-20))+IF(E6400=1,1000000,0))</f>
        <v/>
      </c>
      <c r="G6400" s="21">
        <f>IF(AND(D6400=3,C6400&lt;=5),MAX(0,B6400-F6400),IF(AND(D6400=2,C6400&lt;=5,MAX(0,B6400-F6400)&gt;3000000),1500000+MAX(0,B6400-F6400)-3000000,MAX(0,B6400-F6400)/2))</f>
        <v/>
      </c>
      <c r="H6400" s="21">
        <f>ROUNDDOWN(G6400,-3)</f>
        <v/>
      </c>
      <c r="I6400" s="21">
        <f>IF(H6400&lt;=0,0,ROUNDDOWN(ROUND((H6400*LOOKUP(H6400,{0,1950001,3300001,6950001,9000001,18000001,40000001},{0.05,0.1,0.2,0.23,0.33,0.4,0.45})-LOOKUP(H6400,{0,1950001,3300001,6950001,9000001,18000001,40000001},{0,97500,427500,636000,1536000,2796000,4796000}))*1.021,3),0))</f>
        <v/>
      </c>
      <c r="J6400" s="21">
        <f>ROUNDDOWN(ROUND(H6400*0.06,2),-2)</f>
        <v/>
      </c>
      <c r="K6400" s="21">
        <f>ROUNDDOWN(ROUND(H6400*0.04,2),-2)</f>
        <v/>
      </c>
      <c r="L6400" s="21">
        <f>I6400+J6400+K6400</f>
        <v/>
      </c>
      <c r="M6400" s="21">
        <f>B6400-L6400</f>
        <v/>
      </c>
      <c r="N6400" s="21">
        <f>ROUNDDOWN(ROUND(B6400*0.2042,2),0)</f>
        <v/>
      </c>
    </row>
    <row r="6401">
      <c r="A6401" t="inlineStr">
        <is>
          <t>照合 短期</t>
        </is>
      </c>
      <c r="B6401" s="21" t="n">
        <v>48000000</v>
      </c>
      <c r="C6401" s="22" t="n">
        <v>1</v>
      </c>
      <c r="D6401" s="22" t="n">
        <v>2</v>
      </c>
      <c r="E6401" s="22" t="n">
        <v>0</v>
      </c>
      <c r="F6401" s="21">
        <f>(IF(C6401&lt;=20,MAX(800000,400000*C6401),8000000+700000*(C6401-20))+IF(E6401=1,1000000,0))</f>
        <v/>
      </c>
      <c r="G6401" s="21">
        <f>IF(AND(D6401=3,C6401&lt;=5),MAX(0,B6401-F6401),IF(AND(D6401=2,C6401&lt;=5,MAX(0,B6401-F6401)&gt;3000000),1500000+MAX(0,B6401-F6401)-3000000,MAX(0,B6401-F6401)/2))</f>
        <v/>
      </c>
      <c r="H6401" s="21">
        <f>ROUNDDOWN(G6401,-3)</f>
        <v/>
      </c>
      <c r="I6401" s="21">
        <f>IF(H6401&lt;=0,0,ROUNDDOWN(ROUND((H6401*LOOKUP(H6401,{0,1950001,3300001,6950001,9000001,18000001,40000001},{0.05,0.1,0.2,0.23,0.33,0.4,0.45})-LOOKUP(H6401,{0,1950001,3300001,6950001,9000001,18000001,40000001},{0,97500,427500,636000,1536000,2796000,4796000}))*1.021,3),0))</f>
        <v/>
      </c>
      <c r="J6401" s="21">
        <f>ROUNDDOWN(ROUND(H6401*0.06,2),-2)</f>
        <v/>
      </c>
      <c r="K6401" s="21">
        <f>ROUNDDOWN(ROUND(H6401*0.04,2),-2)</f>
        <v/>
      </c>
      <c r="L6401" s="21">
        <f>I6401+J6401+K6401</f>
        <v/>
      </c>
      <c r="M6401" s="21">
        <f>B6401-L6401</f>
        <v/>
      </c>
      <c r="N6401" s="21">
        <f>ROUNDDOWN(ROUND(B6401*0.2042,2),0)</f>
        <v/>
      </c>
    </row>
    <row r="6402">
      <c r="A6402" t="inlineStr">
        <is>
          <t>照合 役員</t>
        </is>
      </c>
      <c r="B6402" s="21" t="n">
        <v>48000000</v>
      </c>
      <c r="C6402" s="22" t="n">
        <v>1</v>
      </c>
      <c r="D6402" s="22" t="n">
        <v>3</v>
      </c>
      <c r="E6402" s="22" t="n">
        <v>0</v>
      </c>
      <c r="F6402" s="21">
        <f>(IF(C6402&lt;=20,MAX(800000,400000*C6402),8000000+700000*(C6402-20))+IF(E6402=1,1000000,0))</f>
        <v/>
      </c>
      <c r="G6402" s="21">
        <f>IF(AND(D6402=3,C6402&lt;=5),MAX(0,B6402-F6402),IF(AND(D6402=2,C6402&lt;=5,MAX(0,B6402-F6402)&gt;3000000),1500000+MAX(0,B6402-F6402)-3000000,MAX(0,B6402-F6402)/2))</f>
        <v/>
      </c>
      <c r="H6402" s="21">
        <f>ROUNDDOWN(G6402,-3)</f>
        <v/>
      </c>
      <c r="I6402" s="21">
        <f>IF(H6402&lt;=0,0,ROUNDDOWN(ROUND((H6402*LOOKUP(H6402,{0,1950001,3300001,6950001,9000001,18000001,40000001},{0.05,0.1,0.2,0.23,0.33,0.4,0.45})-LOOKUP(H6402,{0,1950001,3300001,6950001,9000001,18000001,40000001},{0,97500,427500,636000,1536000,2796000,4796000}))*1.021,3),0))</f>
        <v/>
      </c>
      <c r="J6402" s="21">
        <f>ROUNDDOWN(ROUND(H6402*0.06,2),-2)</f>
        <v/>
      </c>
      <c r="K6402" s="21">
        <f>ROUNDDOWN(ROUND(H6402*0.04,2),-2)</f>
        <v/>
      </c>
      <c r="L6402" s="21">
        <f>I6402+J6402+K6402</f>
        <v/>
      </c>
      <c r="M6402" s="21">
        <f>B6402-L6402</f>
        <v/>
      </c>
      <c r="N6402" s="21">
        <f>ROUNDDOWN(ROUND(B6402*0.2042,2),0)</f>
        <v/>
      </c>
    </row>
    <row r="6403">
      <c r="A6403" t="inlineStr">
        <is>
          <t>照合 短期 障害</t>
        </is>
      </c>
      <c r="B6403" s="21" t="n">
        <v>48000000</v>
      </c>
      <c r="C6403" s="22" t="n">
        <v>1</v>
      </c>
      <c r="D6403" s="22" t="n">
        <v>2</v>
      </c>
      <c r="E6403" s="22" t="n">
        <v>1</v>
      </c>
      <c r="F6403" s="21">
        <f>(IF(C6403&lt;=20,MAX(800000,400000*C6403),8000000+700000*(C6403-20))+IF(E6403=1,1000000,0))</f>
        <v/>
      </c>
      <c r="G6403" s="21">
        <f>IF(AND(D6403=3,C6403&lt;=5),MAX(0,B6403-F6403),IF(AND(D6403=2,C6403&lt;=5,MAX(0,B6403-F6403)&gt;3000000),1500000+MAX(0,B6403-F6403)-3000000,MAX(0,B6403-F6403)/2))</f>
        <v/>
      </c>
      <c r="H6403" s="21">
        <f>ROUNDDOWN(G6403,-3)</f>
        <v/>
      </c>
      <c r="I6403" s="21">
        <f>IF(H6403&lt;=0,0,ROUNDDOWN(ROUND((H6403*LOOKUP(H6403,{0,1950001,3300001,6950001,9000001,18000001,40000001},{0.05,0.1,0.2,0.23,0.33,0.4,0.45})-LOOKUP(H6403,{0,1950001,3300001,6950001,9000001,18000001,40000001},{0,97500,427500,636000,1536000,2796000,4796000}))*1.021,3),0))</f>
        <v/>
      </c>
      <c r="J6403" s="21">
        <f>ROUNDDOWN(ROUND(H6403*0.06,2),-2)</f>
        <v/>
      </c>
      <c r="K6403" s="21">
        <f>ROUNDDOWN(ROUND(H6403*0.04,2),-2)</f>
        <v/>
      </c>
      <c r="L6403" s="21">
        <f>I6403+J6403+K6403</f>
        <v/>
      </c>
      <c r="M6403" s="21">
        <f>B6403-L6403</f>
        <v/>
      </c>
      <c r="N6403" s="21">
        <f>ROUNDDOWN(ROUND(B6403*0.2042,2),0)</f>
        <v/>
      </c>
    </row>
    <row r="6404">
      <c r="A6404" t="inlineStr">
        <is>
          <t>照合 短期</t>
        </is>
      </c>
      <c r="B6404" s="21" t="n">
        <v>48000000</v>
      </c>
      <c r="C6404" s="22" t="n">
        <v>2</v>
      </c>
      <c r="D6404" s="22" t="n">
        <v>2</v>
      </c>
      <c r="E6404" s="22" t="n">
        <v>0</v>
      </c>
      <c r="F6404" s="21">
        <f>(IF(C6404&lt;=20,MAX(800000,400000*C6404),8000000+700000*(C6404-20))+IF(E6404=1,1000000,0))</f>
        <v/>
      </c>
      <c r="G6404" s="21">
        <f>IF(AND(D6404=3,C6404&lt;=5),MAX(0,B6404-F6404),IF(AND(D6404=2,C6404&lt;=5,MAX(0,B6404-F6404)&gt;3000000),1500000+MAX(0,B6404-F6404)-3000000,MAX(0,B6404-F6404)/2))</f>
        <v/>
      </c>
      <c r="H6404" s="21">
        <f>ROUNDDOWN(G6404,-3)</f>
        <v/>
      </c>
      <c r="I6404" s="21">
        <f>IF(H6404&lt;=0,0,ROUNDDOWN(ROUND((H6404*LOOKUP(H6404,{0,1950001,3300001,6950001,9000001,18000001,40000001},{0.05,0.1,0.2,0.23,0.33,0.4,0.45})-LOOKUP(H6404,{0,1950001,3300001,6950001,9000001,18000001,40000001},{0,97500,427500,636000,1536000,2796000,4796000}))*1.021,3),0))</f>
        <v/>
      </c>
      <c r="J6404" s="21">
        <f>ROUNDDOWN(ROUND(H6404*0.06,2),-2)</f>
        <v/>
      </c>
      <c r="K6404" s="21">
        <f>ROUNDDOWN(ROUND(H6404*0.04,2),-2)</f>
        <v/>
      </c>
      <c r="L6404" s="21">
        <f>I6404+J6404+K6404</f>
        <v/>
      </c>
      <c r="M6404" s="21">
        <f>B6404-L6404</f>
        <v/>
      </c>
      <c r="N6404" s="21">
        <f>ROUNDDOWN(ROUND(B6404*0.2042,2),0)</f>
        <v/>
      </c>
    </row>
    <row r="6405">
      <c r="A6405" t="inlineStr">
        <is>
          <t>照合 役員</t>
        </is>
      </c>
      <c r="B6405" s="21" t="n">
        <v>48000000</v>
      </c>
      <c r="C6405" s="22" t="n">
        <v>2</v>
      </c>
      <c r="D6405" s="22" t="n">
        <v>3</v>
      </c>
      <c r="E6405" s="22" t="n">
        <v>0</v>
      </c>
      <c r="F6405" s="21">
        <f>(IF(C6405&lt;=20,MAX(800000,400000*C6405),8000000+700000*(C6405-20))+IF(E6405=1,1000000,0))</f>
        <v/>
      </c>
      <c r="G6405" s="21">
        <f>IF(AND(D6405=3,C6405&lt;=5),MAX(0,B6405-F6405),IF(AND(D6405=2,C6405&lt;=5,MAX(0,B6405-F6405)&gt;3000000),1500000+MAX(0,B6405-F6405)-3000000,MAX(0,B6405-F6405)/2))</f>
        <v/>
      </c>
      <c r="H6405" s="21">
        <f>ROUNDDOWN(G6405,-3)</f>
        <v/>
      </c>
      <c r="I6405" s="21">
        <f>IF(H6405&lt;=0,0,ROUNDDOWN(ROUND((H6405*LOOKUP(H6405,{0,1950001,3300001,6950001,9000001,18000001,40000001},{0.05,0.1,0.2,0.23,0.33,0.4,0.45})-LOOKUP(H6405,{0,1950001,3300001,6950001,9000001,18000001,40000001},{0,97500,427500,636000,1536000,2796000,4796000}))*1.021,3),0))</f>
        <v/>
      </c>
      <c r="J6405" s="21">
        <f>ROUNDDOWN(ROUND(H6405*0.06,2),-2)</f>
        <v/>
      </c>
      <c r="K6405" s="21">
        <f>ROUNDDOWN(ROUND(H6405*0.04,2),-2)</f>
        <v/>
      </c>
      <c r="L6405" s="21">
        <f>I6405+J6405+K6405</f>
        <v/>
      </c>
      <c r="M6405" s="21">
        <f>B6405-L6405</f>
        <v/>
      </c>
      <c r="N6405" s="21">
        <f>ROUNDDOWN(ROUND(B6405*0.2042,2),0)</f>
        <v/>
      </c>
    </row>
    <row r="6406">
      <c r="A6406" t="inlineStr">
        <is>
          <t>照合 短期 障害</t>
        </is>
      </c>
      <c r="B6406" s="21" t="n">
        <v>48000000</v>
      </c>
      <c r="C6406" s="22" t="n">
        <v>2</v>
      </c>
      <c r="D6406" s="22" t="n">
        <v>2</v>
      </c>
      <c r="E6406" s="22" t="n">
        <v>1</v>
      </c>
      <c r="F6406" s="21">
        <f>(IF(C6406&lt;=20,MAX(800000,400000*C6406),8000000+700000*(C6406-20))+IF(E6406=1,1000000,0))</f>
        <v/>
      </c>
      <c r="G6406" s="21">
        <f>IF(AND(D6406=3,C6406&lt;=5),MAX(0,B6406-F6406),IF(AND(D6406=2,C6406&lt;=5,MAX(0,B6406-F6406)&gt;3000000),1500000+MAX(0,B6406-F6406)-3000000,MAX(0,B6406-F6406)/2))</f>
        <v/>
      </c>
      <c r="H6406" s="21">
        <f>ROUNDDOWN(G6406,-3)</f>
        <v/>
      </c>
      <c r="I6406" s="21">
        <f>IF(H6406&lt;=0,0,ROUNDDOWN(ROUND((H6406*LOOKUP(H6406,{0,1950001,3300001,6950001,9000001,18000001,40000001},{0.05,0.1,0.2,0.23,0.33,0.4,0.45})-LOOKUP(H6406,{0,1950001,3300001,6950001,9000001,18000001,40000001},{0,97500,427500,636000,1536000,2796000,4796000}))*1.021,3),0))</f>
        <v/>
      </c>
      <c r="J6406" s="21">
        <f>ROUNDDOWN(ROUND(H6406*0.06,2),-2)</f>
        <v/>
      </c>
      <c r="K6406" s="21">
        <f>ROUNDDOWN(ROUND(H6406*0.04,2),-2)</f>
        <v/>
      </c>
      <c r="L6406" s="21">
        <f>I6406+J6406+K6406</f>
        <v/>
      </c>
      <c r="M6406" s="21">
        <f>B6406-L6406</f>
        <v/>
      </c>
      <c r="N6406" s="21">
        <f>ROUNDDOWN(ROUND(B6406*0.2042,2),0)</f>
        <v/>
      </c>
    </row>
    <row r="6407">
      <c r="A6407" t="inlineStr">
        <is>
          <t>照合 短期</t>
        </is>
      </c>
      <c r="B6407" s="21" t="n">
        <v>48000000</v>
      </c>
      <c r="C6407" s="22" t="n">
        <v>3</v>
      </c>
      <c r="D6407" s="22" t="n">
        <v>2</v>
      </c>
      <c r="E6407" s="22" t="n">
        <v>0</v>
      </c>
      <c r="F6407" s="21">
        <f>(IF(C6407&lt;=20,MAX(800000,400000*C6407),8000000+700000*(C6407-20))+IF(E6407=1,1000000,0))</f>
        <v/>
      </c>
      <c r="G6407" s="21">
        <f>IF(AND(D6407=3,C6407&lt;=5),MAX(0,B6407-F6407),IF(AND(D6407=2,C6407&lt;=5,MAX(0,B6407-F6407)&gt;3000000),1500000+MAX(0,B6407-F6407)-3000000,MAX(0,B6407-F6407)/2))</f>
        <v/>
      </c>
      <c r="H6407" s="21">
        <f>ROUNDDOWN(G6407,-3)</f>
        <v/>
      </c>
      <c r="I6407" s="21">
        <f>IF(H6407&lt;=0,0,ROUNDDOWN(ROUND((H6407*LOOKUP(H6407,{0,1950001,3300001,6950001,9000001,18000001,40000001},{0.05,0.1,0.2,0.23,0.33,0.4,0.45})-LOOKUP(H6407,{0,1950001,3300001,6950001,9000001,18000001,40000001},{0,97500,427500,636000,1536000,2796000,4796000}))*1.021,3),0))</f>
        <v/>
      </c>
      <c r="J6407" s="21">
        <f>ROUNDDOWN(ROUND(H6407*0.06,2),-2)</f>
        <v/>
      </c>
      <c r="K6407" s="21">
        <f>ROUNDDOWN(ROUND(H6407*0.04,2),-2)</f>
        <v/>
      </c>
      <c r="L6407" s="21">
        <f>I6407+J6407+K6407</f>
        <v/>
      </c>
      <c r="M6407" s="21">
        <f>B6407-L6407</f>
        <v/>
      </c>
      <c r="N6407" s="21">
        <f>ROUNDDOWN(ROUND(B6407*0.2042,2),0)</f>
        <v/>
      </c>
    </row>
    <row r="6408">
      <c r="A6408" t="inlineStr">
        <is>
          <t>照合 役員</t>
        </is>
      </c>
      <c r="B6408" s="21" t="n">
        <v>48000000</v>
      </c>
      <c r="C6408" s="22" t="n">
        <v>3</v>
      </c>
      <c r="D6408" s="22" t="n">
        <v>3</v>
      </c>
      <c r="E6408" s="22" t="n">
        <v>0</v>
      </c>
      <c r="F6408" s="21">
        <f>(IF(C6408&lt;=20,MAX(800000,400000*C6408),8000000+700000*(C6408-20))+IF(E6408=1,1000000,0))</f>
        <v/>
      </c>
      <c r="G6408" s="21">
        <f>IF(AND(D6408=3,C6408&lt;=5),MAX(0,B6408-F6408),IF(AND(D6408=2,C6408&lt;=5,MAX(0,B6408-F6408)&gt;3000000),1500000+MAX(0,B6408-F6408)-3000000,MAX(0,B6408-F6408)/2))</f>
        <v/>
      </c>
      <c r="H6408" s="21">
        <f>ROUNDDOWN(G6408,-3)</f>
        <v/>
      </c>
      <c r="I6408" s="21">
        <f>IF(H6408&lt;=0,0,ROUNDDOWN(ROUND((H6408*LOOKUP(H6408,{0,1950001,3300001,6950001,9000001,18000001,40000001},{0.05,0.1,0.2,0.23,0.33,0.4,0.45})-LOOKUP(H6408,{0,1950001,3300001,6950001,9000001,18000001,40000001},{0,97500,427500,636000,1536000,2796000,4796000}))*1.021,3),0))</f>
        <v/>
      </c>
      <c r="J6408" s="21">
        <f>ROUNDDOWN(ROUND(H6408*0.06,2),-2)</f>
        <v/>
      </c>
      <c r="K6408" s="21">
        <f>ROUNDDOWN(ROUND(H6408*0.04,2),-2)</f>
        <v/>
      </c>
      <c r="L6408" s="21">
        <f>I6408+J6408+K6408</f>
        <v/>
      </c>
      <c r="M6408" s="21">
        <f>B6408-L6408</f>
        <v/>
      </c>
      <c r="N6408" s="21">
        <f>ROUNDDOWN(ROUND(B6408*0.2042,2),0)</f>
        <v/>
      </c>
    </row>
    <row r="6409">
      <c r="A6409" t="inlineStr">
        <is>
          <t>照合 短期 障害</t>
        </is>
      </c>
      <c r="B6409" s="21" t="n">
        <v>48000000</v>
      </c>
      <c r="C6409" s="22" t="n">
        <v>3</v>
      </c>
      <c r="D6409" s="22" t="n">
        <v>2</v>
      </c>
      <c r="E6409" s="22" t="n">
        <v>1</v>
      </c>
      <c r="F6409" s="21">
        <f>(IF(C6409&lt;=20,MAX(800000,400000*C6409),8000000+700000*(C6409-20))+IF(E6409=1,1000000,0))</f>
        <v/>
      </c>
      <c r="G6409" s="21">
        <f>IF(AND(D6409=3,C6409&lt;=5),MAX(0,B6409-F6409),IF(AND(D6409=2,C6409&lt;=5,MAX(0,B6409-F6409)&gt;3000000),1500000+MAX(0,B6409-F6409)-3000000,MAX(0,B6409-F6409)/2))</f>
        <v/>
      </c>
      <c r="H6409" s="21">
        <f>ROUNDDOWN(G6409,-3)</f>
        <v/>
      </c>
      <c r="I6409" s="21">
        <f>IF(H6409&lt;=0,0,ROUNDDOWN(ROUND((H6409*LOOKUP(H6409,{0,1950001,3300001,6950001,9000001,18000001,40000001},{0.05,0.1,0.2,0.23,0.33,0.4,0.45})-LOOKUP(H6409,{0,1950001,3300001,6950001,9000001,18000001,40000001},{0,97500,427500,636000,1536000,2796000,4796000}))*1.021,3),0))</f>
        <v/>
      </c>
      <c r="J6409" s="21">
        <f>ROUNDDOWN(ROUND(H6409*0.06,2),-2)</f>
        <v/>
      </c>
      <c r="K6409" s="21">
        <f>ROUNDDOWN(ROUND(H6409*0.04,2),-2)</f>
        <v/>
      </c>
      <c r="L6409" s="21">
        <f>I6409+J6409+K6409</f>
        <v/>
      </c>
      <c r="M6409" s="21">
        <f>B6409-L6409</f>
        <v/>
      </c>
      <c r="N6409" s="21">
        <f>ROUNDDOWN(ROUND(B6409*0.2042,2),0)</f>
        <v/>
      </c>
    </row>
    <row r="6410">
      <c r="A6410" t="inlineStr">
        <is>
          <t>照合 短期</t>
        </is>
      </c>
      <c r="B6410" s="21" t="n">
        <v>48000000</v>
      </c>
      <c r="C6410" s="22" t="n">
        <v>4</v>
      </c>
      <c r="D6410" s="22" t="n">
        <v>2</v>
      </c>
      <c r="E6410" s="22" t="n">
        <v>0</v>
      </c>
      <c r="F6410" s="21">
        <f>(IF(C6410&lt;=20,MAX(800000,400000*C6410),8000000+700000*(C6410-20))+IF(E6410=1,1000000,0))</f>
        <v/>
      </c>
      <c r="G6410" s="21">
        <f>IF(AND(D6410=3,C6410&lt;=5),MAX(0,B6410-F6410),IF(AND(D6410=2,C6410&lt;=5,MAX(0,B6410-F6410)&gt;3000000),1500000+MAX(0,B6410-F6410)-3000000,MAX(0,B6410-F6410)/2))</f>
        <v/>
      </c>
      <c r="H6410" s="21">
        <f>ROUNDDOWN(G6410,-3)</f>
        <v/>
      </c>
      <c r="I6410" s="21">
        <f>IF(H6410&lt;=0,0,ROUNDDOWN(ROUND((H6410*LOOKUP(H6410,{0,1950001,3300001,6950001,9000001,18000001,40000001},{0.05,0.1,0.2,0.23,0.33,0.4,0.45})-LOOKUP(H6410,{0,1950001,3300001,6950001,9000001,18000001,40000001},{0,97500,427500,636000,1536000,2796000,4796000}))*1.021,3),0))</f>
        <v/>
      </c>
      <c r="J6410" s="21">
        <f>ROUNDDOWN(ROUND(H6410*0.06,2),-2)</f>
        <v/>
      </c>
      <c r="K6410" s="21">
        <f>ROUNDDOWN(ROUND(H6410*0.04,2),-2)</f>
        <v/>
      </c>
      <c r="L6410" s="21">
        <f>I6410+J6410+K6410</f>
        <v/>
      </c>
      <c r="M6410" s="21">
        <f>B6410-L6410</f>
        <v/>
      </c>
      <c r="N6410" s="21">
        <f>ROUNDDOWN(ROUND(B6410*0.2042,2),0)</f>
        <v/>
      </c>
    </row>
    <row r="6411">
      <c r="A6411" t="inlineStr">
        <is>
          <t>照合 役員</t>
        </is>
      </c>
      <c r="B6411" s="21" t="n">
        <v>48000000</v>
      </c>
      <c r="C6411" s="22" t="n">
        <v>4</v>
      </c>
      <c r="D6411" s="22" t="n">
        <v>3</v>
      </c>
      <c r="E6411" s="22" t="n">
        <v>0</v>
      </c>
      <c r="F6411" s="21">
        <f>(IF(C6411&lt;=20,MAX(800000,400000*C6411),8000000+700000*(C6411-20))+IF(E6411=1,1000000,0))</f>
        <v/>
      </c>
      <c r="G6411" s="21">
        <f>IF(AND(D6411=3,C6411&lt;=5),MAX(0,B6411-F6411),IF(AND(D6411=2,C6411&lt;=5,MAX(0,B6411-F6411)&gt;3000000),1500000+MAX(0,B6411-F6411)-3000000,MAX(0,B6411-F6411)/2))</f>
        <v/>
      </c>
      <c r="H6411" s="21">
        <f>ROUNDDOWN(G6411,-3)</f>
        <v/>
      </c>
      <c r="I6411" s="21">
        <f>IF(H6411&lt;=0,0,ROUNDDOWN(ROUND((H6411*LOOKUP(H6411,{0,1950001,3300001,6950001,9000001,18000001,40000001},{0.05,0.1,0.2,0.23,0.33,0.4,0.45})-LOOKUP(H6411,{0,1950001,3300001,6950001,9000001,18000001,40000001},{0,97500,427500,636000,1536000,2796000,4796000}))*1.021,3),0))</f>
        <v/>
      </c>
      <c r="J6411" s="21">
        <f>ROUNDDOWN(ROUND(H6411*0.06,2),-2)</f>
        <v/>
      </c>
      <c r="K6411" s="21">
        <f>ROUNDDOWN(ROUND(H6411*0.04,2),-2)</f>
        <v/>
      </c>
      <c r="L6411" s="21">
        <f>I6411+J6411+K6411</f>
        <v/>
      </c>
      <c r="M6411" s="21">
        <f>B6411-L6411</f>
        <v/>
      </c>
      <c r="N6411" s="21">
        <f>ROUNDDOWN(ROUND(B6411*0.2042,2),0)</f>
        <v/>
      </c>
    </row>
    <row r="6412">
      <c r="A6412" t="inlineStr">
        <is>
          <t>照合 短期 障害</t>
        </is>
      </c>
      <c r="B6412" s="21" t="n">
        <v>48000000</v>
      </c>
      <c r="C6412" s="22" t="n">
        <v>4</v>
      </c>
      <c r="D6412" s="22" t="n">
        <v>2</v>
      </c>
      <c r="E6412" s="22" t="n">
        <v>1</v>
      </c>
      <c r="F6412" s="21">
        <f>(IF(C6412&lt;=20,MAX(800000,400000*C6412),8000000+700000*(C6412-20))+IF(E6412=1,1000000,0))</f>
        <v/>
      </c>
      <c r="G6412" s="21">
        <f>IF(AND(D6412=3,C6412&lt;=5),MAX(0,B6412-F6412),IF(AND(D6412=2,C6412&lt;=5,MAX(0,B6412-F6412)&gt;3000000),1500000+MAX(0,B6412-F6412)-3000000,MAX(0,B6412-F6412)/2))</f>
        <v/>
      </c>
      <c r="H6412" s="21">
        <f>ROUNDDOWN(G6412,-3)</f>
        <v/>
      </c>
      <c r="I6412" s="21">
        <f>IF(H6412&lt;=0,0,ROUNDDOWN(ROUND((H6412*LOOKUP(H6412,{0,1950001,3300001,6950001,9000001,18000001,40000001},{0.05,0.1,0.2,0.23,0.33,0.4,0.45})-LOOKUP(H6412,{0,1950001,3300001,6950001,9000001,18000001,40000001},{0,97500,427500,636000,1536000,2796000,4796000}))*1.021,3),0))</f>
        <v/>
      </c>
      <c r="J6412" s="21">
        <f>ROUNDDOWN(ROUND(H6412*0.06,2),-2)</f>
        <v/>
      </c>
      <c r="K6412" s="21">
        <f>ROUNDDOWN(ROUND(H6412*0.04,2),-2)</f>
        <v/>
      </c>
      <c r="L6412" s="21">
        <f>I6412+J6412+K6412</f>
        <v/>
      </c>
      <c r="M6412" s="21">
        <f>B6412-L6412</f>
        <v/>
      </c>
      <c r="N6412" s="21">
        <f>ROUNDDOWN(ROUND(B6412*0.2042,2),0)</f>
        <v/>
      </c>
    </row>
    <row r="6413">
      <c r="A6413" t="inlineStr">
        <is>
          <t>照合 短期</t>
        </is>
      </c>
      <c r="B6413" s="21" t="n">
        <v>48000000</v>
      </c>
      <c r="C6413" s="22" t="n">
        <v>5</v>
      </c>
      <c r="D6413" s="22" t="n">
        <v>2</v>
      </c>
      <c r="E6413" s="22" t="n">
        <v>0</v>
      </c>
      <c r="F6413" s="21">
        <f>(IF(C6413&lt;=20,MAX(800000,400000*C6413),8000000+700000*(C6413-20))+IF(E6413=1,1000000,0))</f>
        <v/>
      </c>
      <c r="G6413" s="21">
        <f>IF(AND(D6413=3,C6413&lt;=5),MAX(0,B6413-F6413),IF(AND(D6413=2,C6413&lt;=5,MAX(0,B6413-F6413)&gt;3000000),1500000+MAX(0,B6413-F6413)-3000000,MAX(0,B6413-F6413)/2))</f>
        <v/>
      </c>
      <c r="H6413" s="21">
        <f>ROUNDDOWN(G6413,-3)</f>
        <v/>
      </c>
      <c r="I6413" s="21">
        <f>IF(H6413&lt;=0,0,ROUNDDOWN(ROUND((H6413*LOOKUP(H6413,{0,1950001,3300001,6950001,9000001,18000001,40000001},{0.05,0.1,0.2,0.23,0.33,0.4,0.45})-LOOKUP(H6413,{0,1950001,3300001,6950001,9000001,18000001,40000001},{0,97500,427500,636000,1536000,2796000,4796000}))*1.021,3),0))</f>
        <v/>
      </c>
      <c r="J6413" s="21">
        <f>ROUNDDOWN(ROUND(H6413*0.06,2),-2)</f>
        <v/>
      </c>
      <c r="K6413" s="21">
        <f>ROUNDDOWN(ROUND(H6413*0.04,2),-2)</f>
        <v/>
      </c>
      <c r="L6413" s="21">
        <f>I6413+J6413+K6413</f>
        <v/>
      </c>
      <c r="M6413" s="21">
        <f>B6413-L6413</f>
        <v/>
      </c>
      <c r="N6413" s="21">
        <f>ROUNDDOWN(ROUND(B6413*0.2042,2),0)</f>
        <v/>
      </c>
    </row>
    <row r="6414">
      <c r="A6414" t="inlineStr">
        <is>
          <t>照合 役員</t>
        </is>
      </c>
      <c r="B6414" s="21" t="n">
        <v>48000000</v>
      </c>
      <c r="C6414" s="22" t="n">
        <v>5</v>
      </c>
      <c r="D6414" s="22" t="n">
        <v>3</v>
      </c>
      <c r="E6414" s="22" t="n">
        <v>0</v>
      </c>
      <c r="F6414" s="21">
        <f>(IF(C6414&lt;=20,MAX(800000,400000*C6414),8000000+700000*(C6414-20))+IF(E6414=1,1000000,0))</f>
        <v/>
      </c>
      <c r="G6414" s="21">
        <f>IF(AND(D6414=3,C6414&lt;=5),MAX(0,B6414-F6414),IF(AND(D6414=2,C6414&lt;=5,MAX(0,B6414-F6414)&gt;3000000),1500000+MAX(0,B6414-F6414)-3000000,MAX(0,B6414-F6414)/2))</f>
        <v/>
      </c>
      <c r="H6414" s="21">
        <f>ROUNDDOWN(G6414,-3)</f>
        <v/>
      </c>
      <c r="I6414" s="21">
        <f>IF(H6414&lt;=0,0,ROUNDDOWN(ROUND((H6414*LOOKUP(H6414,{0,1950001,3300001,6950001,9000001,18000001,40000001},{0.05,0.1,0.2,0.23,0.33,0.4,0.45})-LOOKUP(H6414,{0,1950001,3300001,6950001,9000001,18000001,40000001},{0,97500,427500,636000,1536000,2796000,4796000}))*1.021,3),0))</f>
        <v/>
      </c>
      <c r="J6414" s="21">
        <f>ROUNDDOWN(ROUND(H6414*0.06,2),-2)</f>
        <v/>
      </c>
      <c r="K6414" s="21">
        <f>ROUNDDOWN(ROUND(H6414*0.04,2),-2)</f>
        <v/>
      </c>
      <c r="L6414" s="21">
        <f>I6414+J6414+K6414</f>
        <v/>
      </c>
      <c r="M6414" s="21">
        <f>B6414-L6414</f>
        <v/>
      </c>
      <c r="N6414" s="21">
        <f>ROUNDDOWN(ROUND(B6414*0.2042,2),0)</f>
        <v/>
      </c>
    </row>
    <row r="6415">
      <c r="A6415" t="inlineStr">
        <is>
          <t>照合 短期 障害</t>
        </is>
      </c>
      <c r="B6415" s="21" t="n">
        <v>48000000</v>
      </c>
      <c r="C6415" s="22" t="n">
        <v>5</v>
      </c>
      <c r="D6415" s="22" t="n">
        <v>2</v>
      </c>
      <c r="E6415" s="22" t="n">
        <v>1</v>
      </c>
      <c r="F6415" s="21">
        <f>(IF(C6415&lt;=20,MAX(800000,400000*C6415),8000000+700000*(C6415-20))+IF(E6415=1,1000000,0))</f>
        <v/>
      </c>
      <c r="G6415" s="21">
        <f>IF(AND(D6415=3,C6415&lt;=5),MAX(0,B6415-F6415),IF(AND(D6415=2,C6415&lt;=5,MAX(0,B6415-F6415)&gt;3000000),1500000+MAX(0,B6415-F6415)-3000000,MAX(0,B6415-F6415)/2))</f>
        <v/>
      </c>
      <c r="H6415" s="21">
        <f>ROUNDDOWN(G6415,-3)</f>
        <v/>
      </c>
      <c r="I6415" s="21">
        <f>IF(H6415&lt;=0,0,ROUNDDOWN(ROUND((H6415*LOOKUP(H6415,{0,1950001,3300001,6950001,9000001,18000001,40000001},{0.05,0.1,0.2,0.23,0.33,0.4,0.45})-LOOKUP(H6415,{0,1950001,3300001,6950001,9000001,18000001,40000001},{0,97500,427500,636000,1536000,2796000,4796000}))*1.021,3),0))</f>
        <v/>
      </c>
      <c r="J6415" s="21">
        <f>ROUNDDOWN(ROUND(H6415*0.06,2),-2)</f>
        <v/>
      </c>
      <c r="K6415" s="21">
        <f>ROUNDDOWN(ROUND(H6415*0.04,2),-2)</f>
        <v/>
      </c>
      <c r="L6415" s="21">
        <f>I6415+J6415+K6415</f>
        <v/>
      </c>
      <c r="M6415" s="21">
        <f>B6415-L6415</f>
        <v/>
      </c>
      <c r="N6415" s="21">
        <f>ROUNDDOWN(ROUND(B6415*0.2042,2),0)</f>
        <v/>
      </c>
    </row>
    <row r="6416">
      <c r="A6416" t="inlineStr">
        <is>
          <t>照合 障害</t>
        </is>
      </c>
      <c r="B6416" s="21" t="n">
        <v>48000000</v>
      </c>
      <c r="C6416" s="22" t="n">
        <v>25</v>
      </c>
      <c r="D6416" s="22" t="n">
        <v>1</v>
      </c>
      <c r="E6416" s="22" t="n">
        <v>1</v>
      </c>
      <c r="F6416" s="21">
        <f>(IF(C6416&lt;=20,MAX(800000,400000*C6416),8000000+700000*(C6416-20))+IF(E6416=1,1000000,0))</f>
        <v/>
      </c>
      <c r="G6416" s="21">
        <f>IF(AND(D6416=3,C6416&lt;=5),MAX(0,B6416-F6416),IF(AND(D6416=2,C6416&lt;=5,MAX(0,B6416-F6416)&gt;3000000),1500000+MAX(0,B6416-F6416)-3000000,MAX(0,B6416-F6416)/2))</f>
        <v/>
      </c>
      <c r="H6416" s="21">
        <f>ROUNDDOWN(G6416,-3)</f>
        <v/>
      </c>
      <c r="I6416" s="21">
        <f>IF(H6416&lt;=0,0,ROUNDDOWN(ROUND((H6416*LOOKUP(H6416,{0,1950001,3300001,6950001,9000001,18000001,40000001},{0.05,0.1,0.2,0.23,0.33,0.4,0.45})-LOOKUP(H6416,{0,1950001,3300001,6950001,9000001,18000001,40000001},{0,97500,427500,636000,1536000,2796000,4796000}))*1.021,3),0))</f>
        <v/>
      </c>
      <c r="J6416" s="21">
        <f>ROUNDDOWN(ROUND(H6416*0.06,2),-2)</f>
        <v/>
      </c>
      <c r="K6416" s="21">
        <f>ROUNDDOWN(ROUND(H6416*0.04,2),-2)</f>
        <v/>
      </c>
      <c r="L6416" s="21">
        <f>I6416+J6416+K6416</f>
        <v/>
      </c>
      <c r="M6416" s="21">
        <f>B6416-L6416</f>
        <v/>
      </c>
      <c r="N6416" s="21">
        <f>ROUNDDOWN(ROUND(B6416*0.2042,2),0)</f>
        <v/>
      </c>
    </row>
    <row r="6417">
      <c r="A6417" t="inlineStr">
        <is>
          <t>照合 一般</t>
        </is>
      </c>
      <c r="B6417" s="21" t="n">
        <v>48500000</v>
      </c>
      <c r="C6417" s="22" t="n">
        <v>1</v>
      </c>
      <c r="D6417" s="22" t="n">
        <v>1</v>
      </c>
      <c r="E6417" s="22" t="n">
        <v>0</v>
      </c>
      <c r="F6417" s="21">
        <f>(IF(C6417&lt;=20,MAX(800000,400000*C6417),8000000+700000*(C6417-20))+IF(E6417=1,1000000,0))</f>
        <v/>
      </c>
      <c r="G6417" s="21">
        <f>IF(AND(D6417=3,C6417&lt;=5),MAX(0,B6417-F6417),IF(AND(D6417=2,C6417&lt;=5,MAX(0,B6417-F6417)&gt;3000000),1500000+MAX(0,B6417-F6417)-3000000,MAX(0,B6417-F6417)/2))</f>
        <v/>
      </c>
      <c r="H6417" s="21">
        <f>ROUNDDOWN(G6417,-3)</f>
        <v/>
      </c>
      <c r="I6417" s="21">
        <f>IF(H6417&lt;=0,0,ROUNDDOWN(ROUND((H6417*LOOKUP(H6417,{0,1950001,3300001,6950001,9000001,18000001,40000001},{0.05,0.1,0.2,0.23,0.33,0.4,0.45})-LOOKUP(H6417,{0,1950001,3300001,6950001,9000001,18000001,40000001},{0,97500,427500,636000,1536000,2796000,4796000}))*1.021,3),0))</f>
        <v/>
      </c>
      <c r="J6417" s="21">
        <f>ROUNDDOWN(ROUND(H6417*0.06,2),-2)</f>
        <v/>
      </c>
      <c r="K6417" s="21">
        <f>ROUNDDOWN(ROUND(H6417*0.04,2),-2)</f>
        <v/>
      </c>
      <c r="L6417" s="21">
        <f>I6417+J6417+K6417</f>
        <v/>
      </c>
      <c r="M6417" s="21">
        <f>B6417-L6417</f>
        <v/>
      </c>
      <c r="N6417" s="21">
        <f>ROUNDDOWN(ROUND(B6417*0.2042,2),0)</f>
        <v/>
      </c>
    </row>
    <row r="6418">
      <c r="A6418" t="inlineStr">
        <is>
          <t>照合 一般</t>
        </is>
      </c>
      <c r="B6418" s="21" t="n">
        <v>48500000</v>
      </c>
      <c r="C6418" s="22" t="n">
        <v>2</v>
      </c>
      <c r="D6418" s="22" t="n">
        <v>1</v>
      </c>
      <c r="E6418" s="22" t="n">
        <v>0</v>
      </c>
      <c r="F6418" s="21">
        <f>(IF(C6418&lt;=20,MAX(800000,400000*C6418),8000000+700000*(C6418-20))+IF(E6418=1,1000000,0))</f>
        <v/>
      </c>
      <c r="G6418" s="21">
        <f>IF(AND(D6418=3,C6418&lt;=5),MAX(0,B6418-F6418),IF(AND(D6418=2,C6418&lt;=5,MAX(0,B6418-F6418)&gt;3000000),1500000+MAX(0,B6418-F6418)-3000000,MAX(0,B6418-F6418)/2))</f>
        <v/>
      </c>
      <c r="H6418" s="21">
        <f>ROUNDDOWN(G6418,-3)</f>
        <v/>
      </c>
      <c r="I6418" s="21">
        <f>IF(H6418&lt;=0,0,ROUNDDOWN(ROUND((H6418*LOOKUP(H6418,{0,1950001,3300001,6950001,9000001,18000001,40000001},{0.05,0.1,0.2,0.23,0.33,0.4,0.45})-LOOKUP(H6418,{0,1950001,3300001,6950001,9000001,18000001,40000001},{0,97500,427500,636000,1536000,2796000,4796000}))*1.021,3),0))</f>
        <v/>
      </c>
      <c r="J6418" s="21">
        <f>ROUNDDOWN(ROUND(H6418*0.06,2),-2)</f>
        <v/>
      </c>
      <c r="K6418" s="21">
        <f>ROUNDDOWN(ROUND(H6418*0.04,2),-2)</f>
        <v/>
      </c>
      <c r="L6418" s="21">
        <f>I6418+J6418+K6418</f>
        <v/>
      </c>
      <c r="M6418" s="21">
        <f>B6418-L6418</f>
        <v/>
      </c>
      <c r="N6418" s="21">
        <f>ROUNDDOWN(ROUND(B6418*0.2042,2),0)</f>
        <v/>
      </c>
    </row>
    <row r="6419">
      <c r="A6419" t="inlineStr">
        <is>
          <t>照合 一般</t>
        </is>
      </c>
      <c r="B6419" s="21" t="n">
        <v>48500000</v>
      </c>
      <c r="C6419" s="22" t="n">
        <v>3</v>
      </c>
      <c r="D6419" s="22" t="n">
        <v>1</v>
      </c>
      <c r="E6419" s="22" t="n">
        <v>0</v>
      </c>
      <c r="F6419" s="21">
        <f>(IF(C6419&lt;=20,MAX(800000,400000*C6419),8000000+700000*(C6419-20))+IF(E6419=1,1000000,0))</f>
        <v/>
      </c>
      <c r="G6419" s="21">
        <f>IF(AND(D6419=3,C6419&lt;=5),MAX(0,B6419-F6419),IF(AND(D6419=2,C6419&lt;=5,MAX(0,B6419-F6419)&gt;3000000),1500000+MAX(0,B6419-F6419)-3000000,MAX(0,B6419-F6419)/2))</f>
        <v/>
      </c>
      <c r="H6419" s="21">
        <f>ROUNDDOWN(G6419,-3)</f>
        <v/>
      </c>
      <c r="I6419" s="21">
        <f>IF(H6419&lt;=0,0,ROUNDDOWN(ROUND((H6419*LOOKUP(H6419,{0,1950001,3300001,6950001,9000001,18000001,40000001},{0.05,0.1,0.2,0.23,0.33,0.4,0.45})-LOOKUP(H6419,{0,1950001,3300001,6950001,9000001,18000001,40000001},{0,97500,427500,636000,1536000,2796000,4796000}))*1.021,3),0))</f>
        <v/>
      </c>
      <c r="J6419" s="21">
        <f>ROUNDDOWN(ROUND(H6419*0.06,2),-2)</f>
        <v/>
      </c>
      <c r="K6419" s="21">
        <f>ROUNDDOWN(ROUND(H6419*0.04,2),-2)</f>
        <v/>
      </c>
      <c r="L6419" s="21">
        <f>I6419+J6419+K6419</f>
        <v/>
      </c>
      <c r="M6419" s="21">
        <f>B6419-L6419</f>
        <v/>
      </c>
      <c r="N6419" s="21">
        <f>ROUNDDOWN(ROUND(B6419*0.2042,2),0)</f>
        <v/>
      </c>
    </row>
    <row r="6420">
      <c r="A6420" t="inlineStr">
        <is>
          <t>照合 一般</t>
        </is>
      </c>
      <c r="B6420" s="21" t="n">
        <v>48500000</v>
      </c>
      <c r="C6420" s="22" t="n">
        <v>4</v>
      </c>
      <c r="D6420" s="22" t="n">
        <v>1</v>
      </c>
      <c r="E6420" s="22" t="n">
        <v>0</v>
      </c>
      <c r="F6420" s="21">
        <f>(IF(C6420&lt;=20,MAX(800000,400000*C6420),8000000+700000*(C6420-20))+IF(E6420=1,1000000,0))</f>
        <v/>
      </c>
      <c r="G6420" s="21">
        <f>IF(AND(D6420=3,C6420&lt;=5),MAX(0,B6420-F6420),IF(AND(D6420=2,C6420&lt;=5,MAX(0,B6420-F6420)&gt;3000000),1500000+MAX(0,B6420-F6420)-3000000,MAX(0,B6420-F6420)/2))</f>
        <v/>
      </c>
      <c r="H6420" s="21">
        <f>ROUNDDOWN(G6420,-3)</f>
        <v/>
      </c>
      <c r="I6420" s="21">
        <f>IF(H6420&lt;=0,0,ROUNDDOWN(ROUND((H6420*LOOKUP(H6420,{0,1950001,3300001,6950001,9000001,18000001,40000001},{0.05,0.1,0.2,0.23,0.33,0.4,0.45})-LOOKUP(H6420,{0,1950001,3300001,6950001,9000001,18000001,40000001},{0,97500,427500,636000,1536000,2796000,4796000}))*1.021,3),0))</f>
        <v/>
      </c>
      <c r="J6420" s="21">
        <f>ROUNDDOWN(ROUND(H6420*0.06,2),-2)</f>
        <v/>
      </c>
      <c r="K6420" s="21">
        <f>ROUNDDOWN(ROUND(H6420*0.04,2),-2)</f>
        <v/>
      </c>
      <c r="L6420" s="21">
        <f>I6420+J6420+K6420</f>
        <v/>
      </c>
      <c r="M6420" s="21">
        <f>B6420-L6420</f>
        <v/>
      </c>
      <c r="N6420" s="21">
        <f>ROUNDDOWN(ROUND(B6420*0.2042,2),0)</f>
        <v/>
      </c>
    </row>
    <row r="6421">
      <c r="A6421" t="inlineStr">
        <is>
          <t>照合 一般</t>
        </is>
      </c>
      <c r="B6421" s="21" t="n">
        <v>48500000</v>
      </c>
      <c r="C6421" s="22" t="n">
        <v>5</v>
      </c>
      <c r="D6421" s="22" t="n">
        <v>1</v>
      </c>
      <c r="E6421" s="22" t="n">
        <v>0</v>
      </c>
      <c r="F6421" s="21">
        <f>(IF(C6421&lt;=20,MAX(800000,400000*C6421),8000000+700000*(C6421-20))+IF(E6421=1,1000000,0))</f>
        <v/>
      </c>
      <c r="G6421" s="21">
        <f>IF(AND(D6421=3,C6421&lt;=5),MAX(0,B6421-F6421),IF(AND(D6421=2,C6421&lt;=5,MAX(0,B6421-F6421)&gt;3000000),1500000+MAX(0,B6421-F6421)-3000000,MAX(0,B6421-F6421)/2))</f>
        <v/>
      </c>
      <c r="H6421" s="21">
        <f>ROUNDDOWN(G6421,-3)</f>
        <v/>
      </c>
      <c r="I6421" s="21">
        <f>IF(H6421&lt;=0,0,ROUNDDOWN(ROUND((H6421*LOOKUP(H6421,{0,1950001,3300001,6950001,9000001,18000001,40000001},{0.05,0.1,0.2,0.23,0.33,0.4,0.45})-LOOKUP(H6421,{0,1950001,3300001,6950001,9000001,18000001,40000001},{0,97500,427500,636000,1536000,2796000,4796000}))*1.021,3),0))</f>
        <v/>
      </c>
      <c r="J6421" s="21">
        <f>ROUNDDOWN(ROUND(H6421*0.06,2),-2)</f>
        <v/>
      </c>
      <c r="K6421" s="21">
        <f>ROUNDDOWN(ROUND(H6421*0.04,2),-2)</f>
        <v/>
      </c>
      <c r="L6421" s="21">
        <f>I6421+J6421+K6421</f>
        <v/>
      </c>
      <c r="M6421" s="21">
        <f>B6421-L6421</f>
        <v/>
      </c>
      <c r="N6421" s="21">
        <f>ROUNDDOWN(ROUND(B6421*0.2042,2),0)</f>
        <v/>
      </c>
    </row>
    <row r="6422">
      <c r="A6422" t="inlineStr">
        <is>
          <t>照合 一般</t>
        </is>
      </c>
      <c r="B6422" s="21" t="n">
        <v>48500000</v>
      </c>
      <c r="C6422" s="22" t="n">
        <v>6</v>
      </c>
      <c r="D6422" s="22" t="n">
        <v>1</v>
      </c>
      <c r="E6422" s="22" t="n">
        <v>0</v>
      </c>
      <c r="F6422" s="21">
        <f>(IF(C6422&lt;=20,MAX(800000,400000*C6422),8000000+700000*(C6422-20))+IF(E6422=1,1000000,0))</f>
        <v/>
      </c>
      <c r="G6422" s="21">
        <f>IF(AND(D6422=3,C6422&lt;=5),MAX(0,B6422-F6422),IF(AND(D6422=2,C6422&lt;=5,MAX(0,B6422-F6422)&gt;3000000),1500000+MAX(0,B6422-F6422)-3000000,MAX(0,B6422-F6422)/2))</f>
        <v/>
      </c>
      <c r="H6422" s="21">
        <f>ROUNDDOWN(G6422,-3)</f>
        <v/>
      </c>
      <c r="I6422" s="21">
        <f>IF(H6422&lt;=0,0,ROUNDDOWN(ROUND((H6422*LOOKUP(H6422,{0,1950001,3300001,6950001,9000001,18000001,40000001},{0.05,0.1,0.2,0.23,0.33,0.4,0.45})-LOOKUP(H6422,{0,1950001,3300001,6950001,9000001,18000001,40000001},{0,97500,427500,636000,1536000,2796000,4796000}))*1.021,3),0))</f>
        <v/>
      </c>
      <c r="J6422" s="21">
        <f>ROUNDDOWN(ROUND(H6422*0.06,2),-2)</f>
        <v/>
      </c>
      <c r="K6422" s="21">
        <f>ROUNDDOWN(ROUND(H6422*0.04,2),-2)</f>
        <v/>
      </c>
      <c r="L6422" s="21">
        <f>I6422+J6422+K6422</f>
        <v/>
      </c>
      <c r="M6422" s="21">
        <f>B6422-L6422</f>
        <v/>
      </c>
      <c r="N6422" s="21">
        <f>ROUNDDOWN(ROUND(B6422*0.2042,2),0)</f>
        <v/>
      </c>
    </row>
    <row r="6423">
      <c r="A6423" t="inlineStr">
        <is>
          <t>照合 一般</t>
        </is>
      </c>
      <c r="B6423" s="21" t="n">
        <v>48500000</v>
      </c>
      <c r="C6423" s="22" t="n">
        <v>7</v>
      </c>
      <c r="D6423" s="22" t="n">
        <v>1</v>
      </c>
      <c r="E6423" s="22" t="n">
        <v>0</v>
      </c>
      <c r="F6423" s="21">
        <f>(IF(C6423&lt;=20,MAX(800000,400000*C6423),8000000+700000*(C6423-20))+IF(E6423=1,1000000,0))</f>
        <v/>
      </c>
      <c r="G6423" s="21">
        <f>IF(AND(D6423=3,C6423&lt;=5),MAX(0,B6423-F6423),IF(AND(D6423=2,C6423&lt;=5,MAX(0,B6423-F6423)&gt;3000000),1500000+MAX(0,B6423-F6423)-3000000,MAX(0,B6423-F6423)/2))</f>
        <v/>
      </c>
      <c r="H6423" s="21">
        <f>ROUNDDOWN(G6423,-3)</f>
        <v/>
      </c>
      <c r="I6423" s="21">
        <f>IF(H6423&lt;=0,0,ROUNDDOWN(ROUND((H6423*LOOKUP(H6423,{0,1950001,3300001,6950001,9000001,18000001,40000001},{0.05,0.1,0.2,0.23,0.33,0.4,0.45})-LOOKUP(H6423,{0,1950001,3300001,6950001,9000001,18000001,40000001},{0,97500,427500,636000,1536000,2796000,4796000}))*1.021,3),0))</f>
        <v/>
      </c>
      <c r="J6423" s="21">
        <f>ROUNDDOWN(ROUND(H6423*0.06,2),-2)</f>
        <v/>
      </c>
      <c r="K6423" s="21">
        <f>ROUNDDOWN(ROUND(H6423*0.04,2),-2)</f>
        <v/>
      </c>
      <c r="L6423" s="21">
        <f>I6423+J6423+K6423</f>
        <v/>
      </c>
      <c r="M6423" s="21">
        <f>B6423-L6423</f>
        <v/>
      </c>
      <c r="N6423" s="21">
        <f>ROUNDDOWN(ROUND(B6423*0.2042,2),0)</f>
        <v/>
      </c>
    </row>
    <row r="6424">
      <c r="A6424" t="inlineStr">
        <is>
          <t>照合 一般</t>
        </is>
      </c>
      <c r="B6424" s="21" t="n">
        <v>48500000</v>
      </c>
      <c r="C6424" s="22" t="n">
        <v>8</v>
      </c>
      <c r="D6424" s="22" t="n">
        <v>1</v>
      </c>
      <c r="E6424" s="22" t="n">
        <v>0</v>
      </c>
      <c r="F6424" s="21">
        <f>(IF(C6424&lt;=20,MAX(800000,400000*C6424),8000000+700000*(C6424-20))+IF(E6424=1,1000000,0))</f>
        <v/>
      </c>
      <c r="G6424" s="21">
        <f>IF(AND(D6424=3,C6424&lt;=5),MAX(0,B6424-F6424),IF(AND(D6424=2,C6424&lt;=5,MAX(0,B6424-F6424)&gt;3000000),1500000+MAX(0,B6424-F6424)-3000000,MAX(0,B6424-F6424)/2))</f>
        <v/>
      </c>
      <c r="H6424" s="21">
        <f>ROUNDDOWN(G6424,-3)</f>
        <v/>
      </c>
      <c r="I6424" s="21">
        <f>IF(H6424&lt;=0,0,ROUNDDOWN(ROUND((H6424*LOOKUP(H6424,{0,1950001,3300001,6950001,9000001,18000001,40000001},{0.05,0.1,0.2,0.23,0.33,0.4,0.45})-LOOKUP(H6424,{0,1950001,3300001,6950001,9000001,18000001,40000001},{0,97500,427500,636000,1536000,2796000,4796000}))*1.021,3),0))</f>
        <v/>
      </c>
      <c r="J6424" s="21">
        <f>ROUNDDOWN(ROUND(H6424*0.06,2),-2)</f>
        <v/>
      </c>
      <c r="K6424" s="21">
        <f>ROUNDDOWN(ROUND(H6424*0.04,2),-2)</f>
        <v/>
      </c>
      <c r="L6424" s="21">
        <f>I6424+J6424+K6424</f>
        <v/>
      </c>
      <c r="M6424" s="21">
        <f>B6424-L6424</f>
        <v/>
      </c>
      <c r="N6424" s="21">
        <f>ROUNDDOWN(ROUND(B6424*0.2042,2),0)</f>
        <v/>
      </c>
    </row>
    <row r="6425">
      <c r="A6425" t="inlineStr">
        <is>
          <t>照合 一般</t>
        </is>
      </c>
      <c r="B6425" s="21" t="n">
        <v>48500000</v>
      </c>
      <c r="C6425" s="22" t="n">
        <v>9</v>
      </c>
      <c r="D6425" s="22" t="n">
        <v>1</v>
      </c>
      <c r="E6425" s="22" t="n">
        <v>0</v>
      </c>
      <c r="F6425" s="21">
        <f>(IF(C6425&lt;=20,MAX(800000,400000*C6425),8000000+700000*(C6425-20))+IF(E6425=1,1000000,0))</f>
        <v/>
      </c>
      <c r="G6425" s="21">
        <f>IF(AND(D6425=3,C6425&lt;=5),MAX(0,B6425-F6425),IF(AND(D6425=2,C6425&lt;=5,MAX(0,B6425-F6425)&gt;3000000),1500000+MAX(0,B6425-F6425)-3000000,MAX(0,B6425-F6425)/2))</f>
        <v/>
      </c>
      <c r="H6425" s="21">
        <f>ROUNDDOWN(G6425,-3)</f>
        <v/>
      </c>
      <c r="I6425" s="21">
        <f>IF(H6425&lt;=0,0,ROUNDDOWN(ROUND((H6425*LOOKUP(H6425,{0,1950001,3300001,6950001,9000001,18000001,40000001},{0.05,0.1,0.2,0.23,0.33,0.4,0.45})-LOOKUP(H6425,{0,1950001,3300001,6950001,9000001,18000001,40000001},{0,97500,427500,636000,1536000,2796000,4796000}))*1.021,3),0))</f>
        <v/>
      </c>
      <c r="J6425" s="21">
        <f>ROUNDDOWN(ROUND(H6425*0.06,2),-2)</f>
        <v/>
      </c>
      <c r="K6425" s="21">
        <f>ROUNDDOWN(ROUND(H6425*0.04,2),-2)</f>
        <v/>
      </c>
      <c r="L6425" s="21">
        <f>I6425+J6425+K6425</f>
        <v/>
      </c>
      <c r="M6425" s="21">
        <f>B6425-L6425</f>
        <v/>
      </c>
      <c r="N6425" s="21">
        <f>ROUNDDOWN(ROUND(B6425*0.2042,2),0)</f>
        <v/>
      </c>
    </row>
    <row r="6426">
      <c r="A6426" t="inlineStr">
        <is>
          <t>照合 一般</t>
        </is>
      </c>
      <c r="B6426" s="21" t="n">
        <v>48500000</v>
      </c>
      <c r="C6426" s="22" t="n">
        <v>10</v>
      </c>
      <c r="D6426" s="22" t="n">
        <v>1</v>
      </c>
      <c r="E6426" s="22" t="n">
        <v>0</v>
      </c>
      <c r="F6426" s="21">
        <f>(IF(C6426&lt;=20,MAX(800000,400000*C6426),8000000+700000*(C6426-20))+IF(E6426=1,1000000,0))</f>
        <v/>
      </c>
      <c r="G6426" s="21">
        <f>IF(AND(D6426=3,C6426&lt;=5),MAX(0,B6426-F6426),IF(AND(D6426=2,C6426&lt;=5,MAX(0,B6426-F6426)&gt;3000000),1500000+MAX(0,B6426-F6426)-3000000,MAX(0,B6426-F6426)/2))</f>
        <v/>
      </c>
      <c r="H6426" s="21">
        <f>ROUNDDOWN(G6426,-3)</f>
        <v/>
      </c>
      <c r="I6426" s="21">
        <f>IF(H6426&lt;=0,0,ROUNDDOWN(ROUND((H6426*LOOKUP(H6426,{0,1950001,3300001,6950001,9000001,18000001,40000001},{0.05,0.1,0.2,0.23,0.33,0.4,0.45})-LOOKUP(H6426,{0,1950001,3300001,6950001,9000001,18000001,40000001},{0,97500,427500,636000,1536000,2796000,4796000}))*1.021,3),0))</f>
        <v/>
      </c>
      <c r="J6426" s="21">
        <f>ROUNDDOWN(ROUND(H6426*0.06,2),-2)</f>
        <v/>
      </c>
      <c r="K6426" s="21">
        <f>ROUNDDOWN(ROUND(H6426*0.04,2),-2)</f>
        <v/>
      </c>
      <c r="L6426" s="21">
        <f>I6426+J6426+K6426</f>
        <v/>
      </c>
      <c r="M6426" s="21">
        <f>B6426-L6426</f>
        <v/>
      </c>
      <c r="N6426" s="21">
        <f>ROUNDDOWN(ROUND(B6426*0.2042,2),0)</f>
        <v/>
      </c>
    </row>
    <row r="6427">
      <c r="A6427" t="inlineStr">
        <is>
          <t>照合 一般</t>
        </is>
      </c>
      <c r="B6427" s="21" t="n">
        <v>48500000</v>
      </c>
      <c r="C6427" s="22" t="n">
        <v>11</v>
      </c>
      <c r="D6427" s="22" t="n">
        <v>1</v>
      </c>
      <c r="E6427" s="22" t="n">
        <v>0</v>
      </c>
      <c r="F6427" s="21">
        <f>(IF(C6427&lt;=20,MAX(800000,400000*C6427),8000000+700000*(C6427-20))+IF(E6427=1,1000000,0))</f>
        <v/>
      </c>
      <c r="G6427" s="21">
        <f>IF(AND(D6427=3,C6427&lt;=5),MAX(0,B6427-F6427),IF(AND(D6427=2,C6427&lt;=5,MAX(0,B6427-F6427)&gt;3000000),1500000+MAX(0,B6427-F6427)-3000000,MAX(0,B6427-F6427)/2))</f>
        <v/>
      </c>
      <c r="H6427" s="21">
        <f>ROUNDDOWN(G6427,-3)</f>
        <v/>
      </c>
      <c r="I6427" s="21">
        <f>IF(H6427&lt;=0,0,ROUNDDOWN(ROUND((H6427*LOOKUP(H6427,{0,1950001,3300001,6950001,9000001,18000001,40000001},{0.05,0.1,0.2,0.23,0.33,0.4,0.45})-LOOKUP(H6427,{0,1950001,3300001,6950001,9000001,18000001,40000001},{0,97500,427500,636000,1536000,2796000,4796000}))*1.021,3),0))</f>
        <v/>
      </c>
      <c r="J6427" s="21">
        <f>ROUNDDOWN(ROUND(H6427*0.06,2),-2)</f>
        <v/>
      </c>
      <c r="K6427" s="21">
        <f>ROUNDDOWN(ROUND(H6427*0.04,2),-2)</f>
        <v/>
      </c>
      <c r="L6427" s="21">
        <f>I6427+J6427+K6427</f>
        <v/>
      </c>
      <c r="M6427" s="21">
        <f>B6427-L6427</f>
        <v/>
      </c>
      <c r="N6427" s="21">
        <f>ROUNDDOWN(ROUND(B6427*0.2042,2),0)</f>
        <v/>
      </c>
    </row>
    <row r="6428">
      <c r="A6428" t="inlineStr">
        <is>
          <t>照合 一般</t>
        </is>
      </c>
      <c r="B6428" s="21" t="n">
        <v>48500000</v>
      </c>
      <c r="C6428" s="22" t="n">
        <v>12</v>
      </c>
      <c r="D6428" s="22" t="n">
        <v>1</v>
      </c>
      <c r="E6428" s="22" t="n">
        <v>0</v>
      </c>
      <c r="F6428" s="21">
        <f>(IF(C6428&lt;=20,MAX(800000,400000*C6428),8000000+700000*(C6428-20))+IF(E6428=1,1000000,0))</f>
        <v/>
      </c>
      <c r="G6428" s="21">
        <f>IF(AND(D6428=3,C6428&lt;=5),MAX(0,B6428-F6428),IF(AND(D6428=2,C6428&lt;=5,MAX(0,B6428-F6428)&gt;3000000),1500000+MAX(0,B6428-F6428)-3000000,MAX(0,B6428-F6428)/2))</f>
        <v/>
      </c>
      <c r="H6428" s="21">
        <f>ROUNDDOWN(G6428,-3)</f>
        <v/>
      </c>
      <c r="I6428" s="21">
        <f>IF(H6428&lt;=0,0,ROUNDDOWN(ROUND((H6428*LOOKUP(H6428,{0,1950001,3300001,6950001,9000001,18000001,40000001},{0.05,0.1,0.2,0.23,0.33,0.4,0.45})-LOOKUP(H6428,{0,1950001,3300001,6950001,9000001,18000001,40000001},{0,97500,427500,636000,1536000,2796000,4796000}))*1.021,3),0))</f>
        <v/>
      </c>
      <c r="J6428" s="21">
        <f>ROUNDDOWN(ROUND(H6428*0.06,2),-2)</f>
        <v/>
      </c>
      <c r="K6428" s="21">
        <f>ROUNDDOWN(ROUND(H6428*0.04,2),-2)</f>
        <v/>
      </c>
      <c r="L6428" s="21">
        <f>I6428+J6428+K6428</f>
        <v/>
      </c>
      <c r="M6428" s="21">
        <f>B6428-L6428</f>
        <v/>
      </c>
      <c r="N6428" s="21">
        <f>ROUNDDOWN(ROUND(B6428*0.2042,2),0)</f>
        <v/>
      </c>
    </row>
    <row r="6429">
      <c r="A6429" t="inlineStr">
        <is>
          <t>照合 一般</t>
        </is>
      </c>
      <c r="B6429" s="21" t="n">
        <v>48500000</v>
      </c>
      <c r="C6429" s="22" t="n">
        <v>13</v>
      </c>
      <c r="D6429" s="22" t="n">
        <v>1</v>
      </c>
      <c r="E6429" s="22" t="n">
        <v>0</v>
      </c>
      <c r="F6429" s="21">
        <f>(IF(C6429&lt;=20,MAX(800000,400000*C6429),8000000+700000*(C6429-20))+IF(E6429=1,1000000,0))</f>
        <v/>
      </c>
      <c r="G6429" s="21">
        <f>IF(AND(D6429=3,C6429&lt;=5),MAX(0,B6429-F6429),IF(AND(D6429=2,C6429&lt;=5,MAX(0,B6429-F6429)&gt;3000000),1500000+MAX(0,B6429-F6429)-3000000,MAX(0,B6429-F6429)/2))</f>
        <v/>
      </c>
      <c r="H6429" s="21">
        <f>ROUNDDOWN(G6429,-3)</f>
        <v/>
      </c>
      <c r="I6429" s="21">
        <f>IF(H6429&lt;=0,0,ROUNDDOWN(ROUND((H6429*LOOKUP(H6429,{0,1950001,3300001,6950001,9000001,18000001,40000001},{0.05,0.1,0.2,0.23,0.33,0.4,0.45})-LOOKUP(H6429,{0,1950001,3300001,6950001,9000001,18000001,40000001},{0,97500,427500,636000,1536000,2796000,4796000}))*1.021,3),0))</f>
        <v/>
      </c>
      <c r="J6429" s="21">
        <f>ROUNDDOWN(ROUND(H6429*0.06,2),-2)</f>
        <v/>
      </c>
      <c r="K6429" s="21">
        <f>ROUNDDOWN(ROUND(H6429*0.04,2),-2)</f>
        <v/>
      </c>
      <c r="L6429" s="21">
        <f>I6429+J6429+K6429</f>
        <v/>
      </c>
      <c r="M6429" s="21">
        <f>B6429-L6429</f>
        <v/>
      </c>
      <c r="N6429" s="21">
        <f>ROUNDDOWN(ROUND(B6429*0.2042,2),0)</f>
        <v/>
      </c>
    </row>
    <row r="6430">
      <c r="A6430" t="inlineStr">
        <is>
          <t>照合 一般</t>
        </is>
      </c>
      <c r="B6430" s="21" t="n">
        <v>48500000</v>
      </c>
      <c r="C6430" s="22" t="n">
        <v>14</v>
      </c>
      <c r="D6430" s="22" t="n">
        <v>1</v>
      </c>
      <c r="E6430" s="22" t="n">
        <v>0</v>
      </c>
      <c r="F6430" s="21">
        <f>(IF(C6430&lt;=20,MAX(800000,400000*C6430),8000000+700000*(C6430-20))+IF(E6430=1,1000000,0))</f>
        <v/>
      </c>
      <c r="G6430" s="21">
        <f>IF(AND(D6430=3,C6430&lt;=5),MAX(0,B6430-F6430),IF(AND(D6430=2,C6430&lt;=5,MAX(0,B6430-F6430)&gt;3000000),1500000+MAX(0,B6430-F6430)-3000000,MAX(0,B6430-F6430)/2))</f>
        <v/>
      </c>
      <c r="H6430" s="21">
        <f>ROUNDDOWN(G6430,-3)</f>
        <v/>
      </c>
      <c r="I6430" s="21">
        <f>IF(H6430&lt;=0,0,ROUNDDOWN(ROUND((H6430*LOOKUP(H6430,{0,1950001,3300001,6950001,9000001,18000001,40000001},{0.05,0.1,0.2,0.23,0.33,0.4,0.45})-LOOKUP(H6430,{0,1950001,3300001,6950001,9000001,18000001,40000001},{0,97500,427500,636000,1536000,2796000,4796000}))*1.021,3),0))</f>
        <v/>
      </c>
      <c r="J6430" s="21">
        <f>ROUNDDOWN(ROUND(H6430*0.06,2),-2)</f>
        <v/>
      </c>
      <c r="K6430" s="21">
        <f>ROUNDDOWN(ROUND(H6430*0.04,2),-2)</f>
        <v/>
      </c>
      <c r="L6430" s="21">
        <f>I6430+J6430+K6430</f>
        <v/>
      </c>
      <c r="M6430" s="21">
        <f>B6430-L6430</f>
        <v/>
      </c>
      <c r="N6430" s="21">
        <f>ROUNDDOWN(ROUND(B6430*0.2042,2),0)</f>
        <v/>
      </c>
    </row>
    <row r="6431">
      <c r="A6431" t="inlineStr">
        <is>
          <t>照合 一般</t>
        </is>
      </c>
      <c r="B6431" s="21" t="n">
        <v>48500000</v>
      </c>
      <c r="C6431" s="22" t="n">
        <v>15</v>
      </c>
      <c r="D6431" s="22" t="n">
        <v>1</v>
      </c>
      <c r="E6431" s="22" t="n">
        <v>0</v>
      </c>
      <c r="F6431" s="21">
        <f>(IF(C6431&lt;=20,MAX(800000,400000*C6431),8000000+700000*(C6431-20))+IF(E6431=1,1000000,0))</f>
        <v/>
      </c>
      <c r="G6431" s="21">
        <f>IF(AND(D6431=3,C6431&lt;=5),MAX(0,B6431-F6431),IF(AND(D6431=2,C6431&lt;=5,MAX(0,B6431-F6431)&gt;3000000),1500000+MAX(0,B6431-F6431)-3000000,MAX(0,B6431-F6431)/2))</f>
        <v/>
      </c>
      <c r="H6431" s="21">
        <f>ROUNDDOWN(G6431,-3)</f>
        <v/>
      </c>
      <c r="I6431" s="21">
        <f>IF(H6431&lt;=0,0,ROUNDDOWN(ROUND((H6431*LOOKUP(H6431,{0,1950001,3300001,6950001,9000001,18000001,40000001},{0.05,0.1,0.2,0.23,0.33,0.4,0.45})-LOOKUP(H6431,{0,1950001,3300001,6950001,9000001,18000001,40000001},{0,97500,427500,636000,1536000,2796000,4796000}))*1.021,3),0))</f>
        <v/>
      </c>
      <c r="J6431" s="21">
        <f>ROUNDDOWN(ROUND(H6431*0.06,2),-2)</f>
        <v/>
      </c>
      <c r="K6431" s="21">
        <f>ROUNDDOWN(ROUND(H6431*0.04,2),-2)</f>
        <v/>
      </c>
      <c r="L6431" s="21">
        <f>I6431+J6431+K6431</f>
        <v/>
      </c>
      <c r="M6431" s="21">
        <f>B6431-L6431</f>
        <v/>
      </c>
      <c r="N6431" s="21">
        <f>ROUNDDOWN(ROUND(B6431*0.2042,2),0)</f>
        <v/>
      </c>
    </row>
    <row r="6432">
      <c r="A6432" t="inlineStr">
        <is>
          <t>照合 一般</t>
        </is>
      </c>
      <c r="B6432" s="21" t="n">
        <v>48500000</v>
      </c>
      <c r="C6432" s="22" t="n">
        <v>16</v>
      </c>
      <c r="D6432" s="22" t="n">
        <v>1</v>
      </c>
      <c r="E6432" s="22" t="n">
        <v>0</v>
      </c>
      <c r="F6432" s="21">
        <f>(IF(C6432&lt;=20,MAX(800000,400000*C6432),8000000+700000*(C6432-20))+IF(E6432=1,1000000,0))</f>
        <v/>
      </c>
      <c r="G6432" s="21">
        <f>IF(AND(D6432=3,C6432&lt;=5),MAX(0,B6432-F6432),IF(AND(D6432=2,C6432&lt;=5,MAX(0,B6432-F6432)&gt;3000000),1500000+MAX(0,B6432-F6432)-3000000,MAX(0,B6432-F6432)/2))</f>
        <v/>
      </c>
      <c r="H6432" s="21">
        <f>ROUNDDOWN(G6432,-3)</f>
        <v/>
      </c>
      <c r="I6432" s="21">
        <f>IF(H6432&lt;=0,0,ROUNDDOWN(ROUND((H6432*LOOKUP(H6432,{0,1950001,3300001,6950001,9000001,18000001,40000001},{0.05,0.1,0.2,0.23,0.33,0.4,0.45})-LOOKUP(H6432,{0,1950001,3300001,6950001,9000001,18000001,40000001},{0,97500,427500,636000,1536000,2796000,4796000}))*1.021,3),0))</f>
        <v/>
      </c>
      <c r="J6432" s="21">
        <f>ROUNDDOWN(ROUND(H6432*0.06,2),-2)</f>
        <v/>
      </c>
      <c r="K6432" s="21">
        <f>ROUNDDOWN(ROUND(H6432*0.04,2),-2)</f>
        <v/>
      </c>
      <c r="L6432" s="21">
        <f>I6432+J6432+K6432</f>
        <v/>
      </c>
      <c r="M6432" s="21">
        <f>B6432-L6432</f>
        <v/>
      </c>
      <c r="N6432" s="21">
        <f>ROUNDDOWN(ROUND(B6432*0.2042,2),0)</f>
        <v/>
      </c>
    </row>
    <row r="6433">
      <c r="A6433" t="inlineStr">
        <is>
          <t>照合 一般</t>
        </is>
      </c>
      <c r="B6433" s="21" t="n">
        <v>48500000</v>
      </c>
      <c r="C6433" s="22" t="n">
        <v>17</v>
      </c>
      <c r="D6433" s="22" t="n">
        <v>1</v>
      </c>
      <c r="E6433" s="22" t="n">
        <v>0</v>
      </c>
      <c r="F6433" s="21">
        <f>(IF(C6433&lt;=20,MAX(800000,400000*C6433),8000000+700000*(C6433-20))+IF(E6433=1,1000000,0))</f>
        <v/>
      </c>
      <c r="G6433" s="21">
        <f>IF(AND(D6433=3,C6433&lt;=5),MAX(0,B6433-F6433),IF(AND(D6433=2,C6433&lt;=5,MAX(0,B6433-F6433)&gt;3000000),1500000+MAX(0,B6433-F6433)-3000000,MAX(0,B6433-F6433)/2))</f>
        <v/>
      </c>
      <c r="H6433" s="21">
        <f>ROUNDDOWN(G6433,-3)</f>
        <v/>
      </c>
      <c r="I6433" s="21">
        <f>IF(H6433&lt;=0,0,ROUNDDOWN(ROUND((H6433*LOOKUP(H6433,{0,1950001,3300001,6950001,9000001,18000001,40000001},{0.05,0.1,0.2,0.23,0.33,0.4,0.45})-LOOKUP(H6433,{0,1950001,3300001,6950001,9000001,18000001,40000001},{0,97500,427500,636000,1536000,2796000,4796000}))*1.021,3),0))</f>
        <v/>
      </c>
      <c r="J6433" s="21">
        <f>ROUNDDOWN(ROUND(H6433*0.06,2),-2)</f>
        <v/>
      </c>
      <c r="K6433" s="21">
        <f>ROUNDDOWN(ROUND(H6433*0.04,2),-2)</f>
        <v/>
      </c>
      <c r="L6433" s="21">
        <f>I6433+J6433+K6433</f>
        <v/>
      </c>
      <c r="M6433" s="21">
        <f>B6433-L6433</f>
        <v/>
      </c>
      <c r="N6433" s="21">
        <f>ROUNDDOWN(ROUND(B6433*0.2042,2),0)</f>
        <v/>
      </c>
    </row>
    <row r="6434">
      <c r="A6434" t="inlineStr">
        <is>
          <t>照合 一般</t>
        </is>
      </c>
      <c r="B6434" s="21" t="n">
        <v>48500000</v>
      </c>
      <c r="C6434" s="22" t="n">
        <v>18</v>
      </c>
      <c r="D6434" s="22" t="n">
        <v>1</v>
      </c>
      <c r="E6434" s="22" t="n">
        <v>0</v>
      </c>
      <c r="F6434" s="21">
        <f>(IF(C6434&lt;=20,MAX(800000,400000*C6434),8000000+700000*(C6434-20))+IF(E6434=1,1000000,0))</f>
        <v/>
      </c>
      <c r="G6434" s="21">
        <f>IF(AND(D6434=3,C6434&lt;=5),MAX(0,B6434-F6434),IF(AND(D6434=2,C6434&lt;=5,MAX(0,B6434-F6434)&gt;3000000),1500000+MAX(0,B6434-F6434)-3000000,MAX(0,B6434-F6434)/2))</f>
        <v/>
      </c>
      <c r="H6434" s="21">
        <f>ROUNDDOWN(G6434,-3)</f>
        <v/>
      </c>
      <c r="I6434" s="21">
        <f>IF(H6434&lt;=0,0,ROUNDDOWN(ROUND((H6434*LOOKUP(H6434,{0,1950001,3300001,6950001,9000001,18000001,40000001},{0.05,0.1,0.2,0.23,0.33,0.4,0.45})-LOOKUP(H6434,{0,1950001,3300001,6950001,9000001,18000001,40000001},{0,97500,427500,636000,1536000,2796000,4796000}))*1.021,3),0))</f>
        <v/>
      </c>
      <c r="J6434" s="21">
        <f>ROUNDDOWN(ROUND(H6434*0.06,2),-2)</f>
        <v/>
      </c>
      <c r="K6434" s="21">
        <f>ROUNDDOWN(ROUND(H6434*0.04,2),-2)</f>
        <v/>
      </c>
      <c r="L6434" s="21">
        <f>I6434+J6434+K6434</f>
        <v/>
      </c>
      <c r="M6434" s="21">
        <f>B6434-L6434</f>
        <v/>
      </c>
      <c r="N6434" s="21">
        <f>ROUNDDOWN(ROUND(B6434*0.2042,2),0)</f>
        <v/>
      </c>
    </row>
    <row r="6435">
      <c r="A6435" t="inlineStr">
        <is>
          <t>照合 一般</t>
        </is>
      </c>
      <c r="B6435" s="21" t="n">
        <v>48500000</v>
      </c>
      <c r="C6435" s="22" t="n">
        <v>19</v>
      </c>
      <c r="D6435" s="22" t="n">
        <v>1</v>
      </c>
      <c r="E6435" s="22" t="n">
        <v>0</v>
      </c>
      <c r="F6435" s="21">
        <f>(IF(C6435&lt;=20,MAX(800000,400000*C6435),8000000+700000*(C6435-20))+IF(E6435=1,1000000,0))</f>
        <v/>
      </c>
      <c r="G6435" s="21">
        <f>IF(AND(D6435=3,C6435&lt;=5),MAX(0,B6435-F6435),IF(AND(D6435=2,C6435&lt;=5,MAX(0,B6435-F6435)&gt;3000000),1500000+MAX(0,B6435-F6435)-3000000,MAX(0,B6435-F6435)/2))</f>
        <v/>
      </c>
      <c r="H6435" s="21">
        <f>ROUNDDOWN(G6435,-3)</f>
        <v/>
      </c>
      <c r="I6435" s="21">
        <f>IF(H6435&lt;=0,0,ROUNDDOWN(ROUND((H6435*LOOKUP(H6435,{0,1950001,3300001,6950001,9000001,18000001,40000001},{0.05,0.1,0.2,0.23,0.33,0.4,0.45})-LOOKUP(H6435,{0,1950001,3300001,6950001,9000001,18000001,40000001},{0,97500,427500,636000,1536000,2796000,4796000}))*1.021,3),0))</f>
        <v/>
      </c>
      <c r="J6435" s="21">
        <f>ROUNDDOWN(ROUND(H6435*0.06,2),-2)</f>
        <v/>
      </c>
      <c r="K6435" s="21">
        <f>ROUNDDOWN(ROUND(H6435*0.04,2),-2)</f>
        <v/>
      </c>
      <c r="L6435" s="21">
        <f>I6435+J6435+K6435</f>
        <v/>
      </c>
      <c r="M6435" s="21">
        <f>B6435-L6435</f>
        <v/>
      </c>
      <c r="N6435" s="21">
        <f>ROUNDDOWN(ROUND(B6435*0.2042,2),0)</f>
        <v/>
      </c>
    </row>
    <row r="6436">
      <c r="A6436" t="inlineStr">
        <is>
          <t>照合 一般</t>
        </is>
      </c>
      <c r="B6436" s="21" t="n">
        <v>48500000</v>
      </c>
      <c r="C6436" s="22" t="n">
        <v>20</v>
      </c>
      <c r="D6436" s="22" t="n">
        <v>1</v>
      </c>
      <c r="E6436" s="22" t="n">
        <v>0</v>
      </c>
      <c r="F6436" s="21">
        <f>(IF(C6436&lt;=20,MAX(800000,400000*C6436),8000000+700000*(C6436-20))+IF(E6436=1,1000000,0))</f>
        <v/>
      </c>
      <c r="G6436" s="21">
        <f>IF(AND(D6436=3,C6436&lt;=5),MAX(0,B6436-F6436),IF(AND(D6436=2,C6436&lt;=5,MAX(0,B6436-F6436)&gt;3000000),1500000+MAX(0,B6436-F6436)-3000000,MAX(0,B6436-F6436)/2))</f>
        <v/>
      </c>
      <c r="H6436" s="21">
        <f>ROUNDDOWN(G6436,-3)</f>
        <v/>
      </c>
      <c r="I6436" s="21">
        <f>IF(H6436&lt;=0,0,ROUNDDOWN(ROUND((H6436*LOOKUP(H6436,{0,1950001,3300001,6950001,9000001,18000001,40000001},{0.05,0.1,0.2,0.23,0.33,0.4,0.45})-LOOKUP(H6436,{0,1950001,3300001,6950001,9000001,18000001,40000001},{0,97500,427500,636000,1536000,2796000,4796000}))*1.021,3),0))</f>
        <v/>
      </c>
      <c r="J6436" s="21">
        <f>ROUNDDOWN(ROUND(H6436*0.06,2),-2)</f>
        <v/>
      </c>
      <c r="K6436" s="21">
        <f>ROUNDDOWN(ROUND(H6436*0.04,2),-2)</f>
        <v/>
      </c>
      <c r="L6436" s="21">
        <f>I6436+J6436+K6436</f>
        <v/>
      </c>
      <c r="M6436" s="21">
        <f>B6436-L6436</f>
        <v/>
      </c>
      <c r="N6436" s="21">
        <f>ROUNDDOWN(ROUND(B6436*0.2042,2),0)</f>
        <v/>
      </c>
    </row>
    <row r="6437">
      <c r="A6437" t="inlineStr">
        <is>
          <t>照合 一般</t>
        </is>
      </c>
      <c r="B6437" s="21" t="n">
        <v>48500000</v>
      </c>
      <c r="C6437" s="22" t="n">
        <v>21</v>
      </c>
      <c r="D6437" s="22" t="n">
        <v>1</v>
      </c>
      <c r="E6437" s="22" t="n">
        <v>0</v>
      </c>
      <c r="F6437" s="21">
        <f>(IF(C6437&lt;=20,MAX(800000,400000*C6437),8000000+700000*(C6437-20))+IF(E6437=1,1000000,0))</f>
        <v/>
      </c>
      <c r="G6437" s="21">
        <f>IF(AND(D6437=3,C6437&lt;=5),MAX(0,B6437-F6437),IF(AND(D6437=2,C6437&lt;=5,MAX(0,B6437-F6437)&gt;3000000),1500000+MAX(0,B6437-F6437)-3000000,MAX(0,B6437-F6437)/2))</f>
        <v/>
      </c>
      <c r="H6437" s="21">
        <f>ROUNDDOWN(G6437,-3)</f>
        <v/>
      </c>
      <c r="I6437" s="21">
        <f>IF(H6437&lt;=0,0,ROUNDDOWN(ROUND((H6437*LOOKUP(H6437,{0,1950001,3300001,6950001,9000001,18000001,40000001},{0.05,0.1,0.2,0.23,0.33,0.4,0.45})-LOOKUP(H6437,{0,1950001,3300001,6950001,9000001,18000001,40000001},{0,97500,427500,636000,1536000,2796000,4796000}))*1.021,3),0))</f>
        <v/>
      </c>
      <c r="J6437" s="21">
        <f>ROUNDDOWN(ROUND(H6437*0.06,2),-2)</f>
        <v/>
      </c>
      <c r="K6437" s="21">
        <f>ROUNDDOWN(ROUND(H6437*0.04,2),-2)</f>
        <v/>
      </c>
      <c r="L6437" s="21">
        <f>I6437+J6437+K6437</f>
        <v/>
      </c>
      <c r="M6437" s="21">
        <f>B6437-L6437</f>
        <v/>
      </c>
      <c r="N6437" s="21">
        <f>ROUNDDOWN(ROUND(B6437*0.2042,2),0)</f>
        <v/>
      </c>
    </row>
    <row r="6438">
      <c r="A6438" t="inlineStr">
        <is>
          <t>照合 一般</t>
        </is>
      </c>
      <c r="B6438" s="21" t="n">
        <v>48500000</v>
      </c>
      <c r="C6438" s="22" t="n">
        <v>22</v>
      </c>
      <c r="D6438" s="22" t="n">
        <v>1</v>
      </c>
      <c r="E6438" s="22" t="n">
        <v>0</v>
      </c>
      <c r="F6438" s="21">
        <f>(IF(C6438&lt;=20,MAX(800000,400000*C6438),8000000+700000*(C6438-20))+IF(E6438=1,1000000,0))</f>
        <v/>
      </c>
      <c r="G6438" s="21">
        <f>IF(AND(D6438=3,C6438&lt;=5),MAX(0,B6438-F6438),IF(AND(D6438=2,C6438&lt;=5,MAX(0,B6438-F6438)&gt;3000000),1500000+MAX(0,B6438-F6438)-3000000,MAX(0,B6438-F6438)/2))</f>
        <v/>
      </c>
      <c r="H6438" s="21">
        <f>ROUNDDOWN(G6438,-3)</f>
        <v/>
      </c>
      <c r="I6438" s="21">
        <f>IF(H6438&lt;=0,0,ROUNDDOWN(ROUND((H6438*LOOKUP(H6438,{0,1950001,3300001,6950001,9000001,18000001,40000001},{0.05,0.1,0.2,0.23,0.33,0.4,0.45})-LOOKUP(H6438,{0,1950001,3300001,6950001,9000001,18000001,40000001},{0,97500,427500,636000,1536000,2796000,4796000}))*1.021,3),0))</f>
        <v/>
      </c>
      <c r="J6438" s="21">
        <f>ROUNDDOWN(ROUND(H6438*0.06,2),-2)</f>
        <v/>
      </c>
      <c r="K6438" s="21">
        <f>ROUNDDOWN(ROUND(H6438*0.04,2),-2)</f>
        <v/>
      </c>
      <c r="L6438" s="21">
        <f>I6438+J6438+K6438</f>
        <v/>
      </c>
      <c r="M6438" s="21">
        <f>B6438-L6438</f>
        <v/>
      </c>
      <c r="N6438" s="21">
        <f>ROUNDDOWN(ROUND(B6438*0.2042,2),0)</f>
        <v/>
      </c>
    </row>
    <row r="6439">
      <c r="A6439" t="inlineStr">
        <is>
          <t>照合 一般</t>
        </is>
      </c>
      <c r="B6439" s="21" t="n">
        <v>48500000</v>
      </c>
      <c r="C6439" s="22" t="n">
        <v>23</v>
      </c>
      <c r="D6439" s="22" t="n">
        <v>1</v>
      </c>
      <c r="E6439" s="22" t="n">
        <v>0</v>
      </c>
      <c r="F6439" s="21">
        <f>(IF(C6439&lt;=20,MAX(800000,400000*C6439),8000000+700000*(C6439-20))+IF(E6439=1,1000000,0))</f>
        <v/>
      </c>
      <c r="G6439" s="21">
        <f>IF(AND(D6439=3,C6439&lt;=5),MAX(0,B6439-F6439),IF(AND(D6439=2,C6439&lt;=5,MAX(0,B6439-F6439)&gt;3000000),1500000+MAX(0,B6439-F6439)-3000000,MAX(0,B6439-F6439)/2))</f>
        <v/>
      </c>
      <c r="H6439" s="21">
        <f>ROUNDDOWN(G6439,-3)</f>
        <v/>
      </c>
      <c r="I6439" s="21">
        <f>IF(H6439&lt;=0,0,ROUNDDOWN(ROUND((H6439*LOOKUP(H6439,{0,1950001,3300001,6950001,9000001,18000001,40000001},{0.05,0.1,0.2,0.23,0.33,0.4,0.45})-LOOKUP(H6439,{0,1950001,3300001,6950001,9000001,18000001,40000001},{0,97500,427500,636000,1536000,2796000,4796000}))*1.021,3),0))</f>
        <v/>
      </c>
      <c r="J6439" s="21">
        <f>ROUNDDOWN(ROUND(H6439*0.06,2),-2)</f>
        <v/>
      </c>
      <c r="K6439" s="21">
        <f>ROUNDDOWN(ROUND(H6439*0.04,2),-2)</f>
        <v/>
      </c>
      <c r="L6439" s="21">
        <f>I6439+J6439+K6439</f>
        <v/>
      </c>
      <c r="M6439" s="21">
        <f>B6439-L6439</f>
        <v/>
      </c>
      <c r="N6439" s="21">
        <f>ROUNDDOWN(ROUND(B6439*0.2042,2),0)</f>
        <v/>
      </c>
    </row>
    <row r="6440">
      <c r="A6440" t="inlineStr">
        <is>
          <t>照合 一般</t>
        </is>
      </c>
      <c r="B6440" s="21" t="n">
        <v>48500000</v>
      </c>
      <c r="C6440" s="22" t="n">
        <v>24</v>
      </c>
      <c r="D6440" s="22" t="n">
        <v>1</v>
      </c>
      <c r="E6440" s="22" t="n">
        <v>0</v>
      </c>
      <c r="F6440" s="21">
        <f>(IF(C6440&lt;=20,MAX(800000,400000*C6440),8000000+700000*(C6440-20))+IF(E6440=1,1000000,0))</f>
        <v/>
      </c>
      <c r="G6440" s="21">
        <f>IF(AND(D6440=3,C6440&lt;=5),MAX(0,B6440-F6440),IF(AND(D6440=2,C6440&lt;=5,MAX(0,B6440-F6440)&gt;3000000),1500000+MAX(0,B6440-F6440)-3000000,MAX(0,B6440-F6440)/2))</f>
        <v/>
      </c>
      <c r="H6440" s="21">
        <f>ROUNDDOWN(G6440,-3)</f>
        <v/>
      </c>
      <c r="I6440" s="21">
        <f>IF(H6440&lt;=0,0,ROUNDDOWN(ROUND((H6440*LOOKUP(H6440,{0,1950001,3300001,6950001,9000001,18000001,40000001},{0.05,0.1,0.2,0.23,0.33,0.4,0.45})-LOOKUP(H6440,{0,1950001,3300001,6950001,9000001,18000001,40000001},{0,97500,427500,636000,1536000,2796000,4796000}))*1.021,3),0))</f>
        <v/>
      </c>
      <c r="J6440" s="21">
        <f>ROUNDDOWN(ROUND(H6440*0.06,2),-2)</f>
        <v/>
      </c>
      <c r="K6440" s="21">
        <f>ROUNDDOWN(ROUND(H6440*0.04,2),-2)</f>
        <v/>
      </c>
      <c r="L6440" s="21">
        <f>I6440+J6440+K6440</f>
        <v/>
      </c>
      <c r="M6440" s="21">
        <f>B6440-L6440</f>
        <v/>
      </c>
      <c r="N6440" s="21">
        <f>ROUNDDOWN(ROUND(B6440*0.2042,2),0)</f>
        <v/>
      </c>
    </row>
    <row r="6441">
      <c r="A6441" t="inlineStr">
        <is>
          <t>照合 一般</t>
        </is>
      </c>
      <c r="B6441" s="21" t="n">
        <v>48500000</v>
      </c>
      <c r="C6441" s="22" t="n">
        <v>25</v>
      </c>
      <c r="D6441" s="22" t="n">
        <v>1</v>
      </c>
      <c r="E6441" s="22" t="n">
        <v>0</v>
      </c>
      <c r="F6441" s="21">
        <f>(IF(C6441&lt;=20,MAX(800000,400000*C6441),8000000+700000*(C6441-20))+IF(E6441=1,1000000,0))</f>
        <v/>
      </c>
      <c r="G6441" s="21">
        <f>IF(AND(D6441=3,C6441&lt;=5),MAX(0,B6441-F6441),IF(AND(D6441=2,C6441&lt;=5,MAX(0,B6441-F6441)&gt;3000000),1500000+MAX(0,B6441-F6441)-3000000,MAX(0,B6441-F6441)/2))</f>
        <v/>
      </c>
      <c r="H6441" s="21">
        <f>ROUNDDOWN(G6441,-3)</f>
        <v/>
      </c>
      <c r="I6441" s="21">
        <f>IF(H6441&lt;=0,0,ROUNDDOWN(ROUND((H6441*LOOKUP(H6441,{0,1950001,3300001,6950001,9000001,18000001,40000001},{0.05,0.1,0.2,0.23,0.33,0.4,0.45})-LOOKUP(H6441,{0,1950001,3300001,6950001,9000001,18000001,40000001},{0,97500,427500,636000,1536000,2796000,4796000}))*1.021,3),0))</f>
        <v/>
      </c>
      <c r="J6441" s="21">
        <f>ROUNDDOWN(ROUND(H6441*0.06,2),-2)</f>
        <v/>
      </c>
      <c r="K6441" s="21">
        <f>ROUNDDOWN(ROUND(H6441*0.04,2),-2)</f>
        <v/>
      </c>
      <c r="L6441" s="21">
        <f>I6441+J6441+K6441</f>
        <v/>
      </c>
      <c r="M6441" s="21">
        <f>B6441-L6441</f>
        <v/>
      </c>
      <c r="N6441" s="21">
        <f>ROUNDDOWN(ROUND(B6441*0.2042,2),0)</f>
        <v/>
      </c>
    </row>
    <row r="6442">
      <c r="A6442" t="inlineStr">
        <is>
          <t>照合 一般</t>
        </is>
      </c>
      <c r="B6442" s="21" t="n">
        <v>48500000</v>
      </c>
      <c r="C6442" s="22" t="n">
        <v>26</v>
      </c>
      <c r="D6442" s="22" t="n">
        <v>1</v>
      </c>
      <c r="E6442" s="22" t="n">
        <v>0</v>
      </c>
      <c r="F6442" s="21">
        <f>(IF(C6442&lt;=20,MAX(800000,400000*C6442),8000000+700000*(C6442-20))+IF(E6442=1,1000000,0))</f>
        <v/>
      </c>
      <c r="G6442" s="21">
        <f>IF(AND(D6442=3,C6442&lt;=5),MAX(0,B6442-F6442),IF(AND(D6442=2,C6442&lt;=5,MAX(0,B6442-F6442)&gt;3000000),1500000+MAX(0,B6442-F6442)-3000000,MAX(0,B6442-F6442)/2))</f>
        <v/>
      </c>
      <c r="H6442" s="21">
        <f>ROUNDDOWN(G6442,-3)</f>
        <v/>
      </c>
      <c r="I6442" s="21">
        <f>IF(H6442&lt;=0,0,ROUNDDOWN(ROUND((H6442*LOOKUP(H6442,{0,1950001,3300001,6950001,9000001,18000001,40000001},{0.05,0.1,0.2,0.23,0.33,0.4,0.45})-LOOKUP(H6442,{0,1950001,3300001,6950001,9000001,18000001,40000001},{0,97500,427500,636000,1536000,2796000,4796000}))*1.021,3),0))</f>
        <v/>
      </c>
      <c r="J6442" s="21">
        <f>ROUNDDOWN(ROUND(H6442*0.06,2),-2)</f>
        <v/>
      </c>
      <c r="K6442" s="21">
        <f>ROUNDDOWN(ROUND(H6442*0.04,2),-2)</f>
        <v/>
      </c>
      <c r="L6442" s="21">
        <f>I6442+J6442+K6442</f>
        <v/>
      </c>
      <c r="M6442" s="21">
        <f>B6442-L6442</f>
        <v/>
      </c>
      <c r="N6442" s="21">
        <f>ROUNDDOWN(ROUND(B6442*0.2042,2),0)</f>
        <v/>
      </c>
    </row>
    <row r="6443">
      <c r="A6443" t="inlineStr">
        <is>
          <t>照合 一般</t>
        </is>
      </c>
      <c r="B6443" s="21" t="n">
        <v>48500000</v>
      </c>
      <c r="C6443" s="22" t="n">
        <v>27</v>
      </c>
      <c r="D6443" s="22" t="n">
        <v>1</v>
      </c>
      <c r="E6443" s="22" t="n">
        <v>0</v>
      </c>
      <c r="F6443" s="21">
        <f>(IF(C6443&lt;=20,MAX(800000,400000*C6443),8000000+700000*(C6443-20))+IF(E6443=1,1000000,0))</f>
        <v/>
      </c>
      <c r="G6443" s="21">
        <f>IF(AND(D6443=3,C6443&lt;=5),MAX(0,B6443-F6443),IF(AND(D6443=2,C6443&lt;=5,MAX(0,B6443-F6443)&gt;3000000),1500000+MAX(0,B6443-F6443)-3000000,MAX(0,B6443-F6443)/2))</f>
        <v/>
      </c>
      <c r="H6443" s="21">
        <f>ROUNDDOWN(G6443,-3)</f>
        <v/>
      </c>
      <c r="I6443" s="21">
        <f>IF(H6443&lt;=0,0,ROUNDDOWN(ROUND((H6443*LOOKUP(H6443,{0,1950001,3300001,6950001,9000001,18000001,40000001},{0.05,0.1,0.2,0.23,0.33,0.4,0.45})-LOOKUP(H6443,{0,1950001,3300001,6950001,9000001,18000001,40000001},{0,97500,427500,636000,1536000,2796000,4796000}))*1.021,3),0))</f>
        <v/>
      </c>
      <c r="J6443" s="21">
        <f>ROUNDDOWN(ROUND(H6443*0.06,2),-2)</f>
        <v/>
      </c>
      <c r="K6443" s="21">
        <f>ROUNDDOWN(ROUND(H6443*0.04,2),-2)</f>
        <v/>
      </c>
      <c r="L6443" s="21">
        <f>I6443+J6443+K6443</f>
        <v/>
      </c>
      <c r="M6443" s="21">
        <f>B6443-L6443</f>
        <v/>
      </c>
      <c r="N6443" s="21">
        <f>ROUNDDOWN(ROUND(B6443*0.2042,2),0)</f>
        <v/>
      </c>
    </row>
    <row r="6444">
      <c r="A6444" t="inlineStr">
        <is>
          <t>照合 一般</t>
        </is>
      </c>
      <c r="B6444" s="21" t="n">
        <v>48500000</v>
      </c>
      <c r="C6444" s="22" t="n">
        <v>28</v>
      </c>
      <c r="D6444" s="22" t="n">
        <v>1</v>
      </c>
      <c r="E6444" s="22" t="n">
        <v>0</v>
      </c>
      <c r="F6444" s="21">
        <f>(IF(C6444&lt;=20,MAX(800000,400000*C6444),8000000+700000*(C6444-20))+IF(E6444=1,1000000,0))</f>
        <v/>
      </c>
      <c r="G6444" s="21">
        <f>IF(AND(D6444=3,C6444&lt;=5),MAX(0,B6444-F6444),IF(AND(D6444=2,C6444&lt;=5,MAX(0,B6444-F6444)&gt;3000000),1500000+MAX(0,B6444-F6444)-3000000,MAX(0,B6444-F6444)/2))</f>
        <v/>
      </c>
      <c r="H6444" s="21">
        <f>ROUNDDOWN(G6444,-3)</f>
        <v/>
      </c>
      <c r="I6444" s="21">
        <f>IF(H6444&lt;=0,0,ROUNDDOWN(ROUND((H6444*LOOKUP(H6444,{0,1950001,3300001,6950001,9000001,18000001,40000001},{0.05,0.1,0.2,0.23,0.33,0.4,0.45})-LOOKUP(H6444,{0,1950001,3300001,6950001,9000001,18000001,40000001},{0,97500,427500,636000,1536000,2796000,4796000}))*1.021,3),0))</f>
        <v/>
      </c>
      <c r="J6444" s="21">
        <f>ROUNDDOWN(ROUND(H6444*0.06,2),-2)</f>
        <v/>
      </c>
      <c r="K6444" s="21">
        <f>ROUNDDOWN(ROUND(H6444*0.04,2),-2)</f>
        <v/>
      </c>
      <c r="L6444" s="21">
        <f>I6444+J6444+K6444</f>
        <v/>
      </c>
      <c r="M6444" s="21">
        <f>B6444-L6444</f>
        <v/>
      </c>
      <c r="N6444" s="21">
        <f>ROUNDDOWN(ROUND(B6444*0.2042,2),0)</f>
        <v/>
      </c>
    </row>
    <row r="6445">
      <c r="A6445" t="inlineStr">
        <is>
          <t>照合 一般</t>
        </is>
      </c>
      <c r="B6445" s="21" t="n">
        <v>48500000</v>
      </c>
      <c r="C6445" s="22" t="n">
        <v>29</v>
      </c>
      <c r="D6445" s="22" t="n">
        <v>1</v>
      </c>
      <c r="E6445" s="22" t="n">
        <v>0</v>
      </c>
      <c r="F6445" s="21">
        <f>(IF(C6445&lt;=20,MAX(800000,400000*C6445),8000000+700000*(C6445-20))+IF(E6445=1,1000000,0))</f>
        <v/>
      </c>
      <c r="G6445" s="21">
        <f>IF(AND(D6445=3,C6445&lt;=5),MAX(0,B6445-F6445),IF(AND(D6445=2,C6445&lt;=5,MAX(0,B6445-F6445)&gt;3000000),1500000+MAX(0,B6445-F6445)-3000000,MAX(0,B6445-F6445)/2))</f>
        <v/>
      </c>
      <c r="H6445" s="21">
        <f>ROUNDDOWN(G6445,-3)</f>
        <v/>
      </c>
      <c r="I6445" s="21">
        <f>IF(H6445&lt;=0,0,ROUNDDOWN(ROUND((H6445*LOOKUP(H6445,{0,1950001,3300001,6950001,9000001,18000001,40000001},{0.05,0.1,0.2,0.23,0.33,0.4,0.45})-LOOKUP(H6445,{0,1950001,3300001,6950001,9000001,18000001,40000001},{0,97500,427500,636000,1536000,2796000,4796000}))*1.021,3),0))</f>
        <v/>
      </c>
      <c r="J6445" s="21">
        <f>ROUNDDOWN(ROUND(H6445*0.06,2),-2)</f>
        <v/>
      </c>
      <c r="K6445" s="21">
        <f>ROUNDDOWN(ROUND(H6445*0.04,2),-2)</f>
        <v/>
      </c>
      <c r="L6445" s="21">
        <f>I6445+J6445+K6445</f>
        <v/>
      </c>
      <c r="M6445" s="21">
        <f>B6445-L6445</f>
        <v/>
      </c>
      <c r="N6445" s="21">
        <f>ROUNDDOWN(ROUND(B6445*0.2042,2),0)</f>
        <v/>
      </c>
    </row>
    <row r="6446">
      <c r="A6446" t="inlineStr">
        <is>
          <t>照合 一般</t>
        </is>
      </c>
      <c r="B6446" s="21" t="n">
        <v>48500000</v>
      </c>
      <c r="C6446" s="22" t="n">
        <v>30</v>
      </c>
      <c r="D6446" s="22" t="n">
        <v>1</v>
      </c>
      <c r="E6446" s="22" t="n">
        <v>0</v>
      </c>
      <c r="F6446" s="21">
        <f>(IF(C6446&lt;=20,MAX(800000,400000*C6446),8000000+700000*(C6446-20))+IF(E6446=1,1000000,0))</f>
        <v/>
      </c>
      <c r="G6446" s="21">
        <f>IF(AND(D6446=3,C6446&lt;=5),MAX(0,B6446-F6446),IF(AND(D6446=2,C6446&lt;=5,MAX(0,B6446-F6446)&gt;3000000),1500000+MAX(0,B6446-F6446)-3000000,MAX(0,B6446-F6446)/2))</f>
        <v/>
      </c>
      <c r="H6446" s="21">
        <f>ROUNDDOWN(G6446,-3)</f>
        <v/>
      </c>
      <c r="I6446" s="21">
        <f>IF(H6446&lt;=0,0,ROUNDDOWN(ROUND((H6446*LOOKUP(H6446,{0,1950001,3300001,6950001,9000001,18000001,40000001},{0.05,0.1,0.2,0.23,0.33,0.4,0.45})-LOOKUP(H6446,{0,1950001,3300001,6950001,9000001,18000001,40000001},{0,97500,427500,636000,1536000,2796000,4796000}))*1.021,3),0))</f>
        <v/>
      </c>
      <c r="J6446" s="21">
        <f>ROUNDDOWN(ROUND(H6446*0.06,2),-2)</f>
        <v/>
      </c>
      <c r="K6446" s="21">
        <f>ROUNDDOWN(ROUND(H6446*0.04,2),-2)</f>
        <v/>
      </c>
      <c r="L6446" s="21">
        <f>I6446+J6446+K6446</f>
        <v/>
      </c>
      <c r="M6446" s="21">
        <f>B6446-L6446</f>
        <v/>
      </c>
      <c r="N6446" s="21">
        <f>ROUNDDOWN(ROUND(B6446*0.2042,2),0)</f>
        <v/>
      </c>
    </row>
    <row r="6447">
      <c r="A6447" t="inlineStr">
        <is>
          <t>照合 一般</t>
        </is>
      </c>
      <c r="B6447" s="21" t="n">
        <v>48500000</v>
      </c>
      <c r="C6447" s="22" t="n">
        <v>31</v>
      </c>
      <c r="D6447" s="22" t="n">
        <v>1</v>
      </c>
      <c r="E6447" s="22" t="n">
        <v>0</v>
      </c>
      <c r="F6447" s="21">
        <f>(IF(C6447&lt;=20,MAX(800000,400000*C6447),8000000+700000*(C6447-20))+IF(E6447=1,1000000,0))</f>
        <v/>
      </c>
      <c r="G6447" s="21">
        <f>IF(AND(D6447=3,C6447&lt;=5),MAX(0,B6447-F6447),IF(AND(D6447=2,C6447&lt;=5,MAX(0,B6447-F6447)&gt;3000000),1500000+MAX(0,B6447-F6447)-3000000,MAX(0,B6447-F6447)/2))</f>
        <v/>
      </c>
      <c r="H6447" s="21">
        <f>ROUNDDOWN(G6447,-3)</f>
        <v/>
      </c>
      <c r="I6447" s="21">
        <f>IF(H6447&lt;=0,0,ROUNDDOWN(ROUND((H6447*LOOKUP(H6447,{0,1950001,3300001,6950001,9000001,18000001,40000001},{0.05,0.1,0.2,0.23,0.33,0.4,0.45})-LOOKUP(H6447,{0,1950001,3300001,6950001,9000001,18000001,40000001},{0,97500,427500,636000,1536000,2796000,4796000}))*1.021,3),0))</f>
        <v/>
      </c>
      <c r="J6447" s="21">
        <f>ROUNDDOWN(ROUND(H6447*0.06,2),-2)</f>
        <v/>
      </c>
      <c r="K6447" s="21">
        <f>ROUNDDOWN(ROUND(H6447*0.04,2),-2)</f>
        <v/>
      </c>
      <c r="L6447" s="21">
        <f>I6447+J6447+K6447</f>
        <v/>
      </c>
      <c r="M6447" s="21">
        <f>B6447-L6447</f>
        <v/>
      </c>
      <c r="N6447" s="21">
        <f>ROUNDDOWN(ROUND(B6447*0.2042,2),0)</f>
        <v/>
      </c>
    </row>
    <row r="6448">
      <c r="A6448" t="inlineStr">
        <is>
          <t>照合 一般</t>
        </is>
      </c>
      <c r="B6448" s="21" t="n">
        <v>48500000</v>
      </c>
      <c r="C6448" s="22" t="n">
        <v>32</v>
      </c>
      <c r="D6448" s="22" t="n">
        <v>1</v>
      </c>
      <c r="E6448" s="22" t="n">
        <v>0</v>
      </c>
      <c r="F6448" s="21">
        <f>(IF(C6448&lt;=20,MAX(800000,400000*C6448),8000000+700000*(C6448-20))+IF(E6448=1,1000000,0))</f>
        <v/>
      </c>
      <c r="G6448" s="21">
        <f>IF(AND(D6448=3,C6448&lt;=5),MAX(0,B6448-F6448),IF(AND(D6448=2,C6448&lt;=5,MAX(0,B6448-F6448)&gt;3000000),1500000+MAX(0,B6448-F6448)-3000000,MAX(0,B6448-F6448)/2))</f>
        <v/>
      </c>
      <c r="H6448" s="21">
        <f>ROUNDDOWN(G6448,-3)</f>
        <v/>
      </c>
      <c r="I6448" s="21">
        <f>IF(H6448&lt;=0,0,ROUNDDOWN(ROUND((H6448*LOOKUP(H6448,{0,1950001,3300001,6950001,9000001,18000001,40000001},{0.05,0.1,0.2,0.23,0.33,0.4,0.45})-LOOKUP(H6448,{0,1950001,3300001,6950001,9000001,18000001,40000001},{0,97500,427500,636000,1536000,2796000,4796000}))*1.021,3),0))</f>
        <v/>
      </c>
      <c r="J6448" s="21">
        <f>ROUNDDOWN(ROUND(H6448*0.06,2),-2)</f>
        <v/>
      </c>
      <c r="K6448" s="21">
        <f>ROUNDDOWN(ROUND(H6448*0.04,2),-2)</f>
        <v/>
      </c>
      <c r="L6448" s="21">
        <f>I6448+J6448+K6448</f>
        <v/>
      </c>
      <c r="M6448" s="21">
        <f>B6448-L6448</f>
        <v/>
      </c>
      <c r="N6448" s="21">
        <f>ROUNDDOWN(ROUND(B6448*0.2042,2),0)</f>
        <v/>
      </c>
    </row>
    <row r="6449">
      <c r="A6449" t="inlineStr">
        <is>
          <t>照合 一般</t>
        </is>
      </c>
      <c r="B6449" s="21" t="n">
        <v>48500000</v>
      </c>
      <c r="C6449" s="22" t="n">
        <v>33</v>
      </c>
      <c r="D6449" s="22" t="n">
        <v>1</v>
      </c>
      <c r="E6449" s="22" t="n">
        <v>0</v>
      </c>
      <c r="F6449" s="21">
        <f>(IF(C6449&lt;=20,MAX(800000,400000*C6449),8000000+700000*(C6449-20))+IF(E6449=1,1000000,0))</f>
        <v/>
      </c>
      <c r="G6449" s="21">
        <f>IF(AND(D6449=3,C6449&lt;=5),MAX(0,B6449-F6449),IF(AND(D6449=2,C6449&lt;=5,MAX(0,B6449-F6449)&gt;3000000),1500000+MAX(0,B6449-F6449)-3000000,MAX(0,B6449-F6449)/2))</f>
        <v/>
      </c>
      <c r="H6449" s="21">
        <f>ROUNDDOWN(G6449,-3)</f>
        <v/>
      </c>
      <c r="I6449" s="21">
        <f>IF(H6449&lt;=0,0,ROUNDDOWN(ROUND((H6449*LOOKUP(H6449,{0,1950001,3300001,6950001,9000001,18000001,40000001},{0.05,0.1,0.2,0.23,0.33,0.4,0.45})-LOOKUP(H6449,{0,1950001,3300001,6950001,9000001,18000001,40000001},{0,97500,427500,636000,1536000,2796000,4796000}))*1.021,3),0))</f>
        <v/>
      </c>
      <c r="J6449" s="21">
        <f>ROUNDDOWN(ROUND(H6449*0.06,2),-2)</f>
        <v/>
      </c>
      <c r="K6449" s="21">
        <f>ROUNDDOWN(ROUND(H6449*0.04,2),-2)</f>
        <v/>
      </c>
      <c r="L6449" s="21">
        <f>I6449+J6449+K6449</f>
        <v/>
      </c>
      <c r="M6449" s="21">
        <f>B6449-L6449</f>
        <v/>
      </c>
      <c r="N6449" s="21">
        <f>ROUNDDOWN(ROUND(B6449*0.2042,2),0)</f>
        <v/>
      </c>
    </row>
    <row r="6450">
      <c r="A6450" t="inlineStr">
        <is>
          <t>照合 一般</t>
        </is>
      </c>
      <c r="B6450" s="21" t="n">
        <v>48500000</v>
      </c>
      <c r="C6450" s="22" t="n">
        <v>34</v>
      </c>
      <c r="D6450" s="22" t="n">
        <v>1</v>
      </c>
      <c r="E6450" s="22" t="n">
        <v>0</v>
      </c>
      <c r="F6450" s="21">
        <f>(IF(C6450&lt;=20,MAX(800000,400000*C6450),8000000+700000*(C6450-20))+IF(E6450=1,1000000,0))</f>
        <v/>
      </c>
      <c r="G6450" s="21">
        <f>IF(AND(D6450=3,C6450&lt;=5),MAX(0,B6450-F6450),IF(AND(D6450=2,C6450&lt;=5,MAX(0,B6450-F6450)&gt;3000000),1500000+MAX(0,B6450-F6450)-3000000,MAX(0,B6450-F6450)/2))</f>
        <v/>
      </c>
      <c r="H6450" s="21">
        <f>ROUNDDOWN(G6450,-3)</f>
        <v/>
      </c>
      <c r="I6450" s="21">
        <f>IF(H6450&lt;=0,0,ROUNDDOWN(ROUND((H6450*LOOKUP(H6450,{0,1950001,3300001,6950001,9000001,18000001,40000001},{0.05,0.1,0.2,0.23,0.33,0.4,0.45})-LOOKUP(H6450,{0,1950001,3300001,6950001,9000001,18000001,40000001},{0,97500,427500,636000,1536000,2796000,4796000}))*1.021,3),0))</f>
        <v/>
      </c>
      <c r="J6450" s="21">
        <f>ROUNDDOWN(ROUND(H6450*0.06,2),-2)</f>
        <v/>
      </c>
      <c r="K6450" s="21">
        <f>ROUNDDOWN(ROUND(H6450*0.04,2),-2)</f>
        <v/>
      </c>
      <c r="L6450" s="21">
        <f>I6450+J6450+K6450</f>
        <v/>
      </c>
      <c r="M6450" s="21">
        <f>B6450-L6450</f>
        <v/>
      </c>
      <c r="N6450" s="21">
        <f>ROUNDDOWN(ROUND(B6450*0.2042,2),0)</f>
        <v/>
      </c>
    </row>
    <row r="6451">
      <c r="A6451" t="inlineStr">
        <is>
          <t>照合 一般</t>
        </is>
      </c>
      <c r="B6451" s="21" t="n">
        <v>48500000</v>
      </c>
      <c r="C6451" s="22" t="n">
        <v>35</v>
      </c>
      <c r="D6451" s="22" t="n">
        <v>1</v>
      </c>
      <c r="E6451" s="22" t="n">
        <v>0</v>
      </c>
      <c r="F6451" s="21">
        <f>(IF(C6451&lt;=20,MAX(800000,400000*C6451),8000000+700000*(C6451-20))+IF(E6451=1,1000000,0))</f>
        <v/>
      </c>
      <c r="G6451" s="21">
        <f>IF(AND(D6451=3,C6451&lt;=5),MAX(0,B6451-F6451),IF(AND(D6451=2,C6451&lt;=5,MAX(0,B6451-F6451)&gt;3000000),1500000+MAX(0,B6451-F6451)-3000000,MAX(0,B6451-F6451)/2))</f>
        <v/>
      </c>
      <c r="H6451" s="21">
        <f>ROUNDDOWN(G6451,-3)</f>
        <v/>
      </c>
      <c r="I6451" s="21">
        <f>IF(H6451&lt;=0,0,ROUNDDOWN(ROUND((H6451*LOOKUP(H6451,{0,1950001,3300001,6950001,9000001,18000001,40000001},{0.05,0.1,0.2,0.23,0.33,0.4,0.45})-LOOKUP(H6451,{0,1950001,3300001,6950001,9000001,18000001,40000001},{0,97500,427500,636000,1536000,2796000,4796000}))*1.021,3),0))</f>
        <v/>
      </c>
      <c r="J6451" s="21">
        <f>ROUNDDOWN(ROUND(H6451*0.06,2),-2)</f>
        <v/>
      </c>
      <c r="K6451" s="21">
        <f>ROUNDDOWN(ROUND(H6451*0.04,2),-2)</f>
        <v/>
      </c>
      <c r="L6451" s="21">
        <f>I6451+J6451+K6451</f>
        <v/>
      </c>
      <c r="M6451" s="21">
        <f>B6451-L6451</f>
        <v/>
      </c>
      <c r="N6451" s="21">
        <f>ROUNDDOWN(ROUND(B6451*0.2042,2),0)</f>
        <v/>
      </c>
    </row>
    <row r="6452">
      <c r="A6452" t="inlineStr">
        <is>
          <t>照合 一般</t>
        </is>
      </c>
      <c r="B6452" s="21" t="n">
        <v>48500000</v>
      </c>
      <c r="C6452" s="22" t="n">
        <v>36</v>
      </c>
      <c r="D6452" s="22" t="n">
        <v>1</v>
      </c>
      <c r="E6452" s="22" t="n">
        <v>0</v>
      </c>
      <c r="F6452" s="21">
        <f>(IF(C6452&lt;=20,MAX(800000,400000*C6452),8000000+700000*(C6452-20))+IF(E6452=1,1000000,0))</f>
        <v/>
      </c>
      <c r="G6452" s="21">
        <f>IF(AND(D6452=3,C6452&lt;=5),MAX(0,B6452-F6452),IF(AND(D6452=2,C6452&lt;=5,MAX(0,B6452-F6452)&gt;3000000),1500000+MAX(0,B6452-F6452)-3000000,MAX(0,B6452-F6452)/2))</f>
        <v/>
      </c>
      <c r="H6452" s="21">
        <f>ROUNDDOWN(G6452,-3)</f>
        <v/>
      </c>
      <c r="I6452" s="21">
        <f>IF(H6452&lt;=0,0,ROUNDDOWN(ROUND((H6452*LOOKUP(H6452,{0,1950001,3300001,6950001,9000001,18000001,40000001},{0.05,0.1,0.2,0.23,0.33,0.4,0.45})-LOOKUP(H6452,{0,1950001,3300001,6950001,9000001,18000001,40000001},{0,97500,427500,636000,1536000,2796000,4796000}))*1.021,3),0))</f>
        <v/>
      </c>
      <c r="J6452" s="21">
        <f>ROUNDDOWN(ROUND(H6452*0.06,2),-2)</f>
        <v/>
      </c>
      <c r="K6452" s="21">
        <f>ROUNDDOWN(ROUND(H6452*0.04,2),-2)</f>
        <v/>
      </c>
      <c r="L6452" s="21">
        <f>I6452+J6452+K6452</f>
        <v/>
      </c>
      <c r="M6452" s="21">
        <f>B6452-L6452</f>
        <v/>
      </c>
      <c r="N6452" s="21">
        <f>ROUNDDOWN(ROUND(B6452*0.2042,2),0)</f>
        <v/>
      </c>
    </row>
    <row r="6453">
      <c r="A6453" t="inlineStr">
        <is>
          <t>照合 一般</t>
        </is>
      </c>
      <c r="B6453" s="21" t="n">
        <v>48500000</v>
      </c>
      <c r="C6453" s="22" t="n">
        <v>37</v>
      </c>
      <c r="D6453" s="22" t="n">
        <v>1</v>
      </c>
      <c r="E6453" s="22" t="n">
        <v>0</v>
      </c>
      <c r="F6453" s="21">
        <f>(IF(C6453&lt;=20,MAX(800000,400000*C6453),8000000+700000*(C6453-20))+IF(E6453=1,1000000,0))</f>
        <v/>
      </c>
      <c r="G6453" s="21">
        <f>IF(AND(D6453=3,C6453&lt;=5),MAX(0,B6453-F6453),IF(AND(D6453=2,C6453&lt;=5,MAX(0,B6453-F6453)&gt;3000000),1500000+MAX(0,B6453-F6453)-3000000,MAX(0,B6453-F6453)/2))</f>
        <v/>
      </c>
      <c r="H6453" s="21">
        <f>ROUNDDOWN(G6453,-3)</f>
        <v/>
      </c>
      <c r="I6453" s="21">
        <f>IF(H6453&lt;=0,0,ROUNDDOWN(ROUND((H6453*LOOKUP(H6453,{0,1950001,3300001,6950001,9000001,18000001,40000001},{0.05,0.1,0.2,0.23,0.33,0.4,0.45})-LOOKUP(H6453,{0,1950001,3300001,6950001,9000001,18000001,40000001},{0,97500,427500,636000,1536000,2796000,4796000}))*1.021,3),0))</f>
        <v/>
      </c>
      <c r="J6453" s="21">
        <f>ROUNDDOWN(ROUND(H6453*0.06,2),-2)</f>
        <v/>
      </c>
      <c r="K6453" s="21">
        <f>ROUNDDOWN(ROUND(H6453*0.04,2),-2)</f>
        <v/>
      </c>
      <c r="L6453" s="21">
        <f>I6453+J6453+K6453</f>
        <v/>
      </c>
      <c r="M6453" s="21">
        <f>B6453-L6453</f>
        <v/>
      </c>
      <c r="N6453" s="21">
        <f>ROUNDDOWN(ROUND(B6453*0.2042,2),0)</f>
        <v/>
      </c>
    </row>
    <row r="6454">
      <c r="A6454" t="inlineStr">
        <is>
          <t>照合 一般</t>
        </is>
      </c>
      <c r="B6454" s="21" t="n">
        <v>48500000</v>
      </c>
      <c r="C6454" s="22" t="n">
        <v>38</v>
      </c>
      <c r="D6454" s="22" t="n">
        <v>1</v>
      </c>
      <c r="E6454" s="22" t="n">
        <v>0</v>
      </c>
      <c r="F6454" s="21">
        <f>(IF(C6454&lt;=20,MAX(800000,400000*C6454),8000000+700000*(C6454-20))+IF(E6454=1,1000000,0))</f>
        <v/>
      </c>
      <c r="G6454" s="21">
        <f>IF(AND(D6454=3,C6454&lt;=5),MAX(0,B6454-F6454),IF(AND(D6454=2,C6454&lt;=5,MAX(0,B6454-F6454)&gt;3000000),1500000+MAX(0,B6454-F6454)-3000000,MAX(0,B6454-F6454)/2))</f>
        <v/>
      </c>
      <c r="H6454" s="21">
        <f>ROUNDDOWN(G6454,-3)</f>
        <v/>
      </c>
      <c r="I6454" s="21">
        <f>IF(H6454&lt;=0,0,ROUNDDOWN(ROUND((H6454*LOOKUP(H6454,{0,1950001,3300001,6950001,9000001,18000001,40000001},{0.05,0.1,0.2,0.23,0.33,0.4,0.45})-LOOKUP(H6454,{0,1950001,3300001,6950001,9000001,18000001,40000001},{0,97500,427500,636000,1536000,2796000,4796000}))*1.021,3),0))</f>
        <v/>
      </c>
      <c r="J6454" s="21">
        <f>ROUNDDOWN(ROUND(H6454*0.06,2),-2)</f>
        <v/>
      </c>
      <c r="K6454" s="21">
        <f>ROUNDDOWN(ROUND(H6454*0.04,2),-2)</f>
        <v/>
      </c>
      <c r="L6454" s="21">
        <f>I6454+J6454+K6454</f>
        <v/>
      </c>
      <c r="M6454" s="21">
        <f>B6454-L6454</f>
        <v/>
      </c>
      <c r="N6454" s="21">
        <f>ROUNDDOWN(ROUND(B6454*0.2042,2),0)</f>
        <v/>
      </c>
    </row>
    <row r="6455">
      <c r="A6455" t="inlineStr">
        <is>
          <t>照合 一般</t>
        </is>
      </c>
      <c r="B6455" s="21" t="n">
        <v>48500000</v>
      </c>
      <c r="C6455" s="22" t="n">
        <v>39</v>
      </c>
      <c r="D6455" s="22" t="n">
        <v>1</v>
      </c>
      <c r="E6455" s="22" t="n">
        <v>0</v>
      </c>
      <c r="F6455" s="21">
        <f>(IF(C6455&lt;=20,MAX(800000,400000*C6455),8000000+700000*(C6455-20))+IF(E6455=1,1000000,0))</f>
        <v/>
      </c>
      <c r="G6455" s="21">
        <f>IF(AND(D6455=3,C6455&lt;=5),MAX(0,B6455-F6455),IF(AND(D6455=2,C6455&lt;=5,MAX(0,B6455-F6455)&gt;3000000),1500000+MAX(0,B6455-F6455)-3000000,MAX(0,B6455-F6455)/2))</f>
        <v/>
      </c>
      <c r="H6455" s="21">
        <f>ROUNDDOWN(G6455,-3)</f>
        <v/>
      </c>
      <c r="I6455" s="21">
        <f>IF(H6455&lt;=0,0,ROUNDDOWN(ROUND((H6455*LOOKUP(H6455,{0,1950001,3300001,6950001,9000001,18000001,40000001},{0.05,0.1,0.2,0.23,0.33,0.4,0.45})-LOOKUP(H6455,{0,1950001,3300001,6950001,9000001,18000001,40000001},{0,97500,427500,636000,1536000,2796000,4796000}))*1.021,3),0))</f>
        <v/>
      </c>
      <c r="J6455" s="21">
        <f>ROUNDDOWN(ROUND(H6455*0.06,2),-2)</f>
        <v/>
      </c>
      <c r="K6455" s="21">
        <f>ROUNDDOWN(ROUND(H6455*0.04,2),-2)</f>
        <v/>
      </c>
      <c r="L6455" s="21">
        <f>I6455+J6455+K6455</f>
        <v/>
      </c>
      <c r="M6455" s="21">
        <f>B6455-L6455</f>
        <v/>
      </c>
      <c r="N6455" s="21">
        <f>ROUNDDOWN(ROUND(B6455*0.2042,2),0)</f>
        <v/>
      </c>
    </row>
    <row r="6456">
      <c r="A6456" t="inlineStr">
        <is>
          <t>照合 一般</t>
        </is>
      </c>
      <c r="B6456" s="21" t="n">
        <v>48500000</v>
      </c>
      <c r="C6456" s="22" t="n">
        <v>40</v>
      </c>
      <c r="D6456" s="22" t="n">
        <v>1</v>
      </c>
      <c r="E6456" s="22" t="n">
        <v>0</v>
      </c>
      <c r="F6456" s="21">
        <f>(IF(C6456&lt;=20,MAX(800000,400000*C6456),8000000+700000*(C6456-20))+IF(E6456=1,1000000,0))</f>
        <v/>
      </c>
      <c r="G6456" s="21">
        <f>IF(AND(D6456=3,C6456&lt;=5),MAX(0,B6456-F6456),IF(AND(D6456=2,C6456&lt;=5,MAX(0,B6456-F6456)&gt;3000000),1500000+MAX(0,B6456-F6456)-3000000,MAX(0,B6456-F6456)/2))</f>
        <v/>
      </c>
      <c r="H6456" s="21">
        <f>ROUNDDOWN(G6456,-3)</f>
        <v/>
      </c>
      <c r="I6456" s="21">
        <f>IF(H6456&lt;=0,0,ROUNDDOWN(ROUND((H6456*LOOKUP(H6456,{0,1950001,3300001,6950001,9000001,18000001,40000001},{0.05,0.1,0.2,0.23,0.33,0.4,0.45})-LOOKUP(H6456,{0,1950001,3300001,6950001,9000001,18000001,40000001},{0,97500,427500,636000,1536000,2796000,4796000}))*1.021,3),0))</f>
        <v/>
      </c>
      <c r="J6456" s="21">
        <f>ROUNDDOWN(ROUND(H6456*0.06,2),-2)</f>
        <v/>
      </c>
      <c r="K6456" s="21">
        <f>ROUNDDOWN(ROUND(H6456*0.04,2),-2)</f>
        <v/>
      </c>
      <c r="L6456" s="21">
        <f>I6456+J6456+K6456</f>
        <v/>
      </c>
      <c r="M6456" s="21">
        <f>B6456-L6456</f>
        <v/>
      </c>
      <c r="N6456" s="21">
        <f>ROUNDDOWN(ROUND(B6456*0.2042,2),0)</f>
        <v/>
      </c>
    </row>
    <row r="6457">
      <c r="A6457" t="inlineStr">
        <is>
          <t>照合 一般</t>
        </is>
      </c>
      <c r="B6457" s="21" t="n">
        <v>48500000</v>
      </c>
      <c r="C6457" s="22" t="n">
        <v>41</v>
      </c>
      <c r="D6457" s="22" t="n">
        <v>1</v>
      </c>
      <c r="E6457" s="22" t="n">
        <v>0</v>
      </c>
      <c r="F6457" s="21">
        <f>(IF(C6457&lt;=20,MAX(800000,400000*C6457),8000000+700000*(C6457-20))+IF(E6457=1,1000000,0))</f>
        <v/>
      </c>
      <c r="G6457" s="21">
        <f>IF(AND(D6457=3,C6457&lt;=5),MAX(0,B6457-F6457),IF(AND(D6457=2,C6457&lt;=5,MAX(0,B6457-F6457)&gt;3000000),1500000+MAX(0,B6457-F6457)-3000000,MAX(0,B6457-F6457)/2))</f>
        <v/>
      </c>
      <c r="H6457" s="21">
        <f>ROUNDDOWN(G6457,-3)</f>
        <v/>
      </c>
      <c r="I6457" s="21">
        <f>IF(H6457&lt;=0,0,ROUNDDOWN(ROUND((H6457*LOOKUP(H6457,{0,1950001,3300001,6950001,9000001,18000001,40000001},{0.05,0.1,0.2,0.23,0.33,0.4,0.45})-LOOKUP(H6457,{0,1950001,3300001,6950001,9000001,18000001,40000001},{0,97500,427500,636000,1536000,2796000,4796000}))*1.021,3),0))</f>
        <v/>
      </c>
      <c r="J6457" s="21">
        <f>ROUNDDOWN(ROUND(H6457*0.06,2),-2)</f>
        <v/>
      </c>
      <c r="K6457" s="21">
        <f>ROUNDDOWN(ROUND(H6457*0.04,2),-2)</f>
        <v/>
      </c>
      <c r="L6457" s="21">
        <f>I6457+J6457+K6457</f>
        <v/>
      </c>
      <c r="M6457" s="21">
        <f>B6457-L6457</f>
        <v/>
      </c>
      <c r="N6457" s="21">
        <f>ROUNDDOWN(ROUND(B6457*0.2042,2),0)</f>
        <v/>
      </c>
    </row>
    <row r="6458">
      <c r="A6458" t="inlineStr">
        <is>
          <t>照合 一般</t>
        </is>
      </c>
      <c r="B6458" s="21" t="n">
        <v>48500000</v>
      </c>
      <c r="C6458" s="22" t="n">
        <v>42</v>
      </c>
      <c r="D6458" s="22" t="n">
        <v>1</v>
      </c>
      <c r="E6458" s="22" t="n">
        <v>0</v>
      </c>
      <c r="F6458" s="21">
        <f>(IF(C6458&lt;=20,MAX(800000,400000*C6458),8000000+700000*(C6458-20))+IF(E6458=1,1000000,0))</f>
        <v/>
      </c>
      <c r="G6458" s="21">
        <f>IF(AND(D6458=3,C6458&lt;=5),MAX(0,B6458-F6458),IF(AND(D6458=2,C6458&lt;=5,MAX(0,B6458-F6458)&gt;3000000),1500000+MAX(0,B6458-F6458)-3000000,MAX(0,B6458-F6458)/2))</f>
        <v/>
      </c>
      <c r="H6458" s="21">
        <f>ROUNDDOWN(G6458,-3)</f>
        <v/>
      </c>
      <c r="I6458" s="21">
        <f>IF(H6458&lt;=0,0,ROUNDDOWN(ROUND((H6458*LOOKUP(H6458,{0,1950001,3300001,6950001,9000001,18000001,40000001},{0.05,0.1,0.2,0.23,0.33,0.4,0.45})-LOOKUP(H6458,{0,1950001,3300001,6950001,9000001,18000001,40000001},{0,97500,427500,636000,1536000,2796000,4796000}))*1.021,3),0))</f>
        <v/>
      </c>
      <c r="J6458" s="21">
        <f>ROUNDDOWN(ROUND(H6458*0.06,2),-2)</f>
        <v/>
      </c>
      <c r="K6458" s="21">
        <f>ROUNDDOWN(ROUND(H6458*0.04,2),-2)</f>
        <v/>
      </c>
      <c r="L6458" s="21">
        <f>I6458+J6458+K6458</f>
        <v/>
      </c>
      <c r="M6458" s="21">
        <f>B6458-L6458</f>
        <v/>
      </c>
      <c r="N6458" s="21">
        <f>ROUNDDOWN(ROUND(B6458*0.2042,2),0)</f>
        <v/>
      </c>
    </row>
    <row r="6459">
      <c r="A6459" t="inlineStr">
        <is>
          <t>照合 一般</t>
        </is>
      </c>
      <c r="B6459" s="21" t="n">
        <v>48500000</v>
      </c>
      <c r="C6459" s="22" t="n">
        <v>43</v>
      </c>
      <c r="D6459" s="22" t="n">
        <v>1</v>
      </c>
      <c r="E6459" s="22" t="n">
        <v>0</v>
      </c>
      <c r="F6459" s="21">
        <f>(IF(C6459&lt;=20,MAX(800000,400000*C6459),8000000+700000*(C6459-20))+IF(E6459=1,1000000,0))</f>
        <v/>
      </c>
      <c r="G6459" s="21">
        <f>IF(AND(D6459=3,C6459&lt;=5),MAX(0,B6459-F6459),IF(AND(D6459=2,C6459&lt;=5,MAX(0,B6459-F6459)&gt;3000000),1500000+MAX(0,B6459-F6459)-3000000,MAX(0,B6459-F6459)/2))</f>
        <v/>
      </c>
      <c r="H6459" s="21">
        <f>ROUNDDOWN(G6459,-3)</f>
        <v/>
      </c>
      <c r="I6459" s="21">
        <f>IF(H6459&lt;=0,0,ROUNDDOWN(ROUND((H6459*LOOKUP(H6459,{0,1950001,3300001,6950001,9000001,18000001,40000001},{0.05,0.1,0.2,0.23,0.33,0.4,0.45})-LOOKUP(H6459,{0,1950001,3300001,6950001,9000001,18000001,40000001},{0,97500,427500,636000,1536000,2796000,4796000}))*1.021,3),0))</f>
        <v/>
      </c>
      <c r="J6459" s="21">
        <f>ROUNDDOWN(ROUND(H6459*0.06,2),-2)</f>
        <v/>
      </c>
      <c r="K6459" s="21">
        <f>ROUNDDOWN(ROUND(H6459*0.04,2),-2)</f>
        <v/>
      </c>
      <c r="L6459" s="21">
        <f>I6459+J6459+K6459</f>
        <v/>
      </c>
      <c r="M6459" s="21">
        <f>B6459-L6459</f>
        <v/>
      </c>
      <c r="N6459" s="21">
        <f>ROUNDDOWN(ROUND(B6459*0.2042,2),0)</f>
        <v/>
      </c>
    </row>
    <row r="6460">
      <c r="A6460" t="inlineStr">
        <is>
          <t>照合 一般</t>
        </is>
      </c>
      <c r="B6460" s="21" t="n">
        <v>48500000</v>
      </c>
      <c r="C6460" s="22" t="n">
        <v>44</v>
      </c>
      <c r="D6460" s="22" t="n">
        <v>1</v>
      </c>
      <c r="E6460" s="22" t="n">
        <v>0</v>
      </c>
      <c r="F6460" s="21">
        <f>(IF(C6460&lt;=20,MAX(800000,400000*C6460),8000000+700000*(C6460-20))+IF(E6460=1,1000000,0))</f>
        <v/>
      </c>
      <c r="G6460" s="21">
        <f>IF(AND(D6460=3,C6460&lt;=5),MAX(0,B6460-F6460),IF(AND(D6460=2,C6460&lt;=5,MAX(0,B6460-F6460)&gt;3000000),1500000+MAX(0,B6460-F6460)-3000000,MAX(0,B6460-F6460)/2))</f>
        <v/>
      </c>
      <c r="H6460" s="21">
        <f>ROUNDDOWN(G6460,-3)</f>
        <v/>
      </c>
      <c r="I6460" s="21">
        <f>IF(H6460&lt;=0,0,ROUNDDOWN(ROUND((H6460*LOOKUP(H6460,{0,1950001,3300001,6950001,9000001,18000001,40000001},{0.05,0.1,0.2,0.23,0.33,0.4,0.45})-LOOKUP(H6460,{0,1950001,3300001,6950001,9000001,18000001,40000001},{0,97500,427500,636000,1536000,2796000,4796000}))*1.021,3),0))</f>
        <v/>
      </c>
      <c r="J6460" s="21">
        <f>ROUNDDOWN(ROUND(H6460*0.06,2),-2)</f>
        <v/>
      </c>
      <c r="K6460" s="21">
        <f>ROUNDDOWN(ROUND(H6460*0.04,2),-2)</f>
        <v/>
      </c>
      <c r="L6460" s="21">
        <f>I6460+J6460+K6460</f>
        <v/>
      </c>
      <c r="M6460" s="21">
        <f>B6460-L6460</f>
        <v/>
      </c>
      <c r="N6460" s="21">
        <f>ROUNDDOWN(ROUND(B6460*0.2042,2),0)</f>
        <v/>
      </c>
    </row>
    <row r="6461">
      <c r="A6461" t="inlineStr">
        <is>
          <t>照合 一般</t>
        </is>
      </c>
      <c r="B6461" s="21" t="n">
        <v>48500000</v>
      </c>
      <c r="C6461" s="22" t="n">
        <v>45</v>
      </c>
      <c r="D6461" s="22" t="n">
        <v>1</v>
      </c>
      <c r="E6461" s="22" t="n">
        <v>0</v>
      </c>
      <c r="F6461" s="21">
        <f>(IF(C6461&lt;=20,MAX(800000,400000*C6461),8000000+700000*(C6461-20))+IF(E6461=1,1000000,0))</f>
        <v/>
      </c>
      <c r="G6461" s="21">
        <f>IF(AND(D6461=3,C6461&lt;=5),MAX(0,B6461-F6461),IF(AND(D6461=2,C6461&lt;=5,MAX(0,B6461-F6461)&gt;3000000),1500000+MAX(0,B6461-F6461)-3000000,MAX(0,B6461-F6461)/2))</f>
        <v/>
      </c>
      <c r="H6461" s="21">
        <f>ROUNDDOWN(G6461,-3)</f>
        <v/>
      </c>
      <c r="I6461" s="21">
        <f>IF(H6461&lt;=0,0,ROUNDDOWN(ROUND((H6461*LOOKUP(H6461,{0,1950001,3300001,6950001,9000001,18000001,40000001},{0.05,0.1,0.2,0.23,0.33,0.4,0.45})-LOOKUP(H6461,{0,1950001,3300001,6950001,9000001,18000001,40000001},{0,97500,427500,636000,1536000,2796000,4796000}))*1.021,3),0))</f>
        <v/>
      </c>
      <c r="J6461" s="21">
        <f>ROUNDDOWN(ROUND(H6461*0.06,2),-2)</f>
        <v/>
      </c>
      <c r="K6461" s="21">
        <f>ROUNDDOWN(ROUND(H6461*0.04,2),-2)</f>
        <v/>
      </c>
      <c r="L6461" s="21">
        <f>I6461+J6461+K6461</f>
        <v/>
      </c>
      <c r="M6461" s="21">
        <f>B6461-L6461</f>
        <v/>
      </c>
      <c r="N6461" s="21">
        <f>ROUNDDOWN(ROUND(B6461*0.2042,2),0)</f>
        <v/>
      </c>
    </row>
    <row r="6462">
      <c r="A6462" t="inlineStr">
        <is>
          <t>照合 短期</t>
        </is>
      </c>
      <c r="B6462" s="21" t="n">
        <v>48500000</v>
      </c>
      <c r="C6462" s="22" t="n">
        <v>1</v>
      </c>
      <c r="D6462" s="22" t="n">
        <v>2</v>
      </c>
      <c r="E6462" s="22" t="n">
        <v>0</v>
      </c>
      <c r="F6462" s="21">
        <f>(IF(C6462&lt;=20,MAX(800000,400000*C6462),8000000+700000*(C6462-20))+IF(E6462=1,1000000,0))</f>
        <v/>
      </c>
      <c r="G6462" s="21">
        <f>IF(AND(D6462=3,C6462&lt;=5),MAX(0,B6462-F6462),IF(AND(D6462=2,C6462&lt;=5,MAX(0,B6462-F6462)&gt;3000000),1500000+MAX(0,B6462-F6462)-3000000,MAX(0,B6462-F6462)/2))</f>
        <v/>
      </c>
      <c r="H6462" s="21">
        <f>ROUNDDOWN(G6462,-3)</f>
        <v/>
      </c>
      <c r="I6462" s="21">
        <f>IF(H6462&lt;=0,0,ROUNDDOWN(ROUND((H6462*LOOKUP(H6462,{0,1950001,3300001,6950001,9000001,18000001,40000001},{0.05,0.1,0.2,0.23,0.33,0.4,0.45})-LOOKUP(H6462,{0,1950001,3300001,6950001,9000001,18000001,40000001},{0,97500,427500,636000,1536000,2796000,4796000}))*1.021,3),0))</f>
        <v/>
      </c>
      <c r="J6462" s="21">
        <f>ROUNDDOWN(ROUND(H6462*0.06,2),-2)</f>
        <v/>
      </c>
      <c r="K6462" s="21">
        <f>ROUNDDOWN(ROUND(H6462*0.04,2),-2)</f>
        <v/>
      </c>
      <c r="L6462" s="21">
        <f>I6462+J6462+K6462</f>
        <v/>
      </c>
      <c r="M6462" s="21">
        <f>B6462-L6462</f>
        <v/>
      </c>
      <c r="N6462" s="21">
        <f>ROUNDDOWN(ROUND(B6462*0.2042,2),0)</f>
        <v/>
      </c>
    </row>
    <row r="6463">
      <c r="A6463" t="inlineStr">
        <is>
          <t>照合 役員</t>
        </is>
      </c>
      <c r="B6463" s="21" t="n">
        <v>48500000</v>
      </c>
      <c r="C6463" s="22" t="n">
        <v>1</v>
      </c>
      <c r="D6463" s="22" t="n">
        <v>3</v>
      </c>
      <c r="E6463" s="22" t="n">
        <v>0</v>
      </c>
      <c r="F6463" s="21">
        <f>(IF(C6463&lt;=20,MAX(800000,400000*C6463),8000000+700000*(C6463-20))+IF(E6463=1,1000000,0))</f>
        <v/>
      </c>
      <c r="G6463" s="21">
        <f>IF(AND(D6463=3,C6463&lt;=5),MAX(0,B6463-F6463),IF(AND(D6463=2,C6463&lt;=5,MAX(0,B6463-F6463)&gt;3000000),1500000+MAX(0,B6463-F6463)-3000000,MAX(0,B6463-F6463)/2))</f>
        <v/>
      </c>
      <c r="H6463" s="21">
        <f>ROUNDDOWN(G6463,-3)</f>
        <v/>
      </c>
      <c r="I6463" s="21">
        <f>IF(H6463&lt;=0,0,ROUNDDOWN(ROUND((H6463*LOOKUP(H6463,{0,1950001,3300001,6950001,9000001,18000001,40000001},{0.05,0.1,0.2,0.23,0.33,0.4,0.45})-LOOKUP(H6463,{0,1950001,3300001,6950001,9000001,18000001,40000001},{0,97500,427500,636000,1536000,2796000,4796000}))*1.021,3),0))</f>
        <v/>
      </c>
      <c r="J6463" s="21">
        <f>ROUNDDOWN(ROUND(H6463*0.06,2),-2)</f>
        <v/>
      </c>
      <c r="K6463" s="21">
        <f>ROUNDDOWN(ROUND(H6463*0.04,2),-2)</f>
        <v/>
      </c>
      <c r="L6463" s="21">
        <f>I6463+J6463+K6463</f>
        <v/>
      </c>
      <c r="M6463" s="21">
        <f>B6463-L6463</f>
        <v/>
      </c>
      <c r="N6463" s="21">
        <f>ROUNDDOWN(ROUND(B6463*0.2042,2),0)</f>
        <v/>
      </c>
    </row>
    <row r="6464">
      <c r="A6464" t="inlineStr">
        <is>
          <t>照合 短期 障害</t>
        </is>
      </c>
      <c r="B6464" s="21" t="n">
        <v>48500000</v>
      </c>
      <c r="C6464" s="22" t="n">
        <v>1</v>
      </c>
      <c r="D6464" s="22" t="n">
        <v>2</v>
      </c>
      <c r="E6464" s="22" t="n">
        <v>1</v>
      </c>
      <c r="F6464" s="21">
        <f>(IF(C6464&lt;=20,MAX(800000,400000*C6464),8000000+700000*(C6464-20))+IF(E6464=1,1000000,0))</f>
        <v/>
      </c>
      <c r="G6464" s="21">
        <f>IF(AND(D6464=3,C6464&lt;=5),MAX(0,B6464-F6464),IF(AND(D6464=2,C6464&lt;=5,MAX(0,B6464-F6464)&gt;3000000),1500000+MAX(0,B6464-F6464)-3000000,MAX(0,B6464-F6464)/2))</f>
        <v/>
      </c>
      <c r="H6464" s="21">
        <f>ROUNDDOWN(G6464,-3)</f>
        <v/>
      </c>
      <c r="I6464" s="21">
        <f>IF(H6464&lt;=0,0,ROUNDDOWN(ROUND((H6464*LOOKUP(H6464,{0,1950001,3300001,6950001,9000001,18000001,40000001},{0.05,0.1,0.2,0.23,0.33,0.4,0.45})-LOOKUP(H6464,{0,1950001,3300001,6950001,9000001,18000001,40000001},{0,97500,427500,636000,1536000,2796000,4796000}))*1.021,3),0))</f>
        <v/>
      </c>
      <c r="J6464" s="21">
        <f>ROUNDDOWN(ROUND(H6464*0.06,2),-2)</f>
        <v/>
      </c>
      <c r="K6464" s="21">
        <f>ROUNDDOWN(ROUND(H6464*0.04,2),-2)</f>
        <v/>
      </c>
      <c r="L6464" s="21">
        <f>I6464+J6464+K6464</f>
        <v/>
      </c>
      <c r="M6464" s="21">
        <f>B6464-L6464</f>
        <v/>
      </c>
      <c r="N6464" s="21">
        <f>ROUNDDOWN(ROUND(B6464*0.2042,2),0)</f>
        <v/>
      </c>
    </row>
    <row r="6465">
      <c r="A6465" t="inlineStr">
        <is>
          <t>照合 短期</t>
        </is>
      </c>
      <c r="B6465" s="21" t="n">
        <v>48500000</v>
      </c>
      <c r="C6465" s="22" t="n">
        <v>2</v>
      </c>
      <c r="D6465" s="22" t="n">
        <v>2</v>
      </c>
      <c r="E6465" s="22" t="n">
        <v>0</v>
      </c>
      <c r="F6465" s="21">
        <f>(IF(C6465&lt;=20,MAX(800000,400000*C6465),8000000+700000*(C6465-20))+IF(E6465=1,1000000,0))</f>
        <v/>
      </c>
      <c r="G6465" s="21">
        <f>IF(AND(D6465=3,C6465&lt;=5),MAX(0,B6465-F6465),IF(AND(D6465=2,C6465&lt;=5,MAX(0,B6465-F6465)&gt;3000000),1500000+MAX(0,B6465-F6465)-3000000,MAX(0,B6465-F6465)/2))</f>
        <v/>
      </c>
      <c r="H6465" s="21">
        <f>ROUNDDOWN(G6465,-3)</f>
        <v/>
      </c>
      <c r="I6465" s="21">
        <f>IF(H6465&lt;=0,0,ROUNDDOWN(ROUND((H6465*LOOKUP(H6465,{0,1950001,3300001,6950001,9000001,18000001,40000001},{0.05,0.1,0.2,0.23,0.33,0.4,0.45})-LOOKUP(H6465,{0,1950001,3300001,6950001,9000001,18000001,40000001},{0,97500,427500,636000,1536000,2796000,4796000}))*1.021,3),0))</f>
        <v/>
      </c>
      <c r="J6465" s="21">
        <f>ROUNDDOWN(ROUND(H6465*0.06,2),-2)</f>
        <v/>
      </c>
      <c r="K6465" s="21">
        <f>ROUNDDOWN(ROUND(H6465*0.04,2),-2)</f>
        <v/>
      </c>
      <c r="L6465" s="21">
        <f>I6465+J6465+K6465</f>
        <v/>
      </c>
      <c r="M6465" s="21">
        <f>B6465-L6465</f>
        <v/>
      </c>
      <c r="N6465" s="21">
        <f>ROUNDDOWN(ROUND(B6465*0.2042,2),0)</f>
        <v/>
      </c>
    </row>
    <row r="6466">
      <c r="A6466" t="inlineStr">
        <is>
          <t>照合 役員</t>
        </is>
      </c>
      <c r="B6466" s="21" t="n">
        <v>48500000</v>
      </c>
      <c r="C6466" s="22" t="n">
        <v>2</v>
      </c>
      <c r="D6466" s="22" t="n">
        <v>3</v>
      </c>
      <c r="E6466" s="22" t="n">
        <v>0</v>
      </c>
      <c r="F6466" s="21">
        <f>(IF(C6466&lt;=20,MAX(800000,400000*C6466),8000000+700000*(C6466-20))+IF(E6466=1,1000000,0))</f>
        <v/>
      </c>
      <c r="G6466" s="21">
        <f>IF(AND(D6466=3,C6466&lt;=5),MAX(0,B6466-F6466),IF(AND(D6466=2,C6466&lt;=5,MAX(0,B6466-F6466)&gt;3000000),1500000+MAX(0,B6466-F6466)-3000000,MAX(0,B6466-F6466)/2))</f>
        <v/>
      </c>
      <c r="H6466" s="21">
        <f>ROUNDDOWN(G6466,-3)</f>
        <v/>
      </c>
      <c r="I6466" s="21">
        <f>IF(H6466&lt;=0,0,ROUNDDOWN(ROUND((H6466*LOOKUP(H6466,{0,1950001,3300001,6950001,9000001,18000001,40000001},{0.05,0.1,0.2,0.23,0.33,0.4,0.45})-LOOKUP(H6466,{0,1950001,3300001,6950001,9000001,18000001,40000001},{0,97500,427500,636000,1536000,2796000,4796000}))*1.021,3),0))</f>
        <v/>
      </c>
      <c r="J6466" s="21">
        <f>ROUNDDOWN(ROUND(H6466*0.06,2),-2)</f>
        <v/>
      </c>
      <c r="K6466" s="21">
        <f>ROUNDDOWN(ROUND(H6466*0.04,2),-2)</f>
        <v/>
      </c>
      <c r="L6466" s="21">
        <f>I6466+J6466+K6466</f>
        <v/>
      </c>
      <c r="M6466" s="21">
        <f>B6466-L6466</f>
        <v/>
      </c>
      <c r="N6466" s="21">
        <f>ROUNDDOWN(ROUND(B6466*0.2042,2),0)</f>
        <v/>
      </c>
    </row>
    <row r="6467">
      <c r="A6467" t="inlineStr">
        <is>
          <t>照合 短期 障害</t>
        </is>
      </c>
      <c r="B6467" s="21" t="n">
        <v>48500000</v>
      </c>
      <c r="C6467" s="22" t="n">
        <v>2</v>
      </c>
      <c r="D6467" s="22" t="n">
        <v>2</v>
      </c>
      <c r="E6467" s="22" t="n">
        <v>1</v>
      </c>
      <c r="F6467" s="21">
        <f>(IF(C6467&lt;=20,MAX(800000,400000*C6467),8000000+700000*(C6467-20))+IF(E6467=1,1000000,0))</f>
        <v/>
      </c>
      <c r="G6467" s="21">
        <f>IF(AND(D6467=3,C6467&lt;=5),MAX(0,B6467-F6467),IF(AND(D6467=2,C6467&lt;=5,MAX(0,B6467-F6467)&gt;3000000),1500000+MAX(0,B6467-F6467)-3000000,MAX(0,B6467-F6467)/2))</f>
        <v/>
      </c>
      <c r="H6467" s="21">
        <f>ROUNDDOWN(G6467,-3)</f>
        <v/>
      </c>
      <c r="I6467" s="21">
        <f>IF(H6467&lt;=0,0,ROUNDDOWN(ROUND((H6467*LOOKUP(H6467,{0,1950001,3300001,6950001,9000001,18000001,40000001},{0.05,0.1,0.2,0.23,0.33,0.4,0.45})-LOOKUP(H6467,{0,1950001,3300001,6950001,9000001,18000001,40000001},{0,97500,427500,636000,1536000,2796000,4796000}))*1.021,3),0))</f>
        <v/>
      </c>
      <c r="J6467" s="21">
        <f>ROUNDDOWN(ROUND(H6467*0.06,2),-2)</f>
        <v/>
      </c>
      <c r="K6467" s="21">
        <f>ROUNDDOWN(ROUND(H6467*0.04,2),-2)</f>
        <v/>
      </c>
      <c r="L6467" s="21">
        <f>I6467+J6467+K6467</f>
        <v/>
      </c>
      <c r="M6467" s="21">
        <f>B6467-L6467</f>
        <v/>
      </c>
      <c r="N6467" s="21">
        <f>ROUNDDOWN(ROUND(B6467*0.2042,2),0)</f>
        <v/>
      </c>
    </row>
    <row r="6468">
      <c r="A6468" t="inlineStr">
        <is>
          <t>照合 短期</t>
        </is>
      </c>
      <c r="B6468" s="21" t="n">
        <v>48500000</v>
      </c>
      <c r="C6468" s="22" t="n">
        <v>3</v>
      </c>
      <c r="D6468" s="22" t="n">
        <v>2</v>
      </c>
      <c r="E6468" s="22" t="n">
        <v>0</v>
      </c>
      <c r="F6468" s="21">
        <f>(IF(C6468&lt;=20,MAX(800000,400000*C6468),8000000+700000*(C6468-20))+IF(E6468=1,1000000,0))</f>
        <v/>
      </c>
      <c r="G6468" s="21">
        <f>IF(AND(D6468=3,C6468&lt;=5),MAX(0,B6468-F6468),IF(AND(D6468=2,C6468&lt;=5,MAX(0,B6468-F6468)&gt;3000000),1500000+MAX(0,B6468-F6468)-3000000,MAX(0,B6468-F6468)/2))</f>
        <v/>
      </c>
      <c r="H6468" s="21">
        <f>ROUNDDOWN(G6468,-3)</f>
        <v/>
      </c>
      <c r="I6468" s="21">
        <f>IF(H6468&lt;=0,0,ROUNDDOWN(ROUND((H6468*LOOKUP(H6468,{0,1950001,3300001,6950001,9000001,18000001,40000001},{0.05,0.1,0.2,0.23,0.33,0.4,0.45})-LOOKUP(H6468,{0,1950001,3300001,6950001,9000001,18000001,40000001},{0,97500,427500,636000,1536000,2796000,4796000}))*1.021,3),0))</f>
        <v/>
      </c>
      <c r="J6468" s="21">
        <f>ROUNDDOWN(ROUND(H6468*0.06,2),-2)</f>
        <v/>
      </c>
      <c r="K6468" s="21">
        <f>ROUNDDOWN(ROUND(H6468*0.04,2),-2)</f>
        <v/>
      </c>
      <c r="L6468" s="21">
        <f>I6468+J6468+K6468</f>
        <v/>
      </c>
      <c r="M6468" s="21">
        <f>B6468-L6468</f>
        <v/>
      </c>
      <c r="N6468" s="21">
        <f>ROUNDDOWN(ROUND(B6468*0.2042,2),0)</f>
        <v/>
      </c>
    </row>
    <row r="6469">
      <c r="A6469" t="inlineStr">
        <is>
          <t>照合 役員</t>
        </is>
      </c>
      <c r="B6469" s="21" t="n">
        <v>48500000</v>
      </c>
      <c r="C6469" s="22" t="n">
        <v>3</v>
      </c>
      <c r="D6469" s="22" t="n">
        <v>3</v>
      </c>
      <c r="E6469" s="22" t="n">
        <v>0</v>
      </c>
      <c r="F6469" s="21">
        <f>(IF(C6469&lt;=20,MAX(800000,400000*C6469),8000000+700000*(C6469-20))+IF(E6469=1,1000000,0))</f>
        <v/>
      </c>
      <c r="G6469" s="21">
        <f>IF(AND(D6469=3,C6469&lt;=5),MAX(0,B6469-F6469),IF(AND(D6469=2,C6469&lt;=5,MAX(0,B6469-F6469)&gt;3000000),1500000+MAX(0,B6469-F6469)-3000000,MAX(0,B6469-F6469)/2))</f>
        <v/>
      </c>
      <c r="H6469" s="21">
        <f>ROUNDDOWN(G6469,-3)</f>
        <v/>
      </c>
      <c r="I6469" s="21">
        <f>IF(H6469&lt;=0,0,ROUNDDOWN(ROUND((H6469*LOOKUP(H6469,{0,1950001,3300001,6950001,9000001,18000001,40000001},{0.05,0.1,0.2,0.23,0.33,0.4,0.45})-LOOKUP(H6469,{0,1950001,3300001,6950001,9000001,18000001,40000001},{0,97500,427500,636000,1536000,2796000,4796000}))*1.021,3),0))</f>
        <v/>
      </c>
      <c r="J6469" s="21">
        <f>ROUNDDOWN(ROUND(H6469*0.06,2),-2)</f>
        <v/>
      </c>
      <c r="K6469" s="21">
        <f>ROUNDDOWN(ROUND(H6469*0.04,2),-2)</f>
        <v/>
      </c>
      <c r="L6469" s="21">
        <f>I6469+J6469+K6469</f>
        <v/>
      </c>
      <c r="M6469" s="21">
        <f>B6469-L6469</f>
        <v/>
      </c>
      <c r="N6469" s="21">
        <f>ROUNDDOWN(ROUND(B6469*0.2042,2),0)</f>
        <v/>
      </c>
    </row>
    <row r="6470">
      <c r="A6470" t="inlineStr">
        <is>
          <t>照合 短期 障害</t>
        </is>
      </c>
      <c r="B6470" s="21" t="n">
        <v>48500000</v>
      </c>
      <c r="C6470" s="22" t="n">
        <v>3</v>
      </c>
      <c r="D6470" s="22" t="n">
        <v>2</v>
      </c>
      <c r="E6470" s="22" t="n">
        <v>1</v>
      </c>
      <c r="F6470" s="21">
        <f>(IF(C6470&lt;=20,MAX(800000,400000*C6470),8000000+700000*(C6470-20))+IF(E6470=1,1000000,0))</f>
        <v/>
      </c>
      <c r="G6470" s="21">
        <f>IF(AND(D6470=3,C6470&lt;=5),MAX(0,B6470-F6470),IF(AND(D6470=2,C6470&lt;=5,MAX(0,B6470-F6470)&gt;3000000),1500000+MAX(0,B6470-F6470)-3000000,MAX(0,B6470-F6470)/2))</f>
        <v/>
      </c>
      <c r="H6470" s="21">
        <f>ROUNDDOWN(G6470,-3)</f>
        <v/>
      </c>
      <c r="I6470" s="21">
        <f>IF(H6470&lt;=0,0,ROUNDDOWN(ROUND((H6470*LOOKUP(H6470,{0,1950001,3300001,6950001,9000001,18000001,40000001},{0.05,0.1,0.2,0.23,0.33,0.4,0.45})-LOOKUP(H6470,{0,1950001,3300001,6950001,9000001,18000001,40000001},{0,97500,427500,636000,1536000,2796000,4796000}))*1.021,3),0))</f>
        <v/>
      </c>
      <c r="J6470" s="21">
        <f>ROUNDDOWN(ROUND(H6470*0.06,2),-2)</f>
        <v/>
      </c>
      <c r="K6470" s="21">
        <f>ROUNDDOWN(ROUND(H6470*0.04,2),-2)</f>
        <v/>
      </c>
      <c r="L6470" s="21">
        <f>I6470+J6470+K6470</f>
        <v/>
      </c>
      <c r="M6470" s="21">
        <f>B6470-L6470</f>
        <v/>
      </c>
      <c r="N6470" s="21">
        <f>ROUNDDOWN(ROUND(B6470*0.2042,2),0)</f>
        <v/>
      </c>
    </row>
    <row r="6471">
      <c r="A6471" t="inlineStr">
        <is>
          <t>照合 短期</t>
        </is>
      </c>
      <c r="B6471" s="21" t="n">
        <v>48500000</v>
      </c>
      <c r="C6471" s="22" t="n">
        <v>4</v>
      </c>
      <c r="D6471" s="22" t="n">
        <v>2</v>
      </c>
      <c r="E6471" s="22" t="n">
        <v>0</v>
      </c>
      <c r="F6471" s="21">
        <f>(IF(C6471&lt;=20,MAX(800000,400000*C6471),8000000+700000*(C6471-20))+IF(E6471=1,1000000,0))</f>
        <v/>
      </c>
      <c r="G6471" s="21">
        <f>IF(AND(D6471=3,C6471&lt;=5),MAX(0,B6471-F6471),IF(AND(D6471=2,C6471&lt;=5,MAX(0,B6471-F6471)&gt;3000000),1500000+MAX(0,B6471-F6471)-3000000,MAX(0,B6471-F6471)/2))</f>
        <v/>
      </c>
      <c r="H6471" s="21">
        <f>ROUNDDOWN(G6471,-3)</f>
        <v/>
      </c>
      <c r="I6471" s="21">
        <f>IF(H6471&lt;=0,0,ROUNDDOWN(ROUND((H6471*LOOKUP(H6471,{0,1950001,3300001,6950001,9000001,18000001,40000001},{0.05,0.1,0.2,0.23,0.33,0.4,0.45})-LOOKUP(H6471,{0,1950001,3300001,6950001,9000001,18000001,40000001},{0,97500,427500,636000,1536000,2796000,4796000}))*1.021,3),0))</f>
        <v/>
      </c>
      <c r="J6471" s="21">
        <f>ROUNDDOWN(ROUND(H6471*0.06,2),-2)</f>
        <v/>
      </c>
      <c r="K6471" s="21">
        <f>ROUNDDOWN(ROUND(H6471*0.04,2),-2)</f>
        <v/>
      </c>
      <c r="L6471" s="21">
        <f>I6471+J6471+K6471</f>
        <v/>
      </c>
      <c r="M6471" s="21">
        <f>B6471-L6471</f>
        <v/>
      </c>
      <c r="N6471" s="21">
        <f>ROUNDDOWN(ROUND(B6471*0.2042,2),0)</f>
        <v/>
      </c>
    </row>
    <row r="6472">
      <c r="A6472" t="inlineStr">
        <is>
          <t>照合 役員</t>
        </is>
      </c>
      <c r="B6472" s="21" t="n">
        <v>48500000</v>
      </c>
      <c r="C6472" s="22" t="n">
        <v>4</v>
      </c>
      <c r="D6472" s="22" t="n">
        <v>3</v>
      </c>
      <c r="E6472" s="22" t="n">
        <v>0</v>
      </c>
      <c r="F6472" s="21">
        <f>(IF(C6472&lt;=20,MAX(800000,400000*C6472),8000000+700000*(C6472-20))+IF(E6472=1,1000000,0))</f>
        <v/>
      </c>
      <c r="G6472" s="21">
        <f>IF(AND(D6472=3,C6472&lt;=5),MAX(0,B6472-F6472),IF(AND(D6472=2,C6472&lt;=5,MAX(0,B6472-F6472)&gt;3000000),1500000+MAX(0,B6472-F6472)-3000000,MAX(0,B6472-F6472)/2))</f>
        <v/>
      </c>
      <c r="H6472" s="21">
        <f>ROUNDDOWN(G6472,-3)</f>
        <v/>
      </c>
      <c r="I6472" s="21">
        <f>IF(H6472&lt;=0,0,ROUNDDOWN(ROUND((H6472*LOOKUP(H6472,{0,1950001,3300001,6950001,9000001,18000001,40000001},{0.05,0.1,0.2,0.23,0.33,0.4,0.45})-LOOKUP(H6472,{0,1950001,3300001,6950001,9000001,18000001,40000001},{0,97500,427500,636000,1536000,2796000,4796000}))*1.021,3),0))</f>
        <v/>
      </c>
      <c r="J6472" s="21">
        <f>ROUNDDOWN(ROUND(H6472*0.06,2),-2)</f>
        <v/>
      </c>
      <c r="K6472" s="21">
        <f>ROUNDDOWN(ROUND(H6472*0.04,2),-2)</f>
        <v/>
      </c>
      <c r="L6472" s="21">
        <f>I6472+J6472+K6472</f>
        <v/>
      </c>
      <c r="M6472" s="21">
        <f>B6472-L6472</f>
        <v/>
      </c>
      <c r="N6472" s="21">
        <f>ROUNDDOWN(ROUND(B6472*0.2042,2),0)</f>
        <v/>
      </c>
    </row>
    <row r="6473">
      <c r="A6473" t="inlineStr">
        <is>
          <t>照合 短期 障害</t>
        </is>
      </c>
      <c r="B6473" s="21" t="n">
        <v>48500000</v>
      </c>
      <c r="C6473" s="22" t="n">
        <v>4</v>
      </c>
      <c r="D6473" s="22" t="n">
        <v>2</v>
      </c>
      <c r="E6473" s="22" t="n">
        <v>1</v>
      </c>
      <c r="F6473" s="21">
        <f>(IF(C6473&lt;=20,MAX(800000,400000*C6473),8000000+700000*(C6473-20))+IF(E6473=1,1000000,0))</f>
        <v/>
      </c>
      <c r="G6473" s="21">
        <f>IF(AND(D6473=3,C6473&lt;=5),MAX(0,B6473-F6473),IF(AND(D6473=2,C6473&lt;=5,MAX(0,B6473-F6473)&gt;3000000),1500000+MAX(0,B6473-F6473)-3000000,MAX(0,B6473-F6473)/2))</f>
        <v/>
      </c>
      <c r="H6473" s="21">
        <f>ROUNDDOWN(G6473,-3)</f>
        <v/>
      </c>
      <c r="I6473" s="21">
        <f>IF(H6473&lt;=0,0,ROUNDDOWN(ROUND((H6473*LOOKUP(H6473,{0,1950001,3300001,6950001,9000001,18000001,40000001},{0.05,0.1,0.2,0.23,0.33,0.4,0.45})-LOOKUP(H6473,{0,1950001,3300001,6950001,9000001,18000001,40000001},{0,97500,427500,636000,1536000,2796000,4796000}))*1.021,3),0))</f>
        <v/>
      </c>
      <c r="J6473" s="21">
        <f>ROUNDDOWN(ROUND(H6473*0.06,2),-2)</f>
        <v/>
      </c>
      <c r="K6473" s="21">
        <f>ROUNDDOWN(ROUND(H6473*0.04,2),-2)</f>
        <v/>
      </c>
      <c r="L6473" s="21">
        <f>I6473+J6473+K6473</f>
        <v/>
      </c>
      <c r="M6473" s="21">
        <f>B6473-L6473</f>
        <v/>
      </c>
      <c r="N6473" s="21">
        <f>ROUNDDOWN(ROUND(B6473*0.2042,2),0)</f>
        <v/>
      </c>
    </row>
    <row r="6474">
      <c r="A6474" t="inlineStr">
        <is>
          <t>照合 短期</t>
        </is>
      </c>
      <c r="B6474" s="21" t="n">
        <v>48500000</v>
      </c>
      <c r="C6474" s="22" t="n">
        <v>5</v>
      </c>
      <c r="D6474" s="22" t="n">
        <v>2</v>
      </c>
      <c r="E6474" s="22" t="n">
        <v>0</v>
      </c>
      <c r="F6474" s="21">
        <f>(IF(C6474&lt;=20,MAX(800000,400000*C6474),8000000+700000*(C6474-20))+IF(E6474=1,1000000,0))</f>
        <v/>
      </c>
      <c r="G6474" s="21">
        <f>IF(AND(D6474=3,C6474&lt;=5),MAX(0,B6474-F6474),IF(AND(D6474=2,C6474&lt;=5,MAX(0,B6474-F6474)&gt;3000000),1500000+MAX(0,B6474-F6474)-3000000,MAX(0,B6474-F6474)/2))</f>
        <v/>
      </c>
      <c r="H6474" s="21">
        <f>ROUNDDOWN(G6474,-3)</f>
        <v/>
      </c>
      <c r="I6474" s="21">
        <f>IF(H6474&lt;=0,0,ROUNDDOWN(ROUND((H6474*LOOKUP(H6474,{0,1950001,3300001,6950001,9000001,18000001,40000001},{0.05,0.1,0.2,0.23,0.33,0.4,0.45})-LOOKUP(H6474,{0,1950001,3300001,6950001,9000001,18000001,40000001},{0,97500,427500,636000,1536000,2796000,4796000}))*1.021,3),0))</f>
        <v/>
      </c>
      <c r="J6474" s="21">
        <f>ROUNDDOWN(ROUND(H6474*0.06,2),-2)</f>
        <v/>
      </c>
      <c r="K6474" s="21">
        <f>ROUNDDOWN(ROUND(H6474*0.04,2),-2)</f>
        <v/>
      </c>
      <c r="L6474" s="21">
        <f>I6474+J6474+K6474</f>
        <v/>
      </c>
      <c r="M6474" s="21">
        <f>B6474-L6474</f>
        <v/>
      </c>
      <c r="N6474" s="21">
        <f>ROUNDDOWN(ROUND(B6474*0.2042,2),0)</f>
        <v/>
      </c>
    </row>
    <row r="6475">
      <c r="A6475" t="inlineStr">
        <is>
          <t>照合 役員</t>
        </is>
      </c>
      <c r="B6475" s="21" t="n">
        <v>48500000</v>
      </c>
      <c r="C6475" s="22" t="n">
        <v>5</v>
      </c>
      <c r="D6475" s="22" t="n">
        <v>3</v>
      </c>
      <c r="E6475" s="22" t="n">
        <v>0</v>
      </c>
      <c r="F6475" s="21">
        <f>(IF(C6475&lt;=20,MAX(800000,400000*C6475),8000000+700000*(C6475-20))+IF(E6475=1,1000000,0))</f>
        <v/>
      </c>
      <c r="G6475" s="21">
        <f>IF(AND(D6475=3,C6475&lt;=5),MAX(0,B6475-F6475),IF(AND(D6475=2,C6475&lt;=5,MAX(0,B6475-F6475)&gt;3000000),1500000+MAX(0,B6475-F6475)-3000000,MAX(0,B6475-F6475)/2))</f>
        <v/>
      </c>
      <c r="H6475" s="21">
        <f>ROUNDDOWN(G6475,-3)</f>
        <v/>
      </c>
      <c r="I6475" s="21">
        <f>IF(H6475&lt;=0,0,ROUNDDOWN(ROUND((H6475*LOOKUP(H6475,{0,1950001,3300001,6950001,9000001,18000001,40000001},{0.05,0.1,0.2,0.23,0.33,0.4,0.45})-LOOKUP(H6475,{0,1950001,3300001,6950001,9000001,18000001,40000001},{0,97500,427500,636000,1536000,2796000,4796000}))*1.021,3),0))</f>
        <v/>
      </c>
      <c r="J6475" s="21">
        <f>ROUNDDOWN(ROUND(H6475*0.06,2),-2)</f>
        <v/>
      </c>
      <c r="K6475" s="21">
        <f>ROUNDDOWN(ROUND(H6475*0.04,2),-2)</f>
        <v/>
      </c>
      <c r="L6475" s="21">
        <f>I6475+J6475+K6475</f>
        <v/>
      </c>
      <c r="M6475" s="21">
        <f>B6475-L6475</f>
        <v/>
      </c>
      <c r="N6475" s="21">
        <f>ROUNDDOWN(ROUND(B6475*0.2042,2),0)</f>
        <v/>
      </c>
    </row>
    <row r="6476">
      <c r="A6476" t="inlineStr">
        <is>
          <t>照合 短期 障害</t>
        </is>
      </c>
      <c r="B6476" s="21" t="n">
        <v>48500000</v>
      </c>
      <c r="C6476" s="22" t="n">
        <v>5</v>
      </c>
      <c r="D6476" s="22" t="n">
        <v>2</v>
      </c>
      <c r="E6476" s="22" t="n">
        <v>1</v>
      </c>
      <c r="F6476" s="21">
        <f>(IF(C6476&lt;=20,MAX(800000,400000*C6476),8000000+700000*(C6476-20))+IF(E6476=1,1000000,0))</f>
        <v/>
      </c>
      <c r="G6476" s="21">
        <f>IF(AND(D6476=3,C6476&lt;=5),MAX(0,B6476-F6476),IF(AND(D6476=2,C6476&lt;=5,MAX(0,B6476-F6476)&gt;3000000),1500000+MAX(0,B6476-F6476)-3000000,MAX(0,B6476-F6476)/2))</f>
        <v/>
      </c>
      <c r="H6476" s="21">
        <f>ROUNDDOWN(G6476,-3)</f>
        <v/>
      </c>
      <c r="I6476" s="21">
        <f>IF(H6476&lt;=0,0,ROUNDDOWN(ROUND((H6476*LOOKUP(H6476,{0,1950001,3300001,6950001,9000001,18000001,40000001},{0.05,0.1,0.2,0.23,0.33,0.4,0.45})-LOOKUP(H6476,{0,1950001,3300001,6950001,9000001,18000001,40000001},{0,97500,427500,636000,1536000,2796000,4796000}))*1.021,3),0))</f>
        <v/>
      </c>
      <c r="J6476" s="21">
        <f>ROUNDDOWN(ROUND(H6476*0.06,2),-2)</f>
        <v/>
      </c>
      <c r="K6476" s="21">
        <f>ROUNDDOWN(ROUND(H6476*0.04,2),-2)</f>
        <v/>
      </c>
      <c r="L6476" s="21">
        <f>I6476+J6476+K6476</f>
        <v/>
      </c>
      <c r="M6476" s="21">
        <f>B6476-L6476</f>
        <v/>
      </c>
      <c r="N6476" s="21">
        <f>ROUNDDOWN(ROUND(B6476*0.2042,2),0)</f>
        <v/>
      </c>
    </row>
    <row r="6477">
      <c r="A6477" t="inlineStr">
        <is>
          <t>照合 障害</t>
        </is>
      </c>
      <c r="B6477" s="21" t="n">
        <v>48500000</v>
      </c>
      <c r="C6477" s="22" t="n">
        <v>25</v>
      </c>
      <c r="D6477" s="22" t="n">
        <v>1</v>
      </c>
      <c r="E6477" s="22" t="n">
        <v>1</v>
      </c>
      <c r="F6477" s="21">
        <f>(IF(C6477&lt;=20,MAX(800000,400000*C6477),8000000+700000*(C6477-20))+IF(E6477=1,1000000,0))</f>
        <v/>
      </c>
      <c r="G6477" s="21">
        <f>IF(AND(D6477=3,C6477&lt;=5),MAX(0,B6477-F6477),IF(AND(D6477=2,C6477&lt;=5,MAX(0,B6477-F6477)&gt;3000000),1500000+MAX(0,B6477-F6477)-3000000,MAX(0,B6477-F6477)/2))</f>
        <v/>
      </c>
      <c r="H6477" s="21">
        <f>ROUNDDOWN(G6477,-3)</f>
        <v/>
      </c>
      <c r="I6477" s="21">
        <f>IF(H6477&lt;=0,0,ROUNDDOWN(ROUND((H6477*LOOKUP(H6477,{0,1950001,3300001,6950001,9000001,18000001,40000001},{0.05,0.1,0.2,0.23,0.33,0.4,0.45})-LOOKUP(H6477,{0,1950001,3300001,6950001,9000001,18000001,40000001},{0,97500,427500,636000,1536000,2796000,4796000}))*1.021,3),0))</f>
        <v/>
      </c>
      <c r="J6477" s="21">
        <f>ROUNDDOWN(ROUND(H6477*0.06,2),-2)</f>
        <v/>
      </c>
      <c r="K6477" s="21">
        <f>ROUNDDOWN(ROUND(H6477*0.04,2),-2)</f>
        <v/>
      </c>
      <c r="L6477" s="21">
        <f>I6477+J6477+K6477</f>
        <v/>
      </c>
      <c r="M6477" s="21">
        <f>B6477-L6477</f>
        <v/>
      </c>
      <c r="N6477" s="21">
        <f>ROUNDDOWN(ROUND(B6477*0.2042,2),0)</f>
        <v/>
      </c>
    </row>
    <row r="6478">
      <c r="A6478" t="inlineStr">
        <is>
          <t>照合 一般</t>
        </is>
      </c>
      <c r="B6478" s="21" t="n">
        <v>49000000</v>
      </c>
      <c r="C6478" s="22" t="n">
        <v>1</v>
      </c>
      <c r="D6478" s="22" t="n">
        <v>1</v>
      </c>
      <c r="E6478" s="22" t="n">
        <v>0</v>
      </c>
      <c r="F6478" s="21">
        <f>(IF(C6478&lt;=20,MAX(800000,400000*C6478),8000000+700000*(C6478-20))+IF(E6478=1,1000000,0))</f>
        <v/>
      </c>
      <c r="G6478" s="21">
        <f>IF(AND(D6478=3,C6478&lt;=5),MAX(0,B6478-F6478),IF(AND(D6478=2,C6478&lt;=5,MAX(0,B6478-F6478)&gt;3000000),1500000+MAX(0,B6478-F6478)-3000000,MAX(0,B6478-F6478)/2))</f>
        <v/>
      </c>
      <c r="H6478" s="21">
        <f>ROUNDDOWN(G6478,-3)</f>
        <v/>
      </c>
      <c r="I6478" s="21">
        <f>IF(H6478&lt;=0,0,ROUNDDOWN(ROUND((H6478*LOOKUP(H6478,{0,1950001,3300001,6950001,9000001,18000001,40000001},{0.05,0.1,0.2,0.23,0.33,0.4,0.45})-LOOKUP(H6478,{0,1950001,3300001,6950001,9000001,18000001,40000001},{0,97500,427500,636000,1536000,2796000,4796000}))*1.021,3),0))</f>
        <v/>
      </c>
      <c r="J6478" s="21">
        <f>ROUNDDOWN(ROUND(H6478*0.06,2),-2)</f>
        <v/>
      </c>
      <c r="K6478" s="21">
        <f>ROUNDDOWN(ROUND(H6478*0.04,2),-2)</f>
        <v/>
      </c>
      <c r="L6478" s="21">
        <f>I6478+J6478+K6478</f>
        <v/>
      </c>
      <c r="M6478" s="21">
        <f>B6478-L6478</f>
        <v/>
      </c>
      <c r="N6478" s="21">
        <f>ROUNDDOWN(ROUND(B6478*0.2042,2),0)</f>
        <v/>
      </c>
    </row>
    <row r="6479">
      <c r="A6479" t="inlineStr">
        <is>
          <t>照合 一般</t>
        </is>
      </c>
      <c r="B6479" s="21" t="n">
        <v>49000000</v>
      </c>
      <c r="C6479" s="22" t="n">
        <v>2</v>
      </c>
      <c r="D6479" s="22" t="n">
        <v>1</v>
      </c>
      <c r="E6479" s="22" t="n">
        <v>0</v>
      </c>
      <c r="F6479" s="21">
        <f>(IF(C6479&lt;=20,MAX(800000,400000*C6479),8000000+700000*(C6479-20))+IF(E6479=1,1000000,0))</f>
        <v/>
      </c>
      <c r="G6479" s="21">
        <f>IF(AND(D6479=3,C6479&lt;=5),MAX(0,B6479-F6479),IF(AND(D6479=2,C6479&lt;=5,MAX(0,B6479-F6479)&gt;3000000),1500000+MAX(0,B6479-F6479)-3000000,MAX(0,B6479-F6479)/2))</f>
        <v/>
      </c>
      <c r="H6479" s="21">
        <f>ROUNDDOWN(G6479,-3)</f>
        <v/>
      </c>
      <c r="I6479" s="21">
        <f>IF(H6479&lt;=0,0,ROUNDDOWN(ROUND((H6479*LOOKUP(H6479,{0,1950001,3300001,6950001,9000001,18000001,40000001},{0.05,0.1,0.2,0.23,0.33,0.4,0.45})-LOOKUP(H6479,{0,1950001,3300001,6950001,9000001,18000001,40000001},{0,97500,427500,636000,1536000,2796000,4796000}))*1.021,3),0))</f>
        <v/>
      </c>
      <c r="J6479" s="21">
        <f>ROUNDDOWN(ROUND(H6479*0.06,2),-2)</f>
        <v/>
      </c>
      <c r="K6479" s="21">
        <f>ROUNDDOWN(ROUND(H6479*0.04,2),-2)</f>
        <v/>
      </c>
      <c r="L6479" s="21">
        <f>I6479+J6479+K6479</f>
        <v/>
      </c>
      <c r="M6479" s="21">
        <f>B6479-L6479</f>
        <v/>
      </c>
      <c r="N6479" s="21">
        <f>ROUNDDOWN(ROUND(B6479*0.2042,2),0)</f>
        <v/>
      </c>
    </row>
    <row r="6480">
      <c r="A6480" t="inlineStr">
        <is>
          <t>照合 一般</t>
        </is>
      </c>
      <c r="B6480" s="21" t="n">
        <v>49000000</v>
      </c>
      <c r="C6480" s="22" t="n">
        <v>3</v>
      </c>
      <c r="D6480" s="22" t="n">
        <v>1</v>
      </c>
      <c r="E6480" s="22" t="n">
        <v>0</v>
      </c>
      <c r="F6480" s="21">
        <f>(IF(C6480&lt;=20,MAX(800000,400000*C6480),8000000+700000*(C6480-20))+IF(E6480=1,1000000,0))</f>
        <v/>
      </c>
      <c r="G6480" s="21">
        <f>IF(AND(D6480=3,C6480&lt;=5),MAX(0,B6480-F6480),IF(AND(D6480=2,C6480&lt;=5,MAX(0,B6480-F6480)&gt;3000000),1500000+MAX(0,B6480-F6480)-3000000,MAX(0,B6480-F6480)/2))</f>
        <v/>
      </c>
      <c r="H6480" s="21">
        <f>ROUNDDOWN(G6480,-3)</f>
        <v/>
      </c>
      <c r="I6480" s="21">
        <f>IF(H6480&lt;=0,0,ROUNDDOWN(ROUND((H6480*LOOKUP(H6480,{0,1950001,3300001,6950001,9000001,18000001,40000001},{0.05,0.1,0.2,0.23,0.33,0.4,0.45})-LOOKUP(H6480,{0,1950001,3300001,6950001,9000001,18000001,40000001},{0,97500,427500,636000,1536000,2796000,4796000}))*1.021,3),0))</f>
        <v/>
      </c>
      <c r="J6480" s="21">
        <f>ROUNDDOWN(ROUND(H6480*0.06,2),-2)</f>
        <v/>
      </c>
      <c r="K6480" s="21">
        <f>ROUNDDOWN(ROUND(H6480*0.04,2),-2)</f>
        <v/>
      </c>
      <c r="L6480" s="21">
        <f>I6480+J6480+K6480</f>
        <v/>
      </c>
      <c r="M6480" s="21">
        <f>B6480-L6480</f>
        <v/>
      </c>
      <c r="N6480" s="21">
        <f>ROUNDDOWN(ROUND(B6480*0.2042,2),0)</f>
        <v/>
      </c>
    </row>
    <row r="6481">
      <c r="A6481" t="inlineStr">
        <is>
          <t>照合 一般</t>
        </is>
      </c>
      <c r="B6481" s="21" t="n">
        <v>49000000</v>
      </c>
      <c r="C6481" s="22" t="n">
        <v>4</v>
      </c>
      <c r="D6481" s="22" t="n">
        <v>1</v>
      </c>
      <c r="E6481" s="22" t="n">
        <v>0</v>
      </c>
      <c r="F6481" s="21">
        <f>(IF(C6481&lt;=20,MAX(800000,400000*C6481),8000000+700000*(C6481-20))+IF(E6481=1,1000000,0))</f>
        <v/>
      </c>
      <c r="G6481" s="21">
        <f>IF(AND(D6481=3,C6481&lt;=5),MAX(0,B6481-F6481),IF(AND(D6481=2,C6481&lt;=5,MAX(0,B6481-F6481)&gt;3000000),1500000+MAX(0,B6481-F6481)-3000000,MAX(0,B6481-F6481)/2))</f>
        <v/>
      </c>
      <c r="H6481" s="21">
        <f>ROUNDDOWN(G6481,-3)</f>
        <v/>
      </c>
      <c r="I6481" s="21">
        <f>IF(H6481&lt;=0,0,ROUNDDOWN(ROUND((H6481*LOOKUP(H6481,{0,1950001,3300001,6950001,9000001,18000001,40000001},{0.05,0.1,0.2,0.23,0.33,0.4,0.45})-LOOKUP(H6481,{0,1950001,3300001,6950001,9000001,18000001,40000001},{0,97500,427500,636000,1536000,2796000,4796000}))*1.021,3),0))</f>
        <v/>
      </c>
      <c r="J6481" s="21">
        <f>ROUNDDOWN(ROUND(H6481*0.06,2),-2)</f>
        <v/>
      </c>
      <c r="K6481" s="21">
        <f>ROUNDDOWN(ROUND(H6481*0.04,2),-2)</f>
        <v/>
      </c>
      <c r="L6481" s="21">
        <f>I6481+J6481+K6481</f>
        <v/>
      </c>
      <c r="M6481" s="21">
        <f>B6481-L6481</f>
        <v/>
      </c>
      <c r="N6481" s="21">
        <f>ROUNDDOWN(ROUND(B6481*0.2042,2),0)</f>
        <v/>
      </c>
    </row>
    <row r="6482">
      <c r="A6482" t="inlineStr">
        <is>
          <t>照合 一般</t>
        </is>
      </c>
      <c r="B6482" s="21" t="n">
        <v>49000000</v>
      </c>
      <c r="C6482" s="22" t="n">
        <v>5</v>
      </c>
      <c r="D6482" s="22" t="n">
        <v>1</v>
      </c>
      <c r="E6482" s="22" t="n">
        <v>0</v>
      </c>
      <c r="F6482" s="21">
        <f>(IF(C6482&lt;=20,MAX(800000,400000*C6482),8000000+700000*(C6482-20))+IF(E6482=1,1000000,0))</f>
        <v/>
      </c>
      <c r="G6482" s="21">
        <f>IF(AND(D6482=3,C6482&lt;=5),MAX(0,B6482-F6482),IF(AND(D6482=2,C6482&lt;=5,MAX(0,B6482-F6482)&gt;3000000),1500000+MAX(0,B6482-F6482)-3000000,MAX(0,B6482-F6482)/2))</f>
        <v/>
      </c>
      <c r="H6482" s="21">
        <f>ROUNDDOWN(G6482,-3)</f>
        <v/>
      </c>
      <c r="I6482" s="21">
        <f>IF(H6482&lt;=0,0,ROUNDDOWN(ROUND((H6482*LOOKUP(H6482,{0,1950001,3300001,6950001,9000001,18000001,40000001},{0.05,0.1,0.2,0.23,0.33,0.4,0.45})-LOOKUP(H6482,{0,1950001,3300001,6950001,9000001,18000001,40000001},{0,97500,427500,636000,1536000,2796000,4796000}))*1.021,3),0))</f>
        <v/>
      </c>
      <c r="J6482" s="21">
        <f>ROUNDDOWN(ROUND(H6482*0.06,2),-2)</f>
        <v/>
      </c>
      <c r="K6482" s="21">
        <f>ROUNDDOWN(ROUND(H6482*0.04,2),-2)</f>
        <v/>
      </c>
      <c r="L6482" s="21">
        <f>I6482+J6482+K6482</f>
        <v/>
      </c>
      <c r="M6482" s="21">
        <f>B6482-L6482</f>
        <v/>
      </c>
      <c r="N6482" s="21">
        <f>ROUNDDOWN(ROUND(B6482*0.2042,2),0)</f>
        <v/>
      </c>
    </row>
    <row r="6483">
      <c r="A6483" t="inlineStr">
        <is>
          <t>照合 一般</t>
        </is>
      </c>
      <c r="B6483" s="21" t="n">
        <v>49000000</v>
      </c>
      <c r="C6483" s="22" t="n">
        <v>6</v>
      </c>
      <c r="D6483" s="22" t="n">
        <v>1</v>
      </c>
      <c r="E6483" s="22" t="n">
        <v>0</v>
      </c>
      <c r="F6483" s="21">
        <f>(IF(C6483&lt;=20,MAX(800000,400000*C6483),8000000+700000*(C6483-20))+IF(E6483=1,1000000,0))</f>
        <v/>
      </c>
      <c r="G6483" s="21">
        <f>IF(AND(D6483=3,C6483&lt;=5),MAX(0,B6483-F6483),IF(AND(D6483=2,C6483&lt;=5,MAX(0,B6483-F6483)&gt;3000000),1500000+MAX(0,B6483-F6483)-3000000,MAX(0,B6483-F6483)/2))</f>
        <v/>
      </c>
      <c r="H6483" s="21">
        <f>ROUNDDOWN(G6483,-3)</f>
        <v/>
      </c>
      <c r="I6483" s="21">
        <f>IF(H6483&lt;=0,0,ROUNDDOWN(ROUND((H6483*LOOKUP(H6483,{0,1950001,3300001,6950001,9000001,18000001,40000001},{0.05,0.1,0.2,0.23,0.33,0.4,0.45})-LOOKUP(H6483,{0,1950001,3300001,6950001,9000001,18000001,40000001},{0,97500,427500,636000,1536000,2796000,4796000}))*1.021,3),0))</f>
        <v/>
      </c>
      <c r="J6483" s="21">
        <f>ROUNDDOWN(ROUND(H6483*0.06,2),-2)</f>
        <v/>
      </c>
      <c r="K6483" s="21">
        <f>ROUNDDOWN(ROUND(H6483*0.04,2),-2)</f>
        <v/>
      </c>
      <c r="L6483" s="21">
        <f>I6483+J6483+K6483</f>
        <v/>
      </c>
      <c r="M6483" s="21">
        <f>B6483-L6483</f>
        <v/>
      </c>
      <c r="N6483" s="21">
        <f>ROUNDDOWN(ROUND(B6483*0.2042,2),0)</f>
        <v/>
      </c>
    </row>
    <row r="6484">
      <c r="A6484" t="inlineStr">
        <is>
          <t>照合 一般</t>
        </is>
      </c>
      <c r="B6484" s="21" t="n">
        <v>49000000</v>
      </c>
      <c r="C6484" s="22" t="n">
        <v>7</v>
      </c>
      <c r="D6484" s="22" t="n">
        <v>1</v>
      </c>
      <c r="E6484" s="22" t="n">
        <v>0</v>
      </c>
      <c r="F6484" s="21">
        <f>(IF(C6484&lt;=20,MAX(800000,400000*C6484),8000000+700000*(C6484-20))+IF(E6484=1,1000000,0))</f>
        <v/>
      </c>
      <c r="G6484" s="21">
        <f>IF(AND(D6484=3,C6484&lt;=5),MAX(0,B6484-F6484),IF(AND(D6484=2,C6484&lt;=5,MAX(0,B6484-F6484)&gt;3000000),1500000+MAX(0,B6484-F6484)-3000000,MAX(0,B6484-F6484)/2))</f>
        <v/>
      </c>
      <c r="H6484" s="21">
        <f>ROUNDDOWN(G6484,-3)</f>
        <v/>
      </c>
      <c r="I6484" s="21">
        <f>IF(H6484&lt;=0,0,ROUNDDOWN(ROUND((H6484*LOOKUP(H6484,{0,1950001,3300001,6950001,9000001,18000001,40000001},{0.05,0.1,0.2,0.23,0.33,0.4,0.45})-LOOKUP(H6484,{0,1950001,3300001,6950001,9000001,18000001,40000001},{0,97500,427500,636000,1536000,2796000,4796000}))*1.021,3),0))</f>
        <v/>
      </c>
      <c r="J6484" s="21">
        <f>ROUNDDOWN(ROUND(H6484*0.06,2),-2)</f>
        <v/>
      </c>
      <c r="K6484" s="21">
        <f>ROUNDDOWN(ROUND(H6484*0.04,2),-2)</f>
        <v/>
      </c>
      <c r="L6484" s="21">
        <f>I6484+J6484+K6484</f>
        <v/>
      </c>
      <c r="M6484" s="21">
        <f>B6484-L6484</f>
        <v/>
      </c>
      <c r="N6484" s="21">
        <f>ROUNDDOWN(ROUND(B6484*0.2042,2),0)</f>
        <v/>
      </c>
    </row>
    <row r="6485">
      <c r="A6485" t="inlineStr">
        <is>
          <t>照合 一般</t>
        </is>
      </c>
      <c r="B6485" s="21" t="n">
        <v>49000000</v>
      </c>
      <c r="C6485" s="22" t="n">
        <v>8</v>
      </c>
      <c r="D6485" s="22" t="n">
        <v>1</v>
      </c>
      <c r="E6485" s="22" t="n">
        <v>0</v>
      </c>
      <c r="F6485" s="21">
        <f>(IF(C6485&lt;=20,MAX(800000,400000*C6485),8000000+700000*(C6485-20))+IF(E6485=1,1000000,0))</f>
        <v/>
      </c>
      <c r="G6485" s="21">
        <f>IF(AND(D6485=3,C6485&lt;=5),MAX(0,B6485-F6485),IF(AND(D6485=2,C6485&lt;=5,MAX(0,B6485-F6485)&gt;3000000),1500000+MAX(0,B6485-F6485)-3000000,MAX(0,B6485-F6485)/2))</f>
        <v/>
      </c>
      <c r="H6485" s="21">
        <f>ROUNDDOWN(G6485,-3)</f>
        <v/>
      </c>
      <c r="I6485" s="21">
        <f>IF(H6485&lt;=0,0,ROUNDDOWN(ROUND((H6485*LOOKUP(H6485,{0,1950001,3300001,6950001,9000001,18000001,40000001},{0.05,0.1,0.2,0.23,0.33,0.4,0.45})-LOOKUP(H6485,{0,1950001,3300001,6950001,9000001,18000001,40000001},{0,97500,427500,636000,1536000,2796000,4796000}))*1.021,3),0))</f>
        <v/>
      </c>
      <c r="J6485" s="21">
        <f>ROUNDDOWN(ROUND(H6485*0.06,2),-2)</f>
        <v/>
      </c>
      <c r="K6485" s="21">
        <f>ROUNDDOWN(ROUND(H6485*0.04,2),-2)</f>
        <v/>
      </c>
      <c r="L6485" s="21">
        <f>I6485+J6485+K6485</f>
        <v/>
      </c>
      <c r="M6485" s="21">
        <f>B6485-L6485</f>
        <v/>
      </c>
      <c r="N6485" s="21">
        <f>ROUNDDOWN(ROUND(B6485*0.2042,2),0)</f>
        <v/>
      </c>
    </row>
    <row r="6486">
      <c r="A6486" t="inlineStr">
        <is>
          <t>照合 一般</t>
        </is>
      </c>
      <c r="B6486" s="21" t="n">
        <v>49000000</v>
      </c>
      <c r="C6486" s="22" t="n">
        <v>9</v>
      </c>
      <c r="D6486" s="22" t="n">
        <v>1</v>
      </c>
      <c r="E6486" s="22" t="n">
        <v>0</v>
      </c>
      <c r="F6486" s="21">
        <f>(IF(C6486&lt;=20,MAX(800000,400000*C6486),8000000+700000*(C6486-20))+IF(E6486=1,1000000,0))</f>
        <v/>
      </c>
      <c r="G6486" s="21">
        <f>IF(AND(D6486=3,C6486&lt;=5),MAX(0,B6486-F6486),IF(AND(D6486=2,C6486&lt;=5,MAX(0,B6486-F6486)&gt;3000000),1500000+MAX(0,B6486-F6486)-3000000,MAX(0,B6486-F6486)/2))</f>
        <v/>
      </c>
      <c r="H6486" s="21">
        <f>ROUNDDOWN(G6486,-3)</f>
        <v/>
      </c>
      <c r="I6486" s="21">
        <f>IF(H6486&lt;=0,0,ROUNDDOWN(ROUND((H6486*LOOKUP(H6486,{0,1950001,3300001,6950001,9000001,18000001,40000001},{0.05,0.1,0.2,0.23,0.33,0.4,0.45})-LOOKUP(H6486,{0,1950001,3300001,6950001,9000001,18000001,40000001},{0,97500,427500,636000,1536000,2796000,4796000}))*1.021,3),0))</f>
        <v/>
      </c>
      <c r="J6486" s="21">
        <f>ROUNDDOWN(ROUND(H6486*0.06,2),-2)</f>
        <v/>
      </c>
      <c r="K6486" s="21">
        <f>ROUNDDOWN(ROUND(H6486*0.04,2),-2)</f>
        <v/>
      </c>
      <c r="L6486" s="21">
        <f>I6486+J6486+K6486</f>
        <v/>
      </c>
      <c r="M6486" s="21">
        <f>B6486-L6486</f>
        <v/>
      </c>
      <c r="N6486" s="21">
        <f>ROUNDDOWN(ROUND(B6486*0.2042,2),0)</f>
        <v/>
      </c>
    </row>
    <row r="6487">
      <c r="A6487" t="inlineStr">
        <is>
          <t>照合 一般</t>
        </is>
      </c>
      <c r="B6487" s="21" t="n">
        <v>49000000</v>
      </c>
      <c r="C6487" s="22" t="n">
        <v>10</v>
      </c>
      <c r="D6487" s="22" t="n">
        <v>1</v>
      </c>
      <c r="E6487" s="22" t="n">
        <v>0</v>
      </c>
      <c r="F6487" s="21">
        <f>(IF(C6487&lt;=20,MAX(800000,400000*C6487),8000000+700000*(C6487-20))+IF(E6487=1,1000000,0))</f>
        <v/>
      </c>
      <c r="G6487" s="21">
        <f>IF(AND(D6487=3,C6487&lt;=5),MAX(0,B6487-F6487),IF(AND(D6487=2,C6487&lt;=5,MAX(0,B6487-F6487)&gt;3000000),1500000+MAX(0,B6487-F6487)-3000000,MAX(0,B6487-F6487)/2))</f>
        <v/>
      </c>
      <c r="H6487" s="21">
        <f>ROUNDDOWN(G6487,-3)</f>
        <v/>
      </c>
      <c r="I6487" s="21">
        <f>IF(H6487&lt;=0,0,ROUNDDOWN(ROUND((H6487*LOOKUP(H6487,{0,1950001,3300001,6950001,9000001,18000001,40000001},{0.05,0.1,0.2,0.23,0.33,0.4,0.45})-LOOKUP(H6487,{0,1950001,3300001,6950001,9000001,18000001,40000001},{0,97500,427500,636000,1536000,2796000,4796000}))*1.021,3),0))</f>
        <v/>
      </c>
      <c r="J6487" s="21">
        <f>ROUNDDOWN(ROUND(H6487*0.06,2),-2)</f>
        <v/>
      </c>
      <c r="K6487" s="21">
        <f>ROUNDDOWN(ROUND(H6487*0.04,2),-2)</f>
        <v/>
      </c>
      <c r="L6487" s="21">
        <f>I6487+J6487+K6487</f>
        <v/>
      </c>
      <c r="M6487" s="21">
        <f>B6487-L6487</f>
        <v/>
      </c>
      <c r="N6487" s="21">
        <f>ROUNDDOWN(ROUND(B6487*0.2042,2),0)</f>
        <v/>
      </c>
    </row>
    <row r="6488">
      <c r="A6488" t="inlineStr">
        <is>
          <t>照合 一般</t>
        </is>
      </c>
      <c r="B6488" s="21" t="n">
        <v>49000000</v>
      </c>
      <c r="C6488" s="22" t="n">
        <v>11</v>
      </c>
      <c r="D6488" s="22" t="n">
        <v>1</v>
      </c>
      <c r="E6488" s="22" t="n">
        <v>0</v>
      </c>
      <c r="F6488" s="21">
        <f>(IF(C6488&lt;=20,MAX(800000,400000*C6488),8000000+700000*(C6488-20))+IF(E6488=1,1000000,0))</f>
        <v/>
      </c>
      <c r="G6488" s="21">
        <f>IF(AND(D6488=3,C6488&lt;=5),MAX(0,B6488-F6488),IF(AND(D6488=2,C6488&lt;=5,MAX(0,B6488-F6488)&gt;3000000),1500000+MAX(0,B6488-F6488)-3000000,MAX(0,B6488-F6488)/2))</f>
        <v/>
      </c>
      <c r="H6488" s="21">
        <f>ROUNDDOWN(G6488,-3)</f>
        <v/>
      </c>
      <c r="I6488" s="21">
        <f>IF(H6488&lt;=0,0,ROUNDDOWN(ROUND((H6488*LOOKUP(H6488,{0,1950001,3300001,6950001,9000001,18000001,40000001},{0.05,0.1,0.2,0.23,0.33,0.4,0.45})-LOOKUP(H6488,{0,1950001,3300001,6950001,9000001,18000001,40000001},{0,97500,427500,636000,1536000,2796000,4796000}))*1.021,3),0))</f>
        <v/>
      </c>
      <c r="J6488" s="21">
        <f>ROUNDDOWN(ROUND(H6488*0.06,2),-2)</f>
        <v/>
      </c>
      <c r="K6488" s="21">
        <f>ROUNDDOWN(ROUND(H6488*0.04,2),-2)</f>
        <v/>
      </c>
      <c r="L6488" s="21">
        <f>I6488+J6488+K6488</f>
        <v/>
      </c>
      <c r="M6488" s="21">
        <f>B6488-L6488</f>
        <v/>
      </c>
      <c r="N6488" s="21">
        <f>ROUNDDOWN(ROUND(B6488*0.2042,2),0)</f>
        <v/>
      </c>
    </row>
    <row r="6489">
      <c r="A6489" t="inlineStr">
        <is>
          <t>照合 一般</t>
        </is>
      </c>
      <c r="B6489" s="21" t="n">
        <v>49000000</v>
      </c>
      <c r="C6489" s="22" t="n">
        <v>12</v>
      </c>
      <c r="D6489" s="22" t="n">
        <v>1</v>
      </c>
      <c r="E6489" s="22" t="n">
        <v>0</v>
      </c>
      <c r="F6489" s="21">
        <f>(IF(C6489&lt;=20,MAX(800000,400000*C6489),8000000+700000*(C6489-20))+IF(E6489=1,1000000,0))</f>
        <v/>
      </c>
      <c r="G6489" s="21">
        <f>IF(AND(D6489=3,C6489&lt;=5),MAX(0,B6489-F6489),IF(AND(D6489=2,C6489&lt;=5,MAX(0,B6489-F6489)&gt;3000000),1500000+MAX(0,B6489-F6489)-3000000,MAX(0,B6489-F6489)/2))</f>
        <v/>
      </c>
      <c r="H6489" s="21">
        <f>ROUNDDOWN(G6489,-3)</f>
        <v/>
      </c>
      <c r="I6489" s="21">
        <f>IF(H6489&lt;=0,0,ROUNDDOWN(ROUND((H6489*LOOKUP(H6489,{0,1950001,3300001,6950001,9000001,18000001,40000001},{0.05,0.1,0.2,0.23,0.33,0.4,0.45})-LOOKUP(H6489,{0,1950001,3300001,6950001,9000001,18000001,40000001},{0,97500,427500,636000,1536000,2796000,4796000}))*1.021,3),0))</f>
        <v/>
      </c>
      <c r="J6489" s="21">
        <f>ROUNDDOWN(ROUND(H6489*0.06,2),-2)</f>
        <v/>
      </c>
      <c r="K6489" s="21">
        <f>ROUNDDOWN(ROUND(H6489*0.04,2),-2)</f>
        <v/>
      </c>
      <c r="L6489" s="21">
        <f>I6489+J6489+K6489</f>
        <v/>
      </c>
      <c r="M6489" s="21">
        <f>B6489-L6489</f>
        <v/>
      </c>
      <c r="N6489" s="21">
        <f>ROUNDDOWN(ROUND(B6489*0.2042,2),0)</f>
        <v/>
      </c>
    </row>
    <row r="6490">
      <c r="A6490" t="inlineStr">
        <is>
          <t>照合 一般</t>
        </is>
      </c>
      <c r="B6490" s="21" t="n">
        <v>49000000</v>
      </c>
      <c r="C6490" s="22" t="n">
        <v>13</v>
      </c>
      <c r="D6490" s="22" t="n">
        <v>1</v>
      </c>
      <c r="E6490" s="22" t="n">
        <v>0</v>
      </c>
      <c r="F6490" s="21">
        <f>(IF(C6490&lt;=20,MAX(800000,400000*C6490),8000000+700000*(C6490-20))+IF(E6490=1,1000000,0))</f>
        <v/>
      </c>
      <c r="G6490" s="21">
        <f>IF(AND(D6490=3,C6490&lt;=5),MAX(0,B6490-F6490),IF(AND(D6490=2,C6490&lt;=5,MAX(0,B6490-F6490)&gt;3000000),1500000+MAX(0,B6490-F6490)-3000000,MAX(0,B6490-F6490)/2))</f>
        <v/>
      </c>
      <c r="H6490" s="21">
        <f>ROUNDDOWN(G6490,-3)</f>
        <v/>
      </c>
      <c r="I6490" s="21">
        <f>IF(H6490&lt;=0,0,ROUNDDOWN(ROUND((H6490*LOOKUP(H6490,{0,1950001,3300001,6950001,9000001,18000001,40000001},{0.05,0.1,0.2,0.23,0.33,0.4,0.45})-LOOKUP(H6490,{0,1950001,3300001,6950001,9000001,18000001,40000001},{0,97500,427500,636000,1536000,2796000,4796000}))*1.021,3),0))</f>
        <v/>
      </c>
      <c r="J6490" s="21">
        <f>ROUNDDOWN(ROUND(H6490*0.06,2),-2)</f>
        <v/>
      </c>
      <c r="K6490" s="21">
        <f>ROUNDDOWN(ROUND(H6490*0.04,2),-2)</f>
        <v/>
      </c>
      <c r="L6490" s="21">
        <f>I6490+J6490+K6490</f>
        <v/>
      </c>
      <c r="M6490" s="21">
        <f>B6490-L6490</f>
        <v/>
      </c>
      <c r="N6490" s="21">
        <f>ROUNDDOWN(ROUND(B6490*0.2042,2),0)</f>
        <v/>
      </c>
    </row>
    <row r="6491">
      <c r="A6491" t="inlineStr">
        <is>
          <t>照合 一般</t>
        </is>
      </c>
      <c r="B6491" s="21" t="n">
        <v>49000000</v>
      </c>
      <c r="C6491" s="22" t="n">
        <v>14</v>
      </c>
      <c r="D6491" s="22" t="n">
        <v>1</v>
      </c>
      <c r="E6491" s="22" t="n">
        <v>0</v>
      </c>
      <c r="F6491" s="21">
        <f>(IF(C6491&lt;=20,MAX(800000,400000*C6491),8000000+700000*(C6491-20))+IF(E6491=1,1000000,0))</f>
        <v/>
      </c>
      <c r="G6491" s="21">
        <f>IF(AND(D6491=3,C6491&lt;=5),MAX(0,B6491-F6491),IF(AND(D6491=2,C6491&lt;=5,MAX(0,B6491-F6491)&gt;3000000),1500000+MAX(0,B6491-F6491)-3000000,MAX(0,B6491-F6491)/2))</f>
        <v/>
      </c>
      <c r="H6491" s="21">
        <f>ROUNDDOWN(G6491,-3)</f>
        <v/>
      </c>
      <c r="I6491" s="21">
        <f>IF(H6491&lt;=0,0,ROUNDDOWN(ROUND((H6491*LOOKUP(H6491,{0,1950001,3300001,6950001,9000001,18000001,40000001},{0.05,0.1,0.2,0.23,0.33,0.4,0.45})-LOOKUP(H6491,{0,1950001,3300001,6950001,9000001,18000001,40000001},{0,97500,427500,636000,1536000,2796000,4796000}))*1.021,3),0))</f>
        <v/>
      </c>
      <c r="J6491" s="21">
        <f>ROUNDDOWN(ROUND(H6491*0.06,2),-2)</f>
        <v/>
      </c>
      <c r="K6491" s="21">
        <f>ROUNDDOWN(ROUND(H6491*0.04,2),-2)</f>
        <v/>
      </c>
      <c r="L6491" s="21">
        <f>I6491+J6491+K6491</f>
        <v/>
      </c>
      <c r="M6491" s="21">
        <f>B6491-L6491</f>
        <v/>
      </c>
      <c r="N6491" s="21">
        <f>ROUNDDOWN(ROUND(B6491*0.2042,2),0)</f>
        <v/>
      </c>
    </row>
    <row r="6492">
      <c r="A6492" t="inlineStr">
        <is>
          <t>照合 一般</t>
        </is>
      </c>
      <c r="B6492" s="21" t="n">
        <v>49000000</v>
      </c>
      <c r="C6492" s="22" t="n">
        <v>15</v>
      </c>
      <c r="D6492" s="22" t="n">
        <v>1</v>
      </c>
      <c r="E6492" s="22" t="n">
        <v>0</v>
      </c>
      <c r="F6492" s="21">
        <f>(IF(C6492&lt;=20,MAX(800000,400000*C6492),8000000+700000*(C6492-20))+IF(E6492=1,1000000,0))</f>
        <v/>
      </c>
      <c r="G6492" s="21">
        <f>IF(AND(D6492=3,C6492&lt;=5),MAX(0,B6492-F6492),IF(AND(D6492=2,C6492&lt;=5,MAX(0,B6492-F6492)&gt;3000000),1500000+MAX(0,B6492-F6492)-3000000,MAX(0,B6492-F6492)/2))</f>
        <v/>
      </c>
      <c r="H6492" s="21">
        <f>ROUNDDOWN(G6492,-3)</f>
        <v/>
      </c>
      <c r="I6492" s="21">
        <f>IF(H6492&lt;=0,0,ROUNDDOWN(ROUND((H6492*LOOKUP(H6492,{0,1950001,3300001,6950001,9000001,18000001,40000001},{0.05,0.1,0.2,0.23,0.33,0.4,0.45})-LOOKUP(H6492,{0,1950001,3300001,6950001,9000001,18000001,40000001},{0,97500,427500,636000,1536000,2796000,4796000}))*1.021,3),0))</f>
        <v/>
      </c>
      <c r="J6492" s="21">
        <f>ROUNDDOWN(ROUND(H6492*0.06,2),-2)</f>
        <v/>
      </c>
      <c r="K6492" s="21">
        <f>ROUNDDOWN(ROUND(H6492*0.04,2),-2)</f>
        <v/>
      </c>
      <c r="L6492" s="21">
        <f>I6492+J6492+K6492</f>
        <v/>
      </c>
      <c r="M6492" s="21">
        <f>B6492-L6492</f>
        <v/>
      </c>
      <c r="N6492" s="21">
        <f>ROUNDDOWN(ROUND(B6492*0.2042,2),0)</f>
        <v/>
      </c>
    </row>
    <row r="6493">
      <c r="A6493" t="inlineStr">
        <is>
          <t>照合 一般</t>
        </is>
      </c>
      <c r="B6493" s="21" t="n">
        <v>49000000</v>
      </c>
      <c r="C6493" s="22" t="n">
        <v>16</v>
      </c>
      <c r="D6493" s="22" t="n">
        <v>1</v>
      </c>
      <c r="E6493" s="22" t="n">
        <v>0</v>
      </c>
      <c r="F6493" s="21">
        <f>(IF(C6493&lt;=20,MAX(800000,400000*C6493),8000000+700000*(C6493-20))+IF(E6493=1,1000000,0))</f>
        <v/>
      </c>
      <c r="G6493" s="21">
        <f>IF(AND(D6493=3,C6493&lt;=5),MAX(0,B6493-F6493),IF(AND(D6493=2,C6493&lt;=5,MAX(0,B6493-F6493)&gt;3000000),1500000+MAX(0,B6493-F6493)-3000000,MAX(0,B6493-F6493)/2))</f>
        <v/>
      </c>
      <c r="H6493" s="21">
        <f>ROUNDDOWN(G6493,-3)</f>
        <v/>
      </c>
      <c r="I6493" s="21">
        <f>IF(H6493&lt;=0,0,ROUNDDOWN(ROUND((H6493*LOOKUP(H6493,{0,1950001,3300001,6950001,9000001,18000001,40000001},{0.05,0.1,0.2,0.23,0.33,0.4,0.45})-LOOKUP(H6493,{0,1950001,3300001,6950001,9000001,18000001,40000001},{0,97500,427500,636000,1536000,2796000,4796000}))*1.021,3),0))</f>
        <v/>
      </c>
      <c r="J6493" s="21">
        <f>ROUNDDOWN(ROUND(H6493*0.06,2),-2)</f>
        <v/>
      </c>
      <c r="K6493" s="21">
        <f>ROUNDDOWN(ROUND(H6493*0.04,2),-2)</f>
        <v/>
      </c>
      <c r="L6493" s="21">
        <f>I6493+J6493+K6493</f>
        <v/>
      </c>
      <c r="M6493" s="21">
        <f>B6493-L6493</f>
        <v/>
      </c>
      <c r="N6493" s="21">
        <f>ROUNDDOWN(ROUND(B6493*0.2042,2),0)</f>
        <v/>
      </c>
    </row>
    <row r="6494">
      <c r="A6494" t="inlineStr">
        <is>
          <t>照合 一般</t>
        </is>
      </c>
      <c r="B6494" s="21" t="n">
        <v>49000000</v>
      </c>
      <c r="C6494" s="22" t="n">
        <v>17</v>
      </c>
      <c r="D6494" s="22" t="n">
        <v>1</v>
      </c>
      <c r="E6494" s="22" t="n">
        <v>0</v>
      </c>
      <c r="F6494" s="21">
        <f>(IF(C6494&lt;=20,MAX(800000,400000*C6494),8000000+700000*(C6494-20))+IF(E6494=1,1000000,0))</f>
        <v/>
      </c>
      <c r="G6494" s="21">
        <f>IF(AND(D6494=3,C6494&lt;=5),MAX(0,B6494-F6494),IF(AND(D6494=2,C6494&lt;=5,MAX(0,B6494-F6494)&gt;3000000),1500000+MAX(0,B6494-F6494)-3000000,MAX(0,B6494-F6494)/2))</f>
        <v/>
      </c>
      <c r="H6494" s="21">
        <f>ROUNDDOWN(G6494,-3)</f>
        <v/>
      </c>
      <c r="I6494" s="21">
        <f>IF(H6494&lt;=0,0,ROUNDDOWN(ROUND((H6494*LOOKUP(H6494,{0,1950001,3300001,6950001,9000001,18000001,40000001},{0.05,0.1,0.2,0.23,0.33,0.4,0.45})-LOOKUP(H6494,{0,1950001,3300001,6950001,9000001,18000001,40000001},{0,97500,427500,636000,1536000,2796000,4796000}))*1.021,3),0))</f>
        <v/>
      </c>
      <c r="J6494" s="21">
        <f>ROUNDDOWN(ROUND(H6494*0.06,2),-2)</f>
        <v/>
      </c>
      <c r="K6494" s="21">
        <f>ROUNDDOWN(ROUND(H6494*0.04,2),-2)</f>
        <v/>
      </c>
      <c r="L6494" s="21">
        <f>I6494+J6494+K6494</f>
        <v/>
      </c>
      <c r="M6494" s="21">
        <f>B6494-L6494</f>
        <v/>
      </c>
      <c r="N6494" s="21">
        <f>ROUNDDOWN(ROUND(B6494*0.2042,2),0)</f>
        <v/>
      </c>
    </row>
    <row r="6495">
      <c r="A6495" t="inlineStr">
        <is>
          <t>照合 一般</t>
        </is>
      </c>
      <c r="B6495" s="21" t="n">
        <v>49000000</v>
      </c>
      <c r="C6495" s="22" t="n">
        <v>18</v>
      </c>
      <c r="D6495" s="22" t="n">
        <v>1</v>
      </c>
      <c r="E6495" s="22" t="n">
        <v>0</v>
      </c>
      <c r="F6495" s="21">
        <f>(IF(C6495&lt;=20,MAX(800000,400000*C6495),8000000+700000*(C6495-20))+IF(E6495=1,1000000,0))</f>
        <v/>
      </c>
      <c r="G6495" s="21">
        <f>IF(AND(D6495=3,C6495&lt;=5),MAX(0,B6495-F6495),IF(AND(D6495=2,C6495&lt;=5,MAX(0,B6495-F6495)&gt;3000000),1500000+MAX(0,B6495-F6495)-3000000,MAX(0,B6495-F6495)/2))</f>
        <v/>
      </c>
      <c r="H6495" s="21">
        <f>ROUNDDOWN(G6495,-3)</f>
        <v/>
      </c>
      <c r="I6495" s="21">
        <f>IF(H6495&lt;=0,0,ROUNDDOWN(ROUND((H6495*LOOKUP(H6495,{0,1950001,3300001,6950001,9000001,18000001,40000001},{0.05,0.1,0.2,0.23,0.33,0.4,0.45})-LOOKUP(H6495,{0,1950001,3300001,6950001,9000001,18000001,40000001},{0,97500,427500,636000,1536000,2796000,4796000}))*1.021,3),0))</f>
        <v/>
      </c>
      <c r="J6495" s="21">
        <f>ROUNDDOWN(ROUND(H6495*0.06,2),-2)</f>
        <v/>
      </c>
      <c r="K6495" s="21">
        <f>ROUNDDOWN(ROUND(H6495*0.04,2),-2)</f>
        <v/>
      </c>
      <c r="L6495" s="21">
        <f>I6495+J6495+K6495</f>
        <v/>
      </c>
      <c r="M6495" s="21">
        <f>B6495-L6495</f>
        <v/>
      </c>
      <c r="N6495" s="21">
        <f>ROUNDDOWN(ROUND(B6495*0.2042,2),0)</f>
        <v/>
      </c>
    </row>
    <row r="6496">
      <c r="A6496" t="inlineStr">
        <is>
          <t>照合 一般</t>
        </is>
      </c>
      <c r="B6496" s="21" t="n">
        <v>49000000</v>
      </c>
      <c r="C6496" s="22" t="n">
        <v>19</v>
      </c>
      <c r="D6496" s="22" t="n">
        <v>1</v>
      </c>
      <c r="E6496" s="22" t="n">
        <v>0</v>
      </c>
      <c r="F6496" s="21">
        <f>(IF(C6496&lt;=20,MAX(800000,400000*C6496),8000000+700000*(C6496-20))+IF(E6496=1,1000000,0))</f>
        <v/>
      </c>
      <c r="G6496" s="21">
        <f>IF(AND(D6496=3,C6496&lt;=5),MAX(0,B6496-F6496),IF(AND(D6496=2,C6496&lt;=5,MAX(0,B6496-F6496)&gt;3000000),1500000+MAX(0,B6496-F6496)-3000000,MAX(0,B6496-F6496)/2))</f>
        <v/>
      </c>
      <c r="H6496" s="21">
        <f>ROUNDDOWN(G6496,-3)</f>
        <v/>
      </c>
      <c r="I6496" s="21">
        <f>IF(H6496&lt;=0,0,ROUNDDOWN(ROUND((H6496*LOOKUP(H6496,{0,1950001,3300001,6950001,9000001,18000001,40000001},{0.05,0.1,0.2,0.23,0.33,0.4,0.45})-LOOKUP(H6496,{0,1950001,3300001,6950001,9000001,18000001,40000001},{0,97500,427500,636000,1536000,2796000,4796000}))*1.021,3),0))</f>
        <v/>
      </c>
      <c r="J6496" s="21">
        <f>ROUNDDOWN(ROUND(H6496*0.06,2),-2)</f>
        <v/>
      </c>
      <c r="K6496" s="21">
        <f>ROUNDDOWN(ROUND(H6496*0.04,2),-2)</f>
        <v/>
      </c>
      <c r="L6496" s="21">
        <f>I6496+J6496+K6496</f>
        <v/>
      </c>
      <c r="M6496" s="21">
        <f>B6496-L6496</f>
        <v/>
      </c>
      <c r="N6496" s="21">
        <f>ROUNDDOWN(ROUND(B6496*0.2042,2),0)</f>
        <v/>
      </c>
    </row>
    <row r="6497">
      <c r="A6497" t="inlineStr">
        <is>
          <t>照合 一般</t>
        </is>
      </c>
      <c r="B6497" s="21" t="n">
        <v>49000000</v>
      </c>
      <c r="C6497" s="22" t="n">
        <v>20</v>
      </c>
      <c r="D6497" s="22" t="n">
        <v>1</v>
      </c>
      <c r="E6497" s="22" t="n">
        <v>0</v>
      </c>
      <c r="F6497" s="21">
        <f>(IF(C6497&lt;=20,MAX(800000,400000*C6497),8000000+700000*(C6497-20))+IF(E6497=1,1000000,0))</f>
        <v/>
      </c>
      <c r="G6497" s="21">
        <f>IF(AND(D6497=3,C6497&lt;=5),MAX(0,B6497-F6497),IF(AND(D6497=2,C6497&lt;=5,MAX(0,B6497-F6497)&gt;3000000),1500000+MAX(0,B6497-F6497)-3000000,MAX(0,B6497-F6497)/2))</f>
        <v/>
      </c>
      <c r="H6497" s="21">
        <f>ROUNDDOWN(G6497,-3)</f>
        <v/>
      </c>
      <c r="I6497" s="21">
        <f>IF(H6497&lt;=0,0,ROUNDDOWN(ROUND((H6497*LOOKUP(H6497,{0,1950001,3300001,6950001,9000001,18000001,40000001},{0.05,0.1,0.2,0.23,0.33,0.4,0.45})-LOOKUP(H6497,{0,1950001,3300001,6950001,9000001,18000001,40000001},{0,97500,427500,636000,1536000,2796000,4796000}))*1.021,3),0))</f>
        <v/>
      </c>
      <c r="J6497" s="21">
        <f>ROUNDDOWN(ROUND(H6497*0.06,2),-2)</f>
        <v/>
      </c>
      <c r="K6497" s="21">
        <f>ROUNDDOWN(ROUND(H6497*0.04,2),-2)</f>
        <v/>
      </c>
      <c r="L6497" s="21">
        <f>I6497+J6497+K6497</f>
        <v/>
      </c>
      <c r="M6497" s="21">
        <f>B6497-L6497</f>
        <v/>
      </c>
      <c r="N6497" s="21">
        <f>ROUNDDOWN(ROUND(B6497*0.2042,2),0)</f>
        <v/>
      </c>
    </row>
    <row r="6498">
      <c r="A6498" t="inlineStr">
        <is>
          <t>照合 一般</t>
        </is>
      </c>
      <c r="B6498" s="21" t="n">
        <v>49000000</v>
      </c>
      <c r="C6498" s="22" t="n">
        <v>21</v>
      </c>
      <c r="D6498" s="22" t="n">
        <v>1</v>
      </c>
      <c r="E6498" s="22" t="n">
        <v>0</v>
      </c>
      <c r="F6498" s="21">
        <f>(IF(C6498&lt;=20,MAX(800000,400000*C6498),8000000+700000*(C6498-20))+IF(E6498=1,1000000,0))</f>
        <v/>
      </c>
      <c r="G6498" s="21">
        <f>IF(AND(D6498=3,C6498&lt;=5),MAX(0,B6498-F6498),IF(AND(D6498=2,C6498&lt;=5,MAX(0,B6498-F6498)&gt;3000000),1500000+MAX(0,B6498-F6498)-3000000,MAX(0,B6498-F6498)/2))</f>
        <v/>
      </c>
      <c r="H6498" s="21">
        <f>ROUNDDOWN(G6498,-3)</f>
        <v/>
      </c>
      <c r="I6498" s="21">
        <f>IF(H6498&lt;=0,0,ROUNDDOWN(ROUND((H6498*LOOKUP(H6498,{0,1950001,3300001,6950001,9000001,18000001,40000001},{0.05,0.1,0.2,0.23,0.33,0.4,0.45})-LOOKUP(H6498,{0,1950001,3300001,6950001,9000001,18000001,40000001},{0,97500,427500,636000,1536000,2796000,4796000}))*1.021,3),0))</f>
        <v/>
      </c>
      <c r="J6498" s="21">
        <f>ROUNDDOWN(ROUND(H6498*0.06,2),-2)</f>
        <v/>
      </c>
      <c r="K6498" s="21">
        <f>ROUNDDOWN(ROUND(H6498*0.04,2),-2)</f>
        <v/>
      </c>
      <c r="L6498" s="21">
        <f>I6498+J6498+K6498</f>
        <v/>
      </c>
      <c r="M6498" s="21">
        <f>B6498-L6498</f>
        <v/>
      </c>
      <c r="N6498" s="21">
        <f>ROUNDDOWN(ROUND(B6498*0.2042,2),0)</f>
        <v/>
      </c>
    </row>
    <row r="6499">
      <c r="A6499" t="inlineStr">
        <is>
          <t>照合 一般</t>
        </is>
      </c>
      <c r="B6499" s="21" t="n">
        <v>49000000</v>
      </c>
      <c r="C6499" s="22" t="n">
        <v>22</v>
      </c>
      <c r="D6499" s="22" t="n">
        <v>1</v>
      </c>
      <c r="E6499" s="22" t="n">
        <v>0</v>
      </c>
      <c r="F6499" s="21">
        <f>(IF(C6499&lt;=20,MAX(800000,400000*C6499),8000000+700000*(C6499-20))+IF(E6499=1,1000000,0))</f>
        <v/>
      </c>
      <c r="G6499" s="21">
        <f>IF(AND(D6499=3,C6499&lt;=5),MAX(0,B6499-F6499),IF(AND(D6499=2,C6499&lt;=5,MAX(0,B6499-F6499)&gt;3000000),1500000+MAX(0,B6499-F6499)-3000000,MAX(0,B6499-F6499)/2))</f>
        <v/>
      </c>
      <c r="H6499" s="21">
        <f>ROUNDDOWN(G6499,-3)</f>
        <v/>
      </c>
      <c r="I6499" s="21">
        <f>IF(H6499&lt;=0,0,ROUNDDOWN(ROUND((H6499*LOOKUP(H6499,{0,1950001,3300001,6950001,9000001,18000001,40000001},{0.05,0.1,0.2,0.23,0.33,0.4,0.45})-LOOKUP(H6499,{0,1950001,3300001,6950001,9000001,18000001,40000001},{0,97500,427500,636000,1536000,2796000,4796000}))*1.021,3),0))</f>
        <v/>
      </c>
      <c r="J6499" s="21">
        <f>ROUNDDOWN(ROUND(H6499*0.06,2),-2)</f>
        <v/>
      </c>
      <c r="K6499" s="21">
        <f>ROUNDDOWN(ROUND(H6499*0.04,2),-2)</f>
        <v/>
      </c>
      <c r="L6499" s="21">
        <f>I6499+J6499+K6499</f>
        <v/>
      </c>
      <c r="M6499" s="21">
        <f>B6499-L6499</f>
        <v/>
      </c>
      <c r="N6499" s="21">
        <f>ROUNDDOWN(ROUND(B6499*0.2042,2),0)</f>
        <v/>
      </c>
    </row>
    <row r="6500">
      <c r="A6500" t="inlineStr">
        <is>
          <t>照合 一般</t>
        </is>
      </c>
      <c r="B6500" s="21" t="n">
        <v>49000000</v>
      </c>
      <c r="C6500" s="22" t="n">
        <v>23</v>
      </c>
      <c r="D6500" s="22" t="n">
        <v>1</v>
      </c>
      <c r="E6500" s="22" t="n">
        <v>0</v>
      </c>
      <c r="F6500" s="21">
        <f>(IF(C6500&lt;=20,MAX(800000,400000*C6500),8000000+700000*(C6500-20))+IF(E6500=1,1000000,0))</f>
        <v/>
      </c>
      <c r="G6500" s="21">
        <f>IF(AND(D6500=3,C6500&lt;=5),MAX(0,B6500-F6500),IF(AND(D6500=2,C6500&lt;=5,MAX(0,B6500-F6500)&gt;3000000),1500000+MAX(0,B6500-F6500)-3000000,MAX(0,B6500-F6500)/2))</f>
        <v/>
      </c>
      <c r="H6500" s="21">
        <f>ROUNDDOWN(G6500,-3)</f>
        <v/>
      </c>
      <c r="I6500" s="21">
        <f>IF(H6500&lt;=0,0,ROUNDDOWN(ROUND((H6500*LOOKUP(H6500,{0,1950001,3300001,6950001,9000001,18000001,40000001},{0.05,0.1,0.2,0.23,0.33,0.4,0.45})-LOOKUP(H6500,{0,1950001,3300001,6950001,9000001,18000001,40000001},{0,97500,427500,636000,1536000,2796000,4796000}))*1.021,3),0))</f>
        <v/>
      </c>
      <c r="J6500" s="21">
        <f>ROUNDDOWN(ROUND(H6500*0.06,2),-2)</f>
        <v/>
      </c>
      <c r="K6500" s="21">
        <f>ROUNDDOWN(ROUND(H6500*0.04,2),-2)</f>
        <v/>
      </c>
      <c r="L6500" s="21">
        <f>I6500+J6500+K6500</f>
        <v/>
      </c>
      <c r="M6500" s="21">
        <f>B6500-L6500</f>
        <v/>
      </c>
      <c r="N6500" s="21">
        <f>ROUNDDOWN(ROUND(B6500*0.2042,2),0)</f>
        <v/>
      </c>
    </row>
    <row r="6501">
      <c r="A6501" t="inlineStr">
        <is>
          <t>照合 一般</t>
        </is>
      </c>
      <c r="B6501" s="21" t="n">
        <v>49000000</v>
      </c>
      <c r="C6501" s="22" t="n">
        <v>24</v>
      </c>
      <c r="D6501" s="22" t="n">
        <v>1</v>
      </c>
      <c r="E6501" s="22" t="n">
        <v>0</v>
      </c>
      <c r="F6501" s="21">
        <f>(IF(C6501&lt;=20,MAX(800000,400000*C6501),8000000+700000*(C6501-20))+IF(E6501=1,1000000,0))</f>
        <v/>
      </c>
      <c r="G6501" s="21">
        <f>IF(AND(D6501=3,C6501&lt;=5),MAX(0,B6501-F6501),IF(AND(D6501=2,C6501&lt;=5,MAX(0,B6501-F6501)&gt;3000000),1500000+MAX(0,B6501-F6501)-3000000,MAX(0,B6501-F6501)/2))</f>
        <v/>
      </c>
      <c r="H6501" s="21">
        <f>ROUNDDOWN(G6501,-3)</f>
        <v/>
      </c>
      <c r="I6501" s="21">
        <f>IF(H6501&lt;=0,0,ROUNDDOWN(ROUND((H6501*LOOKUP(H6501,{0,1950001,3300001,6950001,9000001,18000001,40000001},{0.05,0.1,0.2,0.23,0.33,0.4,0.45})-LOOKUP(H6501,{0,1950001,3300001,6950001,9000001,18000001,40000001},{0,97500,427500,636000,1536000,2796000,4796000}))*1.021,3),0))</f>
        <v/>
      </c>
      <c r="J6501" s="21">
        <f>ROUNDDOWN(ROUND(H6501*0.06,2),-2)</f>
        <v/>
      </c>
      <c r="K6501" s="21">
        <f>ROUNDDOWN(ROUND(H6501*0.04,2),-2)</f>
        <v/>
      </c>
      <c r="L6501" s="21">
        <f>I6501+J6501+K6501</f>
        <v/>
      </c>
      <c r="M6501" s="21">
        <f>B6501-L6501</f>
        <v/>
      </c>
      <c r="N6501" s="21">
        <f>ROUNDDOWN(ROUND(B6501*0.2042,2),0)</f>
        <v/>
      </c>
    </row>
    <row r="6502">
      <c r="A6502" t="inlineStr">
        <is>
          <t>照合 一般</t>
        </is>
      </c>
      <c r="B6502" s="21" t="n">
        <v>49000000</v>
      </c>
      <c r="C6502" s="22" t="n">
        <v>25</v>
      </c>
      <c r="D6502" s="22" t="n">
        <v>1</v>
      </c>
      <c r="E6502" s="22" t="n">
        <v>0</v>
      </c>
      <c r="F6502" s="21">
        <f>(IF(C6502&lt;=20,MAX(800000,400000*C6502),8000000+700000*(C6502-20))+IF(E6502=1,1000000,0))</f>
        <v/>
      </c>
      <c r="G6502" s="21">
        <f>IF(AND(D6502=3,C6502&lt;=5),MAX(0,B6502-F6502),IF(AND(D6502=2,C6502&lt;=5,MAX(0,B6502-F6502)&gt;3000000),1500000+MAX(0,B6502-F6502)-3000000,MAX(0,B6502-F6502)/2))</f>
        <v/>
      </c>
      <c r="H6502" s="21">
        <f>ROUNDDOWN(G6502,-3)</f>
        <v/>
      </c>
      <c r="I6502" s="21">
        <f>IF(H6502&lt;=0,0,ROUNDDOWN(ROUND((H6502*LOOKUP(H6502,{0,1950001,3300001,6950001,9000001,18000001,40000001},{0.05,0.1,0.2,0.23,0.33,0.4,0.45})-LOOKUP(H6502,{0,1950001,3300001,6950001,9000001,18000001,40000001},{0,97500,427500,636000,1536000,2796000,4796000}))*1.021,3),0))</f>
        <v/>
      </c>
      <c r="J6502" s="21">
        <f>ROUNDDOWN(ROUND(H6502*0.06,2),-2)</f>
        <v/>
      </c>
      <c r="K6502" s="21">
        <f>ROUNDDOWN(ROUND(H6502*0.04,2),-2)</f>
        <v/>
      </c>
      <c r="L6502" s="21">
        <f>I6502+J6502+K6502</f>
        <v/>
      </c>
      <c r="M6502" s="21">
        <f>B6502-L6502</f>
        <v/>
      </c>
      <c r="N6502" s="21">
        <f>ROUNDDOWN(ROUND(B6502*0.2042,2),0)</f>
        <v/>
      </c>
    </row>
    <row r="6503">
      <c r="A6503" t="inlineStr">
        <is>
          <t>照合 一般</t>
        </is>
      </c>
      <c r="B6503" s="21" t="n">
        <v>49000000</v>
      </c>
      <c r="C6503" s="22" t="n">
        <v>26</v>
      </c>
      <c r="D6503" s="22" t="n">
        <v>1</v>
      </c>
      <c r="E6503" s="22" t="n">
        <v>0</v>
      </c>
      <c r="F6503" s="21">
        <f>(IF(C6503&lt;=20,MAX(800000,400000*C6503),8000000+700000*(C6503-20))+IF(E6503=1,1000000,0))</f>
        <v/>
      </c>
      <c r="G6503" s="21">
        <f>IF(AND(D6503=3,C6503&lt;=5),MAX(0,B6503-F6503),IF(AND(D6503=2,C6503&lt;=5,MAX(0,B6503-F6503)&gt;3000000),1500000+MAX(0,B6503-F6503)-3000000,MAX(0,B6503-F6503)/2))</f>
        <v/>
      </c>
      <c r="H6503" s="21">
        <f>ROUNDDOWN(G6503,-3)</f>
        <v/>
      </c>
      <c r="I6503" s="21">
        <f>IF(H6503&lt;=0,0,ROUNDDOWN(ROUND((H6503*LOOKUP(H6503,{0,1950001,3300001,6950001,9000001,18000001,40000001},{0.05,0.1,0.2,0.23,0.33,0.4,0.45})-LOOKUP(H6503,{0,1950001,3300001,6950001,9000001,18000001,40000001},{0,97500,427500,636000,1536000,2796000,4796000}))*1.021,3),0))</f>
        <v/>
      </c>
      <c r="J6503" s="21">
        <f>ROUNDDOWN(ROUND(H6503*0.06,2),-2)</f>
        <v/>
      </c>
      <c r="K6503" s="21">
        <f>ROUNDDOWN(ROUND(H6503*0.04,2),-2)</f>
        <v/>
      </c>
      <c r="L6503" s="21">
        <f>I6503+J6503+K6503</f>
        <v/>
      </c>
      <c r="M6503" s="21">
        <f>B6503-L6503</f>
        <v/>
      </c>
      <c r="N6503" s="21">
        <f>ROUNDDOWN(ROUND(B6503*0.2042,2),0)</f>
        <v/>
      </c>
    </row>
    <row r="6504">
      <c r="A6504" t="inlineStr">
        <is>
          <t>照合 一般</t>
        </is>
      </c>
      <c r="B6504" s="21" t="n">
        <v>49000000</v>
      </c>
      <c r="C6504" s="22" t="n">
        <v>27</v>
      </c>
      <c r="D6504" s="22" t="n">
        <v>1</v>
      </c>
      <c r="E6504" s="22" t="n">
        <v>0</v>
      </c>
      <c r="F6504" s="21">
        <f>(IF(C6504&lt;=20,MAX(800000,400000*C6504),8000000+700000*(C6504-20))+IF(E6504=1,1000000,0))</f>
        <v/>
      </c>
      <c r="G6504" s="21">
        <f>IF(AND(D6504=3,C6504&lt;=5),MAX(0,B6504-F6504),IF(AND(D6504=2,C6504&lt;=5,MAX(0,B6504-F6504)&gt;3000000),1500000+MAX(0,B6504-F6504)-3000000,MAX(0,B6504-F6504)/2))</f>
        <v/>
      </c>
      <c r="H6504" s="21">
        <f>ROUNDDOWN(G6504,-3)</f>
        <v/>
      </c>
      <c r="I6504" s="21">
        <f>IF(H6504&lt;=0,0,ROUNDDOWN(ROUND((H6504*LOOKUP(H6504,{0,1950001,3300001,6950001,9000001,18000001,40000001},{0.05,0.1,0.2,0.23,0.33,0.4,0.45})-LOOKUP(H6504,{0,1950001,3300001,6950001,9000001,18000001,40000001},{0,97500,427500,636000,1536000,2796000,4796000}))*1.021,3),0))</f>
        <v/>
      </c>
      <c r="J6504" s="21">
        <f>ROUNDDOWN(ROUND(H6504*0.06,2),-2)</f>
        <v/>
      </c>
      <c r="K6504" s="21">
        <f>ROUNDDOWN(ROUND(H6504*0.04,2),-2)</f>
        <v/>
      </c>
      <c r="L6504" s="21">
        <f>I6504+J6504+K6504</f>
        <v/>
      </c>
      <c r="M6504" s="21">
        <f>B6504-L6504</f>
        <v/>
      </c>
      <c r="N6504" s="21">
        <f>ROUNDDOWN(ROUND(B6504*0.2042,2),0)</f>
        <v/>
      </c>
    </row>
    <row r="6505">
      <c r="A6505" t="inlineStr">
        <is>
          <t>照合 一般</t>
        </is>
      </c>
      <c r="B6505" s="21" t="n">
        <v>49000000</v>
      </c>
      <c r="C6505" s="22" t="n">
        <v>28</v>
      </c>
      <c r="D6505" s="22" t="n">
        <v>1</v>
      </c>
      <c r="E6505" s="22" t="n">
        <v>0</v>
      </c>
      <c r="F6505" s="21">
        <f>(IF(C6505&lt;=20,MAX(800000,400000*C6505),8000000+700000*(C6505-20))+IF(E6505=1,1000000,0))</f>
        <v/>
      </c>
      <c r="G6505" s="21">
        <f>IF(AND(D6505=3,C6505&lt;=5),MAX(0,B6505-F6505),IF(AND(D6505=2,C6505&lt;=5,MAX(0,B6505-F6505)&gt;3000000),1500000+MAX(0,B6505-F6505)-3000000,MAX(0,B6505-F6505)/2))</f>
        <v/>
      </c>
      <c r="H6505" s="21">
        <f>ROUNDDOWN(G6505,-3)</f>
        <v/>
      </c>
      <c r="I6505" s="21">
        <f>IF(H6505&lt;=0,0,ROUNDDOWN(ROUND((H6505*LOOKUP(H6505,{0,1950001,3300001,6950001,9000001,18000001,40000001},{0.05,0.1,0.2,0.23,0.33,0.4,0.45})-LOOKUP(H6505,{0,1950001,3300001,6950001,9000001,18000001,40000001},{0,97500,427500,636000,1536000,2796000,4796000}))*1.021,3),0))</f>
        <v/>
      </c>
      <c r="J6505" s="21">
        <f>ROUNDDOWN(ROUND(H6505*0.06,2),-2)</f>
        <v/>
      </c>
      <c r="K6505" s="21">
        <f>ROUNDDOWN(ROUND(H6505*0.04,2),-2)</f>
        <v/>
      </c>
      <c r="L6505" s="21">
        <f>I6505+J6505+K6505</f>
        <v/>
      </c>
      <c r="M6505" s="21">
        <f>B6505-L6505</f>
        <v/>
      </c>
      <c r="N6505" s="21">
        <f>ROUNDDOWN(ROUND(B6505*0.2042,2),0)</f>
        <v/>
      </c>
    </row>
    <row r="6506">
      <c r="A6506" t="inlineStr">
        <is>
          <t>照合 一般</t>
        </is>
      </c>
      <c r="B6506" s="21" t="n">
        <v>49000000</v>
      </c>
      <c r="C6506" s="22" t="n">
        <v>29</v>
      </c>
      <c r="D6506" s="22" t="n">
        <v>1</v>
      </c>
      <c r="E6506" s="22" t="n">
        <v>0</v>
      </c>
      <c r="F6506" s="21">
        <f>(IF(C6506&lt;=20,MAX(800000,400000*C6506),8000000+700000*(C6506-20))+IF(E6506=1,1000000,0))</f>
        <v/>
      </c>
      <c r="G6506" s="21">
        <f>IF(AND(D6506=3,C6506&lt;=5),MAX(0,B6506-F6506),IF(AND(D6506=2,C6506&lt;=5,MAX(0,B6506-F6506)&gt;3000000),1500000+MAX(0,B6506-F6506)-3000000,MAX(0,B6506-F6506)/2))</f>
        <v/>
      </c>
      <c r="H6506" s="21">
        <f>ROUNDDOWN(G6506,-3)</f>
        <v/>
      </c>
      <c r="I6506" s="21">
        <f>IF(H6506&lt;=0,0,ROUNDDOWN(ROUND((H6506*LOOKUP(H6506,{0,1950001,3300001,6950001,9000001,18000001,40000001},{0.05,0.1,0.2,0.23,0.33,0.4,0.45})-LOOKUP(H6506,{0,1950001,3300001,6950001,9000001,18000001,40000001},{0,97500,427500,636000,1536000,2796000,4796000}))*1.021,3),0))</f>
        <v/>
      </c>
      <c r="J6506" s="21">
        <f>ROUNDDOWN(ROUND(H6506*0.06,2),-2)</f>
        <v/>
      </c>
      <c r="K6506" s="21">
        <f>ROUNDDOWN(ROUND(H6506*0.04,2),-2)</f>
        <v/>
      </c>
      <c r="L6506" s="21">
        <f>I6506+J6506+K6506</f>
        <v/>
      </c>
      <c r="M6506" s="21">
        <f>B6506-L6506</f>
        <v/>
      </c>
      <c r="N6506" s="21">
        <f>ROUNDDOWN(ROUND(B6506*0.2042,2),0)</f>
        <v/>
      </c>
    </row>
    <row r="6507">
      <c r="A6507" t="inlineStr">
        <is>
          <t>照合 一般</t>
        </is>
      </c>
      <c r="B6507" s="21" t="n">
        <v>49000000</v>
      </c>
      <c r="C6507" s="22" t="n">
        <v>30</v>
      </c>
      <c r="D6507" s="22" t="n">
        <v>1</v>
      </c>
      <c r="E6507" s="22" t="n">
        <v>0</v>
      </c>
      <c r="F6507" s="21">
        <f>(IF(C6507&lt;=20,MAX(800000,400000*C6507),8000000+700000*(C6507-20))+IF(E6507=1,1000000,0))</f>
        <v/>
      </c>
      <c r="G6507" s="21">
        <f>IF(AND(D6507=3,C6507&lt;=5),MAX(0,B6507-F6507),IF(AND(D6507=2,C6507&lt;=5,MAX(0,B6507-F6507)&gt;3000000),1500000+MAX(0,B6507-F6507)-3000000,MAX(0,B6507-F6507)/2))</f>
        <v/>
      </c>
      <c r="H6507" s="21">
        <f>ROUNDDOWN(G6507,-3)</f>
        <v/>
      </c>
      <c r="I6507" s="21">
        <f>IF(H6507&lt;=0,0,ROUNDDOWN(ROUND((H6507*LOOKUP(H6507,{0,1950001,3300001,6950001,9000001,18000001,40000001},{0.05,0.1,0.2,0.23,0.33,0.4,0.45})-LOOKUP(H6507,{0,1950001,3300001,6950001,9000001,18000001,40000001},{0,97500,427500,636000,1536000,2796000,4796000}))*1.021,3),0))</f>
        <v/>
      </c>
      <c r="J6507" s="21">
        <f>ROUNDDOWN(ROUND(H6507*0.06,2),-2)</f>
        <v/>
      </c>
      <c r="K6507" s="21">
        <f>ROUNDDOWN(ROUND(H6507*0.04,2),-2)</f>
        <v/>
      </c>
      <c r="L6507" s="21">
        <f>I6507+J6507+K6507</f>
        <v/>
      </c>
      <c r="M6507" s="21">
        <f>B6507-L6507</f>
        <v/>
      </c>
      <c r="N6507" s="21">
        <f>ROUNDDOWN(ROUND(B6507*0.2042,2),0)</f>
        <v/>
      </c>
    </row>
    <row r="6508">
      <c r="A6508" t="inlineStr">
        <is>
          <t>照合 一般</t>
        </is>
      </c>
      <c r="B6508" s="21" t="n">
        <v>49000000</v>
      </c>
      <c r="C6508" s="22" t="n">
        <v>31</v>
      </c>
      <c r="D6508" s="22" t="n">
        <v>1</v>
      </c>
      <c r="E6508" s="22" t="n">
        <v>0</v>
      </c>
      <c r="F6508" s="21">
        <f>(IF(C6508&lt;=20,MAX(800000,400000*C6508),8000000+700000*(C6508-20))+IF(E6508=1,1000000,0))</f>
        <v/>
      </c>
      <c r="G6508" s="21">
        <f>IF(AND(D6508=3,C6508&lt;=5),MAX(0,B6508-F6508),IF(AND(D6508=2,C6508&lt;=5,MAX(0,B6508-F6508)&gt;3000000),1500000+MAX(0,B6508-F6508)-3000000,MAX(0,B6508-F6508)/2))</f>
        <v/>
      </c>
      <c r="H6508" s="21">
        <f>ROUNDDOWN(G6508,-3)</f>
        <v/>
      </c>
      <c r="I6508" s="21">
        <f>IF(H6508&lt;=0,0,ROUNDDOWN(ROUND((H6508*LOOKUP(H6508,{0,1950001,3300001,6950001,9000001,18000001,40000001},{0.05,0.1,0.2,0.23,0.33,0.4,0.45})-LOOKUP(H6508,{0,1950001,3300001,6950001,9000001,18000001,40000001},{0,97500,427500,636000,1536000,2796000,4796000}))*1.021,3),0))</f>
        <v/>
      </c>
      <c r="J6508" s="21">
        <f>ROUNDDOWN(ROUND(H6508*0.06,2),-2)</f>
        <v/>
      </c>
      <c r="K6508" s="21">
        <f>ROUNDDOWN(ROUND(H6508*0.04,2),-2)</f>
        <v/>
      </c>
      <c r="L6508" s="21">
        <f>I6508+J6508+K6508</f>
        <v/>
      </c>
      <c r="M6508" s="21">
        <f>B6508-L6508</f>
        <v/>
      </c>
      <c r="N6508" s="21">
        <f>ROUNDDOWN(ROUND(B6508*0.2042,2),0)</f>
        <v/>
      </c>
    </row>
    <row r="6509">
      <c r="A6509" t="inlineStr">
        <is>
          <t>照合 一般</t>
        </is>
      </c>
      <c r="B6509" s="21" t="n">
        <v>49000000</v>
      </c>
      <c r="C6509" s="22" t="n">
        <v>32</v>
      </c>
      <c r="D6509" s="22" t="n">
        <v>1</v>
      </c>
      <c r="E6509" s="22" t="n">
        <v>0</v>
      </c>
      <c r="F6509" s="21">
        <f>(IF(C6509&lt;=20,MAX(800000,400000*C6509),8000000+700000*(C6509-20))+IF(E6509=1,1000000,0))</f>
        <v/>
      </c>
      <c r="G6509" s="21">
        <f>IF(AND(D6509=3,C6509&lt;=5),MAX(0,B6509-F6509),IF(AND(D6509=2,C6509&lt;=5,MAX(0,B6509-F6509)&gt;3000000),1500000+MAX(0,B6509-F6509)-3000000,MAX(0,B6509-F6509)/2))</f>
        <v/>
      </c>
      <c r="H6509" s="21">
        <f>ROUNDDOWN(G6509,-3)</f>
        <v/>
      </c>
      <c r="I6509" s="21">
        <f>IF(H6509&lt;=0,0,ROUNDDOWN(ROUND((H6509*LOOKUP(H6509,{0,1950001,3300001,6950001,9000001,18000001,40000001},{0.05,0.1,0.2,0.23,0.33,0.4,0.45})-LOOKUP(H6509,{0,1950001,3300001,6950001,9000001,18000001,40000001},{0,97500,427500,636000,1536000,2796000,4796000}))*1.021,3),0))</f>
        <v/>
      </c>
      <c r="J6509" s="21">
        <f>ROUNDDOWN(ROUND(H6509*0.06,2),-2)</f>
        <v/>
      </c>
      <c r="K6509" s="21">
        <f>ROUNDDOWN(ROUND(H6509*0.04,2),-2)</f>
        <v/>
      </c>
      <c r="L6509" s="21">
        <f>I6509+J6509+K6509</f>
        <v/>
      </c>
      <c r="M6509" s="21">
        <f>B6509-L6509</f>
        <v/>
      </c>
      <c r="N6509" s="21">
        <f>ROUNDDOWN(ROUND(B6509*0.2042,2),0)</f>
        <v/>
      </c>
    </row>
    <row r="6510">
      <c r="A6510" t="inlineStr">
        <is>
          <t>照合 一般</t>
        </is>
      </c>
      <c r="B6510" s="21" t="n">
        <v>49000000</v>
      </c>
      <c r="C6510" s="22" t="n">
        <v>33</v>
      </c>
      <c r="D6510" s="22" t="n">
        <v>1</v>
      </c>
      <c r="E6510" s="22" t="n">
        <v>0</v>
      </c>
      <c r="F6510" s="21">
        <f>(IF(C6510&lt;=20,MAX(800000,400000*C6510),8000000+700000*(C6510-20))+IF(E6510=1,1000000,0))</f>
        <v/>
      </c>
      <c r="G6510" s="21">
        <f>IF(AND(D6510=3,C6510&lt;=5),MAX(0,B6510-F6510),IF(AND(D6510=2,C6510&lt;=5,MAX(0,B6510-F6510)&gt;3000000),1500000+MAX(0,B6510-F6510)-3000000,MAX(0,B6510-F6510)/2))</f>
        <v/>
      </c>
      <c r="H6510" s="21">
        <f>ROUNDDOWN(G6510,-3)</f>
        <v/>
      </c>
      <c r="I6510" s="21">
        <f>IF(H6510&lt;=0,0,ROUNDDOWN(ROUND((H6510*LOOKUP(H6510,{0,1950001,3300001,6950001,9000001,18000001,40000001},{0.05,0.1,0.2,0.23,0.33,0.4,0.45})-LOOKUP(H6510,{0,1950001,3300001,6950001,9000001,18000001,40000001},{0,97500,427500,636000,1536000,2796000,4796000}))*1.021,3),0))</f>
        <v/>
      </c>
      <c r="J6510" s="21">
        <f>ROUNDDOWN(ROUND(H6510*0.06,2),-2)</f>
        <v/>
      </c>
      <c r="K6510" s="21">
        <f>ROUNDDOWN(ROUND(H6510*0.04,2),-2)</f>
        <v/>
      </c>
      <c r="L6510" s="21">
        <f>I6510+J6510+K6510</f>
        <v/>
      </c>
      <c r="M6510" s="21">
        <f>B6510-L6510</f>
        <v/>
      </c>
      <c r="N6510" s="21">
        <f>ROUNDDOWN(ROUND(B6510*0.2042,2),0)</f>
        <v/>
      </c>
    </row>
    <row r="6511">
      <c r="A6511" t="inlineStr">
        <is>
          <t>照合 一般</t>
        </is>
      </c>
      <c r="B6511" s="21" t="n">
        <v>49000000</v>
      </c>
      <c r="C6511" s="22" t="n">
        <v>34</v>
      </c>
      <c r="D6511" s="22" t="n">
        <v>1</v>
      </c>
      <c r="E6511" s="22" t="n">
        <v>0</v>
      </c>
      <c r="F6511" s="21">
        <f>(IF(C6511&lt;=20,MAX(800000,400000*C6511),8000000+700000*(C6511-20))+IF(E6511=1,1000000,0))</f>
        <v/>
      </c>
      <c r="G6511" s="21">
        <f>IF(AND(D6511=3,C6511&lt;=5),MAX(0,B6511-F6511),IF(AND(D6511=2,C6511&lt;=5,MAX(0,B6511-F6511)&gt;3000000),1500000+MAX(0,B6511-F6511)-3000000,MAX(0,B6511-F6511)/2))</f>
        <v/>
      </c>
      <c r="H6511" s="21">
        <f>ROUNDDOWN(G6511,-3)</f>
        <v/>
      </c>
      <c r="I6511" s="21">
        <f>IF(H6511&lt;=0,0,ROUNDDOWN(ROUND((H6511*LOOKUP(H6511,{0,1950001,3300001,6950001,9000001,18000001,40000001},{0.05,0.1,0.2,0.23,0.33,0.4,0.45})-LOOKUP(H6511,{0,1950001,3300001,6950001,9000001,18000001,40000001},{0,97500,427500,636000,1536000,2796000,4796000}))*1.021,3),0))</f>
        <v/>
      </c>
      <c r="J6511" s="21">
        <f>ROUNDDOWN(ROUND(H6511*0.06,2),-2)</f>
        <v/>
      </c>
      <c r="K6511" s="21">
        <f>ROUNDDOWN(ROUND(H6511*0.04,2),-2)</f>
        <v/>
      </c>
      <c r="L6511" s="21">
        <f>I6511+J6511+K6511</f>
        <v/>
      </c>
      <c r="M6511" s="21">
        <f>B6511-L6511</f>
        <v/>
      </c>
      <c r="N6511" s="21">
        <f>ROUNDDOWN(ROUND(B6511*0.2042,2),0)</f>
        <v/>
      </c>
    </row>
    <row r="6512">
      <c r="A6512" t="inlineStr">
        <is>
          <t>照合 一般</t>
        </is>
      </c>
      <c r="B6512" s="21" t="n">
        <v>49000000</v>
      </c>
      <c r="C6512" s="22" t="n">
        <v>35</v>
      </c>
      <c r="D6512" s="22" t="n">
        <v>1</v>
      </c>
      <c r="E6512" s="22" t="n">
        <v>0</v>
      </c>
      <c r="F6512" s="21">
        <f>(IF(C6512&lt;=20,MAX(800000,400000*C6512),8000000+700000*(C6512-20))+IF(E6512=1,1000000,0))</f>
        <v/>
      </c>
      <c r="G6512" s="21">
        <f>IF(AND(D6512=3,C6512&lt;=5),MAX(0,B6512-F6512),IF(AND(D6512=2,C6512&lt;=5,MAX(0,B6512-F6512)&gt;3000000),1500000+MAX(0,B6512-F6512)-3000000,MAX(0,B6512-F6512)/2))</f>
        <v/>
      </c>
      <c r="H6512" s="21">
        <f>ROUNDDOWN(G6512,-3)</f>
        <v/>
      </c>
      <c r="I6512" s="21">
        <f>IF(H6512&lt;=0,0,ROUNDDOWN(ROUND((H6512*LOOKUP(H6512,{0,1950001,3300001,6950001,9000001,18000001,40000001},{0.05,0.1,0.2,0.23,0.33,0.4,0.45})-LOOKUP(H6512,{0,1950001,3300001,6950001,9000001,18000001,40000001},{0,97500,427500,636000,1536000,2796000,4796000}))*1.021,3),0))</f>
        <v/>
      </c>
      <c r="J6512" s="21">
        <f>ROUNDDOWN(ROUND(H6512*0.06,2),-2)</f>
        <v/>
      </c>
      <c r="K6512" s="21">
        <f>ROUNDDOWN(ROUND(H6512*0.04,2),-2)</f>
        <v/>
      </c>
      <c r="L6512" s="21">
        <f>I6512+J6512+K6512</f>
        <v/>
      </c>
      <c r="M6512" s="21">
        <f>B6512-L6512</f>
        <v/>
      </c>
      <c r="N6512" s="21">
        <f>ROUNDDOWN(ROUND(B6512*0.2042,2),0)</f>
        <v/>
      </c>
    </row>
    <row r="6513">
      <c r="A6513" t="inlineStr">
        <is>
          <t>照合 一般</t>
        </is>
      </c>
      <c r="B6513" s="21" t="n">
        <v>49000000</v>
      </c>
      <c r="C6513" s="22" t="n">
        <v>36</v>
      </c>
      <c r="D6513" s="22" t="n">
        <v>1</v>
      </c>
      <c r="E6513" s="22" t="n">
        <v>0</v>
      </c>
      <c r="F6513" s="21">
        <f>(IF(C6513&lt;=20,MAX(800000,400000*C6513),8000000+700000*(C6513-20))+IF(E6513=1,1000000,0))</f>
        <v/>
      </c>
      <c r="G6513" s="21">
        <f>IF(AND(D6513=3,C6513&lt;=5),MAX(0,B6513-F6513),IF(AND(D6513=2,C6513&lt;=5,MAX(0,B6513-F6513)&gt;3000000),1500000+MAX(0,B6513-F6513)-3000000,MAX(0,B6513-F6513)/2))</f>
        <v/>
      </c>
      <c r="H6513" s="21">
        <f>ROUNDDOWN(G6513,-3)</f>
        <v/>
      </c>
      <c r="I6513" s="21">
        <f>IF(H6513&lt;=0,0,ROUNDDOWN(ROUND((H6513*LOOKUP(H6513,{0,1950001,3300001,6950001,9000001,18000001,40000001},{0.05,0.1,0.2,0.23,0.33,0.4,0.45})-LOOKUP(H6513,{0,1950001,3300001,6950001,9000001,18000001,40000001},{0,97500,427500,636000,1536000,2796000,4796000}))*1.021,3),0))</f>
        <v/>
      </c>
      <c r="J6513" s="21">
        <f>ROUNDDOWN(ROUND(H6513*0.06,2),-2)</f>
        <v/>
      </c>
      <c r="K6513" s="21">
        <f>ROUNDDOWN(ROUND(H6513*0.04,2),-2)</f>
        <v/>
      </c>
      <c r="L6513" s="21">
        <f>I6513+J6513+K6513</f>
        <v/>
      </c>
      <c r="M6513" s="21">
        <f>B6513-L6513</f>
        <v/>
      </c>
      <c r="N6513" s="21">
        <f>ROUNDDOWN(ROUND(B6513*0.2042,2),0)</f>
        <v/>
      </c>
    </row>
    <row r="6514">
      <c r="A6514" t="inlineStr">
        <is>
          <t>照合 一般</t>
        </is>
      </c>
      <c r="B6514" s="21" t="n">
        <v>49000000</v>
      </c>
      <c r="C6514" s="22" t="n">
        <v>37</v>
      </c>
      <c r="D6514" s="22" t="n">
        <v>1</v>
      </c>
      <c r="E6514" s="22" t="n">
        <v>0</v>
      </c>
      <c r="F6514" s="21">
        <f>(IF(C6514&lt;=20,MAX(800000,400000*C6514),8000000+700000*(C6514-20))+IF(E6514=1,1000000,0))</f>
        <v/>
      </c>
      <c r="G6514" s="21">
        <f>IF(AND(D6514=3,C6514&lt;=5),MAX(0,B6514-F6514),IF(AND(D6514=2,C6514&lt;=5,MAX(0,B6514-F6514)&gt;3000000),1500000+MAX(0,B6514-F6514)-3000000,MAX(0,B6514-F6514)/2))</f>
        <v/>
      </c>
      <c r="H6514" s="21">
        <f>ROUNDDOWN(G6514,-3)</f>
        <v/>
      </c>
      <c r="I6514" s="21">
        <f>IF(H6514&lt;=0,0,ROUNDDOWN(ROUND((H6514*LOOKUP(H6514,{0,1950001,3300001,6950001,9000001,18000001,40000001},{0.05,0.1,0.2,0.23,0.33,0.4,0.45})-LOOKUP(H6514,{0,1950001,3300001,6950001,9000001,18000001,40000001},{0,97500,427500,636000,1536000,2796000,4796000}))*1.021,3),0))</f>
        <v/>
      </c>
      <c r="J6514" s="21">
        <f>ROUNDDOWN(ROUND(H6514*0.06,2),-2)</f>
        <v/>
      </c>
      <c r="K6514" s="21">
        <f>ROUNDDOWN(ROUND(H6514*0.04,2),-2)</f>
        <v/>
      </c>
      <c r="L6514" s="21">
        <f>I6514+J6514+K6514</f>
        <v/>
      </c>
      <c r="M6514" s="21">
        <f>B6514-L6514</f>
        <v/>
      </c>
      <c r="N6514" s="21">
        <f>ROUNDDOWN(ROUND(B6514*0.2042,2),0)</f>
        <v/>
      </c>
    </row>
    <row r="6515">
      <c r="A6515" t="inlineStr">
        <is>
          <t>照合 一般</t>
        </is>
      </c>
      <c r="B6515" s="21" t="n">
        <v>49000000</v>
      </c>
      <c r="C6515" s="22" t="n">
        <v>38</v>
      </c>
      <c r="D6515" s="22" t="n">
        <v>1</v>
      </c>
      <c r="E6515" s="22" t="n">
        <v>0</v>
      </c>
      <c r="F6515" s="21">
        <f>(IF(C6515&lt;=20,MAX(800000,400000*C6515),8000000+700000*(C6515-20))+IF(E6515=1,1000000,0))</f>
        <v/>
      </c>
      <c r="G6515" s="21">
        <f>IF(AND(D6515=3,C6515&lt;=5),MAX(0,B6515-F6515),IF(AND(D6515=2,C6515&lt;=5,MAX(0,B6515-F6515)&gt;3000000),1500000+MAX(0,B6515-F6515)-3000000,MAX(0,B6515-F6515)/2))</f>
        <v/>
      </c>
      <c r="H6515" s="21">
        <f>ROUNDDOWN(G6515,-3)</f>
        <v/>
      </c>
      <c r="I6515" s="21">
        <f>IF(H6515&lt;=0,0,ROUNDDOWN(ROUND((H6515*LOOKUP(H6515,{0,1950001,3300001,6950001,9000001,18000001,40000001},{0.05,0.1,0.2,0.23,0.33,0.4,0.45})-LOOKUP(H6515,{0,1950001,3300001,6950001,9000001,18000001,40000001},{0,97500,427500,636000,1536000,2796000,4796000}))*1.021,3),0))</f>
        <v/>
      </c>
      <c r="J6515" s="21">
        <f>ROUNDDOWN(ROUND(H6515*0.06,2),-2)</f>
        <v/>
      </c>
      <c r="K6515" s="21">
        <f>ROUNDDOWN(ROUND(H6515*0.04,2),-2)</f>
        <v/>
      </c>
      <c r="L6515" s="21">
        <f>I6515+J6515+K6515</f>
        <v/>
      </c>
      <c r="M6515" s="21">
        <f>B6515-L6515</f>
        <v/>
      </c>
      <c r="N6515" s="21">
        <f>ROUNDDOWN(ROUND(B6515*0.2042,2),0)</f>
        <v/>
      </c>
    </row>
    <row r="6516">
      <c r="A6516" t="inlineStr">
        <is>
          <t>照合 一般</t>
        </is>
      </c>
      <c r="B6516" s="21" t="n">
        <v>49000000</v>
      </c>
      <c r="C6516" s="22" t="n">
        <v>39</v>
      </c>
      <c r="D6516" s="22" t="n">
        <v>1</v>
      </c>
      <c r="E6516" s="22" t="n">
        <v>0</v>
      </c>
      <c r="F6516" s="21">
        <f>(IF(C6516&lt;=20,MAX(800000,400000*C6516),8000000+700000*(C6516-20))+IF(E6516=1,1000000,0))</f>
        <v/>
      </c>
      <c r="G6516" s="21">
        <f>IF(AND(D6516=3,C6516&lt;=5),MAX(0,B6516-F6516),IF(AND(D6516=2,C6516&lt;=5,MAX(0,B6516-F6516)&gt;3000000),1500000+MAX(0,B6516-F6516)-3000000,MAX(0,B6516-F6516)/2))</f>
        <v/>
      </c>
      <c r="H6516" s="21">
        <f>ROUNDDOWN(G6516,-3)</f>
        <v/>
      </c>
      <c r="I6516" s="21">
        <f>IF(H6516&lt;=0,0,ROUNDDOWN(ROUND((H6516*LOOKUP(H6516,{0,1950001,3300001,6950001,9000001,18000001,40000001},{0.05,0.1,0.2,0.23,0.33,0.4,0.45})-LOOKUP(H6516,{0,1950001,3300001,6950001,9000001,18000001,40000001},{0,97500,427500,636000,1536000,2796000,4796000}))*1.021,3),0))</f>
        <v/>
      </c>
      <c r="J6516" s="21">
        <f>ROUNDDOWN(ROUND(H6516*0.06,2),-2)</f>
        <v/>
      </c>
      <c r="K6516" s="21">
        <f>ROUNDDOWN(ROUND(H6516*0.04,2),-2)</f>
        <v/>
      </c>
      <c r="L6516" s="21">
        <f>I6516+J6516+K6516</f>
        <v/>
      </c>
      <c r="M6516" s="21">
        <f>B6516-L6516</f>
        <v/>
      </c>
      <c r="N6516" s="21">
        <f>ROUNDDOWN(ROUND(B6516*0.2042,2),0)</f>
        <v/>
      </c>
    </row>
    <row r="6517">
      <c r="A6517" t="inlineStr">
        <is>
          <t>照合 一般</t>
        </is>
      </c>
      <c r="B6517" s="21" t="n">
        <v>49000000</v>
      </c>
      <c r="C6517" s="22" t="n">
        <v>40</v>
      </c>
      <c r="D6517" s="22" t="n">
        <v>1</v>
      </c>
      <c r="E6517" s="22" t="n">
        <v>0</v>
      </c>
      <c r="F6517" s="21">
        <f>(IF(C6517&lt;=20,MAX(800000,400000*C6517),8000000+700000*(C6517-20))+IF(E6517=1,1000000,0))</f>
        <v/>
      </c>
      <c r="G6517" s="21">
        <f>IF(AND(D6517=3,C6517&lt;=5),MAX(0,B6517-F6517),IF(AND(D6517=2,C6517&lt;=5,MAX(0,B6517-F6517)&gt;3000000),1500000+MAX(0,B6517-F6517)-3000000,MAX(0,B6517-F6517)/2))</f>
        <v/>
      </c>
      <c r="H6517" s="21">
        <f>ROUNDDOWN(G6517,-3)</f>
        <v/>
      </c>
      <c r="I6517" s="21">
        <f>IF(H6517&lt;=0,0,ROUNDDOWN(ROUND((H6517*LOOKUP(H6517,{0,1950001,3300001,6950001,9000001,18000001,40000001},{0.05,0.1,0.2,0.23,0.33,0.4,0.45})-LOOKUP(H6517,{0,1950001,3300001,6950001,9000001,18000001,40000001},{0,97500,427500,636000,1536000,2796000,4796000}))*1.021,3),0))</f>
        <v/>
      </c>
      <c r="J6517" s="21">
        <f>ROUNDDOWN(ROUND(H6517*0.06,2),-2)</f>
        <v/>
      </c>
      <c r="K6517" s="21">
        <f>ROUNDDOWN(ROUND(H6517*0.04,2),-2)</f>
        <v/>
      </c>
      <c r="L6517" s="21">
        <f>I6517+J6517+K6517</f>
        <v/>
      </c>
      <c r="M6517" s="21">
        <f>B6517-L6517</f>
        <v/>
      </c>
      <c r="N6517" s="21">
        <f>ROUNDDOWN(ROUND(B6517*0.2042,2),0)</f>
        <v/>
      </c>
    </row>
    <row r="6518">
      <c r="A6518" t="inlineStr">
        <is>
          <t>照合 一般</t>
        </is>
      </c>
      <c r="B6518" s="21" t="n">
        <v>49000000</v>
      </c>
      <c r="C6518" s="22" t="n">
        <v>41</v>
      </c>
      <c r="D6518" s="22" t="n">
        <v>1</v>
      </c>
      <c r="E6518" s="22" t="n">
        <v>0</v>
      </c>
      <c r="F6518" s="21">
        <f>(IF(C6518&lt;=20,MAX(800000,400000*C6518),8000000+700000*(C6518-20))+IF(E6518=1,1000000,0))</f>
        <v/>
      </c>
      <c r="G6518" s="21">
        <f>IF(AND(D6518=3,C6518&lt;=5),MAX(0,B6518-F6518),IF(AND(D6518=2,C6518&lt;=5,MAX(0,B6518-F6518)&gt;3000000),1500000+MAX(0,B6518-F6518)-3000000,MAX(0,B6518-F6518)/2))</f>
        <v/>
      </c>
      <c r="H6518" s="21">
        <f>ROUNDDOWN(G6518,-3)</f>
        <v/>
      </c>
      <c r="I6518" s="21">
        <f>IF(H6518&lt;=0,0,ROUNDDOWN(ROUND((H6518*LOOKUP(H6518,{0,1950001,3300001,6950001,9000001,18000001,40000001},{0.05,0.1,0.2,0.23,0.33,0.4,0.45})-LOOKUP(H6518,{0,1950001,3300001,6950001,9000001,18000001,40000001},{0,97500,427500,636000,1536000,2796000,4796000}))*1.021,3),0))</f>
        <v/>
      </c>
      <c r="J6518" s="21">
        <f>ROUNDDOWN(ROUND(H6518*0.06,2),-2)</f>
        <v/>
      </c>
      <c r="K6518" s="21">
        <f>ROUNDDOWN(ROUND(H6518*0.04,2),-2)</f>
        <v/>
      </c>
      <c r="L6518" s="21">
        <f>I6518+J6518+K6518</f>
        <v/>
      </c>
      <c r="M6518" s="21">
        <f>B6518-L6518</f>
        <v/>
      </c>
      <c r="N6518" s="21">
        <f>ROUNDDOWN(ROUND(B6518*0.2042,2),0)</f>
        <v/>
      </c>
    </row>
    <row r="6519">
      <c r="A6519" t="inlineStr">
        <is>
          <t>照合 一般</t>
        </is>
      </c>
      <c r="B6519" s="21" t="n">
        <v>49000000</v>
      </c>
      <c r="C6519" s="22" t="n">
        <v>42</v>
      </c>
      <c r="D6519" s="22" t="n">
        <v>1</v>
      </c>
      <c r="E6519" s="22" t="n">
        <v>0</v>
      </c>
      <c r="F6519" s="21">
        <f>(IF(C6519&lt;=20,MAX(800000,400000*C6519),8000000+700000*(C6519-20))+IF(E6519=1,1000000,0))</f>
        <v/>
      </c>
      <c r="G6519" s="21">
        <f>IF(AND(D6519=3,C6519&lt;=5),MAX(0,B6519-F6519),IF(AND(D6519=2,C6519&lt;=5,MAX(0,B6519-F6519)&gt;3000000),1500000+MAX(0,B6519-F6519)-3000000,MAX(0,B6519-F6519)/2))</f>
        <v/>
      </c>
      <c r="H6519" s="21">
        <f>ROUNDDOWN(G6519,-3)</f>
        <v/>
      </c>
      <c r="I6519" s="21">
        <f>IF(H6519&lt;=0,0,ROUNDDOWN(ROUND((H6519*LOOKUP(H6519,{0,1950001,3300001,6950001,9000001,18000001,40000001},{0.05,0.1,0.2,0.23,0.33,0.4,0.45})-LOOKUP(H6519,{0,1950001,3300001,6950001,9000001,18000001,40000001},{0,97500,427500,636000,1536000,2796000,4796000}))*1.021,3),0))</f>
        <v/>
      </c>
      <c r="J6519" s="21">
        <f>ROUNDDOWN(ROUND(H6519*0.06,2),-2)</f>
        <v/>
      </c>
      <c r="K6519" s="21">
        <f>ROUNDDOWN(ROUND(H6519*0.04,2),-2)</f>
        <v/>
      </c>
      <c r="L6519" s="21">
        <f>I6519+J6519+K6519</f>
        <v/>
      </c>
      <c r="M6519" s="21">
        <f>B6519-L6519</f>
        <v/>
      </c>
      <c r="N6519" s="21">
        <f>ROUNDDOWN(ROUND(B6519*0.2042,2),0)</f>
        <v/>
      </c>
    </row>
    <row r="6520">
      <c r="A6520" t="inlineStr">
        <is>
          <t>照合 一般</t>
        </is>
      </c>
      <c r="B6520" s="21" t="n">
        <v>49000000</v>
      </c>
      <c r="C6520" s="22" t="n">
        <v>43</v>
      </c>
      <c r="D6520" s="22" t="n">
        <v>1</v>
      </c>
      <c r="E6520" s="22" t="n">
        <v>0</v>
      </c>
      <c r="F6520" s="21">
        <f>(IF(C6520&lt;=20,MAX(800000,400000*C6520),8000000+700000*(C6520-20))+IF(E6520=1,1000000,0))</f>
        <v/>
      </c>
      <c r="G6520" s="21">
        <f>IF(AND(D6520=3,C6520&lt;=5),MAX(0,B6520-F6520),IF(AND(D6520=2,C6520&lt;=5,MAX(0,B6520-F6520)&gt;3000000),1500000+MAX(0,B6520-F6520)-3000000,MAX(0,B6520-F6520)/2))</f>
        <v/>
      </c>
      <c r="H6520" s="21">
        <f>ROUNDDOWN(G6520,-3)</f>
        <v/>
      </c>
      <c r="I6520" s="21">
        <f>IF(H6520&lt;=0,0,ROUNDDOWN(ROUND((H6520*LOOKUP(H6520,{0,1950001,3300001,6950001,9000001,18000001,40000001},{0.05,0.1,0.2,0.23,0.33,0.4,0.45})-LOOKUP(H6520,{0,1950001,3300001,6950001,9000001,18000001,40000001},{0,97500,427500,636000,1536000,2796000,4796000}))*1.021,3),0))</f>
        <v/>
      </c>
      <c r="J6520" s="21">
        <f>ROUNDDOWN(ROUND(H6520*0.06,2),-2)</f>
        <v/>
      </c>
      <c r="K6520" s="21">
        <f>ROUNDDOWN(ROUND(H6520*0.04,2),-2)</f>
        <v/>
      </c>
      <c r="L6520" s="21">
        <f>I6520+J6520+K6520</f>
        <v/>
      </c>
      <c r="M6520" s="21">
        <f>B6520-L6520</f>
        <v/>
      </c>
      <c r="N6520" s="21">
        <f>ROUNDDOWN(ROUND(B6520*0.2042,2),0)</f>
        <v/>
      </c>
    </row>
    <row r="6521">
      <c r="A6521" t="inlineStr">
        <is>
          <t>照合 一般</t>
        </is>
      </c>
      <c r="B6521" s="21" t="n">
        <v>49000000</v>
      </c>
      <c r="C6521" s="22" t="n">
        <v>44</v>
      </c>
      <c r="D6521" s="22" t="n">
        <v>1</v>
      </c>
      <c r="E6521" s="22" t="n">
        <v>0</v>
      </c>
      <c r="F6521" s="21">
        <f>(IF(C6521&lt;=20,MAX(800000,400000*C6521),8000000+700000*(C6521-20))+IF(E6521=1,1000000,0))</f>
        <v/>
      </c>
      <c r="G6521" s="21">
        <f>IF(AND(D6521=3,C6521&lt;=5),MAX(0,B6521-F6521),IF(AND(D6521=2,C6521&lt;=5,MAX(0,B6521-F6521)&gt;3000000),1500000+MAX(0,B6521-F6521)-3000000,MAX(0,B6521-F6521)/2))</f>
        <v/>
      </c>
      <c r="H6521" s="21">
        <f>ROUNDDOWN(G6521,-3)</f>
        <v/>
      </c>
      <c r="I6521" s="21">
        <f>IF(H6521&lt;=0,0,ROUNDDOWN(ROUND((H6521*LOOKUP(H6521,{0,1950001,3300001,6950001,9000001,18000001,40000001},{0.05,0.1,0.2,0.23,0.33,0.4,0.45})-LOOKUP(H6521,{0,1950001,3300001,6950001,9000001,18000001,40000001},{0,97500,427500,636000,1536000,2796000,4796000}))*1.021,3),0))</f>
        <v/>
      </c>
      <c r="J6521" s="21">
        <f>ROUNDDOWN(ROUND(H6521*0.06,2),-2)</f>
        <v/>
      </c>
      <c r="K6521" s="21">
        <f>ROUNDDOWN(ROUND(H6521*0.04,2),-2)</f>
        <v/>
      </c>
      <c r="L6521" s="21">
        <f>I6521+J6521+K6521</f>
        <v/>
      </c>
      <c r="M6521" s="21">
        <f>B6521-L6521</f>
        <v/>
      </c>
      <c r="N6521" s="21">
        <f>ROUNDDOWN(ROUND(B6521*0.2042,2),0)</f>
        <v/>
      </c>
    </row>
    <row r="6522">
      <c r="A6522" t="inlineStr">
        <is>
          <t>照合 一般</t>
        </is>
      </c>
      <c r="B6522" s="21" t="n">
        <v>49000000</v>
      </c>
      <c r="C6522" s="22" t="n">
        <v>45</v>
      </c>
      <c r="D6522" s="22" t="n">
        <v>1</v>
      </c>
      <c r="E6522" s="22" t="n">
        <v>0</v>
      </c>
      <c r="F6522" s="21">
        <f>(IF(C6522&lt;=20,MAX(800000,400000*C6522),8000000+700000*(C6522-20))+IF(E6522=1,1000000,0))</f>
        <v/>
      </c>
      <c r="G6522" s="21">
        <f>IF(AND(D6522=3,C6522&lt;=5),MAX(0,B6522-F6522),IF(AND(D6522=2,C6522&lt;=5,MAX(0,B6522-F6522)&gt;3000000),1500000+MAX(0,B6522-F6522)-3000000,MAX(0,B6522-F6522)/2))</f>
        <v/>
      </c>
      <c r="H6522" s="21">
        <f>ROUNDDOWN(G6522,-3)</f>
        <v/>
      </c>
      <c r="I6522" s="21">
        <f>IF(H6522&lt;=0,0,ROUNDDOWN(ROUND((H6522*LOOKUP(H6522,{0,1950001,3300001,6950001,9000001,18000001,40000001},{0.05,0.1,0.2,0.23,0.33,0.4,0.45})-LOOKUP(H6522,{0,1950001,3300001,6950001,9000001,18000001,40000001},{0,97500,427500,636000,1536000,2796000,4796000}))*1.021,3),0))</f>
        <v/>
      </c>
      <c r="J6522" s="21">
        <f>ROUNDDOWN(ROUND(H6522*0.06,2),-2)</f>
        <v/>
      </c>
      <c r="K6522" s="21">
        <f>ROUNDDOWN(ROUND(H6522*0.04,2),-2)</f>
        <v/>
      </c>
      <c r="L6522" s="21">
        <f>I6522+J6522+K6522</f>
        <v/>
      </c>
      <c r="M6522" s="21">
        <f>B6522-L6522</f>
        <v/>
      </c>
      <c r="N6522" s="21">
        <f>ROUNDDOWN(ROUND(B6522*0.2042,2),0)</f>
        <v/>
      </c>
    </row>
    <row r="6523">
      <c r="A6523" t="inlineStr">
        <is>
          <t>照合 短期</t>
        </is>
      </c>
      <c r="B6523" s="21" t="n">
        <v>49000000</v>
      </c>
      <c r="C6523" s="22" t="n">
        <v>1</v>
      </c>
      <c r="D6523" s="22" t="n">
        <v>2</v>
      </c>
      <c r="E6523" s="22" t="n">
        <v>0</v>
      </c>
      <c r="F6523" s="21">
        <f>(IF(C6523&lt;=20,MAX(800000,400000*C6523),8000000+700000*(C6523-20))+IF(E6523=1,1000000,0))</f>
        <v/>
      </c>
      <c r="G6523" s="21">
        <f>IF(AND(D6523=3,C6523&lt;=5),MAX(0,B6523-F6523),IF(AND(D6523=2,C6523&lt;=5,MAX(0,B6523-F6523)&gt;3000000),1500000+MAX(0,B6523-F6523)-3000000,MAX(0,B6523-F6523)/2))</f>
        <v/>
      </c>
      <c r="H6523" s="21">
        <f>ROUNDDOWN(G6523,-3)</f>
        <v/>
      </c>
      <c r="I6523" s="21">
        <f>IF(H6523&lt;=0,0,ROUNDDOWN(ROUND((H6523*LOOKUP(H6523,{0,1950001,3300001,6950001,9000001,18000001,40000001},{0.05,0.1,0.2,0.23,0.33,0.4,0.45})-LOOKUP(H6523,{0,1950001,3300001,6950001,9000001,18000001,40000001},{0,97500,427500,636000,1536000,2796000,4796000}))*1.021,3),0))</f>
        <v/>
      </c>
      <c r="J6523" s="21">
        <f>ROUNDDOWN(ROUND(H6523*0.06,2),-2)</f>
        <v/>
      </c>
      <c r="K6523" s="21">
        <f>ROUNDDOWN(ROUND(H6523*0.04,2),-2)</f>
        <v/>
      </c>
      <c r="L6523" s="21">
        <f>I6523+J6523+K6523</f>
        <v/>
      </c>
      <c r="M6523" s="21">
        <f>B6523-L6523</f>
        <v/>
      </c>
      <c r="N6523" s="21">
        <f>ROUNDDOWN(ROUND(B6523*0.2042,2),0)</f>
        <v/>
      </c>
    </row>
    <row r="6524">
      <c r="A6524" t="inlineStr">
        <is>
          <t>照合 役員</t>
        </is>
      </c>
      <c r="B6524" s="21" t="n">
        <v>49000000</v>
      </c>
      <c r="C6524" s="22" t="n">
        <v>1</v>
      </c>
      <c r="D6524" s="22" t="n">
        <v>3</v>
      </c>
      <c r="E6524" s="22" t="n">
        <v>0</v>
      </c>
      <c r="F6524" s="21">
        <f>(IF(C6524&lt;=20,MAX(800000,400000*C6524),8000000+700000*(C6524-20))+IF(E6524=1,1000000,0))</f>
        <v/>
      </c>
      <c r="G6524" s="21">
        <f>IF(AND(D6524=3,C6524&lt;=5),MAX(0,B6524-F6524),IF(AND(D6524=2,C6524&lt;=5,MAX(0,B6524-F6524)&gt;3000000),1500000+MAX(0,B6524-F6524)-3000000,MAX(0,B6524-F6524)/2))</f>
        <v/>
      </c>
      <c r="H6524" s="21">
        <f>ROUNDDOWN(G6524,-3)</f>
        <v/>
      </c>
      <c r="I6524" s="21">
        <f>IF(H6524&lt;=0,0,ROUNDDOWN(ROUND((H6524*LOOKUP(H6524,{0,1950001,3300001,6950001,9000001,18000001,40000001},{0.05,0.1,0.2,0.23,0.33,0.4,0.45})-LOOKUP(H6524,{0,1950001,3300001,6950001,9000001,18000001,40000001},{0,97500,427500,636000,1536000,2796000,4796000}))*1.021,3),0))</f>
        <v/>
      </c>
      <c r="J6524" s="21">
        <f>ROUNDDOWN(ROUND(H6524*0.06,2),-2)</f>
        <v/>
      </c>
      <c r="K6524" s="21">
        <f>ROUNDDOWN(ROUND(H6524*0.04,2),-2)</f>
        <v/>
      </c>
      <c r="L6524" s="21">
        <f>I6524+J6524+K6524</f>
        <v/>
      </c>
      <c r="M6524" s="21">
        <f>B6524-L6524</f>
        <v/>
      </c>
      <c r="N6524" s="21">
        <f>ROUNDDOWN(ROUND(B6524*0.2042,2),0)</f>
        <v/>
      </c>
    </row>
    <row r="6525">
      <c r="A6525" t="inlineStr">
        <is>
          <t>照合 短期 障害</t>
        </is>
      </c>
      <c r="B6525" s="21" t="n">
        <v>49000000</v>
      </c>
      <c r="C6525" s="22" t="n">
        <v>1</v>
      </c>
      <c r="D6525" s="22" t="n">
        <v>2</v>
      </c>
      <c r="E6525" s="22" t="n">
        <v>1</v>
      </c>
      <c r="F6525" s="21">
        <f>(IF(C6525&lt;=20,MAX(800000,400000*C6525),8000000+700000*(C6525-20))+IF(E6525=1,1000000,0))</f>
        <v/>
      </c>
      <c r="G6525" s="21">
        <f>IF(AND(D6525=3,C6525&lt;=5),MAX(0,B6525-F6525),IF(AND(D6525=2,C6525&lt;=5,MAX(0,B6525-F6525)&gt;3000000),1500000+MAX(0,B6525-F6525)-3000000,MAX(0,B6525-F6525)/2))</f>
        <v/>
      </c>
      <c r="H6525" s="21">
        <f>ROUNDDOWN(G6525,-3)</f>
        <v/>
      </c>
      <c r="I6525" s="21">
        <f>IF(H6525&lt;=0,0,ROUNDDOWN(ROUND((H6525*LOOKUP(H6525,{0,1950001,3300001,6950001,9000001,18000001,40000001},{0.05,0.1,0.2,0.23,0.33,0.4,0.45})-LOOKUP(H6525,{0,1950001,3300001,6950001,9000001,18000001,40000001},{0,97500,427500,636000,1536000,2796000,4796000}))*1.021,3),0))</f>
        <v/>
      </c>
      <c r="J6525" s="21">
        <f>ROUNDDOWN(ROUND(H6525*0.06,2),-2)</f>
        <v/>
      </c>
      <c r="K6525" s="21">
        <f>ROUNDDOWN(ROUND(H6525*0.04,2),-2)</f>
        <v/>
      </c>
      <c r="L6525" s="21">
        <f>I6525+J6525+K6525</f>
        <v/>
      </c>
      <c r="M6525" s="21">
        <f>B6525-L6525</f>
        <v/>
      </c>
      <c r="N6525" s="21">
        <f>ROUNDDOWN(ROUND(B6525*0.2042,2),0)</f>
        <v/>
      </c>
    </row>
    <row r="6526">
      <c r="A6526" t="inlineStr">
        <is>
          <t>照合 短期</t>
        </is>
      </c>
      <c r="B6526" s="21" t="n">
        <v>49000000</v>
      </c>
      <c r="C6526" s="22" t="n">
        <v>2</v>
      </c>
      <c r="D6526" s="22" t="n">
        <v>2</v>
      </c>
      <c r="E6526" s="22" t="n">
        <v>0</v>
      </c>
      <c r="F6526" s="21">
        <f>(IF(C6526&lt;=20,MAX(800000,400000*C6526),8000000+700000*(C6526-20))+IF(E6526=1,1000000,0))</f>
        <v/>
      </c>
      <c r="G6526" s="21">
        <f>IF(AND(D6526=3,C6526&lt;=5),MAX(0,B6526-F6526),IF(AND(D6526=2,C6526&lt;=5,MAX(0,B6526-F6526)&gt;3000000),1500000+MAX(0,B6526-F6526)-3000000,MAX(0,B6526-F6526)/2))</f>
        <v/>
      </c>
      <c r="H6526" s="21">
        <f>ROUNDDOWN(G6526,-3)</f>
        <v/>
      </c>
      <c r="I6526" s="21">
        <f>IF(H6526&lt;=0,0,ROUNDDOWN(ROUND((H6526*LOOKUP(H6526,{0,1950001,3300001,6950001,9000001,18000001,40000001},{0.05,0.1,0.2,0.23,0.33,0.4,0.45})-LOOKUP(H6526,{0,1950001,3300001,6950001,9000001,18000001,40000001},{0,97500,427500,636000,1536000,2796000,4796000}))*1.021,3),0))</f>
        <v/>
      </c>
      <c r="J6526" s="21">
        <f>ROUNDDOWN(ROUND(H6526*0.06,2),-2)</f>
        <v/>
      </c>
      <c r="K6526" s="21">
        <f>ROUNDDOWN(ROUND(H6526*0.04,2),-2)</f>
        <v/>
      </c>
      <c r="L6526" s="21">
        <f>I6526+J6526+K6526</f>
        <v/>
      </c>
      <c r="M6526" s="21">
        <f>B6526-L6526</f>
        <v/>
      </c>
      <c r="N6526" s="21">
        <f>ROUNDDOWN(ROUND(B6526*0.2042,2),0)</f>
        <v/>
      </c>
    </row>
    <row r="6527">
      <c r="A6527" t="inlineStr">
        <is>
          <t>照合 役員</t>
        </is>
      </c>
      <c r="B6527" s="21" t="n">
        <v>49000000</v>
      </c>
      <c r="C6527" s="22" t="n">
        <v>2</v>
      </c>
      <c r="D6527" s="22" t="n">
        <v>3</v>
      </c>
      <c r="E6527" s="22" t="n">
        <v>0</v>
      </c>
      <c r="F6527" s="21">
        <f>(IF(C6527&lt;=20,MAX(800000,400000*C6527),8000000+700000*(C6527-20))+IF(E6527=1,1000000,0))</f>
        <v/>
      </c>
      <c r="G6527" s="21">
        <f>IF(AND(D6527=3,C6527&lt;=5),MAX(0,B6527-F6527),IF(AND(D6527=2,C6527&lt;=5,MAX(0,B6527-F6527)&gt;3000000),1500000+MAX(0,B6527-F6527)-3000000,MAX(0,B6527-F6527)/2))</f>
        <v/>
      </c>
      <c r="H6527" s="21">
        <f>ROUNDDOWN(G6527,-3)</f>
        <v/>
      </c>
      <c r="I6527" s="21">
        <f>IF(H6527&lt;=0,0,ROUNDDOWN(ROUND((H6527*LOOKUP(H6527,{0,1950001,3300001,6950001,9000001,18000001,40000001},{0.05,0.1,0.2,0.23,0.33,0.4,0.45})-LOOKUP(H6527,{0,1950001,3300001,6950001,9000001,18000001,40000001},{0,97500,427500,636000,1536000,2796000,4796000}))*1.021,3),0))</f>
        <v/>
      </c>
      <c r="J6527" s="21">
        <f>ROUNDDOWN(ROUND(H6527*0.06,2),-2)</f>
        <v/>
      </c>
      <c r="K6527" s="21">
        <f>ROUNDDOWN(ROUND(H6527*0.04,2),-2)</f>
        <v/>
      </c>
      <c r="L6527" s="21">
        <f>I6527+J6527+K6527</f>
        <v/>
      </c>
      <c r="M6527" s="21">
        <f>B6527-L6527</f>
        <v/>
      </c>
      <c r="N6527" s="21">
        <f>ROUNDDOWN(ROUND(B6527*0.2042,2),0)</f>
        <v/>
      </c>
    </row>
    <row r="6528">
      <c r="A6528" t="inlineStr">
        <is>
          <t>照合 短期 障害</t>
        </is>
      </c>
      <c r="B6528" s="21" t="n">
        <v>49000000</v>
      </c>
      <c r="C6528" s="22" t="n">
        <v>2</v>
      </c>
      <c r="D6528" s="22" t="n">
        <v>2</v>
      </c>
      <c r="E6528" s="22" t="n">
        <v>1</v>
      </c>
      <c r="F6528" s="21">
        <f>(IF(C6528&lt;=20,MAX(800000,400000*C6528),8000000+700000*(C6528-20))+IF(E6528=1,1000000,0))</f>
        <v/>
      </c>
      <c r="G6528" s="21">
        <f>IF(AND(D6528=3,C6528&lt;=5),MAX(0,B6528-F6528),IF(AND(D6528=2,C6528&lt;=5,MAX(0,B6528-F6528)&gt;3000000),1500000+MAX(0,B6528-F6528)-3000000,MAX(0,B6528-F6528)/2))</f>
        <v/>
      </c>
      <c r="H6528" s="21">
        <f>ROUNDDOWN(G6528,-3)</f>
        <v/>
      </c>
      <c r="I6528" s="21">
        <f>IF(H6528&lt;=0,0,ROUNDDOWN(ROUND((H6528*LOOKUP(H6528,{0,1950001,3300001,6950001,9000001,18000001,40000001},{0.05,0.1,0.2,0.23,0.33,0.4,0.45})-LOOKUP(H6528,{0,1950001,3300001,6950001,9000001,18000001,40000001},{0,97500,427500,636000,1536000,2796000,4796000}))*1.021,3),0))</f>
        <v/>
      </c>
      <c r="J6528" s="21">
        <f>ROUNDDOWN(ROUND(H6528*0.06,2),-2)</f>
        <v/>
      </c>
      <c r="K6528" s="21">
        <f>ROUNDDOWN(ROUND(H6528*0.04,2),-2)</f>
        <v/>
      </c>
      <c r="L6528" s="21">
        <f>I6528+J6528+K6528</f>
        <v/>
      </c>
      <c r="M6528" s="21">
        <f>B6528-L6528</f>
        <v/>
      </c>
      <c r="N6528" s="21">
        <f>ROUNDDOWN(ROUND(B6528*0.2042,2),0)</f>
        <v/>
      </c>
    </row>
    <row r="6529">
      <c r="A6529" t="inlineStr">
        <is>
          <t>照合 短期</t>
        </is>
      </c>
      <c r="B6529" s="21" t="n">
        <v>49000000</v>
      </c>
      <c r="C6529" s="22" t="n">
        <v>3</v>
      </c>
      <c r="D6529" s="22" t="n">
        <v>2</v>
      </c>
      <c r="E6529" s="22" t="n">
        <v>0</v>
      </c>
      <c r="F6529" s="21">
        <f>(IF(C6529&lt;=20,MAX(800000,400000*C6529),8000000+700000*(C6529-20))+IF(E6529=1,1000000,0))</f>
        <v/>
      </c>
      <c r="G6529" s="21">
        <f>IF(AND(D6529=3,C6529&lt;=5),MAX(0,B6529-F6529),IF(AND(D6529=2,C6529&lt;=5,MAX(0,B6529-F6529)&gt;3000000),1500000+MAX(0,B6529-F6529)-3000000,MAX(0,B6529-F6529)/2))</f>
        <v/>
      </c>
      <c r="H6529" s="21">
        <f>ROUNDDOWN(G6529,-3)</f>
        <v/>
      </c>
      <c r="I6529" s="21">
        <f>IF(H6529&lt;=0,0,ROUNDDOWN(ROUND((H6529*LOOKUP(H6529,{0,1950001,3300001,6950001,9000001,18000001,40000001},{0.05,0.1,0.2,0.23,0.33,0.4,0.45})-LOOKUP(H6529,{0,1950001,3300001,6950001,9000001,18000001,40000001},{0,97500,427500,636000,1536000,2796000,4796000}))*1.021,3),0))</f>
        <v/>
      </c>
      <c r="J6529" s="21">
        <f>ROUNDDOWN(ROUND(H6529*0.06,2),-2)</f>
        <v/>
      </c>
      <c r="K6529" s="21">
        <f>ROUNDDOWN(ROUND(H6529*0.04,2),-2)</f>
        <v/>
      </c>
      <c r="L6529" s="21">
        <f>I6529+J6529+K6529</f>
        <v/>
      </c>
      <c r="M6529" s="21">
        <f>B6529-L6529</f>
        <v/>
      </c>
      <c r="N6529" s="21">
        <f>ROUNDDOWN(ROUND(B6529*0.2042,2),0)</f>
        <v/>
      </c>
    </row>
    <row r="6530">
      <c r="A6530" t="inlineStr">
        <is>
          <t>照合 役員</t>
        </is>
      </c>
      <c r="B6530" s="21" t="n">
        <v>49000000</v>
      </c>
      <c r="C6530" s="22" t="n">
        <v>3</v>
      </c>
      <c r="D6530" s="22" t="n">
        <v>3</v>
      </c>
      <c r="E6530" s="22" t="n">
        <v>0</v>
      </c>
      <c r="F6530" s="21">
        <f>(IF(C6530&lt;=20,MAX(800000,400000*C6530),8000000+700000*(C6530-20))+IF(E6530=1,1000000,0))</f>
        <v/>
      </c>
      <c r="G6530" s="21">
        <f>IF(AND(D6530=3,C6530&lt;=5),MAX(0,B6530-F6530),IF(AND(D6530=2,C6530&lt;=5,MAX(0,B6530-F6530)&gt;3000000),1500000+MAX(0,B6530-F6530)-3000000,MAX(0,B6530-F6530)/2))</f>
        <v/>
      </c>
      <c r="H6530" s="21">
        <f>ROUNDDOWN(G6530,-3)</f>
        <v/>
      </c>
      <c r="I6530" s="21">
        <f>IF(H6530&lt;=0,0,ROUNDDOWN(ROUND((H6530*LOOKUP(H6530,{0,1950001,3300001,6950001,9000001,18000001,40000001},{0.05,0.1,0.2,0.23,0.33,0.4,0.45})-LOOKUP(H6530,{0,1950001,3300001,6950001,9000001,18000001,40000001},{0,97500,427500,636000,1536000,2796000,4796000}))*1.021,3),0))</f>
        <v/>
      </c>
      <c r="J6530" s="21">
        <f>ROUNDDOWN(ROUND(H6530*0.06,2),-2)</f>
        <v/>
      </c>
      <c r="K6530" s="21">
        <f>ROUNDDOWN(ROUND(H6530*0.04,2),-2)</f>
        <v/>
      </c>
      <c r="L6530" s="21">
        <f>I6530+J6530+K6530</f>
        <v/>
      </c>
      <c r="M6530" s="21">
        <f>B6530-L6530</f>
        <v/>
      </c>
      <c r="N6530" s="21">
        <f>ROUNDDOWN(ROUND(B6530*0.2042,2),0)</f>
        <v/>
      </c>
    </row>
    <row r="6531">
      <c r="A6531" t="inlineStr">
        <is>
          <t>照合 短期 障害</t>
        </is>
      </c>
      <c r="B6531" s="21" t="n">
        <v>49000000</v>
      </c>
      <c r="C6531" s="22" t="n">
        <v>3</v>
      </c>
      <c r="D6531" s="22" t="n">
        <v>2</v>
      </c>
      <c r="E6531" s="22" t="n">
        <v>1</v>
      </c>
      <c r="F6531" s="21">
        <f>(IF(C6531&lt;=20,MAX(800000,400000*C6531),8000000+700000*(C6531-20))+IF(E6531=1,1000000,0))</f>
        <v/>
      </c>
      <c r="G6531" s="21">
        <f>IF(AND(D6531=3,C6531&lt;=5),MAX(0,B6531-F6531),IF(AND(D6531=2,C6531&lt;=5,MAX(0,B6531-F6531)&gt;3000000),1500000+MAX(0,B6531-F6531)-3000000,MAX(0,B6531-F6531)/2))</f>
        <v/>
      </c>
      <c r="H6531" s="21">
        <f>ROUNDDOWN(G6531,-3)</f>
        <v/>
      </c>
      <c r="I6531" s="21">
        <f>IF(H6531&lt;=0,0,ROUNDDOWN(ROUND((H6531*LOOKUP(H6531,{0,1950001,3300001,6950001,9000001,18000001,40000001},{0.05,0.1,0.2,0.23,0.33,0.4,0.45})-LOOKUP(H6531,{0,1950001,3300001,6950001,9000001,18000001,40000001},{0,97500,427500,636000,1536000,2796000,4796000}))*1.021,3),0))</f>
        <v/>
      </c>
      <c r="J6531" s="21">
        <f>ROUNDDOWN(ROUND(H6531*0.06,2),-2)</f>
        <v/>
      </c>
      <c r="K6531" s="21">
        <f>ROUNDDOWN(ROUND(H6531*0.04,2),-2)</f>
        <v/>
      </c>
      <c r="L6531" s="21">
        <f>I6531+J6531+K6531</f>
        <v/>
      </c>
      <c r="M6531" s="21">
        <f>B6531-L6531</f>
        <v/>
      </c>
      <c r="N6531" s="21">
        <f>ROUNDDOWN(ROUND(B6531*0.2042,2),0)</f>
        <v/>
      </c>
    </row>
    <row r="6532">
      <c r="A6532" t="inlineStr">
        <is>
          <t>照合 短期</t>
        </is>
      </c>
      <c r="B6532" s="21" t="n">
        <v>49000000</v>
      </c>
      <c r="C6532" s="22" t="n">
        <v>4</v>
      </c>
      <c r="D6532" s="22" t="n">
        <v>2</v>
      </c>
      <c r="E6532" s="22" t="n">
        <v>0</v>
      </c>
      <c r="F6532" s="21">
        <f>(IF(C6532&lt;=20,MAX(800000,400000*C6532),8000000+700000*(C6532-20))+IF(E6532=1,1000000,0))</f>
        <v/>
      </c>
      <c r="G6532" s="21">
        <f>IF(AND(D6532=3,C6532&lt;=5),MAX(0,B6532-F6532),IF(AND(D6532=2,C6532&lt;=5,MAX(0,B6532-F6532)&gt;3000000),1500000+MAX(0,B6532-F6532)-3000000,MAX(0,B6532-F6532)/2))</f>
        <v/>
      </c>
      <c r="H6532" s="21">
        <f>ROUNDDOWN(G6532,-3)</f>
        <v/>
      </c>
      <c r="I6532" s="21">
        <f>IF(H6532&lt;=0,0,ROUNDDOWN(ROUND((H6532*LOOKUP(H6532,{0,1950001,3300001,6950001,9000001,18000001,40000001},{0.05,0.1,0.2,0.23,0.33,0.4,0.45})-LOOKUP(H6532,{0,1950001,3300001,6950001,9000001,18000001,40000001},{0,97500,427500,636000,1536000,2796000,4796000}))*1.021,3),0))</f>
        <v/>
      </c>
      <c r="J6532" s="21">
        <f>ROUNDDOWN(ROUND(H6532*0.06,2),-2)</f>
        <v/>
      </c>
      <c r="K6532" s="21">
        <f>ROUNDDOWN(ROUND(H6532*0.04,2),-2)</f>
        <v/>
      </c>
      <c r="L6532" s="21">
        <f>I6532+J6532+K6532</f>
        <v/>
      </c>
      <c r="M6532" s="21">
        <f>B6532-L6532</f>
        <v/>
      </c>
      <c r="N6532" s="21">
        <f>ROUNDDOWN(ROUND(B6532*0.2042,2),0)</f>
        <v/>
      </c>
    </row>
    <row r="6533">
      <c r="A6533" t="inlineStr">
        <is>
          <t>照合 役員</t>
        </is>
      </c>
      <c r="B6533" s="21" t="n">
        <v>49000000</v>
      </c>
      <c r="C6533" s="22" t="n">
        <v>4</v>
      </c>
      <c r="D6533" s="22" t="n">
        <v>3</v>
      </c>
      <c r="E6533" s="22" t="n">
        <v>0</v>
      </c>
      <c r="F6533" s="21">
        <f>(IF(C6533&lt;=20,MAX(800000,400000*C6533),8000000+700000*(C6533-20))+IF(E6533=1,1000000,0))</f>
        <v/>
      </c>
      <c r="G6533" s="21">
        <f>IF(AND(D6533=3,C6533&lt;=5),MAX(0,B6533-F6533),IF(AND(D6533=2,C6533&lt;=5,MAX(0,B6533-F6533)&gt;3000000),1500000+MAX(0,B6533-F6533)-3000000,MAX(0,B6533-F6533)/2))</f>
        <v/>
      </c>
      <c r="H6533" s="21">
        <f>ROUNDDOWN(G6533,-3)</f>
        <v/>
      </c>
      <c r="I6533" s="21">
        <f>IF(H6533&lt;=0,0,ROUNDDOWN(ROUND((H6533*LOOKUP(H6533,{0,1950001,3300001,6950001,9000001,18000001,40000001},{0.05,0.1,0.2,0.23,0.33,0.4,0.45})-LOOKUP(H6533,{0,1950001,3300001,6950001,9000001,18000001,40000001},{0,97500,427500,636000,1536000,2796000,4796000}))*1.021,3),0))</f>
        <v/>
      </c>
      <c r="J6533" s="21">
        <f>ROUNDDOWN(ROUND(H6533*0.06,2),-2)</f>
        <v/>
      </c>
      <c r="K6533" s="21">
        <f>ROUNDDOWN(ROUND(H6533*0.04,2),-2)</f>
        <v/>
      </c>
      <c r="L6533" s="21">
        <f>I6533+J6533+K6533</f>
        <v/>
      </c>
      <c r="M6533" s="21">
        <f>B6533-L6533</f>
        <v/>
      </c>
      <c r="N6533" s="21">
        <f>ROUNDDOWN(ROUND(B6533*0.2042,2),0)</f>
        <v/>
      </c>
    </row>
    <row r="6534">
      <c r="A6534" t="inlineStr">
        <is>
          <t>照合 短期 障害</t>
        </is>
      </c>
      <c r="B6534" s="21" t="n">
        <v>49000000</v>
      </c>
      <c r="C6534" s="22" t="n">
        <v>4</v>
      </c>
      <c r="D6534" s="22" t="n">
        <v>2</v>
      </c>
      <c r="E6534" s="22" t="n">
        <v>1</v>
      </c>
      <c r="F6534" s="21">
        <f>(IF(C6534&lt;=20,MAX(800000,400000*C6534),8000000+700000*(C6534-20))+IF(E6534=1,1000000,0))</f>
        <v/>
      </c>
      <c r="G6534" s="21">
        <f>IF(AND(D6534=3,C6534&lt;=5),MAX(0,B6534-F6534),IF(AND(D6534=2,C6534&lt;=5,MAX(0,B6534-F6534)&gt;3000000),1500000+MAX(0,B6534-F6534)-3000000,MAX(0,B6534-F6534)/2))</f>
        <v/>
      </c>
      <c r="H6534" s="21">
        <f>ROUNDDOWN(G6534,-3)</f>
        <v/>
      </c>
      <c r="I6534" s="21">
        <f>IF(H6534&lt;=0,0,ROUNDDOWN(ROUND((H6534*LOOKUP(H6534,{0,1950001,3300001,6950001,9000001,18000001,40000001},{0.05,0.1,0.2,0.23,0.33,0.4,0.45})-LOOKUP(H6534,{0,1950001,3300001,6950001,9000001,18000001,40000001},{0,97500,427500,636000,1536000,2796000,4796000}))*1.021,3),0))</f>
        <v/>
      </c>
      <c r="J6534" s="21">
        <f>ROUNDDOWN(ROUND(H6534*0.06,2),-2)</f>
        <v/>
      </c>
      <c r="K6534" s="21">
        <f>ROUNDDOWN(ROUND(H6534*0.04,2),-2)</f>
        <v/>
      </c>
      <c r="L6534" s="21">
        <f>I6534+J6534+K6534</f>
        <v/>
      </c>
      <c r="M6534" s="21">
        <f>B6534-L6534</f>
        <v/>
      </c>
      <c r="N6534" s="21">
        <f>ROUNDDOWN(ROUND(B6534*0.2042,2),0)</f>
        <v/>
      </c>
    </row>
    <row r="6535">
      <c r="A6535" t="inlineStr">
        <is>
          <t>照合 短期</t>
        </is>
      </c>
      <c r="B6535" s="21" t="n">
        <v>49000000</v>
      </c>
      <c r="C6535" s="22" t="n">
        <v>5</v>
      </c>
      <c r="D6535" s="22" t="n">
        <v>2</v>
      </c>
      <c r="E6535" s="22" t="n">
        <v>0</v>
      </c>
      <c r="F6535" s="21">
        <f>(IF(C6535&lt;=20,MAX(800000,400000*C6535),8000000+700000*(C6535-20))+IF(E6535=1,1000000,0))</f>
        <v/>
      </c>
      <c r="G6535" s="21">
        <f>IF(AND(D6535=3,C6535&lt;=5),MAX(0,B6535-F6535),IF(AND(D6535=2,C6535&lt;=5,MAX(0,B6535-F6535)&gt;3000000),1500000+MAX(0,B6535-F6535)-3000000,MAX(0,B6535-F6535)/2))</f>
        <v/>
      </c>
      <c r="H6535" s="21">
        <f>ROUNDDOWN(G6535,-3)</f>
        <v/>
      </c>
      <c r="I6535" s="21">
        <f>IF(H6535&lt;=0,0,ROUNDDOWN(ROUND((H6535*LOOKUP(H6535,{0,1950001,3300001,6950001,9000001,18000001,40000001},{0.05,0.1,0.2,0.23,0.33,0.4,0.45})-LOOKUP(H6535,{0,1950001,3300001,6950001,9000001,18000001,40000001},{0,97500,427500,636000,1536000,2796000,4796000}))*1.021,3),0))</f>
        <v/>
      </c>
      <c r="J6535" s="21">
        <f>ROUNDDOWN(ROUND(H6535*0.06,2),-2)</f>
        <v/>
      </c>
      <c r="K6535" s="21">
        <f>ROUNDDOWN(ROUND(H6535*0.04,2),-2)</f>
        <v/>
      </c>
      <c r="L6535" s="21">
        <f>I6535+J6535+K6535</f>
        <v/>
      </c>
      <c r="M6535" s="21">
        <f>B6535-L6535</f>
        <v/>
      </c>
      <c r="N6535" s="21">
        <f>ROUNDDOWN(ROUND(B6535*0.2042,2),0)</f>
        <v/>
      </c>
    </row>
    <row r="6536">
      <c r="A6536" t="inlineStr">
        <is>
          <t>照合 役員</t>
        </is>
      </c>
      <c r="B6536" s="21" t="n">
        <v>49000000</v>
      </c>
      <c r="C6536" s="22" t="n">
        <v>5</v>
      </c>
      <c r="D6536" s="22" t="n">
        <v>3</v>
      </c>
      <c r="E6536" s="22" t="n">
        <v>0</v>
      </c>
      <c r="F6536" s="21">
        <f>(IF(C6536&lt;=20,MAX(800000,400000*C6536),8000000+700000*(C6536-20))+IF(E6536=1,1000000,0))</f>
        <v/>
      </c>
      <c r="G6536" s="21">
        <f>IF(AND(D6536=3,C6536&lt;=5),MAX(0,B6536-F6536),IF(AND(D6536=2,C6536&lt;=5,MAX(0,B6536-F6536)&gt;3000000),1500000+MAX(0,B6536-F6536)-3000000,MAX(0,B6536-F6536)/2))</f>
        <v/>
      </c>
      <c r="H6536" s="21">
        <f>ROUNDDOWN(G6536,-3)</f>
        <v/>
      </c>
      <c r="I6536" s="21">
        <f>IF(H6536&lt;=0,0,ROUNDDOWN(ROUND((H6536*LOOKUP(H6536,{0,1950001,3300001,6950001,9000001,18000001,40000001},{0.05,0.1,0.2,0.23,0.33,0.4,0.45})-LOOKUP(H6536,{0,1950001,3300001,6950001,9000001,18000001,40000001},{0,97500,427500,636000,1536000,2796000,4796000}))*1.021,3),0))</f>
        <v/>
      </c>
      <c r="J6536" s="21">
        <f>ROUNDDOWN(ROUND(H6536*0.06,2),-2)</f>
        <v/>
      </c>
      <c r="K6536" s="21">
        <f>ROUNDDOWN(ROUND(H6536*0.04,2),-2)</f>
        <v/>
      </c>
      <c r="L6536" s="21">
        <f>I6536+J6536+K6536</f>
        <v/>
      </c>
      <c r="M6536" s="21">
        <f>B6536-L6536</f>
        <v/>
      </c>
      <c r="N6536" s="21">
        <f>ROUNDDOWN(ROUND(B6536*0.2042,2),0)</f>
        <v/>
      </c>
    </row>
    <row r="6537">
      <c r="A6537" t="inlineStr">
        <is>
          <t>照合 短期 障害</t>
        </is>
      </c>
      <c r="B6537" s="21" t="n">
        <v>49000000</v>
      </c>
      <c r="C6537" s="22" t="n">
        <v>5</v>
      </c>
      <c r="D6537" s="22" t="n">
        <v>2</v>
      </c>
      <c r="E6537" s="22" t="n">
        <v>1</v>
      </c>
      <c r="F6537" s="21">
        <f>(IF(C6537&lt;=20,MAX(800000,400000*C6537),8000000+700000*(C6537-20))+IF(E6537=1,1000000,0))</f>
        <v/>
      </c>
      <c r="G6537" s="21">
        <f>IF(AND(D6537=3,C6537&lt;=5),MAX(0,B6537-F6537),IF(AND(D6537=2,C6537&lt;=5,MAX(0,B6537-F6537)&gt;3000000),1500000+MAX(0,B6537-F6537)-3000000,MAX(0,B6537-F6537)/2))</f>
        <v/>
      </c>
      <c r="H6537" s="21">
        <f>ROUNDDOWN(G6537,-3)</f>
        <v/>
      </c>
      <c r="I6537" s="21">
        <f>IF(H6537&lt;=0,0,ROUNDDOWN(ROUND((H6537*LOOKUP(H6537,{0,1950001,3300001,6950001,9000001,18000001,40000001},{0.05,0.1,0.2,0.23,0.33,0.4,0.45})-LOOKUP(H6537,{0,1950001,3300001,6950001,9000001,18000001,40000001},{0,97500,427500,636000,1536000,2796000,4796000}))*1.021,3),0))</f>
        <v/>
      </c>
      <c r="J6537" s="21">
        <f>ROUNDDOWN(ROUND(H6537*0.06,2),-2)</f>
        <v/>
      </c>
      <c r="K6537" s="21">
        <f>ROUNDDOWN(ROUND(H6537*0.04,2),-2)</f>
        <v/>
      </c>
      <c r="L6537" s="21">
        <f>I6537+J6537+K6537</f>
        <v/>
      </c>
      <c r="M6537" s="21">
        <f>B6537-L6537</f>
        <v/>
      </c>
      <c r="N6537" s="21">
        <f>ROUNDDOWN(ROUND(B6537*0.2042,2),0)</f>
        <v/>
      </c>
    </row>
    <row r="6538">
      <c r="A6538" t="inlineStr">
        <is>
          <t>照合 障害</t>
        </is>
      </c>
      <c r="B6538" s="21" t="n">
        <v>49000000</v>
      </c>
      <c r="C6538" s="22" t="n">
        <v>25</v>
      </c>
      <c r="D6538" s="22" t="n">
        <v>1</v>
      </c>
      <c r="E6538" s="22" t="n">
        <v>1</v>
      </c>
      <c r="F6538" s="21">
        <f>(IF(C6538&lt;=20,MAX(800000,400000*C6538),8000000+700000*(C6538-20))+IF(E6538=1,1000000,0))</f>
        <v/>
      </c>
      <c r="G6538" s="21">
        <f>IF(AND(D6538=3,C6538&lt;=5),MAX(0,B6538-F6538),IF(AND(D6538=2,C6538&lt;=5,MAX(0,B6538-F6538)&gt;3000000),1500000+MAX(0,B6538-F6538)-3000000,MAX(0,B6538-F6538)/2))</f>
        <v/>
      </c>
      <c r="H6538" s="21">
        <f>ROUNDDOWN(G6538,-3)</f>
        <v/>
      </c>
      <c r="I6538" s="21">
        <f>IF(H6538&lt;=0,0,ROUNDDOWN(ROUND((H6538*LOOKUP(H6538,{0,1950001,3300001,6950001,9000001,18000001,40000001},{0.05,0.1,0.2,0.23,0.33,0.4,0.45})-LOOKUP(H6538,{0,1950001,3300001,6950001,9000001,18000001,40000001},{0,97500,427500,636000,1536000,2796000,4796000}))*1.021,3),0))</f>
        <v/>
      </c>
      <c r="J6538" s="21">
        <f>ROUNDDOWN(ROUND(H6538*0.06,2),-2)</f>
        <v/>
      </c>
      <c r="K6538" s="21">
        <f>ROUNDDOWN(ROUND(H6538*0.04,2),-2)</f>
        <v/>
      </c>
      <c r="L6538" s="21">
        <f>I6538+J6538+K6538</f>
        <v/>
      </c>
      <c r="M6538" s="21">
        <f>B6538-L6538</f>
        <v/>
      </c>
      <c r="N6538" s="21">
        <f>ROUNDDOWN(ROUND(B6538*0.2042,2),0)</f>
        <v/>
      </c>
    </row>
    <row r="6539">
      <c r="A6539" t="inlineStr">
        <is>
          <t>照合 一般</t>
        </is>
      </c>
      <c r="B6539" s="21" t="n">
        <v>49500000</v>
      </c>
      <c r="C6539" s="22" t="n">
        <v>1</v>
      </c>
      <c r="D6539" s="22" t="n">
        <v>1</v>
      </c>
      <c r="E6539" s="22" t="n">
        <v>0</v>
      </c>
      <c r="F6539" s="21">
        <f>(IF(C6539&lt;=20,MAX(800000,400000*C6539),8000000+700000*(C6539-20))+IF(E6539=1,1000000,0))</f>
        <v/>
      </c>
      <c r="G6539" s="21">
        <f>IF(AND(D6539=3,C6539&lt;=5),MAX(0,B6539-F6539),IF(AND(D6539=2,C6539&lt;=5,MAX(0,B6539-F6539)&gt;3000000),1500000+MAX(0,B6539-F6539)-3000000,MAX(0,B6539-F6539)/2))</f>
        <v/>
      </c>
      <c r="H6539" s="21">
        <f>ROUNDDOWN(G6539,-3)</f>
        <v/>
      </c>
      <c r="I6539" s="21">
        <f>IF(H6539&lt;=0,0,ROUNDDOWN(ROUND((H6539*LOOKUP(H6539,{0,1950001,3300001,6950001,9000001,18000001,40000001},{0.05,0.1,0.2,0.23,0.33,0.4,0.45})-LOOKUP(H6539,{0,1950001,3300001,6950001,9000001,18000001,40000001},{0,97500,427500,636000,1536000,2796000,4796000}))*1.021,3),0))</f>
        <v/>
      </c>
      <c r="J6539" s="21">
        <f>ROUNDDOWN(ROUND(H6539*0.06,2),-2)</f>
        <v/>
      </c>
      <c r="K6539" s="21">
        <f>ROUNDDOWN(ROUND(H6539*0.04,2),-2)</f>
        <v/>
      </c>
      <c r="L6539" s="21">
        <f>I6539+J6539+K6539</f>
        <v/>
      </c>
      <c r="M6539" s="21">
        <f>B6539-L6539</f>
        <v/>
      </c>
      <c r="N6539" s="21">
        <f>ROUNDDOWN(ROUND(B6539*0.2042,2),0)</f>
        <v/>
      </c>
    </row>
    <row r="6540">
      <c r="A6540" t="inlineStr">
        <is>
          <t>照合 一般</t>
        </is>
      </c>
      <c r="B6540" s="21" t="n">
        <v>49500000</v>
      </c>
      <c r="C6540" s="22" t="n">
        <v>2</v>
      </c>
      <c r="D6540" s="22" t="n">
        <v>1</v>
      </c>
      <c r="E6540" s="22" t="n">
        <v>0</v>
      </c>
      <c r="F6540" s="21">
        <f>(IF(C6540&lt;=20,MAX(800000,400000*C6540),8000000+700000*(C6540-20))+IF(E6540=1,1000000,0))</f>
        <v/>
      </c>
      <c r="G6540" s="21">
        <f>IF(AND(D6540=3,C6540&lt;=5),MAX(0,B6540-F6540),IF(AND(D6540=2,C6540&lt;=5,MAX(0,B6540-F6540)&gt;3000000),1500000+MAX(0,B6540-F6540)-3000000,MAX(0,B6540-F6540)/2))</f>
        <v/>
      </c>
      <c r="H6540" s="21">
        <f>ROUNDDOWN(G6540,-3)</f>
        <v/>
      </c>
      <c r="I6540" s="21">
        <f>IF(H6540&lt;=0,0,ROUNDDOWN(ROUND((H6540*LOOKUP(H6540,{0,1950001,3300001,6950001,9000001,18000001,40000001},{0.05,0.1,0.2,0.23,0.33,0.4,0.45})-LOOKUP(H6540,{0,1950001,3300001,6950001,9000001,18000001,40000001},{0,97500,427500,636000,1536000,2796000,4796000}))*1.021,3),0))</f>
        <v/>
      </c>
      <c r="J6540" s="21">
        <f>ROUNDDOWN(ROUND(H6540*0.06,2),-2)</f>
        <v/>
      </c>
      <c r="K6540" s="21">
        <f>ROUNDDOWN(ROUND(H6540*0.04,2),-2)</f>
        <v/>
      </c>
      <c r="L6540" s="21">
        <f>I6540+J6540+K6540</f>
        <v/>
      </c>
      <c r="M6540" s="21">
        <f>B6540-L6540</f>
        <v/>
      </c>
      <c r="N6540" s="21">
        <f>ROUNDDOWN(ROUND(B6540*0.2042,2),0)</f>
        <v/>
      </c>
    </row>
    <row r="6541">
      <c r="A6541" t="inlineStr">
        <is>
          <t>照合 一般</t>
        </is>
      </c>
      <c r="B6541" s="21" t="n">
        <v>49500000</v>
      </c>
      <c r="C6541" s="22" t="n">
        <v>3</v>
      </c>
      <c r="D6541" s="22" t="n">
        <v>1</v>
      </c>
      <c r="E6541" s="22" t="n">
        <v>0</v>
      </c>
      <c r="F6541" s="21">
        <f>(IF(C6541&lt;=20,MAX(800000,400000*C6541),8000000+700000*(C6541-20))+IF(E6541=1,1000000,0))</f>
        <v/>
      </c>
      <c r="G6541" s="21">
        <f>IF(AND(D6541=3,C6541&lt;=5),MAX(0,B6541-F6541),IF(AND(D6541=2,C6541&lt;=5,MAX(0,B6541-F6541)&gt;3000000),1500000+MAX(0,B6541-F6541)-3000000,MAX(0,B6541-F6541)/2))</f>
        <v/>
      </c>
      <c r="H6541" s="21">
        <f>ROUNDDOWN(G6541,-3)</f>
        <v/>
      </c>
      <c r="I6541" s="21">
        <f>IF(H6541&lt;=0,0,ROUNDDOWN(ROUND((H6541*LOOKUP(H6541,{0,1950001,3300001,6950001,9000001,18000001,40000001},{0.05,0.1,0.2,0.23,0.33,0.4,0.45})-LOOKUP(H6541,{0,1950001,3300001,6950001,9000001,18000001,40000001},{0,97500,427500,636000,1536000,2796000,4796000}))*1.021,3),0))</f>
        <v/>
      </c>
      <c r="J6541" s="21">
        <f>ROUNDDOWN(ROUND(H6541*0.06,2),-2)</f>
        <v/>
      </c>
      <c r="K6541" s="21">
        <f>ROUNDDOWN(ROUND(H6541*0.04,2),-2)</f>
        <v/>
      </c>
      <c r="L6541" s="21">
        <f>I6541+J6541+K6541</f>
        <v/>
      </c>
      <c r="M6541" s="21">
        <f>B6541-L6541</f>
        <v/>
      </c>
      <c r="N6541" s="21">
        <f>ROUNDDOWN(ROUND(B6541*0.2042,2),0)</f>
        <v/>
      </c>
    </row>
    <row r="6542">
      <c r="A6542" t="inlineStr">
        <is>
          <t>照合 一般</t>
        </is>
      </c>
      <c r="B6542" s="21" t="n">
        <v>49500000</v>
      </c>
      <c r="C6542" s="22" t="n">
        <v>4</v>
      </c>
      <c r="D6542" s="22" t="n">
        <v>1</v>
      </c>
      <c r="E6542" s="22" t="n">
        <v>0</v>
      </c>
      <c r="F6542" s="21">
        <f>(IF(C6542&lt;=20,MAX(800000,400000*C6542),8000000+700000*(C6542-20))+IF(E6542=1,1000000,0))</f>
        <v/>
      </c>
      <c r="G6542" s="21">
        <f>IF(AND(D6542=3,C6542&lt;=5),MAX(0,B6542-F6542),IF(AND(D6542=2,C6542&lt;=5,MAX(0,B6542-F6542)&gt;3000000),1500000+MAX(0,B6542-F6542)-3000000,MAX(0,B6542-F6542)/2))</f>
        <v/>
      </c>
      <c r="H6542" s="21">
        <f>ROUNDDOWN(G6542,-3)</f>
        <v/>
      </c>
      <c r="I6542" s="21">
        <f>IF(H6542&lt;=0,0,ROUNDDOWN(ROUND((H6542*LOOKUP(H6542,{0,1950001,3300001,6950001,9000001,18000001,40000001},{0.05,0.1,0.2,0.23,0.33,0.4,0.45})-LOOKUP(H6542,{0,1950001,3300001,6950001,9000001,18000001,40000001},{0,97500,427500,636000,1536000,2796000,4796000}))*1.021,3),0))</f>
        <v/>
      </c>
      <c r="J6542" s="21">
        <f>ROUNDDOWN(ROUND(H6542*0.06,2),-2)</f>
        <v/>
      </c>
      <c r="K6542" s="21">
        <f>ROUNDDOWN(ROUND(H6542*0.04,2),-2)</f>
        <v/>
      </c>
      <c r="L6542" s="21">
        <f>I6542+J6542+K6542</f>
        <v/>
      </c>
      <c r="M6542" s="21">
        <f>B6542-L6542</f>
        <v/>
      </c>
      <c r="N6542" s="21">
        <f>ROUNDDOWN(ROUND(B6542*0.2042,2),0)</f>
        <v/>
      </c>
    </row>
    <row r="6543">
      <c r="A6543" t="inlineStr">
        <is>
          <t>照合 一般</t>
        </is>
      </c>
      <c r="B6543" s="21" t="n">
        <v>49500000</v>
      </c>
      <c r="C6543" s="22" t="n">
        <v>5</v>
      </c>
      <c r="D6543" s="22" t="n">
        <v>1</v>
      </c>
      <c r="E6543" s="22" t="n">
        <v>0</v>
      </c>
      <c r="F6543" s="21">
        <f>(IF(C6543&lt;=20,MAX(800000,400000*C6543),8000000+700000*(C6543-20))+IF(E6543=1,1000000,0))</f>
        <v/>
      </c>
      <c r="G6543" s="21">
        <f>IF(AND(D6543=3,C6543&lt;=5),MAX(0,B6543-F6543),IF(AND(D6543=2,C6543&lt;=5,MAX(0,B6543-F6543)&gt;3000000),1500000+MAX(0,B6543-F6543)-3000000,MAX(0,B6543-F6543)/2))</f>
        <v/>
      </c>
      <c r="H6543" s="21">
        <f>ROUNDDOWN(G6543,-3)</f>
        <v/>
      </c>
      <c r="I6543" s="21">
        <f>IF(H6543&lt;=0,0,ROUNDDOWN(ROUND((H6543*LOOKUP(H6543,{0,1950001,3300001,6950001,9000001,18000001,40000001},{0.05,0.1,0.2,0.23,0.33,0.4,0.45})-LOOKUP(H6543,{0,1950001,3300001,6950001,9000001,18000001,40000001},{0,97500,427500,636000,1536000,2796000,4796000}))*1.021,3),0))</f>
        <v/>
      </c>
      <c r="J6543" s="21">
        <f>ROUNDDOWN(ROUND(H6543*0.06,2),-2)</f>
        <v/>
      </c>
      <c r="K6543" s="21">
        <f>ROUNDDOWN(ROUND(H6543*0.04,2),-2)</f>
        <v/>
      </c>
      <c r="L6543" s="21">
        <f>I6543+J6543+K6543</f>
        <v/>
      </c>
      <c r="M6543" s="21">
        <f>B6543-L6543</f>
        <v/>
      </c>
      <c r="N6543" s="21">
        <f>ROUNDDOWN(ROUND(B6543*0.2042,2),0)</f>
        <v/>
      </c>
    </row>
    <row r="6544">
      <c r="A6544" t="inlineStr">
        <is>
          <t>照合 一般</t>
        </is>
      </c>
      <c r="B6544" s="21" t="n">
        <v>49500000</v>
      </c>
      <c r="C6544" s="22" t="n">
        <v>6</v>
      </c>
      <c r="D6544" s="22" t="n">
        <v>1</v>
      </c>
      <c r="E6544" s="22" t="n">
        <v>0</v>
      </c>
      <c r="F6544" s="21">
        <f>(IF(C6544&lt;=20,MAX(800000,400000*C6544),8000000+700000*(C6544-20))+IF(E6544=1,1000000,0))</f>
        <v/>
      </c>
      <c r="G6544" s="21">
        <f>IF(AND(D6544=3,C6544&lt;=5),MAX(0,B6544-F6544),IF(AND(D6544=2,C6544&lt;=5,MAX(0,B6544-F6544)&gt;3000000),1500000+MAX(0,B6544-F6544)-3000000,MAX(0,B6544-F6544)/2))</f>
        <v/>
      </c>
      <c r="H6544" s="21">
        <f>ROUNDDOWN(G6544,-3)</f>
        <v/>
      </c>
      <c r="I6544" s="21">
        <f>IF(H6544&lt;=0,0,ROUNDDOWN(ROUND((H6544*LOOKUP(H6544,{0,1950001,3300001,6950001,9000001,18000001,40000001},{0.05,0.1,0.2,0.23,0.33,0.4,0.45})-LOOKUP(H6544,{0,1950001,3300001,6950001,9000001,18000001,40000001},{0,97500,427500,636000,1536000,2796000,4796000}))*1.021,3),0))</f>
        <v/>
      </c>
      <c r="J6544" s="21">
        <f>ROUNDDOWN(ROUND(H6544*0.06,2),-2)</f>
        <v/>
      </c>
      <c r="K6544" s="21">
        <f>ROUNDDOWN(ROUND(H6544*0.04,2),-2)</f>
        <v/>
      </c>
      <c r="L6544" s="21">
        <f>I6544+J6544+K6544</f>
        <v/>
      </c>
      <c r="M6544" s="21">
        <f>B6544-L6544</f>
        <v/>
      </c>
      <c r="N6544" s="21">
        <f>ROUNDDOWN(ROUND(B6544*0.2042,2),0)</f>
        <v/>
      </c>
    </row>
    <row r="6545">
      <c r="A6545" t="inlineStr">
        <is>
          <t>照合 一般</t>
        </is>
      </c>
      <c r="B6545" s="21" t="n">
        <v>49500000</v>
      </c>
      <c r="C6545" s="22" t="n">
        <v>7</v>
      </c>
      <c r="D6545" s="22" t="n">
        <v>1</v>
      </c>
      <c r="E6545" s="22" t="n">
        <v>0</v>
      </c>
      <c r="F6545" s="21">
        <f>(IF(C6545&lt;=20,MAX(800000,400000*C6545),8000000+700000*(C6545-20))+IF(E6545=1,1000000,0))</f>
        <v/>
      </c>
      <c r="G6545" s="21">
        <f>IF(AND(D6545=3,C6545&lt;=5),MAX(0,B6545-F6545),IF(AND(D6545=2,C6545&lt;=5,MAX(0,B6545-F6545)&gt;3000000),1500000+MAX(0,B6545-F6545)-3000000,MAX(0,B6545-F6545)/2))</f>
        <v/>
      </c>
      <c r="H6545" s="21">
        <f>ROUNDDOWN(G6545,-3)</f>
        <v/>
      </c>
      <c r="I6545" s="21">
        <f>IF(H6545&lt;=0,0,ROUNDDOWN(ROUND((H6545*LOOKUP(H6545,{0,1950001,3300001,6950001,9000001,18000001,40000001},{0.05,0.1,0.2,0.23,0.33,0.4,0.45})-LOOKUP(H6545,{0,1950001,3300001,6950001,9000001,18000001,40000001},{0,97500,427500,636000,1536000,2796000,4796000}))*1.021,3),0))</f>
        <v/>
      </c>
      <c r="J6545" s="21">
        <f>ROUNDDOWN(ROUND(H6545*0.06,2),-2)</f>
        <v/>
      </c>
      <c r="K6545" s="21">
        <f>ROUNDDOWN(ROUND(H6545*0.04,2),-2)</f>
        <v/>
      </c>
      <c r="L6545" s="21">
        <f>I6545+J6545+K6545</f>
        <v/>
      </c>
      <c r="M6545" s="21">
        <f>B6545-L6545</f>
        <v/>
      </c>
      <c r="N6545" s="21">
        <f>ROUNDDOWN(ROUND(B6545*0.2042,2),0)</f>
        <v/>
      </c>
    </row>
    <row r="6546">
      <c r="A6546" t="inlineStr">
        <is>
          <t>照合 一般</t>
        </is>
      </c>
      <c r="B6546" s="21" t="n">
        <v>49500000</v>
      </c>
      <c r="C6546" s="22" t="n">
        <v>8</v>
      </c>
      <c r="D6546" s="22" t="n">
        <v>1</v>
      </c>
      <c r="E6546" s="22" t="n">
        <v>0</v>
      </c>
      <c r="F6546" s="21">
        <f>(IF(C6546&lt;=20,MAX(800000,400000*C6546),8000000+700000*(C6546-20))+IF(E6546=1,1000000,0))</f>
        <v/>
      </c>
      <c r="G6546" s="21">
        <f>IF(AND(D6546=3,C6546&lt;=5),MAX(0,B6546-F6546),IF(AND(D6546=2,C6546&lt;=5,MAX(0,B6546-F6546)&gt;3000000),1500000+MAX(0,B6546-F6546)-3000000,MAX(0,B6546-F6546)/2))</f>
        <v/>
      </c>
      <c r="H6546" s="21">
        <f>ROUNDDOWN(G6546,-3)</f>
        <v/>
      </c>
      <c r="I6546" s="21">
        <f>IF(H6546&lt;=0,0,ROUNDDOWN(ROUND((H6546*LOOKUP(H6546,{0,1950001,3300001,6950001,9000001,18000001,40000001},{0.05,0.1,0.2,0.23,0.33,0.4,0.45})-LOOKUP(H6546,{0,1950001,3300001,6950001,9000001,18000001,40000001},{0,97500,427500,636000,1536000,2796000,4796000}))*1.021,3),0))</f>
        <v/>
      </c>
      <c r="J6546" s="21">
        <f>ROUNDDOWN(ROUND(H6546*0.06,2),-2)</f>
        <v/>
      </c>
      <c r="K6546" s="21">
        <f>ROUNDDOWN(ROUND(H6546*0.04,2),-2)</f>
        <v/>
      </c>
      <c r="L6546" s="21">
        <f>I6546+J6546+K6546</f>
        <v/>
      </c>
      <c r="M6546" s="21">
        <f>B6546-L6546</f>
        <v/>
      </c>
      <c r="N6546" s="21">
        <f>ROUNDDOWN(ROUND(B6546*0.2042,2),0)</f>
        <v/>
      </c>
    </row>
    <row r="6547">
      <c r="A6547" t="inlineStr">
        <is>
          <t>照合 一般</t>
        </is>
      </c>
      <c r="B6547" s="21" t="n">
        <v>49500000</v>
      </c>
      <c r="C6547" s="22" t="n">
        <v>9</v>
      </c>
      <c r="D6547" s="22" t="n">
        <v>1</v>
      </c>
      <c r="E6547" s="22" t="n">
        <v>0</v>
      </c>
      <c r="F6547" s="21">
        <f>(IF(C6547&lt;=20,MAX(800000,400000*C6547),8000000+700000*(C6547-20))+IF(E6547=1,1000000,0))</f>
        <v/>
      </c>
      <c r="G6547" s="21">
        <f>IF(AND(D6547=3,C6547&lt;=5),MAX(0,B6547-F6547),IF(AND(D6547=2,C6547&lt;=5,MAX(0,B6547-F6547)&gt;3000000),1500000+MAX(0,B6547-F6547)-3000000,MAX(0,B6547-F6547)/2))</f>
        <v/>
      </c>
      <c r="H6547" s="21">
        <f>ROUNDDOWN(G6547,-3)</f>
        <v/>
      </c>
      <c r="I6547" s="21">
        <f>IF(H6547&lt;=0,0,ROUNDDOWN(ROUND((H6547*LOOKUP(H6547,{0,1950001,3300001,6950001,9000001,18000001,40000001},{0.05,0.1,0.2,0.23,0.33,0.4,0.45})-LOOKUP(H6547,{0,1950001,3300001,6950001,9000001,18000001,40000001},{0,97500,427500,636000,1536000,2796000,4796000}))*1.021,3),0))</f>
        <v/>
      </c>
      <c r="J6547" s="21">
        <f>ROUNDDOWN(ROUND(H6547*0.06,2),-2)</f>
        <v/>
      </c>
      <c r="K6547" s="21">
        <f>ROUNDDOWN(ROUND(H6547*0.04,2),-2)</f>
        <v/>
      </c>
      <c r="L6547" s="21">
        <f>I6547+J6547+K6547</f>
        <v/>
      </c>
      <c r="M6547" s="21">
        <f>B6547-L6547</f>
        <v/>
      </c>
      <c r="N6547" s="21">
        <f>ROUNDDOWN(ROUND(B6547*0.2042,2),0)</f>
        <v/>
      </c>
    </row>
    <row r="6548">
      <c r="A6548" t="inlineStr">
        <is>
          <t>照合 一般</t>
        </is>
      </c>
      <c r="B6548" s="21" t="n">
        <v>49500000</v>
      </c>
      <c r="C6548" s="22" t="n">
        <v>10</v>
      </c>
      <c r="D6548" s="22" t="n">
        <v>1</v>
      </c>
      <c r="E6548" s="22" t="n">
        <v>0</v>
      </c>
      <c r="F6548" s="21">
        <f>(IF(C6548&lt;=20,MAX(800000,400000*C6548),8000000+700000*(C6548-20))+IF(E6548=1,1000000,0))</f>
        <v/>
      </c>
      <c r="G6548" s="21">
        <f>IF(AND(D6548=3,C6548&lt;=5),MAX(0,B6548-F6548),IF(AND(D6548=2,C6548&lt;=5,MAX(0,B6548-F6548)&gt;3000000),1500000+MAX(0,B6548-F6548)-3000000,MAX(0,B6548-F6548)/2))</f>
        <v/>
      </c>
      <c r="H6548" s="21">
        <f>ROUNDDOWN(G6548,-3)</f>
        <v/>
      </c>
      <c r="I6548" s="21">
        <f>IF(H6548&lt;=0,0,ROUNDDOWN(ROUND((H6548*LOOKUP(H6548,{0,1950001,3300001,6950001,9000001,18000001,40000001},{0.05,0.1,0.2,0.23,0.33,0.4,0.45})-LOOKUP(H6548,{0,1950001,3300001,6950001,9000001,18000001,40000001},{0,97500,427500,636000,1536000,2796000,4796000}))*1.021,3),0))</f>
        <v/>
      </c>
      <c r="J6548" s="21">
        <f>ROUNDDOWN(ROUND(H6548*0.06,2),-2)</f>
        <v/>
      </c>
      <c r="K6548" s="21">
        <f>ROUNDDOWN(ROUND(H6548*0.04,2),-2)</f>
        <v/>
      </c>
      <c r="L6548" s="21">
        <f>I6548+J6548+K6548</f>
        <v/>
      </c>
      <c r="M6548" s="21">
        <f>B6548-L6548</f>
        <v/>
      </c>
      <c r="N6548" s="21">
        <f>ROUNDDOWN(ROUND(B6548*0.2042,2),0)</f>
        <v/>
      </c>
    </row>
    <row r="6549">
      <c r="A6549" t="inlineStr">
        <is>
          <t>照合 一般</t>
        </is>
      </c>
      <c r="B6549" s="21" t="n">
        <v>49500000</v>
      </c>
      <c r="C6549" s="22" t="n">
        <v>11</v>
      </c>
      <c r="D6549" s="22" t="n">
        <v>1</v>
      </c>
      <c r="E6549" s="22" t="n">
        <v>0</v>
      </c>
      <c r="F6549" s="21">
        <f>(IF(C6549&lt;=20,MAX(800000,400000*C6549),8000000+700000*(C6549-20))+IF(E6549=1,1000000,0))</f>
        <v/>
      </c>
      <c r="G6549" s="21">
        <f>IF(AND(D6549=3,C6549&lt;=5),MAX(0,B6549-F6549),IF(AND(D6549=2,C6549&lt;=5,MAX(0,B6549-F6549)&gt;3000000),1500000+MAX(0,B6549-F6549)-3000000,MAX(0,B6549-F6549)/2))</f>
        <v/>
      </c>
      <c r="H6549" s="21">
        <f>ROUNDDOWN(G6549,-3)</f>
        <v/>
      </c>
      <c r="I6549" s="21">
        <f>IF(H6549&lt;=0,0,ROUNDDOWN(ROUND((H6549*LOOKUP(H6549,{0,1950001,3300001,6950001,9000001,18000001,40000001},{0.05,0.1,0.2,0.23,0.33,0.4,0.45})-LOOKUP(H6549,{0,1950001,3300001,6950001,9000001,18000001,40000001},{0,97500,427500,636000,1536000,2796000,4796000}))*1.021,3),0))</f>
        <v/>
      </c>
      <c r="J6549" s="21">
        <f>ROUNDDOWN(ROUND(H6549*0.06,2),-2)</f>
        <v/>
      </c>
      <c r="K6549" s="21">
        <f>ROUNDDOWN(ROUND(H6549*0.04,2),-2)</f>
        <v/>
      </c>
      <c r="L6549" s="21">
        <f>I6549+J6549+K6549</f>
        <v/>
      </c>
      <c r="M6549" s="21">
        <f>B6549-L6549</f>
        <v/>
      </c>
      <c r="N6549" s="21">
        <f>ROUNDDOWN(ROUND(B6549*0.2042,2),0)</f>
        <v/>
      </c>
    </row>
    <row r="6550">
      <c r="A6550" t="inlineStr">
        <is>
          <t>照合 一般</t>
        </is>
      </c>
      <c r="B6550" s="21" t="n">
        <v>49500000</v>
      </c>
      <c r="C6550" s="22" t="n">
        <v>12</v>
      </c>
      <c r="D6550" s="22" t="n">
        <v>1</v>
      </c>
      <c r="E6550" s="22" t="n">
        <v>0</v>
      </c>
      <c r="F6550" s="21">
        <f>(IF(C6550&lt;=20,MAX(800000,400000*C6550),8000000+700000*(C6550-20))+IF(E6550=1,1000000,0))</f>
        <v/>
      </c>
      <c r="G6550" s="21">
        <f>IF(AND(D6550=3,C6550&lt;=5),MAX(0,B6550-F6550),IF(AND(D6550=2,C6550&lt;=5,MAX(0,B6550-F6550)&gt;3000000),1500000+MAX(0,B6550-F6550)-3000000,MAX(0,B6550-F6550)/2))</f>
        <v/>
      </c>
      <c r="H6550" s="21">
        <f>ROUNDDOWN(G6550,-3)</f>
        <v/>
      </c>
      <c r="I6550" s="21">
        <f>IF(H6550&lt;=0,0,ROUNDDOWN(ROUND((H6550*LOOKUP(H6550,{0,1950001,3300001,6950001,9000001,18000001,40000001},{0.05,0.1,0.2,0.23,0.33,0.4,0.45})-LOOKUP(H6550,{0,1950001,3300001,6950001,9000001,18000001,40000001},{0,97500,427500,636000,1536000,2796000,4796000}))*1.021,3),0))</f>
        <v/>
      </c>
      <c r="J6550" s="21">
        <f>ROUNDDOWN(ROUND(H6550*0.06,2),-2)</f>
        <v/>
      </c>
      <c r="K6550" s="21">
        <f>ROUNDDOWN(ROUND(H6550*0.04,2),-2)</f>
        <v/>
      </c>
      <c r="L6550" s="21">
        <f>I6550+J6550+K6550</f>
        <v/>
      </c>
      <c r="M6550" s="21">
        <f>B6550-L6550</f>
        <v/>
      </c>
      <c r="N6550" s="21">
        <f>ROUNDDOWN(ROUND(B6550*0.2042,2),0)</f>
        <v/>
      </c>
    </row>
    <row r="6551">
      <c r="A6551" t="inlineStr">
        <is>
          <t>照合 一般</t>
        </is>
      </c>
      <c r="B6551" s="21" t="n">
        <v>49500000</v>
      </c>
      <c r="C6551" s="22" t="n">
        <v>13</v>
      </c>
      <c r="D6551" s="22" t="n">
        <v>1</v>
      </c>
      <c r="E6551" s="22" t="n">
        <v>0</v>
      </c>
      <c r="F6551" s="21">
        <f>(IF(C6551&lt;=20,MAX(800000,400000*C6551),8000000+700000*(C6551-20))+IF(E6551=1,1000000,0))</f>
        <v/>
      </c>
      <c r="G6551" s="21">
        <f>IF(AND(D6551=3,C6551&lt;=5),MAX(0,B6551-F6551),IF(AND(D6551=2,C6551&lt;=5,MAX(0,B6551-F6551)&gt;3000000),1500000+MAX(0,B6551-F6551)-3000000,MAX(0,B6551-F6551)/2))</f>
        <v/>
      </c>
      <c r="H6551" s="21">
        <f>ROUNDDOWN(G6551,-3)</f>
        <v/>
      </c>
      <c r="I6551" s="21">
        <f>IF(H6551&lt;=0,0,ROUNDDOWN(ROUND((H6551*LOOKUP(H6551,{0,1950001,3300001,6950001,9000001,18000001,40000001},{0.05,0.1,0.2,0.23,0.33,0.4,0.45})-LOOKUP(H6551,{0,1950001,3300001,6950001,9000001,18000001,40000001},{0,97500,427500,636000,1536000,2796000,4796000}))*1.021,3),0))</f>
        <v/>
      </c>
      <c r="J6551" s="21">
        <f>ROUNDDOWN(ROUND(H6551*0.06,2),-2)</f>
        <v/>
      </c>
      <c r="K6551" s="21">
        <f>ROUNDDOWN(ROUND(H6551*0.04,2),-2)</f>
        <v/>
      </c>
      <c r="L6551" s="21">
        <f>I6551+J6551+K6551</f>
        <v/>
      </c>
      <c r="M6551" s="21">
        <f>B6551-L6551</f>
        <v/>
      </c>
      <c r="N6551" s="21">
        <f>ROUNDDOWN(ROUND(B6551*0.2042,2),0)</f>
        <v/>
      </c>
    </row>
    <row r="6552">
      <c r="A6552" t="inlineStr">
        <is>
          <t>照合 一般</t>
        </is>
      </c>
      <c r="B6552" s="21" t="n">
        <v>49500000</v>
      </c>
      <c r="C6552" s="22" t="n">
        <v>14</v>
      </c>
      <c r="D6552" s="22" t="n">
        <v>1</v>
      </c>
      <c r="E6552" s="22" t="n">
        <v>0</v>
      </c>
      <c r="F6552" s="21">
        <f>(IF(C6552&lt;=20,MAX(800000,400000*C6552),8000000+700000*(C6552-20))+IF(E6552=1,1000000,0))</f>
        <v/>
      </c>
      <c r="G6552" s="21">
        <f>IF(AND(D6552=3,C6552&lt;=5),MAX(0,B6552-F6552),IF(AND(D6552=2,C6552&lt;=5,MAX(0,B6552-F6552)&gt;3000000),1500000+MAX(0,B6552-F6552)-3000000,MAX(0,B6552-F6552)/2))</f>
        <v/>
      </c>
      <c r="H6552" s="21">
        <f>ROUNDDOWN(G6552,-3)</f>
        <v/>
      </c>
      <c r="I6552" s="21">
        <f>IF(H6552&lt;=0,0,ROUNDDOWN(ROUND((H6552*LOOKUP(H6552,{0,1950001,3300001,6950001,9000001,18000001,40000001},{0.05,0.1,0.2,0.23,0.33,0.4,0.45})-LOOKUP(H6552,{0,1950001,3300001,6950001,9000001,18000001,40000001},{0,97500,427500,636000,1536000,2796000,4796000}))*1.021,3),0))</f>
        <v/>
      </c>
      <c r="J6552" s="21">
        <f>ROUNDDOWN(ROUND(H6552*0.06,2),-2)</f>
        <v/>
      </c>
      <c r="K6552" s="21">
        <f>ROUNDDOWN(ROUND(H6552*0.04,2),-2)</f>
        <v/>
      </c>
      <c r="L6552" s="21">
        <f>I6552+J6552+K6552</f>
        <v/>
      </c>
      <c r="M6552" s="21">
        <f>B6552-L6552</f>
        <v/>
      </c>
      <c r="N6552" s="21">
        <f>ROUNDDOWN(ROUND(B6552*0.2042,2),0)</f>
        <v/>
      </c>
    </row>
    <row r="6553">
      <c r="A6553" t="inlineStr">
        <is>
          <t>照合 一般</t>
        </is>
      </c>
      <c r="B6553" s="21" t="n">
        <v>49500000</v>
      </c>
      <c r="C6553" s="22" t="n">
        <v>15</v>
      </c>
      <c r="D6553" s="22" t="n">
        <v>1</v>
      </c>
      <c r="E6553" s="22" t="n">
        <v>0</v>
      </c>
      <c r="F6553" s="21">
        <f>(IF(C6553&lt;=20,MAX(800000,400000*C6553),8000000+700000*(C6553-20))+IF(E6553=1,1000000,0))</f>
        <v/>
      </c>
      <c r="G6553" s="21">
        <f>IF(AND(D6553=3,C6553&lt;=5),MAX(0,B6553-F6553),IF(AND(D6553=2,C6553&lt;=5,MAX(0,B6553-F6553)&gt;3000000),1500000+MAX(0,B6553-F6553)-3000000,MAX(0,B6553-F6553)/2))</f>
        <v/>
      </c>
      <c r="H6553" s="21">
        <f>ROUNDDOWN(G6553,-3)</f>
        <v/>
      </c>
      <c r="I6553" s="21">
        <f>IF(H6553&lt;=0,0,ROUNDDOWN(ROUND((H6553*LOOKUP(H6553,{0,1950001,3300001,6950001,9000001,18000001,40000001},{0.05,0.1,0.2,0.23,0.33,0.4,0.45})-LOOKUP(H6553,{0,1950001,3300001,6950001,9000001,18000001,40000001},{0,97500,427500,636000,1536000,2796000,4796000}))*1.021,3),0))</f>
        <v/>
      </c>
      <c r="J6553" s="21">
        <f>ROUNDDOWN(ROUND(H6553*0.06,2),-2)</f>
        <v/>
      </c>
      <c r="K6553" s="21">
        <f>ROUNDDOWN(ROUND(H6553*0.04,2),-2)</f>
        <v/>
      </c>
      <c r="L6553" s="21">
        <f>I6553+J6553+K6553</f>
        <v/>
      </c>
      <c r="M6553" s="21">
        <f>B6553-L6553</f>
        <v/>
      </c>
      <c r="N6553" s="21">
        <f>ROUNDDOWN(ROUND(B6553*0.2042,2),0)</f>
        <v/>
      </c>
    </row>
    <row r="6554">
      <c r="A6554" t="inlineStr">
        <is>
          <t>照合 一般</t>
        </is>
      </c>
      <c r="B6554" s="21" t="n">
        <v>49500000</v>
      </c>
      <c r="C6554" s="22" t="n">
        <v>16</v>
      </c>
      <c r="D6554" s="22" t="n">
        <v>1</v>
      </c>
      <c r="E6554" s="22" t="n">
        <v>0</v>
      </c>
      <c r="F6554" s="21">
        <f>(IF(C6554&lt;=20,MAX(800000,400000*C6554),8000000+700000*(C6554-20))+IF(E6554=1,1000000,0))</f>
        <v/>
      </c>
      <c r="G6554" s="21">
        <f>IF(AND(D6554=3,C6554&lt;=5),MAX(0,B6554-F6554),IF(AND(D6554=2,C6554&lt;=5,MAX(0,B6554-F6554)&gt;3000000),1500000+MAX(0,B6554-F6554)-3000000,MAX(0,B6554-F6554)/2))</f>
        <v/>
      </c>
      <c r="H6554" s="21">
        <f>ROUNDDOWN(G6554,-3)</f>
        <v/>
      </c>
      <c r="I6554" s="21">
        <f>IF(H6554&lt;=0,0,ROUNDDOWN(ROUND((H6554*LOOKUP(H6554,{0,1950001,3300001,6950001,9000001,18000001,40000001},{0.05,0.1,0.2,0.23,0.33,0.4,0.45})-LOOKUP(H6554,{0,1950001,3300001,6950001,9000001,18000001,40000001},{0,97500,427500,636000,1536000,2796000,4796000}))*1.021,3),0))</f>
        <v/>
      </c>
      <c r="J6554" s="21">
        <f>ROUNDDOWN(ROUND(H6554*0.06,2),-2)</f>
        <v/>
      </c>
      <c r="K6554" s="21">
        <f>ROUNDDOWN(ROUND(H6554*0.04,2),-2)</f>
        <v/>
      </c>
      <c r="L6554" s="21">
        <f>I6554+J6554+K6554</f>
        <v/>
      </c>
      <c r="M6554" s="21">
        <f>B6554-L6554</f>
        <v/>
      </c>
      <c r="N6554" s="21">
        <f>ROUNDDOWN(ROUND(B6554*0.2042,2),0)</f>
        <v/>
      </c>
    </row>
    <row r="6555">
      <c r="A6555" t="inlineStr">
        <is>
          <t>照合 一般</t>
        </is>
      </c>
      <c r="B6555" s="21" t="n">
        <v>49500000</v>
      </c>
      <c r="C6555" s="22" t="n">
        <v>17</v>
      </c>
      <c r="D6555" s="22" t="n">
        <v>1</v>
      </c>
      <c r="E6555" s="22" t="n">
        <v>0</v>
      </c>
      <c r="F6555" s="21">
        <f>(IF(C6555&lt;=20,MAX(800000,400000*C6555),8000000+700000*(C6555-20))+IF(E6555=1,1000000,0))</f>
        <v/>
      </c>
      <c r="G6555" s="21">
        <f>IF(AND(D6555=3,C6555&lt;=5),MAX(0,B6555-F6555),IF(AND(D6555=2,C6555&lt;=5,MAX(0,B6555-F6555)&gt;3000000),1500000+MAX(0,B6555-F6555)-3000000,MAX(0,B6555-F6555)/2))</f>
        <v/>
      </c>
      <c r="H6555" s="21">
        <f>ROUNDDOWN(G6555,-3)</f>
        <v/>
      </c>
      <c r="I6555" s="21">
        <f>IF(H6555&lt;=0,0,ROUNDDOWN(ROUND((H6555*LOOKUP(H6555,{0,1950001,3300001,6950001,9000001,18000001,40000001},{0.05,0.1,0.2,0.23,0.33,0.4,0.45})-LOOKUP(H6555,{0,1950001,3300001,6950001,9000001,18000001,40000001},{0,97500,427500,636000,1536000,2796000,4796000}))*1.021,3),0))</f>
        <v/>
      </c>
      <c r="J6555" s="21">
        <f>ROUNDDOWN(ROUND(H6555*0.06,2),-2)</f>
        <v/>
      </c>
      <c r="K6555" s="21">
        <f>ROUNDDOWN(ROUND(H6555*0.04,2),-2)</f>
        <v/>
      </c>
      <c r="L6555" s="21">
        <f>I6555+J6555+K6555</f>
        <v/>
      </c>
      <c r="M6555" s="21">
        <f>B6555-L6555</f>
        <v/>
      </c>
      <c r="N6555" s="21">
        <f>ROUNDDOWN(ROUND(B6555*0.2042,2),0)</f>
        <v/>
      </c>
    </row>
    <row r="6556">
      <c r="A6556" t="inlineStr">
        <is>
          <t>照合 一般</t>
        </is>
      </c>
      <c r="B6556" s="21" t="n">
        <v>49500000</v>
      </c>
      <c r="C6556" s="22" t="n">
        <v>18</v>
      </c>
      <c r="D6556" s="22" t="n">
        <v>1</v>
      </c>
      <c r="E6556" s="22" t="n">
        <v>0</v>
      </c>
      <c r="F6556" s="21">
        <f>(IF(C6556&lt;=20,MAX(800000,400000*C6556),8000000+700000*(C6556-20))+IF(E6556=1,1000000,0))</f>
        <v/>
      </c>
      <c r="G6556" s="21">
        <f>IF(AND(D6556=3,C6556&lt;=5),MAX(0,B6556-F6556),IF(AND(D6556=2,C6556&lt;=5,MAX(0,B6556-F6556)&gt;3000000),1500000+MAX(0,B6556-F6556)-3000000,MAX(0,B6556-F6556)/2))</f>
        <v/>
      </c>
      <c r="H6556" s="21">
        <f>ROUNDDOWN(G6556,-3)</f>
        <v/>
      </c>
      <c r="I6556" s="21">
        <f>IF(H6556&lt;=0,0,ROUNDDOWN(ROUND((H6556*LOOKUP(H6556,{0,1950001,3300001,6950001,9000001,18000001,40000001},{0.05,0.1,0.2,0.23,0.33,0.4,0.45})-LOOKUP(H6556,{0,1950001,3300001,6950001,9000001,18000001,40000001},{0,97500,427500,636000,1536000,2796000,4796000}))*1.021,3),0))</f>
        <v/>
      </c>
      <c r="J6556" s="21">
        <f>ROUNDDOWN(ROUND(H6556*0.06,2),-2)</f>
        <v/>
      </c>
      <c r="K6556" s="21">
        <f>ROUNDDOWN(ROUND(H6556*0.04,2),-2)</f>
        <v/>
      </c>
      <c r="L6556" s="21">
        <f>I6556+J6556+K6556</f>
        <v/>
      </c>
      <c r="M6556" s="21">
        <f>B6556-L6556</f>
        <v/>
      </c>
      <c r="N6556" s="21">
        <f>ROUNDDOWN(ROUND(B6556*0.2042,2),0)</f>
        <v/>
      </c>
    </row>
    <row r="6557">
      <c r="A6557" t="inlineStr">
        <is>
          <t>照合 一般</t>
        </is>
      </c>
      <c r="B6557" s="21" t="n">
        <v>49500000</v>
      </c>
      <c r="C6557" s="22" t="n">
        <v>19</v>
      </c>
      <c r="D6557" s="22" t="n">
        <v>1</v>
      </c>
      <c r="E6557" s="22" t="n">
        <v>0</v>
      </c>
      <c r="F6557" s="21">
        <f>(IF(C6557&lt;=20,MAX(800000,400000*C6557),8000000+700000*(C6557-20))+IF(E6557=1,1000000,0))</f>
        <v/>
      </c>
      <c r="G6557" s="21">
        <f>IF(AND(D6557=3,C6557&lt;=5),MAX(0,B6557-F6557),IF(AND(D6557=2,C6557&lt;=5,MAX(0,B6557-F6557)&gt;3000000),1500000+MAX(0,B6557-F6557)-3000000,MAX(0,B6557-F6557)/2))</f>
        <v/>
      </c>
      <c r="H6557" s="21">
        <f>ROUNDDOWN(G6557,-3)</f>
        <v/>
      </c>
      <c r="I6557" s="21">
        <f>IF(H6557&lt;=0,0,ROUNDDOWN(ROUND((H6557*LOOKUP(H6557,{0,1950001,3300001,6950001,9000001,18000001,40000001},{0.05,0.1,0.2,0.23,0.33,0.4,0.45})-LOOKUP(H6557,{0,1950001,3300001,6950001,9000001,18000001,40000001},{0,97500,427500,636000,1536000,2796000,4796000}))*1.021,3),0))</f>
        <v/>
      </c>
      <c r="J6557" s="21">
        <f>ROUNDDOWN(ROUND(H6557*0.06,2),-2)</f>
        <v/>
      </c>
      <c r="K6557" s="21">
        <f>ROUNDDOWN(ROUND(H6557*0.04,2),-2)</f>
        <v/>
      </c>
      <c r="L6557" s="21">
        <f>I6557+J6557+K6557</f>
        <v/>
      </c>
      <c r="M6557" s="21">
        <f>B6557-L6557</f>
        <v/>
      </c>
      <c r="N6557" s="21">
        <f>ROUNDDOWN(ROUND(B6557*0.2042,2),0)</f>
        <v/>
      </c>
    </row>
    <row r="6558">
      <c r="A6558" t="inlineStr">
        <is>
          <t>照合 一般</t>
        </is>
      </c>
      <c r="B6558" s="21" t="n">
        <v>49500000</v>
      </c>
      <c r="C6558" s="22" t="n">
        <v>20</v>
      </c>
      <c r="D6558" s="22" t="n">
        <v>1</v>
      </c>
      <c r="E6558" s="22" t="n">
        <v>0</v>
      </c>
      <c r="F6558" s="21">
        <f>(IF(C6558&lt;=20,MAX(800000,400000*C6558),8000000+700000*(C6558-20))+IF(E6558=1,1000000,0))</f>
        <v/>
      </c>
      <c r="G6558" s="21">
        <f>IF(AND(D6558=3,C6558&lt;=5),MAX(0,B6558-F6558),IF(AND(D6558=2,C6558&lt;=5,MAX(0,B6558-F6558)&gt;3000000),1500000+MAX(0,B6558-F6558)-3000000,MAX(0,B6558-F6558)/2))</f>
        <v/>
      </c>
      <c r="H6558" s="21">
        <f>ROUNDDOWN(G6558,-3)</f>
        <v/>
      </c>
      <c r="I6558" s="21">
        <f>IF(H6558&lt;=0,0,ROUNDDOWN(ROUND((H6558*LOOKUP(H6558,{0,1950001,3300001,6950001,9000001,18000001,40000001},{0.05,0.1,0.2,0.23,0.33,0.4,0.45})-LOOKUP(H6558,{0,1950001,3300001,6950001,9000001,18000001,40000001},{0,97500,427500,636000,1536000,2796000,4796000}))*1.021,3),0))</f>
        <v/>
      </c>
      <c r="J6558" s="21">
        <f>ROUNDDOWN(ROUND(H6558*0.06,2),-2)</f>
        <v/>
      </c>
      <c r="K6558" s="21">
        <f>ROUNDDOWN(ROUND(H6558*0.04,2),-2)</f>
        <v/>
      </c>
      <c r="L6558" s="21">
        <f>I6558+J6558+K6558</f>
        <v/>
      </c>
      <c r="M6558" s="21">
        <f>B6558-L6558</f>
        <v/>
      </c>
      <c r="N6558" s="21">
        <f>ROUNDDOWN(ROUND(B6558*0.2042,2),0)</f>
        <v/>
      </c>
    </row>
    <row r="6559">
      <c r="A6559" t="inlineStr">
        <is>
          <t>照合 一般</t>
        </is>
      </c>
      <c r="B6559" s="21" t="n">
        <v>49500000</v>
      </c>
      <c r="C6559" s="22" t="n">
        <v>21</v>
      </c>
      <c r="D6559" s="22" t="n">
        <v>1</v>
      </c>
      <c r="E6559" s="22" t="n">
        <v>0</v>
      </c>
      <c r="F6559" s="21">
        <f>(IF(C6559&lt;=20,MAX(800000,400000*C6559),8000000+700000*(C6559-20))+IF(E6559=1,1000000,0))</f>
        <v/>
      </c>
      <c r="G6559" s="21">
        <f>IF(AND(D6559=3,C6559&lt;=5),MAX(0,B6559-F6559),IF(AND(D6559=2,C6559&lt;=5,MAX(0,B6559-F6559)&gt;3000000),1500000+MAX(0,B6559-F6559)-3000000,MAX(0,B6559-F6559)/2))</f>
        <v/>
      </c>
      <c r="H6559" s="21">
        <f>ROUNDDOWN(G6559,-3)</f>
        <v/>
      </c>
      <c r="I6559" s="21">
        <f>IF(H6559&lt;=0,0,ROUNDDOWN(ROUND((H6559*LOOKUP(H6559,{0,1950001,3300001,6950001,9000001,18000001,40000001},{0.05,0.1,0.2,0.23,0.33,0.4,0.45})-LOOKUP(H6559,{0,1950001,3300001,6950001,9000001,18000001,40000001},{0,97500,427500,636000,1536000,2796000,4796000}))*1.021,3),0))</f>
        <v/>
      </c>
      <c r="J6559" s="21">
        <f>ROUNDDOWN(ROUND(H6559*0.06,2),-2)</f>
        <v/>
      </c>
      <c r="K6559" s="21">
        <f>ROUNDDOWN(ROUND(H6559*0.04,2),-2)</f>
        <v/>
      </c>
      <c r="L6559" s="21">
        <f>I6559+J6559+K6559</f>
        <v/>
      </c>
      <c r="M6559" s="21">
        <f>B6559-L6559</f>
        <v/>
      </c>
      <c r="N6559" s="21">
        <f>ROUNDDOWN(ROUND(B6559*0.2042,2),0)</f>
        <v/>
      </c>
    </row>
    <row r="6560">
      <c r="A6560" t="inlineStr">
        <is>
          <t>照合 一般</t>
        </is>
      </c>
      <c r="B6560" s="21" t="n">
        <v>49500000</v>
      </c>
      <c r="C6560" s="22" t="n">
        <v>22</v>
      </c>
      <c r="D6560" s="22" t="n">
        <v>1</v>
      </c>
      <c r="E6560" s="22" t="n">
        <v>0</v>
      </c>
      <c r="F6560" s="21">
        <f>(IF(C6560&lt;=20,MAX(800000,400000*C6560),8000000+700000*(C6560-20))+IF(E6560=1,1000000,0))</f>
        <v/>
      </c>
      <c r="G6560" s="21">
        <f>IF(AND(D6560=3,C6560&lt;=5),MAX(0,B6560-F6560),IF(AND(D6560=2,C6560&lt;=5,MAX(0,B6560-F6560)&gt;3000000),1500000+MAX(0,B6560-F6560)-3000000,MAX(0,B6560-F6560)/2))</f>
        <v/>
      </c>
      <c r="H6560" s="21">
        <f>ROUNDDOWN(G6560,-3)</f>
        <v/>
      </c>
      <c r="I6560" s="21">
        <f>IF(H6560&lt;=0,0,ROUNDDOWN(ROUND((H6560*LOOKUP(H6560,{0,1950001,3300001,6950001,9000001,18000001,40000001},{0.05,0.1,0.2,0.23,0.33,0.4,0.45})-LOOKUP(H6560,{0,1950001,3300001,6950001,9000001,18000001,40000001},{0,97500,427500,636000,1536000,2796000,4796000}))*1.021,3),0))</f>
        <v/>
      </c>
      <c r="J6560" s="21">
        <f>ROUNDDOWN(ROUND(H6560*0.06,2),-2)</f>
        <v/>
      </c>
      <c r="K6560" s="21">
        <f>ROUNDDOWN(ROUND(H6560*0.04,2),-2)</f>
        <v/>
      </c>
      <c r="L6560" s="21">
        <f>I6560+J6560+K6560</f>
        <v/>
      </c>
      <c r="M6560" s="21">
        <f>B6560-L6560</f>
        <v/>
      </c>
      <c r="N6560" s="21">
        <f>ROUNDDOWN(ROUND(B6560*0.2042,2),0)</f>
        <v/>
      </c>
    </row>
    <row r="6561">
      <c r="A6561" t="inlineStr">
        <is>
          <t>照合 一般</t>
        </is>
      </c>
      <c r="B6561" s="21" t="n">
        <v>49500000</v>
      </c>
      <c r="C6561" s="22" t="n">
        <v>23</v>
      </c>
      <c r="D6561" s="22" t="n">
        <v>1</v>
      </c>
      <c r="E6561" s="22" t="n">
        <v>0</v>
      </c>
      <c r="F6561" s="21">
        <f>(IF(C6561&lt;=20,MAX(800000,400000*C6561),8000000+700000*(C6561-20))+IF(E6561=1,1000000,0))</f>
        <v/>
      </c>
      <c r="G6561" s="21">
        <f>IF(AND(D6561=3,C6561&lt;=5),MAX(0,B6561-F6561),IF(AND(D6561=2,C6561&lt;=5,MAX(0,B6561-F6561)&gt;3000000),1500000+MAX(0,B6561-F6561)-3000000,MAX(0,B6561-F6561)/2))</f>
        <v/>
      </c>
      <c r="H6561" s="21">
        <f>ROUNDDOWN(G6561,-3)</f>
        <v/>
      </c>
      <c r="I6561" s="21">
        <f>IF(H6561&lt;=0,0,ROUNDDOWN(ROUND((H6561*LOOKUP(H6561,{0,1950001,3300001,6950001,9000001,18000001,40000001},{0.05,0.1,0.2,0.23,0.33,0.4,0.45})-LOOKUP(H6561,{0,1950001,3300001,6950001,9000001,18000001,40000001},{0,97500,427500,636000,1536000,2796000,4796000}))*1.021,3),0))</f>
        <v/>
      </c>
      <c r="J6561" s="21">
        <f>ROUNDDOWN(ROUND(H6561*0.06,2),-2)</f>
        <v/>
      </c>
      <c r="K6561" s="21">
        <f>ROUNDDOWN(ROUND(H6561*0.04,2),-2)</f>
        <v/>
      </c>
      <c r="L6561" s="21">
        <f>I6561+J6561+K6561</f>
        <v/>
      </c>
      <c r="M6561" s="21">
        <f>B6561-L6561</f>
        <v/>
      </c>
      <c r="N6561" s="21">
        <f>ROUNDDOWN(ROUND(B6561*0.2042,2),0)</f>
        <v/>
      </c>
    </row>
    <row r="6562">
      <c r="A6562" t="inlineStr">
        <is>
          <t>照合 一般</t>
        </is>
      </c>
      <c r="B6562" s="21" t="n">
        <v>49500000</v>
      </c>
      <c r="C6562" s="22" t="n">
        <v>24</v>
      </c>
      <c r="D6562" s="22" t="n">
        <v>1</v>
      </c>
      <c r="E6562" s="22" t="n">
        <v>0</v>
      </c>
      <c r="F6562" s="21">
        <f>(IF(C6562&lt;=20,MAX(800000,400000*C6562),8000000+700000*(C6562-20))+IF(E6562=1,1000000,0))</f>
        <v/>
      </c>
      <c r="G6562" s="21">
        <f>IF(AND(D6562=3,C6562&lt;=5),MAX(0,B6562-F6562),IF(AND(D6562=2,C6562&lt;=5,MAX(0,B6562-F6562)&gt;3000000),1500000+MAX(0,B6562-F6562)-3000000,MAX(0,B6562-F6562)/2))</f>
        <v/>
      </c>
      <c r="H6562" s="21">
        <f>ROUNDDOWN(G6562,-3)</f>
        <v/>
      </c>
      <c r="I6562" s="21">
        <f>IF(H6562&lt;=0,0,ROUNDDOWN(ROUND((H6562*LOOKUP(H6562,{0,1950001,3300001,6950001,9000001,18000001,40000001},{0.05,0.1,0.2,0.23,0.33,0.4,0.45})-LOOKUP(H6562,{0,1950001,3300001,6950001,9000001,18000001,40000001},{0,97500,427500,636000,1536000,2796000,4796000}))*1.021,3),0))</f>
        <v/>
      </c>
      <c r="J6562" s="21">
        <f>ROUNDDOWN(ROUND(H6562*0.06,2),-2)</f>
        <v/>
      </c>
      <c r="K6562" s="21">
        <f>ROUNDDOWN(ROUND(H6562*0.04,2),-2)</f>
        <v/>
      </c>
      <c r="L6562" s="21">
        <f>I6562+J6562+K6562</f>
        <v/>
      </c>
      <c r="M6562" s="21">
        <f>B6562-L6562</f>
        <v/>
      </c>
      <c r="N6562" s="21">
        <f>ROUNDDOWN(ROUND(B6562*0.2042,2),0)</f>
        <v/>
      </c>
    </row>
    <row r="6563">
      <c r="A6563" t="inlineStr">
        <is>
          <t>照合 一般</t>
        </is>
      </c>
      <c r="B6563" s="21" t="n">
        <v>49500000</v>
      </c>
      <c r="C6563" s="22" t="n">
        <v>25</v>
      </c>
      <c r="D6563" s="22" t="n">
        <v>1</v>
      </c>
      <c r="E6563" s="22" t="n">
        <v>0</v>
      </c>
      <c r="F6563" s="21">
        <f>(IF(C6563&lt;=20,MAX(800000,400000*C6563),8000000+700000*(C6563-20))+IF(E6563=1,1000000,0))</f>
        <v/>
      </c>
      <c r="G6563" s="21">
        <f>IF(AND(D6563=3,C6563&lt;=5),MAX(0,B6563-F6563),IF(AND(D6563=2,C6563&lt;=5,MAX(0,B6563-F6563)&gt;3000000),1500000+MAX(0,B6563-F6563)-3000000,MAX(0,B6563-F6563)/2))</f>
        <v/>
      </c>
      <c r="H6563" s="21">
        <f>ROUNDDOWN(G6563,-3)</f>
        <v/>
      </c>
      <c r="I6563" s="21">
        <f>IF(H6563&lt;=0,0,ROUNDDOWN(ROUND((H6563*LOOKUP(H6563,{0,1950001,3300001,6950001,9000001,18000001,40000001},{0.05,0.1,0.2,0.23,0.33,0.4,0.45})-LOOKUP(H6563,{0,1950001,3300001,6950001,9000001,18000001,40000001},{0,97500,427500,636000,1536000,2796000,4796000}))*1.021,3),0))</f>
        <v/>
      </c>
      <c r="J6563" s="21">
        <f>ROUNDDOWN(ROUND(H6563*0.06,2),-2)</f>
        <v/>
      </c>
      <c r="K6563" s="21">
        <f>ROUNDDOWN(ROUND(H6563*0.04,2),-2)</f>
        <v/>
      </c>
      <c r="L6563" s="21">
        <f>I6563+J6563+K6563</f>
        <v/>
      </c>
      <c r="M6563" s="21">
        <f>B6563-L6563</f>
        <v/>
      </c>
      <c r="N6563" s="21">
        <f>ROUNDDOWN(ROUND(B6563*0.2042,2),0)</f>
        <v/>
      </c>
    </row>
    <row r="6564">
      <c r="A6564" t="inlineStr">
        <is>
          <t>照合 一般</t>
        </is>
      </c>
      <c r="B6564" s="21" t="n">
        <v>49500000</v>
      </c>
      <c r="C6564" s="22" t="n">
        <v>26</v>
      </c>
      <c r="D6564" s="22" t="n">
        <v>1</v>
      </c>
      <c r="E6564" s="22" t="n">
        <v>0</v>
      </c>
      <c r="F6564" s="21">
        <f>(IF(C6564&lt;=20,MAX(800000,400000*C6564),8000000+700000*(C6564-20))+IF(E6564=1,1000000,0))</f>
        <v/>
      </c>
      <c r="G6564" s="21">
        <f>IF(AND(D6564=3,C6564&lt;=5),MAX(0,B6564-F6564),IF(AND(D6564=2,C6564&lt;=5,MAX(0,B6564-F6564)&gt;3000000),1500000+MAX(0,B6564-F6564)-3000000,MAX(0,B6564-F6564)/2))</f>
        <v/>
      </c>
      <c r="H6564" s="21">
        <f>ROUNDDOWN(G6564,-3)</f>
        <v/>
      </c>
      <c r="I6564" s="21">
        <f>IF(H6564&lt;=0,0,ROUNDDOWN(ROUND((H6564*LOOKUP(H6564,{0,1950001,3300001,6950001,9000001,18000001,40000001},{0.05,0.1,0.2,0.23,0.33,0.4,0.45})-LOOKUP(H6564,{0,1950001,3300001,6950001,9000001,18000001,40000001},{0,97500,427500,636000,1536000,2796000,4796000}))*1.021,3),0))</f>
        <v/>
      </c>
      <c r="J6564" s="21">
        <f>ROUNDDOWN(ROUND(H6564*0.06,2),-2)</f>
        <v/>
      </c>
      <c r="K6564" s="21">
        <f>ROUNDDOWN(ROUND(H6564*0.04,2),-2)</f>
        <v/>
      </c>
      <c r="L6564" s="21">
        <f>I6564+J6564+K6564</f>
        <v/>
      </c>
      <c r="M6564" s="21">
        <f>B6564-L6564</f>
        <v/>
      </c>
      <c r="N6564" s="21">
        <f>ROUNDDOWN(ROUND(B6564*0.2042,2),0)</f>
        <v/>
      </c>
    </row>
    <row r="6565">
      <c r="A6565" t="inlineStr">
        <is>
          <t>照合 一般</t>
        </is>
      </c>
      <c r="B6565" s="21" t="n">
        <v>49500000</v>
      </c>
      <c r="C6565" s="22" t="n">
        <v>27</v>
      </c>
      <c r="D6565" s="22" t="n">
        <v>1</v>
      </c>
      <c r="E6565" s="22" t="n">
        <v>0</v>
      </c>
      <c r="F6565" s="21">
        <f>(IF(C6565&lt;=20,MAX(800000,400000*C6565),8000000+700000*(C6565-20))+IF(E6565=1,1000000,0))</f>
        <v/>
      </c>
      <c r="G6565" s="21">
        <f>IF(AND(D6565=3,C6565&lt;=5),MAX(0,B6565-F6565),IF(AND(D6565=2,C6565&lt;=5,MAX(0,B6565-F6565)&gt;3000000),1500000+MAX(0,B6565-F6565)-3000000,MAX(0,B6565-F6565)/2))</f>
        <v/>
      </c>
      <c r="H6565" s="21">
        <f>ROUNDDOWN(G6565,-3)</f>
        <v/>
      </c>
      <c r="I6565" s="21">
        <f>IF(H6565&lt;=0,0,ROUNDDOWN(ROUND((H6565*LOOKUP(H6565,{0,1950001,3300001,6950001,9000001,18000001,40000001},{0.05,0.1,0.2,0.23,0.33,0.4,0.45})-LOOKUP(H6565,{0,1950001,3300001,6950001,9000001,18000001,40000001},{0,97500,427500,636000,1536000,2796000,4796000}))*1.021,3),0))</f>
        <v/>
      </c>
      <c r="J6565" s="21">
        <f>ROUNDDOWN(ROUND(H6565*0.06,2),-2)</f>
        <v/>
      </c>
      <c r="K6565" s="21">
        <f>ROUNDDOWN(ROUND(H6565*0.04,2),-2)</f>
        <v/>
      </c>
      <c r="L6565" s="21">
        <f>I6565+J6565+K6565</f>
        <v/>
      </c>
      <c r="M6565" s="21">
        <f>B6565-L6565</f>
        <v/>
      </c>
      <c r="N6565" s="21">
        <f>ROUNDDOWN(ROUND(B6565*0.2042,2),0)</f>
        <v/>
      </c>
    </row>
    <row r="6566">
      <c r="A6566" t="inlineStr">
        <is>
          <t>照合 一般</t>
        </is>
      </c>
      <c r="B6566" s="21" t="n">
        <v>49500000</v>
      </c>
      <c r="C6566" s="22" t="n">
        <v>28</v>
      </c>
      <c r="D6566" s="22" t="n">
        <v>1</v>
      </c>
      <c r="E6566" s="22" t="n">
        <v>0</v>
      </c>
      <c r="F6566" s="21">
        <f>(IF(C6566&lt;=20,MAX(800000,400000*C6566),8000000+700000*(C6566-20))+IF(E6566=1,1000000,0))</f>
        <v/>
      </c>
      <c r="G6566" s="21">
        <f>IF(AND(D6566=3,C6566&lt;=5),MAX(0,B6566-F6566),IF(AND(D6566=2,C6566&lt;=5,MAX(0,B6566-F6566)&gt;3000000),1500000+MAX(0,B6566-F6566)-3000000,MAX(0,B6566-F6566)/2))</f>
        <v/>
      </c>
      <c r="H6566" s="21">
        <f>ROUNDDOWN(G6566,-3)</f>
        <v/>
      </c>
      <c r="I6566" s="21">
        <f>IF(H6566&lt;=0,0,ROUNDDOWN(ROUND((H6566*LOOKUP(H6566,{0,1950001,3300001,6950001,9000001,18000001,40000001},{0.05,0.1,0.2,0.23,0.33,0.4,0.45})-LOOKUP(H6566,{0,1950001,3300001,6950001,9000001,18000001,40000001},{0,97500,427500,636000,1536000,2796000,4796000}))*1.021,3),0))</f>
        <v/>
      </c>
      <c r="J6566" s="21">
        <f>ROUNDDOWN(ROUND(H6566*0.06,2),-2)</f>
        <v/>
      </c>
      <c r="K6566" s="21">
        <f>ROUNDDOWN(ROUND(H6566*0.04,2),-2)</f>
        <v/>
      </c>
      <c r="L6566" s="21">
        <f>I6566+J6566+K6566</f>
        <v/>
      </c>
      <c r="M6566" s="21">
        <f>B6566-L6566</f>
        <v/>
      </c>
      <c r="N6566" s="21">
        <f>ROUNDDOWN(ROUND(B6566*0.2042,2),0)</f>
        <v/>
      </c>
    </row>
    <row r="6567">
      <c r="A6567" t="inlineStr">
        <is>
          <t>照合 一般</t>
        </is>
      </c>
      <c r="B6567" s="21" t="n">
        <v>49500000</v>
      </c>
      <c r="C6567" s="22" t="n">
        <v>29</v>
      </c>
      <c r="D6567" s="22" t="n">
        <v>1</v>
      </c>
      <c r="E6567" s="22" t="n">
        <v>0</v>
      </c>
      <c r="F6567" s="21">
        <f>(IF(C6567&lt;=20,MAX(800000,400000*C6567),8000000+700000*(C6567-20))+IF(E6567=1,1000000,0))</f>
        <v/>
      </c>
      <c r="G6567" s="21">
        <f>IF(AND(D6567=3,C6567&lt;=5),MAX(0,B6567-F6567),IF(AND(D6567=2,C6567&lt;=5,MAX(0,B6567-F6567)&gt;3000000),1500000+MAX(0,B6567-F6567)-3000000,MAX(0,B6567-F6567)/2))</f>
        <v/>
      </c>
      <c r="H6567" s="21">
        <f>ROUNDDOWN(G6567,-3)</f>
        <v/>
      </c>
      <c r="I6567" s="21">
        <f>IF(H6567&lt;=0,0,ROUNDDOWN(ROUND((H6567*LOOKUP(H6567,{0,1950001,3300001,6950001,9000001,18000001,40000001},{0.05,0.1,0.2,0.23,0.33,0.4,0.45})-LOOKUP(H6567,{0,1950001,3300001,6950001,9000001,18000001,40000001},{0,97500,427500,636000,1536000,2796000,4796000}))*1.021,3),0))</f>
        <v/>
      </c>
      <c r="J6567" s="21">
        <f>ROUNDDOWN(ROUND(H6567*0.06,2),-2)</f>
        <v/>
      </c>
      <c r="K6567" s="21">
        <f>ROUNDDOWN(ROUND(H6567*0.04,2),-2)</f>
        <v/>
      </c>
      <c r="L6567" s="21">
        <f>I6567+J6567+K6567</f>
        <v/>
      </c>
      <c r="M6567" s="21">
        <f>B6567-L6567</f>
        <v/>
      </c>
      <c r="N6567" s="21">
        <f>ROUNDDOWN(ROUND(B6567*0.2042,2),0)</f>
        <v/>
      </c>
    </row>
    <row r="6568">
      <c r="A6568" t="inlineStr">
        <is>
          <t>照合 一般</t>
        </is>
      </c>
      <c r="B6568" s="21" t="n">
        <v>49500000</v>
      </c>
      <c r="C6568" s="22" t="n">
        <v>30</v>
      </c>
      <c r="D6568" s="22" t="n">
        <v>1</v>
      </c>
      <c r="E6568" s="22" t="n">
        <v>0</v>
      </c>
      <c r="F6568" s="21">
        <f>(IF(C6568&lt;=20,MAX(800000,400000*C6568),8000000+700000*(C6568-20))+IF(E6568=1,1000000,0))</f>
        <v/>
      </c>
      <c r="G6568" s="21">
        <f>IF(AND(D6568=3,C6568&lt;=5),MAX(0,B6568-F6568),IF(AND(D6568=2,C6568&lt;=5,MAX(0,B6568-F6568)&gt;3000000),1500000+MAX(0,B6568-F6568)-3000000,MAX(0,B6568-F6568)/2))</f>
        <v/>
      </c>
      <c r="H6568" s="21">
        <f>ROUNDDOWN(G6568,-3)</f>
        <v/>
      </c>
      <c r="I6568" s="21">
        <f>IF(H6568&lt;=0,0,ROUNDDOWN(ROUND((H6568*LOOKUP(H6568,{0,1950001,3300001,6950001,9000001,18000001,40000001},{0.05,0.1,0.2,0.23,0.33,0.4,0.45})-LOOKUP(H6568,{0,1950001,3300001,6950001,9000001,18000001,40000001},{0,97500,427500,636000,1536000,2796000,4796000}))*1.021,3),0))</f>
        <v/>
      </c>
      <c r="J6568" s="21">
        <f>ROUNDDOWN(ROUND(H6568*0.06,2),-2)</f>
        <v/>
      </c>
      <c r="K6568" s="21">
        <f>ROUNDDOWN(ROUND(H6568*0.04,2),-2)</f>
        <v/>
      </c>
      <c r="L6568" s="21">
        <f>I6568+J6568+K6568</f>
        <v/>
      </c>
      <c r="M6568" s="21">
        <f>B6568-L6568</f>
        <v/>
      </c>
      <c r="N6568" s="21">
        <f>ROUNDDOWN(ROUND(B6568*0.2042,2),0)</f>
        <v/>
      </c>
    </row>
    <row r="6569">
      <c r="A6569" t="inlineStr">
        <is>
          <t>照合 一般</t>
        </is>
      </c>
      <c r="B6569" s="21" t="n">
        <v>49500000</v>
      </c>
      <c r="C6569" s="22" t="n">
        <v>31</v>
      </c>
      <c r="D6569" s="22" t="n">
        <v>1</v>
      </c>
      <c r="E6569" s="22" t="n">
        <v>0</v>
      </c>
      <c r="F6569" s="21">
        <f>(IF(C6569&lt;=20,MAX(800000,400000*C6569),8000000+700000*(C6569-20))+IF(E6569=1,1000000,0))</f>
        <v/>
      </c>
      <c r="G6569" s="21">
        <f>IF(AND(D6569=3,C6569&lt;=5),MAX(0,B6569-F6569),IF(AND(D6569=2,C6569&lt;=5,MAX(0,B6569-F6569)&gt;3000000),1500000+MAX(0,B6569-F6569)-3000000,MAX(0,B6569-F6569)/2))</f>
        <v/>
      </c>
      <c r="H6569" s="21">
        <f>ROUNDDOWN(G6569,-3)</f>
        <v/>
      </c>
      <c r="I6569" s="21">
        <f>IF(H6569&lt;=0,0,ROUNDDOWN(ROUND((H6569*LOOKUP(H6569,{0,1950001,3300001,6950001,9000001,18000001,40000001},{0.05,0.1,0.2,0.23,0.33,0.4,0.45})-LOOKUP(H6569,{0,1950001,3300001,6950001,9000001,18000001,40000001},{0,97500,427500,636000,1536000,2796000,4796000}))*1.021,3),0))</f>
        <v/>
      </c>
      <c r="J6569" s="21">
        <f>ROUNDDOWN(ROUND(H6569*0.06,2),-2)</f>
        <v/>
      </c>
      <c r="K6569" s="21">
        <f>ROUNDDOWN(ROUND(H6569*0.04,2),-2)</f>
        <v/>
      </c>
      <c r="L6569" s="21">
        <f>I6569+J6569+K6569</f>
        <v/>
      </c>
      <c r="M6569" s="21">
        <f>B6569-L6569</f>
        <v/>
      </c>
      <c r="N6569" s="21">
        <f>ROUNDDOWN(ROUND(B6569*0.2042,2),0)</f>
        <v/>
      </c>
    </row>
    <row r="6570">
      <c r="A6570" t="inlineStr">
        <is>
          <t>照合 一般</t>
        </is>
      </c>
      <c r="B6570" s="21" t="n">
        <v>49500000</v>
      </c>
      <c r="C6570" s="22" t="n">
        <v>32</v>
      </c>
      <c r="D6570" s="22" t="n">
        <v>1</v>
      </c>
      <c r="E6570" s="22" t="n">
        <v>0</v>
      </c>
      <c r="F6570" s="21">
        <f>(IF(C6570&lt;=20,MAX(800000,400000*C6570),8000000+700000*(C6570-20))+IF(E6570=1,1000000,0))</f>
        <v/>
      </c>
      <c r="G6570" s="21">
        <f>IF(AND(D6570=3,C6570&lt;=5),MAX(0,B6570-F6570),IF(AND(D6570=2,C6570&lt;=5,MAX(0,B6570-F6570)&gt;3000000),1500000+MAX(0,B6570-F6570)-3000000,MAX(0,B6570-F6570)/2))</f>
        <v/>
      </c>
      <c r="H6570" s="21">
        <f>ROUNDDOWN(G6570,-3)</f>
        <v/>
      </c>
      <c r="I6570" s="21">
        <f>IF(H6570&lt;=0,0,ROUNDDOWN(ROUND((H6570*LOOKUP(H6570,{0,1950001,3300001,6950001,9000001,18000001,40000001},{0.05,0.1,0.2,0.23,0.33,0.4,0.45})-LOOKUP(H6570,{0,1950001,3300001,6950001,9000001,18000001,40000001},{0,97500,427500,636000,1536000,2796000,4796000}))*1.021,3),0))</f>
        <v/>
      </c>
      <c r="J6570" s="21">
        <f>ROUNDDOWN(ROUND(H6570*0.06,2),-2)</f>
        <v/>
      </c>
      <c r="K6570" s="21">
        <f>ROUNDDOWN(ROUND(H6570*0.04,2),-2)</f>
        <v/>
      </c>
      <c r="L6570" s="21">
        <f>I6570+J6570+K6570</f>
        <v/>
      </c>
      <c r="M6570" s="21">
        <f>B6570-L6570</f>
        <v/>
      </c>
      <c r="N6570" s="21">
        <f>ROUNDDOWN(ROUND(B6570*0.2042,2),0)</f>
        <v/>
      </c>
    </row>
    <row r="6571">
      <c r="A6571" t="inlineStr">
        <is>
          <t>照合 一般</t>
        </is>
      </c>
      <c r="B6571" s="21" t="n">
        <v>49500000</v>
      </c>
      <c r="C6571" s="22" t="n">
        <v>33</v>
      </c>
      <c r="D6571" s="22" t="n">
        <v>1</v>
      </c>
      <c r="E6571" s="22" t="n">
        <v>0</v>
      </c>
      <c r="F6571" s="21">
        <f>(IF(C6571&lt;=20,MAX(800000,400000*C6571),8000000+700000*(C6571-20))+IF(E6571=1,1000000,0))</f>
        <v/>
      </c>
      <c r="G6571" s="21">
        <f>IF(AND(D6571=3,C6571&lt;=5),MAX(0,B6571-F6571),IF(AND(D6571=2,C6571&lt;=5,MAX(0,B6571-F6571)&gt;3000000),1500000+MAX(0,B6571-F6571)-3000000,MAX(0,B6571-F6571)/2))</f>
        <v/>
      </c>
      <c r="H6571" s="21">
        <f>ROUNDDOWN(G6571,-3)</f>
        <v/>
      </c>
      <c r="I6571" s="21">
        <f>IF(H6571&lt;=0,0,ROUNDDOWN(ROUND((H6571*LOOKUP(H6571,{0,1950001,3300001,6950001,9000001,18000001,40000001},{0.05,0.1,0.2,0.23,0.33,0.4,0.45})-LOOKUP(H6571,{0,1950001,3300001,6950001,9000001,18000001,40000001},{0,97500,427500,636000,1536000,2796000,4796000}))*1.021,3),0))</f>
        <v/>
      </c>
      <c r="J6571" s="21">
        <f>ROUNDDOWN(ROUND(H6571*0.06,2),-2)</f>
        <v/>
      </c>
      <c r="K6571" s="21">
        <f>ROUNDDOWN(ROUND(H6571*0.04,2),-2)</f>
        <v/>
      </c>
      <c r="L6571" s="21">
        <f>I6571+J6571+K6571</f>
        <v/>
      </c>
      <c r="M6571" s="21">
        <f>B6571-L6571</f>
        <v/>
      </c>
      <c r="N6571" s="21">
        <f>ROUNDDOWN(ROUND(B6571*0.2042,2),0)</f>
        <v/>
      </c>
    </row>
    <row r="6572">
      <c r="A6572" t="inlineStr">
        <is>
          <t>照合 一般</t>
        </is>
      </c>
      <c r="B6572" s="21" t="n">
        <v>49500000</v>
      </c>
      <c r="C6572" s="22" t="n">
        <v>34</v>
      </c>
      <c r="D6572" s="22" t="n">
        <v>1</v>
      </c>
      <c r="E6572" s="22" t="n">
        <v>0</v>
      </c>
      <c r="F6572" s="21">
        <f>(IF(C6572&lt;=20,MAX(800000,400000*C6572),8000000+700000*(C6572-20))+IF(E6572=1,1000000,0))</f>
        <v/>
      </c>
      <c r="G6572" s="21">
        <f>IF(AND(D6572=3,C6572&lt;=5),MAX(0,B6572-F6572),IF(AND(D6572=2,C6572&lt;=5,MAX(0,B6572-F6572)&gt;3000000),1500000+MAX(0,B6572-F6572)-3000000,MAX(0,B6572-F6572)/2))</f>
        <v/>
      </c>
      <c r="H6572" s="21">
        <f>ROUNDDOWN(G6572,-3)</f>
        <v/>
      </c>
      <c r="I6572" s="21">
        <f>IF(H6572&lt;=0,0,ROUNDDOWN(ROUND((H6572*LOOKUP(H6572,{0,1950001,3300001,6950001,9000001,18000001,40000001},{0.05,0.1,0.2,0.23,0.33,0.4,0.45})-LOOKUP(H6572,{0,1950001,3300001,6950001,9000001,18000001,40000001},{0,97500,427500,636000,1536000,2796000,4796000}))*1.021,3),0))</f>
        <v/>
      </c>
      <c r="J6572" s="21">
        <f>ROUNDDOWN(ROUND(H6572*0.06,2),-2)</f>
        <v/>
      </c>
      <c r="K6572" s="21">
        <f>ROUNDDOWN(ROUND(H6572*0.04,2),-2)</f>
        <v/>
      </c>
      <c r="L6572" s="21">
        <f>I6572+J6572+K6572</f>
        <v/>
      </c>
      <c r="M6572" s="21">
        <f>B6572-L6572</f>
        <v/>
      </c>
      <c r="N6572" s="21">
        <f>ROUNDDOWN(ROUND(B6572*0.2042,2),0)</f>
        <v/>
      </c>
    </row>
    <row r="6573">
      <c r="A6573" t="inlineStr">
        <is>
          <t>照合 一般</t>
        </is>
      </c>
      <c r="B6573" s="21" t="n">
        <v>49500000</v>
      </c>
      <c r="C6573" s="22" t="n">
        <v>35</v>
      </c>
      <c r="D6573" s="22" t="n">
        <v>1</v>
      </c>
      <c r="E6573" s="22" t="n">
        <v>0</v>
      </c>
      <c r="F6573" s="21">
        <f>(IF(C6573&lt;=20,MAX(800000,400000*C6573),8000000+700000*(C6573-20))+IF(E6573=1,1000000,0))</f>
        <v/>
      </c>
      <c r="G6573" s="21">
        <f>IF(AND(D6573=3,C6573&lt;=5),MAX(0,B6573-F6573),IF(AND(D6573=2,C6573&lt;=5,MAX(0,B6573-F6573)&gt;3000000),1500000+MAX(0,B6573-F6573)-3000000,MAX(0,B6573-F6573)/2))</f>
        <v/>
      </c>
      <c r="H6573" s="21">
        <f>ROUNDDOWN(G6573,-3)</f>
        <v/>
      </c>
      <c r="I6573" s="21">
        <f>IF(H6573&lt;=0,0,ROUNDDOWN(ROUND((H6573*LOOKUP(H6573,{0,1950001,3300001,6950001,9000001,18000001,40000001},{0.05,0.1,0.2,0.23,0.33,0.4,0.45})-LOOKUP(H6573,{0,1950001,3300001,6950001,9000001,18000001,40000001},{0,97500,427500,636000,1536000,2796000,4796000}))*1.021,3),0))</f>
        <v/>
      </c>
      <c r="J6573" s="21">
        <f>ROUNDDOWN(ROUND(H6573*0.06,2),-2)</f>
        <v/>
      </c>
      <c r="K6573" s="21">
        <f>ROUNDDOWN(ROUND(H6573*0.04,2),-2)</f>
        <v/>
      </c>
      <c r="L6573" s="21">
        <f>I6573+J6573+K6573</f>
        <v/>
      </c>
      <c r="M6573" s="21">
        <f>B6573-L6573</f>
        <v/>
      </c>
      <c r="N6573" s="21">
        <f>ROUNDDOWN(ROUND(B6573*0.2042,2),0)</f>
        <v/>
      </c>
    </row>
    <row r="6574">
      <c r="A6574" t="inlineStr">
        <is>
          <t>照合 一般</t>
        </is>
      </c>
      <c r="B6574" s="21" t="n">
        <v>49500000</v>
      </c>
      <c r="C6574" s="22" t="n">
        <v>36</v>
      </c>
      <c r="D6574" s="22" t="n">
        <v>1</v>
      </c>
      <c r="E6574" s="22" t="n">
        <v>0</v>
      </c>
      <c r="F6574" s="21">
        <f>(IF(C6574&lt;=20,MAX(800000,400000*C6574),8000000+700000*(C6574-20))+IF(E6574=1,1000000,0))</f>
        <v/>
      </c>
      <c r="G6574" s="21">
        <f>IF(AND(D6574=3,C6574&lt;=5),MAX(0,B6574-F6574),IF(AND(D6574=2,C6574&lt;=5,MAX(0,B6574-F6574)&gt;3000000),1500000+MAX(0,B6574-F6574)-3000000,MAX(0,B6574-F6574)/2))</f>
        <v/>
      </c>
      <c r="H6574" s="21">
        <f>ROUNDDOWN(G6574,-3)</f>
        <v/>
      </c>
      <c r="I6574" s="21">
        <f>IF(H6574&lt;=0,0,ROUNDDOWN(ROUND((H6574*LOOKUP(H6574,{0,1950001,3300001,6950001,9000001,18000001,40000001},{0.05,0.1,0.2,0.23,0.33,0.4,0.45})-LOOKUP(H6574,{0,1950001,3300001,6950001,9000001,18000001,40000001},{0,97500,427500,636000,1536000,2796000,4796000}))*1.021,3),0))</f>
        <v/>
      </c>
      <c r="J6574" s="21">
        <f>ROUNDDOWN(ROUND(H6574*0.06,2),-2)</f>
        <v/>
      </c>
      <c r="K6574" s="21">
        <f>ROUNDDOWN(ROUND(H6574*0.04,2),-2)</f>
        <v/>
      </c>
      <c r="L6574" s="21">
        <f>I6574+J6574+K6574</f>
        <v/>
      </c>
      <c r="M6574" s="21">
        <f>B6574-L6574</f>
        <v/>
      </c>
      <c r="N6574" s="21">
        <f>ROUNDDOWN(ROUND(B6574*0.2042,2),0)</f>
        <v/>
      </c>
    </row>
    <row r="6575">
      <c r="A6575" t="inlineStr">
        <is>
          <t>照合 一般</t>
        </is>
      </c>
      <c r="B6575" s="21" t="n">
        <v>49500000</v>
      </c>
      <c r="C6575" s="22" t="n">
        <v>37</v>
      </c>
      <c r="D6575" s="22" t="n">
        <v>1</v>
      </c>
      <c r="E6575" s="22" t="n">
        <v>0</v>
      </c>
      <c r="F6575" s="21">
        <f>(IF(C6575&lt;=20,MAX(800000,400000*C6575),8000000+700000*(C6575-20))+IF(E6575=1,1000000,0))</f>
        <v/>
      </c>
      <c r="G6575" s="21">
        <f>IF(AND(D6575=3,C6575&lt;=5),MAX(0,B6575-F6575),IF(AND(D6575=2,C6575&lt;=5,MAX(0,B6575-F6575)&gt;3000000),1500000+MAX(0,B6575-F6575)-3000000,MAX(0,B6575-F6575)/2))</f>
        <v/>
      </c>
      <c r="H6575" s="21">
        <f>ROUNDDOWN(G6575,-3)</f>
        <v/>
      </c>
      <c r="I6575" s="21">
        <f>IF(H6575&lt;=0,0,ROUNDDOWN(ROUND((H6575*LOOKUP(H6575,{0,1950001,3300001,6950001,9000001,18000001,40000001},{0.05,0.1,0.2,0.23,0.33,0.4,0.45})-LOOKUP(H6575,{0,1950001,3300001,6950001,9000001,18000001,40000001},{0,97500,427500,636000,1536000,2796000,4796000}))*1.021,3),0))</f>
        <v/>
      </c>
      <c r="J6575" s="21">
        <f>ROUNDDOWN(ROUND(H6575*0.06,2),-2)</f>
        <v/>
      </c>
      <c r="K6575" s="21">
        <f>ROUNDDOWN(ROUND(H6575*0.04,2),-2)</f>
        <v/>
      </c>
      <c r="L6575" s="21">
        <f>I6575+J6575+K6575</f>
        <v/>
      </c>
      <c r="M6575" s="21">
        <f>B6575-L6575</f>
        <v/>
      </c>
      <c r="N6575" s="21">
        <f>ROUNDDOWN(ROUND(B6575*0.2042,2),0)</f>
        <v/>
      </c>
    </row>
    <row r="6576">
      <c r="A6576" t="inlineStr">
        <is>
          <t>照合 一般</t>
        </is>
      </c>
      <c r="B6576" s="21" t="n">
        <v>49500000</v>
      </c>
      <c r="C6576" s="22" t="n">
        <v>38</v>
      </c>
      <c r="D6576" s="22" t="n">
        <v>1</v>
      </c>
      <c r="E6576" s="22" t="n">
        <v>0</v>
      </c>
      <c r="F6576" s="21">
        <f>(IF(C6576&lt;=20,MAX(800000,400000*C6576),8000000+700000*(C6576-20))+IF(E6576=1,1000000,0))</f>
        <v/>
      </c>
      <c r="G6576" s="21">
        <f>IF(AND(D6576=3,C6576&lt;=5),MAX(0,B6576-F6576),IF(AND(D6576=2,C6576&lt;=5,MAX(0,B6576-F6576)&gt;3000000),1500000+MAX(0,B6576-F6576)-3000000,MAX(0,B6576-F6576)/2))</f>
        <v/>
      </c>
      <c r="H6576" s="21">
        <f>ROUNDDOWN(G6576,-3)</f>
        <v/>
      </c>
      <c r="I6576" s="21">
        <f>IF(H6576&lt;=0,0,ROUNDDOWN(ROUND((H6576*LOOKUP(H6576,{0,1950001,3300001,6950001,9000001,18000001,40000001},{0.05,0.1,0.2,0.23,0.33,0.4,0.45})-LOOKUP(H6576,{0,1950001,3300001,6950001,9000001,18000001,40000001},{0,97500,427500,636000,1536000,2796000,4796000}))*1.021,3),0))</f>
        <v/>
      </c>
      <c r="J6576" s="21">
        <f>ROUNDDOWN(ROUND(H6576*0.06,2),-2)</f>
        <v/>
      </c>
      <c r="K6576" s="21">
        <f>ROUNDDOWN(ROUND(H6576*0.04,2),-2)</f>
        <v/>
      </c>
      <c r="L6576" s="21">
        <f>I6576+J6576+K6576</f>
        <v/>
      </c>
      <c r="M6576" s="21">
        <f>B6576-L6576</f>
        <v/>
      </c>
      <c r="N6576" s="21">
        <f>ROUNDDOWN(ROUND(B6576*0.2042,2),0)</f>
        <v/>
      </c>
    </row>
    <row r="6577">
      <c r="A6577" t="inlineStr">
        <is>
          <t>照合 一般</t>
        </is>
      </c>
      <c r="B6577" s="21" t="n">
        <v>49500000</v>
      </c>
      <c r="C6577" s="22" t="n">
        <v>39</v>
      </c>
      <c r="D6577" s="22" t="n">
        <v>1</v>
      </c>
      <c r="E6577" s="22" t="n">
        <v>0</v>
      </c>
      <c r="F6577" s="21">
        <f>(IF(C6577&lt;=20,MAX(800000,400000*C6577),8000000+700000*(C6577-20))+IF(E6577=1,1000000,0))</f>
        <v/>
      </c>
      <c r="G6577" s="21">
        <f>IF(AND(D6577=3,C6577&lt;=5),MAX(0,B6577-F6577),IF(AND(D6577=2,C6577&lt;=5,MAX(0,B6577-F6577)&gt;3000000),1500000+MAX(0,B6577-F6577)-3000000,MAX(0,B6577-F6577)/2))</f>
        <v/>
      </c>
      <c r="H6577" s="21">
        <f>ROUNDDOWN(G6577,-3)</f>
        <v/>
      </c>
      <c r="I6577" s="21">
        <f>IF(H6577&lt;=0,0,ROUNDDOWN(ROUND((H6577*LOOKUP(H6577,{0,1950001,3300001,6950001,9000001,18000001,40000001},{0.05,0.1,0.2,0.23,0.33,0.4,0.45})-LOOKUP(H6577,{0,1950001,3300001,6950001,9000001,18000001,40000001},{0,97500,427500,636000,1536000,2796000,4796000}))*1.021,3),0))</f>
        <v/>
      </c>
      <c r="J6577" s="21">
        <f>ROUNDDOWN(ROUND(H6577*0.06,2),-2)</f>
        <v/>
      </c>
      <c r="K6577" s="21">
        <f>ROUNDDOWN(ROUND(H6577*0.04,2),-2)</f>
        <v/>
      </c>
      <c r="L6577" s="21">
        <f>I6577+J6577+K6577</f>
        <v/>
      </c>
      <c r="M6577" s="21">
        <f>B6577-L6577</f>
        <v/>
      </c>
      <c r="N6577" s="21">
        <f>ROUNDDOWN(ROUND(B6577*0.2042,2),0)</f>
        <v/>
      </c>
    </row>
    <row r="6578">
      <c r="A6578" t="inlineStr">
        <is>
          <t>照合 一般</t>
        </is>
      </c>
      <c r="B6578" s="21" t="n">
        <v>49500000</v>
      </c>
      <c r="C6578" s="22" t="n">
        <v>40</v>
      </c>
      <c r="D6578" s="22" t="n">
        <v>1</v>
      </c>
      <c r="E6578" s="22" t="n">
        <v>0</v>
      </c>
      <c r="F6578" s="21">
        <f>(IF(C6578&lt;=20,MAX(800000,400000*C6578),8000000+700000*(C6578-20))+IF(E6578=1,1000000,0))</f>
        <v/>
      </c>
      <c r="G6578" s="21">
        <f>IF(AND(D6578=3,C6578&lt;=5),MAX(0,B6578-F6578),IF(AND(D6578=2,C6578&lt;=5,MAX(0,B6578-F6578)&gt;3000000),1500000+MAX(0,B6578-F6578)-3000000,MAX(0,B6578-F6578)/2))</f>
        <v/>
      </c>
      <c r="H6578" s="21">
        <f>ROUNDDOWN(G6578,-3)</f>
        <v/>
      </c>
      <c r="I6578" s="21">
        <f>IF(H6578&lt;=0,0,ROUNDDOWN(ROUND((H6578*LOOKUP(H6578,{0,1950001,3300001,6950001,9000001,18000001,40000001},{0.05,0.1,0.2,0.23,0.33,0.4,0.45})-LOOKUP(H6578,{0,1950001,3300001,6950001,9000001,18000001,40000001},{0,97500,427500,636000,1536000,2796000,4796000}))*1.021,3),0))</f>
        <v/>
      </c>
      <c r="J6578" s="21">
        <f>ROUNDDOWN(ROUND(H6578*0.06,2),-2)</f>
        <v/>
      </c>
      <c r="K6578" s="21">
        <f>ROUNDDOWN(ROUND(H6578*0.04,2),-2)</f>
        <v/>
      </c>
      <c r="L6578" s="21">
        <f>I6578+J6578+K6578</f>
        <v/>
      </c>
      <c r="M6578" s="21">
        <f>B6578-L6578</f>
        <v/>
      </c>
      <c r="N6578" s="21">
        <f>ROUNDDOWN(ROUND(B6578*0.2042,2),0)</f>
        <v/>
      </c>
    </row>
    <row r="6579">
      <c r="A6579" t="inlineStr">
        <is>
          <t>照合 一般</t>
        </is>
      </c>
      <c r="B6579" s="21" t="n">
        <v>49500000</v>
      </c>
      <c r="C6579" s="22" t="n">
        <v>41</v>
      </c>
      <c r="D6579" s="22" t="n">
        <v>1</v>
      </c>
      <c r="E6579" s="22" t="n">
        <v>0</v>
      </c>
      <c r="F6579" s="21">
        <f>(IF(C6579&lt;=20,MAX(800000,400000*C6579),8000000+700000*(C6579-20))+IF(E6579=1,1000000,0))</f>
        <v/>
      </c>
      <c r="G6579" s="21">
        <f>IF(AND(D6579=3,C6579&lt;=5),MAX(0,B6579-F6579),IF(AND(D6579=2,C6579&lt;=5,MAX(0,B6579-F6579)&gt;3000000),1500000+MAX(0,B6579-F6579)-3000000,MAX(0,B6579-F6579)/2))</f>
        <v/>
      </c>
      <c r="H6579" s="21">
        <f>ROUNDDOWN(G6579,-3)</f>
        <v/>
      </c>
      <c r="I6579" s="21">
        <f>IF(H6579&lt;=0,0,ROUNDDOWN(ROUND((H6579*LOOKUP(H6579,{0,1950001,3300001,6950001,9000001,18000001,40000001},{0.05,0.1,0.2,0.23,0.33,0.4,0.45})-LOOKUP(H6579,{0,1950001,3300001,6950001,9000001,18000001,40000001},{0,97500,427500,636000,1536000,2796000,4796000}))*1.021,3),0))</f>
        <v/>
      </c>
      <c r="J6579" s="21">
        <f>ROUNDDOWN(ROUND(H6579*0.06,2),-2)</f>
        <v/>
      </c>
      <c r="K6579" s="21">
        <f>ROUNDDOWN(ROUND(H6579*0.04,2),-2)</f>
        <v/>
      </c>
      <c r="L6579" s="21">
        <f>I6579+J6579+K6579</f>
        <v/>
      </c>
      <c r="M6579" s="21">
        <f>B6579-L6579</f>
        <v/>
      </c>
      <c r="N6579" s="21">
        <f>ROUNDDOWN(ROUND(B6579*0.2042,2),0)</f>
        <v/>
      </c>
    </row>
    <row r="6580">
      <c r="A6580" t="inlineStr">
        <is>
          <t>照合 一般</t>
        </is>
      </c>
      <c r="B6580" s="21" t="n">
        <v>49500000</v>
      </c>
      <c r="C6580" s="22" t="n">
        <v>42</v>
      </c>
      <c r="D6580" s="22" t="n">
        <v>1</v>
      </c>
      <c r="E6580" s="22" t="n">
        <v>0</v>
      </c>
      <c r="F6580" s="21">
        <f>(IF(C6580&lt;=20,MAX(800000,400000*C6580),8000000+700000*(C6580-20))+IF(E6580=1,1000000,0))</f>
        <v/>
      </c>
      <c r="G6580" s="21">
        <f>IF(AND(D6580=3,C6580&lt;=5),MAX(0,B6580-F6580),IF(AND(D6580=2,C6580&lt;=5,MAX(0,B6580-F6580)&gt;3000000),1500000+MAX(0,B6580-F6580)-3000000,MAX(0,B6580-F6580)/2))</f>
        <v/>
      </c>
      <c r="H6580" s="21">
        <f>ROUNDDOWN(G6580,-3)</f>
        <v/>
      </c>
      <c r="I6580" s="21">
        <f>IF(H6580&lt;=0,0,ROUNDDOWN(ROUND((H6580*LOOKUP(H6580,{0,1950001,3300001,6950001,9000001,18000001,40000001},{0.05,0.1,0.2,0.23,0.33,0.4,0.45})-LOOKUP(H6580,{0,1950001,3300001,6950001,9000001,18000001,40000001},{0,97500,427500,636000,1536000,2796000,4796000}))*1.021,3),0))</f>
        <v/>
      </c>
      <c r="J6580" s="21">
        <f>ROUNDDOWN(ROUND(H6580*0.06,2),-2)</f>
        <v/>
      </c>
      <c r="K6580" s="21">
        <f>ROUNDDOWN(ROUND(H6580*0.04,2),-2)</f>
        <v/>
      </c>
      <c r="L6580" s="21">
        <f>I6580+J6580+K6580</f>
        <v/>
      </c>
      <c r="M6580" s="21">
        <f>B6580-L6580</f>
        <v/>
      </c>
      <c r="N6580" s="21">
        <f>ROUNDDOWN(ROUND(B6580*0.2042,2),0)</f>
        <v/>
      </c>
    </row>
    <row r="6581">
      <c r="A6581" t="inlineStr">
        <is>
          <t>照合 一般</t>
        </is>
      </c>
      <c r="B6581" s="21" t="n">
        <v>49500000</v>
      </c>
      <c r="C6581" s="22" t="n">
        <v>43</v>
      </c>
      <c r="D6581" s="22" t="n">
        <v>1</v>
      </c>
      <c r="E6581" s="22" t="n">
        <v>0</v>
      </c>
      <c r="F6581" s="21">
        <f>(IF(C6581&lt;=20,MAX(800000,400000*C6581),8000000+700000*(C6581-20))+IF(E6581=1,1000000,0))</f>
        <v/>
      </c>
      <c r="G6581" s="21">
        <f>IF(AND(D6581=3,C6581&lt;=5),MAX(0,B6581-F6581),IF(AND(D6581=2,C6581&lt;=5,MAX(0,B6581-F6581)&gt;3000000),1500000+MAX(0,B6581-F6581)-3000000,MAX(0,B6581-F6581)/2))</f>
        <v/>
      </c>
      <c r="H6581" s="21">
        <f>ROUNDDOWN(G6581,-3)</f>
        <v/>
      </c>
      <c r="I6581" s="21">
        <f>IF(H6581&lt;=0,0,ROUNDDOWN(ROUND((H6581*LOOKUP(H6581,{0,1950001,3300001,6950001,9000001,18000001,40000001},{0.05,0.1,0.2,0.23,0.33,0.4,0.45})-LOOKUP(H6581,{0,1950001,3300001,6950001,9000001,18000001,40000001},{0,97500,427500,636000,1536000,2796000,4796000}))*1.021,3),0))</f>
        <v/>
      </c>
      <c r="J6581" s="21">
        <f>ROUNDDOWN(ROUND(H6581*0.06,2),-2)</f>
        <v/>
      </c>
      <c r="K6581" s="21">
        <f>ROUNDDOWN(ROUND(H6581*0.04,2),-2)</f>
        <v/>
      </c>
      <c r="L6581" s="21">
        <f>I6581+J6581+K6581</f>
        <v/>
      </c>
      <c r="M6581" s="21">
        <f>B6581-L6581</f>
        <v/>
      </c>
      <c r="N6581" s="21">
        <f>ROUNDDOWN(ROUND(B6581*0.2042,2),0)</f>
        <v/>
      </c>
    </row>
    <row r="6582">
      <c r="A6582" t="inlineStr">
        <is>
          <t>照合 一般</t>
        </is>
      </c>
      <c r="B6582" s="21" t="n">
        <v>49500000</v>
      </c>
      <c r="C6582" s="22" t="n">
        <v>44</v>
      </c>
      <c r="D6582" s="22" t="n">
        <v>1</v>
      </c>
      <c r="E6582" s="22" t="n">
        <v>0</v>
      </c>
      <c r="F6582" s="21">
        <f>(IF(C6582&lt;=20,MAX(800000,400000*C6582),8000000+700000*(C6582-20))+IF(E6582=1,1000000,0))</f>
        <v/>
      </c>
      <c r="G6582" s="21">
        <f>IF(AND(D6582=3,C6582&lt;=5),MAX(0,B6582-F6582),IF(AND(D6582=2,C6582&lt;=5,MAX(0,B6582-F6582)&gt;3000000),1500000+MAX(0,B6582-F6582)-3000000,MAX(0,B6582-F6582)/2))</f>
        <v/>
      </c>
      <c r="H6582" s="21">
        <f>ROUNDDOWN(G6582,-3)</f>
        <v/>
      </c>
      <c r="I6582" s="21">
        <f>IF(H6582&lt;=0,0,ROUNDDOWN(ROUND((H6582*LOOKUP(H6582,{0,1950001,3300001,6950001,9000001,18000001,40000001},{0.05,0.1,0.2,0.23,0.33,0.4,0.45})-LOOKUP(H6582,{0,1950001,3300001,6950001,9000001,18000001,40000001},{0,97500,427500,636000,1536000,2796000,4796000}))*1.021,3),0))</f>
        <v/>
      </c>
      <c r="J6582" s="21">
        <f>ROUNDDOWN(ROUND(H6582*0.06,2),-2)</f>
        <v/>
      </c>
      <c r="K6582" s="21">
        <f>ROUNDDOWN(ROUND(H6582*0.04,2),-2)</f>
        <v/>
      </c>
      <c r="L6582" s="21">
        <f>I6582+J6582+K6582</f>
        <v/>
      </c>
      <c r="M6582" s="21">
        <f>B6582-L6582</f>
        <v/>
      </c>
      <c r="N6582" s="21">
        <f>ROUNDDOWN(ROUND(B6582*0.2042,2),0)</f>
        <v/>
      </c>
    </row>
    <row r="6583">
      <c r="A6583" t="inlineStr">
        <is>
          <t>照合 一般</t>
        </is>
      </c>
      <c r="B6583" s="21" t="n">
        <v>49500000</v>
      </c>
      <c r="C6583" s="22" t="n">
        <v>45</v>
      </c>
      <c r="D6583" s="22" t="n">
        <v>1</v>
      </c>
      <c r="E6583" s="22" t="n">
        <v>0</v>
      </c>
      <c r="F6583" s="21">
        <f>(IF(C6583&lt;=20,MAX(800000,400000*C6583),8000000+700000*(C6583-20))+IF(E6583=1,1000000,0))</f>
        <v/>
      </c>
      <c r="G6583" s="21">
        <f>IF(AND(D6583=3,C6583&lt;=5),MAX(0,B6583-F6583),IF(AND(D6583=2,C6583&lt;=5,MAX(0,B6583-F6583)&gt;3000000),1500000+MAX(0,B6583-F6583)-3000000,MAX(0,B6583-F6583)/2))</f>
        <v/>
      </c>
      <c r="H6583" s="21">
        <f>ROUNDDOWN(G6583,-3)</f>
        <v/>
      </c>
      <c r="I6583" s="21">
        <f>IF(H6583&lt;=0,0,ROUNDDOWN(ROUND((H6583*LOOKUP(H6583,{0,1950001,3300001,6950001,9000001,18000001,40000001},{0.05,0.1,0.2,0.23,0.33,0.4,0.45})-LOOKUP(H6583,{0,1950001,3300001,6950001,9000001,18000001,40000001},{0,97500,427500,636000,1536000,2796000,4796000}))*1.021,3),0))</f>
        <v/>
      </c>
      <c r="J6583" s="21">
        <f>ROUNDDOWN(ROUND(H6583*0.06,2),-2)</f>
        <v/>
      </c>
      <c r="K6583" s="21">
        <f>ROUNDDOWN(ROUND(H6583*0.04,2),-2)</f>
        <v/>
      </c>
      <c r="L6583" s="21">
        <f>I6583+J6583+K6583</f>
        <v/>
      </c>
      <c r="M6583" s="21">
        <f>B6583-L6583</f>
        <v/>
      </c>
      <c r="N6583" s="21">
        <f>ROUNDDOWN(ROUND(B6583*0.2042,2),0)</f>
        <v/>
      </c>
    </row>
    <row r="6584">
      <c r="A6584" t="inlineStr">
        <is>
          <t>照合 短期</t>
        </is>
      </c>
      <c r="B6584" s="21" t="n">
        <v>49500000</v>
      </c>
      <c r="C6584" s="22" t="n">
        <v>1</v>
      </c>
      <c r="D6584" s="22" t="n">
        <v>2</v>
      </c>
      <c r="E6584" s="22" t="n">
        <v>0</v>
      </c>
      <c r="F6584" s="21">
        <f>(IF(C6584&lt;=20,MAX(800000,400000*C6584),8000000+700000*(C6584-20))+IF(E6584=1,1000000,0))</f>
        <v/>
      </c>
      <c r="G6584" s="21">
        <f>IF(AND(D6584=3,C6584&lt;=5),MAX(0,B6584-F6584),IF(AND(D6584=2,C6584&lt;=5,MAX(0,B6584-F6584)&gt;3000000),1500000+MAX(0,B6584-F6584)-3000000,MAX(0,B6584-F6584)/2))</f>
        <v/>
      </c>
      <c r="H6584" s="21">
        <f>ROUNDDOWN(G6584,-3)</f>
        <v/>
      </c>
      <c r="I6584" s="21">
        <f>IF(H6584&lt;=0,0,ROUNDDOWN(ROUND((H6584*LOOKUP(H6584,{0,1950001,3300001,6950001,9000001,18000001,40000001},{0.05,0.1,0.2,0.23,0.33,0.4,0.45})-LOOKUP(H6584,{0,1950001,3300001,6950001,9000001,18000001,40000001},{0,97500,427500,636000,1536000,2796000,4796000}))*1.021,3),0))</f>
        <v/>
      </c>
      <c r="J6584" s="21">
        <f>ROUNDDOWN(ROUND(H6584*0.06,2),-2)</f>
        <v/>
      </c>
      <c r="K6584" s="21">
        <f>ROUNDDOWN(ROUND(H6584*0.04,2),-2)</f>
        <v/>
      </c>
      <c r="L6584" s="21">
        <f>I6584+J6584+K6584</f>
        <v/>
      </c>
      <c r="M6584" s="21">
        <f>B6584-L6584</f>
        <v/>
      </c>
      <c r="N6584" s="21">
        <f>ROUNDDOWN(ROUND(B6584*0.2042,2),0)</f>
        <v/>
      </c>
    </row>
    <row r="6585">
      <c r="A6585" t="inlineStr">
        <is>
          <t>照合 役員</t>
        </is>
      </c>
      <c r="B6585" s="21" t="n">
        <v>49500000</v>
      </c>
      <c r="C6585" s="22" t="n">
        <v>1</v>
      </c>
      <c r="D6585" s="22" t="n">
        <v>3</v>
      </c>
      <c r="E6585" s="22" t="n">
        <v>0</v>
      </c>
      <c r="F6585" s="21">
        <f>(IF(C6585&lt;=20,MAX(800000,400000*C6585),8000000+700000*(C6585-20))+IF(E6585=1,1000000,0))</f>
        <v/>
      </c>
      <c r="G6585" s="21">
        <f>IF(AND(D6585=3,C6585&lt;=5),MAX(0,B6585-F6585),IF(AND(D6585=2,C6585&lt;=5,MAX(0,B6585-F6585)&gt;3000000),1500000+MAX(0,B6585-F6585)-3000000,MAX(0,B6585-F6585)/2))</f>
        <v/>
      </c>
      <c r="H6585" s="21">
        <f>ROUNDDOWN(G6585,-3)</f>
        <v/>
      </c>
      <c r="I6585" s="21">
        <f>IF(H6585&lt;=0,0,ROUNDDOWN(ROUND((H6585*LOOKUP(H6585,{0,1950001,3300001,6950001,9000001,18000001,40000001},{0.05,0.1,0.2,0.23,0.33,0.4,0.45})-LOOKUP(H6585,{0,1950001,3300001,6950001,9000001,18000001,40000001},{0,97500,427500,636000,1536000,2796000,4796000}))*1.021,3),0))</f>
        <v/>
      </c>
      <c r="J6585" s="21">
        <f>ROUNDDOWN(ROUND(H6585*0.06,2),-2)</f>
        <v/>
      </c>
      <c r="K6585" s="21">
        <f>ROUNDDOWN(ROUND(H6585*0.04,2),-2)</f>
        <v/>
      </c>
      <c r="L6585" s="21">
        <f>I6585+J6585+K6585</f>
        <v/>
      </c>
      <c r="M6585" s="21">
        <f>B6585-L6585</f>
        <v/>
      </c>
      <c r="N6585" s="21">
        <f>ROUNDDOWN(ROUND(B6585*0.2042,2),0)</f>
        <v/>
      </c>
    </row>
    <row r="6586">
      <c r="A6586" t="inlineStr">
        <is>
          <t>照合 短期 障害</t>
        </is>
      </c>
      <c r="B6586" s="21" t="n">
        <v>49500000</v>
      </c>
      <c r="C6586" s="22" t="n">
        <v>1</v>
      </c>
      <c r="D6586" s="22" t="n">
        <v>2</v>
      </c>
      <c r="E6586" s="22" t="n">
        <v>1</v>
      </c>
      <c r="F6586" s="21">
        <f>(IF(C6586&lt;=20,MAX(800000,400000*C6586),8000000+700000*(C6586-20))+IF(E6586=1,1000000,0))</f>
        <v/>
      </c>
      <c r="G6586" s="21">
        <f>IF(AND(D6586=3,C6586&lt;=5),MAX(0,B6586-F6586),IF(AND(D6586=2,C6586&lt;=5,MAX(0,B6586-F6586)&gt;3000000),1500000+MAX(0,B6586-F6586)-3000000,MAX(0,B6586-F6586)/2))</f>
        <v/>
      </c>
      <c r="H6586" s="21">
        <f>ROUNDDOWN(G6586,-3)</f>
        <v/>
      </c>
      <c r="I6586" s="21">
        <f>IF(H6586&lt;=0,0,ROUNDDOWN(ROUND((H6586*LOOKUP(H6586,{0,1950001,3300001,6950001,9000001,18000001,40000001},{0.05,0.1,0.2,0.23,0.33,0.4,0.45})-LOOKUP(H6586,{0,1950001,3300001,6950001,9000001,18000001,40000001},{0,97500,427500,636000,1536000,2796000,4796000}))*1.021,3),0))</f>
        <v/>
      </c>
      <c r="J6586" s="21">
        <f>ROUNDDOWN(ROUND(H6586*0.06,2),-2)</f>
        <v/>
      </c>
      <c r="K6586" s="21">
        <f>ROUNDDOWN(ROUND(H6586*0.04,2),-2)</f>
        <v/>
      </c>
      <c r="L6586" s="21">
        <f>I6586+J6586+K6586</f>
        <v/>
      </c>
      <c r="M6586" s="21">
        <f>B6586-L6586</f>
        <v/>
      </c>
      <c r="N6586" s="21">
        <f>ROUNDDOWN(ROUND(B6586*0.2042,2),0)</f>
        <v/>
      </c>
    </row>
    <row r="6587">
      <c r="A6587" t="inlineStr">
        <is>
          <t>照合 短期</t>
        </is>
      </c>
      <c r="B6587" s="21" t="n">
        <v>49500000</v>
      </c>
      <c r="C6587" s="22" t="n">
        <v>2</v>
      </c>
      <c r="D6587" s="22" t="n">
        <v>2</v>
      </c>
      <c r="E6587" s="22" t="n">
        <v>0</v>
      </c>
      <c r="F6587" s="21">
        <f>(IF(C6587&lt;=20,MAX(800000,400000*C6587),8000000+700000*(C6587-20))+IF(E6587=1,1000000,0))</f>
        <v/>
      </c>
      <c r="G6587" s="21">
        <f>IF(AND(D6587=3,C6587&lt;=5),MAX(0,B6587-F6587),IF(AND(D6587=2,C6587&lt;=5,MAX(0,B6587-F6587)&gt;3000000),1500000+MAX(0,B6587-F6587)-3000000,MAX(0,B6587-F6587)/2))</f>
        <v/>
      </c>
      <c r="H6587" s="21">
        <f>ROUNDDOWN(G6587,-3)</f>
        <v/>
      </c>
      <c r="I6587" s="21">
        <f>IF(H6587&lt;=0,0,ROUNDDOWN(ROUND((H6587*LOOKUP(H6587,{0,1950001,3300001,6950001,9000001,18000001,40000001},{0.05,0.1,0.2,0.23,0.33,0.4,0.45})-LOOKUP(H6587,{0,1950001,3300001,6950001,9000001,18000001,40000001},{0,97500,427500,636000,1536000,2796000,4796000}))*1.021,3),0))</f>
        <v/>
      </c>
      <c r="J6587" s="21">
        <f>ROUNDDOWN(ROUND(H6587*0.06,2),-2)</f>
        <v/>
      </c>
      <c r="K6587" s="21">
        <f>ROUNDDOWN(ROUND(H6587*0.04,2),-2)</f>
        <v/>
      </c>
      <c r="L6587" s="21">
        <f>I6587+J6587+K6587</f>
        <v/>
      </c>
      <c r="M6587" s="21">
        <f>B6587-L6587</f>
        <v/>
      </c>
      <c r="N6587" s="21">
        <f>ROUNDDOWN(ROUND(B6587*0.2042,2),0)</f>
        <v/>
      </c>
    </row>
    <row r="6588">
      <c r="A6588" t="inlineStr">
        <is>
          <t>照合 役員</t>
        </is>
      </c>
      <c r="B6588" s="21" t="n">
        <v>49500000</v>
      </c>
      <c r="C6588" s="22" t="n">
        <v>2</v>
      </c>
      <c r="D6588" s="22" t="n">
        <v>3</v>
      </c>
      <c r="E6588" s="22" t="n">
        <v>0</v>
      </c>
      <c r="F6588" s="21">
        <f>(IF(C6588&lt;=20,MAX(800000,400000*C6588),8000000+700000*(C6588-20))+IF(E6588=1,1000000,0))</f>
        <v/>
      </c>
      <c r="G6588" s="21">
        <f>IF(AND(D6588=3,C6588&lt;=5),MAX(0,B6588-F6588),IF(AND(D6588=2,C6588&lt;=5,MAX(0,B6588-F6588)&gt;3000000),1500000+MAX(0,B6588-F6588)-3000000,MAX(0,B6588-F6588)/2))</f>
        <v/>
      </c>
      <c r="H6588" s="21">
        <f>ROUNDDOWN(G6588,-3)</f>
        <v/>
      </c>
      <c r="I6588" s="21">
        <f>IF(H6588&lt;=0,0,ROUNDDOWN(ROUND((H6588*LOOKUP(H6588,{0,1950001,3300001,6950001,9000001,18000001,40000001},{0.05,0.1,0.2,0.23,0.33,0.4,0.45})-LOOKUP(H6588,{0,1950001,3300001,6950001,9000001,18000001,40000001},{0,97500,427500,636000,1536000,2796000,4796000}))*1.021,3),0))</f>
        <v/>
      </c>
      <c r="J6588" s="21">
        <f>ROUNDDOWN(ROUND(H6588*0.06,2),-2)</f>
        <v/>
      </c>
      <c r="K6588" s="21">
        <f>ROUNDDOWN(ROUND(H6588*0.04,2),-2)</f>
        <v/>
      </c>
      <c r="L6588" s="21">
        <f>I6588+J6588+K6588</f>
        <v/>
      </c>
      <c r="M6588" s="21">
        <f>B6588-L6588</f>
        <v/>
      </c>
      <c r="N6588" s="21">
        <f>ROUNDDOWN(ROUND(B6588*0.2042,2),0)</f>
        <v/>
      </c>
    </row>
    <row r="6589">
      <c r="A6589" t="inlineStr">
        <is>
          <t>照合 短期 障害</t>
        </is>
      </c>
      <c r="B6589" s="21" t="n">
        <v>49500000</v>
      </c>
      <c r="C6589" s="22" t="n">
        <v>2</v>
      </c>
      <c r="D6589" s="22" t="n">
        <v>2</v>
      </c>
      <c r="E6589" s="22" t="n">
        <v>1</v>
      </c>
      <c r="F6589" s="21">
        <f>(IF(C6589&lt;=20,MAX(800000,400000*C6589),8000000+700000*(C6589-20))+IF(E6589=1,1000000,0))</f>
        <v/>
      </c>
      <c r="G6589" s="21">
        <f>IF(AND(D6589=3,C6589&lt;=5),MAX(0,B6589-F6589),IF(AND(D6589=2,C6589&lt;=5,MAX(0,B6589-F6589)&gt;3000000),1500000+MAX(0,B6589-F6589)-3000000,MAX(0,B6589-F6589)/2))</f>
        <v/>
      </c>
      <c r="H6589" s="21">
        <f>ROUNDDOWN(G6589,-3)</f>
        <v/>
      </c>
      <c r="I6589" s="21">
        <f>IF(H6589&lt;=0,0,ROUNDDOWN(ROUND((H6589*LOOKUP(H6589,{0,1950001,3300001,6950001,9000001,18000001,40000001},{0.05,0.1,0.2,0.23,0.33,0.4,0.45})-LOOKUP(H6589,{0,1950001,3300001,6950001,9000001,18000001,40000001},{0,97500,427500,636000,1536000,2796000,4796000}))*1.021,3),0))</f>
        <v/>
      </c>
      <c r="J6589" s="21">
        <f>ROUNDDOWN(ROUND(H6589*0.06,2),-2)</f>
        <v/>
      </c>
      <c r="K6589" s="21">
        <f>ROUNDDOWN(ROUND(H6589*0.04,2),-2)</f>
        <v/>
      </c>
      <c r="L6589" s="21">
        <f>I6589+J6589+K6589</f>
        <v/>
      </c>
      <c r="M6589" s="21">
        <f>B6589-L6589</f>
        <v/>
      </c>
      <c r="N6589" s="21">
        <f>ROUNDDOWN(ROUND(B6589*0.2042,2),0)</f>
        <v/>
      </c>
    </row>
    <row r="6590">
      <c r="A6590" t="inlineStr">
        <is>
          <t>照合 短期</t>
        </is>
      </c>
      <c r="B6590" s="21" t="n">
        <v>49500000</v>
      </c>
      <c r="C6590" s="22" t="n">
        <v>3</v>
      </c>
      <c r="D6590" s="22" t="n">
        <v>2</v>
      </c>
      <c r="E6590" s="22" t="n">
        <v>0</v>
      </c>
      <c r="F6590" s="21">
        <f>(IF(C6590&lt;=20,MAX(800000,400000*C6590),8000000+700000*(C6590-20))+IF(E6590=1,1000000,0))</f>
        <v/>
      </c>
      <c r="G6590" s="21">
        <f>IF(AND(D6590=3,C6590&lt;=5),MAX(0,B6590-F6590),IF(AND(D6590=2,C6590&lt;=5,MAX(0,B6590-F6590)&gt;3000000),1500000+MAX(0,B6590-F6590)-3000000,MAX(0,B6590-F6590)/2))</f>
        <v/>
      </c>
      <c r="H6590" s="21">
        <f>ROUNDDOWN(G6590,-3)</f>
        <v/>
      </c>
      <c r="I6590" s="21">
        <f>IF(H6590&lt;=0,0,ROUNDDOWN(ROUND((H6590*LOOKUP(H6590,{0,1950001,3300001,6950001,9000001,18000001,40000001},{0.05,0.1,0.2,0.23,0.33,0.4,0.45})-LOOKUP(H6590,{0,1950001,3300001,6950001,9000001,18000001,40000001},{0,97500,427500,636000,1536000,2796000,4796000}))*1.021,3),0))</f>
        <v/>
      </c>
      <c r="J6590" s="21">
        <f>ROUNDDOWN(ROUND(H6590*0.06,2),-2)</f>
        <v/>
      </c>
      <c r="K6590" s="21">
        <f>ROUNDDOWN(ROUND(H6590*0.04,2),-2)</f>
        <v/>
      </c>
      <c r="L6590" s="21">
        <f>I6590+J6590+K6590</f>
        <v/>
      </c>
      <c r="M6590" s="21">
        <f>B6590-L6590</f>
        <v/>
      </c>
      <c r="N6590" s="21">
        <f>ROUNDDOWN(ROUND(B6590*0.2042,2),0)</f>
        <v/>
      </c>
    </row>
    <row r="6591">
      <c r="A6591" t="inlineStr">
        <is>
          <t>照合 役員</t>
        </is>
      </c>
      <c r="B6591" s="21" t="n">
        <v>49500000</v>
      </c>
      <c r="C6591" s="22" t="n">
        <v>3</v>
      </c>
      <c r="D6591" s="22" t="n">
        <v>3</v>
      </c>
      <c r="E6591" s="22" t="n">
        <v>0</v>
      </c>
      <c r="F6591" s="21">
        <f>(IF(C6591&lt;=20,MAX(800000,400000*C6591),8000000+700000*(C6591-20))+IF(E6591=1,1000000,0))</f>
        <v/>
      </c>
      <c r="G6591" s="21">
        <f>IF(AND(D6591=3,C6591&lt;=5),MAX(0,B6591-F6591),IF(AND(D6591=2,C6591&lt;=5,MAX(0,B6591-F6591)&gt;3000000),1500000+MAX(0,B6591-F6591)-3000000,MAX(0,B6591-F6591)/2))</f>
        <v/>
      </c>
      <c r="H6591" s="21">
        <f>ROUNDDOWN(G6591,-3)</f>
        <v/>
      </c>
      <c r="I6591" s="21">
        <f>IF(H6591&lt;=0,0,ROUNDDOWN(ROUND((H6591*LOOKUP(H6591,{0,1950001,3300001,6950001,9000001,18000001,40000001},{0.05,0.1,0.2,0.23,0.33,0.4,0.45})-LOOKUP(H6591,{0,1950001,3300001,6950001,9000001,18000001,40000001},{0,97500,427500,636000,1536000,2796000,4796000}))*1.021,3),0))</f>
        <v/>
      </c>
      <c r="J6591" s="21">
        <f>ROUNDDOWN(ROUND(H6591*0.06,2),-2)</f>
        <v/>
      </c>
      <c r="K6591" s="21">
        <f>ROUNDDOWN(ROUND(H6591*0.04,2),-2)</f>
        <v/>
      </c>
      <c r="L6591" s="21">
        <f>I6591+J6591+K6591</f>
        <v/>
      </c>
      <c r="M6591" s="21">
        <f>B6591-L6591</f>
        <v/>
      </c>
      <c r="N6591" s="21">
        <f>ROUNDDOWN(ROUND(B6591*0.2042,2),0)</f>
        <v/>
      </c>
    </row>
    <row r="6592">
      <c r="A6592" t="inlineStr">
        <is>
          <t>照合 短期 障害</t>
        </is>
      </c>
      <c r="B6592" s="21" t="n">
        <v>49500000</v>
      </c>
      <c r="C6592" s="22" t="n">
        <v>3</v>
      </c>
      <c r="D6592" s="22" t="n">
        <v>2</v>
      </c>
      <c r="E6592" s="22" t="n">
        <v>1</v>
      </c>
      <c r="F6592" s="21">
        <f>(IF(C6592&lt;=20,MAX(800000,400000*C6592),8000000+700000*(C6592-20))+IF(E6592=1,1000000,0))</f>
        <v/>
      </c>
      <c r="G6592" s="21">
        <f>IF(AND(D6592=3,C6592&lt;=5),MAX(0,B6592-F6592),IF(AND(D6592=2,C6592&lt;=5,MAX(0,B6592-F6592)&gt;3000000),1500000+MAX(0,B6592-F6592)-3000000,MAX(0,B6592-F6592)/2))</f>
        <v/>
      </c>
      <c r="H6592" s="21">
        <f>ROUNDDOWN(G6592,-3)</f>
        <v/>
      </c>
      <c r="I6592" s="21">
        <f>IF(H6592&lt;=0,0,ROUNDDOWN(ROUND((H6592*LOOKUP(H6592,{0,1950001,3300001,6950001,9000001,18000001,40000001},{0.05,0.1,0.2,0.23,0.33,0.4,0.45})-LOOKUP(H6592,{0,1950001,3300001,6950001,9000001,18000001,40000001},{0,97500,427500,636000,1536000,2796000,4796000}))*1.021,3),0))</f>
        <v/>
      </c>
      <c r="J6592" s="21">
        <f>ROUNDDOWN(ROUND(H6592*0.06,2),-2)</f>
        <v/>
      </c>
      <c r="K6592" s="21">
        <f>ROUNDDOWN(ROUND(H6592*0.04,2),-2)</f>
        <v/>
      </c>
      <c r="L6592" s="21">
        <f>I6592+J6592+K6592</f>
        <v/>
      </c>
      <c r="M6592" s="21">
        <f>B6592-L6592</f>
        <v/>
      </c>
      <c r="N6592" s="21">
        <f>ROUNDDOWN(ROUND(B6592*0.2042,2),0)</f>
        <v/>
      </c>
    </row>
    <row r="6593">
      <c r="A6593" t="inlineStr">
        <is>
          <t>照合 短期</t>
        </is>
      </c>
      <c r="B6593" s="21" t="n">
        <v>49500000</v>
      </c>
      <c r="C6593" s="22" t="n">
        <v>4</v>
      </c>
      <c r="D6593" s="22" t="n">
        <v>2</v>
      </c>
      <c r="E6593" s="22" t="n">
        <v>0</v>
      </c>
      <c r="F6593" s="21">
        <f>(IF(C6593&lt;=20,MAX(800000,400000*C6593),8000000+700000*(C6593-20))+IF(E6593=1,1000000,0))</f>
        <v/>
      </c>
      <c r="G6593" s="21">
        <f>IF(AND(D6593=3,C6593&lt;=5),MAX(0,B6593-F6593),IF(AND(D6593=2,C6593&lt;=5,MAX(0,B6593-F6593)&gt;3000000),1500000+MAX(0,B6593-F6593)-3000000,MAX(0,B6593-F6593)/2))</f>
        <v/>
      </c>
      <c r="H6593" s="21">
        <f>ROUNDDOWN(G6593,-3)</f>
        <v/>
      </c>
      <c r="I6593" s="21">
        <f>IF(H6593&lt;=0,0,ROUNDDOWN(ROUND((H6593*LOOKUP(H6593,{0,1950001,3300001,6950001,9000001,18000001,40000001},{0.05,0.1,0.2,0.23,0.33,0.4,0.45})-LOOKUP(H6593,{0,1950001,3300001,6950001,9000001,18000001,40000001},{0,97500,427500,636000,1536000,2796000,4796000}))*1.021,3),0))</f>
        <v/>
      </c>
      <c r="J6593" s="21">
        <f>ROUNDDOWN(ROUND(H6593*0.06,2),-2)</f>
        <v/>
      </c>
      <c r="K6593" s="21">
        <f>ROUNDDOWN(ROUND(H6593*0.04,2),-2)</f>
        <v/>
      </c>
      <c r="L6593" s="21">
        <f>I6593+J6593+K6593</f>
        <v/>
      </c>
      <c r="M6593" s="21">
        <f>B6593-L6593</f>
        <v/>
      </c>
      <c r="N6593" s="21">
        <f>ROUNDDOWN(ROUND(B6593*0.2042,2),0)</f>
        <v/>
      </c>
    </row>
    <row r="6594">
      <c r="A6594" t="inlineStr">
        <is>
          <t>照合 役員</t>
        </is>
      </c>
      <c r="B6594" s="21" t="n">
        <v>49500000</v>
      </c>
      <c r="C6594" s="22" t="n">
        <v>4</v>
      </c>
      <c r="D6594" s="22" t="n">
        <v>3</v>
      </c>
      <c r="E6594" s="22" t="n">
        <v>0</v>
      </c>
      <c r="F6594" s="21">
        <f>(IF(C6594&lt;=20,MAX(800000,400000*C6594),8000000+700000*(C6594-20))+IF(E6594=1,1000000,0))</f>
        <v/>
      </c>
      <c r="G6594" s="21">
        <f>IF(AND(D6594=3,C6594&lt;=5),MAX(0,B6594-F6594),IF(AND(D6594=2,C6594&lt;=5,MAX(0,B6594-F6594)&gt;3000000),1500000+MAX(0,B6594-F6594)-3000000,MAX(0,B6594-F6594)/2))</f>
        <v/>
      </c>
      <c r="H6594" s="21">
        <f>ROUNDDOWN(G6594,-3)</f>
        <v/>
      </c>
      <c r="I6594" s="21">
        <f>IF(H6594&lt;=0,0,ROUNDDOWN(ROUND((H6594*LOOKUP(H6594,{0,1950001,3300001,6950001,9000001,18000001,40000001},{0.05,0.1,0.2,0.23,0.33,0.4,0.45})-LOOKUP(H6594,{0,1950001,3300001,6950001,9000001,18000001,40000001},{0,97500,427500,636000,1536000,2796000,4796000}))*1.021,3),0))</f>
        <v/>
      </c>
      <c r="J6594" s="21">
        <f>ROUNDDOWN(ROUND(H6594*0.06,2),-2)</f>
        <v/>
      </c>
      <c r="K6594" s="21">
        <f>ROUNDDOWN(ROUND(H6594*0.04,2),-2)</f>
        <v/>
      </c>
      <c r="L6594" s="21">
        <f>I6594+J6594+K6594</f>
        <v/>
      </c>
      <c r="M6594" s="21">
        <f>B6594-L6594</f>
        <v/>
      </c>
      <c r="N6594" s="21">
        <f>ROUNDDOWN(ROUND(B6594*0.2042,2),0)</f>
        <v/>
      </c>
    </row>
    <row r="6595">
      <c r="A6595" t="inlineStr">
        <is>
          <t>照合 短期 障害</t>
        </is>
      </c>
      <c r="B6595" s="21" t="n">
        <v>49500000</v>
      </c>
      <c r="C6595" s="22" t="n">
        <v>4</v>
      </c>
      <c r="D6595" s="22" t="n">
        <v>2</v>
      </c>
      <c r="E6595" s="22" t="n">
        <v>1</v>
      </c>
      <c r="F6595" s="21">
        <f>(IF(C6595&lt;=20,MAX(800000,400000*C6595),8000000+700000*(C6595-20))+IF(E6595=1,1000000,0))</f>
        <v/>
      </c>
      <c r="G6595" s="21">
        <f>IF(AND(D6595=3,C6595&lt;=5),MAX(0,B6595-F6595),IF(AND(D6595=2,C6595&lt;=5,MAX(0,B6595-F6595)&gt;3000000),1500000+MAX(0,B6595-F6595)-3000000,MAX(0,B6595-F6595)/2))</f>
        <v/>
      </c>
      <c r="H6595" s="21">
        <f>ROUNDDOWN(G6595,-3)</f>
        <v/>
      </c>
      <c r="I6595" s="21">
        <f>IF(H6595&lt;=0,0,ROUNDDOWN(ROUND((H6595*LOOKUP(H6595,{0,1950001,3300001,6950001,9000001,18000001,40000001},{0.05,0.1,0.2,0.23,0.33,0.4,0.45})-LOOKUP(H6595,{0,1950001,3300001,6950001,9000001,18000001,40000001},{0,97500,427500,636000,1536000,2796000,4796000}))*1.021,3),0))</f>
        <v/>
      </c>
      <c r="J6595" s="21">
        <f>ROUNDDOWN(ROUND(H6595*0.06,2),-2)</f>
        <v/>
      </c>
      <c r="K6595" s="21">
        <f>ROUNDDOWN(ROUND(H6595*0.04,2),-2)</f>
        <v/>
      </c>
      <c r="L6595" s="21">
        <f>I6595+J6595+K6595</f>
        <v/>
      </c>
      <c r="M6595" s="21">
        <f>B6595-L6595</f>
        <v/>
      </c>
      <c r="N6595" s="21">
        <f>ROUNDDOWN(ROUND(B6595*0.2042,2),0)</f>
        <v/>
      </c>
    </row>
    <row r="6596">
      <c r="A6596" t="inlineStr">
        <is>
          <t>照合 短期</t>
        </is>
      </c>
      <c r="B6596" s="21" t="n">
        <v>49500000</v>
      </c>
      <c r="C6596" s="22" t="n">
        <v>5</v>
      </c>
      <c r="D6596" s="22" t="n">
        <v>2</v>
      </c>
      <c r="E6596" s="22" t="n">
        <v>0</v>
      </c>
      <c r="F6596" s="21">
        <f>(IF(C6596&lt;=20,MAX(800000,400000*C6596),8000000+700000*(C6596-20))+IF(E6596=1,1000000,0))</f>
        <v/>
      </c>
      <c r="G6596" s="21">
        <f>IF(AND(D6596=3,C6596&lt;=5),MAX(0,B6596-F6596),IF(AND(D6596=2,C6596&lt;=5,MAX(0,B6596-F6596)&gt;3000000),1500000+MAX(0,B6596-F6596)-3000000,MAX(0,B6596-F6596)/2))</f>
        <v/>
      </c>
      <c r="H6596" s="21">
        <f>ROUNDDOWN(G6596,-3)</f>
        <v/>
      </c>
      <c r="I6596" s="21">
        <f>IF(H6596&lt;=0,0,ROUNDDOWN(ROUND((H6596*LOOKUP(H6596,{0,1950001,3300001,6950001,9000001,18000001,40000001},{0.05,0.1,0.2,0.23,0.33,0.4,0.45})-LOOKUP(H6596,{0,1950001,3300001,6950001,9000001,18000001,40000001},{0,97500,427500,636000,1536000,2796000,4796000}))*1.021,3),0))</f>
        <v/>
      </c>
      <c r="J6596" s="21">
        <f>ROUNDDOWN(ROUND(H6596*0.06,2),-2)</f>
        <v/>
      </c>
      <c r="K6596" s="21">
        <f>ROUNDDOWN(ROUND(H6596*0.04,2),-2)</f>
        <v/>
      </c>
      <c r="L6596" s="21">
        <f>I6596+J6596+K6596</f>
        <v/>
      </c>
      <c r="M6596" s="21">
        <f>B6596-L6596</f>
        <v/>
      </c>
      <c r="N6596" s="21">
        <f>ROUNDDOWN(ROUND(B6596*0.2042,2),0)</f>
        <v/>
      </c>
    </row>
    <row r="6597">
      <c r="A6597" t="inlineStr">
        <is>
          <t>照合 役員</t>
        </is>
      </c>
      <c r="B6597" s="21" t="n">
        <v>49500000</v>
      </c>
      <c r="C6597" s="22" t="n">
        <v>5</v>
      </c>
      <c r="D6597" s="22" t="n">
        <v>3</v>
      </c>
      <c r="E6597" s="22" t="n">
        <v>0</v>
      </c>
      <c r="F6597" s="21">
        <f>(IF(C6597&lt;=20,MAX(800000,400000*C6597),8000000+700000*(C6597-20))+IF(E6597=1,1000000,0))</f>
        <v/>
      </c>
      <c r="G6597" s="21">
        <f>IF(AND(D6597=3,C6597&lt;=5),MAX(0,B6597-F6597),IF(AND(D6597=2,C6597&lt;=5,MAX(0,B6597-F6597)&gt;3000000),1500000+MAX(0,B6597-F6597)-3000000,MAX(0,B6597-F6597)/2))</f>
        <v/>
      </c>
      <c r="H6597" s="21">
        <f>ROUNDDOWN(G6597,-3)</f>
        <v/>
      </c>
      <c r="I6597" s="21">
        <f>IF(H6597&lt;=0,0,ROUNDDOWN(ROUND((H6597*LOOKUP(H6597,{0,1950001,3300001,6950001,9000001,18000001,40000001},{0.05,0.1,0.2,0.23,0.33,0.4,0.45})-LOOKUP(H6597,{0,1950001,3300001,6950001,9000001,18000001,40000001},{0,97500,427500,636000,1536000,2796000,4796000}))*1.021,3),0))</f>
        <v/>
      </c>
      <c r="J6597" s="21">
        <f>ROUNDDOWN(ROUND(H6597*0.06,2),-2)</f>
        <v/>
      </c>
      <c r="K6597" s="21">
        <f>ROUNDDOWN(ROUND(H6597*0.04,2),-2)</f>
        <v/>
      </c>
      <c r="L6597" s="21">
        <f>I6597+J6597+K6597</f>
        <v/>
      </c>
      <c r="M6597" s="21">
        <f>B6597-L6597</f>
        <v/>
      </c>
      <c r="N6597" s="21">
        <f>ROUNDDOWN(ROUND(B6597*0.2042,2),0)</f>
        <v/>
      </c>
    </row>
    <row r="6598">
      <c r="A6598" t="inlineStr">
        <is>
          <t>照合 短期 障害</t>
        </is>
      </c>
      <c r="B6598" s="21" t="n">
        <v>49500000</v>
      </c>
      <c r="C6598" s="22" t="n">
        <v>5</v>
      </c>
      <c r="D6598" s="22" t="n">
        <v>2</v>
      </c>
      <c r="E6598" s="22" t="n">
        <v>1</v>
      </c>
      <c r="F6598" s="21">
        <f>(IF(C6598&lt;=20,MAX(800000,400000*C6598),8000000+700000*(C6598-20))+IF(E6598=1,1000000,0))</f>
        <v/>
      </c>
      <c r="G6598" s="21">
        <f>IF(AND(D6598=3,C6598&lt;=5),MAX(0,B6598-F6598),IF(AND(D6598=2,C6598&lt;=5,MAX(0,B6598-F6598)&gt;3000000),1500000+MAX(0,B6598-F6598)-3000000,MAX(0,B6598-F6598)/2))</f>
        <v/>
      </c>
      <c r="H6598" s="21">
        <f>ROUNDDOWN(G6598,-3)</f>
        <v/>
      </c>
      <c r="I6598" s="21">
        <f>IF(H6598&lt;=0,0,ROUNDDOWN(ROUND((H6598*LOOKUP(H6598,{0,1950001,3300001,6950001,9000001,18000001,40000001},{0.05,0.1,0.2,0.23,0.33,0.4,0.45})-LOOKUP(H6598,{0,1950001,3300001,6950001,9000001,18000001,40000001},{0,97500,427500,636000,1536000,2796000,4796000}))*1.021,3),0))</f>
        <v/>
      </c>
      <c r="J6598" s="21">
        <f>ROUNDDOWN(ROUND(H6598*0.06,2),-2)</f>
        <v/>
      </c>
      <c r="K6598" s="21">
        <f>ROUNDDOWN(ROUND(H6598*0.04,2),-2)</f>
        <v/>
      </c>
      <c r="L6598" s="21">
        <f>I6598+J6598+K6598</f>
        <v/>
      </c>
      <c r="M6598" s="21">
        <f>B6598-L6598</f>
        <v/>
      </c>
      <c r="N6598" s="21">
        <f>ROUNDDOWN(ROUND(B6598*0.2042,2),0)</f>
        <v/>
      </c>
    </row>
    <row r="6599">
      <c r="A6599" t="inlineStr">
        <is>
          <t>照合 障害</t>
        </is>
      </c>
      <c r="B6599" s="21" t="n">
        <v>49500000</v>
      </c>
      <c r="C6599" s="22" t="n">
        <v>25</v>
      </c>
      <c r="D6599" s="22" t="n">
        <v>1</v>
      </c>
      <c r="E6599" s="22" t="n">
        <v>1</v>
      </c>
      <c r="F6599" s="21">
        <f>(IF(C6599&lt;=20,MAX(800000,400000*C6599),8000000+700000*(C6599-20))+IF(E6599=1,1000000,0))</f>
        <v/>
      </c>
      <c r="G6599" s="21">
        <f>IF(AND(D6599=3,C6599&lt;=5),MAX(0,B6599-F6599),IF(AND(D6599=2,C6599&lt;=5,MAX(0,B6599-F6599)&gt;3000000),1500000+MAX(0,B6599-F6599)-3000000,MAX(0,B6599-F6599)/2))</f>
        <v/>
      </c>
      <c r="H6599" s="21">
        <f>ROUNDDOWN(G6599,-3)</f>
        <v/>
      </c>
      <c r="I6599" s="21">
        <f>IF(H6599&lt;=0,0,ROUNDDOWN(ROUND((H6599*LOOKUP(H6599,{0,1950001,3300001,6950001,9000001,18000001,40000001},{0.05,0.1,0.2,0.23,0.33,0.4,0.45})-LOOKUP(H6599,{0,1950001,3300001,6950001,9000001,18000001,40000001},{0,97500,427500,636000,1536000,2796000,4796000}))*1.021,3),0))</f>
        <v/>
      </c>
      <c r="J6599" s="21">
        <f>ROUNDDOWN(ROUND(H6599*0.06,2),-2)</f>
        <v/>
      </c>
      <c r="K6599" s="21">
        <f>ROUNDDOWN(ROUND(H6599*0.04,2),-2)</f>
        <v/>
      </c>
      <c r="L6599" s="21">
        <f>I6599+J6599+K6599</f>
        <v/>
      </c>
      <c r="M6599" s="21">
        <f>B6599-L6599</f>
        <v/>
      </c>
      <c r="N6599" s="21">
        <f>ROUNDDOWN(ROUND(B6599*0.2042,2),0)</f>
        <v/>
      </c>
    </row>
    <row r="6600">
      <c r="A6600" t="inlineStr">
        <is>
          <t>照合 一般</t>
        </is>
      </c>
      <c r="B6600" s="21" t="n">
        <v>50000000</v>
      </c>
      <c r="C6600" s="22" t="n">
        <v>1</v>
      </c>
      <c r="D6600" s="22" t="n">
        <v>1</v>
      </c>
      <c r="E6600" s="22" t="n">
        <v>0</v>
      </c>
      <c r="F6600" s="21">
        <f>(IF(C6600&lt;=20,MAX(800000,400000*C6600),8000000+700000*(C6600-20))+IF(E6600=1,1000000,0))</f>
        <v/>
      </c>
      <c r="G6600" s="21">
        <f>IF(AND(D6600=3,C6600&lt;=5),MAX(0,B6600-F6600),IF(AND(D6600=2,C6600&lt;=5,MAX(0,B6600-F6600)&gt;3000000),1500000+MAX(0,B6600-F6600)-3000000,MAX(0,B6600-F6600)/2))</f>
        <v/>
      </c>
      <c r="H6600" s="21">
        <f>ROUNDDOWN(G6600,-3)</f>
        <v/>
      </c>
      <c r="I6600" s="21">
        <f>IF(H6600&lt;=0,0,ROUNDDOWN(ROUND((H6600*LOOKUP(H6600,{0,1950001,3300001,6950001,9000001,18000001,40000001},{0.05,0.1,0.2,0.23,0.33,0.4,0.45})-LOOKUP(H6600,{0,1950001,3300001,6950001,9000001,18000001,40000001},{0,97500,427500,636000,1536000,2796000,4796000}))*1.021,3),0))</f>
        <v/>
      </c>
      <c r="J6600" s="21">
        <f>ROUNDDOWN(ROUND(H6600*0.06,2),-2)</f>
        <v/>
      </c>
      <c r="K6600" s="21">
        <f>ROUNDDOWN(ROUND(H6600*0.04,2),-2)</f>
        <v/>
      </c>
      <c r="L6600" s="21">
        <f>I6600+J6600+K6600</f>
        <v/>
      </c>
      <c r="M6600" s="21">
        <f>B6600-L6600</f>
        <v/>
      </c>
      <c r="N6600" s="21">
        <f>ROUNDDOWN(ROUND(B6600*0.2042,2),0)</f>
        <v/>
      </c>
    </row>
    <row r="6601">
      <c r="A6601" t="inlineStr">
        <is>
          <t>照合 一般</t>
        </is>
      </c>
      <c r="B6601" s="21" t="n">
        <v>50000000</v>
      </c>
      <c r="C6601" s="22" t="n">
        <v>2</v>
      </c>
      <c r="D6601" s="22" t="n">
        <v>1</v>
      </c>
      <c r="E6601" s="22" t="n">
        <v>0</v>
      </c>
      <c r="F6601" s="21">
        <f>(IF(C6601&lt;=20,MAX(800000,400000*C6601),8000000+700000*(C6601-20))+IF(E6601=1,1000000,0))</f>
        <v/>
      </c>
      <c r="G6601" s="21">
        <f>IF(AND(D6601=3,C6601&lt;=5),MAX(0,B6601-F6601),IF(AND(D6601=2,C6601&lt;=5,MAX(0,B6601-F6601)&gt;3000000),1500000+MAX(0,B6601-F6601)-3000000,MAX(0,B6601-F6601)/2))</f>
        <v/>
      </c>
      <c r="H6601" s="21">
        <f>ROUNDDOWN(G6601,-3)</f>
        <v/>
      </c>
      <c r="I6601" s="21">
        <f>IF(H6601&lt;=0,0,ROUNDDOWN(ROUND((H6601*LOOKUP(H6601,{0,1950001,3300001,6950001,9000001,18000001,40000001},{0.05,0.1,0.2,0.23,0.33,0.4,0.45})-LOOKUP(H6601,{0,1950001,3300001,6950001,9000001,18000001,40000001},{0,97500,427500,636000,1536000,2796000,4796000}))*1.021,3),0))</f>
        <v/>
      </c>
      <c r="J6601" s="21">
        <f>ROUNDDOWN(ROUND(H6601*0.06,2),-2)</f>
        <v/>
      </c>
      <c r="K6601" s="21">
        <f>ROUNDDOWN(ROUND(H6601*0.04,2),-2)</f>
        <v/>
      </c>
      <c r="L6601" s="21">
        <f>I6601+J6601+K6601</f>
        <v/>
      </c>
      <c r="M6601" s="21">
        <f>B6601-L6601</f>
        <v/>
      </c>
      <c r="N6601" s="21">
        <f>ROUNDDOWN(ROUND(B6601*0.2042,2),0)</f>
        <v/>
      </c>
    </row>
    <row r="6602">
      <c r="A6602" t="inlineStr">
        <is>
          <t>照合 一般</t>
        </is>
      </c>
      <c r="B6602" s="21" t="n">
        <v>50000000</v>
      </c>
      <c r="C6602" s="22" t="n">
        <v>3</v>
      </c>
      <c r="D6602" s="22" t="n">
        <v>1</v>
      </c>
      <c r="E6602" s="22" t="n">
        <v>0</v>
      </c>
      <c r="F6602" s="21">
        <f>(IF(C6602&lt;=20,MAX(800000,400000*C6602),8000000+700000*(C6602-20))+IF(E6602=1,1000000,0))</f>
        <v/>
      </c>
      <c r="G6602" s="21">
        <f>IF(AND(D6602=3,C6602&lt;=5),MAX(0,B6602-F6602),IF(AND(D6602=2,C6602&lt;=5,MAX(0,B6602-F6602)&gt;3000000),1500000+MAX(0,B6602-F6602)-3000000,MAX(0,B6602-F6602)/2))</f>
        <v/>
      </c>
      <c r="H6602" s="21">
        <f>ROUNDDOWN(G6602,-3)</f>
        <v/>
      </c>
      <c r="I6602" s="21">
        <f>IF(H6602&lt;=0,0,ROUNDDOWN(ROUND((H6602*LOOKUP(H6602,{0,1950001,3300001,6950001,9000001,18000001,40000001},{0.05,0.1,0.2,0.23,0.33,0.4,0.45})-LOOKUP(H6602,{0,1950001,3300001,6950001,9000001,18000001,40000001},{0,97500,427500,636000,1536000,2796000,4796000}))*1.021,3),0))</f>
        <v/>
      </c>
      <c r="J6602" s="21">
        <f>ROUNDDOWN(ROUND(H6602*0.06,2),-2)</f>
        <v/>
      </c>
      <c r="K6602" s="21">
        <f>ROUNDDOWN(ROUND(H6602*0.04,2),-2)</f>
        <v/>
      </c>
      <c r="L6602" s="21">
        <f>I6602+J6602+K6602</f>
        <v/>
      </c>
      <c r="M6602" s="21">
        <f>B6602-L6602</f>
        <v/>
      </c>
      <c r="N6602" s="21">
        <f>ROUNDDOWN(ROUND(B6602*0.2042,2),0)</f>
        <v/>
      </c>
    </row>
    <row r="6603">
      <c r="A6603" t="inlineStr">
        <is>
          <t>照合 一般</t>
        </is>
      </c>
      <c r="B6603" s="21" t="n">
        <v>50000000</v>
      </c>
      <c r="C6603" s="22" t="n">
        <v>4</v>
      </c>
      <c r="D6603" s="22" t="n">
        <v>1</v>
      </c>
      <c r="E6603" s="22" t="n">
        <v>0</v>
      </c>
      <c r="F6603" s="21">
        <f>(IF(C6603&lt;=20,MAX(800000,400000*C6603),8000000+700000*(C6603-20))+IF(E6603=1,1000000,0))</f>
        <v/>
      </c>
      <c r="G6603" s="21">
        <f>IF(AND(D6603=3,C6603&lt;=5),MAX(0,B6603-F6603),IF(AND(D6603=2,C6603&lt;=5,MAX(0,B6603-F6603)&gt;3000000),1500000+MAX(0,B6603-F6603)-3000000,MAX(0,B6603-F6603)/2))</f>
        <v/>
      </c>
      <c r="H6603" s="21">
        <f>ROUNDDOWN(G6603,-3)</f>
        <v/>
      </c>
      <c r="I6603" s="21">
        <f>IF(H6603&lt;=0,0,ROUNDDOWN(ROUND((H6603*LOOKUP(H6603,{0,1950001,3300001,6950001,9000001,18000001,40000001},{0.05,0.1,0.2,0.23,0.33,0.4,0.45})-LOOKUP(H6603,{0,1950001,3300001,6950001,9000001,18000001,40000001},{0,97500,427500,636000,1536000,2796000,4796000}))*1.021,3),0))</f>
        <v/>
      </c>
      <c r="J6603" s="21">
        <f>ROUNDDOWN(ROUND(H6603*0.06,2),-2)</f>
        <v/>
      </c>
      <c r="K6603" s="21">
        <f>ROUNDDOWN(ROUND(H6603*0.04,2),-2)</f>
        <v/>
      </c>
      <c r="L6603" s="21">
        <f>I6603+J6603+K6603</f>
        <v/>
      </c>
      <c r="M6603" s="21">
        <f>B6603-L6603</f>
        <v/>
      </c>
      <c r="N6603" s="21">
        <f>ROUNDDOWN(ROUND(B6603*0.2042,2),0)</f>
        <v/>
      </c>
    </row>
    <row r="6604">
      <c r="A6604" t="inlineStr">
        <is>
          <t>照合 一般</t>
        </is>
      </c>
      <c r="B6604" s="21" t="n">
        <v>50000000</v>
      </c>
      <c r="C6604" s="22" t="n">
        <v>5</v>
      </c>
      <c r="D6604" s="22" t="n">
        <v>1</v>
      </c>
      <c r="E6604" s="22" t="n">
        <v>0</v>
      </c>
      <c r="F6604" s="21">
        <f>(IF(C6604&lt;=20,MAX(800000,400000*C6604),8000000+700000*(C6604-20))+IF(E6604=1,1000000,0))</f>
        <v/>
      </c>
      <c r="G6604" s="21">
        <f>IF(AND(D6604=3,C6604&lt;=5),MAX(0,B6604-F6604),IF(AND(D6604=2,C6604&lt;=5,MAX(0,B6604-F6604)&gt;3000000),1500000+MAX(0,B6604-F6604)-3000000,MAX(0,B6604-F6604)/2))</f>
        <v/>
      </c>
      <c r="H6604" s="21">
        <f>ROUNDDOWN(G6604,-3)</f>
        <v/>
      </c>
      <c r="I6604" s="21">
        <f>IF(H6604&lt;=0,0,ROUNDDOWN(ROUND((H6604*LOOKUP(H6604,{0,1950001,3300001,6950001,9000001,18000001,40000001},{0.05,0.1,0.2,0.23,0.33,0.4,0.45})-LOOKUP(H6604,{0,1950001,3300001,6950001,9000001,18000001,40000001},{0,97500,427500,636000,1536000,2796000,4796000}))*1.021,3),0))</f>
        <v/>
      </c>
      <c r="J6604" s="21">
        <f>ROUNDDOWN(ROUND(H6604*0.06,2),-2)</f>
        <v/>
      </c>
      <c r="K6604" s="21">
        <f>ROUNDDOWN(ROUND(H6604*0.04,2),-2)</f>
        <v/>
      </c>
      <c r="L6604" s="21">
        <f>I6604+J6604+K6604</f>
        <v/>
      </c>
      <c r="M6604" s="21">
        <f>B6604-L6604</f>
        <v/>
      </c>
      <c r="N6604" s="21">
        <f>ROUNDDOWN(ROUND(B6604*0.2042,2),0)</f>
        <v/>
      </c>
    </row>
    <row r="6605">
      <c r="A6605" t="inlineStr">
        <is>
          <t>照合 一般</t>
        </is>
      </c>
      <c r="B6605" s="21" t="n">
        <v>50000000</v>
      </c>
      <c r="C6605" s="22" t="n">
        <v>6</v>
      </c>
      <c r="D6605" s="22" t="n">
        <v>1</v>
      </c>
      <c r="E6605" s="22" t="n">
        <v>0</v>
      </c>
      <c r="F6605" s="21">
        <f>(IF(C6605&lt;=20,MAX(800000,400000*C6605),8000000+700000*(C6605-20))+IF(E6605=1,1000000,0))</f>
        <v/>
      </c>
      <c r="G6605" s="21">
        <f>IF(AND(D6605=3,C6605&lt;=5),MAX(0,B6605-F6605),IF(AND(D6605=2,C6605&lt;=5,MAX(0,B6605-F6605)&gt;3000000),1500000+MAX(0,B6605-F6605)-3000000,MAX(0,B6605-F6605)/2))</f>
        <v/>
      </c>
      <c r="H6605" s="21">
        <f>ROUNDDOWN(G6605,-3)</f>
        <v/>
      </c>
      <c r="I6605" s="21">
        <f>IF(H6605&lt;=0,0,ROUNDDOWN(ROUND((H6605*LOOKUP(H6605,{0,1950001,3300001,6950001,9000001,18000001,40000001},{0.05,0.1,0.2,0.23,0.33,0.4,0.45})-LOOKUP(H6605,{0,1950001,3300001,6950001,9000001,18000001,40000001},{0,97500,427500,636000,1536000,2796000,4796000}))*1.021,3),0))</f>
        <v/>
      </c>
      <c r="J6605" s="21">
        <f>ROUNDDOWN(ROUND(H6605*0.06,2),-2)</f>
        <v/>
      </c>
      <c r="K6605" s="21">
        <f>ROUNDDOWN(ROUND(H6605*0.04,2),-2)</f>
        <v/>
      </c>
      <c r="L6605" s="21">
        <f>I6605+J6605+K6605</f>
        <v/>
      </c>
      <c r="M6605" s="21">
        <f>B6605-L6605</f>
        <v/>
      </c>
      <c r="N6605" s="21">
        <f>ROUNDDOWN(ROUND(B6605*0.2042,2),0)</f>
        <v/>
      </c>
    </row>
    <row r="6606">
      <c r="A6606" t="inlineStr">
        <is>
          <t>照合 一般</t>
        </is>
      </c>
      <c r="B6606" s="21" t="n">
        <v>50000000</v>
      </c>
      <c r="C6606" s="22" t="n">
        <v>7</v>
      </c>
      <c r="D6606" s="22" t="n">
        <v>1</v>
      </c>
      <c r="E6606" s="22" t="n">
        <v>0</v>
      </c>
      <c r="F6606" s="21">
        <f>(IF(C6606&lt;=20,MAX(800000,400000*C6606),8000000+700000*(C6606-20))+IF(E6606=1,1000000,0))</f>
        <v/>
      </c>
      <c r="G6606" s="21">
        <f>IF(AND(D6606=3,C6606&lt;=5),MAX(0,B6606-F6606),IF(AND(D6606=2,C6606&lt;=5,MAX(0,B6606-F6606)&gt;3000000),1500000+MAX(0,B6606-F6606)-3000000,MAX(0,B6606-F6606)/2))</f>
        <v/>
      </c>
      <c r="H6606" s="21">
        <f>ROUNDDOWN(G6606,-3)</f>
        <v/>
      </c>
      <c r="I6606" s="21">
        <f>IF(H6606&lt;=0,0,ROUNDDOWN(ROUND((H6606*LOOKUP(H6606,{0,1950001,3300001,6950001,9000001,18000001,40000001},{0.05,0.1,0.2,0.23,0.33,0.4,0.45})-LOOKUP(H6606,{0,1950001,3300001,6950001,9000001,18000001,40000001},{0,97500,427500,636000,1536000,2796000,4796000}))*1.021,3),0))</f>
        <v/>
      </c>
      <c r="J6606" s="21">
        <f>ROUNDDOWN(ROUND(H6606*0.06,2),-2)</f>
        <v/>
      </c>
      <c r="K6606" s="21">
        <f>ROUNDDOWN(ROUND(H6606*0.04,2),-2)</f>
        <v/>
      </c>
      <c r="L6606" s="21">
        <f>I6606+J6606+K6606</f>
        <v/>
      </c>
      <c r="M6606" s="21">
        <f>B6606-L6606</f>
        <v/>
      </c>
      <c r="N6606" s="21">
        <f>ROUNDDOWN(ROUND(B6606*0.2042,2),0)</f>
        <v/>
      </c>
    </row>
    <row r="6607">
      <c r="A6607" t="inlineStr">
        <is>
          <t>照合 一般</t>
        </is>
      </c>
      <c r="B6607" s="21" t="n">
        <v>50000000</v>
      </c>
      <c r="C6607" s="22" t="n">
        <v>8</v>
      </c>
      <c r="D6607" s="22" t="n">
        <v>1</v>
      </c>
      <c r="E6607" s="22" t="n">
        <v>0</v>
      </c>
      <c r="F6607" s="21">
        <f>(IF(C6607&lt;=20,MAX(800000,400000*C6607),8000000+700000*(C6607-20))+IF(E6607=1,1000000,0))</f>
        <v/>
      </c>
      <c r="G6607" s="21">
        <f>IF(AND(D6607=3,C6607&lt;=5),MAX(0,B6607-F6607),IF(AND(D6607=2,C6607&lt;=5,MAX(0,B6607-F6607)&gt;3000000),1500000+MAX(0,B6607-F6607)-3000000,MAX(0,B6607-F6607)/2))</f>
        <v/>
      </c>
      <c r="H6607" s="21">
        <f>ROUNDDOWN(G6607,-3)</f>
        <v/>
      </c>
      <c r="I6607" s="21">
        <f>IF(H6607&lt;=0,0,ROUNDDOWN(ROUND((H6607*LOOKUP(H6607,{0,1950001,3300001,6950001,9000001,18000001,40000001},{0.05,0.1,0.2,0.23,0.33,0.4,0.45})-LOOKUP(H6607,{0,1950001,3300001,6950001,9000001,18000001,40000001},{0,97500,427500,636000,1536000,2796000,4796000}))*1.021,3),0))</f>
        <v/>
      </c>
      <c r="J6607" s="21">
        <f>ROUNDDOWN(ROUND(H6607*0.06,2),-2)</f>
        <v/>
      </c>
      <c r="K6607" s="21">
        <f>ROUNDDOWN(ROUND(H6607*0.04,2),-2)</f>
        <v/>
      </c>
      <c r="L6607" s="21">
        <f>I6607+J6607+K6607</f>
        <v/>
      </c>
      <c r="M6607" s="21">
        <f>B6607-L6607</f>
        <v/>
      </c>
      <c r="N6607" s="21">
        <f>ROUNDDOWN(ROUND(B6607*0.2042,2),0)</f>
        <v/>
      </c>
    </row>
    <row r="6608">
      <c r="A6608" t="inlineStr">
        <is>
          <t>照合 一般</t>
        </is>
      </c>
      <c r="B6608" s="21" t="n">
        <v>50000000</v>
      </c>
      <c r="C6608" s="22" t="n">
        <v>9</v>
      </c>
      <c r="D6608" s="22" t="n">
        <v>1</v>
      </c>
      <c r="E6608" s="22" t="n">
        <v>0</v>
      </c>
      <c r="F6608" s="21">
        <f>(IF(C6608&lt;=20,MAX(800000,400000*C6608),8000000+700000*(C6608-20))+IF(E6608=1,1000000,0))</f>
        <v/>
      </c>
      <c r="G6608" s="21">
        <f>IF(AND(D6608=3,C6608&lt;=5),MAX(0,B6608-F6608),IF(AND(D6608=2,C6608&lt;=5,MAX(0,B6608-F6608)&gt;3000000),1500000+MAX(0,B6608-F6608)-3000000,MAX(0,B6608-F6608)/2))</f>
        <v/>
      </c>
      <c r="H6608" s="21">
        <f>ROUNDDOWN(G6608,-3)</f>
        <v/>
      </c>
      <c r="I6608" s="21">
        <f>IF(H6608&lt;=0,0,ROUNDDOWN(ROUND((H6608*LOOKUP(H6608,{0,1950001,3300001,6950001,9000001,18000001,40000001},{0.05,0.1,0.2,0.23,0.33,0.4,0.45})-LOOKUP(H6608,{0,1950001,3300001,6950001,9000001,18000001,40000001},{0,97500,427500,636000,1536000,2796000,4796000}))*1.021,3),0))</f>
        <v/>
      </c>
      <c r="J6608" s="21">
        <f>ROUNDDOWN(ROUND(H6608*0.06,2),-2)</f>
        <v/>
      </c>
      <c r="K6608" s="21">
        <f>ROUNDDOWN(ROUND(H6608*0.04,2),-2)</f>
        <v/>
      </c>
      <c r="L6608" s="21">
        <f>I6608+J6608+K6608</f>
        <v/>
      </c>
      <c r="M6608" s="21">
        <f>B6608-L6608</f>
        <v/>
      </c>
      <c r="N6608" s="21">
        <f>ROUNDDOWN(ROUND(B6608*0.2042,2),0)</f>
        <v/>
      </c>
    </row>
    <row r="6609">
      <c r="A6609" t="inlineStr">
        <is>
          <t>照合 一般</t>
        </is>
      </c>
      <c r="B6609" s="21" t="n">
        <v>50000000</v>
      </c>
      <c r="C6609" s="22" t="n">
        <v>10</v>
      </c>
      <c r="D6609" s="22" t="n">
        <v>1</v>
      </c>
      <c r="E6609" s="22" t="n">
        <v>0</v>
      </c>
      <c r="F6609" s="21">
        <f>(IF(C6609&lt;=20,MAX(800000,400000*C6609),8000000+700000*(C6609-20))+IF(E6609=1,1000000,0))</f>
        <v/>
      </c>
      <c r="G6609" s="21">
        <f>IF(AND(D6609=3,C6609&lt;=5),MAX(0,B6609-F6609),IF(AND(D6609=2,C6609&lt;=5,MAX(0,B6609-F6609)&gt;3000000),1500000+MAX(0,B6609-F6609)-3000000,MAX(0,B6609-F6609)/2))</f>
        <v/>
      </c>
      <c r="H6609" s="21">
        <f>ROUNDDOWN(G6609,-3)</f>
        <v/>
      </c>
      <c r="I6609" s="21">
        <f>IF(H6609&lt;=0,0,ROUNDDOWN(ROUND((H6609*LOOKUP(H6609,{0,1950001,3300001,6950001,9000001,18000001,40000001},{0.05,0.1,0.2,0.23,0.33,0.4,0.45})-LOOKUP(H6609,{0,1950001,3300001,6950001,9000001,18000001,40000001},{0,97500,427500,636000,1536000,2796000,4796000}))*1.021,3),0))</f>
        <v/>
      </c>
      <c r="J6609" s="21">
        <f>ROUNDDOWN(ROUND(H6609*0.06,2),-2)</f>
        <v/>
      </c>
      <c r="K6609" s="21">
        <f>ROUNDDOWN(ROUND(H6609*0.04,2),-2)</f>
        <v/>
      </c>
      <c r="L6609" s="21">
        <f>I6609+J6609+K6609</f>
        <v/>
      </c>
      <c r="M6609" s="21">
        <f>B6609-L6609</f>
        <v/>
      </c>
      <c r="N6609" s="21">
        <f>ROUNDDOWN(ROUND(B6609*0.2042,2),0)</f>
        <v/>
      </c>
    </row>
    <row r="6610">
      <c r="A6610" t="inlineStr">
        <is>
          <t>照合 一般</t>
        </is>
      </c>
      <c r="B6610" s="21" t="n">
        <v>50000000</v>
      </c>
      <c r="C6610" s="22" t="n">
        <v>11</v>
      </c>
      <c r="D6610" s="22" t="n">
        <v>1</v>
      </c>
      <c r="E6610" s="22" t="n">
        <v>0</v>
      </c>
      <c r="F6610" s="21">
        <f>(IF(C6610&lt;=20,MAX(800000,400000*C6610),8000000+700000*(C6610-20))+IF(E6610=1,1000000,0))</f>
        <v/>
      </c>
      <c r="G6610" s="21">
        <f>IF(AND(D6610=3,C6610&lt;=5),MAX(0,B6610-F6610),IF(AND(D6610=2,C6610&lt;=5,MAX(0,B6610-F6610)&gt;3000000),1500000+MAX(0,B6610-F6610)-3000000,MAX(0,B6610-F6610)/2))</f>
        <v/>
      </c>
      <c r="H6610" s="21">
        <f>ROUNDDOWN(G6610,-3)</f>
        <v/>
      </c>
      <c r="I6610" s="21">
        <f>IF(H6610&lt;=0,0,ROUNDDOWN(ROUND((H6610*LOOKUP(H6610,{0,1950001,3300001,6950001,9000001,18000001,40000001},{0.05,0.1,0.2,0.23,0.33,0.4,0.45})-LOOKUP(H6610,{0,1950001,3300001,6950001,9000001,18000001,40000001},{0,97500,427500,636000,1536000,2796000,4796000}))*1.021,3),0))</f>
        <v/>
      </c>
      <c r="J6610" s="21">
        <f>ROUNDDOWN(ROUND(H6610*0.06,2),-2)</f>
        <v/>
      </c>
      <c r="K6610" s="21">
        <f>ROUNDDOWN(ROUND(H6610*0.04,2),-2)</f>
        <v/>
      </c>
      <c r="L6610" s="21">
        <f>I6610+J6610+K6610</f>
        <v/>
      </c>
      <c r="M6610" s="21">
        <f>B6610-L6610</f>
        <v/>
      </c>
      <c r="N6610" s="21">
        <f>ROUNDDOWN(ROUND(B6610*0.2042,2),0)</f>
        <v/>
      </c>
    </row>
    <row r="6611">
      <c r="A6611" t="inlineStr">
        <is>
          <t>照合 一般</t>
        </is>
      </c>
      <c r="B6611" s="21" t="n">
        <v>50000000</v>
      </c>
      <c r="C6611" s="22" t="n">
        <v>12</v>
      </c>
      <c r="D6611" s="22" t="n">
        <v>1</v>
      </c>
      <c r="E6611" s="22" t="n">
        <v>0</v>
      </c>
      <c r="F6611" s="21">
        <f>(IF(C6611&lt;=20,MAX(800000,400000*C6611),8000000+700000*(C6611-20))+IF(E6611=1,1000000,0))</f>
        <v/>
      </c>
      <c r="G6611" s="21">
        <f>IF(AND(D6611=3,C6611&lt;=5),MAX(0,B6611-F6611),IF(AND(D6611=2,C6611&lt;=5,MAX(0,B6611-F6611)&gt;3000000),1500000+MAX(0,B6611-F6611)-3000000,MAX(0,B6611-F6611)/2))</f>
        <v/>
      </c>
      <c r="H6611" s="21">
        <f>ROUNDDOWN(G6611,-3)</f>
        <v/>
      </c>
      <c r="I6611" s="21">
        <f>IF(H6611&lt;=0,0,ROUNDDOWN(ROUND((H6611*LOOKUP(H6611,{0,1950001,3300001,6950001,9000001,18000001,40000001},{0.05,0.1,0.2,0.23,0.33,0.4,0.45})-LOOKUP(H6611,{0,1950001,3300001,6950001,9000001,18000001,40000001},{0,97500,427500,636000,1536000,2796000,4796000}))*1.021,3),0))</f>
        <v/>
      </c>
      <c r="J6611" s="21">
        <f>ROUNDDOWN(ROUND(H6611*0.06,2),-2)</f>
        <v/>
      </c>
      <c r="K6611" s="21">
        <f>ROUNDDOWN(ROUND(H6611*0.04,2),-2)</f>
        <v/>
      </c>
      <c r="L6611" s="21">
        <f>I6611+J6611+K6611</f>
        <v/>
      </c>
      <c r="M6611" s="21">
        <f>B6611-L6611</f>
        <v/>
      </c>
      <c r="N6611" s="21">
        <f>ROUNDDOWN(ROUND(B6611*0.2042,2),0)</f>
        <v/>
      </c>
    </row>
    <row r="6612">
      <c r="A6612" t="inlineStr">
        <is>
          <t>照合 一般</t>
        </is>
      </c>
      <c r="B6612" s="21" t="n">
        <v>50000000</v>
      </c>
      <c r="C6612" s="22" t="n">
        <v>13</v>
      </c>
      <c r="D6612" s="22" t="n">
        <v>1</v>
      </c>
      <c r="E6612" s="22" t="n">
        <v>0</v>
      </c>
      <c r="F6612" s="21">
        <f>(IF(C6612&lt;=20,MAX(800000,400000*C6612),8000000+700000*(C6612-20))+IF(E6612=1,1000000,0))</f>
        <v/>
      </c>
      <c r="G6612" s="21">
        <f>IF(AND(D6612=3,C6612&lt;=5),MAX(0,B6612-F6612),IF(AND(D6612=2,C6612&lt;=5,MAX(0,B6612-F6612)&gt;3000000),1500000+MAX(0,B6612-F6612)-3000000,MAX(0,B6612-F6612)/2))</f>
        <v/>
      </c>
      <c r="H6612" s="21">
        <f>ROUNDDOWN(G6612,-3)</f>
        <v/>
      </c>
      <c r="I6612" s="21">
        <f>IF(H6612&lt;=0,0,ROUNDDOWN(ROUND((H6612*LOOKUP(H6612,{0,1950001,3300001,6950001,9000001,18000001,40000001},{0.05,0.1,0.2,0.23,0.33,0.4,0.45})-LOOKUP(H6612,{0,1950001,3300001,6950001,9000001,18000001,40000001},{0,97500,427500,636000,1536000,2796000,4796000}))*1.021,3),0))</f>
        <v/>
      </c>
      <c r="J6612" s="21">
        <f>ROUNDDOWN(ROUND(H6612*0.06,2),-2)</f>
        <v/>
      </c>
      <c r="K6612" s="21">
        <f>ROUNDDOWN(ROUND(H6612*0.04,2),-2)</f>
        <v/>
      </c>
      <c r="L6612" s="21">
        <f>I6612+J6612+K6612</f>
        <v/>
      </c>
      <c r="M6612" s="21">
        <f>B6612-L6612</f>
        <v/>
      </c>
      <c r="N6612" s="21">
        <f>ROUNDDOWN(ROUND(B6612*0.2042,2),0)</f>
        <v/>
      </c>
    </row>
    <row r="6613">
      <c r="A6613" t="inlineStr">
        <is>
          <t>照合 一般</t>
        </is>
      </c>
      <c r="B6613" s="21" t="n">
        <v>50000000</v>
      </c>
      <c r="C6613" s="22" t="n">
        <v>14</v>
      </c>
      <c r="D6613" s="22" t="n">
        <v>1</v>
      </c>
      <c r="E6613" s="22" t="n">
        <v>0</v>
      </c>
      <c r="F6613" s="21">
        <f>(IF(C6613&lt;=20,MAX(800000,400000*C6613),8000000+700000*(C6613-20))+IF(E6613=1,1000000,0))</f>
        <v/>
      </c>
      <c r="G6613" s="21">
        <f>IF(AND(D6613=3,C6613&lt;=5),MAX(0,B6613-F6613),IF(AND(D6613=2,C6613&lt;=5,MAX(0,B6613-F6613)&gt;3000000),1500000+MAX(0,B6613-F6613)-3000000,MAX(0,B6613-F6613)/2))</f>
        <v/>
      </c>
      <c r="H6613" s="21">
        <f>ROUNDDOWN(G6613,-3)</f>
        <v/>
      </c>
      <c r="I6613" s="21">
        <f>IF(H6613&lt;=0,0,ROUNDDOWN(ROUND((H6613*LOOKUP(H6613,{0,1950001,3300001,6950001,9000001,18000001,40000001},{0.05,0.1,0.2,0.23,0.33,0.4,0.45})-LOOKUP(H6613,{0,1950001,3300001,6950001,9000001,18000001,40000001},{0,97500,427500,636000,1536000,2796000,4796000}))*1.021,3),0))</f>
        <v/>
      </c>
      <c r="J6613" s="21">
        <f>ROUNDDOWN(ROUND(H6613*0.06,2),-2)</f>
        <v/>
      </c>
      <c r="K6613" s="21">
        <f>ROUNDDOWN(ROUND(H6613*0.04,2),-2)</f>
        <v/>
      </c>
      <c r="L6613" s="21">
        <f>I6613+J6613+K6613</f>
        <v/>
      </c>
      <c r="M6613" s="21">
        <f>B6613-L6613</f>
        <v/>
      </c>
      <c r="N6613" s="21">
        <f>ROUNDDOWN(ROUND(B6613*0.2042,2),0)</f>
        <v/>
      </c>
    </row>
    <row r="6614">
      <c r="A6614" t="inlineStr">
        <is>
          <t>照合 一般</t>
        </is>
      </c>
      <c r="B6614" s="21" t="n">
        <v>50000000</v>
      </c>
      <c r="C6614" s="22" t="n">
        <v>15</v>
      </c>
      <c r="D6614" s="22" t="n">
        <v>1</v>
      </c>
      <c r="E6614" s="22" t="n">
        <v>0</v>
      </c>
      <c r="F6614" s="21">
        <f>(IF(C6614&lt;=20,MAX(800000,400000*C6614),8000000+700000*(C6614-20))+IF(E6614=1,1000000,0))</f>
        <v/>
      </c>
      <c r="G6614" s="21">
        <f>IF(AND(D6614=3,C6614&lt;=5),MAX(0,B6614-F6614),IF(AND(D6614=2,C6614&lt;=5,MAX(0,B6614-F6614)&gt;3000000),1500000+MAX(0,B6614-F6614)-3000000,MAX(0,B6614-F6614)/2))</f>
        <v/>
      </c>
      <c r="H6614" s="21">
        <f>ROUNDDOWN(G6614,-3)</f>
        <v/>
      </c>
      <c r="I6614" s="21">
        <f>IF(H6614&lt;=0,0,ROUNDDOWN(ROUND((H6614*LOOKUP(H6614,{0,1950001,3300001,6950001,9000001,18000001,40000001},{0.05,0.1,0.2,0.23,0.33,0.4,0.45})-LOOKUP(H6614,{0,1950001,3300001,6950001,9000001,18000001,40000001},{0,97500,427500,636000,1536000,2796000,4796000}))*1.021,3),0))</f>
        <v/>
      </c>
      <c r="J6614" s="21">
        <f>ROUNDDOWN(ROUND(H6614*0.06,2),-2)</f>
        <v/>
      </c>
      <c r="K6614" s="21">
        <f>ROUNDDOWN(ROUND(H6614*0.04,2),-2)</f>
        <v/>
      </c>
      <c r="L6614" s="21">
        <f>I6614+J6614+K6614</f>
        <v/>
      </c>
      <c r="M6614" s="21">
        <f>B6614-L6614</f>
        <v/>
      </c>
      <c r="N6614" s="21">
        <f>ROUNDDOWN(ROUND(B6614*0.2042,2),0)</f>
        <v/>
      </c>
    </row>
    <row r="6615">
      <c r="A6615" t="inlineStr">
        <is>
          <t>照合 一般</t>
        </is>
      </c>
      <c r="B6615" s="21" t="n">
        <v>50000000</v>
      </c>
      <c r="C6615" s="22" t="n">
        <v>16</v>
      </c>
      <c r="D6615" s="22" t="n">
        <v>1</v>
      </c>
      <c r="E6615" s="22" t="n">
        <v>0</v>
      </c>
      <c r="F6615" s="21">
        <f>(IF(C6615&lt;=20,MAX(800000,400000*C6615),8000000+700000*(C6615-20))+IF(E6615=1,1000000,0))</f>
        <v/>
      </c>
      <c r="G6615" s="21">
        <f>IF(AND(D6615=3,C6615&lt;=5),MAX(0,B6615-F6615),IF(AND(D6615=2,C6615&lt;=5,MAX(0,B6615-F6615)&gt;3000000),1500000+MAX(0,B6615-F6615)-3000000,MAX(0,B6615-F6615)/2))</f>
        <v/>
      </c>
      <c r="H6615" s="21">
        <f>ROUNDDOWN(G6615,-3)</f>
        <v/>
      </c>
      <c r="I6615" s="21">
        <f>IF(H6615&lt;=0,0,ROUNDDOWN(ROUND((H6615*LOOKUP(H6615,{0,1950001,3300001,6950001,9000001,18000001,40000001},{0.05,0.1,0.2,0.23,0.33,0.4,0.45})-LOOKUP(H6615,{0,1950001,3300001,6950001,9000001,18000001,40000001},{0,97500,427500,636000,1536000,2796000,4796000}))*1.021,3),0))</f>
        <v/>
      </c>
      <c r="J6615" s="21">
        <f>ROUNDDOWN(ROUND(H6615*0.06,2),-2)</f>
        <v/>
      </c>
      <c r="K6615" s="21">
        <f>ROUNDDOWN(ROUND(H6615*0.04,2),-2)</f>
        <v/>
      </c>
      <c r="L6615" s="21">
        <f>I6615+J6615+K6615</f>
        <v/>
      </c>
      <c r="M6615" s="21">
        <f>B6615-L6615</f>
        <v/>
      </c>
      <c r="N6615" s="21">
        <f>ROUNDDOWN(ROUND(B6615*0.2042,2),0)</f>
        <v/>
      </c>
    </row>
    <row r="6616">
      <c r="A6616" t="inlineStr">
        <is>
          <t>照合 一般</t>
        </is>
      </c>
      <c r="B6616" s="21" t="n">
        <v>50000000</v>
      </c>
      <c r="C6616" s="22" t="n">
        <v>17</v>
      </c>
      <c r="D6616" s="22" t="n">
        <v>1</v>
      </c>
      <c r="E6616" s="22" t="n">
        <v>0</v>
      </c>
      <c r="F6616" s="21">
        <f>(IF(C6616&lt;=20,MAX(800000,400000*C6616),8000000+700000*(C6616-20))+IF(E6616=1,1000000,0))</f>
        <v/>
      </c>
      <c r="G6616" s="21">
        <f>IF(AND(D6616=3,C6616&lt;=5),MAX(0,B6616-F6616),IF(AND(D6616=2,C6616&lt;=5,MAX(0,B6616-F6616)&gt;3000000),1500000+MAX(0,B6616-F6616)-3000000,MAX(0,B6616-F6616)/2))</f>
        <v/>
      </c>
      <c r="H6616" s="21">
        <f>ROUNDDOWN(G6616,-3)</f>
        <v/>
      </c>
      <c r="I6616" s="21">
        <f>IF(H6616&lt;=0,0,ROUNDDOWN(ROUND((H6616*LOOKUP(H6616,{0,1950001,3300001,6950001,9000001,18000001,40000001},{0.05,0.1,0.2,0.23,0.33,0.4,0.45})-LOOKUP(H6616,{0,1950001,3300001,6950001,9000001,18000001,40000001},{0,97500,427500,636000,1536000,2796000,4796000}))*1.021,3),0))</f>
        <v/>
      </c>
      <c r="J6616" s="21">
        <f>ROUNDDOWN(ROUND(H6616*0.06,2),-2)</f>
        <v/>
      </c>
      <c r="K6616" s="21">
        <f>ROUNDDOWN(ROUND(H6616*0.04,2),-2)</f>
        <v/>
      </c>
      <c r="L6616" s="21">
        <f>I6616+J6616+K6616</f>
        <v/>
      </c>
      <c r="M6616" s="21">
        <f>B6616-L6616</f>
        <v/>
      </c>
      <c r="N6616" s="21">
        <f>ROUNDDOWN(ROUND(B6616*0.2042,2),0)</f>
        <v/>
      </c>
    </row>
    <row r="6617">
      <c r="A6617" t="inlineStr">
        <is>
          <t>照合 一般</t>
        </is>
      </c>
      <c r="B6617" s="21" t="n">
        <v>50000000</v>
      </c>
      <c r="C6617" s="22" t="n">
        <v>18</v>
      </c>
      <c r="D6617" s="22" t="n">
        <v>1</v>
      </c>
      <c r="E6617" s="22" t="n">
        <v>0</v>
      </c>
      <c r="F6617" s="21">
        <f>(IF(C6617&lt;=20,MAX(800000,400000*C6617),8000000+700000*(C6617-20))+IF(E6617=1,1000000,0))</f>
        <v/>
      </c>
      <c r="G6617" s="21">
        <f>IF(AND(D6617=3,C6617&lt;=5),MAX(0,B6617-F6617),IF(AND(D6617=2,C6617&lt;=5,MAX(0,B6617-F6617)&gt;3000000),1500000+MAX(0,B6617-F6617)-3000000,MAX(0,B6617-F6617)/2))</f>
        <v/>
      </c>
      <c r="H6617" s="21">
        <f>ROUNDDOWN(G6617,-3)</f>
        <v/>
      </c>
      <c r="I6617" s="21">
        <f>IF(H6617&lt;=0,0,ROUNDDOWN(ROUND((H6617*LOOKUP(H6617,{0,1950001,3300001,6950001,9000001,18000001,40000001},{0.05,0.1,0.2,0.23,0.33,0.4,0.45})-LOOKUP(H6617,{0,1950001,3300001,6950001,9000001,18000001,40000001},{0,97500,427500,636000,1536000,2796000,4796000}))*1.021,3),0))</f>
        <v/>
      </c>
      <c r="J6617" s="21">
        <f>ROUNDDOWN(ROUND(H6617*0.06,2),-2)</f>
        <v/>
      </c>
      <c r="K6617" s="21">
        <f>ROUNDDOWN(ROUND(H6617*0.04,2),-2)</f>
        <v/>
      </c>
      <c r="L6617" s="21">
        <f>I6617+J6617+K6617</f>
        <v/>
      </c>
      <c r="M6617" s="21">
        <f>B6617-L6617</f>
        <v/>
      </c>
      <c r="N6617" s="21">
        <f>ROUNDDOWN(ROUND(B6617*0.2042,2),0)</f>
        <v/>
      </c>
    </row>
    <row r="6618">
      <c r="A6618" t="inlineStr">
        <is>
          <t>照合 一般</t>
        </is>
      </c>
      <c r="B6618" s="21" t="n">
        <v>50000000</v>
      </c>
      <c r="C6618" s="22" t="n">
        <v>19</v>
      </c>
      <c r="D6618" s="22" t="n">
        <v>1</v>
      </c>
      <c r="E6618" s="22" t="n">
        <v>0</v>
      </c>
      <c r="F6618" s="21">
        <f>(IF(C6618&lt;=20,MAX(800000,400000*C6618),8000000+700000*(C6618-20))+IF(E6618=1,1000000,0))</f>
        <v/>
      </c>
      <c r="G6618" s="21">
        <f>IF(AND(D6618=3,C6618&lt;=5),MAX(0,B6618-F6618),IF(AND(D6618=2,C6618&lt;=5,MAX(0,B6618-F6618)&gt;3000000),1500000+MAX(0,B6618-F6618)-3000000,MAX(0,B6618-F6618)/2))</f>
        <v/>
      </c>
      <c r="H6618" s="21">
        <f>ROUNDDOWN(G6618,-3)</f>
        <v/>
      </c>
      <c r="I6618" s="21">
        <f>IF(H6618&lt;=0,0,ROUNDDOWN(ROUND((H6618*LOOKUP(H6618,{0,1950001,3300001,6950001,9000001,18000001,40000001},{0.05,0.1,0.2,0.23,0.33,0.4,0.45})-LOOKUP(H6618,{0,1950001,3300001,6950001,9000001,18000001,40000001},{0,97500,427500,636000,1536000,2796000,4796000}))*1.021,3),0))</f>
        <v/>
      </c>
      <c r="J6618" s="21">
        <f>ROUNDDOWN(ROUND(H6618*0.06,2),-2)</f>
        <v/>
      </c>
      <c r="K6618" s="21">
        <f>ROUNDDOWN(ROUND(H6618*0.04,2),-2)</f>
        <v/>
      </c>
      <c r="L6618" s="21">
        <f>I6618+J6618+K6618</f>
        <v/>
      </c>
      <c r="M6618" s="21">
        <f>B6618-L6618</f>
        <v/>
      </c>
      <c r="N6618" s="21">
        <f>ROUNDDOWN(ROUND(B6618*0.2042,2),0)</f>
        <v/>
      </c>
    </row>
    <row r="6619">
      <c r="A6619" t="inlineStr">
        <is>
          <t>照合 一般</t>
        </is>
      </c>
      <c r="B6619" s="21" t="n">
        <v>50000000</v>
      </c>
      <c r="C6619" s="22" t="n">
        <v>20</v>
      </c>
      <c r="D6619" s="22" t="n">
        <v>1</v>
      </c>
      <c r="E6619" s="22" t="n">
        <v>0</v>
      </c>
      <c r="F6619" s="21">
        <f>(IF(C6619&lt;=20,MAX(800000,400000*C6619),8000000+700000*(C6619-20))+IF(E6619=1,1000000,0))</f>
        <v/>
      </c>
      <c r="G6619" s="21">
        <f>IF(AND(D6619=3,C6619&lt;=5),MAX(0,B6619-F6619),IF(AND(D6619=2,C6619&lt;=5,MAX(0,B6619-F6619)&gt;3000000),1500000+MAX(0,B6619-F6619)-3000000,MAX(0,B6619-F6619)/2))</f>
        <v/>
      </c>
      <c r="H6619" s="21">
        <f>ROUNDDOWN(G6619,-3)</f>
        <v/>
      </c>
      <c r="I6619" s="21">
        <f>IF(H6619&lt;=0,0,ROUNDDOWN(ROUND((H6619*LOOKUP(H6619,{0,1950001,3300001,6950001,9000001,18000001,40000001},{0.05,0.1,0.2,0.23,0.33,0.4,0.45})-LOOKUP(H6619,{0,1950001,3300001,6950001,9000001,18000001,40000001},{0,97500,427500,636000,1536000,2796000,4796000}))*1.021,3),0))</f>
        <v/>
      </c>
      <c r="J6619" s="21">
        <f>ROUNDDOWN(ROUND(H6619*0.06,2),-2)</f>
        <v/>
      </c>
      <c r="K6619" s="21">
        <f>ROUNDDOWN(ROUND(H6619*0.04,2),-2)</f>
        <v/>
      </c>
      <c r="L6619" s="21">
        <f>I6619+J6619+K6619</f>
        <v/>
      </c>
      <c r="M6619" s="21">
        <f>B6619-L6619</f>
        <v/>
      </c>
      <c r="N6619" s="21">
        <f>ROUNDDOWN(ROUND(B6619*0.2042,2),0)</f>
        <v/>
      </c>
    </row>
    <row r="6620">
      <c r="A6620" t="inlineStr">
        <is>
          <t>照合 一般</t>
        </is>
      </c>
      <c r="B6620" s="21" t="n">
        <v>50000000</v>
      </c>
      <c r="C6620" s="22" t="n">
        <v>21</v>
      </c>
      <c r="D6620" s="22" t="n">
        <v>1</v>
      </c>
      <c r="E6620" s="22" t="n">
        <v>0</v>
      </c>
      <c r="F6620" s="21">
        <f>(IF(C6620&lt;=20,MAX(800000,400000*C6620),8000000+700000*(C6620-20))+IF(E6620=1,1000000,0))</f>
        <v/>
      </c>
      <c r="G6620" s="21">
        <f>IF(AND(D6620=3,C6620&lt;=5),MAX(0,B6620-F6620),IF(AND(D6620=2,C6620&lt;=5,MAX(0,B6620-F6620)&gt;3000000),1500000+MAX(0,B6620-F6620)-3000000,MAX(0,B6620-F6620)/2))</f>
        <v/>
      </c>
      <c r="H6620" s="21">
        <f>ROUNDDOWN(G6620,-3)</f>
        <v/>
      </c>
      <c r="I6620" s="21">
        <f>IF(H6620&lt;=0,0,ROUNDDOWN(ROUND((H6620*LOOKUP(H6620,{0,1950001,3300001,6950001,9000001,18000001,40000001},{0.05,0.1,0.2,0.23,0.33,0.4,0.45})-LOOKUP(H6620,{0,1950001,3300001,6950001,9000001,18000001,40000001},{0,97500,427500,636000,1536000,2796000,4796000}))*1.021,3),0))</f>
        <v/>
      </c>
      <c r="J6620" s="21">
        <f>ROUNDDOWN(ROUND(H6620*0.06,2),-2)</f>
        <v/>
      </c>
      <c r="K6620" s="21">
        <f>ROUNDDOWN(ROUND(H6620*0.04,2),-2)</f>
        <v/>
      </c>
      <c r="L6620" s="21">
        <f>I6620+J6620+K6620</f>
        <v/>
      </c>
      <c r="M6620" s="21">
        <f>B6620-L6620</f>
        <v/>
      </c>
      <c r="N6620" s="21">
        <f>ROUNDDOWN(ROUND(B6620*0.2042,2),0)</f>
        <v/>
      </c>
    </row>
    <row r="6621">
      <c r="A6621" t="inlineStr">
        <is>
          <t>照合 一般</t>
        </is>
      </c>
      <c r="B6621" s="21" t="n">
        <v>50000000</v>
      </c>
      <c r="C6621" s="22" t="n">
        <v>22</v>
      </c>
      <c r="D6621" s="22" t="n">
        <v>1</v>
      </c>
      <c r="E6621" s="22" t="n">
        <v>0</v>
      </c>
      <c r="F6621" s="21">
        <f>(IF(C6621&lt;=20,MAX(800000,400000*C6621),8000000+700000*(C6621-20))+IF(E6621=1,1000000,0))</f>
        <v/>
      </c>
      <c r="G6621" s="21">
        <f>IF(AND(D6621=3,C6621&lt;=5),MAX(0,B6621-F6621),IF(AND(D6621=2,C6621&lt;=5,MAX(0,B6621-F6621)&gt;3000000),1500000+MAX(0,B6621-F6621)-3000000,MAX(0,B6621-F6621)/2))</f>
        <v/>
      </c>
      <c r="H6621" s="21">
        <f>ROUNDDOWN(G6621,-3)</f>
        <v/>
      </c>
      <c r="I6621" s="21">
        <f>IF(H6621&lt;=0,0,ROUNDDOWN(ROUND((H6621*LOOKUP(H6621,{0,1950001,3300001,6950001,9000001,18000001,40000001},{0.05,0.1,0.2,0.23,0.33,0.4,0.45})-LOOKUP(H6621,{0,1950001,3300001,6950001,9000001,18000001,40000001},{0,97500,427500,636000,1536000,2796000,4796000}))*1.021,3),0))</f>
        <v/>
      </c>
      <c r="J6621" s="21">
        <f>ROUNDDOWN(ROUND(H6621*0.06,2),-2)</f>
        <v/>
      </c>
      <c r="K6621" s="21">
        <f>ROUNDDOWN(ROUND(H6621*0.04,2),-2)</f>
        <v/>
      </c>
      <c r="L6621" s="21">
        <f>I6621+J6621+K6621</f>
        <v/>
      </c>
      <c r="M6621" s="21">
        <f>B6621-L6621</f>
        <v/>
      </c>
      <c r="N6621" s="21">
        <f>ROUNDDOWN(ROUND(B6621*0.2042,2),0)</f>
        <v/>
      </c>
    </row>
    <row r="6622">
      <c r="A6622" t="inlineStr">
        <is>
          <t>照合 一般</t>
        </is>
      </c>
      <c r="B6622" s="21" t="n">
        <v>50000000</v>
      </c>
      <c r="C6622" s="22" t="n">
        <v>23</v>
      </c>
      <c r="D6622" s="22" t="n">
        <v>1</v>
      </c>
      <c r="E6622" s="22" t="n">
        <v>0</v>
      </c>
      <c r="F6622" s="21">
        <f>(IF(C6622&lt;=20,MAX(800000,400000*C6622),8000000+700000*(C6622-20))+IF(E6622=1,1000000,0))</f>
        <v/>
      </c>
      <c r="G6622" s="21">
        <f>IF(AND(D6622=3,C6622&lt;=5),MAX(0,B6622-F6622),IF(AND(D6622=2,C6622&lt;=5,MAX(0,B6622-F6622)&gt;3000000),1500000+MAX(0,B6622-F6622)-3000000,MAX(0,B6622-F6622)/2))</f>
        <v/>
      </c>
      <c r="H6622" s="21">
        <f>ROUNDDOWN(G6622,-3)</f>
        <v/>
      </c>
      <c r="I6622" s="21">
        <f>IF(H6622&lt;=0,0,ROUNDDOWN(ROUND((H6622*LOOKUP(H6622,{0,1950001,3300001,6950001,9000001,18000001,40000001},{0.05,0.1,0.2,0.23,0.33,0.4,0.45})-LOOKUP(H6622,{0,1950001,3300001,6950001,9000001,18000001,40000001},{0,97500,427500,636000,1536000,2796000,4796000}))*1.021,3),0))</f>
        <v/>
      </c>
      <c r="J6622" s="21">
        <f>ROUNDDOWN(ROUND(H6622*0.06,2),-2)</f>
        <v/>
      </c>
      <c r="K6622" s="21">
        <f>ROUNDDOWN(ROUND(H6622*0.04,2),-2)</f>
        <v/>
      </c>
      <c r="L6622" s="21">
        <f>I6622+J6622+K6622</f>
        <v/>
      </c>
      <c r="M6622" s="21">
        <f>B6622-L6622</f>
        <v/>
      </c>
      <c r="N6622" s="21">
        <f>ROUNDDOWN(ROUND(B6622*0.2042,2),0)</f>
        <v/>
      </c>
    </row>
    <row r="6623">
      <c r="A6623" t="inlineStr">
        <is>
          <t>照合 一般</t>
        </is>
      </c>
      <c r="B6623" s="21" t="n">
        <v>50000000</v>
      </c>
      <c r="C6623" s="22" t="n">
        <v>24</v>
      </c>
      <c r="D6623" s="22" t="n">
        <v>1</v>
      </c>
      <c r="E6623" s="22" t="n">
        <v>0</v>
      </c>
      <c r="F6623" s="21">
        <f>(IF(C6623&lt;=20,MAX(800000,400000*C6623),8000000+700000*(C6623-20))+IF(E6623=1,1000000,0))</f>
        <v/>
      </c>
      <c r="G6623" s="21">
        <f>IF(AND(D6623=3,C6623&lt;=5),MAX(0,B6623-F6623),IF(AND(D6623=2,C6623&lt;=5,MAX(0,B6623-F6623)&gt;3000000),1500000+MAX(0,B6623-F6623)-3000000,MAX(0,B6623-F6623)/2))</f>
        <v/>
      </c>
      <c r="H6623" s="21">
        <f>ROUNDDOWN(G6623,-3)</f>
        <v/>
      </c>
      <c r="I6623" s="21">
        <f>IF(H6623&lt;=0,0,ROUNDDOWN(ROUND((H6623*LOOKUP(H6623,{0,1950001,3300001,6950001,9000001,18000001,40000001},{0.05,0.1,0.2,0.23,0.33,0.4,0.45})-LOOKUP(H6623,{0,1950001,3300001,6950001,9000001,18000001,40000001},{0,97500,427500,636000,1536000,2796000,4796000}))*1.021,3),0))</f>
        <v/>
      </c>
      <c r="J6623" s="21">
        <f>ROUNDDOWN(ROUND(H6623*0.06,2),-2)</f>
        <v/>
      </c>
      <c r="K6623" s="21">
        <f>ROUNDDOWN(ROUND(H6623*0.04,2),-2)</f>
        <v/>
      </c>
      <c r="L6623" s="21">
        <f>I6623+J6623+K6623</f>
        <v/>
      </c>
      <c r="M6623" s="21">
        <f>B6623-L6623</f>
        <v/>
      </c>
      <c r="N6623" s="21">
        <f>ROUNDDOWN(ROUND(B6623*0.2042,2),0)</f>
        <v/>
      </c>
    </row>
    <row r="6624">
      <c r="A6624" t="inlineStr">
        <is>
          <t>照合 一般</t>
        </is>
      </c>
      <c r="B6624" s="21" t="n">
        <v>50000000</v>
      </c>
      <c r="C6624" s="22" t="n">
        <v>25</v>
      </c>
      <c r="D6624" s="22" t="n">
        <v>1</v>
      </c>
      <c r="E6624" s="22" t="n">
        <v>0</v>
      </c>
      <c r="F6624" s="21">
        <f>(IF(C6624&lt;=20,MAX(800000,400000*C6624),8000000+700000*(C6624-20))+IF(E6624=1,1000000,0))</f>
        <v/>
      </c>
      <c r="G6624" s="21">
        <f>IF(AND(D6624=3,C6624&lt;=5),MAX(0,B6624-F6624),IF(AND(D6624=2,C6624&lt;=5,MAX(0,B6624-F6624)&gt;3000000),1500000+MAX(0,B6624-F6624)-3000000,MAX(0,B6624-F6624)/2))</f>
        <v/>
      </c>
      <c r="H6624" s="21">
        <f>ROUNDDOWN(G6624,-3)</f>
        <v/>
      </c>
      <c r="I6624" s="21">
        <f>IF(H6624&lt;=0,0,ROUNDDOWN(ROUND((H6624*LOOKUP(H6624,{0,1950001,3300001,6950001,9000001,18000001,40000001},{0.05,0.1,0.2,0.23,0.33,0.4,0.45})-LOOKUP(H6624,{0,1950001,3300001,6950001,9000001,18000001,40000001},{0,97500,427500,636000,1536000,2796000,4796000}))*1.021,3),0))</f>
        <v/>
      </c>
      <c r="J6624" s="21">
        <f>ROUNDDOWN(ROUND(H6624*0.06,2),-2)</f>
        <v/>
      </c>
      <c r="K6624" s="21">
        <f>ROUNDDOWN(ROUND(H6624*0.04,2),-2)</f>
        <v/>
      </c>
      <c r="L6624" s="21">
        <f>I6624+J6624+K6624</f>
        <v/>
      </c>
      <c r="M6624" s="21">
        <f>B6624-L6624</f>
        <v/>
      </c>
      <c r="N6624" s="21">
        <f>ROUNDDOWN(ROUND(B6624*0.2042,2),0)</f>
        <v/>
      </c>
    </row>
    <row r="6625">
      <c r="A6625" t="inlineStr">
        <is>
          <t>照合 一般</t>
        </is>
      </c>
      <c r="B6625" s="21" t="n">
        <v>50000000</v>
      </c>
      <c r="C6625" s="22" t="n">
        <v>26</v>
      </c>
      <c r="D6625" s="22" t="n">
        <v>1</v>
      </c>
      <c r="E6625" s="22" t="n">
        <v>0</v>
      </c>
      <c r="F6625" s="21">
        <f>(IF(C6625&lt;=20,MAX(800000,400000*C6625),8000000+700000*(C6625-20))+IF(E6625=1,1000000,0))</f>
        <v/>
      </c>
      <c r="G6625" s="21">
        <f>IF(AND(D6625=3,C6625&lt;=5),MAX(0,B6625-F6625),IF(AND(D6625=2,C6625&lt;=5,MAX(0,B6625-F6625)&gt;3000000),1500000+MAX(0,B6625-F6625)-3000000,MAX(0,B6625-F6625)/2))</f>
        <v/>
      </c>
      <c r="H6625" s="21">
        <f>ROUNDDOWN(G6625,-3)</f>
        <v/>
      </c>
      <c r="I6625" s="21">
        <f>IF(H6625&lt;=0,0,ROUNDDOWN(ROUND((H6625*LOOKUP(H6625,{0,1950001,3300001,6950001,9000001,18000001,40000001},{0.05,0.1,0.2,0.23,0.33,0.4,0.45})-LOOKUP(H6625,{0,1950001,3300001,6950001,9000001,18000001,40000001},{0,97500,427500,636000,1536000,2796000,4796000}))*1.021,3),0))</f>
        <v/>
      </c>
      <c r="J6625" s="21">
        <f>ROUNDDOWN(ROUND(H6625*0.06,2),-2)</f>
        <v/>
      </c>
      <c r="K6625" s="21">
        <f>ROUNDDOWN(ROUND(H6625*0.04,2),-2)</f>
        <v/>
      </c>
      <c r="L6625" s="21">
        <f>I6625+J6625+K6625</f>
        <v/>
      </c>
      <c r="M6625" s="21">
        <f>B6625-L6625</f>
        <v/>
      </c>
      <c r="N6625" s="21">
        <f>ROUNDDOWN(ROUND(B6625*0.2042,2),0)</f>
        <v/>
      </c>
    </row>
    <row r="6626">
      <c r="A6626" t="inlineStr">
        <is>
          <t>照合 一般</t>
        </is>
      </c>
      <c r="B6626" s="21" t="n">
        <v>50000000</v>
      </c>
      <c r="C6626" s="22" t="n">
        <v>27</v>
      </c>
      <c r="D6626" s="22" t="n">
        <v>1</v>
      </c>
      <c r="E6626" s="22" t="n">
        <v>0</v>
      </c>
      <c r="F6626" s="21">
        <f>(IF(C6626&lt;=20,MAX(800000,400000*C6626),8000000+700000*(C6626-20))+IF(E6626=1,1000000,0))</f>
        <v/>
      </c>
      <c r="G6626" s="21">
        <f>IF(AND(D6626=3,C6626&lt;=5),MAX(0,B6626-F6626),IF(AND(D6626=2,C6626&lt;=5,MAX(0,B6626-F6626)&gt;3000000),1500000+MAX(0,B6626-F6626)-3000000,MAX(0,B6626-F6626)/2))</f>
        <v/>
      </c>
      <c r="H6626" s="21">
        <f>ROUNDDOWN(G6626,-3)</f>
        <v/>
      </c>
      <c r="I6626" s="21">
        <f>IF(H6626&lt;=0,0,ROUNDDOWN(ROUND((H6626*LOOKUP(H6626,{0,1950001,3300001,6950001,9000001,18000001,40000001},{0.05,0.1,0.2,0.23,0.33,0.4,0.45})-LOOKUP(H6626,{0,1950001,3300001,6950001,9000001,18000001,40000001},{0,97500,427500,636000,1536000,2796000,4796000}))*1.021,3),0))</f>
        <v/>
      </c>
      <c r="J6626" s="21">
        <f>ROUNDDOWN(ROUND(H6626*0.06,2),-2)</f>
        <v/>
      </c>
      <c r="K6626" s="21">
        <f>ROUNDDOWN(ROUND(H6626*0.04,2),-2)</f>
        <v/>
      </c>
      <c r="L6626" s="21">
        <f>I6626+J6626+K6626</f>
        <v/>
      </c>
      <c r="M6626" s="21">
        <f>B6626-L6626</f>
        <v/>
      </c>
      <c r="N6626" s="21">
        <f>ROUNDDOWN(ROUND(B6626*0.2042,2),0)</f>
        <v/>
      </c>
    </row>
    <row r="6627">
      <c r="A6627" t="inlineStr">
        <is>
          <t>照合 一般</t>
        </is>
      </c>
      <c r="B6627" s="21" t="n">
        <v>50000000</v>
      </c>
      <c r="C6627" s="22" t="n">
        <v>28</v>
      </c>
      <c r="D6627" s="22" t="n">
        <v>1</v>
      </c>
      <c r="E6627" s="22" t="n">
        <v>0</v>
      </c>
      <c r="F6627" s="21">
        <f>(IF(C6627&lt;=20,MAX(800000,400000*C6627),8000000+700000*(C6627-20))+IF(E6627=1,1000000,0))</f>
        <v/>
      </c>
      <c r="G6627" s="21">
        <f>IF(AND(D6627=3,C6627&lt;=5),MAX(0,B6627-F6627),IF(AND(D6627=2,C6627&lt;=5,MAX(0,B6627-F6627)&gt;3000000),1500000+MAX(0,B6627-F6627)-3000000,MAX(0,B6627-F6627)/2))</f>
        <v/>
      </c>
      <c r="H6627" s="21">
        <f>ROUNDDOWN(G6627,-3)</f>
        <v/>
      </c>
      <c r="I6627" s="21">
        <f>IF(H6627&lt;=0,0,ROUNDDOWN(ROUND((H6627*LOOKUP(H6627,{0,1950001,3300001,6950001,9000001,18000001,40000001},{0.05,0.1,0.2,0.23,0.33,0.4,0.45})-LOOKUP(H6627,{0,1950001,3300001,6950001,9000001,18000001,40000001},{0,97500,427500,636000,1536000,2796000,4796000}))*1.021,3),0))</f>
        <v/>
      </c>
      <c r="J6627" s="21">
        <f>ROUNDDOWN(ROUND(H6627*0.06,2),-2)</f>
        <v/>
      </c>
      <c r="K6627" s="21">
        <f>ROUNDDOWN(ROUND(H6627*0.04,2),-2)</f>
        <v/>
      </c>
      <c r="L6627" s="21">
        <f>I6627+J6627+K6627</f>
        <v/>
      </c>
      <c r="M6627" s="21">
        <f>B6627-L6627</f>
        <v/>
      </c>
      <c r="N6627" s="21">
        <f>ROUNDDOWN(ROUND(B6627*0.2042,2),0)</f>
        <v/>
      </c>
    </row>
    <row r="6628">
      <c r="A6628" t="inlineStr">
        <is>
          <t>照合 一般</t>
        </is>
      </c>
      <c r="B6628" s="21" t="n">
        <v>50000000</v>
      </c>
      <c r="C6628" s="22" t="n">
        <v>29</v>
      </c>
      <c r="D6628" s="22" t="n">
        <v>1</v>
      </c>
      <c r="E6628" s="22" t="n">
        <v>0</v>
      </c>
      <c r="F6628" s="21">
        <f>(IF(C6628&lt;=20,MAX(800000,400000*C6628),8000000+700000*(C6628-20))+IF(E6628=1,1000000,0))</f>
        <v/>
      </c>
      <c r="G6628" s="21">
        <f>IF(AND(D6628=3,C6628&lt;=5),MAX(0,B6628-F6628),IF(AND(D6628=2,C6628&lt;=5,MAX(0,B6628-F6628)&gt;3000000),1500000+MAX(0,B6628-F6628)-3000000,MAX(0,B6628-F6628)/2))</f>
        <v/>
      </c>
      <c r="H6628" s="21">
        <f>ROUNDDOWN(G6628,-3)</f>
        <v/>
      </c>
      <c r="I6628" s="21">
        <f>IF(H6628&lt;=0,0,ROUNDDOWN(ROUND((H6628*LOOKUP(H6628,{0,1950001,3300001,6950001,9000001,18000001,40000001},{0.05,0.1,0.2,0.23,0.33,0.4,0.45})-LOOKUP(H6628,{0,1950001,3300001,6950001,9000001,18000001,40000001},{0,97500,427500,636000,1536000,2796000,4796000}))*1.021,3),0))</f>
        <v/>
      </c>
      <c r="J6628" s="21">
        <f>ROUNDDOWN(ROUND(H6628*0.06,2),-2)</f>
        <v/>
      </c>
      <c r="K6628" s="21">
        <f>ROUNDDOWN(ROUND(H6628*0.04,2),-2)</f>
        <v/>
      </c>
      <c r="L6628" s="21">
        <f>I6628+J6628+K6628</f>
        <v/>
      </c>
      <c r="M6628" s="21">
        <f>B6628-L6628</f>
        <v/>
      </c>
      <c r="N6628" s="21">
        <f>ROUNDDOWN(ROUND(B6628*0.2042,2),0)</f>
        <v/>
      </c>
    </row>
    <row r="6629">
      <c r="A6629" t="inlineStr">
        <is>
          <t>照合 一般</t>
        </is>
      </c>
      <c r="B6629" s="21" t="n">
        <v>50000000</v>
      </c>
      <c r="C6629" s="22" t="n">
        <v>30</v>
      </c>
      <c r="D6629" s="22" t="n">
        <v>1</v>
      </c>
      <c r="E6629" s="22" t="n">
        <v>0</v>
      </c>
      <c r="F6629" s="21">
        <f>(IF(C6629&lt;=20,MAX(800000,400000*C6629),8000000+700000*(C6629-20))+IF(E6629=1,1000000,0))</f>
        <v/>
      </c>
      <c r="G6629" s="21">
        <f>IF(AND(D6629=3,C6629&lt;=5),MAX(0,B6629-F6629),IF(AND(D6629=2,C6629&lt;=5,MAX(0,B6629-F6629)&gt;3000000),1500000+MAX(0,B6629-F6629)-3000000,MAX(0,B6629-F6629)/2))</f>
        <v/>
      </c>
      <c r="H6629" s="21">
        <f>ROUNDDOWN(G6629,-3)</f>
        <v/>
      </c>
      <c r="I6629" s="21">
        <f>IF(H6629&lt;=0,0,ROUNDDOWN(ROUND((H6629*LOOKUP(H6629,{0,1950001,3300001,6950001,9000001,18000001,40000001},{0.05,0.1,0.2,0.23,0.33,0.4,0.45})-LOOKUP(H6629,{0,1950001,3300001,6950001,9000001,18000001,40000001},{0,97500,427500,636000,1536000,2796000,4796000}))*1.021,3),0))</f>
        <v/>
      </c>
      <c r="J6629" s="21">
        <f>ROUNDDOWN(ROUND(H6629*0.06,2),-2)</f>
        <v/>
      </c>
      <c r="K6629" s="21">
        <f>ROUNDDOWN(ROUND(H6629*0.04,2),-2)</f>
        <v/>
      </c>
      <c r="L6629" s="21">
        <f>I6629+J6629+K6629</f>
        <v/>
      </c>
      <c r="M6629" s="21">
        <f>B6629-L6629</f>
        <v/>
      </c>
      <c r="N6629" s="21">
        <f>ROUNDDOWN(ROUND(B6629*0.2042,2),0)</f>
        <v/>
      </c>
    </row>
    <row r="6630">
      <c r="A6630" t="inlineStr">
        <is>
          <t>照合 一般</t>
        </is>
      </c>
      <c r="B6630" s="21" t="n">
        <v>50000000</v>
      </c>
      <c r="C6630" s="22" t="n">
        <v>31</v>
      </c>
      <c r="D6630" s="22" t="n">
        <v>1</v>
      </c>
      <c r="E6630" s="22" t="n">
        <v>0</v>
      </c>
      <c r="F6630" s="21">
        <f>(IF(C6630&lt;=20,MAX(800000,400000*C6630),8000000+700000*(C6630-20))+IF(E6630=1,1000000,0))</f>
        <v/>
      </c>
      <c r="G6630" s="21">
        <f>IF(AND(D6630=3,C6630&lt;=5),MAX(0,B6630-F6630),IF(AND(D6630=2,C6630&lt;=5,MAX(0,B6630-F6630)&gt;3000000),1500000+MAX(0,B6630-F6630)-3000000,MAX(0,B6630-F6630)/2))</f>
        <v/>
      </c>
      <c r="H6630" s="21">
        <f>ROUNDDOWN(G6630,-3)</f>
        <v/>
      </c>
      <c r="I6630" s="21">
        <f>IF(H6630&lt;=0,0,ROUNDDOWN(ROUND((H6630*LOOKUP(H6630,{0,1950001,3300001,6950001,9000001,18000001,40000001},{0.05,0.1,0.2,0.23,0.33,0.4,0.45})-LOOKUP(H6630,{0,1950001,3300001,6950001,9000001,18000001,40000001},{0,97500,427500,636000,1536000,2796000,4796000}))*1.021,3),0))</f>
        <v/>
      </c>
      <c r="J6630" s="21">
        <f>ROUNDDOWN(ROUND(H6630*0.06,2),-2)</f>
        <v/>
      </c>
      <c r="K6630" s="21">
        <f>ROUNDDOWN(ROUND(H6630*0.04,2),-2)</f>
        <v/>
      </c>
      <c r="L6630" s="21">
        <f>I6630+J6630+K6630</f>
        <v/>
      </c>
      <c r="M6630" s="21">
        <f>B6630-L6630</f>
        <v/>
      </c>
      <c r="N6630" s="21">
        <f>ROUNDDOWN(ROUND(B6630*0.2042,2),0)</f>
        <v/>
      </c>
    </row>
    <row r="6631">
      <c r="A6631" t="inlineStr">
        <is>
          <t>照合 一般</t>
        </is>
      </c>
      <c r="B6631" s="21" t="n">
        <v>50000000</v>
      </c>
      <c r="C6631" s="22" t="n">
        <v>32</v>
      </c>
      <c r="D6631" s="22" t="n">
        <v>1</v>
      </c>
      <c r="E6631" s="22" t="n">
        <v>0</v>
      </c>
      <c r="F6631" s="21">
        <f>(IF(C6631&lt;=20,MAX(800000,400000*C6631),8000000+700000*(C6631-20))+IF(E6631=1,1000000,0))</f>
        <v/>
      </c>
      <c r="G6631" s="21">
        <f>IF(AND(D6631=3,C6631&lt;=5),MAX(0,B6631-F6631),IF(AND(D6631=2,C6631&lt;=5,MAX(0,B6631-F6631)&gt;3000000),1500000+MAX(0,B6631-F6631)-3000000,MAX(0,B6631-F6631)/2))</f>
        <v/>
      </c>
      <c r="H6631" s="21">
        <f>ROUNDDOWN(G6631,-3)</f>
        <v/>
      </c>
      <c r="I6631" s="21">
        <f>IF(H6631&lt;=0,0,ROUNDDOWN(ROUND((H6631*LOOKUP(H6631,{0,1950001,3300001,6950001,9000001,18000001,40000001},{0.05,0.1,0.2,0.23,0.33,0.4,0.45})-LOOKUP(H6631,{0,1950001,3300001,6950001,9000001,18000001,40000001},{0,97500,427500,636000,1536000,2796000,4796000}))*1.021,3),0))</f>
        <v/>
      </c>
      <c r="J6631" s="21">
        <f>ROUNDDOWN(ROUND(H6631*0.06,2),-2)</f>
        <v/>
      </c>
      <c r="K6631" s="21">
        <f>ROUNDDOWN(ROUND(H6631*0.04,2),-2)</f>
        <v/>
      </c>
      <c r="L6631" s="21">
        <f>I6631+J6631+K6631</f>
        <v/>
      </c>
      <c r="M6631" s="21">
        <f>B6631-L6631</f>
        <v/>
      </c>
      <c r="N6631" s="21">
        <f>ROUNDDOWN(ROUND(B6631*0.2042,2),0)</f>
        <v/>
      </c>
    </row>
    <row r="6632">
      <c r="A6632" t="inlineStr">
        <is>
          <t>照合 一般</t>
        </is>
      </c>
      <c r="B6632" s="21" t="n">
        <v>50000000</v>
      </c>
      <c r="C6632" s="22" t="n">
        <v>33</v>
      </c>
      <c r="D6632" s="22" t="n">
        <v>1</v>
      </c>
      <c r="E6632" s="22" t="n">
        <v>0</v>
      </c>
      <c r="F6632" s="21">
        <f>(IF(C6632&lt;=20,MAX(800000,400000*C6632),8000000+700000*(C6632-20))+IF(E6632=1,1000000,0))</f>
        <v/>
      </c>
      <c r="G6632" s="21">
        <f>IF(AND(D6632=3,C6632&lt;=5),MAX(0,B6632-F6632),IF(AND(D6632=2,C6632&lt;=5,MAX(0,B6632-F6632)&gt;3000000),1500000+MAX(0,B6632-F6632)-3000000,MAX(0,B6632-F6632)/2))</f>
        <v/>
      </c>
      <c r="H6632" s="21">
        <f>ROUNDDOWN(G6632,-3)</f>
        <v/>
      </c>
      <c r="I6632" s="21">
        <f>IF(H6632&lt;=0,0,ROUNDDOWN(ROUND((H6632*LOOKUP(H6632,{0,1950001,3300001,6950001,9000001,18000001,40000001},{0.05,0.1,0.2,0.23,0.33,0.4,0.45})-LOOKUP(H6632,{0,1950001,3300001,6950001,9000001,18000001,40000001},{0,97500,427500,636000,1536000,2796000,4796000}))*1.021,3),0))</f>
        <v/>
      </c>
      <c r="J6632" s="21">
        <f>ROUNDDOWN(ROUND(H6632*0.06,2),-2)</f>
        <v/>
      </c>
      <c r="K6632" s="21">
        <f>ROUNDDOWN(ROUND(H6632*0.04,2),-2)</f>
        <v/>
      </c>
      <c r="L6632" s="21">
        <f>I6632+J6632+K6632</f>
        <v/>
      </c>
      <c r="M6632" s="21">
        <f>B6632-L6632</f>
        <v/>
      </c>
      <c r="N6632" s="21">
        <f>ROUNDDOWN(ROUND(B6632*0.2042,2),0)</f>
        <v/>
      </c>
    </row>
    <row r="6633">
      <c r="A6633" t="inlineStr">
        <is>
          <t>照合 一般</t>
        </is>
      </c>
      <c r="B6633" s="21" t="n">
        <v>50000000</v>
      </c>
      <c r="C6633" s="22" t="n">
        <v>34</v>
      </c>
      <c r="D6633" s="22" t="n">
        <v>1</v>
      </c>
      <c r="E6633" s="22" t="n">
        <v>0</v>
      </c>
      <c r="F6633" s="21">
        <f>(IF(C6633&lt;=20,MAX(800000,400000*C6633),8000000+700000*(C6633-20))+IF(E6633=1,1000000,0))</f>
        <v/>
      </c>
      <c r="G6633" s="21">
        <f>IF(AND(D6633=3,C6633&lt;=5),MAX(0,B6633-F6633),IF(AND(D6633=2,C6633&lt;=5,MAX(0,B6633-F6633)&gt;3000000),1500000+MAX(0,B6633-F6633)-3000000,MAX(0,B6633-F6633)/2))</f>
        <v/>
      </c>
      <c r="H6633" s="21">
        <f>ROUNDDOWN(G6633,-3)</f>
        <v/>
      </c>
      <c r="I6633" s="21">
        <f>IF(H6633&lt;=0,0,ROUNDDOWN(ROUND((H6633*LOOKUP(H6633,{0,1950001,3300001,6950001,9000001,18000001,40000001},{0.05,0.1,0.2,0.23,0.33,0.4,0.45})-LOOKUP(H6633,{0,1950001,3300001,6950001,9000001,18000001,40000001},{0,97500,427500,636000,1536000,2796000,4796000}))*1.021,3),0))</f>
        <v/>
      </c>
      <c r="J6633" s="21">
        <f>ROUNDDOWN(ROUND(H6633*0.06,2),-2)</f>
        <v/>
      </c>
      <c r="K6633" s="21">
        <f>ROUNDDOWN(ROUND(H6633*0.04,2),-2)</f>
        <v/>
      </c>
      <c r="L6633" s="21">
        <f>I6633+J6633+K6633</f>
        <v/>
      </c>
      <c r="M6633" s="21">
        <f>B6633-L6633</f>
        <v/>
      </c>
      <c r="N6633" s="21">
        <f>ROUNDDOWN(ROUND(B6633*0.2042,2),0)</f>
        <v/>
      </c>
    </row>
    <row r="6634">
      <c r="A6634" t="inlineStr">
        <is>
          <t>照合 一般</t>
        </is>
      </c>
      <c r="B6634" s="21" t="n">
        <v>50000000</v>
      </c>
      <c r="C6634" s="22" t="n">
        <v>35</v>
      </c>
      <c r="D6634" s="22" t="n">
        <v>1</v>
      </c>
      <c r="E6634" s="22" t="n">
        <v>0</v>
      </c>
      <c r="F6634" s="21">
        <f>(IF(C6634&lt;=20,MAX(800000,400000*C6634),8000000+700000*(C6634-20))+IF(E6634=1,1000000,0))</f>
        <v/>
      </c>
      <c r="G6634" s="21">
        <f>IF(AND(D6634=3,C6634&lt;=5),MAX(0,B6634-F6634),IF(AND(D6634=2,C6634&lt;=5,MAX(0,B6634-F6634)&gt;3000000),1500000+MAX(0,B6634-F6634)-3000000,MAX(0,B6634-F6634)/2))</f>
        <v/>
      </c>
      <c r="H6634" s="21">
        <f>ROUNDDOWN(G6634,-3)</f>
        <v/>
      </c>
      <c r="I6634" s="21">
        <f>IF(H6634&lt;=0,0,ROUNDDOWN(ROUND((H6634*LOOKUP(H6634,{0,1950001,3300001,6950001,9000001,18000001,40000001},{0.05,0.1,0.2,0.23,0.33,0.4,0.45})-LOOKUP(H6634,{0,1950001,3300001,6950001,9000001,18000001,40000001},{0,97500,427500,636000,1536000,2796000,4796000}))*1.021,3),0))</f>
        <v/>
      </c>
      <c r="J6634" s="21">
        <f>ROUNDDOWN(ROUND(H6634*0.06,2),-2)</f>
        <v/>
      </c>
      <c r="K6634" s="21">
        <f>ROUNDDOWN(ROUND(H6634*0.04,2),-2)</f>
        <v/>
      </c>
      <c r="L6634" s="21">
        <f>I6634+J6634+K6634</f>
        <v/>
      </c>
      <c r="M6634" s="21">
        <f>B6634-L6634</f>
        <v/>
      </c>
      <c r="N6634" s="21">
        <f>ROUNDDOWN(ROUND(B6634*0.2042,2),0)</f>
        <v/>
      </c>
    </row>
    <row r="6635">
      <c r="A6635" t="inlineStr">
        <is>
          <t>照合 一般</t>
        </is>
      </c>
      <c r="B6635" s="21" t="n">
        <v>50000000</v>
      </c>
      <c r="C6635" s="22" t="n">
        <v>36</v>
      </c>
      <c r="D6635" s="22" t="n">
        <v>1</v>
      </c>
      <c r="E6635" s="22" t="n">
        <v>0</v>
      </c>
      <c r="F6635" s="21">
        <f>(IF(C6635&lt;=20,MAX(800000,400000*C6635),8000000+700000*(C6635-20))+IF(E6635=1,1000000,0))</f>
        <v/>
      </c>
      <c r="G6635" s="21">
        <f>IF(AND(D6635=3,C6635&lt;=5),MAX(0,B6635-F6635),IF(AND(D6635=2,C6635&lt;=5,MAX(0,B6635-F6635)&gt;3000000),1500000+MAX(0,B6635-F6635)-3000000,MAX(0,B6635-F6635)/2))</f>
        <v/>
      </c>
      <c r="H6635" s="21">
        <f>ROUNDDOWN(G6635,-3)</f>
        <v/>
      </c>
      <c r="I6635" s="21">
        <f>IF(H6635&lt;=0,0,ROUNDDOWN(ROUND((H6635*LOOKUP(H6635,{0,1950001,3300001,6950001,9000001,18000001,40000001},{0.05,0.1,0.2,0.23,0.33,0.4,0.45})-LOOKUP(H6635,{0,1950001,3300001,6950001,9000001,18000001,40000001},{0,97500,427500,636000,1536000,2796000,4796000}))*1.021,3),0))</f>
        <v/>
      </c>
      <c r="J6635" s="21">
        <f>ROUNDDOWN(ROUND(H6635*0.06,2),-2)</f>
        <v/>
      </c>
      <c r="K6635" s="21">
        <f>ROUNDDOWN(ROUND(H6635*0.04,2),-2)</f>
        <v/>
      </c>
      <c r="L6635" s="21">
        <f>I6635+J6635+K6635</f>
        <v/>
      </c>
      <c r="M6635" s="21">
        <f>B6635-L6635</f>
        <v/>
      </c>
      <c r="N6635" s="21">
        <f>ROUNDDOWN(ROUND(B6635*0.2042,2),0)</f>
        <v/>
      </c>
    </row>
    <row r="6636">
      <c r="A6636" t="inlineStr">
        <is>
          <t>照合 一般</t>
        </is>
      </c>
      <c r="B6636" s="21" t="n">
        <v>50000000</v>
      </c>
      <c r="C6636" s="22" t="n">
        <v>37</v>
      </c>
      <c r="D6636" s="22" t="n">
        <v>1</v>
      </c>
      <c r="E6636" s="22" t="n">
        <v>0</v>
      </c>
      <c r="F6636" s="21">
        <f>(IF(C6636&lt;=20,MAX(800000,400000*C6636),8000000+700000*(C6636-20))+IF(E6636=1,1000000,0))</f>
        <v/>
      </c>
      <c r="G6636" s="21">
        <f>IF(AND(D6636=3,C6636&lt;=5),MAX(0,B6636-F6636),IF(AND(D6636=2,C6636&lt;=5,MAX(0,B6636-F6636)&gt;3000000),1500000+MAX(0,B6636-F6636)-3000000,MAX(0,B6636-F6636)/2))</f>
        <v/>
      </c>
      <c r="H6636" s="21">
        <f>ROUNDDOWN(G6636,-3)</f>
        <v/>
      </c>
      <c r="I6636" s="21">
        <f>IF(H6636&lt;=0,0,ROUNDDOWN(ROUND((H6636*LOOKUP(H6636,{0,1950001,3300001,6950001,9000001,18000001,40000001},{0.05,0.1,0.2,0.23,0.33,0.4,0.45})-LOOKUP(H6636,{0,1950001,3300001,6950001,9000001,18000001,40000001},{0,97500,427500,636000,1536000,2796000,4796000}))*1.021,3),0))</f>
        <v/>
      </c>
      <c r="J6636" s="21">
        <f>ROUNDDOWN(ROUND(H6636*0.06,2),-2)</f>
        <v/>
      </c>
      <c r="K6636" s="21">
        <f>ROUNDDOWN(ROUND(H6636*0.04,2),-2)</f>
        <v/>
      </c>
      <c r="L6636" s="21">
        <f>I6636+J6636+K6636</f>
        <v/>
      </c>
      <c r="M6636" s="21">
        <f>B6636-L6636</f>
        <v/>
      </c>
      <c r="N6636" s="21">
        <f>ROUNDDOWN(ROUND(B6636*0.2042,2),0)</f>
        <v/>
      </c>
    </row>
    <row r="6637">
      <c r="A6637" t="inlineStr">
        <is>
          <t>照合 一般</t>
        </is>
      </c>
      <c r="B6637" s="21" t="n">
        <v>50000000</v>
      </c>
      <c r="C6637" s="22" t="n">
        <v>38</v>
      </c>
      <c r="D6637" s="22" t="n">
        <v>1</v>
      </c>
      <c r="E6637" s="22" t="n">
        <v>0</v>
      </c>
      <c r="F6637" s="21">
        <f>(IF(C6637&lt;=20,MAX(800000,400000*C6637),8000000+700000*(C6637-20))+IF(E6637=1,1000000,0))</f>
        <v/>
      </c>
      <c r="G6637" s="21">
        <f>IF(AND(D6637=3,C6637&lt;=5),MAX(0,B6637-F6637),IF(AND(D6637=2,C6637&lt;=5,MAX(0,B6637-F6637)&gt;3000000),1500000+MAX(0,B6637-F6637)-3000000,MAX(0,B6637-F6637)/2))</f>
        <v/>
      </c>
      <c r="H6637" s="21">
        <f>ROUNDDOWN(G6637,-3)</f>
        <v/>
      </c>
      <c r="I6637" s="21">
        <f>IF(H6637&lt;=0,0,ROUNDDOWN(ROUND((H6637*LOOKUP(H6637,{0,1950001,3300001,6950001,9000001,18000001,40000001},{0.05,0.1,0.2,0.23,0.33,0.4,0.45})-LOOKUP(H6637,{0,1950001,3300001,6950001,9000001,18000001,40000001},{0,97500,427500,636000,1536000,2796000,4796000}))*1.021,3),0))</f>
        <v/>
      </c>
      <c r="J6637" s="21">
        <f>ROUNDDOWN(ROUND(H6637*0.06,2),-2)</f>
        <v/>
      </c>
      <c r="K6637" s="21">
        <f>ROUNDDOWN(ROUND(H6637*0.04,2),-2)</f>
        <v/>
      </c>
      <c r="L6637" s="21">
        <f>I6637+J6637+K6637</f>
        <v/>
      </c>
      <c r="M6637" s="21">
        <f>B6637-L6637</f>
        <v/>
      </c>
      <c r="N6637" s="21">
        <f>ROUNDDOWN(ROUND(B6637*0.2042,2),0)</f>
        <v/>
      </c>
    </row>
    <row r="6638">
      <c r="A6638" t="inlineStr">
        <is>
          <t>照合 一般</t>
        </is>
      </c>
      <c r="B6638" s="21" t="n">
        <v>50000000</v>
      </c>
      <c r="C6638" s="22" t="n">
        <v>39</v>
      </c>
      <c r="D6638" s="22" t="n">
        <v>1</v>
      </c>
      <c r="E6638" s="22" t="n">
        <v>0</v>
      </c>
      <c r="F6638" s="21">
        <f>(IF(C6638&lt;=20,MAX(800000,400000*C6638),8000000+700000*(C6638-20))+IF(E6638=1,1000000,0))</f>
        <v/>
      </c>
      <c r="G6638" s="21">
        <f>IF(AND(D6638=3,C6638&lt;=5),MAX(0,B6638-F6638),IF(AND(D6638=2,C6638&lt;=5,MAX(0,B6638-F6638)&gt;3000000),1500000+MAX(0,B6638-F6638)-3000000,MAX(0,B6638-F6638)/2))</f>
        <v/>
      </c>
      <c r="H6638" s="21">
        <f>ROUNDDOWN(G6638,-3)</f>
        <v/>
      </c>
      <c r="I6638" s="21">
        <f>IF(H6638&lt;=0,0,ROUNDDOWN(ROUND((H6638*LOOKUP(H6638,{0,1950001,3300001,6950001,9000001,18000001,40000001},{0.05,0.1,0.2,0.23,0.33,0.4,0.45})-LOOKUP(H6638,{0,1950001,3300001,6950001,9000001,18000001,40000001},{0,97500,427500,636000,1536000,2796000,4796000}))*1.021,3),0))</f>
        <v/>
      </c>
      <c r="J6638" s="21">
        <f>ROUNDDOWN(ROUND(H6638*0.06,2),-2)</f>
        <v/>
      </c>
      <c r="K6638" s="21">
        <f>ROUNDDOWN(ROUND(H6638*0.04,2),-2)</f>
        <v/>
      </c>
      <c r="L6638" s="21">
        <f>I6638+J6638+K6638</f>
        <v/>
      </c>
      <c r="M6638" s="21">
        <f>B6638-L6638</f>
        <v/>
      </c>
      <c r="N6638" s="21">
        <f>ROUNDDOWN(ROUND(B6638*0.2042,2),0)</f>
        <v/>
      </c>
    </row>
    <row r="6639">
      <c r="A6639" t="inlineStr">
        <is>
          <t>照合 一般</t>
        </is>
      </c>
      <c r="B6639" s="21" t="n">
        <v>50000000</v>
      </c>
      <c r="C6639" s="22" t="n">
        <v>40</v>
      </c>
      <c r="D6639" s="22" t="n">
        <v>1</v>
      </c>
      <c r="E6639" s="22" t="n">
        <v>0</v>
      </c>
      <c r="F6639" s="21">
        <f>(IF(C6639&lt;=20,MAX(800000,400000*C6639),8000000+700000*(C6639-20))+IF(E6639=1,1000000,0))</f>
        <v/>
      </c>
      <c r="G6639" s="21">
        <f>IF(AND(D6639=3,C6639&lt;=5),MAX(0,B6639-F6639),IF(AND(D6639=2,C6639&lt;=5,MAX(0,B6639-F6639)&gt;3000000),1500000+MAX(0,B6639-F6639)-3000000,MAX(0,B6639-F6639)/2))</f>
        <v/>
      </c>
      <c r="H6639" s="21">
        <f>ROUNDDOWN(G6639,-3)</f>
        <v/>
      </c>
      <c r="I6639" s="21">
        <f>IF(H6639&lt;=0,0,ROUNDDOWN(ROUND((H6639*LOOKUP(H6639,{0,1950001,3300001,6950001,9000001,18000001,40000001},{0.05,0.1,0.2,0.23,0.33,0.4,0.45})-LOOKUP(H6639,{0,1950001,3300001,6950001,9000001,18000001,40000001},{0,97500,427500,636000,1536000,2796000,4796000}))*1.021,3),0))</f>
        <v/>
      </c>
      <c r="J6639" s="21">
        <f>ROUNDDOWN(ROUND(H6639*0.06,2),-2)</f>
        <v/>
      </c>
      <c r="K6639" s="21">
        <f>ROUNDDOWN(ROUND(H6639*0.04,2),-2)</f>
        <v/>
      </c>
      <c r="L6639" s="21">
        <f>I6639+J6639+K6639</f>
        <v/>
      </c>
      <c r="M6639" s="21">
        <f>B6639-L6639</f>
        <v/>
      </c>
      <c r="N6639" s="21">
        <f>ROUNDDOWN(ROUND(B6639*0.2042,2),0)</f>
        <v/>
      </c>
    </row>
    <row r="6640">
      <c r="A6640" t="inlineStr">
        <is>
          <t>照合 一般</t>
        </is>
      </c>
      <c r="B6640" s="21" t="n">
        <v>50000000</v>
      </c>
      <c r="C6640" s="22" t="n">
        <v>41</v>
      </c>
      <c r="D6640" s="22" t="n">
        <v>1</v>
      </c>
      <c r="E6640" s="22" t="n">
        <v>0</v>
      </c>
      <c r="F6640" s="21">
        <f>(IF(C6640&lt;=20,MAX(800000,400000*C6640),8000000+700000*(C6640-20))+IF(E6640=1,1000000,0))</f>
        <v/>
      </c>
      <c r="G6640" s="21">
        <f>IF(AND(D6640=3,C6640&lt;=5),MAX(0,B6640-F6640),IF(AND(D6640=2,C6640&lt;=5,MAX(0,B6640-F6640)&gt;3000000),1500000+MAX(0,B6640-F6640)-3000000,MAX(0,B6640-F6640)/2))</f>
        <v/>
      </c>
      <c r="H6640" s="21">
        <f>ROUNDDOWN(G6640,-3)</f>
        <v/>
      </c>
      <c r="I6640" s="21">
        <f>IF(H6640&lt;=0,0,ROUNDDOWN(ROUND((H6640*LOOKUP(H6640,{0,1950001,3300001,6950001,9000001,18000001,40000001},{0.05,0.1,0.2,0.23,0.33,0.4,0.45})-LOOKUP(H6640,{0,1950001,3300001,6950001,9000001,18000001,40000001},{0,97500,427500,636000,1536000,2796000,4796000}))*1.021,3),0))</f>
        <v/>
      </c>
      <c r="J6640" s="21">
        <f>ROUNDDOWN(ROUND(H6640*0.06,2),-2)</f>
        <v/>
      </c>
      <c r="K6640" s="21">
        <f>ROUNDDOWN(ROUND(H6640*0.04,2),-2)</f>
        <v/>
      </c>
      <c r="L6640" s="21">
        <f>I6640+J6640+K6640</f>
        <v/>
      </c>
      <c r="M6640" s="21">
        <f>B6640-L6640</f>
        <v/>
      </c>
      <c r="N6640" s="21">
        <f>ROUNDDOWN(ROUND(B6640*0.2042,2),0)</f>
        <v/>
      </c>
    </row>
    <row r="6641">
      <c r="A6641" t="inlineStr">
        <is>
          <t>照合 一般</t>
        </is>
      </c>
      <c r="B6641" s="21" t="n">
        <v>50000000</v>
      </c>
      <c r="C6641" s="22" t="n">
        <v>42</v>
      </c>
      <c r="D6641" s="22" t="n">
        <v>1</v>
      </c>
      <c r="E6641" s="22" t="n">
        <v>0</v>
      </c>
      <c r="F6641" s="21">
        <f>(IF(C6641&lt;=20,MAX(800000,400000*C6641),8000000+700000*(C6641-20))+IF(E6641=1,1000000,0))</f>
        <v/>
      </c>
      <c r="G6641" s="21">
        <f>IF(AND(D6641=3,C6641&lt;=5),MAX(0,B6641-F6641),IF(AND(D6641=2,C6641&lt;=5,MAX(0,B6641-F6641)&gt;3000000),1500000+MAX(0,B6641-F6641)-3000000,MAX(0,B6641-F6641)/2))</f>
        <v/>
      </c>
      <c r="H6641" s="21">
        <f>ROUNDDOWN(G6641,-3)</f>
        <v/>
      </c>
      <c r="I6641" s="21">
        <f>IF(H6641&lt;=0,0,ROUNDDOWN(ROUND((H6641*LOOKUP(H6641,{0,1950001,3300001,6950001,9000001,18000001,40000001},{0.05,0.1,0.2,0.23,0.33,0.4,0.45})-LOOKUP(H6641,{0,1950001,3300001,6950001,9000001,18000001,40000001},{0,97500,427500,636000,1536000,2796000,4796000}))*1.021,3),0))</f>
        <v/>
      </c>
      <c r="J6641" s="21">
        <f>ROUNDDOWN(ROUND(H6641*0.06,2),-2)</f>
        <v/>
      </c>
      <c r="K6641" s="21">
        <f>ROUNDDOWN(ROUND(H6641*0.04,2),-2)</f>
        <v/>
      </c>
      <c r="L6641" s="21">
        <f>I6641+J6641+K6641</f>
        <v/>
      </c>
      <c r="M6641" s="21">
        <f>B6641-L6641</f>
        <v/>
      </c>
      <c r="N6641" s="21">
        <f>ROUNDDOWN(ROUND(B6641*0.2042,2),0)</f>
        <v/>
      </c>
    </row>
    <row r="6642">
      <c r="A6642" t="inlineStr">
        <is>
          <t>照合 一般</t>
        </is>
      </c>
      <c r="B6642" s="21" t="n">
        <v>50000000</v>
      </c>
      <c r="C6642" s="22" t="n">
        <v>43</v>
      </c>
      <c r="D6642" s="22" t="n">
        <v>1</v>
      </c>
      <c r="E6642" s="22" t="n">
        <v>0</v>
      </c>
      <c r="F6642" s="21">
        <f>(IF(C6642&lt;=20,MAX(800000,400000*C6642),8000000+700000*(C6642-20))+IF(E6642=1,1000000,0))</f>
        <v/>
      </c>
      <c r="G6642" s="21">
        <f>IF(AND(D6642=3,C6642&lt;=5),MAX(0,B6642-F6642),IF(AND(D6642=2,C6642&lt;=5,MAX(0,B6642-F6642)&gt;3000000),1500000+MAX(0,B6642-F6642)-3000000,MAX(0,B6642-F6642)/2))</f>
        <v/>
      </c>
      <c r="H6642" s="21">
        <f>ROUNDDOWN(G6642,-3)</f>
        <v/>
      </c>
      <c r="I6642" s="21">
        <f>IF(H6642&lt;=0,0,ROUNDDOWN(ROUND((H6642*LOOKUP(H6642,{0,1950001,3300001,6950001,9000001,18000001,40000001},{0.05,0.1,0.2,0.23,0.33,0.4,0.45})-LOOKUP(H6642,{0,1950001,3300001,6950001,9000001,18000001,40000001},{0,97500,427500,636000,1536000,2796000,4796000}))*1.021,3),0))</f>
        <v/>
      </c>
      <c r="J6642" s="21">
        <f>ROUNDDOWN(ROUND(H6642*0.06,2),-2)</f>
        <v/>
      </c>
      <c r="K6642" s="21">
        <f>ROUNDDOWN(ROUND(H6642*0.04,2),-2)</f>
        <v/>
      </c>
      <c r="L6642" s="21">
        <f>I6642+J6642+K6642</f>
        <v/>
      </c>
      <c r="M6642" s="21">
        <f>B6642-L6642</f>
        <v/>
      </c>
      <c r="N6642" s="21">
        <f>ROUNDDOWN(ROUND(B6642*0.2042,2),0)</f>
        <v/>
      </c>
    </row>
    <row r="6643">
      <c r="A6643" t="inlineStr">
        <is>
          <t>照合 一般</t>
        </is>
      </c>
      <c r="B6643" s="21" t="n">
        <v>50000000</v>
      </c>
      <c r="C6643" s="22" t="n">
        <v>44</v>
      </c>
      <c r="D6643" s="22" t="n">
        <v>1</v>
      </c>
      <c r="E6643" s="22" t="n">
        <v>0</v>
      </c>
      <c r="F6643" s="21">
        <f>(IF(C6643&lt;=20,MAX(800000,400000*C6643),8000000+700000*(C6643-20))+IF(E6643=1,1000000,0))</f>
        <v/>
      </c>
      <c r="G6643" s="21">
        <f>IF(AND(D6643=3,C6643&lt;=5),MAX(0,B6643-F6643),IF(AND(D6643=2,C6643&lt;=5,MAX(0,B6643-F6643)&gt;3000000),1500000+MAX(0,B6643-F6643)-3000000,MAX(0,B6643-F6643)/2))</f>
        <v/>
      </c>
      <c r="H6643" s="21">
        <f>ROUNDDOWN(G6643,-3)</f>
        <v/>
      </c>
      <c r="I6643" s="21">
        <f>IF(H6643&lt;=0,0,ROUNDDOWN(ROUND((H6643*LOOKUP(H6643,{0,1950001,3300001,6950001,9000001,18000001,40000001},{0.05,0.1,0.2,0.23,0.33,0.4,0.45})-LOOKUP(H6643,{0,1950001,3300001,6950001,9000001,18000001,40000001},{0,97500,427500,636000,1536000,2796000,4796000}))*1.021,3),0))</f>
        <v/>
      </c>
      <c r="J6643" s="21">
        <f>ROUNDDOWN(ROUND(H6643*0.06,2),-2)</f>
        <v/>
      </c>
      <c r="K6643" s="21">
        <f>ROUNDDOWN(ROUND(H6643*0.04,2),-2)</f>
        <v/>
      </c>
      <c r="L6643" s="21">
        <f>I6643+J6643+K6643</f>
        <v/>
      </c>
      <c r="M6643" s="21">
        <f>B6643-L6643</f>
        <v/>
      </c>
      <c r="N6643" s="21">
        <f>ROUNDDOWN(ROUND(B6643*0.2042,2),0)</f>
        <v/>
      </c>
    </row>
    <row r="6644">
      <c r="A6644" t="inlineStr">
        <is>
          <t>照合 一般</t>
        </is>
      </c>
      <c r="B6644" s="21" t="n">
        <v>50000000</v>
      </c>
      <c r="C6644" s="22" t="n">
        <v>45</v>
      </c>
      <c r="D6644" s="22" t="n">
        <v>1</v>
      </c>
      <c r="E6644" s="22" t="n">
        <v>0</v>
      </c>
      <c r="F6644" s="21">
        <f>(IF(C6644&lt;=20,MAX(800000,400000*C6644),8000000+700000*(C6644-20))+IF(E6644=1,1000000,0))</f>
        <v/>
      </c>
      <c r="G6644" s="21">
        <f>IF(AND(D6644=3,C6644&lt;=5),MAX(0,B6644-F6644),IF(AND(D6644=2,C6644&lt;=5,MAX(0,B6644-F6644)&gt;3000000),1500000+MAX(0,B6644-F6644)-3000000,MAX(0,B6644-F6644)/2))</f>
        <v/>
      </c>
      <c r="H6644" s="21">
        <f>ROUNDDOWN(G6644,-3)</f>
        <v/>
      </c>
      <c r="I6644" s="21">
        <f>IF(H6644&lt;=0,0,ROUNDDOWN(ROUND((H6644*LOOKUP(H6644,{0,1950001,3300001,6950001,9000001,18000001,40000001},{0.05,0.1,0.2,0.23,0.33,0.4,0.45})-LOOKUP(H6644,{0,1950001,3300001,6950001,9000001,18000001,40000001},{0,97500,427500,636000,1536000,2796000,4796000}))*1.021,3),0))</f>
        <v/>
      </c>
      <c r="J6644" s="21">
        <f>ROUNDDOWN(ROUND(H6644*0.06,2),-2)</f>
        <v/>
      </c>
      <c r="K6644" s="21">
        <f>ROUNDDOWN(ROUND(H6644*0.04,2),-2)</f>
        <v/>
      </c>
      <c r="L6644" s="21">
        <f>I6644+J6644+K6644</f>
        <v/>
      </c>
      <c r="M6644" s="21">
        <f>B6644-L6644</f>
        <v/>
      </c>
      <c r="N6644" s="21">
        <f>ROUNDDOWN(ROUND(B6644*0.2042,2),0)</f>
        <v/>
      </c>
    </row>
    <row r="6645">
      <c r="A6645" t="inlineStr">
        <is>
          <t>照合 短期</t>
        </is>
      </c>
      <c r="B6645" s="21" t="n">
        <v>50000000</v>
      </c>
      <c r="C6645" s="22" t="n">
        <v>1</v>
      </c>
      <c r="D6645" s="22" t="n">
        <v>2</v>
      </c>
      <c r="E6645" s="22" t="n">
        <v>0</v>
      </c>
      <c r="F6645" s="21">
        <f>(IF(C6645&lt;=20,MAX(800000,400000*C6645),8000000+700000*(C6645-20))+IF(E6645=1,1000000,0))</f>
        <v/>
      </c>
      <c r="G6645" s="21">
        <f>IF(AND(D6645=3,C6645&lt;=5),MAX(0,B6645-F6645),IF(AND(D6645=2,C6645&lt;=5,MAX(0,B6645-F6645)&gt;3000000),1500000+MAX(0,B6645-F6645)-3000000,MAX(0,B6645-F6645)/2))</f>
        <v/>
      </c>
      <c r="H6645" s="21">
        <f>ROUNDDOWN(G6645,-3)</f>
        <v/>
      </c>
      <c r="I6645" s="21">
        <f>IF(H6645&lt;=0,0,ROUNDDOWN(ROUND((H6645*LOOKUP(H6645,{0,1950001,3300001,6950001,9000001,18000001,40000001},{0.05,0.1,0.2,0.23,0.33,0.4,0.45})-LOOKUP(H6645,{0,1950001,3300001,6950001,9000001,18000001,40000001},{0,97500,427500,636000,1536000,2796000,4796000}))*1.021,3),0))</f>
        <v/>
      </c>
      <c r="J6645" s="21">
        <f>ROUNDDOWN(ROUND(H6645*0.06,2),-2)</f>
        <v/>
      </c>
      <c r="K6645" s="21">
        <f>ROUNDDOWN(ROUND(H6645*0.04,2),-2)</f>
        <v/>
      </c>
      <c r="L6645" s="21">
        <f>I6645+J6645+K6645</f>
        <v/>
      </c>
      <c r="M6645" s="21">
        <f>B6645-L6645</f>
        <v/>
      </c>
      <c r="N6645" s="21">
        <f>ROUNDDOWN(ROUND(B6645*0.2042,2),0)</f>
        <v/>
      </c>
    </row>
    <row r="6646">
      <c r="A6646" t="inlineStr">
        <is>
          <t>照合 役員</t>
        </is>
      </c>
      <c r="B6646" s="21" t="n">
        <v>50000000</v>
      </c>
      <c r="C6646" s="22" t="n">
        <v>1</v>
      </c>
      <c r="D6646" s="22" t="n">
        <v>3</v>
      </c>
      <c r="E6646" s="22" t="n">
        <v>0</v>
      </c>
      <c r="F6646" s="21">
        <f>(IF(C6646&lt;=20,MAX(800000,400000*C6646),8000000+700000*(C6646-20))+IF(E6646=1,1000000,0))</f>
        <v/>
      </c>
      <c r="G6646" s="21">
        <f>IF(AND(D6646=3,C6646&lt;=5),MAX(0,B6646-F6646),IF(AND(D6646=2,C6646&lt;=5,MAX(0,B6646-F6646)&gt;3000000),1500000+MAX(0,B6646-F6646)-3000000,MAX(0,B6646-F6646)/2))</f>
        <v/>
      </c>
      <c r="H6646" s="21">
        <f>ROUNDDOWN(G6646,-3)</f>
        <v/>
      </c>
      <c r="I6646" s="21">
        <f>IF(H6646&lt;=0,0,ROUNDDOWN(ROUND((H6646*LOOKUP(H6646,{0,1950001,3300001,6950001,9000001,18000001,40000001},{0.05,0.1,0.2,0.23,0.33,0.4,0.45})-LOOKUP(H6646,{0,1950001,3300001,6950001,9000001,18000001,40000001},{0,97500,427500,636000,1536000,2796000,4796000}))*1.021,3),0))</f>
        <v/>
      </c>
      <c r="J6646" s="21">
        <f>ROUNDDOWN(ROUND(H6646*0.06,2),-2)</f>
        <v/>
      </c>
      <c r="K6646" s="21">
        <f>ROUNDDOWN(ROUND(H6646*0.04,2),-2)</f>
        <v/>
      </c>
      <c r="L6646" s="21">
        <f>I6646+J6646+K6646</f>
        <v/>
      </c>
      <c r="M6646" s="21">
        <f>B6646-L6646</f>
        <v/>
      </c>
      <c r="N6646" s="21">
        <f>ROUNDDOWN(ROUND(B6646*0.2042,2),0)</f>
        <v/>
      </c>
    </row>
    <row r="6647">
      <c r="A6647" t="inlineStr">
        <is>
          <t>照合 短期 障害</t>
        </is>
      </c>
      <c r="B6647" s="21" t="n">
        <v>50000000</v>
      </c>
      <c r="C6647" s="22" t="n">
        <v>1</v>
      </c>
      <c r="D6647" s="22" t="n">
        <v>2</v>
      </c>
      <c r="E6647" s="22" t="n">
        <v>1</v>
      </c>
      <c r="F6647" s="21">
        <f>(IF(C6647&lt;=20,MAX(800000,400000*C6647),8000000+700000*(C6647-20))+IF(E6647=1,1000000,0))</f>
        <v/>
      </c>
      <c r="G6647" s="21">
        <f>IF(AND(D6647=3,C6647&lt;=5),MAX(0,B6647-F6647),IF(AND(D6647=2,C6647&lt;=5,MAX(0,B6647-F6647)&gt;3000000),1500000+MAX(0,B6647-F6647)-3000000,MAX(0,B6647-F6647)/2))</f>
        <v/>
      </c>
      <c r="H6647" s="21">
        <f>ROUNDDOWN(G6647,-3)</f>
        <v/>
      </c>
      <c r="I6647" s="21">
        <f>IF(H6647&lt;=0,0,ROUNDDOWN(ROUND((H6647*LOOKUP(H6647,{0,1950001,3300001,6950001,9000001,18000001,40000001},{0.05,0.1,0.2,0.23,0.33,0.4,0.45})-LOOKUP(H6647,{0,1950001,3300001,6950001,9000001,18000001,40000001},{0,97500,427500,636000,1536000,2796000,4796000}))*1.021,3),0))</f>
        <v/>
      </c>
      <c r="J6647" s="21">
        <f>ROUNDDOWN(ROUND(H6647*0.06,2),-2)</f>
        <v/>
      </c>
      <c r="K6647" s="21">
        <f>ROUNDDOWN(ROUND(H6647*0.04,2),-2)</f>
        <v/>
      </c>
      <c r="L6647" s="21">
        <f>I6647+J6647+K6647</f>
        <v/>
      </c>
      <c r="M6647" s="21">
        <f>B6647-L6647</f>
        <v/>
      </c>
      <c r="N6647" s="21">
        <f>ROUNDDOWN(ROUND(B6647*0.2042,2),0)</f>
        <v/>
      </c>
    </row>
    <row r="6648">
      <c r="A6648" t="inlineStr">
        <is>
          <t>照合 短期</t>
        </is>
      </c>
      <c r="B6648" s="21" t="n">
        <v>50000000</v>
      </c>
      <c r="C6648" s="22" t="n">
        <v>2</v>
      </c>
      <c r="D6648" s="22" t="n">
        <v>2</v>
      </c>
      <c r="E6648" s="22" t="n">
        <v>0</v>
      </c>
      <c r="F6648" s="21">
        <f>(IF(C6648&lt;=20,MAX(800000,400000*C6648),8000000+700000*(C6648-20))+IF(E6648=1,1000000,0))</f>
        <v/>
      </c>
      <c r="G6648" s="21">
        <f>IF(AND(D6648=3,C6648&lt;=5),MAX(0,B6648-F6648),IF(AND(D6648=2,C6648&lt;=5,MAX(0,B6648-F6648)&gt;3000000),1500000+MAX(0,B6648-F6648)-3000000,MAX(0,B6648-F6648)/2))</f>
        <v/>
      </c>
      <c r="H6648" s="21">
        <f>ROUNDDOWN(G6648,-3)</f>
        <v/>
      </c>
      <c r="I6648" s="21">
        <f>IF(H6648&lt;=0,0,ROUNDDOWN(ROUND((H6648*LOOKUP(H6648,{0,1950001,3300001,6950001,9000001,18000001,40000001},{0.05,0.1,0.2,0.23,0.33,0.4,0.45})-LOOKUP(H6648,{0,1950001,3300001,6950001,9000001,18000001,40000001},{0,97500,427500,636000,1536000,2796000,4796000}))*1.021,3),0))</f>
        <v/>
      </c>
      <c r="J6648" s="21">
        <f>ROUNDDOWN(ROUND(H6648*0.06,2),-2)</f>
        <v/>
      </c>
      <c r="K6648" s="21">
        <f>ROUNDDOWN(ROUND(H6648*0.04,2),-2)</f>
        <v/>
      </c>
      <c r="L6648" s="21">
        <f>I6648+J6648+K6648</f>
        <v/>
      </c>
      <c r="M6648" s="21">
        <f>B6648-L6648</f>
        <v/>
      </c>
      <c r="N6648" s="21">
        <f>ROUNDDOWN(ROUND(B6648*0.2042,2),0)</f>
        <v/>
      </c>
    </row>
    <row r="6649">
      <c r="A6649" t="inlineStr">
        <is>
          <t>照合 役員</t>
        </is>
      </c>
      <c r="B6649" s="21" t="n">
        <v>50000000</v>
      </c>
      <c r="C6649" s="22" t="n">
        <v>2</v>
      </c>
      <c r="D6649" s="22" t="n">
        <v>3</v>
      </c>
      <c r="E6649" s="22" t="n">
        <v>0</v>
      </c>
      <c r="F6649" s="21">
        <f>(IF(C6649&lt;=20,MAX(800000,400000*C6649),8000000+700000*(C6649-20))+IF(E6649=1,1000000,0))</f>
        <v/>
      </c>
      <c r="G6649" s="21">
        <f>IF(AND(D6649=3,C6649&lt;=5),MAX(0,B6649-F6649),IF(AND(D6649=2,C6649&lt;=5,MAX(0,B6649-F6649)&gt;3000000),1500000+MAX(0,B6649-F6649)-3000000,MAX(0,B6649-F6649)/2))</f>
        <v/>
      </c>
      <c r="H6649" s="21">
        <f>ROUNDDOWN(G6649,-3)</f>
        <v/>
      </c>
      <c r="I6649" s="21">
        <f>IF(H6649&lt;=0,0,ROUNDDOWN(ROUND((H6649*LOOKUP(H6649,{0,1950001,3300001,6950001,9000001,18000001,40000001},{0.05,0.1,0.2,0.23,0.33,0.4,0.45})-LOOKUP(H6649,{0,1950001,3300001,6950001,9000001,18000001,40000001},{0,97500,427500,636000,1536000,2796000,4796000}))*1.021,3),0))</f>
        <v/>
      </c>
      <c r="J6649" s="21">
        <f>ROUNDDOWN(ROUND(H6649*0.06,2),-2)</f>
        <v/>
      </c>
      <c r="K6649" s="21">
        <f>ROUNDDOWN(ROUND(H6649*0.04,2),-2)</f>
        <v/>
      </c>
      <c r="L6649" s="21">
        <f>I6649+J6649+K6649</f>
        <v/>
      </c>
      <c r="M6649" s="21">
        <f>B6649-L6649</f>
        <v/>
      </c>
      <c r="N6649" s="21">
        <f>ROUNDDOWN(ROUND(B6649*0.2042,2),0)</f>
        <v/>
      </c>
    </row>
    <row r="6650">
      <c r="A6650" t="inlineStr">
        <is>
          <t>照合 短期 障害</t>
        </is>
      </c>
      <c r="B6650" s="21" t="n">
        <v>50000000</v>
      </c>
      <c r="C6650" s="22" t="n">
        <v>2</v>
      </c>
      <c r="D6650" s="22" t="n">
        <v>2</v>
      </c>
      <c r="E6650" s="22" t="n">
        <v>1</v>
      </c>
      <c r="F6650" s="21">
        <f>(IF(C6650&lt;=20,MAX(800000,400000*C6650),8000000+700000*(C6650-20))+IF(E6650=1,1000000,0))</f>
        <v/>
      </c>
      <c r="G6650" s="21">
        <f>IF(AND(D6650=3,C6650&lt;=5),MAX(0,B6650-F6650),IF(AND(D6650=2,C6650&lt;=5,MAX(0,B6650-F6650)&gt;3000000),1500000+MAX(0,B6650-F6650)-3000000,MAX(0,B6650-F6650)/2))</f>
        <v/>
      </c>
      <c r="H6650" s="21">
        <f>ROUNDDOWN(G6650,-3)</f>
        <v/>
      </c>
      <c r="I6650" s="21">
        <f>IF(H6650&lt;=0,0,ROUNDDOWN(ROUND((H6650*LOOKUP(H6650,{0,1950001,3300001,6950001,9000001,18000001,40000001},{0.05,0.1,0.2,0.23,0.33,0.4,0.45})-LOOKUP(H6650,{0,1950001,3300001,6950001,9000001,18000001,40000001},{0,97500,427500,636000,1536000,2796000,4796000}))*1.021,3),0))</f>
        <v/>
      </c>
      <c r="J6650" s="21">
        <f>ROUNDDOWN(ROUND(H6650*0.06,2),-2)</f>
        <v/>
      </c>
      <c r="K6650" s="21">
        <f>ROUNDDOWN(ROUND(H6650*0.04,2),-2)</f>
        <v/>
      </c>
      <c r="L6650" s="21">
        <f>I6650+J6650+K6650</f>
        <v/>
      </c>
      <c r="M6650" s="21">
        <f>B6650-L6650</f>
        <v/>
      </c>
      <c r="N6650" s="21">
        <f>ROUNDDOWN(ROUND(B6650*0.2042,2),0)</f>
        <v/>
      </c>
    </row>
    <row r="6651">
      <c r="A6651" t="inlineStr">
        <is>
          <t>照合 短期</t>
        </is>
      </c>
      <c r="B6651" s="21" t="n">
        <v>50000000</v>
      </c>
      <c r="C6651" s="22" t="n">
        <v>3</v>
      </c>
      <c r="D6651" s="22" t="n">
        <v>2</v>
      </c>
      <c r="E6651" s="22" t="n">
        <v>0</v>
      </c>
      <c r="F6651" s="21">
        <f>(IF(C6651&lt;=20,MAX(800000,400000*C6651),8000000+700000*(C6651-20))+IF(E6651=1,1000000,0))</f>
        <v/>
      </c>
      <c r="G6651" s="21">
        <f>IF(AND(D6651=3,C6651&lt;=5),MAX(0,B6651-F6651),IF(AND(D6651=2,C6651&lt;=5,MAX(0,B6651-F6651)&gt;3000000),1500000+MAX(0,B6651-F6651)-3000000,MAX(0,B6651-F6651)/2))</f>
        <v/>
      </c>
      <c r="H6651" s="21">
        <f>ROUNDDOWN(G6651,-3)</f>
        <v/>
      </c>
      <c r="I6651" s="21">
        <f>IF(H6651&lt;=0,0,ROUNDDOWN(ROUND((H6651*LOOKUP(H6651,{0,1950001,3300001,6950001,9000001,18000001,40000001},{0.05,0.1,0.2,0.23,0.33,0.4,0.45})-LOOKUP(H6651,{0,1950001,3300001,6950001,9000001,18000001,40000001},{0,97500,427500,636000,1536000,2796000,4796000}))*1.021,3),0))</f>
        <v/>
      </c>
      <c r="J6651" s="21">
        <f>ROUNDDOWN(ROUND(H6651*0.06,2),-2)</f>
        <v/>
      </c>
      <c r="K6651" s="21">
        <f>ROUNDDOWN(ROUND(H6651*0.04,2),-2)</f>
        <v/>
      </c>
      <c r="L6651" s="21">
        <f>I6651+J6651+K6651</f>
        <v/>
      </c>
      <c r="M6651" s="21">
        <f>B6651-L6651</f>
        <v/>
      </c>
      <c r="N6651" s="21">
        <f>ROUNDDOWN(ROUND(B6651*0.2042,2),0)</f>
        <v/>
      </c>
    </row>
    <row r="6652">
      <c r="A6652" t="inlineStr">
        <is>
          <t>照合 役員</t>
        </is>
      </c>
      <c r="B6652" s="21" t="n">
        <v>50000000</v>
      </c>
      <c r="C6652" s="22" t="n">
        <v>3</v>
      </c>
      <c r="D6652" s="22" t="n">
        <v>3</v>
      </c>
      <c r="E6652" s="22" t="n">
        <v>0</v>
      </c>
      <c r="F6652" s="21">
        <f>(IF(C6652&lt;=20,MAX(800000,400000*C6652),8000000+700000*(C6652-20))+IF(E6652=1,1000000,0))</f>
        <v/>
      </c>
      <c r="G6652" s="21">
        <f>IF(AND(D6652=3,C6652&lt;=5),MAX(0,B6652-F6652),IF(AND(D6652=2,C6652&lt;=5,MAX(0,B6652-F6652)&gt;3000000),1500000+MAX(0,B6652-F6652)-3000000,MAX(0,B6652-F6652)/2))</f>
        <v/>
      </c>
      <c r="H6652" s="21">
        <f>ROUNDDOWN(G6652,-3)</f>
        <v/>
      </c>
      <c r="I6652" s="21">
        <f>IF(H6652&lt;=0,0,ROUNDDOWN(ROUND((H6652*LOOKUP(H6652,{0,1950001,3300001,6950001,9000001,18000001,40000001},{0.05,0.1,0.2,0.23,0.33,0.4,0.45})-LOOKUP(H6652,{0,1950001,3300001,6950001,9000001,18000001,40000001},{0,97500,427500,636000,1536000,2796000,4796000}))*1.021,3),0))</f>
        <v/>
      </c>
      <c r="J6652" s="21">
        <f>ROUNDDOWN(ROUND(H6652*0.06,2),-2)</f>
        <v/>
      </c>
      <c r="K6652" s="21">
        <f>ROUNDDOWN(ROUND(H6652*0.04,2),-2)</f>
        <v/>
      </c>
      <c r="L6652" s="21">
        <f>I6652+J6652+K6652</f>
        <v/>
      </c>
      <c r="M6652" s="21">
        <f>B6652-L6652</f>
        <v/>
      </c>
      <c r="N6652" s="21">
        <f>ROUNDDOWN(ROUND(B6652*0.2042,2),0)</f>
        <v/>
      </c>
    </row>
    <row r="6653">
      <c r="A6653" t="inlineStr">
        <is>
          <t>照合 短期 障害</t>
        </is>
      </c>
      <c r="B6653" s="21" t="n">
        <v>50000000</v>
      </c>
      <c r="C6653" s="22" t="n">
        <v>3</v>
      </c>
      <c r="D6653" s="22" t="n">
        <v>2</v>
      </c>
      <c r="E6653" s="22" t="n">
        <v>1</v>
      </c>
      <c r="F6653" s="21">
        <f>(IF(C6653&lt;=20,MAX(800000,400000*C6653),8000000+700000*(C6653-20))+IF(E6653=1,1000000,0))</f>
        <v/>
      </c>
      <c r="G6653" s="21">
        <f>IF(AND(D6653=3,C6653&lt;=5),MAX(0,B6653-F6653),IF(AND(D6653=2,C6653&lt;=5,MAX(0,B6653-F6653)&gt;3000000),1500000+MAX(0,B6653-F6653)-3000000,MAX(0,B6653-F6653)/2))</f>
        <v/>
      </c>
      <c r="H6653" s="21">
        <f>ROUNDDOWN(G6653,-3)</f>
        <v/>
      </c>
      <c r="I6653" s="21">
        <f>IF(H6653&lt;=0,0,ROUNDDOWN(ROUND((H6653*LOOKUP(H6653,{0,1950001,3300001,6950001,9000001,18000001,40000001},{0.05,0.1,0.2,0.23,0.33,0.4,0.45})-LOOKUP(H6653,{0,1950001,3300001,6950001,9000001,18000001,40000001},{0,97500,427500,636000,1536000,2796000,4796000}))*1.021,3),0))</f>
        <v/>
      </c>
      <c r="J6653" s="21">
        <f>ROUNDDOWN(ROUND(H6653*0.06,2),-2)</f>
        <v/>
      </c>
      <c r="K6653" s="21">
        <f>ROUNDDOWN(ROUND(H6653*0.04,2),-2)</f>
        <v/>
      </c>
      <c r="L6653" s="21">
        <f>I6653+J6653+K6653</f>
        <v/>
      </c>
      <c r="M6653" s="21">
        <f>B6653-L6653</f>
        <v/>
      </c>
      <c r="N6653" s="21">
        <f>ROUNDDOWN(ROUND(B6653*0.2042,2),0)</f>
        <v/>
      </c>
    </row>
    <row r="6654">
      <c r="A6654" t="inlineStr">
        <is>
          <t>照合 短期</t>
        </is>
      </c>
      <c r="B6654" s="21" t="n">
        <v>50000000</v>
      </c>
      <c r="C6654" s="22" t="n">
        <v>4</v>
      </c>
      <c r="D6654" s="22" t="n">
        <v>2</v>
      </c>
      <c r="E6654" s="22" t="n">
        <v>0</v>
      </c>
      <c r="F6654" s="21">
        <f>(IF(C6654&lt;=20,MAX(800000,400000*C6654),8000000+700000*(C6654-20))+IF(E6654=1,1000000,0))</f>
        <v/>
      </c>
      <c r="G6654" s="21">
        <f>IF(AND(D6654=3,C6654&lt;=5),MAX(0,B6654-F6654),IF(AND(D6654=2,C6654&lt;=5,MAX(0,B6654-F6654)&gt;3000000),1500000+MAX(0,B6654-F6654)-3000000,MAX(0,B6654-F6654)/2))</f>
        <v/>
      </c>
      <c r="H6654" s="21">
        <f>ROUNDDOWN(G6654,-3)</f>
        <v/>
      </c>
      <c r="I6654" s="21">
        <f>IF(H6654&lt;=0,0,ROUNDDOWN(ROUND((H6654*LOOKUP(H6654,{0,1950001,3300001,6950001,9000001,18000001,40000001},{0.05,0.1,0.2,0.23,0.33,0.4,0.45})-LOOKUP(H6654,{0,1950001,3300001,6950001,9000001,18000001,40000001},{0,97500,427500,636000,1536000,2796000,4796000}))*1.021,3),0))</f>
        <v/>
      </c>
      <c r="J6654" s="21">
        <f>ROUNDDOWN(ROUND(H6654*0.06,2),-2)</f>
        <v/>
      </c>
      <c r="K6654" s="21">
        <f>ROUNDDOWN(ROUND(H6654*0.04,2),-2)</f>
        <v/>
      </c>
      <c r="L6654" s="21">
        <f>I6654+J6654+K6654</f>
        <v/>
      </c>
      <c r="M6654" s="21">
        <f>B6654-L6654</f>
        <v/>
      </c>
      <c r="N6654" s="21">
        <f>ROUNDDOWN(ROUND(B6654*0.2042,2),0)</f>
        <v/>
      </c>
    </row>
    <row r="6655">
      <c r="A6655" t="inlineStr">
        <is>
          <t>照合 役員</t>
        </is>
      </c>
      <c r="B6655" s="21" t="n">
        <v>50000000</v>
      </c>
      <c r="C6655" s="22" t="n">
        <v>4</v>
      </c>
      <c r="D6655" s="22" t="n">
        <v>3</v>
      </c>
      <c r="E6655" s="22" t="n">
        <v>0</v>
      </c>
      <c r="F6655" s="21">
        <f>(IF(C6655&lt;=20,MAX(800000,400000*C6655),8000000+700000*(C6655-20))+IF(E6655=1,1000000,0))</f>
        <v/>
      </c>
      <c r="G6655" s="21">
        <f>IF(AND(D6655=3,C6655&lt;=5),MAX(0,B6655-F6655),IF(AND(D6655=2,C6655&lt;=5,MAX(0,B6655-F6655)&gt;3000000),1500000+MAX(0,B6655-F6655)-3000000,MAX(0,B6655-F6655)/2))</f>
        <v/>
      </c>
      <c r="H6655" s="21">
        <f>ROUNDDOWN(G6655,-3)</f>
        <v/>
      </c>
      <c r="I6655" s="21">
        <f>IF(H6655&lt;=0,0,ROUNDDOWN(ROUND((H6655*LOOKUP(H6655,{0,1950001,3300001,6950001,9000001,18000001,40000001},{0.05,0.1,0.2,0.23,0.33,0.4,0.45})-LOOKUP(H6655,{0,1950001,3300001,6950001,9000001,18000001,40000001},{0,97500,427500,636000,1536000,2796000,4796000}))*1.021,3),0))</f>
        <v/>
      </c>
      <c r="J6655" s="21">
        <f>ROUNDDOWN(ROUND(H6655*0.06,2),-2)</f>
        <v/>
      </c>
      <c r="K6655" s="21">
        <f>ROUNDDOWN(ROUND(H6655*0.04,2),-2)</f>
        <v/>
      </c>
      <c r="L6655" s="21">
        <f>I6655+J6655+K6655</f>
        <v/>
      </c>
      <c r="M6655" s="21">
        <f>B6655-L6655</f>
        <v/>
      </c>
      <c r="N6655" s="21">
        <f>ROUNDDOWN(ROUND(B6655*0.2042,2),0)</f>
        <v/>
      </c>
    </row>
    <row r="6656">
      <c r="A6656" t="inlineStr">
        <is>
          <t>照合 短期 障害</t>
        </is>
      </c>
      <c r="B6656" s="21" t="n">
        <v>50000000</v>
      </c>
      <c r="C6656" s="22" t="n">
        <v>4</v>
      </c>
      <c r="D6656" s="22" t="n">
        <v>2</v>
      </c>
      <c r="E6656" s="22" t="n">
        <v>1</v>
      </c>
      <c r="F6656" s="21">
        <f>(IF(C6656&lt;=20,MAX(800000,400000*C6656),8000000+700000*(C6656-20))+IF(E6656=1,1000000,0))</f>
        <v/>
      </c>
      <c r="G6656" s="21">
        <f>IF(AND(D6656=3,C6656&lt;=5),MAX(0,B6656-F6656),IF(AND(D6656=2,C6656&lt;=5,MAX(0,B6656-F6656)&gt;3000000),1500000+MAX(0,B6656-F6656)-3000000,MAX(0,B6656-F6656)/2))</f>
        <v/>
      </c>
      <c r="H6656" s="21">
        <f>ROUNDDOWN(G6656,-3)</f>
        <v/>
      </c>
      <c r="I6656" s="21">
        <f>IF(H6656&lt;=0,0,ROUNDDOWN(ROUND((H6656*LOOKUP(H6656,{0,1950001,3300001,6950001,9000001,18000001,40000001},{0.05,0.1,0.2,0.23,0.33,0.4,0.45})-LOOKUP(H6656,{0,1950001,3300001,6950001,9000001,18000001,40000001},{0,97500,427500,636000,1536000,2796000,4796000}))*1.021,3),0))</f>
        <v/>
      </c>
      <c r="J6656" s="21">
        <f>ROUNDDOWN(ROUND(H6656*0.06,2),-2)</f>
        <v/>
      </c>
      <c r="K6656" s="21">
        <f>ROUNDDOWN(ROUND(H6656*0.04,2),-2)</f>
        <v/>
      </c>
      <c r="L6656" s="21">
        <f>I6656+J6656+K6656</f>
        <v/>
      </c>
      <c r="M6656" s="21">
        <f>B6656-L6656</f>
        <v/>
      </c>
      <c r="N6656" s="21">
        <f>ROUNDDOWN(ROUND(B6656*0.2042,2),0)</f>
        <v/>
      </c>
    </row>
    <row r="6657">
      <c r="A6657" t="inlineStr">
        <is>
          <t>照合 短期</t>
        </is>
      </c>
      <c r="B6657" s="21" t="n">
        <v>50000000</v>
      </c>
      <c r="C6657" s="22" t="n">
        <v>5</v>
      </c>
      <c r="D6657" s="22" t="n">
        <v>2</v>
      </c>
      <c r="E6657" s="22" t="n">
        <v>0</v>
      </c>
      <c r="F6657" s="21">
        <f>(IF(C6657&lt;=20,MAX(800000,400000*C6657),8000000+700000*(C6657-20))+IF(E6657=1,1000000,0))</f>
        <v/>
      </c>
      <c r="G6657" s="21">
        <f>IF(AND(D6657=3,C6657&lt;=5),MAX(0,B6657-F6657),IF(AND(D6657=2,C6657&lt;=5,MAX(0,B6657-F6657)&gt;3000000),1500000+MAX(0,B6657-F6657)-3000000,MAX(0,B6657-F6657)/2))</f>
        <v/>
      </c>
      <c r="H6657" s="21">
        <f>ROUNDDOWN(G6657,-3)</f>
        <v/>
      </c>
      <c r="I6657" s="21">
        <f>IF(H6657&lt;=0,0,ROUNDDOWN(ROUND((H6657*LOOKUP(H6657,{0,1950001,3300001,6950001,9000001,18000001,40000001},{0.05,0.1,0.2,0.23,0.33,0.4,0.45})-LOOKUP(H6657,{0,1950001,3300001,6950001,9000001,18000001,40000001},{0,97500,427500,636000,1536000,2796000,4796000}))*1.021,3),0))</f>
        <v/>
      </c>
      <c r="J6657" s="21">
        <f>ROUNDDOWN(ROUND(H6657*0.06,2),-2)</f>
        <v/>
      </c>
      <c r="K6657" s="21">
        <f>ROUNDDOWN(ROUND(H6657*0.04,2),-2)</f>
        <v/>
      </c>
      <c r="L6657" s="21">
        <f>I6657+J6657+K6657</f>
        <v/>
      </c>
      <c r="M6657" s="21">
        <f>B6657-L6657</f>
        <v/>
      </c>
      <c r="N6657" s="21">
        <f>ROUNDDOWN(ROUND(B6657*0.2042,2),0)</f>
        <v/>
      </c>
    </row>
    <row r="6658">
      <c r="A6658" t="inlineStr">
        <is>
          <t>照合 役員</t>
        </is>
      </c>
      <c r="B6658" s="21" t="n">
        <v>50000000</v>
      </c>
      <c r="C6658" s="22" t="n">
        <v>5</v>
      </c>
      <c r="D6658" s="22" t="n">
        <v>3</v>
      </c>
      <c r="E6658" s="22" t="n">
        <v>0</v>
      </c>
      <c r="F6658" s="21">
        <f>(IF(C6658&lt;=20,MAX(800000,400000*C6658),8000000+700000*(C6658-20))+IF(E6658=1,1000000,0))</f>
        <v/>
      </c>
      <c r="G6658" s="21">
        <f>IF(AND(D6658=3,C6658&lt;=5),MAX(0,B6658-F6658),IF(AND(D6658=2,C6658&lt;=5,MAX(0,B6658-F6658)&gt;3000000),1500000+MAX(0,B6658-F6658)-3000000,MAX(0,B6658-F6658)/2))</f>
        <v/>
      </c>
      <c r="H6658" s="21">
        <f>ROUNDDOWN(G6658,-3)</f>
        <v/>
      </c>
      <c r="I6658" s="21">
        <f>IF(H6658&lt;=0,0,ROUNDDOWN(ROUND((H6658*LOOKUP(H6658,{0,1950001,3300001,6950001,9000001,18000001,40000001},{0.05,0.1,0.2,0.23,0.33,0.4,0.45})-LOOKUP(H6658,{0,1950001,3300001,6950001,9000001,18000001,40000001},{0,97500,427500,636000,1536000,2796000,4796000}))*1.021,3),0))</f>
        <v/>
      </c>
      <c r="J6658" s="21">
        <f>ROUNDDOWN(ROUND(H6658*0.06,2),-2)</f>
        <v/>
      </c>
      <c r="K6658" s="21">
        <f>ROUNDDOWN(ROUND(H6658*0.04,2),-2)</f>
        <v/>
      </c>
      <c r="L6658" s="21">
        <f>I6658+J6658+K6658</f>
        <v/>
      </c>
      <c r="M6658" s="21">
        <f>B6658-L6658</f>
        <v/>
      </c>
      <c r="N6658" s="21">
        <f>ROUNDDOWN(ROUND(B6658*0.2042,2),0)</f>
        <v/>
      </c>
    </row>
    <row r="6659">
      <c r="A6659" t="inlineStr">
        <is>
          <t>照合 短期 障害</t>
        </is>
      </c>
      <c r="B6659" s="21" t="n">
        <v>50000000</v>
      </c>
      <c r="C6659" s="22" t="n">
        <v>5</v>
      </c>
      <c r="D6659" s="22" t="n">
        <v>2</v>
      </c>
      <c r="E6659" s="22" t="n">
        <v>1</v>
      </c>
      <c r="F6659" s="21">
        <f>(IF(C6659&lt;=20,MAX(800000,400000*C6659),8000000+700000*(C6659-20))+IF(E6659=1,1000000,0))</f>
        <v/>
      </c>
      <c r="G6659" s="21">
        <f>IF(AND(D6659=3,C6659&lt;=5),MAX(0,B6659-F6659),IF(AND(D6659=2,C6659&lt;=5,MAX(0,B6659-F6659)&gt;3000000),1500000+MAX(0,B6659-F6659)-3000000,MAX(0,B6659-F6659)/2))</f>
        <v/>
      </c>
      <c r="H6659" s="21">
        <f>ROUNDDOWN(G6659,-3)</f>
        <v/>
      </c>
      <c r="I6659" s="21">
        <f>IF(H6659&lt;=0,0,ROUNDDOWN(ROUND((H6659*LOOKUP(H6659,{0,1950001,3300001,6950001,9000001,18000001,40000001},{0.05,0.1,0.2,0.23,0.33,0.4,0.45})-LOOKUP(H6659,{0,1950001,3300001,6950001,9000001,18000001,40000001},{0,97500,427500,636000,1536000,2796000,4796000}))*1.021,3),0))</f>
        <v/>
      </c>
      <c r="J6659" s="21">
        <f>ROUNDDOWN(ROUND(H6659*0.06,2),-2)</f>
        <v/>
      </c>
      <c r="K6659" s="21">
        <f>ROUNDDOWN(ROUND(H6659*0.04,2),-2)</f>
        <v/>
      </c>
      <c r="L6659" s="21">
        <f>I6659+J6659+K6659</f>
        <v/>
      </c>
      <c r="M6659" s="21">
        <f>B6659-L6659</f>
        <v/>
      </c>
      <c r="N6659" s="21">
        <f>ROUNDDOWN(ROUND(B6659*0.2042,2),0)</f>
        <v/>
      </c>
    </row>
    <row r="6660">
      <c r="A6660" t="inlineStr">
        <is>
          <t>照合 障害</t>
        </is>
      </c>
      <c r="B6660" s="21" t="n">
        <v>50000000</v>
      </c>
      <c r="C6660" s="22" t="n">
        <v>25</v>
      </c>
      <c r="D6660" s="22" t="n">
        <v>1</v>
      </c>
      <c r="E6660" s="22" t="n">
        <v>1</v>
      </c>
      <c r="F6660" s="21">
        <f>(IF(C6660&lt;=20,MAX(800000,400000*C6660),8000000+700000*(C6660-20))+IF(E6660=1,1000000,0))</f>
        <v/>
      </c>
      <c r="G6660" s="21">
        <f>IF(AND(D6660=3,C6660&lt;=5),MAX(0,B6660-F6660),IF(AND(D6660=2,C6660&lt;=5,MAX(0,B6660-F6660)&gt;3000000),1500000+MAX(0,B6660-F6660)-3000000,MAX(0,B6660-F6660)/2))</f>
        <v/>
      </c>
      <c r="H6660" s="21">
        <f>ROUNDDOWN(G6660,-3)</f>
        <v/>
      </c>
      <c r="I6660" s="21">
        <f>IF(H6660&lt;=0,0,ROUNDDOWN(ROUND((H6660*LOOKUP(H6660,{0,1950001,3300001,6950001,9000001,18000001,40000001},{0.05,0.1,0.2,0.23,0.33,0.4,0.45})-LOOKUP(H6660,{0,1950001,3300001,6950001,9000001,18000001,40000001},{0,97500,427500,636000,1536000,2796000,4796000}))*1.021,3),0))</f>
        <v/>
      </c>
      <c r="J6660" s="21">
        <f>ROUNDDOWN(ROUND(H6660*0.06,2),-2)</f>
        <v/>
      </c>
      <c r="K6660" s="21">
        <f>ROUNDDOWN(ROUND(H6660*0.04,2),-2)</f>
        <v/>
      </c>
      <c r="L6660" s="21">
        <f>I6660+J6660+K6660</f>
        <v/>
      </c>
      <c r="M6660" s="21">
        <f>B6660-L6660</f>
        <v/>
      </c>
      <c r="N6660" s="21">
        <f>ROUNDDOWN(ROUND(B6660*0.2042,2),0)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2026-10-06T16:43:56Z</dcterms:created>
  <dcterms:modified xmlns:dcterms="http://purl.org/dc/terms/" xmlns:xsi="http://www.w3.org/2001/XMLSchema-instance" xsi:type="dcterms:W3CDTF">2026-10-06T16:43:57Z</dcterms:modified>
</cp:coreProperties>
</file>